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oda\source\repos\ortools\ortools\"/>
    </mc:Choice>
  </mc:AlternateContent>
  <xr:revisionPtr revIDLastSave="0" documentId="13_ncr:1_{A0615CD8-5F1C-456F-8B50-F6C6321756A8}" xr6:coauthVersionLast="36" xr6:coauthVersionMax="40" xr10:uidLastSave="{00000000-0000-0000-0000-000000000000}"/>
  <bookViews>
    <workbookView xWindow="-120" yWindow="-120" windowWidth="29040" windowHeight="15840" firstSheet="1" activeTab="2" xr2:uid="{5108F5A7-97B8-4720-B9A7-B45CBC8DE660}"/>
  </bookViews>
  <sheets>
    <sheet name="Meeting" sheetId="6" state="hidden" r:id="rId1"/>
    <sheet name="Schedule" sheetId="3" r:id="rId2"/>
    <sheet name="Production Meeting" sheetId="7" r:id="rId3"/>
    <sheet name="Order Material" sheetId="2" r:id="rId4"/>
    <sheet name="MS Dashboard" sheetId="11" r:id="rId5"/>
    <sheet name="Hmi-Data" sheetId="4" r:id="rId6"/>
    <sheet name="Order-dates" sheetId="8" r:id="rId7"/>
    <sheet name="Order Calculation" sheetId="10" r:id="rId8"/>
    <sheet name="Section Completed" sheetId="5" r:id="rId9"/>
  </sheets>
  <definedNames>
    <definedName name="Table3">Table5[]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A2" i="7" l="1"/>
  <c r="BA3" i="7"/>
  <c r="BA4" i="7"/>
  <c r="BA5" i="7"/>
  <c r="BA6" i="7"/>
  <c r="BA7" i="7"/>
  <c r="BA8" i="7"/>
  <c r="BA9" i="7"/>
  <c r="BA10" i="7"/>
  <c r="BA11" i="7"/>
  <c r="BA12" i="7"/>
  <c r="BA13" i="7"/>
  <c r="BA14" i="7"/>
  <c r="BA15" i="7"/>
  <c r="BA16" i="7"/>
  <c r="BA17" i="7"/>
  <c r="BA18" i="7"/>
  <c r="BA19" i="7"/>
  <c r="BA20" i="7"/>
  <c r="BA21" i="7"/>
  <c r="BA22" i="7"/>
  <c r="BA23" i="7"/>
  <c r="BA24" i="7"/>
  <c r="BA25" i="7"/>
  <c r="BA26" i="7"/>
  <c r="BA27" i="7"/>
  <c r="BA28" i="7"/>
  <c r="AZ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Y2" i="7"/>
  <c r="AY3" i="7"/>
  <c r="AY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X2" i="7"/>
  <c r="AX3" i="7"/>
  <c r="AX4" i="7"/>
  <c r="AX5" i="7"/>
  <c r="AX6" i="7"/>
  <c r="AX7" i="7"/>
  <c r="AX8" i="7"/>
  <c r="AX9" i="7"/>
  <c r="AX10" i="7"/>
  <c r="AX11" i="7"/>
  <c r="AX12" i="7"/>
  <c r="AX13" i="7"/>
  <c r="AX14" i="7"/>
  <c r="AX15" i="7"/>
  <c r="AX16" i="7"/>
  <c r="AX17" i="7"/>
  <c r="AX18" i="7"/>
  <c r="AX19" i="7"/>
  <c r="AX20" i="7"/>
  <c r="AX21" i="7"/>
  <c r="AX22" i="7"/>
  <c r="AX23" i="7"/>
  <c r="AX24" i="7"/>
  <c r="AX25" i="7"/>
  <c r="AX26" i="7"/>
  <c r="AX27" i="7"/>
  <c r="AX28" i="7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1831" i="2" l="1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2" i="7"/>
  <c r="AK2" i="7"/>
  <c r="AL2" i="7"/>
  <c r="AQ2" i="7"/>
  <c r="AS2" i="7"/>
  <c r="AT2" i="7"/>
  <c r="AU2" i="7"/>
  <c r="AM2" i="7"/>
  <c r="AV2" i="7"/>
  <c r="AF2192" i="2" l="1"/>
  <c r="AF2152" i="2"/>
  <c r="AF2104" i="2"/>
  <c r="AF2064" i="2"/>
  <c r="AF2024" i="2"/>
  <c r="AF1984" i="2"/>
  <c r="AF1944" i="2"/>
  <c r="AF1904" i="2"/>
  <c r="AF1864" i="2"/>
  <c r="AF2184" i="2"/>
  <c r="AF2136" i="2"/>
  <c r="AF2096" i="2"/>
  <c r="AF2056" i="2"/>
  <c r="AF2016" i="2"/>
  <c r="AF1976" i="2"/>
  <c r="AF1936" i="2"/>
  <c r="AF1896" i="2"/>
  <c r="AF1840" i="2"/>
  <c r="AF2200" i="2"/>
  <c r="AF2160" i="2"/>
  <c r="AF2128" i="2"/>
  <c r="AF2088" i="2"/>
  <c r="AF2040" i="2"/>
  <c r="AF2000" i="2"/>
  <c r="AF1952" i="2"/>
  <c r="AF1920" i="2"/>
  <c r="AF1880" i="2"/>
  <c r="AF1856" i="2"/>
  <c r="AF2204" i="2"/>
  <c r="AF2196" i="2"/>
  <c r="AF2188" i="2"/>
  <c r="AF2180" i="2"/>
  <c r="AF2172" i="2"/>
  <c r="AF2164" i="2"/>
  <c r="AF2156" i="2"/>
  <c r="AF2148" i="2"/>
  <c r="AF2140" i="2"/>
  <c r="AF2132" i="2"/>
  <c r="AF2124" i="2"/>
  <c r="AF2116" i="2"/>
  <c r="AF2108" i="2"/>
  <c r="AF2100" i="2"/>
  <c r="AF2092" i="2"/>
  <c r="AF2084" i="2"/>
  <c r="AF2076" i="2"/>
  <c r="AF2068" i="2"/>
  <c r="AF2060" i="2"/>
  <c r="AF2052" i="2"/>
  <c r="AF2044" i="2"/>
  <c r="AF2036" i="2"/>
  <c r="AF2028" i="2"/>
  <c r="AF2020" i="2"/>
  <c r="AF2012" i="2"/>
  <c r="AF2004" i="2"/>
  <c r="AF1996" i="2"/>
  <c r="AF1988" i="2"/>
  <c r="AF1980" i="2"/>
  <c r="AF1972" i="2"/>
  <c r="AF1964" i="2"/>
  <c r="AF1956" i="2"/>
  <c r="AF1948" i="2"/>
  <c r="AF1940" i="2"/>
  <c r="AF1932" i="2"/>
  <c r="AF1924" i="2"/>
  <c r="AF1916" i="2"/>
  <c r="AF1908" i="2"/>
  <c r="AF1860" i="2"/>
  <c r="AF2168" i="2"/>
  <c r="AF2144" i="2"/>
  <c r="AF2072" i="2"/>
  <c r="AF2008" i="2"/>
  <c r="AF1968" i="2"/>
  <c r="AF1928" i="2"/>
  <c r="AF1888" i="2"/>
  <c r="AF1832" i="2"/>
  <c r="AF2120" i="2"/>
  <c r="AF2080" i="2"/>
  <c r="AF2032" i="2"/>
  <c r="AF1992" i="2"/>
  <c r="AF1960" i="2"/>
  <c r="AF1912" i="2"/>
  <c r="AF1872" i="2"/>
  <c r="AF1848" i="2"/>
  <c r="AF2176" i="2"/>
  <c r="AF2112" i="2"/>
  <c r="AF2048" i="2"/>
  <c r="AF2190" i="2"/>
  <c r="AF2182" i="2"/>
  <c r="AF2174" i="2"/>
  <c r="AF2166" i="2"/>
  <c r="AF2158" i="2"/>
  <c r="AF2150" i="2"/>
  <c r="AF2142" i="2"/>
  <c r="AF2134" i="2"/>
  <c r="AF2126" i="2"/>
  <c r="AF2118" i="2"/>
  <c r="AF2110" i="2"/>
  <c r="AF2102" i="2"/>
  <c r="AF2094" i="2"/>
  <c r="AF2086" i="2"/>
  <c r="AF2078" i="2"/>
  <c r="AF2070" i="2"/>
  <c r="AF2062" i="2"/>
  <c r="AF2054" i="2"/>
  <c r="AF2046" i="2"/>
  <c r="AF2038" i="2"/>
  <c r="AF2030" i="2"/>
  <c r="AF2022" i="2"/>
  <c r="AF2014" i="2"/>
  <c r="AF2006" i="2"/>
  <c r="AF1998" i="2"/>
  <c r="AF1990" i="2"/>
  <c r="AF1982" i="2"/>
  <c r="AF1974" i="2"/>
  <c r="AF1966" i="2"/>
  <c r="AF1958" i="2"/>
  <c r="AF1950" i="2"/>
  <c r="AF1942" i="2"/>
  <c r="AF1934" i="2"/>
  <c r="AF1926" i="2"/>
  <c r="AF1918" i="2"/>
  <c r="AF1910" i="2"/>
  <c r="AF1902" i="2"/>
  <c r="AF1894" i="2"/>
  <c r="AF1886" i="2"/>
  <c r="AF1878" i="2"/>
  <c r="AF1870" i="2"/>
  <c r="AF1862" i="2"/>
  <c r="AF1854" i="2"/>
  <c r="AF1846" i="2"/>
  <c r="AF1838" i="2"/>
  <c r="AF2198" i="2"/>
  <c r="AF1844" i="2"/>
  <c r="AF1900" i="2"/>
  <c r="AF1892" i="2"/>
  <c r="AF1884" i="2"/>
  <c r="AF1876" i="2"/>
  <c r="AF1868" i="2"/>
  <c r="AF1852" i="2"/>
  <c r="AF1836" i="2"/>
  <c r="AF2197" i="2"/>
  <c r="AF2189" i="2"/>
  <c r="AF2181" i="2"/>
  <c r="AF2173" i="2"/>
  <c r="AF2165" i="2"/>
  <c r="AF2157" i="2"/>
  <c r="AF2149" i="2"/>
  <c r="AF2141" i="2"/>
  <c r="AF2133" i="2"/>
  <c r="AF2125" i="2"/>
  <c r="AF2117" i="2"/>
  <c r="AF2109" i="2"/>
  <c r="AF2101" i="2"/>
  <c r="AF2093" i="2"/>
  <c r="AF2085" i="2"/>
  <c r="AF2077" i="2"/>
  <c r="AF2069" i="2"/>
  <c r="AF2061" i="2"/>
  <c r="AF2053" i="2"/>
  <c r="AF2045" i="2"/>
  <c r="AF2037" i="2"/>
  <c r="AF2029" i="2"/>
  <c r="AF2021" i="2"/>
  <c r="AF2013" i="2"/>
  <c r="AF2005" i="2"/>
  <c r="AF1997" i="2"/>
  <c r="AF1989" i="2"/>
  <c r="AF1981" i="2"/>
  <c r="AF1973" i="2"/>
  <c r="AF1965" i="2"/>
  <c r="AF1957" i="2"/>
  <c r="AF1949" i="2"/>
  <c r="AF1941" i="2"/>
  <c r="AF1933" i="2"/>
  <c r="AF1925" i="2"/>
  <c r="AF1917" i="2"/>
  <c r="AF1909" i="2"/>
  <c r="AF1901" i="2"/>
  <c r="AF1893" i="2"/>
  <c r="AF1885" i="2"/>
  <c r="AF1877" i="2"/>
  <c r="AF1869" i="2"/>
  <c r="AF1861" i="2"/>
  <c r="AF1853" i="2"/>
  <c r="AF1845" i="2"/>
  <c r="AF1837" i="2"/>
  <c r="AF2203" i="2"/>
  <c r="AF2195" i="2"/>
  <c r="AF2187" i="2"/>
  <c r="AF2179" i="2"/>
  <c r="AF2171" i="2"/>
  <c r="AF2163" i="2"/>
  <c r="AF2155" i="2"/>
  <c r="AF2147" i="2"/>
  <c r="AF2139" i="2"/>
  <c r="AF2131" i="2"/>
  <c r="AF2123" i="2"/>
  <c r="AF2115" i="2"/>
  <c r="AF2107" i="2"/>
  <c r="AF2099" i="2"/>
  <c r="AF2091" i="2"/>
  <c r="AF2083" i="2"/>
  <c r="AF2075" i="2"/>
  <c r="AF2067" i="2"/>
  <c r="AF2059" i="2"/>
  <c r="AF2051" i="2"/>
  <c r="AF2043" i="2"/>
  <c r="AF2035" i="2"/>
  <c r="AF2027" i="2"/>
  <c r="AF2019" i="2"/>
  <c r="AF2011" i="2"/>
  <c r="AF2003" i="2"/>
  <c r="AF1995" i="2"/>
  <c r="AF1987" i="2"/>
  <c r="AF1979" i="2"/>
  <c r="AF1971" i="2"/>
  <c r="AF1963" i="2"/>
  <c r="AF1955" i="2"/>
  <c r="AF1947" i="2"/>
  <c r="AF1939" i="2"/>
  <c r="AF1931" i="2"/>
  <c r="AF1923" i="2"/>
  <c r="AF1915" i="2"/>
  <c r="AF1907" i="2"/>
  <c r="AF1899" i="2"/>
  <c r="AF1891" i="2"/>
  <c r="AF1883" i="2"/>
  <c r="AF1875" i="2"/>
  <c r="AF1867" i="2"/>
  <c r="AF1859" i="2"/>
  <c r="AF1851" i="2"/>
  <c r="AF1843" i="2"/>
  <c r="AF1835" i="2"/>
  <c r="AF2202" i="2"/>
  <c r="AF2194" i="2"/>
  <c r="AF2186" i="2"/>
  <c r="AF2178" i="2"/>
  <c r="AF2170" i="2"/>
  <c r="AF2162" i="2"/>
  <c r="AF2154" i="2"/>
  <c r="AF2146" i="2"/>
  <c r="AF2138" i="2"/>
  <c r="AF2130" i="2"/>
  <c r="AF2122" i="2"/>
  <c r="AF2114" i="2"/>
  <c r="AF2106" i="2"/>
  <c r="AF2098" i="2"/>
  <c r="AF2090" i="2"/>
  <c r="AF2082" i="2"/>
  <c r="AF2074" i="2"/>
  <c r="AF2066" i="2"/>
  <c r="AF2058" i="2"/>
  <c r="AF2050" i="2"/>
  <c r="AF2042" i="2"/>
  <c r="AF2034" i="2"/>
  <c r="AF2026" i="2"/>
  <c r="AF2018" i="2"/>
  <c r="AF2010" i="2"/>
  <c r="AF2002" i="2"/>
  <c r="AF1994" i="2"/>
  <c r="AF1986" i="2"/>
  <c r="AF1978" i="2"/>
  <c r="AF1970" i="2"/>
  <c r="AF1962" i="2"/>
  <c r="AF1954" i="2"/>
  <c r="AF1946" i="2"/>
  <c r="AF1938" i="2"/>
  <c r="AF1930" i="2"/>
  <c r="AF1922" i="2"/>
  <c r="AF1914" i="2"/>
  <c r="AF1906" i="2"/>
  <c r="AF1898" i="2"/>
  <c r="AF1890" i="2"/>
  <c r="AF1882" i="2"/>
  <c r="AF1874" i="2"/>
  <c r="AF1866" i="2"/>
  <c r="AF1858" i="2"/>
  <c r="AF1850" i="2"/>
  <c r="AF1842" i="2"/>
  <c r="AF1834" i="2"/>
  <c r="AF2201" i="2"/>
  <c r="AF2193" i="2"/>
  <c r="AF2185" i="2"/>
  <c r="AF2177" i="2"/>
  <c r="AF2169" i="2"/>
  <c r="AF2161" i="2"/>
  <c r="AF2153" i="2"/>
  <c r="AF2145" i="2"/>
  <c r="AF2137" i="2"/>
  <c r="AF2129" i="2"/>
  <c r="AF2121" i="2"/>
  <c r="AF2113" i="2"/>
  <c r="AF2105" i="2"/>
  <c r="AF2097" i="2"/>
  <c r="AF2089" i="2"/>
  <c r="AF2081" i="2"/>
  <c r="AF2073" i="2"/>
  <c r="AF2065" i="2"/>
  <c r="AF2057" i="2"/>
  <c r="AF2049" i="2"/>
  <c r="AF2041" i="2"/>
  <c r="AF2033" i="2"/>
  <c r="AF2025" i="2"/>
  <c r="AF2017" i="2"/>
  <c r="AF2009" i="2"/>
  <c r="AF2001" i="2"/>
  <c r="AF1993" i="2"/>
  <c r="AF1985" i="2"/>
  <c r="AF1977" i="2"/>
  <c r="AF1969" i="2"/>
  <c r="AF1961" i="2"/>
  <c r="AF1953" i="2"/>
  <c r="AF1945" i="2"/>
  <c r="AF1937" i="2"/>
  <c r="AF1929" i="2"/>
  <c r="AF1921" i="2"/>
  <c r="AF1913" i="2"/>
  <c r="AF1905" i="2"/>
  <c r="AF1897" i="2"/>
  <c r="AF1889" i="2"/>
  <c r="AF1881" i="2"/>
  <c r="AF1873" i="2"/>
  <c r="AF1865" i="2"/>
  <c r="AF1857" i="2"/>
  <c r="AF1849" i="2"/>
  <c r="AF1841" i="2"/>
  <c r="AF1833" i="2"/>
  <c r="AF2199" i="2"/>
  <c r="AF2191" i="2"/>
  <c r="AF2183" i="2"/>
  <c r="AF2175" i="2"/>
  <c r="AF2167" i="2"/>
  <c r="AF2159" i="2"/>
  <c r="AF2151" i="2"/>
  <c r="AF2143" i="2"/>
  <c r="AF2135" i="2"/>
  <c r="AF2127" i="2"/>
  <c r="AF2119" i="2"/>
  <c r="AF2111" i="2"/>
  <c r="AF2103" i="2"/>
  <c r="AF2095" i="2"/>
  <c r="AF2087" i="2"/>
  <c r="AF2079" i="2"/>
  <c r="AF2071" i="2"/>
  <c r="AF2063" i="2"/>
  <c r="AF2055" i="2"/>
  <c r="AF2047" i="2"/>
  <c r="AF2039" i="2"/>
  <c r="AF2031" i="2"/>
  <c r="AF2023" i="2"/>
  <c r="AF2015" i="2"/>
  <c r="AF2007" i="2"/>
  <c r="AF1999" i="2"/>
  <c r="AF1991" i="2"/>
  <c r="AF1983" i="2"/>
  <c r="AF1975" i="2"/>
  <c r="AF1967" i="2"/>
  <c r="AF1959" i="2"/>
  <c r="AF1951" i="2"/>
  <c r="AF1943" i="2"/>
  <c r="AF1935" i="2"/>
  <c r="AF1927" i="2"/>
  <c r="AF1919" i="2"/>
  <c r="AF1911" i="2"/>
  <c r="AF1903" i="2"/>
  <c r="AF1895" i="2"/>
  <c r="AF1887" i="2"/>
  <c r="AF1879" i="2"/>
  <c r="AF1871" i="2"/>
  <c r="AF1863" i="2"/>
  <c r="AF1855" i="2"/>
  <c r="AF1847" i="2"/>
  <c r="AF1839" i="2"/>
  <c r="AF1831" i="2"/>
  <c r="AN2" i="7"/>
  <c r="AW2" i="7"/>
  <c r="AH2" i="7"/>
  <c r="AU3" i="7"/>
  <c r="AU4" i="7"/>
  <c r="AU5" i="7"/>
  <c r="AU6" i="7"/>
  <c r="AU7" i="7"/>
  <c r="AU8" i="7"/>
  <c r="AU9" i="7"/>
  <c r="AU10" i="7"/>
  <c r="AU11" i="7"/>
  <c r="AU12" i="7"/>
  <c r="AU13" i="7"/>
  <c r="AU14" i="7"/>
  <c r="AU15" i="7"/>
  <c r="AU16" i="7"/>
  <c r="AU17" i="7"/>
  <c r="AU18" i="7"/>
  <c r="AU19" i="7"/>
  <c r="AU20" i="7"/>
  <c r="AU21" i="7"/>
  <c r="AU22" i="7"/>
  <c r="AU23" i="7"/>
  <c r="AU24" i="7"/>
  <c r="AU25" i="7"/>
  <c r="AU26" i="7"/>
  <c r="AU27" i="7"/>
  <c r="AU28" i="7"/>
  <c r="AU29" i="7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S3" i="7"/>
  <c r="AS4" i="7"/>
  <c r="AS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Q3" i="7"/>
  <c r="AQ4" i="7"/>
  <c r="AQ5" i="7"/>
  <c r="AQ6" i="7"/>
  <c r="AQ7" i="7"/>
  <c r="AQ8" i="7"/>
  <c r="AQ9" i="7"/>
  <c r="AQ10" i="7"/>
  <c r="AQ11" i="7"/>
  <c r="AQ12" i="7"/>
  <c r="AQ13" i="7"/>
  <c r="AQ14" i="7"/>
  <c r="AQ15" i="7"/>
  <c r="AQ16" i="7"/>
  <c r="AQ17" i="7"/>
  <c r="AQ18" i="7"/>
  <c r="AQ19" i="7"/>
  <c r="AQ20" i="7"/>
  <c r="AQ21" i="7"/>
  <c r="AQ22" i="7"/>
  <c r="AQ23" i="7"/>
  <c r="AQ24" i="7"/>
  <c r="AQ25" i="7"/>
  <c r="AQ26" i="7"/>
  <c r="AQ27" i="7"/>
  <c r="AQ28" i="7"/>
  <c r="AQ29" i="7"/>
  <c r="AP2" i="7" l="1"/>
  <c r="AO2" i="7"/>
  <c r="AL3" i="7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M8" i="7"/>
  <c r="AM22" i="7"/>
  <c r="AM5" i="7"/>
  <c r="AV21" i="7"/>
  <c r="AM24" i="7"/>
  <c r="AV12" i="7"/>
  <c r="AM6" i="7"/>
  <c r="AM11" i="7"/>
  <c r="AM14" i="7"/>
  <c r="AM21" i="7"/>
  <c r="AM9" i="7"/>
  <c r="AV3" i="7"/>
  <c r="AM28" i="7"/>
  <c r="AM17" i="7"/>
  <c r="AM12" i="7"/>
  <c r="AM10" i="7"/>
  <c r="AM23" i="7"/>
  <c r="AM4" i="7"/>
  <c r="AM20" i="7"/>
  <c r="AM19" i="7"/>
  <c r="AM25" i="7"/>
  <c r="AM27" i="7"/>
  <c r="AM7" i="7"/>
  <c r="AM16" i="7"/>
  <c r="AM13" i="7"/>
  <c r="AM29" i="7"/>
  <c r="AM15" i="7"/>
  <c r="AM26" i="7"/>
  <c r="AV28" i="7"/>
  <c r="AM18" i="7"/>
  <c r="AM3" i="7"/>
  <c r="AV19" i="7"/>
  <c r="AV25" i="7"/>
  <c r="AV15" i="7"/>
  <c r="AV10" i="7"/>
  <c r="AV17" i="7"/>
  <c r="AV16" i="7"/>
  <c r="AV24" i="7"/>
  <c r="AV8" i="7"/>
  <c r="AV6" i="7"/>
  <c r="AV14" i="7"/>
  <c r="AV22" i="7"/>
  <c r="AV11" i="7"/>
  <c r="AV20" i="7"/>
  <c r="AV9" i="7"/>
  <c r="AV5" i="7"/>
  <c r="AV13" i="7"/>
  <c r="AV23" i="7"/>
  <c r="AV4" i="7"/>
  <c r="AV18" i="7"/>
  <c r="AV26" i="7"/>
  <c r="AV27" i="7"/>
  <c r="AV7" i="7"/>
  <c r="AV29" i="7"/>
  <c r="AW26" i="7" l="1"/>
  <c r="AW18" i="7"/>
  <c r="AW15" i="7"/>
  <c r="AW23" i="7"/>
  <c r="AW22" i="7"/>
  <c r="AW13" i="7"/>
  <c r="AW4" i="7"/>
  <c r="AW24" i="7"/>
  <c r="AW14" i="7"/>
  <c r="AW5" i="7"/>
  <c r="AW25" i="7"/>
  <c r="AW16" i="7"/>
  <c r="AW6" i="7"/>
  <c r="AW17" i="7"/>
  <c r="AW8" i="7"/>
  <c r="AW9" i="7"/>
  <c r="AW27" i="7"/>
  <c r="AW10" i="7"/>
  <c r="AW7" i="7"/>
  <c r="AW28" i="7"/>
  <c r="AW19" i="7"/>
  <c r="AW29" i="7"/>
  <c r="AW20" i="7"/>
  <c r="AW11" i="7"/>
  <c r="AW21" i="7"/>
  <c r="AW12" i="7"/>
  <c r="AW3" i="7"/>
  <c r="AN21" i="7"/>
  <c r="AN9" i="7"/>
  <c r="AN12" i="7"/>
  <c r="AN10" i="7"/>
  <c r="AN16" i="7"/>
  <c r="AN27" i="7"/>
  <c r="AN26" i="7"/>
  <c r="AN17" i="7"/>
  <c r="AN25" i="7"/>
  <c r="AN18" i="7"/>
  <c r="AN28" i="7"/>
  <c r="AN19" i="7"/>
  <c r="AN3" i="7"/>
  <c r="AN24" i="7"/>
  <c r="AN7" i="7"/>
  <c r="AN22" i="7"/>
  <c r="AN13" i="7"/>
  <c r="AN4" i="7"/>
  <c r="AN14" i="7"/>
  <c r="AN5" i="7"/>
  <c r="AN23" i="7"/>
  <c r="AN6" i="7"/>
  <c r="AN15" i="7"/>
  <c r="AN8" i="7"/>
  <c r="AN29" i="7"/>
  <c r="AN20" i="7"/>
  <c r="AN11" i="7"/>
  <c r="AK3" i="7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P11" i="7" l="1"/>
  <c r="AO11" i="7"/>
  <c r="AP8" i="7"/>
  <c r="AO8" i="7"/>
  <c r="AP5" i="7"/>
  <c r="AO5" i="7"/>
  <c r="AP7" i="7"/>
  <c r="AO7" i="7"/>
  <c r="AP18" i="7"/>
  <c r="AO18" i="7"/>
  <c r="AP9" i="7"/>
  <c r="AO9" i="7"/>
  <c r="AP22" i="7"/>
  <c r="AO22" i="7"/>
  <c r="AP21" i="7"/>
  <c r="AO21" i="7"/>
  <c r="AP13" i="7"/>
  <c r="AO13" i="7"/>
  <c r="AP28" i="7"/>
  <c r="AO28" i="7"/>
  <c r="AP15" i="7"/>
  <c r="AO15" i="7"/>
  <c r="AP4" i="7"/>
  <c r="AO4" i="7"/>
  <c r="AP3" i="7"/>
  <c r="AO3" i="7"/>
  <c r="AP10" i="7"/>
  <c r="AO10" i="7"/>
  <c r="AP23" i="7"/>
  <c r="AO23" i="7"/>
  <c r="AP19" i="7"/>
  <c r="AO19" i="7"/>
  <c r="AP6" i="7"/>
  <c r="AO6" i="7"/>
  <c r="AP25" i="7"/>
  <c r="AO25" i="7"/>
  <c r="AP17" i="7"/>
  <c r="AO17" i="7"/>
  <c r="AP27" i="7"/>
  <c r="AO27" i="7"/>
  <c r="AP29" i="7"/>
  <c r="AO29" i="7"/>
  <c r="AP24" i="7"/>
  <c r="AO24" i="7"/>
  <c r="AP20" i="7"/>
  <c r="AO20" i="7"/>
  <c r="AP14" i="7"/>
  <c r="AO14" i="7"/>
  <c r="AP26" i="7"/>
  <c r="AO26" i="7"/>
  <c r="AP16" i="7"/>
  <c r="AO16" i="7"/>
  <c r="AP12" i="7"/>
  <c r="AO12" i="7"/>
  <c r="A29" i="7"/>
  <c r="A28" i="7"/>
  <c r="AH28" i="7" s="1"/>
  <c r="A27" i="7"/>
  <c r="AH27" i="7" s="1"/>
  <c r="A26" i="7"/>
  <c r="AH26" i="7" s="1"/>
  <c r="A25" i="7"/>
  <c r="AH25" i="7" s="1"/>
  <c r="A24" i="7"/>
  <c r="AH24" i="7" s="1"/>
  <c r="A23" i="7"/>
  <c r="AH23" i="7" s="1"/>
  <c r="A22" i="7"/>
  <c r="AH22" i="7" s="1"/>
  <c r="A21" i="7"/>
  <c r="AH21" i="7" s="1"/>
  <c r="A20" i="7"/>
  <c r="AH20" i="7" s="1"/>
  <c r="A19" i="7"/>
  <c r="AH19" i="7" s="1"/>
  <c r="A18" i="7"/>
  <c r="AH18" i="7" s="1"/>
  <c r="A17" i="7"/>
  <c r="AH17" i="7" s="1"/>
  <c r="A16" i="7"/>
  <c r="AH16" i="7" s="1"/>
  <c r="A15" i="7"/>
  <c r="AH15" i="7" s="1"/>
  <c r="A14" i="7"/>
  <c r="AH14" i="7" s="1"/>
  <c r="A13" i="7"/>
  <c r="AH13" i="7" s="1"/>
  <c r="A12" i="7"/>
  <c r="AH12" i="7" s="1"/>
  <c r="A11" i="7"/>
  <c r="AH11" i="7" s="1"/>
  <c r="A10" i="7"/>
  <c r="AH10" i="7" s="1"/>
  <c r="A9" i="7"/>
  <c r="AH9" i="7" s="1"/>
  <c r="A8" i="7"/>
  <c r="AH8" i="7" s="1"/>
  <c r="A7" i="7"/>
  <c r="AH7" i="7" s="1"/>
  <c r="A6" i="7"/>
  <c r="AH6" i="7" s="1"/>
  <c r="A5" i="7"/>
  <c r="AH5" i="7" s="1"/>
  <c r="A4" i="7"/>
  <c r="AH4" i="7" s="1"/>
  <c r="A3" i="7"/>
  <c r="AH29" i="7" l="1"/>
  <c r="AZ29" i="7"/>
  <c r="AY29" i="7"/>
  <c r="BA29" i="7"/>
  <c r="AX29" i="7"/>
  <c r="AH3" i="7"/>
  <c r="AC2" i="2"/>
  <c r="AD2" i="2"/>
  <c r="AE2" i="2"/>
  <c r="AC3" i="2"/>
  <c r="AD3" i="2"/>
  <c r="AE3" i="2"/>
  <c r="AC4" i="2"/>
  <c r="AD4" i="2"/>
  <c r="AE4" i="2"/>
  <c r="AC5" i="2"/>
  <c r="AD5" i="2"/>
  <c r="AE5" i="2"/>
  <c r="AC6" i="2"/>
  <c r="AD6" i="2"/>
  <c r="AE6" i="2"/>
  <c r="AC7" i="2"/>
  <c r="AD7" i="2"/>
  <c r="AE7" i="2"/>
  <c r="AC8" i="2"/>
  <c r="AD8" i="2"/>
  <c r="AE8" i="2"/>
  <c r="AC9" i="2"/>
  <c r="AD9" i="2"/>
  <c r="AE9" i="2"/>
  <c r="AC10" i="2"/>
  <c r="AD10" i="2"/>
  <c r="AE10" i="2"/>
  <c r="AC11" i="2"/>
  <c r="AD11" i="2"/>
  <c r="AE11" i="2"/>
  <c r="AC12" i="2"/>
  <c r="AD12" i="2"/>
  <c r="AE12" i="2"/>
  <c r="AC13" i="2"/>
  <c r="AD13" i="2"/>
  <c r="AE13" i="2"/>
  <c r="AC14" i="2"/>
  <c r="AD14" i="2"/>
  <c r="AE14" i="2"/>
  <c r="AC15" i="2"/>
  <c r="AD15" i="2"/>
  <c r="AE15" i="2"/>
  <c r="AC16" i="2"/>
  <c r="AD16" i="2"/>
  <c r="AE16" i="2"/>
  <c r="AC17" i="2"/>
  <c r="AD17" i="2"/>
  <c r="AE17" i="2"/>
  <c r="AC18" i="2"/>
  <c r="AD18" i="2"/>
  <c r="AE18" i="2"/>
  <c r="AC19" i="2"/>
  <c r="AD19" i="2"/>
  <c r="AE19" i="2"/>
  <c r="AC20" i="2"/>
  <c r="AD20" i="2"/>
  <c r="AF20" i="2" s="1"/>
  <c r="AE20" i="2"/>
  <c r="AC21" i="2"/>
  <c r="AD21" i="2"/>
  <c r="AE21" i="2"/>
  <c r="AC22" i="2"/>
  <c r="AD22" i="2"/>
  <c r="AE22" i="2"/>
  <c r="AC23" i="2"/>
  <c r="AD23" i="2"/>
  <c r="AE23" i="2"/>
  <c r="AC24" i="2"/>
  <c r="AD24" i="2"/>
  <c r="AE24" i="2"/>
  <c r="AC25" i="2"/>
  <c r="AD25" i="2"/>
  <c r="AE25" i="2"/>
  <c r="AC26" i="2"/>
  <c r="AD26" i="2"/>
  <c r="AE26" i="2"/>
  <c r="AC27" i="2"/>
  <c r="AD27" i="2"/>
  <c r="AE27" i="2"/>
  <c r="AC28" i="2"/>
  <c r="AD28" i="2"/>
  <c r="AF28" i="2" s="1"/>
  <c r="AE28" i="2"/>
  <c r="AC29" i="2"/>
  <c r="AD29" i="2"/>
  <c r="AE29" i="2"/>
  <c r="AC30" i="2"/>
  <c r="AD30" i="2"/>
  <c r="AE30" i="2"/>
  <c r="AC31" i="2"/>
  <c r="AD31" i="2"/>
  <c r="AE31" i="2"/>
  <c r="AC32" i="2"/>
  <c r="AD32" i="2"/>
  <c r="AE32" i="2"/>
  <c r="AC33" i="2"/>
  <c r="AD33" i="2"/>
  <c r="AE33" i="2"/>
  <c r="AC34" i="2"/>
  <c r="AD34" i="2"/>
  <c r="AE34" i="2"/>
  <c r="AC35" i="2"/>
  <c r="AD35" i="2"/>
  <c r="AE35" i="2"/>
  <c r="AC36" i="2"/>
  <c r="AD36" i="2"/>
  <c r="AF36" i="2" s="1"/>
  <c r="AE36" i="2"/>
  <c r="AC37" i="2"/>
  <c r="AD37" i="2"/>
  <c r="AE37" i="2"/>
  <c r="AC38" i="2"/>
  <c r="AD38" i="2"/>
  <c r="AE38" i="2"/>
  <c r="AC39" i="2"/>
  <c r="AD39" i="2"/>
  <c r="AE39" i="2"/>
  <c r="AC40" i="2"/>
  <c r="AD40" i="2"/>
  <c r="AE40" i="2"/>
  <c r="AC41" i="2"/>
  <c r="AD41" i="2"/>
  <c r="AE41" i="2"/>
  <c r="AC42" i="2"/>
  <c r="AD42" i="2"/>
  <c r="AE42" i="2"/>
  <c r="AC43" i="2"/>
  <c r="AD43" i="2"/>
  <c r="AE43" i="2"/>
  <c r="AC44" i="2"/>
  <c r="AD44" i="2"/>
  <c r="AF44" i="2" s="1"/>
  <c r="AE44" i="2"/>
  <c r="AC45" i="2"/>
  <c r="AD45" i="2"/>
  <c r="AE45" i="2"/>
  <c r="AC46" i="2"/>
  <c r="AD46" i="2"/>
  <c r="AE46" i="2"/>
  <c r="AC47" i="2"/>
  <c r="AD47" i="2"/>
  <c r="AE47" i="2"/>
  <c r="AC48" i="2"/>
  <c r="AD48" i="2"/>
  <c r="AE48" i="2"/>
  <c r="AC49" i="2"/>
  <c r="AD49" i="2"/>
  <c r="AE49" i="2"/>
  <c r="AC50" i="2"/>
  <c r="AD50" i="2"/>
  <c r="AE50" i="2"/>
  <c r="AC51" i="2"/>
  <c r="AD51" i="2"/>
  <c r="AE51" i="2"/>
  <c r="AC52" i="2"/>
  <c r="AD52" i="2"/>
  <c r="AF52" i="2" s="1"/>
  <c r="AE52" i="2"/>
  <c r="AC53" i="2"/>
  <c r="AD53" i="2"/>
  <c r="AE53" i="2"/>
  <c r="AC54" i="2"/>
  <c r="AD54" i="2"/>
  <c r="AE54" i="2"/>
  <c r="AC55" i="2"/>
  <c r="AD55" i="2"/>
  <c r="AE55" i="2"/>
  <c r="AC56" i="2"/>
  <c r="AD56" i="2"/>
  <c r="AE56" i="2"/>
  <c r="AC57" i="2"/>
  <c r="AD57" i="2"/>
  <c r="AE57" i="2"/>
  <c r="AC58" i="2"/>
  <c r="AD58" i="2"/>
  <c r="AE58" i="2"/>
  <c r="AC59" i="2"/>
  <c r="AD59" i="2"/>
  <c r="AE59" i="2"/>
  <c r="AC60" i="2"/>
  <c r="AD60" i="2"/>
  <c r="AF60" i="2" s="1"/>
  <c r="AE60" i="2"/>
  <c r="AC61" i="2"/>
  <c r="AD61" i="2"/>
  <c r="AE61" i="2"/>
  <c r="AC62" i="2"/>
  <c r="AD62" i="2"/>
  <c r="AE62" i="2"/>
  <c r="AC63" i="2"/>
  <c r="AD63" i="2"/>
  <c r="AE63" i="2"/>
  <c r="AC64" i="2"/>
  <c r="AD64" i="2"/>
  <c r="AE64" i="2"/>
  <c r="AC65" i="2"/>
  <c r="AD65" i="2"/>
  <c r="AE65" i="2"/>
  <c r="AC66" i="2"/>
  <c r="AD66" i="2"/>
  <c r="AE66" i="2"/>
  <c r="AC67" i="2"/>
  <c r="AD67" i="2"/>
  <c r="AE67" i="2"/>
  <c r="AC68" i="2"/>
  <c r="AD68" i="2"/>
  <c r="AF68" i="2" s="1"/>
  <c r="AE68" i="2"/>
  <c r="AC69" i="2"/>
  <c r="AD69" i="2"/>
  <c r="AE69" i="2"/>
  <c r="AC70" i="2"/>
  <c r="AD70" i="2"/>
  <c r="AE70" i="2"/>
  <c r="AC71" i="2"/>
  <c r="AD71" i="2"/>
  <c r="AE71" i="2"/>
  <c r="AC72" i="2"/>
  <c r="AD72" i="2"/>
  <c r="AE72" i="2"/>
  <c r="AC73" i="2"/>
  <c r="AD73" i="2"/>
  <c r="AE73" i="2"/>
  <c r="AC74" i="2"/>
  <c r="AD74" i="2"/>
  <c r="AE74" i="2"/>
  <c r="AC75" i="2"/>
  <c r="AD75" i="2"/>
  <c r="AE75" i="2"/>
  <c r="AC76" i="2"/>
  <c r="AD76" i="2"/>
  <c r="AF76" i="2" s="1"/>
  <c r="AE76" i="2"/>
  <c r="AC77" i="2"/>
  <c r="AD77" i="2"/>
  <c r="AE77" i="2"/>
  <c r="AC78" i="2"/>
  <c r="AD78" i="2"/>
  <c r="AE78" i="2"/>
  <c r="AC79" i="2"/>
  <c r="AD79" i="2"/>
  <c r="AE79" i="2"/>
  <c r="AC80" i="2"/>
  <c r="AD80" i="2"/>
  <c r="AE80" i="2"/>
  <c r="AC81" i="2"/>
  <c r="AD81" i="2"/>
  <c r="AE81" i="2"/>
  <c r="AC82" i="2"/>
  <c r="AD82" i="2"/>
  <c r="AE82" i="2"/>
  <c r="AC83" i="2"/>
  <c r="AD83" i="2"/>
  <c r="AE83" i="2"/>
  <c r="AC84" i="2"/>
  <c r="AD84" i="2"/>
  <c r="AF84" i="2" s="1"/>
  <c r="AE84" i="2"/>
  <c r="AC85" i="2"/>
  <c r="AD85" i="2"/>
  <c r="AE85" i="2"/>
  <c r="AC86" i="2"/>
  <c r="AD86" i="2"/>
  <c r="AE86" i="2"/>
  <c r="AC87" i="2"/>
  <c r="AD87" i="2"/>
  <c r="AE87" i="2"/>
  <c r="AC88" i="2"/>
  <c r="AD88" i="2"/>
  <c r="AE88" i="2"/>
  <c r="AC89" i="2"/>
  <c r="AD89" i="2"/>
  <c r="AE89" i="2"/>
  <c r="AC90" i="2"/>
  <c r="AD90" i="2"/>
  <c r="AE90" i="2"/>
  <c r="AC91" i="2"/>
  <c r="AD91" i="2"/>
  <c r="AE91" i="2"/>
  <c r="AC92" i="2"/>
  <c r="AD92" i="2"/>
  <c r="AF92" i="2" s="1"/>
  <c r="AE92" i="2"/>
  <c r="AC93" i="2"/>
  <c r="AD93" i="2"/>
  <c r="AE93" i="2"/>
  <c r="AC94" i="2"/>
  <c r="AD94" i="2"/>
  <c r="AE94" i="2"/>
  <c r="AC95" i="2"/>
  <c r="AD95" i="2"/>
  <c r="AE95" i="2"/>
  <c r="AC96" i="2"/>
  <c r="AD96" i="2"/>
  <c r="AE96" i="2"/>
  <c r="AC97" i="2"/>
  <c r="AD97" i="2"/>
  <c r="AE97" i="2"/>
  <c r="AC98" i="2"/>
  <c r="AD98" i="2"/>
  <c r="AE98" i="2"/>
  <c r="AC99" i="2"/>
  <c r="AD99" i="2"/>
  <c r="AE99" i="2"/>
  <c r="AC100" i="2"/>
  <c r="AD100" i="2"/>
  <c r="AF100" i="2" s="1"/>
  <c r="AE100" i="2"/>
  <c r="AC101" i="2"/>
  <c r="AD101" i="2"/>
  <c r="AE101" i="2"/>
  <c r="AC102" i="2"/>
  <c r="AD102" i="2"/>
  <c r="AE102" i="2"/>
  <c r="AC103" i="2"/>
  <c r="AD103" i="2"/>
  <c r="AE103" i="2"/>
  <c r="AC104" i="2"/>
  <c r="AD104" i="2"/>
  <c r="AE104" i="2"/>
  <c r="AC105" i="2"/>
  <c r="AD105" i="2"/>
  <c r="AE105" i="2"/>
  <c r="AC106" i="2"/>
  <c r="AD106" i="2"/>
  <c r="AE106" i="2"/>
  <c r="AC107" i="2"/>
  <c r="AD107" i="2"/>
  <c r="AE107" i="2"/>
  <c r="AC108" i="2"/>
  <c r="AD108" i="2"/>
  <c r="AF108" i="2" s="1"/>
  <c r="AE108" i="2"/>
  <c r="AC109" i="2"/>
  <c r="AD109" i="2"/>
  <c r="AE109" i="2"/>
  <c r="AC110" i="2"/>
  <c r="AD110" i="2"/>
  <c r="AE110" i="2"/>
  <c r="AC111" i="2"/>
  <c r="AD111" i="2"/>
  <c r="AE111" i="2"/>
  <c r="AC112" i="2"/>
  <c r="AD112" i="2"/>
  <c r="AE112" i="2"/>
  <c r="AC113" i="2"/>
  <c r="AD113" i="2"/>
  <c r="AE113" i="2"/>
  <c r="AC114" i="2"/>
  <c r="AD114" i="2"/>
  <c r="AE114" i="2"/>
  <c r="AC115" i="2"/>
  <c r="AD115" i="2"/>
  <c r="AE115" i="2"/>
  <c r="AC116" i="2"/>
  <c r="AD116" i="2"/>
  <c r="AF116" i="2" s="1"/>
  <c r="AE116" i="2"/>
  <c r="AC117" i="2"/>
  <c r="AD117" i="2"/>
  <c r="AE117" i="2"/>
  <c r="AC118" i="2"/>
  <c r="AD118" i="2"/>
  <c r="AE118" i="2"/>
  <c r="AC119" i="2"/>
  <c r="AD119" i="2"/>
  <c r="AE119" i="2"/>
  <c r="AC120" i="2"/>
  <c r="AD120" i="2"/>
  <c r="AE120" i="2"/>
  <c r="AC121" i="2"/>
  <c r="AD121" i="2"/>
  <c r="AE121" i="2"/>
  <c r="AC122" i="2"/>
  <c r="AD122" i="2"/>
  <c r="AE122" i="2"/>
  <c r="AC123" i="2"/>
  <c r="AD123" i="2"/>
  <c r="AE123" i="2"/>
  <c r="AC124" i="2"/>
  <c r="AD124" i="2"/>
  <c r="AF124" i="2" s="1"/>
  <c r="AE124" i="2"/>
  <c r="AC125" i="2"/>
  <c r="AD125" i="2"/>
  <c r="AE125" i="2"/>
  <c r="AC126" i="2"/>
  <c r="AD126" i="2"/>
  <c r="AE126" i="2"/>
  <c r="AC127" i="2"/>
  <c r="AD127" i="2"/>
  <c r="AE127" i="2"/>
  <c r="AC128" i="2"/>
  <c r="AD128" i="2"/>
  <c r="AE128" i="2"/>
  <c r="AC129" i="2"/>
  <c r="AD129" i="2"/>
  <c r="AE129" i="2"/>
  <c r="AC130" i="2"/>
  <c r="AD130" i="2"/>
  <c r="AE130" i="2"/>
  <c r="AC131" i="2"/>
  <c r="AD131" i="2"/>
  <c r="AE131" i="2"/>
  <c r="AC132" i="2"/>
  <c r="AD132" i="2"/>
  <c r="AF132" i="2" s="1"/>
  <c r="AE132" i="2"/>
  <c r="AC133" i="2"/>
  <c r="AD133" i="2"/>
  <c r="AE133" i="2"/>
  <c r="AC134" i="2"/>
  <c r="AD134" i="2"/>
  <c r="AE134" i="2"/>
  <c r="AC135" i="2"/>
  <c r="AD135" i="2"/>
  <c r="AE135" i="2"/>
  <c r="AC136" i="2"/>
  <c r="AD136" i="2"/>
  <c r="AE136" i="2"/>
  <c r="AC137" i="2"/>
  <c r="AD137" i="2"/>
  <c r="AE137" i="2"/>
  <c r="AC138" i="2"/>
  <c r="AD138" i="2"/>
  <c r="AE138" i="2"/>
  <c r="AC139" i="2"/>
  <c r="AD139" i="2"/>
  <c r="AE139" i="2"/>
  <c r="AC140" i="2"/>
  <c r="AD140" i="2"/>
  <c r="AF140" i="2" s="1"/>
  <c r="AE140" i="2"/>
  <c r="AC141" i="2"/>
  <c r="AD141" i="2"/>
  <c r="AE141" i="2"/>
  <c r="AC142" i="2"/>
  <c r="AD142" i="2"/>
  <c r="AE142" i="2"/>
  <c r="AC143" i="2"/>
  <c r="AD143" i="2"/>
  <c r="AE143" i="2"/>
  <c r="AC144" i="2"/>
  <c r="AD144" i="2"/>
  <c r="AE144" i="2"/>
  <c r="AC145" i="2"/>
  <c r="AD145" i="2"/>
  <c r="AE145" i="2"/>
  <c r="AC146" i="2"/>
  <c r="AD146" i="2"/>
  <c r="AE146" i="2"/>
  <c r="AC147" i="2"/>
  <c r="AD147" i="2"/>
  <c r="AE147" i="2"/>
  <c r="AC148" i="2"/>
  <c r="AD148" i="2"/>
  <c r="AF148" i="2" s="1"/>
  <c r="AE148" i="2"/>
  <c r="AC149" i="2"/>
  <c r="AD149" i="2"/>
  <c r="AE149" i="2"/>
  <c r="AC150" i="2"/>
  <c r="AD150" i="2"/>
  <c r="AE150" i="2"/>
  <c r="AC151" i="2"/>
  <c r="AD151" i="2"/>
  <c r="AE151" i="2"/>
  <c r="AC152" i="2"/>
  <c r="AD152" i="2"/>
  <c r="AE152" i="2"/>
  <c r="AC153" i="2"/>
  <c r="AD153" i="2"/>
  <c r="AE153" i="2"/>
  <c r="AC154" i="2"/>
  <c r="AD154" i="2"/>
  <c r="AE154" i="2"/>
  <c r="AC155" i="2"/>
  <c r="AD155" i="2"/>
  <c r="AE155" i="2"/>
  <c r="AC156" i="2"/>
  <c r="AD156" i="2"/>
  <c r="AF156" i="2" s="1"/>
  <c r="AE156" i="2"/>
  <c r="AC157" i="2"/>
  <c r="AD157" i="2"/>
  <c r="AE157" i="2"/>
  <c r="AC158" i="2"/>
  <c r="AD158" i="2"/>
  <c r="AE158" i="2"/>
  <c r="AC159" i="2"/>
  <c r="AD159" i="2"/>
  <c r="AE159" i="2"/>
  <c r="AC160" i="2"/>
  <c r="AD160" i="2"/>
  <c r="AE160" i="2"/>
  <c r="AC161" i="2"/>
  <c r="AD161" i="2"/>
  <c r="AE161" i="2"/>
  <c r="AC162" i="2"/>
  <c r="AD162" i="2"/>
  <c r="AE162" i="2"/>
  <c r="AC163" i="2"/>
  <c r="AD163" i="2"/>
  <c r="AE163" i="2"/>
  <c r="AC164" i="2"/>
  <c r="AD164" i="2"/>
  <c r="AF164" i="2" s="1"/>
  <c r="AE164" i="2"/>
  <c r="AC165" i="2"/>
  <c r="AD165" i="2"/>
  <c r="AE165" i="2"/>
  <c r="AC166" i="2"/>
  <c r="AD166" i="2"/>
  <c r="AE166" i="2"/>
  <c r="AC167" i="2"/>
  <c r="AD167" i="2"/>
  <c r="AE167" i="2"/>
  <c r="AC168" i="2"/>
  <c r="AD168" i="2"/>
  <c r="AE168" i="2"/>
  <c r="AC169" i="2"/>
  <c r="AD169" i="2"/>
  <c r="AE169" i="2"/>
  <c r="AC170" i="2"/>
  <c r="AD170" i="2"/>
  <c r="AE170" i="2"/>
  <c r="AC171" i="2"/>
  <c r="AD171" i="2"/>
  <c r="AE171" i="2"/>
  <c r="AC172" i="2"/>
  <c r="AD172" i="2"/>
  <c r="AF172" i="2" s="1"/>
  <c r="AE172" i="2"/>
  <c r="AC173" i="2"/>
  <c r="AD173" i="2"/>
  <c r="AE173" i="2"/>
  <c r="AC174" i="2"/>
  <c r="AD174" i="2"/>
  <c r="AE174" i="2"/>
  <c r="AC175" i="2"/>
  <c r="AD175" i="2"/>
  <c r="AE175" i="2"/>
  <c r="AC176" i="2"/>
  <c r="AD176" i="2"/>
  <c r="AE176" i="2"/>
  <c r="AC177" i="2"/>
  <c r="AD177" i="2"/>
  <c r="AE177" i="2"/>
  <c r="AC178" i="2"/>
  <c r="AD178" i="2"/>
  <c r="AE178" i="2"/>
  <c r="AC179" i="2"/>
  <c r="AD179" i="2"/>
  <c r="AE179" i="2"/>
  <c r="AC180" i="2"/>
  <c r="AD180" i="2"/>
  <c r="AF180" i="2" s="1"/>
  <c r="AE180" i="2"/>
  <c r="AC181" i="2"/>
  <c r="AD181" i="2"/>
  <c r="AE181" i="2"/>
  <c r="AC182" i="2"/>
  <c r="AD182" i="2"/>
  <c r="AE182" i="2"/>
  <c r="AC183" i="2"/>
  <c r="AD183" i="2"/>
  <c r="AE183" i="2"/>
  <c r="AC184" i="2"/>
  <c r="AD184" i="2"/>
  <c r="AE184" i="2"/>
  <c r="AC185" i="2"/>
  <c r="AD185" i="2"/>
  <c r="AF185" i="2" s="1"/>
  <c r="AE185" i="2"/>
  <c r="AC186" i="2"/>
  <c r="AD186" i="2"/>
  <c r="AE186" i="2"/>
  <c r="AC187" i="2"/>
  <c r="AD187" i="2"/>
  <c r="AE187" i="2"/>
  <c r="AC188" i="2"/>
  <c r="AD188" i="2"/>
  <c r="AF188" i="2" s="1"/>
  <c r="AE188" i="2"/>
  <c r="AC189" i="2"/>
  <c r="AD189" i="2"/>
  <c r="AE189" i="2"/>
  <c r="AC190" i="2"/>
  <c r="AD190" i="2"/>
  <c r="AE190" i="2"/>
  <c r="AC191" i="2"/>
  <c r="AD191" i="2"/>
  <c r="AE191" i="2"/>
  <c r="AC192" i="2"/>
  <c r="AD192" i="2"/>
  <c r="AE192" i="2"/>
  <c r="AC193" i="2"/>
  <c r="AD193" i="2"/>
  <c r="AF193" i="2" s="1"/>
  <c r="AE193" i="2"/>
  <c r="AC194" i="2"/>
  <c r="AD194" i="2"/>
  <c r="AE194" i="2"/>
  <c r="AC195" i="2"/>
  <c r="AD195" i="2"/>
  <c r="AE195" i="2"/>
  <c r="AC196" i="2"/>
  <c r="AD196" i="2"/>
  <c r="AF196" i="2" s="1"/>
  <c r="AE196" i="2"/>
  <c r="AC197" i="2"/>
  <c r="AD197" i="2"/>
  <c r="AE197" i="2"/>
  <c r="AC198" i="2"/>
  <c r="AD198" i="2"/>
  <c r="AE198" i="2"/>
  <c r="AC199" i="2"/>
  <c r="AD199" i="2"/>
  <c r="AE199" i="2"/>
  <c r="AC200" i="2"/>
  <c r="AD200" i="2"/>
  <c r="AE200" i="2"/>
  <c r="AC201" i="2"/>
  <c r="AD201" i="2"/>
  <c r="AF201" i="2" s="1"/>
  <c r="AE201" i="2"/>
  <c r="AC202" i="2"/>
  <c r="AD202" i="2"/>
  <c r="AE202" i="2"/>
  <c r="AC203" i="2"/>
  <c r="AD203" i="2"/>
  <c r="AE203" i="2"/>
  <c r="AC204" i="2"/>
  <c r="AD204" i="2"/>
  <c r="AF204" i="2" s="1"/>
  <c r="AE204" i="2"/>
  <c r="AC205" i="2"/>
  <c r="AD205" i="2"/>
  <c r="AE205" i="2"/>
  <c r="AC206" i="2"/>
  <c r="AD206" i="2"/>
  <c r="AE206" i="2"/>
  <c r="AC207" i="2"/>
  <c r="AD207" i="2"/>
  <c r="AE207" i="2"/>
  <c r="AC208" i="2"/>
  <c r="AD208" i="2"/>
  <c r="AE208" i="2"/>
  <c r="AC209" i="2"/>
  <c r="AD209" i="2"/>
  <c r="AF209" i="2" s="1"/>
  <c r="AE209" i="2"/>
  <c r="AC210" i="2"/>
  <c r="AD210" i="2"/>
  <c r="AE210" i="2"/>
  <c r="AC211" i="2"/>
  <c r="AD211" i="2"/>
  <c r="AE211" i="2"/>
  <c r="AC212" i="2"/>
  <c r="AD212" i="2"/>
  <c r="AF212" i="2" s="1"/>
  <c r="AE212" i="2"/>
  <c r="AC213" i="2"/>
  <c r="AD213" i="2"/>
  <c r="AE213" i="2"/>
  <c r="AC214" i="2"/>
  <c r="AD214" i="2"/>
  <c r="AE214" i="2"/>
  <c r="AC215" i="2"/>
  <c r="AD215" i="2"/>
  <c r="AE215" i="2"/>
  <c r="AC216" i="2"/>
  <c r="AD216" i="2"/>
  <c r="AE216" i="2"/>
  <c r="AC217" i="2"/>
  <c r="AD217" i="2"/>
  <c r="AF217" i="2" s="1"/>
  <c r="AE217" i="2"/>
  <c r="AC218" i="2"/>
  <c r="AD218" i="2"/>
  <c r="AE218" i="2"/>
  <c r="AC219" i="2"/>
  <c r="AD219" i="2"/>
  <c r="AE219" i="2"/>
  <c r="AC220" i="2"/>
  <c r="AD220" i="2"/>
  <c r="AF220" i="2" s="1"/>
  <c r="AE220" i="2"/>
  <c r="AC221" i="2"/>
  <c r="AD221" i="2"/>
  <c r="AE221" i="2"/>
  <c r="AC222" i="2"/>
  <c r="AD222" i="2"/>
  <c r="AE222" i="2"/>
  <c r="AC223" i="2"/>
  <c r="AD223" i="2"/>
  <c r="AE223" i="2"/>
  <c r="AC224" i="2"/>
  <c r="AD224" i="2"/>
  <c r="AE224" i="2"/>
  <c r="AC225" i="2"/>
  <c r="AD225" i="2"/>
  <c r="AF225" i="2" s="1"/>
  <c r="AE225" i="2"/>
  <c r="AC226" i="2"/>
  <c r="AD226" i="2"/>
  <c r="AE226" i="2"/>
  <c r="AC227" i="2"/>
  <c r="AD227" i="2"/>
  <c r="AE227" i="2"/>
  <c r="AC228" i="2"/>
  <c r="AD228" i="2"/>
  <c r="AF228" i="2" s="1"/>
  <c r="AE228" i="2"/>
  <c r="AC229" i="2"/>
  <c r="AD229" i="2"/>
  <c r="AE229" i="2"/>
  <c r="AC230" i="2"/>
  <c r="AD230" i="2"/>
  <c r="AE230" i="2"/>
  <c r="AC231" i="2"/>
  <c r="AD231" i="2"/>
  <c r="AE231" i="2"/>
  <c r="AC232" i="2"/>
  <c r="AD232" i="2"/>
  <c r="AE232" i="2"/>
  <c r="AC233" i="2"/>
  <c r="AD233" i="2"/>
  <c r="AE233" i="2"/>
  <c r="AC234" i="2"/>
  <c r="AD234" i="2"/>
  <c r="AE234" i="2"/>
  <c r="AC235" i="2"/>
  <c r="AD235" i="2"/>
  <c r="AE235" i="2"/>
  <c r="AC236" i="2"/>
  <c r="AD236" i="2"/>
  <c r="AF236" i="2" s="1"/>
  <c r="AE236" i="2"/>
  <c r="AC237" i="2"/>
  <c r="AD237" i="2"/>
  <c r="AE237" i="2"/>
  <c r="AC238" i="2"/>
  <c r="AD238" i="2"/>
  <c r="AE238" i="2"/>
  <c r="AC239" i="2"/>
  <c r="AD239" i="2"/>
  <c r="AE239" i="2"/>
  <c r="AC240" i="2"/>
  <c r="AD240" i="2"/>
  <c r="AE240" i="2"/>
  <c r="AC241" i="2"/>
  <c r="AD241" i="2"/>
  <c r="AE241" i="2"/>
  <c r="AC242" i="2"/>
  <c r="AD242" i="2"/>
  <c r="AE242" i="2"/>
  <c r="AC243" i="2"/>
  <c r="AD243" i="2"/>
  <c r="AE243" i="2"/>
  <c r="AC244" i="2"/>
  <c r="AD244" i="2"/>
  <c r="AF244" i="2" s="1"/>
  <c r="AE244" i="2"/>
  <c r="AC245" i="2"/>
  <c r="AD245" i="2"/>
  <c r="AE245" i="2"/>
  <c r="AC246" i="2"/>
  <c r="AD246" i="2"/>
  <c r="AE246" i="2"/>
  <c r="AC247" i="2"/>
  <c r="AD247" i="2"/>
  <c r="AE247" i="2"/>
  <c r="AC248" i="2"/>
  <c r="AD248" i="2"/>
  <c r="AE248" i="2"/>
  <c r="AC249" i="2"/>
  <c r="AD249" i="2"/>
  <c r="AE249" i="2"/>
  <c r="AC250" i="2"/>
  <c r="AD250" i="2"/>
  <c r="AE250" i="2"/>
  <c r="AC251" i="2"/>
  <c r="AD251" i="2"/>
  <c r="AE251" i="2"/>
  <c r="AC252" i="2"/>
  <c r="AD252" i="2"/>
  <c r="AF252" i="2" s="1"/>
  <c r="AE252" i="2"/>
  <c r="AC253" i="2"/>
  <c r="AD253" i="2"/>
  <c r="AE253" i="2"/>
  <c r="AC254" i="2"/>
  <c r="AD254" i="2"/>
  <c r="AE254" i="2"/>
  <c r="AC255" i="2"/>
  <c r="AD255" i="2"/>
  <c r="AE255" i="2"/>
  <c r="AC256" i="2"/>
  <c r="AD256" i="2"/>
  <c r="AE256" i="2"/>
  <c r="AC257" i="2"/>
  <c r="AD257" i="2"/>
  <c r="AE257" i="2"/>
  <c r="AC258" i="2"/>
  <c r="AD258" i="2"/>
  <c r="AE258" i="2"/>
  <c r="AC259" i="2"/>
  <c r="AD259" i="2"/>
  <c r="AE259" i="2"/>
  <c r="AC260" i="2"/>
  <c r="AD260" i="2"/>
  <c r="AF260" i="2" s="1"/>
  <c r="AE260" i="2"/>
  <c r="AC261" i="2"/>
  <c r="AD261" i="2"/>
  <c r="AE261" i="2"/>
  <c r="AC262" i="2"/>
  <c r="AD262" i="2"/>
  <c r="AE262" i="2"/>
  <c r="AC263" i="2"/>
  <c r="AD263" i="2"/>
  <c r="AE263" i="2"/>
  <c r="AC264" i="2"/>
  <c r="AD264" i="2"/>
  <c r="AE264" i="2"/>
  <c r="AC265" i="2"/>
  <c r="AD265" i="2"/>
  <c r="AE265" i="2"/>
  <c r="AC266" i="2"/>
  <c r="AD266" i="2"/>
  <c r="AE266" i="2"/>
  <c r="AC267" i="2"/>
  <c r="AD267" i="2"/>
  <c r="AE267" i="2"/>
  <c r="AC268" i="2"/>
  <c r="AD268" i="2"/>
  <c r="AF268" i="2" s="1"/>
  <c r="AE268" i="2"/>
  <c r="AC269" i="2"/>
  <c r="AD269" i="2"/>
  <c r="AE269" i="2"/>
  <c r="AC270" i="2"/>
  <c r="AD270" i="2"/>
  <c r="AE270" i="2"/>
  <c r="AC271" i="2"/>
  <c r="AD271" i="2"/>
  <c r="AE271" i="2"/>
  <c r="AC272" i="2"/>
  <c r="AD272" i="2"/>
  <c r="AE272" i="2"/>
  <c r="AC273" i="2"/>
  <c r="AD273" i="2"/>
  <c r="AE273" i="2"/>
  <c r="AC274" i="2"/>
  <c r="AD274" i="2"/>
  <c r="AE274" i="2"/>
  <c r="AC275" i="2"/>
  <c r="AD275" i="2"/>
  <c r="AE275" i="2"/>
  <c r="AC276" i="2"/>
  <c r="AD276" i="2"/>
  <c r="AF276" i="2" s="1"/>
  <c r="AE276" i="2"/>
  <c r="AC277" i="2"/>
  <c r="AD277" i="2"/>
  <c r="AE277" i="2"/>
  <c r="AC278" i="2"/>
  <c r="AD278" i="2"/>
  <c r="AE278" i="2"/>
  <c r="AC279" i="2"/>
  <c r="AD279" i="2"/>
  <c r="AE279" i="2"/>
  <c r="AC280" i="2"/>
  <c r="AD280" i="2"/>
  <c r="AE280" i="2"/>
  <c r="AC281" i="2"/>
  <c r="AD281" i="2"/>
  <c r="AE281" i="2"/>
  <c r="AC282" i="2"/>
  <c r="AD282" i="2"/>
  <c r="AE282" i="2"/>
  <c r="AC283" i="2"/>
  <c r="AD283" i="2"/>
  <c r="AE283" i="2"/>
  <c r="AC284" i="2"/>
  <c r="AD284" i="2"/>
  <c r="AF284" i="2" s="1"/>
  <c r="AE284" i="2"/>
  <c r="AC285" i="2"/>
  <c r="AD285" i="2"/>
  <c r="AE285" i="2"/>
  <c r="AC286" i="2"/>
  <c r="AD286" i="2"/>
  <c r="AE286" i="2"/>
  <c r="AC287" i="2"/>
  <c r="AD287" i="2"/>
  <c r="AE287" i="2"/>
  <c r="AC288" i="2"/>
  <c r="AD288" i="2"/>
  <c r="AE288" i="2"/>
  <c r="AC289" i="2"/>
  <c r="AD289" i="2"/>
  <c r="AE289" i="2"/>
  <c r="AC290" i="2"/>
  <c r="AD290" i="2"/>
  <c r="AE290" i="2"/>
  <c r="AC291" i="2"/>
  <c r="AD291" i="2"/>
  <c r="AE291" i="2"/>
  <c r="AC292" i="2"/>
  <c r="AD292" i="2"/>
  <c r="AF292" i="2" s="1"/>
  <c r="AE292" i="2"/>
  <c r="AC293" i="2"/>
  <c r="AD293" i="2"/>
  <c r="AE293" i="2"/>
  <c r="AC294" i="2"/>
  <c r="AD294" i="2"/>
  <c r="AE294" i="2"/>
  <c r="AC295" i="2"/>
  <c r="AD295" i="2"/>
  <c r="AE295" i="2"/>
  <c r="AC296" i="2"/>
  <c r="AD296" i="2"/>
  <c r="AE296" i="2"/>
  <c r="AC297" i="2"/>
  <c r="AD297" i="2"/>
  <c r="AE297" i="2"/>
  <c r="AC298" i="2"/>
  <c r="AD298" i="2"/>
  <c r="AE298" i="2"/>
  <c r="AC299" i="2"/>
  <c r="AD299" i="2"/>
  <c r="AE299" i="2"/>
  <c r="AC300" i="2"/>
  <c r="AD300" i="2"/>
  <c r="AF300" i="2" s="1"/>
  <c r="AE300" i="2"/>
  <c r="AC301" i="2"/>
  <c r="AD301" i="2"/>
  <c r="AE301" i="2"/>
  <c r="AC302" i="2"/>
  <c r="AD302" i="2"/>
  <c r="AE302" i="2"/>
  <c r="AC303" i="2"/>
  <c r="AD303" i="2"/>
  <c r="AE303" i="2"/>
  <c r="AC304" i="2"/>
  <c r="AD304" i="2"/>
  <c r="AE304" i="2"/>
  <c r="AC305" i="2"/>
  <c r="AD305" i="2"/>
  <c r="AE305" i="2"/>
  <c r="AC306" i="2"/>
  <c r="AD306" i="2"/>
  <c r="AE306" i="2"/>
  <c r="AC307" i="2"/>
  <c r="AD307" i="2"/>
  <c r="AE307" i="2"/>
  <c r="AC308" i="2"/>
  <c r="AD308" i="2"/>
  <c r="AF308" i="2" s="1"/>
  <c r="AE308" i="2"/>
  <c r="AC309" i="2"/>
  <c r="AD309" i="2"/>
  <c r="AE309" i="2"/>
  <c r="AC310" i="2"/>
  <c r="AD310" i="2"/>
  <c r="AE310" i="2"/>
  <c r="AC311" i="2"/>
  <c r="AD311" i="2"/>
  <c r="AE311" i="2"/>
  <c r="AC312" i="2"/>
  <c r="AD312" i="2"/>
  <c r="AE312" i="2"/>
  <c r="AC313" i="2"/>
  <c r="AD313" i="2"/>
  <c r="AE313" i="2"/>
  <c r="AC314" i="2"/>
  <c r="AD314" i="2"/>
  <c r="AE314" i="2"/>
  <c r="AC315" i="2"/>
  <c r="AD315" i="2"/>
  <c r="AE315" i="2"/>
  <c r="AC316" i="2"/>
  <c r="AD316" i="2"/>
  <c r="AF316" i="2" s="1"/>
  <c r="AE316" i="2"/>
  <c r="AC317" i="2"/>
  <c r="AD317" i="2"/>
  <c r="AE317" i="2"/>
  <c r="AC318" i="2"/>
  <c r="AD318" i="2"/>
  <c r="AE318" i="2"/>
  <c r="AC319" i="2"/>
  <c r="AD319" i="2"/>
  <c r="AE319" i="2"/>
  <c r="AC320" i="2"/>
  <c r="AD320" i="2"/>
  <c r="AE320" i="2"/>
  <c r="AC321" i="2"/>
  <c r="AD321" i="2"/>
  <c r="AE321" i="2"/>
  <c r="AC322" i="2"/>
  <c r="AD322" i="2"/>
  <c r="AE322" i="2"/>
  <c r="AC323" i="2"/>
  <c r="AD323" i="2"/>
  <c r="AE323" i="2"/>
  <c r="AC324" i="2"/>
  <c r="AD324" i="2"/>
  <c r="AF324" i="2" s="1"/>
  <c r="AE324" i="2"/>
  <c r="AC325" i="2"/>
  <c r="AD325" i="2"/>
  <c r="AE325" i="2"/>
  <c r="AC326" i="2"/>
  <c r="AD326" i="2"/>
  <c r="AE326" i="2"/>
  <c r="AC327" i="2"/>
  <c r="AD327" i="2"/>
  <c r="AE327" i="2"/>
  <c r="AC328" i="2"/>
  <c r="AD328" i="2"/>
  <c r="AE328" i="2"/>
  <c r="AC329" i="2"/>
  <c r="AD329" i="2"/>
  <c r="AE329" i="2"/>
  <c r="AC330" i="2"/>
  <c r="AD330" i="2"/>
  <c r="AE330" i="2"/>
  <c r="AC331" i="2"/>
  <c r="AD331" i="2"/>
  <c r="AE331" i="2"/>
  <c r="AC332" i="2"/>
  <c r="AD332" i="2"/>
  <c r="AF332" i="2" s="1"/>
  <c r="AE332" i="2"/>
  <c r="AC333" i="2"/>
  <c r="AD333" i="2"/>
  <c r="AE333" i="2"/>
  <c r="AC334" i="2"/>
  <c r="AD334" i="2"/>
  <c r="AE334" i="2"/>
  <c r="AC335" i="2"/>
  <c r="AD335" i="2"/>
  <c r="AE335" i="2"/>
  <c r="AC336" i="2"/>
  <c r="AD336" i="2"/>
  <c r="AE336" i="2"/>
  <c r="AC337" i="2"/>
  <c r="AD337" i="2"/>
  <c r="AE337" i="2"/>
  <c r="AC338" i="2"/>
  <c r="AD338" i="2"/>
  <c r="AE338" i="2"/>
  <c r="AC339" i="2"/>
  <c r="AD339" i="2"/>
  <c r="AE339" i="2"/>
  <c r="AC340" i="2"/>
  <c r="AD340" i="2"/>
  <c r="AF340" i="2" s="1"/>
  <c r="AE340" i="2"/>
  <c r="AC341" i="2"/>
  <c r="AD341" i="2"/>
  <c r="AE341" i="2"/>
  <c r="AC342" i="2"/>
  <c r="AD342" i="2"/>
  <c r="AE342" i="2"/>
  <c r="AC343" i="2"/>
  <c r="AD343" i="2"/>
  <c r="AE343" i="2"/>
  <c r="AC344" i="2"/>
  <c r="AD344" i="2"/>
  <c r="AE344" i="2"/>
  <c r="AC345" i="2"/>
  <c r="AD345" i="2"/>
  <c r="AE345" i="2"/>
  <c r="AC346" i="2"/>
  <c r="AD346" i="2"/>
  <c r="AE346" i="2"/>
  <c r="AC347" i="2"/>
  <c r="AD347" i="2"/>
  <c r="AE347" i="2"/>
  <c r="AC348" i="2"/>
  <c r="AD348" i="2"/>
  <c r="AF348" i="2" s="1"/>
  <c r="AE348" i="2"/>
  <c r="AC349" i="2"/>
  <c r="AD349" i="2"/>
  <c r="AE349" i="2"/>
  <c r="AC350" i="2"/>
  <c r="AD350" i="2"/>
  <c r="AE350" i="2"/>
  <c r="AC351" i="2"/>
  <c r="AD351" i="2"/>
  <c r="AE351" i="2"/>
  <c r="AC352" i="2"/>
  <c r="AD352" i="2"/>
  <c r="AE352" i="2"/>
  <c r="AC353" i="2"/>
  <c r="AD353" i="2"/>
  <c r="AE353" i="2"/>
  <c r="AC354" i="2"/>
  <c r="AD354" i="2"/>
  <c r="AE354" i="2"/>
  <c r="AC355" i="2"/>
  <c r="AD355" i="2"/>
  <c r="AE355" i="2"/>
  <c r="AC356" i="2"/>
  <c r="AD356" i="2"/>
  <c r="AF356" i="2" s="1"/>
  <c r="AE356" i="2"/>
  <c r="AC357" i="2"/>
  <c r="AD357" i="2"/>
  <c r="AE357" i="2"/>
  <c r="AC358" i="2"/>
  <c r="AD358" i="2"/>
  <c r="AE358" i="2"/>
  <c r="AC359" i="2"/>
  <c r="AD359" i="2"/>
  <c r="AE359" i="2"/>
  <c r="AC360" i="2"/>
  <c r="AD360" i="2"/>
  <c r="AE360" i="2"/>
  <c r="AC361" i="2"/>
  <c r="AD361" i="2"/>
  <c r="AE361" i="2"/>
  <c r="AC362" i="2"/>
  <c r="AD362" i="2"/>
  <c r="AE362" i="2"/>
  <c r="AC363" i="2"/>
  <c r="AD363" i="2"/>
  <c r="AE363" i="2"/>
  <c r="AC364" i="2"/>
  <c r="AD364" i="2"/>
  <c r="AF364" i="2" s="1"/>
  <c r="AE364" i="2"/>
  <c r="AC365" i="2"/>
  <c r="AD365" i="2"/>
  <c r="AE365" i="2"/>
  <c r="AC366" i="2"/>
  <c r="AD366" i="2"/>
  <c r="AE366" i="2"/>
  <c r="AC367" i="2"/>
  <c r="AD367" i="2"/>
  <c r="AE367" i="2"/>
  <c r="AC368" i="2"/>
  <c r="AD368" i="2"/>
  <c r="AE368" i="2"/>
  <c r="AC369" i="2"/>
  <c r="AD369" i="2"/>
  <c r="AE369" i="2"/>
  <c r="AC370" i="2"/>
  <c r="AD370" i="2"/>
  <c r="AE370" i="2"/>
  <c r="AC371" i="2"/>
  <c r="AD371" i="2"/>
  <c r="AE371" i="2"/>
  <c r="AC372" i="2"/>
  <c r="AD372" i="2"/>
  <c r="AF372" i="2" s="1"/>
  <c r="AE372" i="2"/>
  <c r="AC373" i="2"/>
  <c r="AD373" i="2"/>
  <c r="AE373" i="2"/>
  <c r="AC374" i="2"/>
  <c r="AD374" i="2"/>
  <c r="AE374" i="2"/>
  <c r="AC375" i="2"/>
  <c r="AD375" i="2"/>
  <c r="AE375" i="2"/>
  <c r="AC376" i="2"/>
  <c r="AD376" i="2"/>
  <c r="AE376" i="2"/>
  <c r="AC377" i="2"/>
  <c r="AD377" i="2"/>
  <c r="AE377" i="2"/>
  <c r="AC378" i="2"/>
  <c r="AD378" i="2"/>
  <c r="AE378" i="2"/>
  <c r="AC379" i="2"/>
  <c r="AD379" i="2"/>
  <c r="AE379" i="2"/>
  <c r="AC380" i="2"/>
  <c r="AD380" i="2"/>
  <c r="AF380" i="2" s="1"/>
  <c r="AE380" i="2"/>
  <c r="AC381" i="2"/>
  <c r="AD381" i="2"/>
  <c r="AE381" i="2"/>
  <c r="AC382" i="2"/>
  <c r="AD382" i="2"/>
  <c r="AE382" i="2"/>
  <c r="AC383" i="2"/>
  <c r="AD383" i="2"/>
  <c r="AE383" i="2"/>
  <c r="AC384" i="2"/>
  <c r="AD384" i="2"/>
  <c r="AE384" i="2"/>
  <c r="AC385" i="2"/>
  <c r="AD385" i="2"/>
  <c r="AE385" i="2"/>
  <c r="AC386" i="2"/>
  <c r="AD386" i="2"/>
  <c r="AE386" i="2"/>
  <c r="AC387" i="2"/>
  <c r="AD387" i="2"/>
  <c r="AE387" i="2"/>
  <c r="AC388" i="2"/>
  <c r="AD388" i="2"/>
  <c r="AF388" i="2" s="1"/>
  <c r="AE388" i="2"/>
  <c r="AC389" i="2"/>
  <c r="AD389" i="2"/>
  <c r="AE389" i="2"/>
  <c r="AC390" i="2"/>
  <c r="AD390" i="2"/>
  <c r="AE390" i="2"/>
  <c r="AC391" i="2"/>
  <c r="AD391" i="2"/>
  <c r="AE391" i="2"/>
  <c r="AC392" i="2"/>
  <c r="AD392" i="2"/>
  <c r="AE392" i="2"/>
  <c r="AC393" i="2"/>
  <c r="AD393" i="2"/>
  <c r="AE393" i="2"/>
  <c r="AC394" i="2"/>
  <c r="AD394" i="2"/>
  <c r="AE394" i="2"/>
  <c r="AC395" i="2"/>
  <c r="AD395" i="2"/>
  <c r="AE395" i="2"/>
  <c r="AC396" i="2"/>
  <c r="AD396" i="2"/>
  <c r="AF396" i="2" s="1"/>
  <c r="AE396" i="2"/>
  <c r="AC397" i="2"/>
  <c r="AD397" i="2"/>
  <c r="AE397" i="2"/>
  <c r="AC398" i="2"/>
  <c r="AD398" i="2"/>
  <c r="AE398" i="2"/>
  <c r="AC399" i="2"/>
  <c r="AD399" i="2"/>
  <c r="AE399" i="2"/>
  <c r="AC400" i="2"/>
  <c r="AD400" i="2"/>
  <c r="AE400" i="2"/>
  <c r="AC401" i="2"/>
  <c r="AD401" i="2"/>
  <c r="AE401" i="2"/>
  <c r="AC402" i="2"/>
  <c r="AD402" i="2"/>
  <c r="AE402" i="2"/>
  <c r="AC403" i="2"/>
  <c r="AD403" i="2"/>
  <c r="AE403" i="2"/>
  <c r="AC404" i="2"/>
  <c r="AD404" i="2"/>
  <c r="AF404" i="2" s="1"/>
  <c r="AE404" i="2"/>
  <c r="AC405" i="2"/>
  <c r="AD405" i="2"/>
  <c r="AE405" i="2"/>
  <c r="AC406" i="2"/>
  <c r="AD406" i="2"/>
  <c r="AE406" i="2"/>
  <c r="AC407" i="2"/>
  <c r="AD407" i="2"/>
  <c r="AE407" i="2"/>
  <c r="AC408" i="2"/>
  <c r="AD408" i="2"/>
  <c r="AE408" i="2"/>
  <c r="AC409" i="2"/>
  <c r="AD409" i="2"/>
  <c r="AE409" i="2"/>
  <c r="AC410" i="2"/>
  <c r="AD410" i="2"/>
  <c r="AE410" i="2"/>
  <c r="AC411" i="2"/>
  <c r="AD411" i="2"/>
  <c r="AE411" i="2"/>
  <c r="AC412" i="2"/>
  <c r="AD412" i="2"/>
  <c r="AF412" i="2" s="1"/>
  <c r="AE412" i="2"/>
  <c r="AC413" i="2"/>
  <c r="AD413" i="2"/>
  <c r="AE413" i="2"/>
  <c r="AC414" i="2"/>
  <c r="AD414" i="2"/>
  <c r="AE414" i="2"/>
  <c r="AC415" i="2"/>
  <c r="AD415" i="2"/>
  <c r="AE415" i="2"/>
  <c r="AC416" i="2"/>
  <c r="AD416" i="2"/>
  <c r="AE416" i="2"/>
  <c r="AC417" i="2"/>
  <c r="AD417" i="2"/>
  <c r="AE417" i="2"/>
  <c r="AC418" i="2"/>
  <c r="AD418" i="2"/>
  <c r="AE418" i="2"/>
  <c r="AC419" i="2"/>
  <c r="AD419" i="2"/>
  <c r="AE419" i="2"/>
  <c r="AC420" i="2"/>
  <c r="AD420" i="2"/>
  <c r="AF420" i="2" s="1"/>
  <c r="AE420" i="2"/>
  <c r="AC421" i="2"/>
  <c r="AD421" i="2"/>
  <c r="AE421" i="2"/>
  <c r="AC422" i="2"/>
  <c r="AD422" i="2"/>
  <c r="AE422" i="2"/>
  <c r="AC423" i="2"/>
  <c r="AD423" i="2"/>
  <c r="AE423" i="2"/>
  <c r="AC424" i="2"/>
  <c r="AD424" i="2"/>
  <c r="AE424" i="2"/>
  <c r="AC425" i="2"/>
  <c r="AD425" i="2"/>
  <c r="AE425" i="2"/>
  <c r="AC426" i="2"/>
  <c r="AD426" i="2"/>
  <c r="AE426" i="2"/>
  <c r="AC427" i="2"/>
  <c r="AD427" i="2"/>
  <c r="AE427" i="2"/>
  <c r="AC428" i="2"/>
  <c r="AD428" i="2"/>
  <c r="AF428" i="2" s="1"/>
  <c r="AE428" i="2"/>
  <c r="AC429" i="2"/>
  <c r="AD429" i="2"/>
  <c r="AE429" i="2"/>
  <c r="AC430" i="2"/>
  <c r="AD430" i="2"/>
  <c r="AE430" i="2"/>
  <c r="AC431" i="2"/>
  <c r="AD431" i="2"/>
  <c r="AE431" i="2"/>
  <c r="AC432" i="2"/>
  <c r="AD432" i="2"/>
  <c r="AE432" i="2"/>
  <c r="AC433" i="2"/>
  <c r="AD433" i="2"/>
  <c r="AE433" i="2"/>
  <c r="AC434" i="2"/>
  <c r="AD434" i="2"/>
  <c r="AE434" i="2"/>
  <c r="AC435" i="2"/>
  <c r="AD435" i="2"/>
  <c r="AE435" i="2"/>
  <c r="AC436" i="2"/>
  <c r="AD436" i="2"/>
  <c r="AF436" i="2" s="1"/>
  <c r="AE436" i="2"/>
  <c r="AC437" i="2"/>
  <c r="AD437" i="2"/>
  <c r="AE437" i="2"/>
  <c r="AC438" i="2"/>
  <c r="AD438" i="2"/>
  <c r="AE438" i="2"/>
  <c r="AC439" i="2"/>
  <c r="AD439" i="2"/>
  <c r="AE439" i="2"/>
  <c r="AC440" i="2"/>
  <c r="AD440" i="2"/>
  <c r="AE440" i="2"/>
  <c r="AC441" i="2"/>
  <c r="AD441" i="2"/>
  <c r="AE441" i="2"/>
  <c r="AC442" i="2"/>
  <c r="AD442" i="2"/>
  <c r="AE442" i="2"/>
  <c r="AC443" i="2"/>
  <c r="AD443" i="2"/>
  <c r="AE443" i="2"/>
  <c r="AC444" i="2"/>
  <c r="AD444" i="2"/>
  <c r="AF444" i="2" s="1"/>
  <c r="AE444" i="2"/>
  <c r="AC445" i="2"/>
  <c r="AD445" i="2"/>
  <c r="AE445" i="2"/>
  <c r="AC446" i="2"/>
  <c r="AD446" i="2"/>
  <c r="AE446" i="2"/>
  <c r="AC447" i="2"/>
  <c r="AD447" i="2"/>
  <c r="AE447" i="2"/>
  <c r="AC448" i="2"/>
  <c r="AD448" i="2"/>
  <c r="AE448" i="2"/>
  <c r="AC449" i="2"/>
  <c r="AD449" i="2"/>
  <c r="AE449" i="2"/>
  <c r="AC450" i="2"/>
  <c r="AD450" i="2"/>
  <c r="AE450" i="2"/>
  <c r="AC451" i="2"/>
  <c r="AD451" i="2"/>
  <c r="AE451" i="2"/>
  <c r="AC452" i="2"/>
  <c r="AD452" i="2"/>
  <c r="AF452" i="2" s="1"/>
  <c r="AE452" i="2"/>
  <c r="AC453" i="2"/>
  <c r="AD453" i="2"/>
  <c r="AE453" i="2"/>
  <c r="AC454" i="2"/>
  <c r="AD454" i="2"/>
  <c r="AE454" i="2"/>
  <c r="AC455" i="2"/>
  <c r="AD455" i="2"/>
  <c r="AE455" i="2"/>
  <c r="AC456" i="2"/>
  <c r="AD456" i="2"/>
  <c r="AE456" i="2"/>
  <c r="AC457" i="2"/>
  <c r="AD457" i="2"/>
  <c r="AE457" i="2"/>
  <c r="AC458" i="2"/>
  <c r="AD458" i="2"/>
  <c r="AE458" i="2"/>
  <c r="AC459" i="2"/>
  <c r="AD459" i="2"/>
  <c r="AE459" i="2"/>
  <c r="AC460" i="2"/>
  <c r="AD460" i="2"/>
  <c r="AF460" i="2" s="1"/>
  <c r="AE460" i="2"/>
  <c r="AC461" i="2"/>
  <c r="AD461" i="2"/>
  <c r="AE461" i="2"/>
  <c r="AC462" i="2"/>
  <c r="AD462" i="2"/>
  <c r="AE462" i="2"/>
  <c r="AC463" i="2"/>
  <c r="AD463" i="2"/>
  <c r="AE463" i="2"/>
  <c r="AC464" i="2"/>
  <c r="AD464" i="2"/>
  <c r="AE464" i="2"/>
  <c r="AC465" i="2"/>
  <c r="AD465" i="2"/>
  <c r="AE465" i="2"/>
  <c r="AC466" i="2"/>
  <c r="AD466" i="2"/>
  <c r="AE466" i="2"/>
  <c r="AC467" i="2"/>
  <c r="AD467" i="2"/>
  <c r="AE467" i="2"/>
  <c r="AC468" i="2"/>
  <c r="AD468" i="2"/>
  <c r="AF468" i="2" s="1"/>
  <c r="AE468" i="2"/>
  <c r="AC469" i="2"/>
  <c r="AD469" i="2"/>
  <c r="AE469" i="2"/>
  <c r="AC470" i="2"/>
  <c r="AD470" i="2"/>
  <c r="AE470" i="2"/>
  <c r="AC471" i="2"/>
  <c r="AD471" i="2"/>
  <c r="AE471" i="2"/>
  <c r="AC472" i="2"/>
  <c r="AD472" i="2"/>
  <c r="AE472" i="2"/>
  <c r="AC473" i="2"/>
  <c r="AD473" i="2"/>
  <c r="AE473" i="2"/>
  <c r="AC474" i="2"/>
  <c r="AD474" i="2"/>
  <c r="AE474" i="2"/>
  <c r="AC475" i="2"/>
  <c r="AD475" i="2"/>
  <c r="AE475" i="2"/>
  <c r="AC476" i="2"/>
  <c r="AD476" i="2"/>
  <c r="AF476" i="2" s="1"/>
  <c r="AE476" i="2"/>
  <c r="AC477" i="2"/>
  <c r="AD477" i="2"/>
  <c r="AE477" i="2"/>
  <c r="AC478" i="2"/>
  <c r="AD478" i="2"/>
  <c r="AE478" i="2"/>
  <c r="AC479" i="2"/>
  <c r="AD479" i="2"/>
  <c r="AE479" i="2"/>
  <c r="AC480" i="2"/>
  <c r="AD480" i="2"/>
  <c r="AE480" i="2"/>
  <c r="AC481" i="2"/>
  <c r="AD481" i="2"/>
  <c r="AE481" i="2"/>
  <c r="AC482" i="2"/>
  <c r="AD482" i="2"/>
  <c r="AE482" i="2"/>
  <c r="AC483" i="2"/>
  <c r="AD483" i="2"/>
  <c r="AE483" i="2"/>
  <c r="AC484" i="2"/>
  <c r="AD484" i="2"/>
  <c r="AF484" i="2" s="1"/>
  <c r="AE484" i="2"/>
  <c r="AC485" i="2"/>
  <c r="AD485" i="2"/>
  <c r="AE485" i="2"/>
  <c r="AC486" i="2"/>
  <c r="AD486" i="2"/>
  <c r="AE486" i="2"/>
  <c r="AC487" i="2"/>
  <c r="AD487" i="2"/>
  <c r="AE487" i="2"/>
  <c r="AC488" i="2"/>
  <c r="AD488" i="2"/>
  <c r="AE488" i="2"/>
  <c r="AC489" i="2"/>
  <c r="AD489" i="2"/>
  <c r="AE489" i="2"/>
  <c r="AC490" i="2"/>
  <c r="AD490" i="2"/>
  <c r="AE490" i="2"/>
  <c r="AC491" i="2"/>
  <c r="AD491" i="2"/>
  <c r="AE491" i="2"/>
  <c r="AC492" i="2"/>
  <c r="AD492" i="2"/>
  <c r="AF492" i="2" s="1"/>
  <c r="AE492" i="2"/>
  <c r="AC493" i="2"/>
  <c r="AD493" i="2"/>
  <c r="AE493" i="2"/>
  <c r="AC494" i="2"/>
  <c r="AD494" i="2"/>
  <c r="AE494" i="2"/>
  <c r="AC495" i="2"/>
  <c r="AD495" i="2"/>
  <c r="AE495" i="2"/>
  <c r="AC496" i="2"/>
  <c r="AD496" i="2"/>
  <c r="AE496" i="2"/>
  <c r="AC497" i="2"/>
  <c r="AD497" i="2"/>
  <c r="AE497" i="2"/>
  <c r="AC498" i="2"/>
  <c r="AD498" i="2"/>
  <c r="AE498" i="2"/>
  <c r="AC499" i="2"/>
  <c r="AD499" i="2"/>
  <c r="AE499" i="2"/>
  <c r="AC500" i="2"/>
  <c r="AD500" i="2"/>
  <c r="AF500" i="2" s="1"/>
  <c r="AE500" i="2"/>
  <c r="AC501" i="2"/>
  <c r="AD501" i="2"/>
  <c r="AE501" i="2"/>
  <c r="AC502" i="2"/>
  <c r="AD502" i="2"/>
  <c r="AE502" i="2"/>
  <c r="AC503" i="2"/>
  <c r="AD503" i="2"/>
  <c r="AE503" i="2"/>
  <c r="AC504" i="2"/>
  <c r="AD504" i="2"/>
  <c r="AE504" i="2"/>
  <c r="AC505" i="2"/>
  <c r="AD505" i="2"/>
  <c r="AE505" i="2"/>
  <c r="AC506" i="2"/>
  <c r="AD506" i="2"/>
  <c r="AE506" i="2"/>
  <c r="AC507" i="2"/>
  <c r="AD507" i="2"/>
  <c r="AE507" i="2"/>
  <c r="AC508" i="2"/>
  <c r="AD508" i="2"/>
  <c r="AF508" i="2" s="1"/>
  <c r="AE508" i="2"/>
  <c r="AC509" i="2"/>
  <c r="AD509" i="2"/>
  <c r="AE509" i="2"/>
  <c r="AC510" i="2"/>
  <c r="AD510" i="2"/>
  <c r="AE510" i="2"/>
  <c r="AC511" i="2"/>
  <c r="AD511" i="2"/>
  <c r="AE511" i="2"/>
  <c r="AC512" i="2"/>
  <c r="AD512" i="2"/>
  <c r="AE512" i="2"/>
  <c r="AC513" i="2"/>
  <c r="AD513" i="2"/>
  <c r="AE513" i="2"/>
  <c r="AC514" i="2"/>
  <c r="AD514" i="2"/>
  <c r="AE514" i="2"/>
  <c r="AC515" i="2"/>
  <c r="AD515" i="2"/>
  <c r="AE515" i="2"/>
  <c r="AC516" i="2"/>
  <c r="AD516" i="2"/>
  <c r="AF516" i="2" s="1"/>
  <c r="AE516" i="2"/>
  <c r="AC517" i="2"/>
  <c r="AD517" i="2"/>
  <c r="AE517" i="2"/>
  <c r="AC518" i="2"/>
  <c r="AD518" i="2"/>
  <c r="AE518" i="2"/>
  <c r="AC519" i="2"/>
  <c r="AD519" i="2"/>
  <c r="AE519" i="2"/>
  <c r="AC520" i="2"/>
  <c r="AD520" i="2"/>
  <c r="AE520" i="2"/>
  <c r="AC521" i="2"/>
  <c r="AD521" i="2"/>
  <c r="AE521" i="2"/>
  <c r="AC522" i="2"/>
  <c r="AD522" i="2"/>
  <c r="AE522" i="2"/>
  <c r="AC523" i="2"/>
  <c r="AD523" i="2"/>
  <c r="AE523" i="2"/>
  <c r="AC524" i="2"/>
  <c r="AD524" i="2"/>
  <c r="AF524" i="2" s="1"/>
  <c r="AE524" i="2"/>
  <c r="AC525" i="2"/>
  <c r="AD525" i="2"/>
  <c r="AE525" i="2"/>
  <c r="AC526" i="2"/>
  <c r="AD526" i="2"/>
  <c r="AE526" i="2"/>
  <c r="AC527" i="2"/>
  <c r="AD527" i="2"/>
  <c r="AE527" i="2"/>
  <c r="AC528" i="2"/>
  <c r="AD528" i="2"/>
  <c r="AE528" i="2"/>
  <c r="AC529" i="2"/>
  <c r="AD529" i="2"/>
  <c r="AE529" i="2"/>
  <c r="AC530" i="2"/>
  <c r="AD530" i="2"/>
  <c r="AE530" i="2"/>
  <c r="AC531" i="2"/>
  <c r="AD531" i="2"/>
  <c r="AE531" i="2"/>
  <c r="AC532" i="2"/>
  <c r="AD532" i="2"/>
  <c r="AF532" i="2" s="1"/>
  <c r="AE532" i="2"/>
  <c r="AC533" i="2"/>
  <c r="AD533" i="2"/>
  <c r="AE533" i="2"/>
  <c r="AC534" i="2"/>
  <c r="AD534" i="2"/>
  <c r="AE534" i="2"/>
  <c r="AC535" i="2"/>
  <c r="AD535" i="2"/>
  <c r="AE535" i="2"/>
  <c r="AC536" i="2"/>
  <c r="AD536" i="2"/>
  <c r="AE536" i="2"/>
  <c r="AC537" i="2"/>
  <c r="AD537" i="2"/>
  <c r="AE537" i="2"/>
  <c r="AC538" i="2"/>
  <c r="AD538" i="2"/>
  <c r="AE538" i="2"/>
  <c r="AC539" i="2"/>
  <c r="AD539" i="2"/>
  <c r="AE539" i="2"/>
  <c r="AC540" i="2"/>
  <c r="AD540" i="2"/>
  <c r="AF540" i="2" s="1"/>
  <c r="AE540" i="2"/>
  <c r="AC541" i="2"/>
  <c r="AD541" i="2"/>
  <c r="AE541" i="2"/>
  <c r="AC542" i="2"/>
  <c r="AD542" i="2"/>
  <c r="AE542" i="2"/>
  <c r="AC543" i="2"/>
  <c r="AD543" i="2"/>
  <c r="AE543" i="2"/>
  <c r="AC544" i="2"/>
  <c r="AD544" i="2"/>
  <c r="AE544" i="2"/>
  <c r="AC545" i="2"/>
  <c r="AD545" i="2"/>
  <c r="AE545" i="2"/>
  <c r="AC546" i="2"/>
  <c r="AD546" i="2"/>
  <c r="AE546" i="2"/>
  <c r="AC547" i="2"/>
  <c r="AD547" i="2"/>
  <c r="AE547" i="2"/>
  <c r="AC548" i="2"/>
  <c r="AD548" i="2"/>
  <c r="AF548" i="2" s="1"/>
  <c r="AE548" i="2"/>
  <c r="AC549" i="2"/>
  <c r="AD549" i="2"/>
  <c r="AE549" i="2"/>
  <c r="AC550" i="2"/>
  <c r="AD550" i="2"/>
  <c r="AE550" i="2"/>
  <c r="AC551" i="2"/>
  <c r="AD551" i="2"/>
  <c r="AE551" i="2"/>
  <c r="AC552" i="2"/>
  <c r="AD552" i="2"/>
  <c r="AE552" i="2"/>
  <c r="AC553" i="2"/>
  <c r="AD553" i="2"/>
  <c r="AE553" i="2"/>
  <c r="AC554" i="2"/>
  <c r="AD554" i="2"/>
  <c r="AE554" i="2"/>
  <c r="AC555" i="2"/>
  <c r="AD555" i="2"/>
  <c r="AE555" i="2"/>
  <c r="AC556" i="2"/>
  <c r="AD556" i="2"/>
  <c r="AF556" i="2" s="1"/>
  <c r="AE556" i="2"/>
  <c r="AC557" i="2"/>
  <c r="AD557" i="2"/>
  <c r="AE557" i="2"/>
  <c r="AC558" i="2"/>
  <c r="AD558" i="2"/>
  <c r="AE558" i="2"/>
  <c r="AC559" i="2"/>
  <c r="AD559" i="2"/>
  <c r="AE559" i="2"/>
  <c r="AC560" i="2"/>
  <c r="AD560" i="2"/>
  <c r="AE560" i="2"/>
  <c r="AC561" i="2"/>
  <c r="AD561" i="2"/>
  <c r="AE561" i="2"/>
  <c r="AC562" i="2"/>
  <c r="AD562" i="2"/>
  <c r="AE562" i="2"/>
  <c r="AC563" i="2"/>
  <c r="AD563" i="2"/>
  <c r="AE563" i="2"/>
  <c r="AC564" i="2"/>
  <c r="AD564" i="2"/>
  <c r="AF564" i="2" s="1"/>
  <c r="AE564" i="2"/>
  <c r="AC565" i="2"/>
  <c r="AD565" i="2"/>
  <c r="AE565" i="2"/>
  <c r="AC566" i="2"/>
  <c r="AD566" i="2"/>
  <c r="AE566" i="2"/>
  <c r="AC567" i="2"/>
  <c r="AD567" i="2"/>
  <c r="AE567" i="2"/>
  <c r="AC568" i="2"/>
  <c r="AD568" i="2"/>
  <c r="AE568" i="2"/>
  <c r="AC569" i="2"/>
  <c r="AD569" i="2"/>
  <c r="AE569" i="2"/>
  <c r="AC570" i="2"/>
  <c r="AD570" i="2"/>
  <c r="AE570" i="2"/>
  <c r="AC571" i="2"/>
  <c r="AD571" i="2"/>
  <c r="AE571" i="2"/>
  <c r="AC572" i="2"/>
  <c r="AD572" i="2"/>
  <c r="AF572" i="2" s="1"/>
  <c r="AE572" i="2"/>
  <c r="AC573" i="2"/>
  <c r="AD573" i="2"/>
  <c r="AE573" i="2"/>
  <c r="AC574" i="2"/>
  <c r="AD574" i="2"/>
  <c r="AE574" i="2"/>
  <c r="AC575" i="2"/>
  <c r="AD575" i="2"/>
  <c r="AE575" i="2"/>
  <c r="AC576" i="2"/>
  <c r="AD576" i="2"/>
  <c r="AE576" i="2"/>
  <c r="AC577" i="2"/>
  <c r="AD577" i="2"/>
  <c r="AE577" i="2"/>
  <c r="AC578" i="2"/>
  <c r="AD578" i="2"/>
  <c r="AE578" i="2"/>
  <c r="AC579" i="2"/>
  <c r="AD579" i="2"/>
  <c r="AE579" i="2"/>
  <c r="AC580" i="2"/>
  <c r="AD580" i="2"/>
  <c r="AF580" i="2" s="1"/>
  <c r="AE580" i="2"/>
  <c r="AC581" i="2"/>
  <c r="AD581" i="2"/>
  <c r="AE581" i="2"/>
  <c r="AC582" i="2"/>
  <c r="AD582" i="2"/>
  <c r="AE582" i="2"/>
  <c r="AC583" i="2"/>
  <c r="AD583" i="2"/>
  <c r="AE583" i="2"/>
  <c r="AC584" i="2"/>
  <c r="AD584" i="2"/>
  <c r="AE584" i="2"/>
  <c r="AC585" i="2"/>
  <c r="AD585" i="2"/>
  <c r="AE585" i="2"/>
  <c r="AC586" i="2"/>
  <c r="AD586" i="2"/>
  <c r="AE586" i="2"/>
  <c r="AC587" i="2"/>
  <c r="AD587" i="2"/>
  <c r="AE587" i="2"/>
  <c r="AC588" i="2"/>
  <c r="AD588" i="2"/>
  <c r="AF588" i="2" s="1"/>
  <c r="AE588" i="2"/>
  <c r="AC589" i="2"/>
  <c r="AD589" i="2"/>
  <c r="AE589" i="2"/>
  <c r="AC590" i="2"/>
  <c r="AD590" i="2"/>
  <c r="AE590" i="2"/>
  <c r="AC591" i="2"/>
  <c r="AD591" i="2"/>
  <c r="AE591" i="2"/>
  <c r="AC592" i="2"/>
  <c r="AD592" i="2"/>
  <c r="AE592" i="2"/>
  <c r="AC593" i="2"/>
  <c r="AD593" i="2"/>
  <c r="AE593" i="2"/>
  <c r="AC594" i="2"/>
  <c r="AD594" i="2"/>
  <c r="AE594" i="2"/>
  <c r="AC595" i="2"/>
  <c r="AD595" i="2"/>
  <c r="AE595" i="2"/>
  <c r="AC596" i="2"/>
  <c r="AD596" i="2"/>
  <c r="AF596" i="2" s="1"/>
  <c r="AE596" i="2"/>
  <c r="AC597" i="2"/>
  <c r="AD597" i="2"/>
  <c r="AE597" i="2"/>
  <c r="AC598" i="2"/>
  <c r="AD598" i="2"/>
  <c r="AE598" i="2"/>
  <c r="AC599" i="2"/>
  <c r="AD599" i="2"/>
  <c r="AE599" i="2"/>
  <c r="AC600" i="2"/>
  <c r="AD600" i="2"/>
  <c r="AE600" i="2"/>
  <c r="AC601" i="2"/>
  <c r="AD601" i="2"/>
  <c r="AE601" i="2"/>
  <c r="AC602" i="2"/>
  <c r="AD602" i="2"/>
  <c r="AE602" i="2"/>
  <c r="AC603" i="2"/>
  <c r="AD603" i="2"/>
  <c r="AE603" i="2"/>
  <c r="AC604" i="2"/>
  <c r="AD604" i="2"/>
  <c r="AF604" i="2" s="1"/>
  <c r="AE604" i="2"/>
  <c r="AC605" i="2"/>
  <c r="AD605" i="2"/>
  <c r="AE605" i="2"/>
  <c r="AC606" i="2"/>
  <c r="AD606" i="2"/>
  <c r="AE606" i="2"/>
  <c r="AC607" i="2"/>
  <c r="AD607" i="2"/>
  <c r="AE607" i="2"/>
  <c r="AC608" i="2"/>
  <c r="AD608" i="2"/>
  <c r="AE608" i="2"/>
  <c r="AC609" i="2"/>
  <c r="AD609" i="2"/>
  <c r="AE609" i="2"/>
  <c r="AC610" i="2"/>
  <c r="AD610" i="2"/>
  <c r="AE610" i="2"/>
  <c r="AC611" i="2"/>
  <c r="AD611" i="2"/>
  <c r="AE611" i="2"/>
  <c r="AC612" i="2"/>
  <c r="AD612" i="2"/>
  <c r="AF612" i="2" s="1"/>
  <c r="AE612" i="2"/>
  <c r="AC613" i="2"/>
  <c r="AD613" i="2"/>
  <c r="AE613" i="2"/>
  <c r="AC614" i="2"/>
  <c r="AD614" i="2"/>
  <c r="AE614" i="2"/>
  <c r="AC615" i="2"/>
  <c r="AD615" i="2"/>
  <c r="AE615" i="2"/>
  <c r="AC616" i="2"/>
  <c r="AD616" i="2"/>
  <c r="AE616" i="2"/>
  <c r="AC617" i="2"/>
  <c r="AD617" i="2"/>
  <c r="AE617" i="2"/>
  <c r="AC618" i="2"/>
  <c r="AD618" i="2"/>
  <c r="AE618" i="2"/>
  <c r="AC619" i="2"/>
  <c r="AD619" i="2"/>
  <c r="AE619" i="2"/>
  <c r="AC620" i="2"/>
  <c r="AD620" i="2"/>
  <c r="AF620" i="2" s="1"/>
  <c r="AE620" i="2"/>
  <c r="AC621" i="2"/>
  <c r="AD621" i="2"/>
  <c r="AE621" i="2"/>
  <c r="AC622" i="2"/>
  <c r="AD622" i="2"/>
  <c r="AE622" i="2"/>
  <c r="AC623" i="2"/>
  <c r="AD623" i="2"/>
  <c r="AE623" i="2"/>
  <c r="AC624" i="2"/>
  <c r="AD624" i="2"/>
  <c r="AE624" i="2"/>
  <c r="AC625" i="2"/>
  <c r="AD625" i="2"/>
  <c r="AE625" i="2"/>
  <c r="AC626" i="2"/>
  <c r="AD626" i="2"/>
  <c r="AE626" i="2"/>
  <c r="AC627" i="2"/>
  <c r="AD627" i="2"/>
  <c r="AE627" i="2"/>
  <c r="AC628" i="2"/>
  <c r="AD628" i="2"/>
  <c r="AF628" i="2" s="1"/>
  <c r="AE628" i="2"/>
  <c r="AC629" i="2"/>
  <c r="AD629" i="2"/>
  <c r="AE629" i="2"/>
  <c r="AC630" i="2"/>
  <c r="AD630" i="2"/>
  <c r="AE630" i="2"/>
  <c r="AC631" i="2"/>
  <c r="AD631" i="2"/>
  <c r="AE631" i="2"/>
  <c r="AC632" i="2"/>
  <c r="AD632" i="2"/>
  <c r="AE632" i="2"/>
  <c r="AC633" i="2"/>
  <c r="AD633" i="2"/>
  <c r="AE633" i="2"/>
  <c r="AC634" i="2"/>
  <c r="AD634" i="2"/>
  <c r="AE634" i="2"/>
  <c r="AC635" i="2"/>
  <c r="AD635" i="2"/>
  <c r="AE635" i="2"/>
  <c r="AC636" i="2"/>
  <c r="AD636" i="2"/>
  <c r="AF636" i="2" s="1"/>
  <c r="AE636" i="2"/>
  <c r="AC637" i="2"/>
  <c r="AD637" i="2"/>
  <c r="AE637" i="2"/>
  <c r="AC638" i="2"/>
  <c r="AD638" i="2"/>
  <c r="AE638" i="2"/>
  <c r="AC639" i="2"/>
  <c r="AD639" i="2"/>
  <c r="AE639" i="2"/>
  <c r="AC640" i="2"/>
  <c r="AD640" i="2"/>
  <c r="AE640" i="2"/>
  <c r="AC641" i="2"/>
  <c r="AD641" i="2"/>
  <c r="AE641" i="2"/>
  <c r="AC642" i="2"/>
  <c r="AD642" i="2"/>
  <c r="AE642" i="2"/>
  <c r="AC643" i="2"/>
  <c r="AD643" i="2"/>
  <c r="AE643" i="2"/>
  <c r="AC644" i="2"/>
  <c r="AD644" i="2"/>
  <c r="AF644" i="2" s="1"/>
  <c r="AE644" i="2"/>
  <c r="AC645" i="2"/>
  <c r="AD645" i="2"/>
  <c r="AE645" i="2"/>
  <c r="AC646" i="2"/>
  <c r="AD646" i="2"/>
  <c r="AE646" i="2"/>
  <c r="AC647" i="2"/>
  <c r="AD647" i="2"/>
  <c r="AE647" i="2"/>
  <c r="AC648" i="2"/>
  <c r="AD648" i="2"/>
  <c r="AE648" i="2"/>
  <c r="AC649" i="2"/>
  <c r="AD649" i="2"/>
  <c r="AE649" i="2"/>
  <c r="AC650" i="2"/>
  <c r="AD650" i="2"/>
  <c r="AE650" i="2"/>
  <c r="AC651" i="2"/>
  <c r="AD651" i="2"/>
  <c r="AE651" i="2"/>
  <c r="AC652" i="2"/>
  <c r="AD652" i="2"/>
  <c r="AF652" i="2" s="1"/>
  <c r="AE652" i="2"/>
  <c r="AC653" i="2"/>
  <c r="AD653" i="2"/>
  <c r="AE653" i="2"/>
  <c r="AC654" i="2"/>
  <c r="AD654" i="2"/>
  <c r="AE654" i="2"/>
  <c r="AC655" i="2"/>
  <c r="AD655" i="2"/>
  <c r="AE655" i="2"/>
  <c r="AC656" i="2"/>
  <c r="AD656" i="2"/>
  <c r="AE656" i="2"/>
  <c r="AC657" i="2"/>
  <c r="AD657" i="2"/>
  <c r="AE657" i="2"/>
  <c r="AC658" i="2"/>
  <c r="AD658" i="2"/>
  <c r="AE658" i="2"/>
  <c r="AC659" i="2"/>
  <c r="AD659" i="2"/>
  <c r="AE659" i="2"/>
  <c r="AC660" i="2"/>
  <c r="AD660" i="2"/>
  <c r="AF660" i="2" s="1"/>
  <c r="AE660" i="2"/>
  <c r="AC661" i="2"/>
  <c r="AD661" i="2"/>
  <c r="AE661" i="2"/>
  <c r="AC662" i="2"/>
  <c r="AD662" i="2"/>
  <c r="AE662" i="2"/>
  <c r="AC663" i="2"/>
  <c r="AD663" i="2"/>
  <c r="AE663" i="2"/>
  <c r="AC664" i="2"/>
  <c r="AD664" i="2"/>
  <c r="AE664" i="2"/>
  <c r="AC665" i="2"/>
  <c r="AD665" i="2"/>
  <c r="AE665" i="2"/>
  <c r="AC666" i="2"/>
  <c r="AD666" i="2"/>
  <c r="AE666" i="2"/>
  <c r="AC667" i="2"/>
  <c r="AD667" i="2"/>
  <c r="AE667" i="2"/>
  <c r="AC668" i="2"/>
  <c r="AD668" i="2"/>
  <c r="AF668" i="2" s="1"/>
  <c r="AE668" i="2"/>
  <c r="AC669" i="2"/>
  <c r="AD669" i="2"/>
  <c r="AE669" i="2"/>
  <c r="AC670" i="2"/>
  <c r="AD670" i="2"/>
  <c r="AE670" i="2"/>
  <c r="AC671" i="2"/>
  <c r="AD671" i="2"/>
  <c r="AE671" i="2"/>
  <c r="AC672" i="2"/>
  <c r="AD672" i="2"/>
  <c r="AE672" i="2"/>
  <c r="AC673" i="2"/>
  <c r="AD673" i="2"/>
  <c r="AE673" i="2"/>
  <c r="AC674" i="2"/>
  <c r="AD674" i="2"/>
  <c r="AE674" i="2"/>
  <c r="AC675" i="2"/>
  <c r="AD675" i="2"/>
  <c r="AE675" i="2"/>
  <c r="AC676" i="2"/>
  <c r="AD676" i="2"/>
  <c r="AF676" i="2" s="1"/>
  <c r="AE676" i="2"/>
  <c r="AC677" i="2"/>
  <c r="AD677" i="2"/>
  <c r="AE677" i="2"/>
  <c r="AC678" i="2"/>
  <c r="AD678" i="2"/>
  <c r="AE678" i="2"/>
  <c r="AC679" i="2"/>
  <c r="AD679" i="2"/>
  <c r="AE679" i="2"/>
  <c r="AC680" i="2"/>
  <c r="AD680" i="2"/>
  <c r="AE680" i="2"/>
  <c r="AC681" i="2"/>
  <c r="AD681" i="2"/>
  <c r="AE681" i="2"/>
  <c r="AC682" i="2"/>
  <c r="AD682" i="2"/>
  <c r="AE682" i="2"/>
  <c r="AC683" i="2"/>
  <c r="AD683" i="2"/>
  <c r="AF683" i="2" s="1"/>
  <c r="AE683" i="2"/>
  <c r="AC684" i="2"/>
  <c r="AD684" i="2"/>
  <c r="AF684" i="2" s="1"/>
  <c r="AE684" i="2"/>
  <c r="AC685" i="2"/>
  <c r="AD685" i="2"/>
  <c r="AE685" i="2"/>
  <c r="AC686" i="2"/>
  <c r="AD686" i="2"/>
  <c r="AE686" i="2"/>
  <c r="AC687" i="2"/>
  <c r="AD687" i="2"/>
  <c r="AE687" i="2"/>
  <c r="AC688" i="2"/>
  <c r="AD688" i="2"/>
  <c r="AE688" i="2"/>
  <c r="AC689" i="2"/>
  <c r="AD689" i="2"/>
  <c r="AE689" i="2"/>
  <c r="AC690" i="2"/>
  <c r="AD690" i="2"/>
  <c r="AE690" i="2"/>
  <c r="AC691" i="2"/>
  <c r="AD691" i="2"/>
  <c r="AF691" i="2" s="1"/>
  <c r="AE691" i="2"/>
  <c r="AC692" i="2"/>
  <c r="AD692" i="2"/>
  <c r="AF692" i="2" s="1"/>
  <c r="AE692" i="2"/>
  <c r="AC693" i="2"/>
  <c r="AD693" i="2"/>
  <c r="AE693" i="2"/>
  <c r="AC694" i="2"/>
  <c r="AD694" i="2"/>
  <c r="AE694" i="2"/>
  <c r="AC695" i="2"/>
  <c r="AD695" i="2"/>
  <c r="AE695" i="2"/>
  <c r="AC696" i="2"/>
  <c r="AD696" i="2"/>
  <c r="AE696" i="2"/>
  <c r="AC697" i="2"/>
  <c r="AD697" i="2"/>
  <c r="AE697" i="2"/>
  <c r="AC698" i="2"/>
  <c r="AD698" i="2"/>
  <c r="AE698" i="2"/>
  <c r="AC699" i="2"/>
  <c r="AD699" i="2"/>
  <c r="AF699" i="2" s="1"/>
  <c r="AE699" i="2"/>
  <c r="AC700" i="2"/>
  <c r="AD700" i="2"/>
  <c r="AF700" i="2" s="1"/>
  <c r="AE700" i="2"/>
  <c r="AC701" i="2"/>
  <c r="AD701" i="2"/>
  <c r="AE701" i="2"/>
  <c r="AC702" i="2"/>
  <c r="AD702" i="2"/>
  <c r="AE702" i="2"/>
  <c r="AC703" i="2"/>
  <c r="AD703" i="2"/>
  <c r="AE703" i="2"/>
  <c r="AC704" i="2"/>
  <c r="AD704" i="2"/>
  <c r="AE704" i="2"/>
  <c r="AC705" i="2"/>
  <c r="AD705" i="2"/>
  <c r="AE705" i="2"/>
  <c r="AC706" i="2"/>
  <c r="AD706" i="2"/>
  <c r="AE706" i="2"/>
  <c r="AC707" i="2"/>
  <c r="AD707" i="2"/>
  <c r="AF707" i="2" s="1"/>
  <c r="AE707" i="2"/>
  <c r="AC708" i="2"/>
  <c r="AD708" i="2"/>
  <c r="AF708" i="2" s="1"/>
  <c r="AE708" i="2"/>
  <c r="AC709" i="2"/>
  <c r="AD709" i="2"/>
  <c r="AE709" i="2"/>
  <c r="AC710" i="2"/>
  <c r="AD710" i="2"/>
  <c r="AE710" i="2"/>
  <c r="AC711" i="2"/>
  <c r="AD711" i="2"/>
  <c r="AE711" i="2"/>
  <c r="AC712" i="2"/>
  <c r="AD712" i="2"/>
  <c r="AE712" i="2"/>
  <c r="AC713" i="2"/>
  <c r="AD713" i="2"/>
  <c r="AE713" i="2"/>
  <c r="AC714" i="2"/>
  <c r="AD714" i="2"/>
  <c r="AE714" i="2"/>
  <c r="AC715" i="2"/>
  <c r="AD715" i="2"/>
  <c r="AE715" i="2"/>
  <c r="AC716" i="2"/>
  <c r="AD716" i="2"/>
  <c r="AF716" i="2" s="1"/>
  <c r="AE716" i="2"/>
  <c r="AC717" i="2"/>
  <c r="AD717" i="2"/>
  <c r="AE717" i="2"/>
  <c r="AC718" i="2"/>
  <c r="AD718" i="2"/>
  <c r="AE718" i="2"/>
  <c r="AC719" i="2"/>
  <c r="AD719" i="2"/>
  <c r="AE719" i="2"/>
  <c r="AC720" i="2"/>
  <c r="AD720" i="2"/>
  <c r="AE720" i="2"/>
  <c r="AC721" i="2"/>
  <c r="AD721" i="2"/>
  <c r="AE721" i="2"/>
  <c r="AC722" i="2"/>
  <c r="AD722" i="2"/>
  <c r="AE722" i="2"/>
  <c r="AC723" i="2"/>
  <c r="AD723" i="2"/>
  <c r="AE723" i="2"/>
  <c r="AC724" i="2"/>
  <c r="AD724" i="2"/>
  <c r="AF724" i="2" s="1"/>
  <c r="AE724" i="2"/>
  <c r="AC725" i="2"/>
  <c r="AD725" i="2"/>
  <c r="AE725" i="2"/>
  <c r="AC726" i="2"/>
  <c r="AD726" i="2"/>
  <c r="AE726" i="2"/>
  <c r="AC727" i="2"/>
  <c r="AD727" i="2"/>
  <c r="AE727" i="2"/>
  <c r="AC728" i="2"/>
  <c r="AD728" i="2"/>
  <c r="AE728" i="2"/>
  <c r="AC729" i="2"/>
  <c r="AD729" i="2"/>
  <c r="AE729" i="2"/>
  <c r="AC730" i="2"/>
  <c r="AD730" i="2"/>
  <c r="AE730" i="2"/>
  <c r="AC731" i="2"/>
  <c r="AD731" i="2"/>
  <c r="AE731" i="2"/>
  <c r="AC732" i="2"/>
  <c r="AD732" i="2"/>
  <c r="AF732" i="2" s="1"/>
  <c r="AE732" i="2"/>
  <c r="AC733" i="2"/>
  <c r="AD733" i="2"/>
  <c r="AE733" i="2"/>
  <c r="AC734" i="2"/>
  <c r="AD734" i="2"/>
  <c r="AE734" i="2"/>
  <c r="AC735" i="2"/>
  <c r="AD735" i="2"/>
  <c r="AE735" i="2"/>
  <c r="AC736" i="2"/>
  <c r="AD736" i="2"/>
  <c r="AE736" i="2"/>
  <c r="AC737" i="2"/>
  <c r="AD737" i="2"/>
  <c r="AF737" i="2" s="1"/>
  <c r="AE737" i="2"/>
  <c r="AC738" i="2"/>
  <c r="AD738" i="2"/>
  <c r="AE738" i="2"/>
  <c r="AC739" i="2"/>
  <c r="AD739" i="2"/>
  <c r="AE739" i="2"/>
  <c r="AC740" i="2"/>
  <c r="AD740" i="2"/>
  <c r="AF740" i="2" s="1"/>
  <c r="AE740" i="2"/>
  <c r="AC741" i="2"/>
  <c r="AD741" i="2"/>
  <c r="AE741" i="2"/>
  <c r="AC742" i="2"/>
  <c r="AD742" i="2"/>
  <c r="AE742" i="2"/>
  <c r="AC743" i="2"/>
  <c r="AD743" i="2"/>
  <c r="AE743" i="2"/>
  <c r="AC744" i="2"/>
  <c r="AD744" i="2"/>
  <c r="AE744" i="2"/>
  <c r="AC745" i="2"/>
  <c r="AD745" i="2"/>
  <c r="AF745" i="2" s="1"/>
  <c r="AE745" i="2"/>
  <c r="AC746" i="2"/>
  <c r="AD746" i="2"/>
  <c r="AE746" i="2"/>
  <c r="AC747" i="2"/>
  <c r="AD747" i="2"/>
  <c r="AE747" i="2"/>
  <c r="AC748" i="2"/>
  <c r="AD748" i="2"/>
  <c r="AF748" i="2" s="1"/>
  <c r="AE748" i="2"/>
  <c r="AC749" i="2"/>
  <c r="AD749" i="2"/>
  <c r="AE749" i="2"/>
  <c r="AC750" i="2"/>
  <c r="AD750" i="2"/>
  <c r="AE750" i="2"/>
  <c r="AC751" i="2"/>
  <c r="AD751" i="2"/>
  <c r="AE751" i="2"/>
  <c r="AC752" i="2"/>
  <c r="AD752" i="2"/>
  <c r="AE752" i="2"/>
  <c r="AC753" i="2"/>
  <c r="AD753" i="2"/>
  <c r="AF753" i="2" s="1"/>
  <c r="AE753" i="2"/>
  <c r="AC754" i="2"/>
  <c r="AD754" i="2"/>
  <c r="AE754" i="2"/>
  <c r="AC755" i="2"/>
  <c r="AD755" i="2"/>
  <c r="AE755" i="2"/>
  <c r="AC756" i="2"/>
  <c r="AD756" i="2"/>
  <c r="AF756" i="2" s="1"/>
  <c r="AE756" i="2"/>
  <c r="AC757" i="2"/>
  <c r="AD757" i="2"/>
  <c r="AE757" i="2"/>
  <c r="AC758" i="2"/>
  <c r="AD758" i="2"/>
  <c r="AE758" i="2"/>
  <c r="AC759" i="2"/>
  <c r="AD759" i="2"/>
  <c r="AE759" i="2"/>
  <c r="AC760" i="2"/>
  <c r="AD760" i="2"/>
  <c r="AE760" i="2"/>
  <c r="AC761" i="2"/>
  <c r="AD761" i="2"/>
  <c r="AF761" i="2" s="1"/>
  <c r="AE761" i="2"/>
  <c r="AC762" i="2"/>
  <c r="AD762" i="2"/>
  <c r="AE762" i="2"/>
  <c r="AC763" i="2"/>
  <c r="AD763" i="2"/>
  <c r="AE763" i="2"/>
  <c r="AC764" i="2"/>
  <c r="AD764" i="2"/>
  <c r="AF764" i="2" s="1"/>
  <c r="AE764" i="2"/>
  <c r="AC765" i="2"/>
  <c r="AD765" i="2"/>
  <c r="AE765" i="2"/>
  <c r="AC766" i="2"/>
  <c r="AD766" i="2"/>
  <c r="AE766" i="2"/>
  <c r="AC767" i="2"/>
  <c r="AD767" i="2"/>
  <c r="AE767" i="2"/>
  <c r="AC768" i="2"/>
  <c r="AD768" i="2"/>
  <c r="AE768" i="2"/>
  <c r="AC769" i="2"/>
  <c r="AD769" i="2"/>
  <c r="AF769" i="2" s="1"/>
  <c r="AE769" i="2"/>
  <c r="AC770" i="2"/>
  <c r="AD770" i="2"/>
  <c r="AE770" i="2"/>
  <c r="AC771" i="2"/>
  <c r="AD771" i="2"/>
  <c r="AE771" i="2"/>
  <c r="AC772" i="2"/>
  <c r="AD772" i="2"/>
  <c r="AF772" i="2" s="1"/>
  <c r="AE772" i="2"/>
  <c r="AC773" i="2"/>
  <c r="AD773" i="2"/>
  <c r="AE773" i="2"/>
  <c r="AC774" i="2"/>
  <c r="AD774" i="2"/>
  <c r="AE774" i="2"/>
  <c r="AC775" i="2"/>
  <c r="AD775" i="2"/>
  <c r="AE775" i="2"/>
  <c r="AC776" i="2"/>
  <c r="AD776" i="2"/>
  <c r="AE776" i="2"/>
  <c r="AC777" i="2"/>
  <c r="AD777" i="2"/>
  <c r="AF777" i="2" s="1"/>
  <c r="AE777" i="2"/>
  <c r="AC778" i="2"/>
  <c r="AD778" i="2"/>
  <c r="AE778" i="2"/>
  <c r="AC779" i="2"/>
  <c r="AD779" i="2"/>
  <c r="AE779" i="2"/>
  <c r="AC780" i="2"/>
  <c r="AD780" i="2"/>
  <c r="AF780" i="2" s="1"/>
  <c r="AE780" i="2"/>
  <c r="AC781" i="2"/>
  <c r="AD781" i="2"/>
  <c r="AE781" i="2"/>
  <c r="AC782" i="2"/>
  <c r="AD782" i="2"/>
  <c r="AE782" i="2"/>
  <c r="AC783" i="2"/>
  <c r="AD783" i="2"/>
  <c r="AE783" i="2"/>
  <c r="AC784" i="2"/>
  <c r="AD784" i="2"/>
  <c r="AE784" i="2"/>
  <c r="AC785" i="2"/>
  <c r="AD785" i="2"/>
  <c r="AF785" i="2" s="1"/>
  <c r="AE785" i="2"/>
  <c r="AC786" i="2"/>
  <c r="AD786" i="2"/>
  <c r="AE786" i="2"/>
  <c r="AC787" i="2"/>
  <c r="AD787" i="2"/>
  <c r="AE787" i="2"/>
  <c r="AC788" i="2"/>
  <c r="AD788" i="2"/>
  <c r="AF788" i="2" s="1"/>
  <c r="AE788" i="2"/>
  <c r="AC789" i="2"/>
  <c r="AD789" i="2"/>
  <c r="AE789" i="2"/>
  <c r="AC790" i="2"/>
  <c r="AD790" i="2"/>
  <c r="AE790" i="2"/>
  <c r="AC791" i="2"/>
  <c r="AD791" i="2"/>
  <c r="AE791" i="2"/>
  <c r="AC792" i="2"/>
  <c r="AD792" i="2"/>
  <c r="AE792" i="2"/>
  <c r="AC793" i="2"/>
  <c r="AD793" i="2"/>
  <c r="AF793" i="2" s="1"/>
  <c r="AE793" i="2"/>
  <c r="AC794" i="2"/>
  <c r="AD794" i="2"/>
  <c r="AE794" i="2"/>
  <c r="AC795" i="2"/>
  <c r="AD795" i="2"/>
  <c r="AE795" i="2"/>
  <c r="AC796" i="2"/>
  <c r="AD796" i="2"/>
  <c r="AF796" i="2" s="1"/>
  <c r="AE796" i="2"/>
  <c r="AC797" i="2"/>
  <c r="AD797" i="2"/>
  <c r="AE797" i="2"/>
  <c r="AC798" i="2"/>
  <c r="AD798" i="2"/>
  <c r="AE798" i="2"/>
  <c r="AC799" i="2"/>
  <c r="AD799" i="2"/>
  <c r="AE799" i="2"/>
  <c r="AC800" i="2"/>
  <c r="AD800" i="2"/>
  <c r="AE800" i="2"/>
  <c r="AC801" i="2"/>
  <c r="AD801" i="2"/>
  <c r="AF801" i="2" s="1"/>
  <c r="AE801" i="2"/>
  <c r="AC802" i="2"/>
  <c r="AD802" i="2"/>
  <c r="AE802" i="2"/>
  <c r="AC803" i="2"/>
  <c r="AD803" i="2"/>
  <c r="AE803" i="2"/>
  <c r="AC804" i="2"/>
  <c r="AD804" i="2"/>
  <c r="AF804" i="2" s="1"/>
  <c r="AE804" i="2"/>
  <c r="AC805" i="2"/>
  <c r="AD805" i="2"/>
  <c r="AE805" i="2"/>
  <c r="AC806" i="2"/>
  <c r="AD806" i="2"/>
  <c r="AE806" i="2"/>
  <c r="AC807" i="2"/>
  <c r="AD807" i="2"/>
  <c r="AE807" i="2"/>
  <c r="AC808" i="2"/>
  <c r="AD808" i="2"/>
  <c r="AE808" i="2"/>
  <c r="AC809" i="2"/>
  <c r="AD809" i="2"/>
  <c r="AF809" i="2" s="1"/>
  <c r="AE809" i="2"/>
  <c r="AC810" i="2"/>
  <c r="AD810" i="2"/>
  <c r="AE810" i="2"/>
  <c r="AC811" i="2"/>
  <c r="AD811" i="2"/>
  <c r="AE811" i="2"/>
  <c r="AC812" i="2"/>
  <c r="AD812" i="2"/>
  <c r="AF812" i="2" s="1"/>
  <c r="AE812" i="2"/>
  <c r="AC813" i="2"/>
  <c r="AD813" i="2"/>
  <c r="AE813" i="2"/>
  <c r="AC814" i="2"/>
  <c r="AD814" i="2"/>
  <c r="AE814" i="2"/>
  <c r="AC815" i="2"/>
  <c r="AD815" i="2"/>
  <c r="AE815" i="2"/>
  <c r="AC816" i="2"/>
  <c r="AD816" i="2"/>
  <c r="AE816" i="2"/>
  <c r="AC817" i="2"/>
  <c r="AD817" i="2"/>
  <c r="AF817" i="2" s="1"/>
  <c r="AE817" i="2"/>
  <c r="AC818" i="2"/>
  <c r="AD818" i="2"/>
  <c r="AE818" i="2"/>
  <c r="AC819" i="2"/>
  <c r="AD819" i="2"/>
  <c r="AE819" i="2"/>
  <c r="AC820" i="2"/>
  <c r="AD820" i="2"/>
  <c r="AF820" i="2" s="1"/>
  <c r="AE820" i="2"/>
  <c r="AC821" i="2"/>
  <c r="AD821" i="2"/>
  <c r="AE821" i="2"/>
  <c r="AC822" i="2"/>
  <c r="AD822" i="2"/>
  <c r="AE822" i="2"/>
  <c r="AC823" i="2"/>
  <c r="AD823" i="2"/>
  <c r="AE823" i="2"/>
  <c r="AC824" i="2"/>
  <c r="AD824" i="2"/>
  <c r="AE824" i="2"/>
  <c r="AC825" i="2"/>
  <c r="AD825" i="2"/>
  <c r="AF825" i="2" s="1"/>
  <c r="AE825" i="2"/>
  <c r="AC826" i="2"/>
  <c r="AD826" i="2"/>
  <c r="AE826" i="2"/>
  <c r="AC827" i="2"/>
  <c r="AD827" i="2"/>
  <c r="AE827" i="2"/>
  <c r="AC828" i="2"/>
  <c r="AD828" i="2"/>
  <c r="AF828" i="2" s="1"/>
  <c r="AE828" i="2"/>
  <c r="AC829" i="2"/>
  <c r="AD829" i="2"/>
  <c r="AE829" i="2"/>
  <c r="AC830" i="2"/>
  <c r="AD830" i="2"/>
  <c r="AE830" i="2"/>
  <c r="AC831" i="2"/>
  <c r="AD831" i="2"/>
  <c r="AE831" i="2"/>
  <c r="AC832" i="2"/>
  <c r="AD832" i="2"/>
  <c r="AE832" i="2"/>
  <c r="AC833" i="2"/>
  <c r="AD833" i="2"/>
  <c r="AF833" i="2" s="1"/>
  <c r="AE833" i="2"/>
  <c r="AC834" i="2"/>
  <c r="AD834" i="2"/>
  <c r="AE834" i="2"/>
  <c r="AC835" i="2"/>
  <c r="AD835" i="2"/>
  <c r="AE835" i="2"/>
  <c r="AC836" i="2"/>
  <c r="AD836" i="2"/>
  <c r="AF836" i="2" s="1"/>
  <c r="AE836" i="2"/>
  <c r="AC837" i="2"/>
  <c r="AD837" i="2"/>
  <c r="AE837" i="2"/>
  <c r="AC838" i="2"/>
  <c r="AD838" i="2"/>
  <c r="AE838" i="2"/>
  <c r="AC839" i="2"/>
  <c r="AD839" i="2"/>
  <c r="AE839" i="2"/>
  <c r="AC840" i="2"/>
  <c r="AD840" i="2"/>
  <c r="AE840" i="2"/>
  <c r="AC841" i="2"/>
  <c r="AD841" i="2"/>
  <c r="AF841" i="2" s="1"/>
  <c r="AE841" i="2"/>
  <c r="AC842" i="2"/>
  <c r="AD842" i="2"/>
  <c r="AE842" i="2"/>
  <c r="AC843" i="2"/>
  <c r="AD843" i="2"/>
  <c r="AE843" i="2"/>
  <c r="AC844" i="2"/>
  <c r="AD844" i="2"/>
  <c r="AF844" i="2" s="1"/>
  <c r="AE844" i="2"/>
  <c r="AC845" i="2"/>
  <c r="AD845" i="2"/>
  <c r="AE845" i="2"/>
  <c r="AC846" i="2"/>
  <c r="AD846" i="2"/>
  <c r="AE846" i="2"/>
  <c r="AC847" i="2"/>
  <c r="AD847" i="2"/>
  <c r="AE847" i="2"/>
  <c r="AC848" i="2"/>
  <c r="AD848" i="2"/>
  <c r="AE848" i="2"/>
  <c r="AC849" i="2"/>
  <c r="AD849" i="2"/>
  <c r="AF849" i="2" s="1"/>
  <c r="AE849" i="2"/>
  <c r="AC850" i="2"/>
  <c r="AD850" i="2"/>
  <c r="AE850" i="2"/>
  <c r="AC851" i="2"/>
  <c r="AD851" i="2"/>
  <c r="AE851" i="2"/>
  <c r="AC852" i="2"/>
  <c r="AD852" i="2"/>
  <c r="AF852" i="2" s="1"/>
  <c r="AE852" i="2"/>
  <c r="AC853" i="2"/>
  <c r="AD853" i="2"/>
  <c r="AE853" i="2"/>
  <c r="AC854" i="2"/>
  <c r="AD854" i="2"/>
  <c r="AE854" i="2"/>
  <c r="AC855" i="2"/>
  <c r="AD855" i="2"/>
  <c r="AE855" i="2"/>
  <c r="AC856" i="2"/>
  <c r="AD856" i="2"/>
  <c r="AE856" i="2"/>
  <c r="AC857" i="2"/>
  <c r="AD857" i="2"/>
  <c r="AF857" i="2" s="1"/>
  <c r="AE857" i="2"/>
  <c r="AC858" i="2"/>
  <c r="AD858" i="2"/>
  <c r="AE858" i="2"/>
  <c r="AC859" i="2"/>
  <c r="AD859" i="2"/>
  <c r="AE859" i="2"/>
  <c r="AC860" i="2"/>
  <c r="AD860" i="2"/>
  <c r="AF860" i="2" s="1"/>
  <c r="AE860" i="2"/>
  <c r="AC861" i="2"/>
  <c r="AD861" i="2"/>
  <c r="AE861" i="2"/>
  <c r="AC862" i="2"/>
  <c r="AD862" i="2"/>
  <c r="AE862" i="2"/>
  <c r="AC863" i="2"/>
  <c r="AD863" i="2"/>
  <c r="AE863" i="2"/>
  <c r="AC864" i="2"/>
  <c r="AD864" i="2"/>
  <c r="AE864" i="2"/>
  <c r="AC865" i="2"/>
  <c r="AD865" i="2"/>
  <c r="AF865" i="2" s="1"/>
  <c r="AE865" i="2"/>
  <c r="AC866" i="2"/>
  <c r="AD866" i="2"/>
  <c r="AE866" i="2"/>
  <c r="AC867" i="2"/>
  <c r="AD867" i="2"/>
  <c r="AE867" i="2"/>
  <c r="AC868" i="2"/>
  <c r="AD868" i="2"/>
  <c r="AF868" i="2" s="1"/>
  <c r="AE868" i="2"/>
  <c r="AC869" i="2"/>
  <c r="AD869" i="2"/>
  <c r="AE869" i="2"/>
  <c r="AC870" i="2"/>
  <c r="AD870" i="2"/>
  <c r="AE870" i="2"/>
  <c r="AC871" i="2"/>
  <c r="AD871" i="2"/>
  <c r="AE871" i="2"/>
  <c r="AC872" i="2"/>
  <c r="AD872" i="2"/>
  <c r="AE872" i="2"/>
  <c r="AC873" i="2"/>
  <c r="AD873" i="2"/>
  <c r="AF873" i="2" s="1"/>
  <c r="AE873" i="2"/>
  <c r="AC874" i="2"/>
  <c r="AD874" i="2"/>
  <c r="AE874" i="2"/>
  <c r="AC875" i="2"/>
  <c r="AD875" i="2"/>
  <c r="AE875" i="2"/>
  <c r="AC876" i="2"/>
  <c r="AD876" i="2"/>
  <c r="AF876" i="2" s="1"/>
  <c r="AE876" i="2"/>
  <c r="AC877" i="2"/>
  <c r="AD877" i="2"/>
  <c r="AE877" i="2"/>
  <c r="AC878" i="2"/>
  <c r="AD878" i="2"/>
  <c r="AE878" i="2"/>
  <c r="AC879" i="2"/>
  <c r="AD879" i="2"/>
  <c r="AE879" i="2"/>
  <c r="AC880" i="2"/>
  <c r="AD880" i="2"/>
  <c r="AE880" i="2"/>
  <c r="AC881" i="2"/>
  <c r="AD881" i="2"/>
  <c r="AF881" i="2" s="1"/>
  <c r="AE881" i="2"/>
  <c r="AC882" i="2"/>
  <c r="AD882" i="2"/>
  <c r="AE882" i="2"/>
  <c r="AC883" i="2"/>
  <c r="AD883" i="2"/>
  <c r="AE883" i="2"/>
  <c r="AC884" i="2"/>
  <c r="AD884" i="2"/>
  <c r="AF884" i="2" s="1"/>
  <c r="AE884" i="2"/>
  <c r="AC885" i="2"/>
  <c r="AD885" i="2"/>
  <c r="AE885" i="2"/>
  <c r="AC886" i="2"/>
  <c r="AD886" i="2"/>
  <c r="AE886" i="2"/>
  <c r="AC887" i="2"/>
  <c r="AD887" i="2"/>
  <c r="AE887" i="2"/>
  <c r="AC888" i="2"/>
  <c r="AD888" i="2"/>
  <c r="AE888" i="2"/>
  <c r="AC889" i="2"/>
  <c r="AD889" i="2"/>
  <c r="AF889" i="2" s="1"/>
  <c r="AE889" i="2"/>
  <c r="AC890" i="2"/>
  <c r="AD890" i="2"/>
  <c r="AE890" i="2"/>
  <c r="AC891" i="2"/>
  <c r="AD891" i="2"/>
  <c r="AE891" i="2"/>
  <c r="AC892" i="2"/>
  <c r="AD892" i="2"/>
  <c r="AF892" i="2" s="1"/>
  <c r="AE892" i="2"/>
  <c r="AC893" i="2"/>
  <c r="AD893" i="2"/>
  <c r="AE893" i="2"/>
  <c r="AC894" i="2"/>
  <c r="AD894" i="2"/>
  <c r="AE894" i="2"/>
  <c r="AC895" i="2"/>
  <c r="AD895" i="2"/>
  <c r="AE895" i="2"/>
  <c r="AC896" i="2"/>
  <c r="AD896" i="2"/>
  <c r="AE896" i="2"/>
  <c r="AC897" i="2"/>
  <c r="AD897" i="2"/>
  <c r="AF897" i="2" s="1"/>
  <c r="AE897" i="2"/>
  <c r="AC898" i="2"/>
  <c r="AD898" i="2"/>
  <c r="AE898" i="2"/>
  <c r="AC899" i="2"/>
  <c r="AD899" i="2"/>
  <c r="AE899" i="2"/>
  <c r="AC900" i="2"/>
  <c r="AD900" i="2"/>
  <c r="AF900" i="2" s="1"/>
  <c r="AE900" i="2"/>
  <c r="AC901" i="2"/>
  <c r="AD901" i="2"/>
  <c r="AE901" i="2"/>
  <c r="AC902" i="2"/>
  <c r="AD902" i="2"/>
  <c r="AE902" i="2"/>
  <c r="AC903" i="2"/>
  <c r="AD903" i="2"/>
  <c r="AE903" i="2"/>
  <c r="AC904" i="2"/>
  <c r="AD904" i="2"/>
  <c r="AE904" i="2"/>
  <c r="AC905" i="2"/>
  <c r="AD905" i="2"/>
  <c r="AF905" i="2" s="1"/>
  <c r="AE905" i="2"/>
  <c r="AC906" i="2"/>
  <c r="AD906" i="2"/>
  <c r="AE906" i="2"/>
  <c r="AC907" i="2"/>
  <c r="AD907" i="2"/>
  <c r="AE907" i="2"/>
  <c r="AC908" i="2"/>
  <c r="AD908" i="2"/>
  <c r="AF908" i="2" s="1"/>
  <c r="AE908" i="2"/>
  <c r="AC909" i="2"/>
  <c r="AD909" i="2"/>
  <c r="AE909" i="2"/>
  <c r="AC910" i="2"/>
  <c r="AD910" i="2"/>
  <c r="AE910" i="2"/>
  <c r="AC911" i="2"/>
  <c r="AD911" i="2"/>
  <c r="AE911" i="2"/>
  <c r="AC912" i="2"/>
  <c r="AD912" i="2"/>
  <c r="AE912" i="2"/>
  <c r="AC913" i="2"/>
  <c r="AD913" i="2"/>
  <c r="AF913" i="2" s="1"/>
  <c r="AE913" i="2"/>
  <c r="AC914" i="2"/>
  <c r="AD914" i="2"/>
  <c r="AE914" i="2"/>
  <c r="AC915" i="2"/>
  <c r="AD915" i="2"/>
  <c r="AE915" i="2"/>
  <c r="AC916" i="2"/>
  <c r="AD916" i="2"/>
  <c r="AF916" i="2" s="1"/>
  <c r="AE916" i="2"/>
  <c r="AC917" i="2"/>
  <c r="AD917" i="2"/>
  <c r="AE917" i="2"/>
  <c r="AC918" i="2"/>
  <c r="AD918" i="2"/>
  <c r="AE918" i="2"/>
  <c r="AC919" i="2"/>
  <c r="AD919" i="2"/>
  <c r="AE919" i="2"/>
  <c r="AC920" i="2"/>
  <c r="AD920" i="2"/>
  <c r="AE920" i="2"/>
  <c r="AC921" i="2"/>
  <c r="AD921" i="2"/>
  <c r="AF921" i="2" s="1"/>
  <c r="AE921" i="2"/>
  <c r="AC922" i="2"/>
  <c r="AD922" i="2"/>
  <c r="AE922" i="2"/>
  <c r="AC923" i="2"/>
  <c r="AD923" i="2"/>
  <c r="AE923" i="2"/>
  <c r="AC924" i="2"/>
  <c r="AD924" i="2"/>
  <c r="AF924" i="2" s="1"/>
  <c r="AE924" i="2"/>
  <c r="AC925" i="2"/>
  <c r="AD925" i="2"/>
  <c r="AE925" i="2"/>
  <c r="AC926" i="2"/>
  <c r="AD926" i="2"/>
  <c r="AE926" i="2"/>
  <c r="AC927" i="2"/>
  <c r="AD927" i="2"/>
  <c r="AE927" i="2"/>
  <c r="AC928" i="2"/>
  <c r="AD928" i="2"/>
  <c r="AE928" i="2"/>
  <c r="AC929" i="2"/>
  <c r="AD929" i="2"/>
  <c r="AF929" i="2" s="1"/>
  <c r="AE929" i="2"/>
  <c r="AC930" i="2"/>
  <c r="AD930" i="2"/>
  <c r="AE930" i="2"/>
  <c r="AC931" i="2"/>
  <c r="AD931" i="2"/>
  <c r="AE931" i="2"/>
  <c r="AC932" i="2"/>
  <c r="AD932" i="2"/>
  <c r="AF932" i="2" s="1"/>
  <c r="AE932" i="2"/>
  <c r="AC933" i="2"/>
  <c r="AD933" i="2"/>
  <c r="AE933" i="2"/>
  <c r="AC934" i="2"/>
  <c r="AD934" i="2"/>
  <c r="AE934" i="2"/>
  <c r="AC935" i="2"/>
  <c r="AD935" i="2"/>
  <c r="AE935" i="2"/>
  <c r="AC936" i="2"/>
  <c r="AD936" i="2"/>
  <c r="AE936" i="2"/>
  <c r="AC937" i="2"/>
  <c r="AD937" i="2"/>
  <c r="AF937" i="2" s="1"/>
  <c r="AE937" i="2"/>
  <c r="AC938" i="2"/>
  <c r="AD938" i="2"/>
  <c r="AE938" i="2"/>
  <c r="AC939" i="2"/>
  <c r="AD939" i="2"/>
  <c r="AE939" i="2"/>
  <c r="AC940" i="2"/>
  <c r="AD940" i="2"/>
  <c r="AF940" i="2" s="1"/>
  <c r="AE940" i="2"/>
  <c r="AC941" i="2"/>
  <c r="AD941" i="2"/>
  <c r="AE941" i="2"/>
  <c r="AC942" i="2"/>
  <c r="AD942" i="2"/>
  <c r="AE942" i="2"/>
  <c r="AC943" i="2"/>
  <c r="AD943" i="2"/>
  <c r="AE943" i="2"/>
  <c r="AC944" i="2"/>
  <c r="AD944" i="2"/>
  <c r="AE944" i="2"/>
  <c r="AC945" i="2"/>
  <c r="AD945" i="2"/>
  <c r="AF945" i="2" s="1"/>
  <c r="AE945" i="2"/>
  <c r="AC946" i="2"/>
  <c r="AD946" i="2"/>
  <c r="AE946" i="2"/>
  <c r="AC947" i="2"/>
  <c r="AD947" i="2"/>
  <c r="AE947" i="2"/>
  <c r="AC948" i="2"/>
  <c r="AD948" i="2"/>
  <c r="AF948" i="2" s="1"/>
  <c r="AE948" i="2"/>
  <c r="AC949" i="2"/>
  <c r="AD949" i="2"/>
  <c r="AE949" i="2"/>
  <c r="AC950" i="2"/>
  <c r="AD950" i="2"/>
  <c r="AE950" i="2"/>
  <c r="AC951" i="2"/>
  <c r="AD951" i="2"/>
  <c r="AE951" i="2"/>
  <c r="AC952" i="2"/>
  <c r="AD952" i="2"/>
  <c r="AE952" i="2"/>
  <c r="AC953" i="2"/>
  <c r="AD953" i="2"/>
  <c r="AF953" i="2" s="1"/>
  <c r="AE953" i="2"/>
  <c r="AC954" i="2"/>
  <c r="AD954" i="2"/>
  <c r="AE954" i="2"/>
  <c r="AC955" i="2"/>
  <c r="AD955" i="2"/>
  <c r="AE955" i="2"/>
  <c r="AC956" i="2"/>
  <c r="AD956" i="2"/>
  <c r="AF956" i="2" s="1"/>
  <c r="AE956" i="2"/>
  <c r="AC957" i="2"/>
  <c r="AD957" i="2"/>
  <c r="AE957" i="2"/>
  <c r="AC958" i="2"/>
  <c r="AD958" i="2"/>
  <c r="AE958" i="2"/>
  <c r="AC959" i="2"/>
  <c r="AD959" i="2"/>
  <c r="AE959" i="2"/>
  <c r="AC960" i="2"/>
  <c r="AD960" i="2"/>
  <c r="AE960" i="2"/>
  <c r="AC961" i="2"/>
  <c r="AD961" i="2"/>
  <c r="AF961" i="2" s="1"/>
  <c r="AE961" i="2"/>
  <c r="AC962" i="2"/>
  <c r="AD962" i="2"/>
  <c r="AE962" i="2"/>
  <c r="AC963" i="2"/>
  <c r="AD963" i="2"/>
  <c r="AE963" i="2"/>
  <c r="AC964" i="2"/>
  <c r="AD964" i="2"/>
  <c r="AF964" i="2" s="1"/>
  <c r="AE964" i="2"/>
  <c r="AC965" i="2"/>
  <c r="AD965" i="2"/>
  <c r="AE965" i="2"/>
  <c r="AC966" i="2"/>
  <c r="AD966" i="2"/>
  <c r="AE966" i="2"/>
  <c r="AC967" i="2"/>
  <c r="AD967" i="2"/>
  <c r="AE967" i="2"/>
  <c r="AC968" i="2"/>
  <c r="AD968" i="2"/>
  <c r="AE968" i="2"/>
  <c r="AC969" i="2"/>
  <c r="AD969" i="2"/>
  <c r="AF969" i="2" s="1"/>
  <c r="AE969" i="2"/>
  <c r="AC970" i="2"/>
  <c r="AD970" i="2"/>
  <c r="AE970" i="2"/>
  <c r="AC971" i="2"/>
  <c r="AD971" i="2"/>
  <c r="AE971" i="2"/>
  <c r="AC972" i="2"/>
  <c r="AD972" i="2"/>
  <c r="AF972" i="2" s="1"/>
  <c r="AE972" i="2"/>
  <c r="AC973" i="2"/>
  <c r="AD973" i="2"/>
  <c r="AE973" i="2"/>
  <c r="AC974" i="2"/>
  <c r="AD974" i="2"/>
  <c r="AE974" i="2"/>
  <c r="AC975" i="2"/>
  <c r="AD975" i="2"/>
  <c r="AE975" i="2"/>
  <c r="AC976" i="2"/>
  <c r="AD976" i="2"/>
  <c r="AE976" i="2"/>
  <c r="AC977" i="2"/>
  <c r="AD977" i="2"/>
  <c r="AF977" i="2" s="1"/>
  <c r="AE977" i="2"/>
  <c r="AC978" i="2"/>
  <c r="AD978" i="2"/>
  <c r="AE978" i="2"/>
  <c r="AC979" i="2"/>
  <c r="AD979" i="2"/>
  <c r="AE979" i="2"/>
  <c r="AC980" i="2"/>
  <c r="AD980" i="2"/>
  <c r="AF980" i="2" s="1"/>
  <c r="AE980" i="2"/>
  <c r="AC981" i="2"/>
  <c r="AD981" i="2"/>
  <c r="AE981" i="2"/>
  <c r="AC982" i="2"/>
  <c r="AD982" i="2"/>
  <c r="AE982" i="2"/>
  <c r="AC983" i="2"/>
  <c r="AD983" i="2"/>
  <c r="AE983" i="2"/>
  <c r="AC984" i="2"/>
  <c r="AD984" i="2"/>
  <c r="AE984" i="2"/>
  <c r="AC985" i="2"/>
  <c r="AD985" i="2"/>
  <c r="AF985" i="2" s="1"/>
  <c r="AE985" i="2"/>
  <c r="AC986" i="2"/>
  <c r="AD986" i="2"/>
  <c r="AE986" i="2"/>
  <c r="AC987" i="2"/>
  <c r="AD987" i="2"/>
  <c r="AE987" i="2"/>
  <c r="AC988" i="2"/>
  <c r="AD988" i="2"/>
  <c r="AF988" i="2" s="1"/>
  <c r="AE988" i="2"/>
  <c r="AC989" i="2"/>
  <c r="AD989" i="2"/>
  <c r="AE989" i="2"/>
  <c r="AC990" i="2"/>
  <c r="AD990" i="2"/>
  <c r="AE990" i="2"/>
  <c r="AC991" i="2"/>
  <c r="AD991" i="2"/>
  <c r="AE991" i="2"/>
  <c r="AC992" i="2"/>
  <c r="AD992" i="2"/>
  <c r="AE992" i="2"/>
  <c r="AC993" i="2"/>
  <c r="AD993" i="2"/>
  <c r="AF993" i="2" s="1"/>
  <c r="AE993" i="2"/>
  <c r="AC994" i="2"/>
  <c r="AD994" i="2"/>
  <c r="AE994" i="2"/>
  <c r="AC995" i="2"/>
  <c r="AD995" i="2"/>
  <c r="AE995" i="2"/>
  <c r="AC996" i="2"/>
  <c r="AD996" i="2"/>
  <c r="AF996" i="2" s="1"/>
  <c r="AE996" i="2"/>
  <c r="AC997" i="2"/>
  <c r="AD997" i="2"/>
  <c r="AE997" i="2"/>
  <c r="AC998" i="2"/>
  <c r="AD998" i="2"/>
  <c r="AE998" i="2"/>
  <c r="AC999" i="2"/>
  <c r="AD999" i="2"/>
  <c r="AE999" i="2"/>
  <c r="AC1000" i="2"/>
  <c r="AD1000" i="2"/>
  <c r="AE1000" i="2"/>
  <c r="AC1001" i="2"/>
  <c r="AD1001" i="2"/>
  <c r="AF1001" i="2" s="1"/>
  <c r="AE1001" i="2"/>
  <c r="AC1002" i="2"/>
  <c r="AD1002" i="2"/>
  <c r="AE1002" i="2"/>
  <c r="AC1003" i="2"/>
  <c r="AD1003" i="2"/>
  <c r="AE1003" i="2"/>
  <c r="AC1004" i="2"/>
  <c r="AD1004" i="2"/>
  <c r="AE1004" i="2"/>
  <c r="AC1005" i="2"/>
  <c r="AD1005" i="2"/>
  <c r="AE1005" i="2"/>
  <c r="AC1006" i="2"/>
  <c r="AD1006" i="2"/>
  <c r="AE1006" i="2"/>
  <c r="AC1007" i="2"/>
  <c r="AD1007" i="2"/>
  <c r="AE1007" i="2"/>
  <c r="AC1008" i="2"/>
  <c r="AD1008" i="2"/>
  <c r="AE1008" i="2"/>
  <c r="AC1009" i="2"/>
  <c r="AD1009" i="2"/>
  <c r="AF1009" i="2" s="1"/>
  <c r="AE1009" i="2"/>
  <c r="AC1010" i="2"/>
  <c r="AD1010" i="2"/>
  <c r="AE1010" i="2"/>
  <c r="AC1011" i="2"/>
  <c r="AD1011" i="2"/>
  <c r="AE1011" i="2"/>
  <c r="AC1012" i="2"/>
  <c r="AD1012" i="2"/>
  <c r="AE1012" i="2"/>
  <c r="AC1013" i="2"/>
  <c r="AD1013" i="2"/>
  <c r="AE1013" i="2"/>
  <c r="AC1014" i="2"/>
  <c r="AD1014" i="2"/>
  <c r="AE1014" i="2"/>
  <c r="AC1015" i="2"/>
  <c r="AD1015" i="2"/>
  <c r="AE1015" i="2"/>
  <c r="AC1016" i="2"/>
  <c r="AD1016" i="2"/>
  <c r="AE1016" i="2"/>
  <c r="AC1017" i="2"/>
  <c r="AD1017" i="2"/>
  <c r="AF1017" i="2" s="1"/>
  <c r="AE1017" i="2"/>
  <c r="AC1018" i="2"/>
  <c r="AD1018" i="2"/>
  <c r="AE1018" i="2"/>
  <c r="AC1019" i="2"/>
  <c r="AD1019" i="2"/>
  <c r="AE1019" i="2"/>
  <c r="AC1020" i="2"/>
  <c r="AD1020" i="2"/>
  <c r="AE1020" i="2"/>
  <c r="AC1021" i="2"/>
  <c r="AD1021" i="2"/>
  <c r="AE1021" i="2"/>
  <c r="AC1022" i="2"/>
  <c r="AD1022" i="2"/>
  <c r="AE1022" i="2"/>
  <c r="AC1023" i="2"/>
  <c r="AD1023" i="2"/>
  <c r="AE1023" i="2"/>
  <c r="AC1024" i="2"/>
  <c r="AD1024" i="2"/>
  <c r="AE1024" i="2"/>
  <c r="AC1025" i="2"/>
  <c r="AD1025" i="2"/>
  <c r="AF1025" i="2" s="1"/>
  <c r="AE1025" i="2"/>
  <c r="AC1026" i="2"/>
  <c r="AD1026" i="2"/>
  <c r="AE1026" i="2"/>
  <c r="AC1027" i="2"/>
  <c r="AD1027" i="2"/>
  <c r="AE1027" i="2"/>
  <c r="AC1028" i="2"/>
  <c r="AD1028" i="2"/>
  <c r="AE1028" i="2"/>
  <c r="AC1029" i="2"/>
  <c r="AD1029" i="2"/>
  <c r="AE1029" i="2"/>
  <c r="AC1030" i="2"/>
  <c r="AD1030" i="2"/>
  <c r="AE1030" i="2"/>
  <c r="AC1031" i="2"/>
  <c r="AD1031" i="2"/>
  <c r="AE1031" i="2"/>
  <c r="AC1032" i="2"/>
  <c r="AD1032" i="2"/>
  <c r="AE1032" i="2"/>
  <c r="AC1033" i="2"/>
  <c r="AD1033" i="2"/>
  <c r="AF1033" i="2" s="1"/>
  <c r="AE1033" i="2"/>
  <c r="AC1034" i="2"/>
  <c r="AD1034" i="2"/>
  <c r="AE1034" i="2"/>
  <c r="AC1035" i="2"/>
  <c r="AD1035" i="2"/>
  <c r="AE1035" i="2"/>
  <c r="AC1036" i="2"/>
  <c r="AD1036" i="2"/>
  <c r="AE1036" i="2"/>
  <c r="AC1037" i="2"/>
  <c r="AD1037" i="2"/>
  <c r="AE1037" i="2"/>
  <c r="AC1038" i="2"/>
  <c r="AD1038" i="2"/>
  <c r="AE1038" i="2"/>
  <c r="AC1039" i="2"/>
  <c r="AD1039" i="2"/>
  <c r="AE1039" i="2"/>
  <c r="AC1040" i="2"/>
  <c r="AD1040" i="2"/>
  <c r="AE1040" i="2"/>
  <c r="AC1041" i="2"/>
  <c r="AD1041" i="2"/>
  <c r="AF1041" i="2" s="1"/>
  <c r="AE1041" i="2"/>
  <c r="AC1042" i="2"/>
  <c r="AD1042" i="2"/>
  <c r="AE1042" i="2"/>
  <c r="AC1043" i="2"/>
  <c r="AD1043" i="2"/>
  <c r="AE1043" i="2"/>
  <c r="AC1044" i="2"/>
  <c r="AD1044" i="2"/>
  <c r="AE1044" i="2"/>
  <c r="AC1045" i="2"/>
  <c r="AD1045" i="2"/>
  <c r="AE1045" i="2"/>
  <c r="AC1046" i="2"/>
  <c r="AD1046" i="2"/>
  <c r="AE1046" i="2"/>
  <c r="AC1047" i="2"/>
  <c r="AD1047" i="2"/>
  <c r="AE1047" i="2"/>
  <c r="AC1048" i="2"/>
  <c r="AD1048" i="2"/>
  <c r="AE1048" i="2"/>
  <c r="AC1049" i="2"/>
  <c r="AD1049" i="2"/>
  <c r="AF1049" i="2" s="1"/>
  <c r="AE1049" i="2"/>
  <c r="AC1050" i="2"/>
  <c r="AD1050" i="2"/>
  <c r="AE1050" i="2"/>
  <c r="AC1051" i="2"/>
  <c r="AD1051" i="2"/>
  <c r="AE1051" i="2"/>
  <c r="AC1052" i="2"/>
  <c r="AD1052" i="2"/>
  <c r="AE1052" i="2"/>
  <c r="AC1053" i="2"/>
  <c r="AD1053" i="2"/>
  <c r="AE1053" i="2"/>
  <c r="AC1054" i="2"/>
  <c r="AD1054" i="2"/>
  <c r="AE1054" i="2"/>
  <c r="AC1055" i="2"/>
  <c r="AD1055" i="2"/>
  <c r="AE1055" i="2"/>
  <c r="AC1056" i="2"/>
  <c r="AD1056" i="2"/>
  <c r="AE1056" i="2"/>
  <c r="AC1057" i="2"/>
  <c r="AD1057" i="2"/>
  <c r="AF1057" i="2" s="1"/>
  <c r="AE1057" i="2"/>
  <c r="AC1058" i="2"/>
  <c r="AD1058" i="2"/>
  <c r="AE1058" i="2"/>
  <c r="AC1059" i="2"/>
  <c r="AD1059" i="2"/>
  <c r="AE1059" i="2"/>
  <c r="AC1060" i="2"/>
  <c r="AD1060" i="2"/>
  <c r="AE1060" i="2"/>
  <c r="AC1061" i="2"/>
  <c r="AD1061" i="2"/>
  <c r="AE1061" i="2"/>
  <c r="AC1062" i="2"/>
  <c r="AD1062" i="2"/>
  <c r="AE1062" i="2"/>
  <c r="AC1063" i="2"/>
  <c r="AD1063" i="2"/>
  <c r="AE1063" i="2"/>
  <c r="AC1064" i="2"/>
  <c r="AD1064" i="2"/>
  <c r="AE1064" i="2"/>
  <c r="AC1065" i="2"/>
  <c r="AD1065" i="2"/>
  <c r="AF1065" i="2" s="1"/>
  <c r="AE1065" i="2"/>
  <c r="AC1066" i="2"/>
  <c r="AD1066" i="2"/>
  <c r="AE1066" i="2"/>
  <c r="AC1067" i="2"/>
  <c r="AD1067" i="2"/>
  <c r="AE1067" i="2"/>
  <c r="AC1068" i="2"/>
  <c r="AD1068" i="2"/>
  <c r="AE1068" i="2"/>
  <c r="AC1069" i="2"/>
  <c r="AD1069" i="2"/>
  <c r="AE1069" i="2"/>
  <c r="AC1070" i="2"/>
  <c r="AD1070" i="2"/>
  <c r="AE1070" i="2"/>
  <c r="AC1071" i="2"/>
  <c r="AD1071" i="2"/>
  <c r="AE1071" i="2"/>
  <c r="AC1072" i="2"/>
  <c r="AD1072" i="2"/>
  <c r="AE1072" i="2"/>
  <c r="AC1073" i="2"/>
  <c r="AD1073" i="2"/>
  <c r="AF1073" i="2" s="1"/>
  <c r="AE1073" i="2"/>
  <c r="AC1074" i="2"/>
  <c r="AD1074" i="2"/>
  <c r="AE1074" i="2"/>
  <c r="AC1075" i="2"/>
  <c r="AD1075" i="2"/>
  <c r="AE1075" i="2"/>
  <c r="AC1076" i="2"/>
  <c r="AD1076" i="2"/>
  <c r="AE1076" i="2"/>
  <c r="AC1077" i="2"/>
  <c r="AD1077" i="2"/>
  <c r="AE1077" i="2"/>
  <c r="AC1078" i="2"/>
  <c r="AD1078" i="2"/>
  <c r="AE1078" i="2"/>
  <c r="AC1079" i="2"/>
  <c r="AD1079" i="2"/>
  <c r="AE1079" i="2"/>
  <c r="AC1080" i="2"/>
  <c r="AD1080" i="2"/>
  <c r="AE1080" i="2"/>
  <c r="AC1081" i="2"/>
  <c r="AD1081" i="2"/>
  <c r="AF1081" i="2" s="1"/>
  <c r="AE1081" i="2"/>
  <c r="AC1082" i="2"/>
  <c r="AD1082" i="2"/>
  <c r="AE1082" i="2"/>
  <c r="AC1083" i="2"/>
  <c r="AD1083" i="2"/>
  <c r="AE1083" i="2"/>
  <c r="AC1084" i="2"/>
  <c r="AD1084" i="2"/>
  <c r="AE1084" i="2"/>
  <c r="AC1085" i="2"/>
  <c r="AD1085" i="2"/>
  <c r="AE1085" i="2"/>
  <c r="AC1086" i="2"/>
  <c r="AD1086" i="2"/>
  <c r="AE1086" i="2"/>
  <c r="AC1087" i="2"/>
  <c r="AD1087" i="2"/>
  <c r="AE1087" i="2"/>
  <c r="AC1088" i="2"/>
  <c r="AD1088" i="2"/>
  <c r="AE1088" i="2"/>
  <c r="AC1089" i="2"/>
  <c r="AD1089" i="2"/>
  <c r="AF1089" i="2" s="1"/>
  <c r="AE1089" i="2"/>
  <c r="AC1090" i="2"/>
  <c r="AD1090" i="2"/>
  <c r="AE1090" i="2"/>
  <c r="AC1091" i="2"/>
  <c r="AD1091" i="2"/>
  <c r="AE1091" i="2"/>
  <c r="AC1092" i="2"/>
  <c r="AD1092" i="2"/>
  <c r="AE1092" i="2"/>
  <c r="AC1093" i="2"/>
  <c r="AD1093" i="2"/>
  <c r="AE1093" i="2"/>
  <c r="AC1094" i="2"/>
  <c r="AD1094" i="2"/>
  <c r="AE1094" i="2"/>
  <c r="AC1095" i="2"/>
  <c r="AD1095" i="2"/>
  <c r="AE1095" i="2"/>
  <c r="AC1096" i="2"/>
  <c r="AD1096" i="2"/>
  <c r="AE1096" i="2"/>
  <c r="AC1097" i="2"/>
  <c r="AD1097" i="2"/>
  <c r="AF1097" i="2" s="1"/>
  <c r="AE1097" i="2"/>
  <c r="AC1098" i="2"/>
  <c r="AD1098" i="2"/>
  <c r="AE1098" i="2"/>
  <c r="AC1099" i="2"/>
  <c r="AD1099" i="2"/>
  <c r="AE1099" i="2"/>
  <c r="AC1100" i="2"/>
  <c r="AD1100" i="2"/>
  <c r="AE1100" i="2"/>
  <c r="AC1101" i="2"/>
  <c r="AD1101" i="2"/>
  <c r="AE1101" i="2"/>
  <c r="AC1102" i="2"/>
  <c r="AD1102" i="2"/>
  <c r="AE1102" i="2"/>
  <c r="AC1103" i="2"/>
  <c r="AD1103" i="2"/>
  <c r="AE1103" i="2"/>
  <c r="AC1104" i="2"/>
  <c r="AD1104" i="2"/>
  <c r="AE1104" i="2"/>
  <c r="AC1105" i="2"/>
  <c r="AD1105" i="2"/>
  <c r="AF1105" i="2" s="1"/>
  <c r="AE1105" i="2"/>
  <c r="AC1106" i="2"/>
  <c r="AD1106" i="2"/>
  <c r="AE1106" i="2"/>
  <c r="AC1107" i="2"/>
  <c r="AD1107" i="2"/>
  <c r="AE1107" i="2"/>
  <c r="AC1108" i="2"/>
  <c r="AD1108" i="2"/>
  <c r="AE1108" i="2"/>
  <c r="AC1109" i="2"/>
  <c r="AD1109" i="2"/>
  <c r="AE1109" i="2"/>
  <c r="AC1110" i="2"/>
  <c r="AD1110" i="2"/>
  <c r="AE1110" i="2"/>
  <c r="AC1111" i="2"/>
  <c r="AD1111" i="2"/>
  <c r="AE1111" i="2"/>
  <c r="AC1112" i="2"/>
  <c r="AD1112" i="2"/>
  <c r="AE1112" i="2"/>
  <c r="AC1113" i="2"/>
  <c r="AD1113" i="2"/>
  <c r="AF1113" i="2" s="1"/>
  <c r="AE1113" i="2"/>
  <c r="AC1114" i="2"/>
  <c r="AD1114" i="2"/>
  <c r="AE1114" i="2"/>
  <c r="AC1115" i="2"/>
  <c r="AD1115" i="2"/>
  <c r="AE1115" i="2"/>
  <c r="AC1116" i="2"/>
  <c r="AD1116" i="2"/>
  <c r="AE1116" i="2"/>
  <c r="AC1117" i="2"/>
  <c r="AD1117" i="2"/>
  <c r="AE1117" i="2"/>
  <c r="AC1118" i="2"/>
  <c r="AD1118" i="2"/>
  <c r="AE1118" i="2"/>
  <c r="AC1119" i="2"/>
  <c r="AD1119" i="2"/>
  <c r="AE1119" i="2"/>
  <c r="AC1120" i="2"/>
  <c r="AD1120" i="2"/>
  <c r="AE1120" i="2"/>
  <c r="AC1121" i="2"/>
  <c r="AD1121" i="2"/>
  <c r="AF1121" i="2" s="1"/>
  <c r="AE1121" i="2"/>
  <c r="AC1122" i="2"/>
  <c r="AD1122" i="2"/>
  <c r="AE1122" i="2"/>
  <c r="AC1123" i="2"/>
  <c r="AD1123" i="2"/>
  <c r="AE1123" i="2"/>
  <c r="AC1124" i="2"/>
  <c r="AD1124" i="2"/>
  <c r="AE1124" i="2"/>
  <c r="AC1125" i="2"/>
  <c r="AD1125" i="2"/>
  <c r="AE1125" i="2"/>
  <c r="AC1126" i="2"/>
  <c r="AD1126" i="2"/>
  <c r="AE1126" i="2"/>
  <c r="AC1127" i="2"/>
  <c r="AD1127" i="2"/>
  <c r="AE1127" i="2"/>
  <c r="AC1128" i="2"/>
  <c r="AD1128" i="2"/>
  <c r="AE1128" i="2"/>
  <c r="AC1129" i="2"/>
  <c r="AD1129" i="2"/>
  <c r="AF1129" i="2" s="1"/>
  <c r="AE1129" i="2"/>
  <c r="AC1130" i="2"/>
  <c r="AD1130" i="2"/>
  <c r="AE1130" i="2"/>
  <c r="AC1131" i="2"/>
  <c r="AD1131" i="2"/>
  <c r="AE1131" i="2"/>
  <c r="AC1132" i="2"/>
  <c r="AD1132" i="2"/>
  <c r="AE1132" i="2"/>
  <c r="AC1133" i="2"/>
  <c r="AD1133" i="2"/>
  <c r="AE1133" i="2"/>
  <c r="AC1134" i="2"/>
  <c r="AD1134" i="2"/>
  <c r="AE1134" i="2"/>
  <c r="AC1135" i="2"/>
  <c r="AD1135" i="2"/>
  <c r="AE1135" i="2"/>
  <c r="AC1136" i="2"/>
  <c r="AD1136" i="2"/>
  <c r="AE1136" i="2"/>
  <c r="AC1137" i="2"/>
  <c r="AD1137" i="2"/>
  <c r="AF1137" i="2" s="1"/>
  <c r="AE1137" i="2"/>
  <c r="AC1138" i="2"/>
  <c r="AD1138" i="2"/>
  <c r="AE1138" i="2"/>
  <c r="AC1139" i="2"/>
  <c r="AD1139" i="2"/>
  <c r="AE1139" i="2"/>
  <c r="AC1140" i="2"/>
  <c r="AD1140" i="2"/>
  <c r="AE1140" i="2"/>
  <c r="AC1141" i="2"/>
  <c r="AD1141" i="2"/>
  <c r="AE1141" i="2"/>
  <c r="AC1142" i="2"/>
  <c r="AD1142" i="2"/>
  <c r="AE1142" i="2"/>
  <c r="AC1143" i="2"/>
  <c r="AD1143" i="2"/>
  <c r="AE1143" i="2"/>
  <c r="AC1144" i="2"/>
  <c r="AD1144" i="2"/>
  <c r="AE1144" i="2"/>
  <c r="AC1145" i="2"/>
  <c r="AD1145" i="2"/>
  <c r="AF1145" i="2" s="1"/>
  <c r="AE1145" i="2"/>
  <c r="AC1146" i="2"/>
  <c r="AD1146" i="2"/>
  <c r="AE1146" i="2"/>
  <c r="AC1147" i="2"/>
  <c r="AD1147" i="2"/>
  <c r="AE1147" i="2"/>
  <c r="AC1148" i="2"/>
  <c r="AD1148" i="2"/>
  <c r="AE1148" i="2"/>
  <c r="AC1149" i="2"/>
  <c r="AD1149" i="2"/>
  <c r="AE1149" i="2"/>
  <c r="AC1150" i="2"/>
  <c r="AD1150" i="2"/>
  <c r="AE1150" i="2"/>
  <c r="AC1151" i="2"/>
  <c r="AD1151" i="2"/>
  <c r="AE1151" i="2"/>
  <c r="AC1152" i="2"/>
  <c r="AD1152" i="2"/>
  <c r="AE1152" i="2"/>
  <c r="AC1153" i="2"/>
  <c r="AD1153" i="2"/>
  <c r="AF1153" i="2" s="1"/>
  <c r="AE1153" i="2"/>
  <c r="AC1154" i="2"/>
  <c r="AD1154" i="2"/>
  <c r="AE1154" i="2"/>
  <c r="AC1155" i="2"/>
  <c r="AD1155" i="2"/>
  <c r="AE1155" i="2"/>
  <c r="AC1156" i="2"/>
  <c r="AD1156" i="2"/>
  <c r="AE1156" i="2"/>
  <c r="AC1157" i="2"/>
  <c r="AD1157" i="2"/>
  <c r="AE1157" i="2"/>
  <c r="AC1158" i="2"/>
  <c r="AD1158" i="2"/>
  <c r="AE1158" i="2"/>
  <c r="AC1159" i="2"/>
  <c r="AD1159" i="2"/>
  <c r="AE1159" i="2"/>
  <c r="AC1160" i="2"/>
  <c r="AD1160" i="2"/>
  <c r="AE1160" i="2"/>
  <c r="AC1161" i="2"/>
  <c r="AD1161" i="2"/>
  <c r="AF1161" i="2" s="1"/>
  <c r="AE1161" i="2"/>
  <c r="AC1162" i="2"/>
  <c r="AD1162" i="2"/>
  <c r="AE1162" i="2"/>
  <c r="AC1163" i="2"/>
  <c r="AD1163" i="2"/>
  <c r="AE1163" i="2"/>
  <c r="AC1164" i="2"/>
  <c r="AD1164" i="2"/>
  <c r="AE1164" i="2"/>
  <c r="AC1165" i="2"/>
  <c r="AD1165" i="2"/>
  <c r="AE1165" i="2"/>
  <c r="AC1166" i="2"/>
  <c r="AD1166" i="2"/>
  <c r="AE1166" i="2"/>
  <c r="AC1167" i="2"/>
  <c r="AD1167" i="2"/>
  <c r="AE1167" i="2"/>
  <c r="AC1168" i="2"/>
  <c r="AD1168" i="2"/>
  <c r="AE1168" i="2"/>
  <c r="AC1169" i="2"/>
  <c r="AD1169" i="2"/>
  <c r="AF1169" i="2" s="1"/>
  <c r="AE1169" i="2"/>
  <c r="AC1170" i="2"/>
  <c r="AD1170" i="2"/>
  <c r="AE1170" i="2"/>
  <c r="AC1171" i="2"/>
  <c r="AD1171" i="2"/>
  <c r="AE1171" i="2"/>
  <c r="AC1172" i="2"/>
  <c r="AD1172" i="2"/>
  <c r="AE1172" i="2"/>
  <c r="AC1173" i="2"/>
  <c r="AD1173" i="2"/>
  <c r="AE1173" i="2"/>
  <c r="AC1174" i="2"/>
  <c r="AD1174" i="2"/>
  <c r="AE1174" i="2"/>
  <c r="AC1175" i="2"/>
  <c r="AD1175" i="2"/>
  <c r="AE1175" i="2"/>
  <c r="AC1176" i="2"/>
  <c r="AD1176" i="2"/>
  <c r="AE1176" i="2"/>
  <c r="AC1177" i="2"/>
  <c r="AD1177" i="2"/>
  <c r="AF1177" i="2" s="1"/>
  <c r="AE1177" i="2"/>
  <c r="AC1178" i="2"/>
  <c r="AD1178" i="2"/>
  <c r="AE1178" i="2"/>
  <c r="AC1179" i="2"/>
  <c r="AD1179" i="2"/>
  <c r="AE1179" i="2"/>
  <c r="AC1180" i="2"/>
  <c r="AD1180" i="2"/>
  <c r="AE1180" i="2"/>
  <c r="AC1181" i="2"/>
  <c r="AD1181" i="2"/>
  <c r="AE1181" i="2"/>
  <c r="AC1182" i="2"/>
  <c r="AD1182" i="2"/>
  <c r="AE1182" i="2"/>
  <c r="AC1183" i="2"/>
  <c r="AD1183" i="2"/>
  <c r="AE1183" i="2"/>
  <c r="AC1184" i="2"/>
  <c r="AD1184" i="2"/>
  <c r="AE1184" i="2"/>
  <c r="AC1185" i="2"/>
  <c r="AD1185" i="2"/>
  <c r="AF1185" i="2" s="1"/>
  <c r="AE1185" i="2"/>
  <c r="AC1186" i="2"/>
  <c r="AD1186" i="2"/>
  <c r="AE1186" i="2"/>
  <c r="AC1187" i="2"/>
  <c r="AD1187" i="2"/>
  <c r="AE1187" i="2"/>
  <c r="AC1188" i="2"/>
  <c r="AD1188" i="2"/>
  <c r="AE1188" i="2"/>
  <c r="AC1189" i="2"/>
  <c r="AD1189" i="2"/>
  <c r="AE1189" i="2"/>
  <c r="AC1190" i="2"/>
  <c r="AD1190" i="2"/>
  <c r="AE1190" i="2"/>
  <c r="AC1191" i="2"/>
  <c r="AD1191" i="2"/>
  <c r="AE1191" i="2"/>
  <c r="AC1192" i="2"/>
  <c r="AD1192" i="2"/>
  <c r="AE1192" i="2"/>
  <c r="AC1193" i="2"/>
  <c r="AD1193" i="2"/>
  <c r="AF1193" i="2" s="1"/>
  <c r="AE1193" i="2"/>
  <c r="AC1194" i="2"/>
  <c r="AD1194" i="2"/>
  <c r="AE1194" i="2"/>
  <c r="AC1195" i="2"/>
  <c r="AD1195" i="2"/>
  <c r="AE1195" i="2"/>
  <c r="AC1196" i="2"/>
  <c r="AD1196" i="2"/>
  <c r="AE1196" i="2"/>
  <c r="AC1197" i="2"/>
  <c r="AD1197" i="2"/>
  <c r="AE1197" i="2"/>
  <c r="AC1198" i="2"/>
  <c r="AD1198" i="2"/>
  <c r="AE1198" i="2"/>
  <c r="AC1199" i="2"/>
  <c r="AD1199" i="2"/>
  <c r="AE1199" i="2"/>
  <c r="AC1200" i="2"/>
  <c r="AD1200" i="2"/>
  <c r="AE1200" i="2"/>
  <c r="AC1201" i="2"/>
  <c r="AD1201" i="2"/>
  <c r="AF1201" i="2" s="1"/>
  <c r="AE1201" i="2"/>
  <c r="AC1202" i="2"/>
  <c r="AD1202" i="2"/>
  <c r="AE1202" i="2"/>
  <c r="AC1203" i="2"/>
  <c r="AD1203" i="2"/>
  <c r="AE1203" i="2"/>
  <c r="AC1204" i="2"/>
  <c r="AD1204" i="2"/>
  <c r="AE1204" i="2"/>
  <c r="AC1205" i="2"/>
  <c r="AD1205" i="2"/>
  <c r="AE1205" i="2"/>
  <c r="AC1206" i="2"/>
  <c r="AD1206" i="2"/>
  <c r="AE1206" i="2"/>
  <c r="AC1207" i="2"/>
  <c r="AD1207" i="2"/>
  <c r="AE1207" i="2"/>
  <c r="AC1208" i="2"/>
  <c r="AD1208" i="2"/>
  <c r="AE1208" i="2"/>
  <c r="AC1209" i="2"/>
  <c r="AD1209" i="2"/>
  <c r="AF1209" i="2" s="1"/>
  <c r="AE1209" i="2"/>
  <c r="AC1210" i="2"/>
  <c r="AD1210" i="2"/>
  <c r="AE1210" i="2"/>
  <c r="AC1211" i="2"/>
  <c r="AD1211" i="2"/>
  <c r="AE1211" i="2"/>
  <c r="AC1212" i="2"/>
  <c r="AD1212" i="2"/>
  <c r="AE1212" i="2"/>
  <c r="AC1213" i="2"/>
  <c r="AD1213" i="2"/>
  <c r="AE1213" i="2"/>
  <c r="AC1214" i="2"/>
  <c r="AD1214" i="2"/>
  <c r="AE1214" i="2"/>
  <c r="AC1215" i="2"/>
  <c r="AD1215" i="2"/>
  <c r="AE1215" i="2"/>
  <c r="AC1216" i="2"/>
  <c r="AD1216" i="2"/>
  <c r="AE1216" i="2"/>
  <c r="AC1217" i="2"/>
  <c r="AD1217" i="2"/>
  <c r="AF1217" i="2" s="1"/>
  <c r="AE1217" i="2"/>
  <c r="AC1218" i="2"/>
  <c r="AD1218" i="2"/>
  <c r="AE1218" i="2"/>
  <c r="AC1219" i="2"/>
  <c r="AD1219" i="2"/>
  <c r="AE1219" i="2"/>
  <c r="AC1220" i="2"/>
  <c r="AD1220" i="2"/>
  <c r="AE1220" i="2"/>
  <c r="AC1221" i="2"/>
  <c r="AD1221" i="2"/>
  <c r="AE1221" i="2"/>
  <c r="AC1222" i="2"/>
  <c r="AD1222" i="2"/>
  <c r="AE1222" i="2"/>
  <c r="AC1223" i="2"/>
  <c r="AD1223" i="2"/>
  <c r="AE1223" i="2"/>
  <c r="AC1224" i="2"/>
  <c r="AD1224" i="2"/>
  <c r="AE1224" i="2"/>
  <c r="AC1225" i="2"/>
  <c r="AD1225" i="2"/>
  <c r="AF1225" i="2" s="1"/>
  <c r="AE1225" i="2"/>
  <c r="AC1226" i="2"/>
  <c r="AD1226" i="2"/>
  <c r="AE1226" i="2"/>
  <c r="AC1227" i="2"/>
  <c r="AD1227" i="2"/>
  <c r="AE1227" i="2"/>
  <c r="AC1228" i="2"/>
  <c r="AD1228" i="2"/>
  <c r="AE1228" i="2"/>
  <c r="AC1229" i="2"/>
  <c r="AD1229" i="2"/>
  <c r="AE1229" i="2"/>
  <c r="AC1230" i="2"/>
  <c r="AD1230" i="2"/>
  <c r="AE1230" i="2"/>
  <c r="AC1231" i="2"/>
  <c r="AD1231" i="2"/>
  <c r="AE1231" i="2"/>
  <c r="AC1232" i="2"/>
  <c r="AD1232" i="2"/>
  <c r="AE1232" i="2"/>
  <c r="AC1233" i="2"/>
  <c r="AD1233" i="2"/>
  <c r="AF1233" i="2" s="1"/>
  <c r="AE1233" i="2"/>
  <c r="AC1234" i="2"/>
  <c r="AD1234" i="2"/>
  <c r="AE1234" i="2"/>
  <c r="AC1235" i="2"/>
  <c r="AD1235" i="2"/>
  <c r="AE1235" i="2"/>
  <c r="AC1236" i="2"/>
  <c r="AD1236" i="2"/>
  <c r="AF1236" i="2" s="1"/>
  <c r="AE1236" i="2"/>
  <c r="AC1237" i="2"/>
  <c r="AD1237" i="2"/>
  <c r="AE1237" i="2"/>
  <c r="AC1238" i="2"/>
  <c r="AD1238" i="2"/>
  <c r="AE1238" i="2"/>
  <c r="AC1239" i="2"/>
  <c r="AD1239" i="2"/>
  <c r="AE1239" i="2"/>
  <c r="AC1240" i="2"/>
  <c r="AD1240" i="2"/>
  <c r="AE1240" i="2"/>
  <c r="AC1241" i="2"/>
  <c r="AD1241" i="2"/>
  <c r="AF1241" i="2" s="1"/>
  <c r="AE1241" i="2"/>
  <c r="AC1242" i="2"/>
  <c r="AD1242" i="2"/>
  <c r="AE1242" i="2"/>
  <c r="AC1243" i="2"/>
  <c r="AD1243" i="2"/>
  <c r="AE1243" i="2"/>
  <c r="AC1244" i="2"/>
  <c r="AD1244" i="2"/>
  <c r="AF1244" i="2" s="1"/>
  <c r="AE1244" i="2"/>
  <c r="AC1245" i="2"/>
  <c r="AD1245" i="2"/>
  <c r="AE1245" i="2"/>
  <c r="AC1246" i="2"/>
  <c r="AD1246" i="2"/>
  <c r="AE1246" i="2"/>
  <c r="AC1247" i="2"/>
  <c r="AD1247" i="2"/>
  <c r="AE1247" i="2"/>
  <c r="AC1248" i="2"/>
  <c r="AD1248" i="2"/>
  <c r="AE1248" i="2"/>
  <c r="AC1249" i="2"/>
  <c r="AD1249" i="2"/>
  <c r="AF1249" i="2" s="1"/>
  <c r="AE1249" i="2"/>
  <c r="AC1250" i="2"/>
  <c r="AD1250" i="2"/>
  <c r="AE1250" i="2"/>
  <c r="AC1251" i="2"/>
  <c r="AD1251" i="2"/>
  <c r="AE1251" i="2"/>
  <c r="AC1252" i="2"/>
  <c r="AD1252" i="2"/>
  <c r="AF1252" i="2" s="1"/>
  <c r="AE1252" i="2"/>
  <c r="AC1253" i="2"/>
  <c r="AD1253" i="2"/>
  <c r="AE1253" i="2"/>
  <c r="AC1254" i="2"/>
  <c r="AD1254" i="2"/>
  <c r="AE1254" i="2"/>
  <c r="AC1255" i="2"/>
  <c r="AD1255" i="2"/>
  <c r="AE1255" i="2"/>
  <c r="AC1256" i="2"/>
  <c r="AD1256" i="2"/>
  <c r="AE1256" i="2"/>
  <c r="AC1257" i="2"/>
  <c r="AD1257" i="2"/>
  <c r="AF1257" i="2" s="1"/>
  <c r="AE1257" i="2"/>
  <c r="AC1258" i="2"/>
  <c r="AD1258" i="2"/>
  <c r="AE1258" i="2"/>
  <c r="AC1259" i="2"/>
  <c r="AD1259" i="2"/>
  <c r="AE1259" i="2"/>
  <c r="AC1260" i="2"/>
  <c r="AD1260" i="2"/>
  <c r="AF1260" i="2" s="1"/>
  <c r="AE1260" i="2"/>
  <c r="AC1261" i="2"/>
  <c r="AD1261" i="2"/>
  <c r="AE1261" i="2"/>
  <c r="AC1262" i="2"/>
  <c r="AD1262" i="2"/>
  <c r="AE1262" i="2"/>
  <c r="AC1263" i="2"/>
  <c r="AD1263" i="2"/>
  <c r="AE1263" i="2"/>
  <c r="AC1264" i="2"/>
  <c r="AD1264" i="2"/>
  <c r="AE1264" i="2"/>
  <c r="AC1265" i="2"/>
  <c r="AD1265" i="2"/>
  <c r="AF1265" i="2" s="1"/>
  <c r="AE1265" i="2"/>
  <c r="AC1266" i="2"/>
  <c r="AD1266" i="2"/>
  <c r="AE1266" i="2"/>
  <c r="AC1267" i="2"/>
  <c r="AD1267" i="2"/>
  <c r="AE1267" i="2"/>
  <c r="AC1268" i="2"/>
  <c r="AD1268" i="2"/>
  <c r="AF1268" i="2" s="1"/>
  <c r="AE1268" i="2"/>
  <c r="AC1269" i="2"/>
  <c r="AD1269" i="2"/>
  <c r="AE1269" i="2"/>
  <c r="AC1270" i="2"/>
  <c r="AD1270" i="2"/>
  <c r="AE1270" i="2"/>
  <c r="AC1271" i="2"/>
  <c r="AD1271" i="2"/>
  <c r="AE1271" i="2"/>
  <c r="AC1272" i="2"/>
  <c r="AD1272" i="2"/>
  <c r="AE1272" i="2"/>
  <c r="AC1273" i="2"/>
  <c r="AD1273" i="2"/>
  <c r="AF1273" i="2" s="1"/>
  <c r="AE1273" i="2"/>
  <c r="AC1274" i="2"/>
  <c r="AD1274" i="2"/>
  <c r="AE1274" i="2"/>
  <c r="AC1275" i="2"/>
  <c r="AD1275" i="2"/>
  <c r="AE1275" i="2"/>
  <c r="AC1276" i="2"/>
  <c r="AD1276" i="2"/>
  <c r="AF1276" i="2" s="1"/>
  <c r="AE1276" i="2"/>
  <c r="AC1277" i="2"/>
  <c r="AD1277" i="2"/>
  <c r="AE1277" i="2"/>
  <c r="AC1278" i="2"/>
  <c r="AD1278" i="2"/>
  <c r="AE1278" i="2"/>
  <c r="AC1279" i="2"/>
  <c r="AD1279" i="2"/>
  <c r="AE1279" i="2"/>
  <c r="AC1280" i="2"/>
  <c r="AD1280" i="2"/>
  <c r="AE1280" i="2"/>
  <c r="AC1281" i="2"/>
  <c r="AD1281" i="2"/>
  <c r="AF1281" i="2" s="1"/>
  <c r="AE1281" i="2"/>
  <c r="AC1282" i="2"/>
  <c r="AD1282" i="2"/>
  <c r="AE1282" i="2"/>
  <c r="AC1283" i="2"/>
  <c r="AD1283" i="2"/>
  <c r="AE1283" i="2"/>
  <c r="AC1284" i="2"/>
  <c r="AD1284" i="2"/>
  <c r="AF1284" i="2" s="1"/>
  <c r="AE1284" i="2"/>
  <c r="AC1285" i="2"/>
  <c r="AD1285" i="2"/>
  <c r="AE1285" i="2"/>
  <c r="AC1286" i="2"/>
  <c r="AD1286" i="2"/>
  <c r="AE1286" i="2"/>
  <c r="AC1287" i="2"/>
  <c r="AD1287" i="2"/>
  <c r="AE1287" i="2"/>
  <c r="AC1288" i="2"/>
  <c r="AD1288" i="2"/>
  <c r="AE1288" i="2"/>
  <c r="AC1289" i="2"/>
  <c r="AD1289" i="2"/>
  <c r="AF1289" i="2" s="1"/>
  <c r="AE1289" i="2"/>
  <c r="AC1290" i="2"/>
  <c r="AD1290" i="2"/>
  <c r="AE1290" i="2"/>
  <c r="AC1291" i="2"/>
  <c r="AD1291" i="2"/>
  <c r="AE1291" i="2"/>
  <c r="AC1292" i="2"/>
  <c r="AD1292" i="2"/>
  <c r="AF1292" i="2" s="1"/>
  <c r="AE1292" i="2"/>
  <c r="AC1293" i="2"/>
  <c r="AD1293" i="2"/>
  <c r="AE1293" i="2"/>
  <c r="AC1294" i="2"/>
  <c r="AD1294" i="2"/>
  <c r="AE1294" i="2"/>
  <c r="AC1295" i="2"/>
  <c r="AD1295" i="2"/>
  <c r="AE1295" i="2"/>
  <c r="AC1296" i="2"/>
  <c r="AD1296" i="2"/>
  <c r="AE1296" i="2"/>
  <c r="AC1297" i="2"/>
  <c r="AD1297" i="2"/>
  <c r="AF1297" i="2" s="1"/>
  <c r="AE1297" i="2"/>
  <c r="AC1298" i="2"/>
  <c r="AD1298" i="2"/>
  <c r="AE1298" i="2"/>
  <c r="AC1299" i="2"/>
  <c r="AD1299" i="2"/>
  <c r="AE1299" i="2"/>
  <c r="AC1300" i="2"/>
  <c r="AD1300" i="2"/>
  <c r="AF1300" i="2" s="1"/>
  <c r="AE1300" i="2"/>
  <c r="AC1301" i="2"/>
  <c r="AD1301" i="2"/>
  <c r="AE1301" i="2"/>
  <c r="AC1302" i="2"/>
  <c r="AD1302" i="2"/>
  <c r="AE1302" i="2"/>
  <c r="AC1303" i="2"/>
  <c r="AD1303" i="2"/>
  <c r="AE1303" i="2"/>
  <c r="AC1304" i="2"/>
  <c r="AD1304" i="2"/>
  <c r="AE1304" i="2"/>
  <c r="AC1305" i="2"/>
  <c r="AD1305" i="2"/>
  <c r="AF1305" i="2" s="1"/>
  <c r="AE1305" i="2"/>
  <c r="AC1306" i="2"/>
  <c r="AD1306" i="2"/>
  <c r="AE1306" i="2"/>
  <c r="AC1307" i="2"/>
  <c r="AD1307" i="2"/>
  <c r="AE1307" i="2"/>
  <c r="AC1308" i="2"/>
  <c r="AD1308" i="2"/>
  <c r="AF1308" i="2" s="1"/>
  <c r="AE1308" i="2"/>
  <c r="AC1309" i="2"/>
  <c r="AD1309" i="2"/>
  <c r="AE1309" i="2"/>
  <c r="AC1310" i="2"/>
  <c r="AD1310" i="2"/>
  <c r="AE1310" i="2"/>
  <c r="AC1311" i="2"/>
  <c r="AD1311" i="2"/>
  <c r="AE1311" i="2"/>
  <c r="AC1312" i="2"/>
  <c r="AD1312" i="2"/>
  <c r="AE1312" i="2"/>
  <c r="AC1313" i="2"/>
  <c r="AD1313" i="2"/>
  <c r="AF1313" i="2" s="1"/>
  <c r="AE1313" i="2"/>
  <c r="AC1314" i="2"/>
  <c r="AD1314" i="2"/>
  <c r="AE1314" i="2"/>
  <c r="AC1315" i="2"/>
  <c r="AD1315" i="2"/>
  <c r="AE1315" i="2"/>
  <c r="AC1316" i="2"/>
  <c r="AD1316" i="2"/>
  <c r="AF1316" i="2" s="1"/>
  <c r="AE1316" i="2"/>
  <c r="AC1317" i="2"/>
  <c r="AD1317" i="2"/>
  <c r="AE1317" i="2"/>
  <c r="AC1318" i="2"/>
  <c r="AD1318" i="2"/>
  <c r="AE1318" i="2"/>
  <c r="AC1319" i="2"/>
  <c r="AD1319" i="2"/>
  <c r="AE1319" i="2"/>
  <c r="AC1320" i="2"/>
  <c r="AD1320" i="2"/>
  <c r="AE1320" i="2"/>
  <c r="AC1321" i="2"/>
  <c r="AD1321" i="2"/>
  <c r="AF1321" i="2" s="1"/>
  <c r="AE1321" i="2"/>
  <c r="AC1322" i="2"/>
  <c r="AD1322" i="2"/>
  <c r="AE1322" i="2"/>
  <c r="AC1323" i="2"/>
  <c r="AD1323" i="2"/>
  <c r="AE1323" i="2"/>
  <c r="AC1324" i="2"/>
  <c r="AD1324" i="2"/>
  <c r="AF1324" i="2" s="1"/>
  <c r="AE1324" i="2"/>
  <c r="AC1325" i="2"/>
  <c r="AD1325" i="2"/>
  <c r="AE1325" i="2"/>
  <c r="AC1326" i="2"/>
  <c r="AD1326" i="2"/>
  <c r="AE1326" i="2"/>
  <c r="AC1327" i="2"/>
  <c r="AD1327" i="2"/>
  <c r="AE1327" i="2"/>
  <c r="AC1328" i="2"/>
  <c r="AD1328" i="2"/>
  <c r="AE1328" i="2"/>
  <c r="AC1329" i="2"/>
  <c r="AD1329" i="2"/>
  <c r="AF1329" i="2" s="1"/>
  <c r="AE1329" i="2"/>
  <c r="AC1330" i="2"/>
  <c r="AD1330" i="2"/>
  <c r="AE1330" i="2"/>
  <c r="AC1331" i="2"/>
  <c r="AD1331" i="2"/>
  <c r="AE1331" i="2"/>
  <c r="AC1332" i="2"/>
  <c r="AD1332" i="2"/>
  <c r="AF1332" i="2" s="1"/>
  <c r="AE1332" i="2"/>
  <c r="AC1333" i="2"/>
  <c r="AD1333" i="2"/>
  <c r="AE1333" i="2"/>
  <c r="AC1334" i="2"/>
  <c r="AD1334" i="2"/>
  <c r="AE1334" i="2"/>
  <c r="AC1335" i="2"/>
  <c r="AD1335" i="2"/>
  <c r="AE1335" i="2"/>
  <c r="AC1336" i="2"/>
  <c r="AD1336" i="2"/>
  <c r="AE1336" i="2"/>
  <c r="AC1337" i="2"/>
  <c r="AD1337" i="2"/>
  <c r="AF1337" i="2" s="1"/>
  <c r="AE1337" i="2"/>
  <c r="AC1338" i="2"/>
  <c r="AD1338" i="2"/>
  <c r="AE1338" i="2"/>
  <c r="AC1339" i="2"/>
  <c r="AD1339" i="2"/>
  <c r="AE1339" i="2"/>
  <c r="AC1340" i="2"/>
  <c r="AD1340" i="2"/>
  <c r="AF1340" i="2" s="1"/>
  <c r="AE1340" i="2"/>
  <c r="AC1341" i="2"/>
  <c r="AD1341" i="2"/>
  <c r="AE1341" i="2"/>
  <c r="AC1342" i="2"/>
  <c r="AD1342" i="2"/>
  <c r="AE1342" i="2"/>
  <c r="AC1343" i="2"/>
  <c r="AD1343" i="2"/>
  <c r="AE1343" i="2"/>
  <c r="AC1344" i="2"/>
  <c r="AD1344" i="2"/>
  <c r="AE1344" i="2"/>
  <c r="AC1345" i="2"/>
  <c r="AD1345" i="2"/>
  <c r="AF1345" i="2" s="1"/>
  <c r="AE1345" i="2"/>
  <c r="AC1346" i="2"/>
  <c r="AD1346" i="2"/>
  <c r="AE1346" i="2"/>
  <c r="AC1347" i="2"/>
  <c r="AD1347" i="2"/>
  <c r="AE1347" i="2"/>
  <c r="AC1348" i="2"/>
  <c r="AD1348" i="2"/>
  <c r="AF1348" i="2" s="1"/>
  <c r="AE1348" i="2"/>
  <c r="AC1349" i="2"/>
  <c r="AD1349" i="2"/>
  <c r="AE1349" i="2"/>
  <c r="AC1350" i="2"/>
  <c r="AD1350" i="2"/>
  <c r="AE1350" i="2"/>
  <c r="AC1351" i="2"/>
  <c r="AD1351" i="2"/>
  <c r="AE1351" i="2"/>
  <c r="AC1352" i="2"/>
  <c r="AD1352" i="2"/>
  <c r="AE1352" i="2"/>
  <c r="AC1353" i="2"/>
  <c r="AD1353" i="2"/>
  <c r="AF1353" i="2" s="1"/>
  <c r="AE1353" i="2"/>
  <c r="AC1354" i="2"/>
  <c r="AD1354" i="2"/>
  <c r="AE1354" i="2"/>
  <c r="AC1355" i="2"/>
  <c r="AD1355" i="2"/>
  <c r="AE1355" i="2"/>
  <c r="AC1356" i="2"/>
  <c r="AD1356" i="2"/>
  <c r="AF1356" i="2" s="1"/>
  <c r="AE1356" i="2"/>
  <c r="AC1357" i="2"/>
  <c r="AD1357" i="2"/>
  <c r="AE1357" i="2"/>
  <c r="AC1358" i="2"/>
  <c r="AD1358" i="2"/>
  <c r="AE1358" i="2"/>
  <c r="AC1359" i="2"/>
  <c r="AD1359" i="2"/>
  <c r="AE1359" i="2"/>
  <c r="AC1360" i="2"/>
  <c r="AD1360" i="2"/>
  <c r="AE1360" i="2"/>
  <c r="AC1361" i="2"/>
  <c r="AD1361" i="2"/>
  <c r="AF1361" i="2" s="1"/>
  <c r="AE1361" i="2"/>
  <c r="AC1362" i="2"/>
  <c r="AD1362" i="2"/>
  <c r="AE1362" i="2"/>
  <c r="AC1363" i="2"/>
  <c r="AD1363" i="2"/>
  <c r="AE1363" i="2"/>
  <c r="AC1364" i="2"/>
  <c r="AD1364" i="2"/>
  <c r="AF1364" i="2" s="1"/>
  <c r="AE1364" i="2"/>
  <c r="AC1365" i="2"/>
  <c r="AD1365" i="2"/>
  <c r="AE1365" i="2"/>
  <c r="AC1366" i="2"/>
  <c r="AD1366" i="2"/>
  <c r="AE1366" i="2"/>
  <c r="AC1367" i="2"/>
  <c r="AD1367" i="2"/>
  <c r="AE1367" i="2"/>
  <c r="AC1368" i="2"/>
  <c r="AD1368" i="2"/>
  <c r="AE1368" i="2"/>
  <c r="AC1369" i="2"/>
  <c r="AD1369" i="2"/>
  <c r="AF1369" i="2" s="1"/>
  <c r="AE1369" i="2"/>
  <c r="AC1370" i="2"/>
  <c r="AD1370" i="2"/>
  <c r="AE1370" i="2"/>
  <c r="AC1371" i="2"/>
  <c r="AD1371" i="2"/>
  <c r="AE1371" i="2"/>
  <c r="AC1372" i="2"/>
  <c r="AD1372" i="2"/>
  <c r="AF1372" i="2" s="1"/>
  <c r="AE1372" i="2"/>
  <c r="AC1373" i="2"/>
  <c r="AD1373" i="2"/>
  <c r="AE1373" i="2"/>
  <c r="AC1374" i="2"/>
  <c r="AD1374" i="2"/>
  <c r="AE1374" i="2"/>
  <c r="AC1375" i="2"/>
  <c r="AD1375" i="2"/>
  <c r="AE1375" i="2"/>
  <c r="AC1376" i="2"/>
  <c r="AD1376" i="2"/>
  <c r="AE1376" i="2"/>
  <c r="AC1377" i="2"/>
  <c r="AD1377" i="2"/>
  <c r="AF1377" i="2" s="1"/>
  <c r="AE1377" i="2"/>
  <c r="AC1378" i="2"/>
  <c r="AD1378" i="2"/>
  <c r="AE1378" i="2"/>
  <c r="AC1379" i="2"/>
  <c r="AD1379" i="2"/>
  <c r="AE1379" i="2"/>
  <c r="AC1380" i="2"/>
  <c r="AD1380" i="2"/>
  <c r="AF1380" i="2" s="1"/>
  <c r="AE1380" i="2"/>
  <c r="AC1381" i="2"/>
  <c r="AD1381" i="2"/>
  <c r="AE1381" i="2"/>
  <c r="AC1382" i="2"/>
  <c r="AD1382" i="2"/>
  <c r="AE1382" i="2"/>
  <c r="AC1383" i="2"/>
  <c r="AD1383" i="2"/>
  <c r="AE1383" i="2"/>
  <c r="AC1384" i="2"/>
  <c r="AD1384" i="2"/>
  <c r="AE1384" i="2"/>
  <c r="AC1385" i="2"/>
  <c r="AD1385" i="2"/>
  <c r="AF1385" i="2" s="1"/>
  <c r="AE1385" i="2"/>
  <c r="AC1386" i="2"/>
  <c r="AD1386" i="2"/>
  <c r="AE1386" i="2"/>
  <c r="AC1387" i="2"/>
  <c r="AD1387" i="2"/>
  <c r="AE1387" i="2"/>
  <c r="AC1388" i="2"/>
  <c r="AD1388" i="2"/>
  <c r="AF1388" i="2" s="1"/>
  <c r="AE1388" i="2"/>
  <c r="AC1389" i="2"/>
  <c r="AD1389" i="2"/>
  <c r="AE1389" i="2"/>
  <c r="AC1390" i="2"/>
  <c r="AD1390" i="2"/>
  <c r="AE1390" i="2"/>
  <c r="AC1391" i="2"/>
  <c r="AD1391" i="2"/>
  <c r="AE1391" i="2"/>
  <c r="AC1392" i="2"/>
  <c r="AD1392" i="2"/>
  <c r="AE1392" i="2"/>
  <c r="AC1393" i="2"/>
  <c r="AD1393" i="2"/>
  <c r="AF1393" i="2" s="1"/>
  <c r="AE1393" i="2"/>
  <c r="AC1394" i="2"/>
  <c r="AD1394" i="2"/>
  <c r="AE1394" i="2"/>
  <c r="AC1395" i="2"/>
  <c r="AD1395" i="2"/>
  <c r="AE1395" i="2"/>
  <c r="AC1396" i="2"/>
  <c r="AD1396" i="2"/>
  <c r="AF1396" i="2" s="1"/>
  <c r="AE1396" i="2"/>
  <c r="AC1397" i="2"/>
  <c r="AD1397" i="2"/>
  <c r="AE1397" i="2"/>
  <c r="AC1398" i="2"/>
  <c r="AD1398" i="2"/>
  <c r="AE1398" i="2"/>
  <c r="AC1399" i="2"/>
  <c r="AD1399" i="2"/>
  <c r="AE1399" i="2"/>
  <c r="AC1400" i="2"/>
  <c r="AD1400" i="2"/>
  <c r="AE1400" i="2"/>
  <c r="AC1401" i="2"/>
  <c r="AD1401" i="2"/>
  <c r="AF1401" i="2" s="1"/>
  <c r="AE1401" i="2"/>
  <c r="AC1402" i="2"/>
  <c r="AD1402" i="2"/>
  <c r="AE1402" i="2"/>
  <c r="AC1403" i="2"/>
  <c r="AD1403" i="2"/>
  <c r="AE1403" i="2"/>
  <c r="AC1404" i="2"/>
  <c r="AD1404" i="2"/>
  <c r="AF1404" i="2" s="1"/>
  <c r="AE1404" i="2"/>
  <c r="AC1405" i="2"/>
  <c r="AD1405" i="2"/>
  <c r="AE1405" i="2"/>
  <c r="AC1406" i="2"/>
  <c r="AD1406" i="2"/>
  <c r="AE1406" i="2"/>
  <c r="AC1407" i="2"/>
  <c r="AD1407" i="2"/>
  <c r="AE1407" i="2"/>
  <c r="AC1408" i="2"/>
  <c r="AD1408" i="2"/>
  <c r="AE1408" i="2"/>
  <c r="AC1409" i="2"/>
  <c r="AD1409" i="2"/>
  <c r="AF1409" i="2" s="1"/>
  <c r="AE1409" i="2"/>
  <c r="AC1410" i="2"/>
  <c r="AD1410" i="2"/>
  <c r="AE1410" i="2"/>
  <c r="AC1411" i="2"/>
  <c r="AD1411" i="2"/>
  <c r="AE1411" i="2"/>
  <c r="AC1412" i="2"/>
  <c r="AD1412" i="2"/>
  <c r="AF1412" i="2" s="1"/>
  <c r="AE1412" i="2"/>
  <c r="AC1413" i="2"/>
  <c r="AD1413" i="2"/>
  <c r="AE1413" i="2"/>
  <c r="AC1414" i="2"/>
  <c r="AD1414" i="2"/>
  <c r="AE1414" i="2"/>
  <c r="AC1415" i="2"/>
  <c r="AD1415" i="2"/>
  <c r="AE1415" i="2"/>
  <c r="AC1416" i="2"/>
  <c r="AD1416" i="2"/>
  <c r="AE1416" i="2"/>
  <c r="AC1417" i="2"/>
  <c r="AD1417" i="2"/>
  <c r="AF1417" i="2" s="1"/>
  <c r="AE1417" i="2"/>
  <c r="AC1418" i="2"/>
  <c r="AD1418" i="2"/>
  <c r="AE1418" i="2"/>
  <c r="AC1419" i="2"/>
  <c r="AD1419" i="2"/>
  <c r="AE1419" i="2"/>
  <c r="AC1420" i="2"/>
  <c r="AD1420" i="2"/>
  <c r="AF1420" i="2" s="1"/>
  <c r="AE1420" i="2"/>
  <c r="AC1421" i="2"/>
  <c r="AD1421" i="2"/>
  <c r="AE1421" i="2"/>
  <c r="AC1422" i="2"/>
  <c r="AD1422" i="2"/>
  <c r="AE1422" i="2"/>
  <c r="AC1423" i="2"/>
  <c r="AD1423" i="2"/>
  <c r="AE1423" i="2"/>
  <c r="AC1424" i="2"/>
  <c r="AD1424" i="2"/>
  <c r="AE1424" i="2"/>
  <c r="AC1425" i="2"/>
  <c r="AD1425" i="2"/>
  <c r="AF1425" i="2" s="1"/>
  <c r="AE1425" i="2"/>
  <c r="AC1426" i="2"/>
  <c r="AD1426" i="2"/>
  <c r="AE1426" i="2"/>
  <c r="AC1427" i="2"/>
  <c r="AD1427" i="2"/>
  <c r="AE1427" i="2"/>
  <c r="AC1428" i="2"/>
  <c r="AD1428" i="2"/>
  <c r="AF1428" i="2" s="1"/>
  <c r="AE1428" i="2"/>
  <c r="AC1429" i="2"/>
  <c r="AD1429" i="2"/>
  <c r="AE1429" i="2"/>
  <c r="AC1430" i="2"/>
  <c r="AD1430" i="2"/>
  <c r="AE1430" i="2"/>
  <c r="AC1431" i="2"/>
  <c r="AD1431" i="2"/>
  <c r="AE1431" i="2"/>
  <c r="AC1432" i="2"/>
  <c r="AD1432" i="2"/>
  <c r="AE1432" i="2"/>
  <c r="AC1433" i="2"/>
  <c r="AD1433" i="2"/>
  <c r="AF1433" i="2" s="1"/>
  <c r="AE1433" i="2"/>
  <c r="AC1434" i="2"/>
  <c r="AD1434" i="2"/>
  <c r="AE1434" i="2"/>
  <c r="AC1435" i="2"/>
  <c r="AD1435" i="2"/>
  <c r="AE1435" i="2"/>
  <c r="AC1436" i="2"/>
  <c r="AD1436" i="2"/>
  <c r="AF1436" i="2" s="1"/>
  <c r="AE1436" i="2"/>
  <c r="AC1437" i="2"/>
  <c r="AD1437" i="2"/>
  <c r="AE1437" i="2"/>
  <c r="AC1438" i="2"/>
  <c r="AD1438" i="2"/>
  <c r="AE1438" i="2"/>
  <c r="AC1439" i="2"/>
  <c r="AD1439" i="2"/>
  <c r="AE1439" i="2"/>
  <c r="AC1440" i="2"/>
  <c r="AD1440" i="2"/>
  <c r="AE1440" i="2"/>
  <c r="AC1441" i="2"/>
  <c r="AD1441" i="2"/>
  <c r="AF1441" i="2" s="1"/>
  <c r="AE1441" i="2"/>
  <c r="AC1442" i="2"/>
  <c r="AD1442" i="2"/>
  <c r="AE1442" i="2"/>
  <c r="AC1443" i="2"/>
  <c r="AD1443" i="2"/>
  <c r="AE1443" i="2"/>
  <c r="AC1444" i="2"/>
  <c r="AD1444" i="2"/>
  <c r="AF1444" i="2" s="1"/>
  <c r="AE1444" i="2"/>
  <c r="AC1445" i="2"/>
  <c r="AD1445" i="2"/>
  <c r="AE1445" i="2"/>
  <c r="AC1446" i="2"/>
  <c r="AD1446" i="2"/>
  <c r="AE1446" i="2"/>
  <c r="AC1447" i="2"/>
  <c r="AD1447" i="2"/>
  <c r="AE1447" i="2"/>
  <c r="AC1448" i="2"/>
  <c r="AD1448" i="2"/>
  <c r="AE1448" i="2"/>
  <c r="AC1449" i="2"/>
  <c r="AD1449" i="2"/>
  <c r="AF1449" i="2" s="1"/>
  <c r="AE1449" i="2"/>
  <c r="AC1450" i="2"/>
  <c r="AD1450" i="2"/>
  <c r="AE1450" i="2"/>
  <c r="AC1451" i="2"/>
  <c r="AD1451" i="2"/>
  <c r="AE1451" i="2"/>
  <c r="AC1452" i="2"/>
  <c r="AD1452" i="2"/>
  <c r="AF1452" i="2" s="1"/>
  <c r="AE1452" i="2"/>
  <c r="AC1453" i="2"/>
  <c r="AD1453" i="2"/>
  <c r="AE1453" i="2"/>
  <c r="AC1454" i="2"/>
  <c r="AD1454" i="2"/>
  <c r="AE1454" i="2"/>
  <c r="AC1455" i="2"/>
  <c r="AD1455" i="2"/>
  <c r="AE1455" i="2"/>
  <c r="AC1456" i="2"/>
  <c r="AD1456" i="2"/>
  <c r="AE1456" i="2"/>
  <c r="AC1457" i="2"/>
  <c r="AD1457" i="2"/>
  <c r="AF1457" i="2" s="1"/>
  <c r="AE1457" i="2"/>
  <c r="AC1458" i="2"/>
  <c r="AD1458" i="2"/>
  <c r="AE1458" i="2"/>
  <c r="AC1459" i="2"/>
  <c r="AD1459" i="2"/>
  <c r="AE1459" i="2"/>
  <c r="AC1460" i="2"/>
  <c r="AD1460" i="2"/>
  <c r="AF1460" i="2" s="1"/>
  <c r="AE1460" i="2"/>
  <c r="AC1461" i="2"/>
  <c r="AD1461" i="2"/>
  <c r="AE1461" i="2"/>
  <c r="AC1462" i="2"/>
  <c r="AD1462" i="2"/>
  <c r="AE1462" i="2"/>
  <c r="AC1463" i="2"/>
  <c r="AD1463" i="2"/>
  <c r="AE1463" i="2"/>
  <c r="AC1464" i="2"/>
  <c r="AD1464" i="2"/>
  <c r="AE1464" i="2"/>
  <c r="AC1465" i="2"/>
  <c r="AD1465" i="2"/>
  <c r="AF1465" i="2" s="1"/>
  <c r="AE1465" i="2"/>
  <c r="AC1466" i="2"/>
  <c r="AD1466" i="2"/>
  <c r="AE1466" i="2"/>
  <c r="AC1467" i="2"/>
  <c r="AD1467" i="2"/>
  <c r="AE1467" i="2"/>
  <c r="AC1468" i="2"/>
  <c r="AD1468" i="2"/>
  <c r="AF1468" i="2" s="1"/>
  <c r="AE1468" i="2"/>
  <c r="AC1469" i="2"/>
  <c r="AD1469" i="2"/>
  <c r="AE1469" i="2"/>
  <c r="AC1470" i="2"/>
  <c r="AD1470" i="2"/>
  <c r="AE1470" i="2"/>
  <c r="AC1471" i="2"/>
  <c r="AD1471" i="2"/>
  <c r="AE1471" i="2"/>
  <c r="AC1472" i="2"/>
  <c r="AD1472" i="2"/>
  <c r="AE1472" i="2"/>
  <c r="AC1473" i="2"/>
  <c r="AD1473" i="2"/>
  <c r="AF1473" i="2" s="1"/>
  <c r="AE1473" i="2"/>
  <c r="AC1474" i="2"/>
  <c r="AD1474" i="2"/>
  <c r="AE1474" i="2"/>
  <c r="AC1475" i="2"/>
  <c r="AD1475" i="2"/>
  <c r="AE1475" i="2"/>
  <c r="AC1476" i="2"/>
  <c r="AD1476" i="2"/>
  <c r="AF1476" i="2" s="1"/>
  <c r="AE1476" i="2"/>
  <c r="AC1477" i="2"/>
  <c r="AD1477" i="2"/>
  <c r="AE1477" i="2"/>
  <c r="AC1478" i="2"/>
  <c r="AD1478" i="2"/>
  <c r="AE1478" i="2"/>
  <c r="AC1479" i="2"/>
  <c r="AD1479" i="2"/>
  <c r="AE1479" i="2"/>
  <c r="AC1480" i="2"/>
  <c r="AD1480" i="2"/>
  <c r="AE1480" i="2"/>
  <c r="AC1481" i="2"/>
  <c r="AD1481" i="2"/>
  <c r="AF1481" i="2" s="1"/>
  <c r="AE1481" i="2"/>
  <c r="AC1482" i="2"/>
  <c r="AD1482" i="2"/>
  <c r="AE1482" i="2"/>
  <c r="AC1483" i="2"/>
  <c r="AD1483" i="2"/>
  <c r="AE1483" i="2"/>
  <c r="AC1484" i="2"/>
  <c r="AD1484" i="2"/>
  <c r="AF1484" i="2" s="1"/>
  <c r="AE1484" i="2"/>
  <c r="AC1485" i="2"/>
  <c r="AD1485" i="2"/>
  <c r="AE1485" i="2"/>
  <c r="AC1486" i="2"/>
  <c r="AD1486" i="2"/>
  <c r="AE1486" i="2"/>
  <c r="AC1487" i="2"/>
  <c r="AD1487" i="2"/>
  <c r="AE1487" i="2"/>
  <c r="AC1488" i="2"/>
  <c r="AD1488" i="2"/>
  <c r="AE1488" i="2"/>
  <c r="AC1489" i="2"/>
  <c r="AD1489" i="2"/>
  <c r="AF1489" i="2" s="1"/>
  <c r="AE1489" i="2"/>
  <c r="AC1490" i="2"/>
  <c r="AD1490" i="2"/>
  <c r="AE1490" i="2"/>
  <c r="AC1491" i="2"/>
  <c r="AD1491" i="2"/>
  <c r="AE1491" i="2"/>
  <c r="AC1492" i="2"/>
  <c r="AD1492" i="2"/>
  <c r="AF1492" i="2" s="1"/>
  <c r="AE1492" i="2"/>
  <c r="AC1493" i="2"/>
  <c r="AD1493" i="2"/>
  <c r="AE1493" i="2"/>
  <c r="AC1494" i="2"/>
  <c r="AD1494" i="2"/>
  <c r="AE1494" i="2"/>
  <c r="AC1495" i="2"/>
  <c r="AD1495" i="2"/>
  <c r="AE1495" i="2"/>
  <c r="AC1496" i="2"/>
  <c r="AD1496" i="2"/>
  <c r="AE1496" i="2"/>
  <c r="AC1497" i="2"/>
  <c r="AD1497" i="2"/>
  <c r="AF1497" i="2" s="1"/>
  <c r="AE1497" i="2"/>
  <c r="AC1498" i="2"/>
  <c r="AD1498" i="2"/>
  <c r="AE1498" i="2"/>
  <c r="AC1499" i="2"/>
  <c r="AD1499" i="2"/>
  <c r="AE1499" i="2"/>
  <c r="AC1500" i="2"/>
  <c r="AD1500" i="2"/>
  <c r="AF1500" i="2" s="1"/>
  <c r="AE1500" i="2"/>
  <c r="AC1501" i="2"/>
  <c r="AD1501" i="2"/>
  <c r="AE1501" i="2"/>
  <c r="AC1502" i="2"/>
  <c r="AD1502" i="2"/>
  <c r="AE1502" i="2"/>
  <c r="AC1503" i="2"/>
  <c r="AD1503" i="2"/>
  <c r="AE1503" i="2"/>
  <c r="AC1504" i="2"/>
  <c r="AD1504" i="2"/>
  <c r="AE1504" i="2"/>
  <c r="AC1505" i="2"/>
  <c r="AD1505" i="2"/>
  <c r="AF1505" i="2" s="1"/>
  <c r="AE1505" i="2"/>
  <c r="AC1506" i="2"/>
  <c r="AD1506" i="2"/>
  <c r="AE1506" i="2"/>
  <c r="AC1507" i="2"/>
  <c r="AD1507" i="2"/>
  <c r="AE1507" i="2"/>
  <c r="AC1508" i="2"/>
  <c r="AD1508" i="2"/>
  <c r="AF1508" i="2" s="1"/>
  <c r="AE1508" i="2"/>
  <c r="AC1509" i="2"/>
  <c r="AD1509" i="2"/>
  <c r="AE1509" i="2"/>
  <c r="AC1510" i="2"/>
  <c r="AD1510" i="2"/>
  <c r="AE1510" i="2"/>
  <c r="AC1511" i="2"/>
  <c r="AD1511" i="2"/>
  <c r="AE1511" i="2"/>
  <c r="AC1512" i="2"/>
  <c r="AD1512" i="2"/>
  <c r="AE1512" i="2"/>
  <c r="AC1513" i="2"/>
  <c r="AD1513" i="2"/>
  <c r="AF1513" i="2" s="1"/>
  <c r="AE1513" i="2"/>
  <c r="AC1514" i="2"/>
  <c r="AD1514" i="2"/>
  <c r="AE1514" i="2"/>
  <c r="AC1515" i="2"/>
  <c r="AD1515" i="2"/>
  <c r="AE1515" i="2"/>
  <c r="AC1516" i="2"/>
  <c r="AD1516" i="2"/>
  <c r="AF1516" i="2" s="1"/>
  <c r="AE1516" i="2"/>
  <c r="AC1517" i="2"/>
  <c r="AD1517" i="2"/>
  <c r="AE1517" i="2"/>
  <c r="AC1518" i="2"/>
  <c r="AD1518" i="2"/>
  <c r="AE1518" i="2"/>
  <c r="AC1519" i="2"/>
  <c r="AD1519" i="2"/>
  <c r="AE1519" i="2"/>
  <c r="AC1520" i="2"/>
  <c r="AD1520" i="2"/>
  <c r="AE1520" i="2"/>
  <c r="AC1521" i="2"/>
  <c r="AD1521" i="2"/>
  <c r="AF1521" i="2" s="1"/>
  <c r="AE1521" i="2"/>
  <c r="AC1522" i="2"/>
  <c r="AD1522" i="2"/>
  <c r="AE1522" i="2"/>
  <c r="AC1523" i="2"/>
  <c r="AD1523" i="2"/>
  <c r="AE1523" i="2"/>
  <c r="AC1524" i="2"/>
  <c r="AD1524" i="2"/>
  <c r="AF1524" i="2" s="1"/>
  <c r="AE1524" i="2"/>
  <c r="AC1525" i="2"/>
  <c r="AD1525" i="2"/>
  <c r="AE1525" i="2"/>
  <c r="AC1526" i="2"/>
  <c r="AD1526" i="2"/>
  <c r="AE1526" i="2"/>
  <c r="AC1527" i="2"/>
  <c r="AD1527" i="2"/>
  <c r="AE1527" i="2"/>
  <c r="AC1528" i="2"/>
  <c r="AD1528" i="2"/>
  <c r="AE1528" i="2"/>
  <c r="AC1529" i="2"/>
  <c r="AD1529" i="2"/>
  <c r="AF1529" i="2" s="1"/>
  <c r="AE1529" i="2"/>
  <c r="AC1530" i="2"/>
  <c r="AD1530" i="2"/>
  <c r="AE1530" i="2"/>
  <c r="AC1531" i="2"/>
  <c r="AD1531" i="2"/>
  <c r="AE1531" i="2"/>
  <c r="AC1532" i="2"/>
  <c r="AD1532" i="2"/>
  <c r="AF1532" i="2" s="1"/>
  <c r="AE1532" i="2"/>
  <c r="AC1533" i="2"/>
  <c r="AD1533" i="2"/>
  <c r="AE1533" i="2"/>
  <c r="AC1534" i="2"/>
  <c r="AD1534" i="2"/>
  <c r="AE1534" i="2"/>
  <c r="AC1535" i="2"/>
  <c r="AD1535" i="2"/>
  <c r="AE1535" i="2"/>
  <c r="AC1536" i="2"/>
  <c r="AD1536" i="2"/>
  <c r="AE1536" i="2"/>
  <c r="AC1537" i="2"/>
  <c r="AD1537" i="2"/>
  <c r="AF1537" i="2" s="1"/>
  <c r="AE1537" i="2"/>
  <c r="AC1538" i="2"/>
  <c r="AD1538" i="2"/>
  <c r="AE1538" i="2"/>
  <c r="AC1539" i="2"/>
  <c r="AD1539" i="2"/>
  <c r="AE1539" i="2"/>
  <c r="AC1540" i="2"/>
  <c r="AD1540" i="2"/>
  <c r="AF1540" i="2" s="1"/>
  <c r="AE1540" i="2"/>
  <c r="AC1541" i="2"/>
  <c r="AD1541" i="2"/>
  <c r="AE1541" i="2"/>
  <c r="AC1542" i="2"/>
  <c r="AD1542" i="2"/>
  <c r="AE1542" i="2"/>
  <c r="AC1543" i="2"/>
  <c r="AD1543" i="2"/>
  <c r="AE1543" i="2"/>
  <c r="AC1544" i="2"/>
  <c r="AD1544" i="2"/>
  <c r="AE1544" i="2"/>
  <c r="AC1545" i="2"/>
  <c r="AD1545" i="2"/>
  <c r="AF1545" i="2" s="1"/>
  <c r="AE1545" i="2"/>
  <c r="AC1546" i="2"/>
  <c r="AD1546" i="2"/>
  <c r="AE1546" i="2"/>
  <c r="AC1547" i="2"/>
  <c r="AD1547" i="2"/>
  <c r="AE1547" i="2"/>
  <c r="AC1548" i="2"/>
  <c r="AD1548" i="2"/>
  <c r="AF1548" i="2" s="1"/>
  <c r="AE1548" i="2"/>
  <c r="AC1549" i="2"/>
  <c r="AD1549" i="2"/>
  <c r="AE1549" i="2"/>
  <c r="AC1550" i="2"/>
  <c r="AD1550" i="2"/>
  <c r="AE1550" i="2"/>
  <c r="AC1551" i="2"/>
  <c r="AD1551" i="2"/>
  <c r="AE1551" i="2"/>
  <c r="AC1552" i="2"/>
  <c r="AD1552" i="2"/>
  <c r="AE1552" i="2"/>
  <c r="AC1553" i="2"/>
  <c r="AD1553" i="2"/>
  <c r="AF1553" i="2" s="1"/>
  <c r="AE1553" i="2"/>
  <c r="AC1554" i="2"/>
  <c r="AD1554" i="2"/>
  <c r="AE1554" i="2"/>
  <c r="AC1555" i="2"/>
  <c r="AD1555" i="2"/>
  <c r="AE1555" i="2"/>
  <c r="AC1556" i="2"/>
  <c r="AD1556" i="2"/>
  <c r="AF1556" i="2" s="1"/>
  <c r="AE1556" i="2"/>
  <c r="AC1557" i="2"/>
  <c r="AD1557" i="2"/>
  <c r="AE1557" i="2"/>
  <c r="AC1558" i="2"/>
  <c r="AD1558" i="2"/>
  <c r="AE1558" i="2"/>
  <c r="AC1559" i="2"/>
  <c r="AD1559" i="2"/>
  <c r="AE1559" i="2"/>
  <c r="AC1560" i="2"/>
  <c r="AD1560" i="2"/>
  <c r="AE1560" i="2"/>
  <c r="AC1561" i="2"/>
  <c r="AD1561" i="2"/>
  <c r="AF1561" i="2" s="1"/>
  <c r="AE1561" i="2"/>
  <c r="AC1562" i="2"/>
  <c r="AD1562" i="2"/>
  <c r="AE1562" i="2"/>
  <c r="AC1563" i="2"/>
  <c r="AD1563" i="2"/>
  <c r="AE1563" i="2"/>
  <c r="AC1564" i="2"/>
  <c r="AD1564" i="2"/>
  <c r="AF1564" i="2" s="1"/>
  <c r="AE1564" i="2"/>
  <c r="AC1565" i="2"/>
  <c r="AD1565" i="2"/>
  <c r="AE1565" i="2"/>
  <c r="AC1566" i="2"/>
  <c r="AD1566" i="2"/>
  <c r="AE1566" i="2"/>
  <c r="AC1567" i="2"/>
  <c r="AD1567" i="2"/>
  <c r="AE1567" i="2"/>
  <c r="AC1568" i="2"/>
  <c r="AD1568" i="2"/>
  <c r="AE1568" i="2"/>
  <c r="AC1569" i="2"/>
  <c r="AD1569" i="2"/>
  <c r="AF1569" i="2" s="1"/>
  <c r="AE1569" i="2"/>
  <c r="AC1570" i="2"/>
  <c r="AD1570" i="2"/>
  <c r="AE1570" i="2"/>
  <c r="AC1571" i="2"/>
  <c r="AD1571" i="2"/>
  <c r="AE1571" i="2"/>
  <c r="AC1572" i="2"/>
  <c r="AD1572" i="2"/>
  <c r="AF1572" i="2" s="1"/>
  <c r="AE1572" i="2"/>
  <c r="AC1573" i="2"/>
  <c r="AD1573" i="2"/>
  <c r="AE1573" i="2"/>
  <c r="AC1574" i="2"/>
  <c r="AD1574" i="2"/>
  <c r="AE1574" i="2"/>
  <c r="AC1575" i="2"/>
  <c r="AD1575" i="2"/>
  <c r="AE1575" i="2"/>
  <c r="AC1576" i="2"/>
  <c r="AD1576" i="2"/>
  <c r="AE1576" i="2"/>
  <c r="AC1577" i="2"/>
  <c r="AD1577" i="2"/>
  <c r="AF1577" i="2" s="1"/>
  <c r="AE1577" i="2"/>
  <c r="AC1578" i="2"/>
  <c r="AD1578" i="2"/>
  <c r="AE1578" i="2"/>
  <c r="AC1579" i="2"/>
  <c r="AD1579" i="2"/>
  <c r="AE1579" i="2"/>
  <c r="AC1580" i="2"/>
  <c r="AD1580" i="2"/>
  <c r="AF1580" i="2" s="1"/>
  <c r="AE1580" i="2"/>
  <c r="AC1581" i="2"/>
  <c r="AD1581" i="2"/>
  <c r="AE1581" i="2"/>
  <c r="AC1582" i="2"/>
  <c r="AD1582" i="2"/>
  <c r="AE1582" i="2"/>
  <c r="AC1583" i="2"/>
  <c r="AD1583" i="2"/>
  <c r="AE1583" i="2"/>
  <c r="AC1584" i="2"/>
  <c r="AD1584" i="2"/>
  <c r="AE1584" i="2"/>
  <c r="AC1585" i="2"/>
  <c r="AD1585" i="2"/>
  <c r="AF1585" i="2" s="1"/>
  <c r="AE1585" i="2"/>
  <c r="AC1586" i="2"/>
  <c r="AD1586" i="2"/>
  <c r="AE1586" i="2"/>
  <c r="AC1587" i="2"/>
  <c r="AD1587" i="2"/>
  <c r="AE1587" i="2"/>
  <c r="AC1588" i="2"/>
  <c r="AD1588" i="2"/>
  <c r="AF1588" i="2" s="1"/>
  <c r="AE1588" i="2"/>
  <c r="AC1589" i="2"/>
  <c r="AD1589" i="2"/>
  <c r="AE1589" i="2"/>
  <c r="AC1590" i="2"/>
  <c r="AD1590" i="2"/>
  <c r="AE1590" i="2"/>
  <c r="AC1591" i="2"/>
  <c r="AD1591" i="2"/>
  <c r="AE1591" i="2"/>
  <c r="AC1592" i="2"/>
  <c r="AD1592" i="2"/>
  <c r="AE1592" i="2"/>
  <c r="AC1593" i="2"/>
  <c r="AD1593" i="2"/>
  <c r="AF1593" i="2" s="1"/>
  <c r="AE1593" i="2"/>
  <c r="AC1594" i="2"/>
  <c r="AD1594" i="2"/>
  <c r="AE1594" i="2"/>
  <c r="AC1595" i="2"/>
  <c r="AD1595" i="2"/>
  <c r="AE1595" i="2"/>
  <c r="AC1596" i="2"/>
  <c r="AD1596" i="2"/>
  <c r="AF1596" i="2" s="1"/>
  <c r="AE1596" i="2"/>
  <c r="AC1597" i="2"/>
  <c r="AD1597" i="2"/>
  <c r="AE1597" i="2"/>
  <c r="AC1598" i="2"/>
  <c r="AD1598" i="2"/>
  <c r="AE1598" i="2"/>
  <c r="AC1599" i="2"/>
  <c r="AD1599" i="2"/>
  <c r="AE1599" i="2"/>
  <c r="AC1600" i="2"/>
  <c r="AD1600" i="2"/>
  <c r="AE1600" i="2"/>
  <c r="AC1601" i="2"/>
  <c r="AD1601" i="2"/>
  <c r="AF1601" i="2" s="1"/>
  <c r="AE1601" i="2"/>
  <c r="AC1602" i="2"/>
  <c r="AD1602" i="2"/>
  <c r="AE1602" i="2"/>
  <c r="AC1603" i="2"/>
  <c r="AD1603" i="2"/>
  <c r="AE1603" i="2"/>
  <c r="AC1604" i="2"/>
  <c r="AD1604" i="2"/>
  <c r="AF1604" i="2" s="1"/>
  <c r="AE1604" i="2"/>
  <c r="AC1605" i="2"/>
  <c r="AD1605" i="2"/>
  <c r="AE1605" i="2"/>
  <c r="AC1606" i="2"/>
  <c r="AD1606" i="2"/>
  <c r="AE1606" i="2"/>
  <c r="AC1607" i="2"/>
  <c r="AD1607" i="2"/>
  <c r="AE1607" i="2"/>
  <c r="AC1608" i="2"/>
  <c r="AD1608" i="2"/>
  <c r="AE1608" i="2"/>
  <c r="AC1609" i="2"/>
  <c r="AD1609" i="2"/>
  <c r="AF1609" i="2" s="1"/>
  <c r="AE1609" i="2"/>
  <c r="AC1610" i="2"/>
  <c r="AD1610" i="2"/>
  <c r="AE1610" i="2"/>
  <c r="AC1611" i="2"/>
  <c r="AD1611" i="2"/>
  <c r="AE1611" i="2"/>
  <c r="AC1612" i="2"/>
  <c r="AD1612" i="2"/>
  <c r="AF1612" i="2" s="1"/>
  <c r="AE1612" i="2"/>
  <c r="AC1613" i="2"/>
  <c r="AD1613" i="2"/>
  <c r="AE1613" i="2"/>
  <c r="AC1614" i="2"/>
  <c r="AD1614" i="2"/>
  <c r="AE1614" i="2"/>
  <c r="AC1615" i="2"/>
  <c r="AD1615" i="2"/>
  <c r="AE1615" i="2"/>
  <c r="AC1616" i="2"/>
  <c r="AD1616" i="2"/>
  <c r="AE1616" i="2"/>
  <c r="AC1617" i="2"/>
  <c r="AD1617" i="2"/>
  <c r="AF1617" i="2" s="1"/>
  <c r="AE1617" i="2"/>
  <c r="AC1618" i="2"/>
  <c r="AD1618" i="2"/>
  <c r="AE1618" i="2"/>
  <c r="AC1619" i="2"/>
  <c r="AD1619" i="2"/>
  <c r="AE1619" i="2"/>
  <c r="AC1620" i="2"/>
  <c r="AD1620" i="2"/>
  <c r="AF1620" i="2" s="1"/>
  <c r="AE1620" i="2"/>
  <c r="AC1621" i="2"/>
  <c r="AD1621" i="2"/>
  <c r="AE1621" i="2"/>
  <c r="AC1622" i="2"/>
  <c r="AD1622" i="2"/>
  <c r="AE1622" i="2"/>
  <c r="AC1623" i="2"/>
  <c r="AD1623" i="2"/>
  <c r="AE1623" i="2"/>
  <c r="AC1624" i="2"/>
  <c r="AD1624" i="2"/>
  <c r="AE1624" i="2"/>
  <c r="AC1625" i="2"/>
  <c r="AD1625" i="2"/>
  <c r="AF1625" i="2" s="1"/>
  <c r="AE1625" i="2"/>
  <c r="AC1626" i="2"/>
  <c r="AD1626" i="2"/>
  <c r="AE1626" i="2"/>
  <c r="AC1627" i="2"/>
  <c r="AD1627" i="2"/>
  <c r="AE1627" i="2"/>
  <c r="AC1628" i="2"/>
  <c r="AD1628" i="2"/>
  <c r="AF1628" i="2" s="1"/>
  <c r="AE1628" i="2"/>
  <c r="AC1629" i="2"/>
  <c r="AD1629" i="2"/>
  <c r="AE1629" i="2"/>
  <c r="AC1630" i="2"/>
  <c r="AD1630" i="2"/>
  <c r="AE1630" i="2"/>
  <c r="AC1631" i="2"/>
  <c r="AD1631" i="2"/>
  <c r="AE1631" i="2"/>
  <c r="AC1632" i="2"/>
  <c r="AD1632" i="2"/>
  <c r="AE1632" i="2"/>
  <c r="AC1633" i="2"/>
  <c r="AD1633" i="2"/>
  <c r="AF1633" i="2" s="1"/>
  <c r="AE1633" i="2"/>
  <c r="AC1634" i="2"/>
  <c r="AD1634" i="2"/>
  <c r="AE1634" i="2"/>
  <c r="AC1635" i="2"/>
  <c r="AD1635" i="2"/>
  <c r="AE1635" i="2"/>
  <c r="AC1636" i="2"/>
  <c r="AD1636" i="2"/>
  <c r="AF1636" i="2" s="1"/>
  <c r="AE1636" i="2"/>
  <c r="AC1637" i="2"/>
  <c r="AD1637" i="2"/>
  <c r="AE1637" i="2"/>
  <c r="AC1638" i="2"/>
  <c r="AD1638" i="2"/>
  <c r="AE1638" i="2"/>
  <c r="AC1639" i="2"/>
  <c r="AD1639" i="2"/>
  <c r="AE1639" i="2"/>
  <c r="AC1640" i="2"/>
  <c r="AD1640" i="2"/>
  <c r="AE1640" i="2"/>
  <c r="AC1641" i="2"/>
  <c r="AD1641" i="2"/>
  <c r="AF1641" i="2" s="1"/>
  <c r="AE1641" i="2"/>
  <c r="AC1642" i="2"/>
  <c r="AD1642" i="2"/>
  <c r="AE1642" i="2"/>
  <c r="AC1643" i="2"/>
  <c r="AD1643" i="2"/>
  <c r="AE1643" i="2"/>
  <c r="AC1644" i="2"/>
  <c r="AD1644" i="2"/>
  <c r="AF1644" i="2" s="1"/>
  <c r="AE1644" i="2"/>
  <c r="AC1645" i="2"/>
  <c r="AD1645" i="2"/>
  <c r="AE1645" i="2"/>
  <c r="AC1646" i="2"/>
  <c r="AD1646" i="2"/>
  <c r="AE1646" i="2"/>
  <c r="AC1647" i="2"/>
  <c r="AD1647" i="2"/>
  <c r="AE1647" i="2"/>
  <c r="AC1648" i="2"/>
  <c r="AD1648" i="2"/>
  <c r="AE1648" i="2"/>
  <c r="AC1649" i="2"/>
  <c r="AD1649" i="2"/>
  <c r="AF1649" i="2" s="1"/>
  <c r="AE1649" i="2"/>
  <c r="AC1650" i="2"/>
  <c r="AD1650" i="2"/>
  <c r="AE1650" i="2"/>
  <c r="AC1651" i="2"/>
  <c r="AD1651" i="2"/>
  <c r="AE1651" i="2"/>
  <c r="AC1652" i="2"/>
  <c r="AD1652" i="2"/>
  <c r="AF1652" i="2" s="1"/>
  <c r="AE1652" i="2"/>
  <c r="AC1653" i="2"/>
  <c r="AD1653" i="2"/>
  <c r="AE1653" i="2"/>
  <c r="AC1654" i="2"/>
  <c r="AD1654" i="2"/>
  <c r="AE1654" i="2"/>
  <c r="AC1655" i="2"/>
  <c r="AD1655" i="2"/>
  <c r="AE1655" i="2"/>
  <c r="AC1656" i="2"/>
  <c r="AD1656" i="2"/>
  <c r="AE1656" i="2"/>
  <c r="AC1657" i="2"/>
  <c r="AD1657" i="2"/>
  <c r="AF1657" i="2" s="1"/>
  <c r="AE1657" i="2"/>
  <c r="AC1658" i="2"/>
  <c r="AD1658" i="2"/>
  <c r="AE1658" i="2"/>
  <c r="AC1659" i="2"/>
  <c r="AD1659" i="2"/>
  <c r="AE1659" i="2"/>
  <c r="AC1660" i="2"/>
  <c r="AD1660" i="2"/>
  <c r="AF1660" i="2" s="1"/>
  <c r="AE1660" i="2"/>
  <c r="AC1661" i="2"/>
  <c r="AD1661" i="2"/>
  <c r="AE1661" i="2"/>
  <c r="AC1662" i="2"/>
  <c r="AD1662" i="2"/>
  <c r="AE1662" i="2"/>
  <c r="AC1663" i="2"/>
  <c r="AD1663" i="2"/>
  <c r="AE1663" i="2"/>
  <c r="AC1664" i="2"/>
  <c r="AD1664" i="2"/>
  <c r="AE1664" i="2"/>
  <c r="AC1665" i="2"/>
  <c r="AD1665" i="2"/>
  <c r="AF1665" i="2" s="1"/>
  <c r="AE1665" i="2"/>
  <c r="AC1666" i="2"/>
  <c r="AD1666" i="2"/>
  <c r="AE1666" i="2"/>
  <c r="AC1667" i="2"/>
  <c r="AD1667" i="2"/>
  <c r="AE1667" i="2"/>
  <c r="AC1668" i="2"/>
  <c r="AD1668" i="2"/>
  <c r="AF1668" i="2" s="1"/>
  <c r="AE1668" i="2"/>
  <c r="AC1669" i="2"/>
  <c r="AD1669" i="2"/>
  <c r="AE1669" i="2"/>
  <c r="AC1670" i="2"/>
  <c r="AD1670" i="2"/>
  <c r="AE1670" i="2"/>
  <c r="AC1671" i="2"/>
  <c r="AD1671" i="2"/>
  <c r="AE1671" i="2"/>
  <c r="AC1672" i="2"/>
  <c r="AD1672" i="2"/>
  <c r="AE1672" i="2"/>
  <c r="AC1673" i="2"/>
  <c r="AD1673" i="2"/>
  <c r="AF1673" i="2" s="1"/>
  <c r="AE1673" i="2"/>
  <c r="AC1674" i="2"/>
  <c r="AD1674" i="2"/>
  <c r="AE1674" i="2"/>
  <c r="AC1675" i="2"/>
  <c r="AD1675" i="2"/>
  <c r="AE1675" i="2"/>
  <c r="AC1676" i="2"/>
  <c r="AD1676" i="2"/>
  <c r="AF1676" i="2" s="1"/>
  <c r="AE1676" i="2"/>
  <c r="AC1677" i="2"/>
  <c r="AD1677" i="2"/>
  <c r="AE1677" i="2"/>
  <c r="AC1678" i="2"/>
  <c r="AD1678" i="2"/>
  <c r="AE1678" i="2"/>
  <c r="AC1679" i="2"/>
  <c r="AD1679" i="2"/>
  <c r="AE1679" i="2"/>
  <c r="AC1680" i="2"/>
  <c r="AD1680" i="2"/>
  <c r="AE1680" i="2"/>
  <c r="AC1681" i="2"/>
  <c r="AD1681" i="2"/>
  <c r="AF1681" i="2" s="1"/>
  <c r="AE1681" i="2"/>
  <c r="AC1682" i="2"/>
  <c r="AD1682" i="2"/>
  <c r="AE1682" i="2"/>
  <c r="AC1683" i="2"/>
  <c r="AD1683" i="2"/>
  <c r="AE1683" i="2"/>
  <c r="AC1684" i="2"/>
  <c r="AD1684" i="2"/>
  <c r="AF1684" i="2" s="1"/>
  <c r="AE1684" i="2"/>
  <c r="AC1685" i="2"/>
  <c r="AD1685" i="2"/>
  <c r="AE1685" i="2"/>
  <c r="AC1686" i="2"/>
  <c r="AD1686" i="2"/>
  <c r="AE1686" i="2"/>
  <c r="AC1687" i="2"/>
  <c r="AD1687" i="2"/>
  <c r="AE1687" i="2"/>
  <c r="AC1688" i="2"/>
  <c r="AD1688" i="2"/>
  <c r="AE1688" i="2"/>
  <c r="AC1689" i="2"/>
  <c r="AD1689" i="2"/>
  <c r="AF1689" i="2" s="1"/>
  <c r="AE1689" i="2"/>
  <c r="AC1690" i="2"/>
  <c r="AD1690" i="2"/>
  <c r="AE1690" i="2"/>
  <c r="AC1691" i="2"/>
  <c r="AD1691" i="2"/>
  <c r="AE1691" i="2"/>
  <c r="AC1692" i="2"/>
  <c r="AD1692" i="2"/>
  <c r="AF1692" i="2" s="1"/>
  <c r="AE1692" i="2"/>
  <c r="AC1693" i="2"/>
  <c r="AD1693" i="2"/>
  <c r="AE1693" i="2"/>
  <c r="AC1694" i="2"/>
  <c r="AD1694" i="2"/>
  <c r="AE1694" i="2"/>
  <c r="AC1695" i="2"/>
  <c r="AD1695" i="2"/>
  <c r="AE1695" i="2"/>
  <c r="AC1696" i="2"/>
  <c r="AD1696" i="2"/>
  <c r="AE1696" i="2"/>
  <c r="AC1697" i="2"/>
  <c r="AD1697" i="2"/>
  <c r="AF1697" i="2" s="1"/>
  <c r="AE1697" i="2"/>
  <c r="AC1698" i="2"/>
  <c r="AD1698" i="2"/>
  <c r="AE1698" i="2"/>
  <c r="AC1699" i="2"/>
  <c r="AD1699" i="2"/>
  <c r="AE1699" i="2"/>
  <c r="AC1700" i="2"/>
  <c r="AD1700" i="2"/>
  <c r="AF1700" i="2" s="1"/>
  <c r="AE1700" i="2"/>
  <c r="AC1701" i="2"/>
  <c r="AD1701" i="2"/>
  <c r="AE1701" i="2"/>
  <c r="AC1702" i="2"/>
  <c r="AD1702" i="2"/>
  <c r="AE1702" i="2"/>
  <c r="AC1703" i="2"/>
  <c r="AD1703" i="2"/>
  <c r="AE1703" i="2"/>
  <c r="AC1704" i="2"/>
  <c r="AD1704" i="2"/>
  <c r="AE1704" i="2"/>
  <c r="AC1705" i="2"/>
  <c r="AD1705" i="2"/>
  <c r="AF1705" i="2" s="1"/>
  <c r="AE1705" i="2"/>
  <c r="AC1706" i="2"/>
  <c r="AD1706" i="2"/>
  <c r="AE1706" i="2"/>
  <c r="AC1707" i="2"/>
  <c r="AD1707" i="2"/>
  <c r="AE1707" i="2"/>
  <c r="AC1708" i="2"/>
  <c r="AD1708" i="2"/>
  <c r="AF1708" i="2" s="1"/>
  <c r="AE1708" i="2"/>
  <c r="AC1709" i="2"/>
  <c r="AD1709" i="2"/>
  <c r="AE1709" i="2"/>
  <c r="AC1710" i="2"/>
  <c r="AD1710" i="2"/>
  <c r="AE1710" i="2"/>
  <c r="AC1711" i="2"/>
  <c r="AD1711" i="2"/>
  <c r="AE1711" i="2"/>
  <c r="AC1712" i="2"/>
  <c r="AD1712" i="2"/>
  <c r="AE1712" i="2"/>
  <c r="AC1713" i="2"/>
  <c r="AD1713" i="2"/>
  <c r="AF1713" i="2" s="1"/>
  <c r="AE1713" i="2"/>
  <c r="AC1714" i="2"/>
  <c r="AD1714" i="2"/>
  <c r="AE1714" i="2"/>
  <c r="AC1715" i="2"/>
  <c r="AD1715" i="2"/>
  <c r="AE1715" i="2"/>
  <c r="AC1716" i="2"/>
  <c r="AD1716" i="2"/>
  <c r="AF1716" i="2" s="1"/>
  <c r="AE1716" i="2"/>
  <c r="AC1717" i="2"/>
  <c r="AD1717" i="2"/>
  <c r="AE1717" i="2"/>
  <c r="AC1718" i="2"/>
  <c r="AD1718" i="2"/>
  <c r="AE1718" i="2"/>
  <c r="AC1719" i="2"/>
  <c r="AD1719" i="2"/>
  <c r="AE1719" i="2"/>
  <c r="AC1720" i="2"/>
  <c r="AD1720" i="2"/>
  <c r="AE1720" i="2"/>
  <c r="AC1721" i="2"/>
  <c r="AD1721" i="2"/>
  <c r="AF1721" i="2" s="1"/>
  <c r="AE1721" i="2"/>
  <c r="AC1722" i="2"/>
  <c r="AD1722" i="2"/>
  <c r="AE1722" i="2"/>
  <c r="AC1723" i="2"/>
  <c r="AD1723" i="2"/>
  <c r="AE1723" i="2"/>
  <c r="AC1724" i="2"/>
  <c r="AD1724" i="2"/>
  <c r="AF1724" i="2" s="1"/>
  <c r="AE1724" i="2"/>
  <c r="AC1725" i="2"/>
  <c r="AD1725" i="2"/>
  <c r="AE1725" i="2"/>
  <c r="AC1726" i="2"/>
  <c r="AD1726" i="2"/>
  <c r="AE1726" i="2"/>
  <c r="AC1727" i="2"/>
  <c r="AD1727" i="2"/>
  <c r="AE1727" i="2"/>
  <c r="AC1728" i="2"/>
  <c r="AD1728" i="2"/>
  <c r="AE1728" i="2"/>
  <c r="AC1729" i="2"/>
  <c r="AD1729" i="2"/>
  <c r="AF1729" i="2" s="1"/>
  <c r="AE1729" i="2"/>
  <c r="AC1730" i="2"/>
  <c r="AD1730" i="2"/>
  <c r="AE1730" i="2"/>
  <c r="AC1731" i="2"/>
  <c r="AD1731" i="2"/>
  <c r="AE1731" i="2"/>
  <c r="AC1732" i="2"/>
  <c r="AD1732" i="2"/>
  <c r="AF1732" i="2" s="1"/>
  <c r="AE1732" i="2"/>
  <c r="AC1733" i="2"/>
  <c r="AD1733" i="2"/>
  <c r="AE1733" i="2"/>
  <c r="AC1734" i="2"/>
  <c r="AD1734" i="2"/>
  <c r="AE1734" i="2"/>
  <c r="AC1735" i="2"/>
  <c r="AD1735" i="2"/>
  <c r="AE1735" i="2"/>
  <c r="AC1736" i="2"/>
  <c r="AD1736" i="2"/>
  <c r="AE1736" i="2"/>
  <c r="AC1737" i="2"/>
  <c r="AD1737" i="2"/>
  <c r="AF1737" i="2" s="1"/>
  <c r="AE1737" i="2"/>
  <c r="AC1738" i="2"/>
  <c r="AD1738" i="2"/>
  <c r="AE1738" i="2"/>
  <c r="AC1739" i="2"/>
  <c r="AD1739" i="2"/>
  <c r="AE1739" i="2"/>
  <c r="AC1740" i="2"/>
  <c r="AD1740" i="2"/>
  <c r="AF1740" i="2" s="1"/>
  <c r="AE1740" i="2"/>
  <c r="AC1741" i="2"/>
  <c r="AD1741" i="2"/>
  <c r="AE1741" i="2"/>
  <c r="AC1742" i="2"/>
  <c r="AD1742" i="2"/>
  <c r="AE1742" i="2"/>
  <c r="AC1743" i="2"/>
  <c r="AD1743" i="2"/>
  <c r="AE1743" i="2"/>
  <c r="AC1744" i="2"/>
  <c r="AD1744" i="2"/>
  <c r="AE1744" i="2"/>
  <c r="AC1745" i="2"/>
  <c r="AD1745" i="2"/>
  <c r="AF1745" i="2" s="1"/>
  <c r="AE1745" i="2"/>
  <c r="AC1746" i="2"/>
  <c r="AD1746" i="2"/>
  <c r="AE1746" i="2"/>
  <c r="AC1747" i="2"/>
  <c r="AD1747" i="2"/>
  <c r="AE1747" i="2"/>
  <c r="AC1748" i="2"/>
  <c r="AD1748" i="2"/>
  <c r="AF1748" i="2" s="1"/>
  <c r="AE1748" i="2"/>
  <c r="AC1749" i="2"/>
  <c r="AD1749" i="2"/>
  <c r="AE1749" i="2"/>
  <c r="AC1750" i="2"/>
  <c r="AD1750" i="2"/>
  <c r="AE1750" i="2"/>
  <c r="AC1751" i="2"/>
  <c r="AD1751" i="2"/>
  <c r="AE1751" i="2"/>
  <c r="AC1752" i="2"/>
  <c r="AD1752" i="2"/>
  <c r="AE1752" i="2"/>
  <c r="AC1753" i="2"/>
  <c r="AD1753" i="2"/>
  <c r="AF1753" i="2" s="1"/>
  <c r="AE1753" i="2"/>
  <c r="AC1754" i="2"/>
  <c r="AD1754" i="2"/>
  <c r="AE1754" i="2"/>
  <c r="AC1755" i="2"/>
  <c r="AD1755" i="2"/>
  <c r="AE1755" i="2"/>
  <c r="AC1756" i="2"/>
  <c r="AD1756" i="2"/>
  <c r="AF1756" i="2" s="1"/>
  <c r="AE1756" i="2"/>
  <c r="AC1757" i="2"/>
  <c r="AD1757" i="2"/>
  <c r="AE1757" i="2"/>
  <c r="AC1758" i="2"/>
  <c r="AD1758" i="2"/>
  <c r="AE1758" i="2"/>
  <c r="AC1759" i="2"/>
  <c r="AD1759" i="2"/>
  <c r="AE1759" i="2"/>
  <c r="AC1760" i="2"/>
  <c r="AD1760" i="2"/>
  <c r="AE1760" i="2"/>
  <c r="AC1761" i="2"/>
  <c r="AD1761" i="2"/>
  <c r="AF1761" i="2" s="1"/>
  <c r="AE1761" i="2"/>
  <c r="AC1762" i="2"/>
  <c r="AD1762" i="2"/>
  <c r="AE1762" i="2"/>
  <c r="AC1763" i="2"/>
  <c r="AD1763" i="2"/>
  <c r="AE1763" i="2"/>
  <c r="AC1764" i="2"/>
  <c r="AD1764" i="2"/>
  <c r="AF1764" i="2" s="1"/>
  <c r="AE1764" i="2"/>
  <c r="AC1765" i="2"/>
  <c r="AD1765" i="2"/>
  <c r="AE1765" i="2"/>
  <c r="AC1766" i="2"/>
  <c r="AD1766" i="2"/>
  <c r="AE1766" i="2"/>
  <c r="AC1767" i="2"/>
  <c r="AD1767" i="2"/>
  <c r="AE1767" i="2"/>
  <c r="AC1768" i="2"/>
  <c r="AD1768" i="2"/>
  <c r="AE1768" i="2"/>
  <c r="AC1769" i="2"/>
  <c r="AD1769" i="2"/>
  <c r="AF1769" i="2" s="1"/>
  <c r="AE1769" i="2"/>
  <c r="AC1770" i="2"/>
  <c r="AD1770" i="2"/>
  <c r="AE1770" i="2"/>
  <c r="AC1771" i="2"/>
  <c r="AD1771" i="2"/>
  <c r="AE1771" i="2"/>
  <c r="AC1772" i="2"/>
  <c r="AD1772" i="2"/>
  <c r="AF1772" i="2" s="1"/>
  <c r="AE1772" i="2"/>
  <c r="AC1773" i="2"/>
  <c r="AD1773" i="2"/>
  <c r="AE1773" i="2"/>
  <c r="AC1774" i="2"/>
  <c r="AD1774" i="2"/>
  <c r="AE1774" i="2"/>
  <c r="AC1775" i="2"/>
  <c r="AD1775" i="2"/>
  <c r="AE1775" i="2"/>
  <c r="AC1776" i="2"/>
  <c r="AD1776" i="2"/>
  <c r="AE1776" i="2"/>
  <c r="AC1777" i="2"/>
  <c r="AD1777" i="2"/>
  <c r="AF1777" i="2" s="1"/>
  <c r="AE1777" i="2"/>
  <c r="AC1778" i="2"/>
  <c r="AD1778" i="2"/>
  <c r="AE1778" i="2"/>
  <c r="AC1779" i="2"/>
  <c r="AD1779" i="2"/>
  <c r="AE1779" i="2"/>
  <c r="AC1780" i="2"/>
  <c r="AD1780" i="2"/>
  <c r="AF1780" i="2" s="1"/>
  <c r="AE1780" i="2"/>
  <c r="AC1781" i="2"/>
  <c r="AD1781" i="2"/>
  <c r="AE1781" i="2"/>
  <c r="AC1782" i="2"/>
  <c r="AD1782" i="2"/>
  <c r="AE1782" i="2"/>
  <c r="AC1783" i="2"/>
  <c r="AD1783" i="2"/>
  <c r="AE1783" i="2"/>
  <c r="AC1784" i="2"/>
  <c r="AD1784" i="2"/>
  <c r="AE1784" i="2"/>
  <c r="AC1785" i="2"/>
  <c r="AD1785" i="2"/>
  <c r="AF1785" i="2" s="1"/>
  <c r="AE1785" i="2"/>
  <c r="AC1786" i="2"/>
  <c r="AD1786" i="2"/>
  <c r="AE1786" i="2"/>
  <c r="AC1787" i="2"/>
  <c r="AD1787" i="2"/>
  <c r="AE1787" i="2"/>
  <c r="AC1788" i="2"/>
  <c r="AD1788" i="2"/>
  <c r="AF1788" i="2" s="1"/>
  <c r="AE1788" i="2"/>
  <c r="AC1789" i="2"/>
  <c r="AD1789" i="2"/>
  <c r="AE1789" i="2"/>
  <c r="AC1790" i="2"/>
  <c r="AD1790" i="2"/>
  <c r="AE1790" i="2"/>
  <c r="AC1791" i="2"/>
  <c r="AD1791" i="2"/>
  <c r="AE1791" i="2"/>
  <c r="AC1792" i="2"/>
  <c r="AD1792" i="2"/>
  <c r="AE1792" i="2"/>
  <c r="AC1793" i="2"/>
  <c r="AD1793" i="2"/>
  <c r="AF1793" i="2" s="1"/>
  <c r="AE1793" i="2"/>
  <c r="AC1794" i="2"/>
  <c r="AD1794" i="2"/>
  <c r="AE1794" i="2"/>
  <c r="AC1795" i="2"/>
  <c r="AD1795" i="2"/>
  <c r="AE1795" i="2"/>
  <c r="AC1796" i="2"/>
  <c r="AD1796" i="2"/>
  <c r="AF1796" i="2" s="1"/>
  <c r="AE1796" i="2"/>
  <c r="AC1797" i="2"/>
  <c r="AD1797" i="2"/>
  <c r="AE1797" i="2"/>
  <c r="AC1798" i="2"/>
  <c r="AD1798" i="2"/>
  <c r="AE1798" i="2"/>
  <c r="AC1799" i="2"/>
  <c r="AD1799" i="2"/>
  <c r="AE1799" i="2"/>
  <c r="AC1800" i="2"/>
  <c r="AD1800" i="2"/>
  <c r="AE1800" i="2"/>
  <c r="AC1801" i="2"/>
  <c r="AD1801" i="2"/>
  <c r="AF1801" i="2" s="1"/>
  <c r="AE1801" i="2"/>
  <c r="AC1802" i="2"/>
  <c r="AD1802" i="2"/>
  <c r="AE1802" i="2"/>
  <c r="AC1803" i="2"/>
  <c r="AD1803" i="2"/>
  <c r="AE1803" i="2"/>
  <c r="AC1804" i="2"/>
  <c r="AD1804" i="2"/>
  <c r="AF1804" i="2" s="1"/>
  <c r="AE1804" i="2"/>
  <c r="AC1805" i="2"/>
  <c r="AD1805" i="2"/>
  <c r="AE1805" i="2"/>
  <c r="AC1806" i="2"/>
  <c r="AD1806" i="2"/>
  <c r="AE1806" i="2"/>
  <c r="AC1807" i="2"/>
  <c r="AD1807" i="2"/>
  <c r="AE1807" i="2"/>
  <c r="AC1808" i="2"/>
  <c r="AD1808" i="2"/>
  <c r="AE1808" i="2"/>
  <c r="AC1809" i="2"/>
  <c r="AD1809" i="2"/>
  <c r="AF1809" i="2" s="1"/>
  <c r="AE1809" i="2"/>
  <c r="AC1810" i="2"/>
  <c r="AD1810" i="2"/>
  <c r="AE1810" i="2"/>
  <c r="AC1811" i="2"/>
  <c r="AD1811" i="2"/>
  <c r="AE1811" i="2"/>
  <c r="AC1812" i="2"/>
  <c r="AD1812" i="2"/>
  <c r="AF1812" i="2" s="1"/>
  <c r="AE1812" i="2"/>
  <c r="AC1813" i="2"/>
  <c r="AD1813" i="2"/>
  <c r="AE1813" i="2"/>
  <c r="AC1814" i="2"/>
  <c r="AD1814" i="2"/>
  <c r="AE1814" i="2"/>
  <c r="AC1815" i="2"/>
  <c r="AD1815" i="2"/>
  <c r="AE1815" i="2"/>
  <c r="AC1816" i="2"/>
  <c r="AD1816" i="2"/>
  <c r="AE1816" i="2"/>
  <c r="AC1817" i="2"/>
  <c r="AD1817" i="2"/>
  <c r="AF1817" i="2" s="1"/>
  <c r="AE1817" i="2"/>
  <c r="AC1818" i="2"/>
  <c r="AD1818" i="2"/>
  <c r="AE1818" i="2"/>
  <c r="AC1819" i="2"/>
  <c r="AD1819" i="2"/>
  <c r="AE1819" i="2"/>
  <c r="AC1820" i="2"/>
  <c r="AD1820" i="2"/>
  <c r="AF1820" i="2" s="1"/>
  <c r="AE1820" i="2"/>
  <c r="AC1821" i="2"/>
  <c r="AD1821" i="2"/>
  <c r="AE1821" i="2"/>
  <c r="AC1822" i="2"/>
  <c r="AD1822" i="2"/>
  <c r="AE1822" i="2"/>
  <c r="AC1823" i="2"/>
  <c r="AD1823" i="2"/>
  <c r="AE1823" i="2"/>
  <c r="AC1824" i="2"/>
  <c r="AD1824" i="2"/>
  <c r="AE1824" i="2"/>
  <c r="AC1825" i="2"/>
  <c r="AD1825" i="2"/>
  <c r="AF1825" i="2" s="1"/>
  <c r="AE1825" i="2"/>
  <c r="AC1826" i="2"/>
  <c r="AD1826" i="2"/>
  <c r="AE1826" i="2"/>
  <c r="AC1827" i="2"/>
  <c r="AD1827" i="2"/>
  <c r="AE1827" i="2"/>
  <c r="AC1828" i="2"/>
  <c r="AD1828" i="2"/>
  <c r="AF1828" i="2" s="1"/>
  <c r="AE1828" i="2"/>
  <c r="AC1829" i="2"/>
  <c r="AD1829" i="2"/>
  <c r="AE1829" i="2"/>
  <c r="AC1830" i="2"/>
  <c r="AD1830" i="2"/>
  <c r="AE1830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F729" i="2" l="1"/>
  <c r="AF721" i="2"/>
  <c r="AF713" i="2"/>
  <c r="AF705" i="2"/>
  <c r="AF697" i="2"/>
  <c r="AF689" i="2"/>
  <c r="AF681" i="2"/>
  <c r="AF673" i="2"/>
  <c r="AF665" i="2"/>
  <c r="AF657" i="2"/>
  <c r="AF649" i="2"/>
  <c r="AF641" i="2"/>
  <c r="AF633" i="2"/>
  <c r="AF625" i="2"/>
  <c r="AF617" i="2"/>
  <c r="AF609" i="2"/>
  <c r="AF601" i="2"/>
  <c r="AF593" i="2"/>
  <c r="AF585" i="2"/>
  <c r="AF577" i="2"/>
  <c r="AF569" i="2"/>
  <c r="AF561" i="2"/>
  <c r="AF553" i="2"/>
  <c r="AF545" i="2"/>
  <c r="AF537" i="2"/>
  <c r="AF529" i="2"/>
  <c r="AF521" i="2"/>
  <c r="AF513" i="2"/>
  <c r="AF505" i="2"/>
  <c r="AF497" i="2"/>
  <c r="AF489" i="2"/>
  <c r="AF481" i="2"/>
  <c r="AF473" i="2"/>
  <c r="AF465" i="2"/>
  <c r="AF457" i="2"/>
  <c r="AF449" i="2"/>
  <c r="AF441" i="2"/>
  <c r="AF433" i="2"/>
  <c r="AF425" i="2"/>
  <c r="AF417" i="2"/>
  <c r="AF409" i="2"/>
  <c r="AF401" i="2"/>
  <c r="AF393" i="2"/>
  <c r="AF385" i="2"/>
  <c r="AF377" i="2"/>
  <c r="AF369" i="2"/>
  <c r="AF361" i="2"/>
  <c r="AF353" i="2"/>
  <c r="AF345" i="2"/>
  <c r="AF337" i="2"/>
  <c r="AF329" i="2"/>
  <c r="AF321" i="2"/>
  <c r="AF313" i="2"/>
  <c r="AF305" i="2"/>
  <c r="AF297" i="2"/>
  <c r="AF289" i="2"/>
  <c r="AF281" i="2"/>
  <c r="AF273" i="2"/>
  <c r="AF265" i="2"/>
  <c r="AF257" i="2"/>
  <c r="AF249" i="2"/>
  <c r="AF241" i="2"/>
  <c r="AF233" i="2"/>
  <c r="AF177" i="2"/>
  <c r="AF169" i="2"/>
  <c r="AF161" i="2"/>
  <c r="AF153" i="2"/>
  <c r="AF145" i="2"/>
  <c r="AF137" i="2"/>
  <c r="AF129" i="2"/>
  <c r="AF121" i="2"/>
  <c r="AF113" i="2"/>
  <c r="AF105" i="2"/>
  <c r="AF97" i="2"/>
  <c r="AF89" i="2"/>
  <c r="AF81" i="2"/>
  <c r="AF73" i="2"/>
  <c r="AF65" i="2"/>
  <c r="AF57" i="2"/>
  <c r="AF49" i="2"/>
  <c r="AF41" i="2"/>
  <c r="AF33" i="2"/>
  <c r="AF25" i="2"/>
  <c r="AF17" i="2"/>
  <c r="AF9" i="2"/>
  <c r="AF645" i="2"/>
  <c r="AF637" i="2"/>
  <c r="AF629" i="2"/>
  <c r="AF621" i="2"/>
  <c r="AF613" i="2"/>
  <c r="AF605" i="2"/>
  <c r="AF597" i="2"/>
  <c r="AF589" i="2"/>
  <c r="AF581" i="2"/>
  <c r="AF573" i="2"/>
  <c r="AF565" i="2"/>
  <c r="AF557" i="2"/>
  <c r="AF549" i="2"/>
  <c r="AF541" i="2"/>
  <c r="AF533" i="2"/>
  <c r="AF525" i="2"/>
  <c r="AF517" i="2"/>
  <c r="AF509" i="2"/>
  <c r="AF501" i="2"/>
  <c r="AF493" i="2"/>
  <c r="AF485" i="2"/>
  <c r="AF477" i="2"/>
  <c r="AF469" i="2"/>
  <c r="AF461" i="2"/>
  <c r="AF453" i="2"/>
  <c r="AF445" i="2"/>
  <c r="AF437" i="2"/>
  <c r="AF429" i="2"/>
  <c r="AF421" i="2"/>
  <c r="AF413" i="2"/>
  <c r="AF405" i="2"/>
  <c r="AF397" i="2"/>
  <c r="AF389" i="2"/>
  <c r="AF381" i="2"/>
  <c r="AF373" i="2"/>
  <c r="AF365" i="2"/>
  <c r="AF357" i="2"/>
  <c r="AF349" i="2"/>
  <c r="AF341" i="2"/>
  <c r="AF333" i="2"/>
  <c r="AF325" i="2"/>
  <c r="AF317" i="2"/>
  <c r="AF309" i="2"/>
  <c r="AF301" i="2"/>
  <c r="AF293" i="2"/>
  <c r="AF285" i="2"/>
  <c r="AF277" i="2"/>
  <c r="AF269" i="2"/>
  <c r="AF261" i="2"/>
  <c r="AF253" i="2"/>
  <c r="AF245" i="2"/>
  <c r="AF237" i="2"/>
  <c r="AF229" i="2"/>
  <c r="AF221" i="2"/>
  <c r="AF213" i="2"/>
  <c r="AF205" i="2"/>
  <c r="AF197" i="2"/>
  <c r="AF189" i="2"/>
  <c r="AF181" i="2"/>
  <c r="AF173" i="2"/>
  <c r="AF165" i="2"/>
  <c r="AF157" i="2"/>
  <c r="AF149" i="2"/>
  <c r="AF141" i="2"/>
  <c r="AF133" i="2"/>
  <c r="AF125" i="2"/>
  <c r="AF117" i="2"/>
  <c r="AF109" i="2"/>
  <c r="AF101" i="2"/>
  <c r="AF93" i="2"/>
  <c r="AF85" i="2"/>
  <c r="AF1827" i="2"/>
  <c r="AF1819" i="2"/>
  <c r="AF1811" i="2"/>
  <c r="AF1803" i="2"/>
  <c r="AF1795" i="2"/>
  <c r="AF1787" i="2"/>
  <c r="AF1779" i="2"/>
  <c r="AF1771" i="2"/>
  <c r="AF1763" i="2"/>
  <c r="AF1755" i="2"/>
  <c r="AF1747" i="2"/>
  <c r="AF1739" i="2"/>
  <c r="AF1731" i="2"/>
  <c r="AF1723" i="2"/>
  <c r="AF1715" i="2"/>
  <c r="AF1707" i="2"/>
  <c r="AF1699" i="2"/>
  <c r="AF1691" i="2"/>
  <c r="AF1683" i="2"/>
  <c r="AF1675" i="2"/>
  <c r="AF1667" i="2"/>
  <c r="AF1659" i="2"/>
  <c r="AF1651" i="2"/>
  <c r="AF1643" i="2"/>
  <c r="AF1635" i="2"/>
  <c r="AF1627" i="2"/>
  <c r="AF1619" i="2"/>
  <c r="AF1611" i="2"/>
  <c r="AF1603" i="2"/>
  <c r="AF1595" i="2"/>
  <c r="AF1587" i="2"/>
  <c r="AF1579" i="2"/>
  <c r="AF1571" i="2"/>
  <c r="AF1563" i="2"/>
  <c r="AF1555" i="2"/>
  <c r="AF1547" i="2"/>
  <c r="AF1539" i="2"/>
  <c r="AF1531" i="2"/>
  <c r="AF1523" i="2"/>
  <c r="AF1515" i="2"/>
  <c r="AF1507" i="2"/>
  <c r="AF1499" i="2"/>
  <c r="AF1491" i="2"/>
  <c r="AF1483" i="2"/>
  <c r="AF1475" i="2"/>
  <c r="AF1467" i="2"/>
  <c r="AF1459" i="2"/>
  <c r="AF1451" i="2"/>
  <c r="AF1443" i="2"/>
  <c r="AF1435" i="2"/>
  <c r="AF1427" i="2"/>
  <c r="AF1419" i="2"/>
  <c r="AF1411" i="2"/>
  <c r="AF1403" i="2"/>
  <c r="AF1395" i="2"/>
  <c r="AF1387" i="2"/>
  <c r="AF1379" i="2"/>
  <c r="AF1371" i="2"/>
  <c r="AF1363" i="2"/>
  <c r="AF1355" i="2"/>
  <c r="AF1347" i="2"/>
  <c r="AF1339" i="2"/>
  <c r="AF1331" i="2"/>
  <c r="AF1323" i="2"/>
  <c r="AF1315" i="2"/>
  <c r="AF1307" i="2"/>
  <c r="AF1299" i="2"/>
  <c r="AF1291" i="2"/>
  <c r="AF1283" i="2"/>
  <c r="AF1275" i="2"/>
  <c r="AF1267" i="2"/>
  <c r="AF1259" i="2"/>
  <c r="AF1251" i="2"/>
  <c r="AF1243" i="2"/>
  <c r="AF1235" i="2"/>
  <c r="AF1227" i="2"/>
  <c r="AF1219" i="2"/>
  <c r="AF1211" i="2"/>
  <c r="AF1203" i="2"/>
  <c r="AF1195" i="2"/>
  <c r="AF1187" i="2"/>
  <c r="AF1179" i="2"/>
  <c r="AF1171" i="2"/>
  <c r="AF1163" i="2"/>
  <c r="AF1155" i="2"/>
  <c r="AF1147" i="2"/>
  <c r="AF1139" i="2"/>
  <c r="AF1131" i="2"/>
  <c r="AF1123" i="2"/>
  <c r="AF1115" i="2"/>
  <c r="AF1107" i="2"/>
  <c r="AF1099" i="2"/>
  <c r="AF1091" i="2"/>
  <c r="AF1083" i="2"/>
  <c r="AF1075" i="2"/>
  <c r="AF1067" i="2"/>
  <c r="AF1059" i="2"/>
  <c r="AF1051" i="2"/>
  <c r="AF1043" i="2"/>
  <c r="AF1035" i="2"/>
  <c r="AF1027" i="2"/>
  <c r="AF1019" i="2"/>
  <c r="AF1011" i="2"/>
  <c r="AF1003" i="2"/>
  <c r="AF995" i="2"/>
  <c r="AF987" i="2"/>
  <c r="AF979" i="2"/>
  <c r="AF971" i="2"/>
  <c r="AF963" i="2"/>
  <c r="AF955" i="2"/>
  <c r="AF947" i="2"/>
  <c r="AF939" i="2"/>
  <c r="AF931" i="2"/>
  <c r="AF923" i="2"/>
  <c r="AF915" i="2"/>
  <c r="AF907" i="2"/>
  <c r="AF899" i="2"/>
  <c r="AF891" i="2"/>
  <c r="AF883" i="2"/>
  <c r="AF875" i="2"/>
  <c r="AF867" i="2"/>
  <c r="AF859" i="2"/>
  <c r="AF851" i="2"/>
  <c r="AF843" i="2"/>
  <c r="AF835" i="2"/>
  <c r="AF827" i="2"/>
  <c r="AF819" i="2"/>
  <c r="AF811" i="2"/>
  <c r="AF803" i="2"/>
  <c r="AF795" i="2"/>
  <c r="AF787" i="2"/>
  <c r="AF779" i="2"/>
  <c r="AF771" i="2"/>
  <c r="AF763" i="2"/>
  <c r="AF755" i="2"/>
  <c r="AF747" i="2"/>
  <c r="AF739" i="2"/>
  <c r="AF731" i="2"/>
  <c r="AF723" i="2"/>
  <c r="AF715" i="2"/>
  <c r="AF1829" i="2"/>
  <c r="AF1821" i="2"/>
  <c r="AF1813" i="2"/>
  <c r="AF1805" i="2"/>
  <c r="AF1797" i="2"/>
  <c r="AF1789" i="2"/>
  <c r="AF1781" i="2"/>
  <c r="AF1773" i="2"/>
  <c r="AF1765" i="2"/>
  <c r="AF1757" i="2"/>
  <c r="AF1749" i="2"/>
  <c r="AF1741" i="2"/>
  <c r="AF1733" i="2"/>
  <c r="AF1725" i="2"/>
  <c r="AF1717" i="2"/>
  <c r="AF1709" i="2"/>
  <c r="AF1701" i="2"/>
  <c r="AF1693" i="2"/>
  <c r="AF1685" i="2"/>
  <c r="AF1677" i="2"/>
  <c r="AF1669" i="2"/>
  <c r="AF1661" i="2"/>
  <c r="AF1653" i="2"/>
  <c r="AF1645" i="2"/>
  <c r="AF1637" i="2"/>
  <c r="AF1629" i="2"/>
  <c r="AF1621" i="2"/>
  <c r="AF1613" i="2"/>
  <c r="AF1605" i="2"/>
  <c r="AF1597" i="2"/>
  <c r="AF1589" i="2"/>
  <c r="AF1581" i="2"/>
  <c r="AF1573" i="2"/>
  <c r="AF1565" i="2"/>
  <c r="AF1557" i="2"/>
  <c r="AF1549" i="2"/>
  <c r="AF1541" i="2"/>
  <c r="AF1533" i="2"/>
  <c r="AF1525" i="2"/>
  <c r="AF1517" i="2"/>
  <c r="AF1509" i="2"/>
  <c r="AF1501" i="2"/>
  <c r="AF1493" i="2"/>
  <c r="AF1485" i="2"/>
  <c r="AF1477" i="2"/>
  <c r="AF1469" i="2"/>
  <c r="AF1461" i="2"/>
  <c r="AF1453" i="2"/>
  <c r="AF1445" i="2"/>
  <c r="AF1437" i="2"/>
  <c r="AF1429" i="2"/>
  <c r="AF1421" i="2"/>
  <c r="AF1413" i="2"/>
  <c r="AF1405" i="2"/>
  <c r="AF1397" i="2"/>
  <c r="AF1389" i="2"/>
  <c r="AF1381" i="2"/>
  <c r="AF1373" i="2"/>
  <c r="AF1365" i="2"/>
  <c r="AF1357" i="2"/>
  <c r="AF1349" i="2"/>
  <c r="AF1341" i="2"/>
  <c r="AF1333" i="2"/>
  <c r="AF1325" i="2"/>
  <c r="AF1317" i="2"/>
  <c r="AF1309" i="2"/>
  <c r="AF1301" i="2"/>
  <c r="AF1293" i="2"/>
  <c r="AF1285" i="2"/>
  <c r="AF1277" i="2"/>
  <c r="AF1269" i="2"/>
  <c r="AF1261" i="2"/>
  <c r="AF1253" i="2"/>
  <c r="AF1245" i="2"/>
  <c r="AF1237" i="2"/>
  <c r="AF1229" i="2"/>
  <c r="AF1221" i="2"/>
  <c r="AF1213" i="2"/>
  <c r="AF1205" i="2"/>
  <c r="AF1197" i="2"/>
  <c r="AF1189" i="2"/>
  <c r="AF1181" i="2"/>
  <c r="AF1173" i="2"/>
  <c r="AF1165" i="2"/>
  <c r="AF1157" i="2"/>
  <c r="AF1149" i="2"/>
  <c r="AF1141" i="2"/>
  <c r="AF1133" i="2"/>
  <c r="AF1125" i="2"/>
  <c r="AF1117" i="2"/>
  <c r="AF1109" i="2"/>
  <c r="AF1101" i="2"/>
  <c r="AF1093" i="2"/>
  <c r="AF1085" i="2"/>
  <c r="AF1077" i="2"/>
  <c r="AF1069" i="2"/>
  <c r="AF1061" i="2"/>
  <c r="AF1053" i="2"/>
  <c r="AF1045" i="2"/>
  <c r="AF1037" i="2"/>
  <c r="AF1029" i="2"/>
  <c r="AF1021" i="2"/>
  <c r="AF1013" i="2"/>
  <c r="AF1005" i="2"/>
  <c r="AF997" i="2"/>
  <c r="AF989" i="2"/>
  <c r="AF981" i="2"/>
  <c r="AF973" i="2"/>
  <c r="AF965" i="2"/>
  <c r="AF957" i="2"/>
  <c r="AF949" i="2"/>
  <c r="AF941" i="2"/>
  <c r="AF933" i="2"/>
  <c r="AF925" i="2"/>
  <c r="AF917" i="2"/>
  <c r="AF909" i="2"/>
  <c r="AF901" i="2"/>
  <c r="AF893" i="2"/>
  <c r="AF885" i="2"/>
  <c r="AF877" i="2"/>
  <c r="AF869" i="2"/>
  <c r="AF861" i="2"/>
  <c r="AF853" i="2"/>
  <c r="AF845" i="2"/>
  <c r="AF837" i="2"/>
  <c r="AF829" i="2"/>
  <c r="AF821" i="2"/>
  <c r="AF813" i="2"/>
  <c r="AF805" i="2"/>
  <c r="AF797" i="2"/>
  <c r="AF789" i="2"/>
  <c r="AF781" i="2"/>
  <c r="AF773" i="2"/>
  <c r="AF765" i="2"/>
  <c r="AF757" i="2"/>
  <c r="AF749" i="2"/>
  <c r="AF741" i="2"/>
  <c r="AF733" i="2"/>
  <c r="AF725" i="2"/>
  <c r="AF717" i="2"/>
  <c r="AF709" i="2"/>
  <c r="AF1143" i="2"/>
  <c r="AF1135" i="2"/>
  <c r="AF1127" i="2"/>
  <c r="AF1119" i="2"/>
  <c r="AF1111" i="2"/>
  <c r="AF1103" i="2"/>
  <c r="AF1095" i="2"/>
  <c r="AF1087" i="2"/>
  <c r="AF1079" i="2"/>
  <c r="AF1071" i="2"/>
  <c r="AF1063" i="2"/>
  <c r="AF1055" i="2"/>
  <c r="AF1047" i="2"/>
  <c r="AF1039" i="2"/>
  <c r="AF1031" i="2"/>
  <c r="AF1023" i="2"/>
  <c r="AF1015" i="2"/>
  <c r="AF1007" i="2"/>
  <c r="AF999" i="2"/>
  <c r="AF991" i="2"/>
  <c r="AF983" i="2"/>
  <c r="AF975" i="2"/>
  <c r="AF967" i="2"/>
  <c r="AF959" i="2"/>
  <c r="AF951" i="2"/>
  <c r="AF943" i="2"/>
  <c r="AF935" i="2"/>
  <c r="AF927" i="2"/>
  <c r="AF919" i="2"/>
  <c r="AF911" i="2"/>
  <c r="AF903" i="2"/>
  <c r="AF895" i="2"/>
  <c r="AF887" i="2"/>
  <c r="AF879" i="2"/>
  <c r="AF871" i="2"/>
  <c r="AF863" i="2"/>
  <c r="AF855" i="2"/>
  <c r="AF847" i="2"/>
  <c r="AF1228" i="2"/>
  <c r="AF1220" i="2"/>
  <c r="AF1212" i="2"/>
  <c r="AF1204" i="2"/>
  <c r="AF1196" i="2"/>
  <c r="AF1188" i="2"/>
  <c r="AF1180" i="2"/>
  <c r="AF1172" i="2"/>
  <c r="AF1164" i="2"/>
  <c r="AF1156" i="2"/>
  <c r="AF1148" i="2"/>
  <c r="AF1140" i="2"/>
  <c r="AF1132" i="2"/>
  <c r="AF1124" i="2"/>
  <c r="AF1116" i="2"/>
  <c r="AF1108" i="2"/>
  <c r="AF1100" i="2"/>
  <c r="AF1092" i="2"/>
  <c r="AF1084" i="2"/>
  <c r="AF1076" i="2"/>
  <c r="AF1068" i="2"/>
  <c r="AF1060" i="2"/>
  <c r="AF1052" i="2"/>
  <c r="AF1044" i="2"/>
  <c r="AF1036" i="2"/>
  <c r="AF1028" i="2"/>
  <c r="AF1020" i="2"/>
  <c r="AF1012" i="2"/>
  <c r="AF1004" i="2"/>
  <c r="AF675" i="2"/>
  <c r="AF667" i="2"/>
  <c r="AF659" i="2"/>
  <c r="AF651" i="2"/>
  <c r="AF643" i="2"/>
  <c r="AF635" i="2"/>
  <c r="AF627" i="2"/>
  <c r="AF619" i="2"/>
  <c r="AF611" i="2"/>
  <c r="AF603" i="2"/>
  <c r="AF595" i="2"/>
  <c r="AF587" i="2"/>
  <c r="AF579" i="2"/>
  <c r="AF571" i="2"/>
  <c r="AF563" i="2"/>
  <c r="AF555" i="2"/>
  <c r="AF547" i="2"/>
  <c r="AF539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F435" i="2"/>
  <c r="AF427" i="2"/>
  <c r="AF419" i="2"/>
  <c r="AF411" i="2"/>
  <c r="AF403" i="2"/>
  <c r="AF395" i="2"/>
  <c r="AF387" i="2"/>
  <c r="AF379" i="2"/>
  <c r="AF371" i="2"/>
  <c r="AF363" i="2"/>
  <c r="AF355" i="2"/>
  <c r="AF347" i="2"/>
  <c r="AF339" i="2"/>
  <c r="AF331" i="2"/>
  <c r="AF323" i="2"/>
  <c r="AF315" i="2"/>
  <c r="AF307" i="2"/>
  <c r="AF299" i="2"/>
  <c r="AF291" i="2"/>
  <c r="AF283" i="2"/>
  <c r="AF275" i="2"/>
  <c r="AF267" i="2"/>
  <c r="AF259" i="2"/>
  <c r="AF251" i="2"/>
  <c r="AF243" i="2"/>
  <c r="AF235" i="2"/>
  <c r="AF227" i="2"/>
  <c r="AF219" i="2"/>
  <c r="AF211" i="2"/>
  <c r="AF203" i="2"/>
  <c r="AF195" i="2"/>
  <c r="AF187" i="2"/>
  <c r="AF179" i="2"/>
  <c r="AF171" i="2"/>
  <c r="AF163" i="2"/>
  <c r="AF155" i="2"/>
  <c r="AF147" i="2"/>
  <c r="AF139" i="2"/>
  <c r="AF131" i="2"/>
  <c r="AF123" i="2"/>
  <c r="AF115" i="2"/>
  <c r="AF107" i="2"/>
  <c r="AF99" i="2"/>
  <c r="AF91" i="2"/>
  <c r="AF83" i="2"/>
  <c r="AF75" i="2"/>
  <c r="AF67" i="2"/>
  <c r="AF59" i="2"/>
  <c r="AF51" i="2"/>
  <c r="AF43" i="2"/>
  <c r="AF35" i="2"/>
  <c r="AF27" i="2"/>
  <c r="AF19" i="2"/>
  <c r="AF11" i="2"/>
  <c r="AF3" i="2"/>
  <c r="AF701" i="2"/>
  <c r="AF693" i="2"/>
  <c r="AF685" i="2"/>
  <c r="AF677" i="2"/>
  <c r="AF669" i="2"/>
  <c r="AF661" i="2"/>
  <c r="AF653" i="2"/>
  <c r="AF138" i="2"/>
  <c r="AF130" i="2"/>
  <c r="AF122" i="2"/>
  <c r="AF114" i="2"/>
  <c r="AF106" i="2"/>
  <c r="AF98" i="2"/>
  <c r="AF90" i="2"/>
  <c r="AF82" i="2"/>
  <c r="AF74" i="2"/>
  <c r="AF66" i="2"/>
  <c r="AF58" i="2"/>
  <c r="AF50" i="2"/>
  <c r="AF42" i="2"/>
  <c r="AF34" i="2"/>
  <c r="AF26" i="2"/>
  <c r="AF18" i="2"/>
  <c r="AF10" i="2"/>
  <c r="AF2" i="2"/>
  <c r="AF839" i="2"/>
  <c r="AF831" i="2"/>
  <c r="AF823" i="2"/>
  <c r="AF815" i="2"/>
  <c r="AF807" i="2"/>
  <c r="AF799" i="2"/>
  <c r="AF791" i="2"/>
  <c r="AF783" i="2"/>
  <c r="AF775" i="2"/>
  <c r="AF767" i="2"/>
  <c r="AF759" i="2"/>
  <c r="AF751" i="2"/>
  <c r="AF12" i="2"/>
  <c r="AF4" i="2"/>
  <c r="AF77" i="2"/>
  <c r="AF69" i="2"/>
  <c r="AF61" i="2"/>
  <c r="AF53" i="2"/>
  <c r="AF1830" i="2"/>
  <c r="AF1822" i="2"/>
  <c r="AF1814" i="2"/>
  <c r="AF1806" i="2"/>
  <c r="AF1798" i="2"/>
  <c r="AF1790" i="2"/>
  <c r="AF1782" i="2"/>
  <c r="AF1774" i="2"/>
  <c r="AF1766" i="2"/>
  <c r="AF1758" i="2"/>
  <c r="AF1750" i="2"/>
  <c r="AF1742" i="2"/>
  <c r="AF1734" i="2"/>
  <c r="AF1726" i="2"/>
  <c r="AF1718" i="2"/>
  <c r="AF1710" i="2"/>
  <c r="AF1702" i="2"/>
  <c r="AF1694" i="2"/>
  <c r="AF1686" i="2"/>
  <c r="AF1678" i="2"/>
  <c r="AF1670" i="2"/>
  <c r="AF1662" i="2"/>
  <c r="AF1654" i="2"/>
  <c r="AF1646" i="2"/>
  <c r="AF1638" i="2"/>
  <c r="AF1630" i="2"/>
  <c r="AF1622" i="2"/>
  <c r="AF1614" i="2"/>
  <c r="AF1606" i="2"/>
  <c r="AF1598" i="2"/>
  <c r="AF1590" i="2"/>
  <c r="AF1582" i="2"/>
  <c r="AF1574" i="2"/>
  <c r="AF1566" i="2"/>
  <c r="AF1558" i="2"/>
  <c r="AF1550" i="2"/>
  <c r="AF1542" i="2"/>
  <c r="AF1534" i="2"/>
  <c r="AF1526" i="2"/>
  <c r="AF1518" i="2"/>
  <c r="AF1510" i="2"/>
  <c r="AF1502" i="2"/>
  <c r="AG2" i="7"/>
  <c r="AG18" i="7"/>
  <c r="AG26" i="7"/>
  <c r="AG3" i="7"/>
  <c r="AG11" i="7"/>
  <c r="AG19" i="7"/>
  <c r="AG27" i="7"/>
  <c r="AG4" i="7"/>
  <c r="AG20" i="7"/>
  <c r="AG28" i="7"/>
  <c r="AG5" i="7"/>
  <c r="AG13" i="7"/>
  <c r="AG21" i="7"/>
  <c r="AG29" i="7"/>
  <c r="AG6" i="7"/>
  <c r="AG14" i="7"/>
  <c r="AG22" i="7"/>
  <c r="AG7" i="7"/>
  <c r="AG15" i="7"/>
  <c r="AG23" i="7"/>
  <c r="AG8" i="7"/>
  <c r="AG16" i="7"/>
  <c r="AG24" i="7"/>
  <c r="AG9" i="7"/>
  <c r="AF9" i="7"/>
  <c r="AF17" i="7"/>
  <c r="AF25" i="7"/>
  <c r="AF2" i="7"/>
  <c r="AF10" i="7"/>
  <c r="AF18" i="7"/>
  <c r="AF26" i="7"/>
  <c r="AG25" i="7"/>
  <c r="AF3" i="7"/>
  <c r="AF11" i="7"/>
  <c r="AF19" i="7"/>
  <c r="AF27" i="7"/>
  <c r="AF4" i="7"/>
  <c r="AF12" i="7"/>
  <c r="AF20" i="7"/>
  <c r="AF28" i="7"/>
  <c r="AF5" i="7"/>
  <c r="AF13" i="7"/>
  <c r="AF21" i="7"/>
  <c r="AF29" i="7"/>
  <c r="AI29" i="7" s="1"/>
  <c r="AF7" i="7"/>
  <c r="AI7" i="7" s="1"/>
  <c r="AF15" i="7"/>
  <c r="AF23" i="7"/>
  <c r="AF6" i="7"/>
  <c r="AF8" i="7"/>
  <c r="AF14" i="7"/>
  <c r="AF22" i="7"/>
  <c r="AF24" i="7"/>
  <c r="AF16" i="7"/>
  <c r="AF1824" i="2"/>
  <c r="AF1816" i="2"/>
  <c r="AF1808" i="2"/>
  <c r="AF1800" i="2"/>
  <c r="AF1792" i="2"/>
  <c r="AF1784" i="2"/>
  <c r="AF1776" i="2"/>
  <c r="AF1768" i="2"/>
  <c r="AF1760" i="2"/>
  <c r="AF1752" i="2"/>
  <c r="AF1744" i="2"/>
  <c r="AF1736" i="2"/>
  <c r="AF1728" i="2"/>
  <c r="AF1720" i="2"/>
  <c r="AF1712" i="2"/>
  <c r="AF1704" i="2"/>
  <c r="AF1696" i="2"/>
  <c r="AF1688" i="2"/>
  <c r="AF1680" i="2"/>
  <c r="AF1672" i="2"/>
  <c r="AF1664" i="2"/>
  <c r="AF1656" i="2"/>
  <c r="AF1648" i="2"/>
  <c r="AF1640" i="2"/>
  <c r="AF1632" i="2"/>
  <c r="AF1624" i="2"/>
  <c r="AF1616" i="2"/>
  <c r="AF1608" i="2"/>
  <c r="AF1600" i="2"/>
  <c r="AF1592" i="2"/>
  <c r="AF1584" i="2"/>
  <c r="AF1576" i="2"/>
  <c r="AF1568" i="2"/>
  <c r="AF1560" i="2"/>
  <c r="AF1552" i="2"/>
  <c r="AF1544" i="2"/>
  <c r="AF1536" i="2"/>
  <c r="AF1528" i="2"/>
  <c r="AF1520" i="2"/>
  <c r="AF1512" i="2"/>
  <c r="AF1504" i="2"/>
  <c r="AF1496" i="2"/>
  <c r="AG17" i="7" s="1"/>
  <c r="AF1488" i="2"/>
  <c r="AF1480" i="2"/>
  <c r="AF1472" i="2"/>
  <c r="AF1464" i="2"/>
  <c r="AF1456" i="2"/>
  <c r="AF1448" i="2"/>
  <c r="AF1440" i="2"/>
  <c r="AF1432" i="2"/>
  <c r="AF1424" i="2"/>
  <c r="AF1416" i="2"/>
  <c r="AF1408" i="2"/>
  <c r="AF1400" i="2"/>
  <c r="AF1392" i="2"/>
  <c r="AF1384" i="2"/>
  <c r="AF1376" i="2"/>
  <c r="AF1368" i="2"/>
  <c r="AF1826" i="2"/>
  <c r="AF1818" i="2"/>
  <c r="AF1810" i="2"/>
  <c r="AF1802" i="2"/>
  <c r="AF1794" i="2"/>
  <c r="AF1786" i="2"/>
  <c r="AF1778" i="2"/>
  <c r="AF1770" i="2"/>
  <c r="AF1762" i="2"/>
  <c r="AF1754" i="2"/>
  <c r="AF1746" i="2"/>
  <c r="AF1738" i="2"/>
  <c r="AF1730" i="2"/>
  <c r="AF1722" i="2"/>
  <c r="AF1714" i="2"/>
  <c r="AF1706" i="2"/>
  <c r="AF1698" i="2"/>
  <c r="AF1690" i="2"/>
  <c r="AF1682" i="2"/>
  <c r="AF1674" i="2"/>
  <c r="AF1666" i="2"/>
  <c r="AF1658" i="2"/>
  <c r="AF1650" i="2"/>
  <c r="AF1642" i="2"/>
  <c r="AF1634" i="2"/>
  <c r="AF1626" i="2"/>
  <c r="AF1618" i="2"/>
  <c r="AF1610" i="2"/>
  <c r="AF1602" i="2"/>
  <c r="AF1594" i="2"/>
  <c r="AF1586" i="2"/>
  <c r="AF1578" i="2"/>
  <c r="AF1570" i="2"/>
  <c r="AF1562" i="2"/>
  <c r="AF1554" i="2"/>
  <c r="AF1546" i="2"/>
  <c r="AF1538" i="2"/>
  <c r="AF1530" i="2"/>
  <c r="AF1522" i="2"/>
  <c r="AF1514" i="2"/>
  <c r="AF1506" i="2"/>
  <c r="AF1498" i="2"/>
  <c r="AF1490" i="2"/>
  <c r="AF1823" i="2"/>
  <c r="AF1815" i="2"/>
  <c r="AF1807" i="2"/>
  <c r="AF1799" i="2"/>
  <c r="AF1791" i="2"/>
  <c r="AF1783" i="2"/>
  <c r="AF1775" i="2"/>
  <c r="AF1767" i="2"/>
  <c r="AF1759" i="2"/>
  <c r="AF1751" i="2"/>
  <c r="AF1743" i="2"/>
  <c r="AF1735" i="2"/>
  <c r="AF1727" i="2"/>
  <c r="AF1719" i="2"/>
  <c r="AF1711" i="2"/>
  <c r="AF1703" i="2"/>
  <c r="AF1695" i="2"/>
  <c r="AF1687" i="2"/>
  <c r="AF1679" i="2"/>
  <c r="AF1671" i="2"/>
  <c r="AF1663" i="2"/>
  <c r="AF1655" i="2"/>
  <c r="AF1647" i="2"/>
  <c r="AF1639" i="2"/>
  <c r="AF1631" i="2"/>
  <c r="AF1623" i="2"/>
  <c r="AF1615" i="2"/>
  <c r="AF1607" i="2"/>
  <c r="AF1599" i="2"/>
  <c r="AF1591" i="2"/>
  <c r="AF1583" i="2"/>
  <c r="AF1575" i="2"/>
  <c r="AF1567" i="2"/>
  <c r="AF1559" i="2"/>
  <c r="AF1551" i="2"/>
  <c r="AF1543" i="2"/>
  <c r="AF1535" i="2"/>
  <c r="AF1527" i="2"/>
  <c r="AF1519" i="2"/>
  <c r="AF1511" i="2"/>
  <c r="AF1503" i="2"/>
  <c r="AF1494" i="2"/>
  <c r="AF1486" i="2"/>
  <c r="AF1478" i="2"/>
  <c r="AF1470" i="2"/>
  <c r="AF1462" i="2"/>
  <c r="AF1454" i="2"/>
  <c r="AF1446" i="2"/>
  <c r="AF1438" i="2"/>
  <c r="AF1430" i="2"/>
  <c r="AF1422" i="2"/>
  <c r="AF1414" i="2"/>
  <c r="AF1406" i="2"/>
  <c r="AF1398" i="2"/>
  <c r="AF1390" i="2"/>
  <c r="AF1382" i="2"/>
  <c r="AF1374" i="2"/>
  <c r="AF1366" i="2"/>
  <c r="AF1358" i="2"/>
  <c r="AF1350" i="2"/>
  <c r="AF1342" i="2"/>
  <c r="AF1334" i="2"/>
  <c r="AF1326" i="2"/>
  <c r="AF1318" i="2"/>
  <c r="AF1310" i="2"/>
  <c r="AF1302" i="2"/>
  <c r="AF1294" i="2"/>
  <c r="AF1286" i="2"/>
  <c r="AF1278" i="2"/>
  <c r="AF1270" i="2"/>
  <c r="AF1262" i="2"/>
  <c r="AF1254" i="2"/>
  <c r="AF1246" i="2"/>
  <c r="AF1238" i="2"/>
  <c r="AF1230" i="2"/>
  <c r="AF1222" i="2"/>
  <c r="AF1214" i="2"/>
  <c r="AF1206" i="2"/>
  <c r="AF1198" i="2"/>
  <c r="AF1190" i="2"/>
  <c r="AF1182" i="2"/>
  <c r="AF1174" i="2"/>
  <c r="AF1166" i="2"/>
  <c r="AF1158" i="2"/>
  <c r="AF1150" i="2"/>
  <c r="AF1142" i="2"/>
  <c r="AF1134" i="2"/>
  <c r="AF1126" i="2"/>
  <c r="AF1118" i="2"/>
  <c r="AF1110" i="2"/>
  <c r="AF1102" i="2"/>
  <c r="AF1094" i="2"/>
  <c r="AF1086" i="2"/>
  <c r="AF1078" i="2"/>
  <c r="AF1070" i="2"/>
  <c r="AF1062" i="2"/>
  <c r="AF1054" i="2"/>
  <c r="AF1046" i="2"/>
  <c r="AF1038" i="2"/>
  <c r="AF1030" i="2"/>
  <c r="AF1022" i="2"/>
  <c r="AF1014" i="2"/>
  <c r="AF1006" i="2"/>
  <c r="AG12" i="7" s="1"/>
  <c r="AF998" i="2"/>
  <c r="AF990" i="2"/>
  <c r="AF982" i="2"/>
  <c r="AF974" i="2"/>
  <c r="AF966" i="2"/>
  <c r="AF958" i="2"/>
  <c r="AF950" i="2"/>
  <c r="AF942" i="2"/>
  <c r="AF934" i="2"/>
  <c r="AF926" i="2"/>
  <c r="AF918" i="2"/>
  <c r="AF910" i="2"/>
  <c r="AF902" i="2"/>
  <c r="AF894" i="2"/>
  <c r="AF886" i="2"/>
  <c r="AF878" i="2"/>
  <c r="AF870" i="2"/>
  <c r="AF862" i="2"/>
  <c r="AF854" i="2"/>
  <c r="AF846" i="2"/>
  <c r="AF838" i="2"/>
  <c r="AF830" i="2"/>
  <c r="AF822" i="2"/>
  <c r="AF814" i="2"/>
  <c r="AF806" i="2"/>
  <c r="AF798" i="2"/>
  <c r="AF790" i="2"/>
  <c r="AF782" i="2"/>
  <c r="AF774" i="2"/>
  <c r="AF766" i="2"/>
  <c r="AF758" i="2"/>
  <c r="AF750" i="2"/>
  <c r="AF742" i="2"/>
  <c r="AF734" i="2"/>
  <c r="AF726" i="2"/>
  <c r="AF718" i="2"/>
  <c r="AF710" i="2"/>
  <c r="AF702" i="2"/>
  <c r="AF694" i="2"/>
  <c r="AF686" i="2"/>
  <c r="AF678" i="2"/>
  <c r="AF670" i="2"/>
  <c r="AF662" i="2"/>
  <c r="AF654" i="2"/>
  <c r="AF646" i="2"/>
  <c r="AF638" i="2"/>
  <c r="AF630" i="2"/>
  <c r="AF622" i="2"/>
  <c r="AF614" i="2"/>
  <c r="AF606" i="2"/>
  <c r="AF598" i="2"/>
  <c r="AF590" i="2"/>
  <c r="AF582" i="2"/>
  <c r="AF574" i="2"/>
  <c r="AF566" i="2"/>
  <c r="AF558" i="2"/>
  <c r="AF550" i="2"/>
  <c r="AF542" i="2"/>
  <c r="AF534" i="2"/>
  <c r="AF526" i="2"/>
  <c r="AF518" i="2"/>
  <c r="AF510" i="2"/>
  <c r="AF502" i="2"/>
  <c r="AF494" i="2"/>
  <c r="AF486" i="2"/>
  <c r="AF478" i="2"/>
  <c r="AF470" i="2"/>
  <c r="AF462" i="2"/>
  <c r="AF454" i="2"/>
  <c r="AF446" i="2"/>
  <c r="AF438" i="2"/>
  <c r="AF430" i="2"/>
  <c r="AF422" i="2"/>
  <c r="AF414" i="2"/>
  <c r="AF406" i="2"/>
  <c r="AF398" i="2"/>
  <c r="AF390" i="2"/>
  <c r="AF382" i="2"/>
  <c r="AF374" i="2"/>
  <c r="AF366" i="2"/>
  <c r="AF358" i="2"/>
  <c r="AF350" i="2"/>
  <c r="AF342" i="2"/>
  <c r="AF334" i="2"/>
  <c r="AF326" i="2"/>
  <c r="AF318" i="2"/>
  <c r="AF310" i="2"/>
  <c r="AF302" i="2"/>
  <c r="AF294" i="2"/>
  <c r="AF286" i="2"/>
  <c r="AF278" i="2"/>
  <c r="AF270" i="2"/>
  <c r="AF262" i="2"/>
  <c r="AF254" i="2"/>
  <c r="AF246" i="2"/>
  <c r="AF238" i="2"/>
  <c r="AF230" i="2"/>
  <c r="AF222" i="2"/>
  <c r="AF214" i="2"/>
  <c r="AF206" i="2"/>
  <c r="AF198" i="2"/>
  <c r="AF190" i="2"/>
  <c r="AF182" i="2"/>
  <c r="AF174" i="2"/>
  <c r="AF166" i="2"/>
  <c r="AF158" i="2"/>
  <c r="AF150" i="2"/>
  <c r="AF142" i="2"/>
  <c r="AF134" i="2"/>
  <c r="AF126" i="2"/>
  <c r="AF118" i="2"/>
  <c r="AF110" i="2"/>
  <c r="AF102" i="2"/>
  <c r="AF94" i="2"/>
  <c r="AF86" i="2"/>
  <c r="AF78" i="2"/>
  <c r="AF70" i="2"/>
  <c r="AF62" i="2"/>
  <c r="AF54" i="2"/>
  <c r="AF46" i="2"/>
  <c r="AF38" i="2"/>
  <c r="AF30" i="2"/>
  <c r="AF22" i="2"/>
  <c r="AF14" i="2"/>
  <c r="AF6" i="2"/>
  <c r="AF1360" i="2"/>
  <c r="AF1352" i="2"/>
  <c r="AF1344" i="2"/>
  <c r="AF1336" i="2"/>
  <c r="AF1328" i="2"/>
  <c r="AF1320" i="2"/>
  <c r="AF1312" i="2"/>
  <c r="AF1304" i="2"/>
  <c r="AF1296" i="2"/>
  <c r="AF1288" i="2"/>
  <c r="AF1280" i="2"/>
  <c r="AF1272" i="2"/>
  <c r="AF1264" i="2"/>
  <c r="AF1256" i="2"/>
  <c r="AF1248" i="2"/>
  <c r="AF1240" i="2"/>
  <c r="AF1232" i="2"/>
  <c r="AF1224" i="2"/>
  <c r="AF1216" i="2"/>
  <c r="AF1208" i="2"/>
  <c r="AF1200" i="2"/>
  <c r="AF1192" i="2"/>
  <c r="AF1184" i="2"/>
  <c r="AF1176" i="2"/>
  <c r="AF1168" i="2"/>
  <c r="AF1160" i="2"/>
  <c r="AF1152" i="2"/>
  <c r="AF1144" i="2"/>
  <c r="AF1136" i="2"/>
  <c r="AF1128" i="2"/>
  <c r="AF1120" i="2"/>
  <c r="AF1112" i="2"/>
  <c r="AF1104" i="2"/>
  <c r="AF1096" i="2"/>
  <c r="AF1088" i="2"/>
  <c r="AF1080" i="2"/>
  <c r="AF1072" i="2"/>
  <c r="AF1064" i="2"/>
  <c r="AF1056" i="2"/>
  <c r="AF1048" i="2"/>
  <c r="AF1040" i="2"/>
  <c r="AF1032" i="2"/>
  <c r="AF1024" i="2"/>
  <c r="AF1016" i="2"/>
  <c r="AF1008" i="2"/>
  <c r="AF1000" i="2"/>
  <c r="AF992" i="2"/>
  <c r="AF984" i="2"/>
  <c r="AF976" i="2"/>
  <c r="AF968" i="2"/>
  <c r="AF960" i="2"/>
  <c r="AF952" i="2"/>
  <c r="AF944" i="2"/>
  <c r="AF936" i="2"/>
  <c r="AF928" i="2"/>
  <c r="AF920" i="2"/>
  <c r="AF912" i="2"/>
  <c r="AF904" i="2"/>
  <c r="AF896" i="2"/>
  <c r="AF888" i="2"/>
  <c r="AF880" i="2"/>
  <c r="AF872" i="2"/>
  <c r="AF864" i="2"/>
  <c r="AF856" i="2"/>
  <c r="AF848" i="2"/>
  <c r="AF840" i="2"/>
  <c r="AF832" i="2"/>
  <c r="AF824" i="2"/>
  <c r="AF816" i="2"/>
  <c r="AF808" i="2"/>
  <c r="AF800" i="2"/>
  <c r="AF792" i="2"/>
  <c r="AF784" i="2"/>
  <c r="AF776" i="2"/>
  <c r="AF768" i="2"/>
  <c r="AF760" i="2"/>
  <c r="AF752" i="2"/>
  <c r="AF744" i="2"/>
  <c r="AF736" i="2"/>
  <c r="AF728" i="2"/>
  <c r="AF720" i="2"/>
  <c r="AF712" i="2"/>
  <c r="AF704" i="2"/>
  <c r="AF696" i="2"/>
  <c r="AF688" i="2"/>
  <c r="AF680" i="2"/>
  <c r="AF672" i="2"/>
  <c r="AF664" i="2"/>
  <c r="AF656" i="2"/>
  <c r="AF648" i="2"/>
  <c r="AF640" i="2"/>
  <c r="AF632" i="2"/>
  <c r="AF624" i="2"/>
  <c r="AF616" i="2"/>
  <c r="AF608" i="2"/>
  <c r="AF600" i="2"/>
  <c r="AF592" i="2"/>
  <c r="AF584" i="2"/>
  <c r="AF576" i="2"/>
  <c r="AF568" i="2"/>
  <c r="AF560" i="2"/>
  <c r="AF552" i="2"/>
  <c r="AF544" i="2"/>
  <c r="AF536" i="2"/>
  <c r="AF528" i="2"/>
  <c r="AF520" i="2"/>
  <c r="AF512" i="2"/>
  <c r="AF504" i="2"/>
  <c r="AF496" i="2"/>
  <c r="AF488" i="2"/>
  <c r="AF480" i="2"/>
  <c r="AF472" i="2"/>
  <c r="AF464" i="2"/>
  <c r="AF456" i="2"/>
  <c r="AF448" i="2"/>
  <c r="AF440" i="2"/>
  <c r="AF432" i="2"/>
  <c r="AF424" i="2"/>
  <c r="AF416" i="2"/>
  <c r="AF408" i="2"/>
  <c r="AF400" i="2"/>
  <c r="AF392" i="2"/>
  <c r="AF384" i="2"/>
  <c r="AF376" i="2"/>
  <c r="AF368" i="2"/>
  <c r="AF360" i="2"/>
  <c r="AF352" i="2"/>
  <c r="AF344" i="2"/>
  <c r="AF336" i="2"/>
  <c r="AF328" i="2"/>
  <c r="AF320" i="2"/>
  <c r="AF312" i="2"/>
  <c r="AF304" i="2"/>
  <c r="AF296" i="2"/>
  <c r="AF288" i="2"/>
  <c r="AF280" i="2"/>
  <c r="AF272" i="2"/>
  <c r="AF264" i="2"/>
  <c r="AF256" i="2"/>
  <c r="AF248" i="2"/>
  <c r="AF240" i="2"/>
  <c r="AF232" i="2"/>
  <c r="AF224" i="2"/>
  <c r="AF216" i="2"/>
  <c r="AF208" i="2"/>
  <c r="AF200" i="2"/>
  <c r="AF192" i="2"/>
  <c r="AF184" i="2"/>
  <c r="AF176" i="2"/>
  <c r="AF168" i="2"/>
  <c r="AF160" i="2"/>
  <c r="AF152" i="2"/>
  <c r="AF144" i="2"/>
  <c r="AF136" i="2"/>
  <c r="AF128" i="2"/>
  <c r="AF120" i="2"/>
  <c r="AF112" i="2"/>
  <c r="AF104" i="2"/>
  <c r="AF96" i="2"/>
  <c r="AF88" i="2"/>
  <c r="AF80" i="2"/>
  <c r="AF72" i="2"/>
  <c r="AF64" i="2"/>
  <c r="AF56" i="2"/>
  <c r="AF48" i="2"/>
  <c r="AF40" i="2"/>
  <c r="AF32" i="2"/>
  <c r="AF24" i="2"/>
  <c r="AF16" i="2"/>
  <c r="AF8" i="2"/>
  <c r="AF45" i="2"/>
  <c r="AF37" i="2"/>
  <c r="AF29" i="2"/>
  <c r="AF21" i="2"/>
  <c r="AF13" i="2"/>
  <c r="AF5" i="2"/>
  <c r="AF1482" i="2"/>
  <c r="AF1474" i="2"/>
  <c r="AF1466" i="2"/>
  <c r="AF1458" i="2"/>
  <c r="AF1450" i="2"/>
  <c r="AF1442" i="2"/>
  <c r="AF1434" i="2"/>
  <c r="AF1426" i="2"/>
  <c r="AF1418" i="2"/>
  <c r="AF1410" i="2"/>
  <c r="AF1402" i="2"/>
  <c r="AF1394" i="2"/>
  <c r="AF1386" i="2"/>
  <c r="AF1378" i="2"/>
  <c r="AF1370" i="2"/>
  <c r="AF1362" i="2"/>
  <c r="AF1354" i="2"/>
  <c r="AF1346" i="2"/>
  <c r="AF1338" i="2"/>
  <c r="AF1330" i="2"/>
  <c r="AF1322" i="2"/>
  <c r="AF1314" i="2"/>
  <c r="AF1306" i="2"/>
  <c r="AF1298" i="2"/>
  <c r="AF1290" i="2"/>
  <c r="AF1282" i="2"/>
  <c r="AF1274" i="2"/>
  <c r="AF1266" i="2"/>
  <c r="AF1258" i="2"/>
  <c r="AF1250" i="2"/>
  <c r="AF1242" i="2"/>
  <c r="AF1234" i="2"/>
  <c r="AF1226" i="2"/>
  <c r="AF1218" i="2"/>
  <c r="AF1210" i="2"/>
  <c r="AF1202" i="2"/>
  <c r="AF1194" i="2"/>
  <c r="AF1186" i="2"/>
  <c r="AF1178" i="2"/>
  <c r="AF1170" i="2"/>
  <c r="AF1162" i="2"/>
  <c r="AF1154" i="2"/>
  <c r="AF1146" i="2"/>
  <c r="AF1138" i="2"/>
  <c r="AF1130" i="2"/>
  <c r="AF1122" i="2"/>
  <c r="AF1114" i="2"/>
  <c r="AF1106" i="2"/>
  <c r="AF1098" i="2"/>
  <c r="AF1090" i="2"/>
  <c r="AF1082" i="2"/>
  <c r="AF1074" i="2"/>
  <c r="AF1066" i="2"/>
  <c r="AF1058" i="2"/>
  <c r="AF1050" i="2"/>
  <c r="AF1042" i="2"/>
  <c r="AF1034" i="2"/>
  <c r="AF1026" i="2"/>
  <c r="AF1018" i="2"/>
  <c r="AF1010" i="2"/>
  <c r="AF1002" i="2"/>
  <c r="AG10" i="7" s="1"/>
  <c r="AF994" i="2"/>
  <c r="AF986" i="2"/>
  <c r="AF978" i="2"/>
  <c r="AF970" i="2"/>
  <c r="AF962" i="2"/>
  <c r="AF954" i="2"/>
  <c r="AF946" i="2"/>
  <c r="AF938" i="2"/>
  <c r="AF930" i="2"/>
  <c r="AF922" i="2"/>
  <c r="AF914" i="2"/>
  <c r="AF906" i="2"/>
  <c r="AF898" i="2"/>
  <c r="AF890" i="2"/>
  <c r="AF882" i="2"/>
  <c r="AF874" i="2"/>
  <c r="AF866" i="2"/>
  <c r="AF858" i="2"/>
  <c r="AF850" i="2"/>
  <c r="AF842" i="2"/>
  <c r="AF834" i="2"/>
  <c r="AF826" i="2"/>
  <c r="AF818" i="2"/>
  <c r="AF810" i="2"/>
  <c r="AF802" i="2"/>
  <c r="AF794" i="2"/>
  <c r="AF786" i="2"/>
  <c r="AF778" i="2"/>
  <c r="AF770" i="2"/>
  <c r="AF762" i="2"/>
  <c r="AF754" i="2"/>
  <c r="AF746" i="2"/>
  <c r="AF738" i="2"/>
  <c r="AF730" i="2"/>
  <c r="AF722" i="2"/>
  <c r="AF714" i="2"/>
  <c r="AF706" i="2"/>
  <c r="AF698" i="2"/>
  <c r="AF690" i="2"/>
  <c r="AF682" i="2"/>
  <c r="AF674" i="2"/>
  <c r="AF666" i="2"/>
  <c r="AF658" i="2"/>
  <c r="AF650" i="2"/>
  <c r="AF642" i="2"/>
  <c r="AF634" i="2"/>
  <c r="AF626" i="2"/>
  <c r="AF618" i="2"/>
  <c r="AF610" i="2"/>
  <c r="AF602" i="2"/>
  <c r="AF594" i="2"/>
  <c r="AF586" i="2"/>
  <c r="AF578" i="2"/>
  <c r="AF570" i="2"/>
  <c r="AF562" i="2"/>
  <c r="AF554" i="2"/>
  <c r="AF546" i="2"/>
  <c r="AF538" i="2"/>
  <c r="AF530" i="2"/>
  <c r="AF522" i="2"/>
  <c r="AF514" i="2"/>
  <c r="AF506" i="2"/>
  <c r="AF498" i="2"/>
  <c r="AF490" i="2"/>
  <c r="AF482" i="2"/>
  <c r="AF474" i="2"/>
  <c r="AF466" i="2"/>
  <c r="AF458" i="2"/>
  <c r="AF450" i="2"/>
  <c r="AF442" i="2"/>
  <c r="AF434" i="2"/>
  <c r="AF426" i="2"/>
  <c r="AF418" i="2"/>
  <c r="AF410" i="2"/>
  <c r="AF402" i="2"/>
  <c r="AF394" i="2"/>
  <c r="AF386" i="2"/>
  <c r="AF378" i="2"/>
  <c r="AF370" i="2"/>
  <c r="AF362" i="2"/>
  <c r="AF354" i="2"/>
  <c r="AF346" i="2"/>
  <c r="AF338" i="2"/>
  <c r="AF330" i="2"/>
  <c r="AF322" i="2"/>
  <c r="AF314" i="2"/>
  <c r="AF306" i="2"/>
  <c r="AF298" i="2"/>
  <c r="AF290" i="2"/>
  <c r="AF282" i="2"/>
  <c r="AF274" i="2"/>
  <c r="AF266" i="2"/>
  <c r="AF258" i="2"/>
  <c r="AF250" i="2"/>
  <c r="AF242" i="2"/>
  <c r="AF234" i="2"/>
  <c r="AF226" i="2"/>
  <c r="AF218" i="2"/>
  <c r="AF210" i="2"/>
  <c r="AF202" i="2"/>
  <c r="AF194" i="2"/>
  <c r="AF186" i="2"/>
  <c r="AF178" i="2"/>
  <c r="AF170" i="2"/>
  <c r="AF162" i="2"/>
  <c r="AF154" i="2"/>
  <c r="AF146" i="2"/>
  <c r="AF1495" i="2"/>
  <c r="AF1487" i="2"/>
  <c r="AF1479" i="2"/>
  <c r="AF1471" i="2"/>
  <c r="AF1463" i="2"/>
  <c r="AF1455" i="2"/>
  <c r="AF1447" i="2"/>
  <c r="AF1439" i="2"/>
  <c r="AF1431" i="2"/>
  <c r="AF1423" i="2"/>
  <c r="AF1415" i="2"/>
  <c r="AF1407" i="2"/>
  <c r="AF1399" i="2"/>
  <c r="AF1391" i="2"/>
  <c r="AF1383" i="2"/>
  <c r="AF1375" i="2"/>
  <c r="AF1367" i="2"/>
  <c r="AF1359" i="2"/>
  <c r="AF1351" i="2"/>
  <c r="AF1343" i="2"/>
  <c r="AF1335" i="2"/>
  <c r="AF1327" i="2"/>
  <c r="AF1319" i="2"/>
  <c r="AF1311" i="2"/>
  <c r="AF1303" i="2"/>
  <c r="AF1295" i="2"/>
  <c r="AF1287" i="2"/>
  <c r="AF1279" i="2"/>
  <c r="AF1271" i="2"/>
  <c r="AF1263" i="2"/>
  <c r="AF1255" i="2"/>
  <c r="AF1247" i="2"/>
  <c r="AF1239" i="2"/>
  <c r="AF1231" i="2"/>
  <c r="AF1223" i="2"/>
  <c r="AF1215" i="2"/>
  <c r="AF1207" i="2"/>
  <c r="AF1199" i="2"/>
  <c r="AF1191" i="2"/>
  <c r="AF1183" i="2"/>
  <c r="AF1175" i="2"/>
  <c r="AF1167" i="2"/>
  <c r="AF1159" i="2"/>
  <c r="AF1151" i="2"/>
  <c r="AF743" i="2"/>
  <c r="AF735" i="2"/>
  <c r="AF727" i="2"/>
  <c r="AF719" i="2"/>
  <c r="AF711" i="2"/>
  <c r="AF703" i="2"/>
  <c r="AF695" i="2"/>
  <c r="AF687" i="2"/>
  <c r="AF679" i="2"/>
  <c r="AF671" i="2"/>
  <c r="AF663" i="2"/>
  <c r="AF655" i="2"/>
  <c r="AF647" i="2"/>
  <c r="AF639" i="2"/>
  <c r="AF631" i="2"/>
  <c r="AF623" i="2"/>
  <c r="AF615" i="2"/>
  <c r="AF607" i="2"/>
  <c r="AF599" i="2"/>
  <c r="AF591" i="2"/>
  <c r="AF583" i="2"/>
  <c r="AF575" i="2"/>
  <c r="AF567" i="2"/>
  <c r="AF559" i="2"/>
  <c r="AF551" i="2"/>
  <c r="AF543" i="2"/>
  <c r="AF535" i="2"/>
  <c r="AF527" i="2"/>
  <c r="AF519" i="2"/>
  <c r="AF511" i="2"/>
  <c r="AF503" i="2"/>
  <c r="AF495" i="2"/>
  <c r="AF487" i="2"/>
  <c r="AF479" i="2"/>
  <c r="AF471" i="2"/>
  <c r="AF463" i="2"/>
  <c r="AF455" i="2"/>
  <c r="AF447" i="2"/>
  <c r="AF439" i="2"/>
  <c r="AF431" i="2"/>
  <c r="AF423" i="2"/>
  <c r="AF415" i="2"/>
  <c r="AF407" i="2"/>
  <c r="AF399" i="2"/>
  <c r="AF391" i="2"/>
  <c r="AF383" i="2"/>
  <c r="AF375" i="2"/>
  <c r="AF367" i="2"/>
  <c r="AF359" i="2"/>
  <c r="AF351" i="2"/>
  <c r="AF343" i="2"/>
  <c r="AF335" i="2"/>
  <c r="AF327" i="2"/>
  <c r="AF319" i="2"/>
  <c r="AF311" i="2"/>
  <c r="AF303" i="2"/>
  <c r="AF295" i="2"/>
  <c r="AF287" i="2"/>
  <c r="AF279" i="2"/>
  <c r="AF271" i="2"/>
  <c r="AF263" i="2"/>
  <c r="AF255" i="2"/>
  <c r="AF247" i="2"/>
  <c r="AF239" i="2"/>
  <c r="AF231" i="2"/>
  <c r="AF223" i="2"/>
  <c r="AF215" i="2"/>
  <c r="AF207" i="2"/>
  <c r="AF199" i="2"/>
  <c r="AF191" i="2"/>
  <c r="AF183" i="2"/>
  <c r="AF175" i="2"/>
  <c r="AF167" i="2"/>
  <c r="AF159" i="2"/>
  <c r="AF151" i="2"/>
  <c r="AF143" i="2"/>
  <c r="AF135" i="2"/>
  <c r="AF127" i="2"/>
  <c r="AF119" i="2"/>
  <c r="AF111" i="2"/>
  <c r="AF103" i="2"/>
  <c r="AF95" i="2"/>
  <c r="AF87" i="2"/>
  <c r="AF79" i="2"/>
  <c r="AF71" i="2"/>
  <c r="AF63" i="2"/>
  <c r="AF55" i="2"/>
  <c r="AF47" i="2"/>
  <c r="AF39" i="2"/>
  <c r="AF31" i="2"/>
  <c r="AF23" i="2"/>
  <c r="AF15" i="2"/>
  <c r="AF7" i="2"/>
  <c r="AI2" i="7"/>
  <c r="AI14" i="7"/>
  <c r="AI25" i="7"/>
  <c r="AI6" i="7"/>
  <c r="AI15" i="7"/>
  <c r="AI13" i="7"/>
  <c r="AI5" i="7"/>
  <c r="AI8" i="7"/>
  <c r="AI23" i="7"/>
  <c r="AI9" i="7"/>
  <c r="AI21" i="7"/>
  <c r="AI16" i="7"/>
  <c r="AI11" i="7"/>
  <c r="AI17" i="7"/>
  <c r="AI22" i="7"/>
  <c r="AI19" i="7"/>
  <c r="AI27" i="7"/>
  <c r="AI20" i="7"/>
  <c r="AI26" i="7"/>
  <c r="AI28" i="7"/>
  <c r="AI24" i="7"/>
  <c r="AI4" i="7"/>
  <c r="AI10" i="7"/>
  <c r="AI12" i="7"/>
  <c r="AI18" i="7"/>
  <c r="AI3" i="7"/>
  <c r="AR7" i="7" l="1"/>
  <c r="AR19" i="7"/>
  <c r="AR5" i="7"/>
  <c r="AR6" i="7"/>
  <c r="AR9" i="7"/>
  <c r="AR17" i="7"/>
  <c r="AR25" i="7"/>
  <c r="AR22" i="7"/>
  <c r="AR15" i="7"/>
  <c r="AR8" i="7"/>
  <c r="AR14" i="7"/>
  <c r="AR2" i="7"/>
  <c r="AR28" i="7"/>
  <c r="AR18" i="7"/>
  <c r="AR23" i="7"/>
  <c r="AR27" i="7"/>
  <c r="AR20" i="7"/>
  <c r="AR12" i="7"/>
  <c r="AR13" i="7"/>
  <c r="AR11" i="7"/>
  <c r="AR4" i="7"/>
  <c r="AR21" i="7"/>
  <c r="AR24" i="7"/>
  <c r="AR29" i="7"/>
  <c r="AR16" i="7"/>
  <c r="AR3" i="7"/>
  <c r="AR26" i="7"/>
  <c r="AR10" i="7"/>
</calcChain>
</file>

<file path=xl/sharedStrings.xml><?xml version="1.0" encoding="utf-8"?>
<sst xmlns="http://schemas.openxmlformats.org/spreadsheetml/2006/main" count="73737" uniqueCount="6457">
  <si>
    <t>Priority</t>
  </si>
  <si>
    <t>PM</t>
  </si>
  <si>
    <t>Sales Category</t>
  </si>
  <si>
    <t>Rework</t>
  </si>
  <si>
    <t>Order</t>
  </si>
  <si>
    <t>Line</t>
  </si>
  <si>
    <t>Open Value</t>
  </si>
  <si>
    <t>Fixture Type</t>
  </si>
  <si>
    <t>Product Code</t>
  </si>
  <si>
    <t>Status</t>
  </si>
  <si>
    <t>Comment</t>
  </si>
  <si>
    <t>Pick Status</t>
  </si>
  <si>
    <t>MachineShop Delivered</t>
  </si>
  <si>
    <t>Wiring Delivered</t>
  </si>
  <si>
    <t>Issue Resolved</t>
  </si>
  <si>
    <t>Production Comment</t>
  </si>
  <si>
    <t>Production Group</t>
  </si>
  <si>
    <t>Total Sections</t>
  </si>
  <si>
    <t>Regular</t>
  </si>
  <si>
    <t>High Priority</t>
  </si>
  <si>
    <t>Machine Shop Started</t>
  </si>
  <si>
    <t>Picked - Complete</t>
  </si>
  <si>
    <t/>
  </si>
  <si>
    <t>A-4'</t>
  </si>
  <si>
    <t>Mockup/Samples</t>
  </si>
  <si>
    <t>MEETING ROOM 4</t>
  </si>
  <si>
    <t>STSFF-SO(16-400)-80-35-AL(2)+AT(2)-MKL(10)-80-35-W-BLK-BLK-UNV-MD-1-SBS-C(REMOTE ENLIGHTED INTEGRAL SENSOR)</t>
  </si>
  <si>
    <t>Scheduled/Released</t>
  </si>
  <si>
    <t>NPI</t>
  </si>
  <si>
    <t>A</t>
  </si>
  <si>
    <t>NPI-N18008-SKPE-10004-SL60/40-CIR-AL# 12' 6.75"-1000-80-35-SO-W-UNV-D-1-CA(36)</t>
  </si>
  <si>
    <t>Machine Shop Finished</t>
  </si>
  <si>
    <t>L-01.11-3'</t>
  </si>
  <si>
    <t>L-04-14'</t>
  </si>
  <si>
    <t>NPI-N18003-GPDLED-1000-80-TW2750-RG2-14-W-O(DALIDT6)-1-CA(72)-LBC</t>
  </si>
  <si>
    <t>B</t>
  </si>
  <si>
    <t>Replacement</t>
  </si>
  <si>
    <t>Wiring Started</t>
  </si>
  <si>
    <t>L13</t>
  </si>
  <si>
    <t>A-12'</t>
  </si>
  <si>
    <t>A1</t>
  </si>
  <si>
    <t>F1</t>
  </si>
  <si>
    <t>F2</t>
  </si>
  <si>
    <t>F3</t>
  </si>
  <si>
    <t>H</t>
  </si>
  <si>
    <t>G</t>
  </si>
  <si>
    <t>A-8'</t>
  </si>
  <si>
    <t>B-8'</t>
  </si>
  <si>
    <t>D-12'</t>
  </si>
  <si>
    <t>F1-8</t>
  </si>
  <si>
    <t>BMRLED-575-80-30-FL-2-W-UNV-DP-1-ST-C(FILLER)</t>
  </si>
  <si>
    <t>S1-4'</t>
  </si>
  <si>
    <t>BBRLED-400-80-30-RG-4'7"-W-120-DP-1-D-B1(BSL310LP)</t>
  </si>
  <si>
    <t>A3</t>
  </si>
  <si>
    <t>A4</t>
  </si>
  <si>
    <t>DIALED-22-3000-80-35-VL-W-UNV-DP-1-TG9</t>
  </si>
  <si>
    <t>F2 EM</t>
  </si>
  <si>
    <t>C</t>
  </si>
  <si>
    <t>C-4'</t>
  </si>
  <si>
    <t>H-4'</t>
  </si>
  <si>
    <t>K-4'</t>
  </si>
  <si>
    <t>L1-20'</t>
  </si>
  <si>
    <t>BMRLED-600-80-35-ASO-4-W-UNV-DP-1-DS-FW(6)</t>
  </si>
  <si>
    <t>A1-6'</t>
  </si>
  <si>
    <t>N1</t>
  </si>
  <si>
    <t>N2</t>
  </si>
  <si>
    <t>N27</t>
  </si>
  <si>
    <t>L6</t>
  </si>
  <si>
    <t>LB</t>
  </si>
  <si>
    <t>LD</t>
  </si>
  <si>
    <t>LDE</t>
  </si>
  <si>
    <t>BMPRLED-750-80-35-RG3-10'-W-UNV-DP-1-TG9-TS(1)</t>
  </si>
  <si>
    <t>BMPRLED-750-80-35-RG3-7'10 3/8"-W-UNV-DP-1-DS-TS(1)</t>
  </si>
  <si>
    <t>L5-A</t>
  </si>
  <si>
    <t>L5-NL</t>
  </si>
  <si>
    <t>L7</t>
  </si>
  <si>
    <t>WWR-SL-750-80-40-8-W-UNV-LT(LDE1)-1-TG9-C(DFCSJ-OEM-RF &amp; DFC-OEM-DBI)</t>
  </si>
  <si>
    <t>L12</t>
  </si>
  <si>
    <t>D</t>
  </si>
  <si>
    <t>LT-02</t>
  </si>
  <si>
    <t>E-4</t>
  </si>
  <si>
    <t>E-8</t>
  </si>
  <si>
    <t>LT-05</t>
  </si>
  <si>
    <t>L01A - 4</t>
  </si>
  <si>
    <t>SP000-B2SQILED-1100-80-TW2750-SL-4-BLK-277-O(ELDOLED)-1-CA(36)-C(NIO EZ-CCT. NLIGHT)</t>
  </si>
  <si>
    <t>L01B - 26</t>
  </si>
  <si>
    <t>SP000-B2SQILED-1100-80-TW2750-SLA-26-W-277-O(ELDOLED)-1-CA(36)-C(NIO EZ-CCT. NLIGHT)</t>
  </si>
  <si>
    <t>L01B - 4.5</t>
  </si>
  <si>
    <t>SP000-B2SQILED-1100-80-TW2750-SLA-4' 6 1/2"-W-277-O(ELDOLED)-1-CA(36)-C(NIO EZ-CCT. NLIGHT)</t>
  </si>
  <si>
    <t>SP000-CCH-SL-1100-80-TW2750-CL(2)-W-277-O(ELDOLED)-1-C-C(NIO EZ-CCT. NLIGHT)</t>
  </si>
  <si>
    <t>SP000-CCH-SL-1100-80-TW2750-CL(8)-W-277-O(ELDOLED)-1-C-C(ZIO EZ-CCT. NLIGHT)</t>
  </si>
  <si>
    <t>F5</t>
  </si>
  <si>
    <t>F</t>
  </si>
  <si>
    <t>A- 44'EM</t>
  </si>
  <si>
    <t>ZESQDI-SL 25/75-1050-80-35-MSO-44-BLK-UNV-MD-1-CA(96)-B2(BSL10LST)</t>
  </si>
  <si>
    <t>F10-12</t>
  </si>
  <si>
    <t>SP16169(2)-WBRLED-750-30-S-12'-W-UNV-DP-1-DS-TF</t>
  </si>
  <si>
    <t>BMRLED-700-80-40-FL-12'-W-UNV-DP-1-DF</t>
  </si>
  <si>
    <t>L1-8'</t>
  </si>
  <si>
    <t>L1-4'</t>
  </si>
  <si>
    <t>L1-24'</t>
  </si>
  <si>
    <t>Quick Ship+</t>
  </si>
  <si>
    <t>L20A</t>
  </si>
  <si>
    <t>CCH-SL-700-90-TC1680-CP(26)-W-UNV-DMX-1-C</t>
  </si>
  <si>
    <t>C1</t>
  </si>
  <si>
    <t>2X2</t>
  </si>
  <si>
    <t>L7-4'</t>
  </si>
  <si>
    <t>K</t>
  </si>
  <si>
    <t>A-5'</t>
  </si>
  <si>
    <t>D-8'</t>
  </si>
  <si>
    <t>F4-12'</t>
  </si>
  <si>
    <t>F6</t>
  </si>
  <si>
    <t>DE</t>
  </si>
  <si>
    <t>AL4-4SF</t>
  </si>
  <si>
    <t>SKFLED-22-2400-80-35-4SF-W-UNV-DP-1-TG9</t>
  </si>
  <si>
    <t>F04A-26'10-11/16"X13'3-7/16"-3RD FL</t>
  </si>
  <si>
    <t>SP18435(2)-BMPRLED-OPRO(158°)-750-80-35-RG3-40'2 1/8"-C(BLK)-UNV-DP-1-DS-TS(2)-C(127° ANGLED END)</t>
  </si>
  <si>
    <t>N</t>
  </si>
  <si>
    <t>A-2X6</t>
  </si>
  <si>
    <t>DL</t>
  </si>
  <si>
    <t>SP17629(2)-SKPE-17051-SL 60/40-ASO-AL(28' 1 1/4")-550-80-35-SO-C(RAL5017)-UNV-DP-1-CT15(36)-B2(BSL10LST)</t>
  </si>
  <si>
    <t>DS</t>
  </si>
  <si>
    <t>SP17629(2)-SKPE-17051-SL 60/40-ASO-AL(19' 9 1/4")-550-80-35-SO-C(RAL5017)-UNV-DP-1-CT15(36)</t>
  </si>
  <si>
    <t>SP17629(2)-SKPE-17051-SL 60/40-ASO-AL(28' 1 1/4")-550-80-35-SO-C(RAL6017)-UNV-DP-1-CT15(36)-B2(BSL10LST)</t>
  </si>
  <si>
    <t>SP17629(2)-SKPE-17051-SL 60/40-ASO-AL(19' 9 1/4")-550-80-35-SO-C(RAL6017)-UNV-DP-1-CT15(36)</t>
  </si>
  <si>
    <t>NA</t>
  </si>
  <si>
    <t>Yes</t>
  </si>
  <si>
    <t>B4LED-4</t>
  </si>
  <si>
    <t>Packaging Finished</t>
  </si>
  <si>
    <t>TB2LED-4</t>
  </si>
  <si>
    <t>No</t>
  </si>
  <si>
    <t>TB2LED-16</t>
  </si>
  <si>
    <t>TB2LED-10</t>
  </si>
  <si>
    <t>TB2LED-6</t>
  </si>
  <si>
    <t>SCULPT-35'5"</t>
  </si>
  <si>
    <t>B3LED-8</t>
  </si>
  <si>
    <t>2w1-b</t>
  </si>
  <si>
    <t>B3LED-16</t>
  </si>
  <si>
    <t>SLMLED-8</t>
  </si>
  <si>
    <t>SLMLED-4</t>
  </si>
  <si>
    <t>SKETCH-AL(7' 10 1/4")</t>
  </si>
  <si>
    <t>Wrong part in BOM</t>
  </si>
  <si>
    <t>CCL</t>
  </si>
  <si>
    <t>Done</t>
  </si>
  <si>
    <t>WB4LED-4</t>
  </si>
  <si>
    <t>2s1-a</t>
  </si>
  <si>
    <t>B4LED-6</t>
  </si>
  <si>
    <t>B4LED-8</t>
  </si>
  <si>
    <t>B3LED-4</t>
  </si>
  <si>
    <t>B4LED-12</t>
  </si>
  <si>
    <t>Given to Shipping</t>
  </si>
  <si>
    <t>B4LED-2</t>
  </si>
  <si>
    <t>B4LED-10</t>
  </si>
  <si>
    <t>SKFLED-22</t>
  </si>
  <si>
    <t>SCULPT-4'</t>
  </si>
  <si>
    <t>B3LED-4'</t>
  </si>
  <si>
    <t>Others</t>
  </si>
  <si>
    <t>SCULPT-4</t>
  </si>
  <si>
    <t>ASK TEJA(I.E) BEFORE PRINT</t>
  </si>
  <si>
    <t>SCULPT-2</t>
  </si>
  <si>
    <t>SCULPT-3</t>
  </si>
  <si>
    <t>ToDo</t>
  </si>
  <si>
    <t>SCULPT-3'</t>
  </si>
  <si>
    <t>B2LED-5'</t>
  </si>
  <si>
    <t>B2LED-4</t>
  </si>
  <si>
    <t>B2LED-5</t>
  </si>
  <si>
    <t>SCULPT-26</t>
  </si>
  <si>
    <t>WB4LED-4'</t>
  </si>
  <si>
    <t>Wrong info. In SD</t>
  </si>
  <si>
    <t>WB4LED-8'</t>
  </si>
  <si>
    <t>WB4LED-20'</t>
  </si>
  <si>
    <t>Mechanical issue</t>
  </si>
  <si>
    <t>2T2-A</t>
  </si>
  <si>
    <t>SCULPT-6'</t>
  </si>
  <si>
    <t>2x1-a</t>
  </si>
  <si>
    <t>DIALED-22</t>
  </si>
  <si>
    <t>STFD</t>
  </si>
  <si>
    <t>Electrical issue</t>
  </si>
  <si>
    <t>SKETCH-AL(28' 1 1/4")</t>
  </si>
  <si>
    <t>SKETCH-AL(19' 9 1/4")</t>
  </si>
  <si>
    <t>STENCL-STFD</t>
  </si>
  <si>
    <t>PM wrong/missing info</t>
  </si>
  <si>
    <t>2T1-B</t>
  </si>
  <si>
    <t>#7</t>
  </si>
  <si>
    <t>B4LED-12'</t>
  </si>
  <si>
    <t>Missing parts in BOM</t>
  </si>
  <si>
    <t>B4LED-10'</t>
  </si>
  <si>
    <t>B4LED-6'</t>
  </si>
  <si>
    <t>B4LED-8'</t>
  </si>
  <si>
    <t>B4LED-4'</t>
  </si>
  <si>
    <t>Missing info. In SD</t>
  </si>
  <si>
    <t>2W1-B</t>
  </si>
  <si>
    <t>big buggy</t>
  </si>
  <si>
    <t>SCULPT-58'</t>
  </si>
  <si>
    <t>#1</t>
  </si>
  <si>
    <t>2s1-b</t>
  </si>
  <si>
    <t>WB4LED-5</t>
  </si>
  <si>
    <t>WB4LED-2</t>
  </si>
  <si>
    <t>MINLED-4</t>
  </si>
  <si>
    <t>MINLED-8</t>
  </si>
  <si>
    <t>B2LED-10</t>
  </si>
  <si>
    <t>B2LED-6</t>
  </si>
  <si>
    <t>B2SLED-50</t>
  </si>
  <si>
    <t>B2SLED-22</t>
  </si>
  <si>
    <t>B2SLED-21</t>
  </si>
  <si>
    <t>B2SLED-20</t>
  </si>
  <si>
    <t>BEAM4-2</t>
  </si>
  <si>
    <t>BEAM4-4</t>
  </si>
  <si>
    <t>Shortage</t>
  </si>
  <si>
    <t>PERFKT-CCH</t>
  </si>
  <si>
    <t>B2SLED-4'</t>
  </si>
  <si>
    <t>PERFKT-CCWH</t>
  </si>
  <si>
    <t>2t1-b</t>
  </si>
  <si>
    <t>B4LED-16</t>
  </si>
  <si>
    <t>B4LED-20</t>
  </si>
  <si>
    <t>SCULPT-8'</t>
  </si>
  <si>
    <t>2q2-b</t>
  </si>
  <si>
    <t>#3</t>
  </si>
  <si>
    <t>SCULPT-12</t>
  </si>
  <si>
    <t>SCULPT-6</t>
  </si>
  <si>
    <t>SCULPT-16</t>
  </si>
  <si>
    <t>TB2LED-12</t>
  </si>
  <si>
    <t>TB2LED-14</t>
  </si>
  <si>
    <t>B3LED-10'</t>
  </si>
  <si>
    <t>B3LED-6'</t>
  </si>
  <si>
    <t>B3LED-8'</t>
  </si>
  <si>
    <t>B3LED-12'</t>
  </si>
  <si>
    <t>B2LED-4'</t>
  </si>
  <si>
    <t>B2LED-8'</t>
  </si>
  <si>
    <t>B2LED-18</t>
  </si>
  <si>
    <t>B2LED-8</t>
  </si>
  <si>
    <t>B2LED-12</t>
  </si>
  <si>
    <t>B2LED-16</t>
  </si>
  <si>
    <t>2S1-B</t>
  </si>
  <si>
    <t>SCULPT-K(4X4)</t>
  </si>
  <si>
    <t>SCULPT-K(3X3)</t>
  </si>
  <si>
    <t>2q1-b</t>
  </si>
  <si>
    <t>SCULPT-10'</t>
  </si>
  <si>
    <t>B2LED-14</t>
  </si>
  <si>
    <t>#4</t>
  </si>
  <si>
    <t>SCULPT-8</t>
  </si>
  <si>
    <t>MINI-3</t>
  </si>
  <si>
    <t>B3PLED-12'</t>
  </si>
  <si>
    <t>B3PLED-24'</t>
  </si>
  <si>
    <t>2s2-a</t>
  </si>
  <si>
    <t>2t1-a</t>
  </si>
  <si>
    <t>2T2-B</t>
  </si>
  <si>
    <t>DAYFLED-22</t>
  </si>
  <si>
    <t>Yvonne  2V2-B</t>
  </si>
  <si>
    <t>1w1-a</t>
  </si>
  <si>
    <t>STENCL-STFC</t>
  </si>
  <si>
    <t>2t2-b</t>
  </si>
  <si>
    <t>2v2-b</t>
  </si>
  <si>
    <t>B6LED-4</t>
  </si>
  <si>
    <t>WB4LED-8</t>
  </si>
  <si>
    <t>2v1-b</t>
  </si>
  <si>
    <t>#5</t>
  </si>
  <si>
    <t>2r1-b</t>
  </si>
  <si>
    <t>CLICK-12</t>
  </si>
  <si>
    <t>CLICK-16</t>
  </si>
  <si>
    <t>CLICK-4</t>
  </si>
  <si>
    <t>CLICK-8</t>
  </si>
  <si>
    <t>SCULPT-20</t>
  </si>
  <si>
    <t>SCULPT-36</t>
  </si>
  <si>
    <t>TB2LED-8</t>
  </si>
  <si>
    <t>PERFKT-CCL</t>
  </si>
  <si>
    <t>LTLED-4</t>
  </si>
  <si>
    <t>LTLED-8</t>
  </si>
  <si>
    <t>LTLED-12</t>
  </si>
  <si>
    <t>On Hold</t>
  </si>
  <si>
    <t>SCULPT-2X2</t>
  </si>
  <si>
    <t>2w1-a</t>
  </si>
  <si>
    <t>ZENSQ-4</t>
  </si>
  <si>
    <t>ZENSQ-8</t>
  </si>
  <si>
    <t>ZENSQ-12</t>
  </si>
  <si>
    <t>SL2LED-6</t>
  </si>
  <si>
    <t>PRMLED-6</t>
  </si>
  <si>
    <t>SL2LED-4</t>
  </si>
  <si>
    <t>SL2LED-8</t>
  </si>
  <si>
    <t>PRMLED-2</t>
  </si>
  <si>
    <t>B3LED-2'</t>
  </si>
  <si>
    <t>DIALED-24</t>
  </si>
  <si>
    <t>2w2-a</t>
  </si>
  <si>
    <t>#6</t>
  </si>
  <si>
    <t>2v1-a</t>
  </si>
  <si>
    <t>B3LED-32</t>
  </si>
  <si>
    <t>WWPRFK-6</t>
  </si>
  <si>
    <t>B2LED-32</t>
  </si>
  <si>
    <t>WWPRFK-8</t>
  </si>
  <si>
    <t>B2LED-40</t>
  </si>
  <si>
    <t>B2LED-20</t>
  </si>
  <si>
    <t>B3PLED-17'</t>
  </si>
  <si>
    <t>B3SLED-4'</t>
  </si>
  <si>
    <t>B6LED-8</t>
  </si>
  <si>
    <t>B6LED-6</t>
  </si>
  <si>
    <t>B2SLED-9'</t>
  </si>
  <si>
    <t>2V1-A</t>
  </si>
  <si>
    <t>TWGLED-4</t>
  </si>
  <si>
    <t>TWGLED-6</t>
  </si>
  <si>
    <t>TWGLED-8</t>
  </si>
  <si>
    <t>2r2-a</t>
  </si>
  <si>
    <t>ACCENT-4</t>
  </si>
  <si>
    <t>#2</t>
  </si>
  <si>
    <t>SCULPT-14</t>
  </si>
  <si>
    <t>ACCENT-18</t>
  </si>
  <si>
    <t>SCULPT-24</t>
  </si>
  <si>
    <t>2r1-a</t>
  </si>
  <si>
    <t>STNCLS-STSFF</t>
  </si>
  <si>
    <t>2T1-A</t>
  </si>
  <si>
    <t>STENCL-12'</t>
  </si>
  <si>
    <t>B2SLED-4</t>
  </si>
  <si>
    <t>B2SLED-26</t>
  </si>
  <si>
    <t>B2SLED-4' 6 1/2"</t>
  </si>
  <si>
    <t>ZENSQ-16</t>
  </si>
  <si>
    <t>B2LED-38</t>
  </si>
  <si>
    <t>B2LED-48</t>
  </si>
  <si>
    <t>B2LED-15</t>
  </si>
  <si>
    <t>NPI-N18003-04</t>
  </si>
  <si>
    <t>B3PLED-7'10 3/8"</t>
  </si>
  <si>
    <t>WWPRFK-6'</t>
  </si>
  <si>
    <t>WWPRFK-8'</t>
  </si>
  <si>
    <t>WWPRFK-12'</t>
  </si>
  <si>
    <t>STNCLS-4</t>
  </si>
  <si>
    <t>SCULPT-48</t>
  </si>
  <si>
    <t>SCULPT-14'</t>
  </si>
  <si>
    <t>2v2-a</t>
  </si>
  <si>
    <t>B3PLED-40'2 1/8"</t>
  </si>
  <si>
    <t>B4LED-4'7"</t>
  </si>
  <si>
    <t>SCULPT-3' 10"</t>
  </si>
  <si>
    <t>WWPRFK-4'</t>
  </si>
  <si>
    <t>B3LED-6</t>
  </si>
  <si>
    <t>STENCL-20</t>
  </si>
  <si>
    <t>B2LED-10'</t>
  </si>
  <si>
    <t>B2LED-12'</t>
  </si>
  <si>
    <t>B2LED-16'</t>
  </si>
  <si>
    <t>B2LED-18'</t>
  </si>
  <si>
    <t>2W1-A</t>
  </si>
  <si>
    <t>B2LED-6'</t>
  </si>
  <si>
    <t>STENCL-6</t>
  </si>
  <si>
    <t>CLICK-6</t>
  </si>
  <si>
    <t>SKVLED-14</t>
  </si>
  <si>
    <t>B3LED-7</t>
  </si>
  <si>
    <t>B4LED-16'</t>
  </si>
  <si>
    <t>#8</t>
  </si>
  <si>
    <t>SCULPT-12'</t>
  </si>
  <si>
    <t>B3LED-60</t>
  </si>
  <si>
    <t>B3LED-59</t>
  </si>
  <si>
    <t>B3LED-20</t>
  </si>
  <si>
    <t>SCULPT-30</t>
  </si>
  <si>
    <t>SCULPT-34</t>
  </si>
  <si>
    <t>B3LED-35</t>
  </si>
  <si>
    <t>B3LED-52</t>
  </si>
  <si>
    <t>B3LED-12</t>
  </si>
  <si>
    <t>B2LED-3</t>
  </si>
  <si>
    <t>ZEN-8</t>
  </si>
  <si>
    <t>GRAZE-7'</t>
  </si>
  <si>
    <t>GRAZE-9'</t>
  </si>
  <si>
    <t>GRAZE-12'</t>
  </si>
  <si>
    <t>GRAZE-13'</t>
  </si>
  <si>
    <t>GRAZE-14'</t>
  </si>
  <si>
    <t>GRAZE-19'</t>
  </si>
  <si>
    <t>B3PLED-22' 2"</t>
  </si>
  <si>
    <t>B3PLED-10'</t>
  </si>
  <si>
    <t>B4LED-20'</t>
  </si>
  <si>
    <t>SLMLED-8'</t>
  </si>
  <si>
    <t>B2SLED-8</t>
  </si>
  <si>
    <t>B2SLED-24</t>
  </si>
  <si>
    <t>SCULPT-28</t>
  </si>
  <si>
    <t>MINLED-6'</t>
  </si>
  <si>
    <t>B4LED-28</t>
  </si>
  <si>
    <t>B4LED-14</t>
  </si>
  <si>
    <t>AIRLED-4</t>
  </si>
  <si>
    <t>SCULPT-4X4</t>
  </si>
  <si>
    <t>SCULPT-16'</t>
  </si>
  <si>
    <t>B4LED-2'</t>
  </si>
  <si>
    <t>2V1-B</t>
  </si>
  <si>
    <t>B3PLED-13'</t>
  </si>
  <si>
    <t>B2LED-32'</t>
  </si>
  <si>
    <t>ACCENT-4'</t>
  </si>
  <si>
    <t>TB2LED-16'</t>
  </si>
  <si>
    <t>B3SLED-4</t>
  </si>
  <si>
    <t>ZEN-4</t>
  </si>
  <si>
    <t>STENCL-4</t>
  </si>
  <si>
    <t>SCULPT-2X6</t>
  </si>
  <si>
    <t>B3LED-10</t>
  </si>
  <si>
    <t>B3LED-2</t>
  </si>
  <si>
    <t>PRMLED-4</t>
  </si>
  <si>
    <t>2S2-A</t>
  </si>
  <si>
    <t>PRMLED-12</t>
  </si>
  <si>
    <t>B3SLED-8</t>
  </si>
  <si>
    <t>NPI-18008-01</t>
  </si>
  <si>
    <t>TB3LED-8</t>
  </si>
  <si>
    <t>B4LED-7</t>
  </si>
  <si>
    <t>B3LED-5'</t>
  </si>
  <si>
    <t>SKLPTP-5' 2"</t>
  </si>
  <si>
    <t>B3LED-5' 6"</t>
  </si>
  <si>
    <t>B3LED-14'</t>
  </si>
  <si>
    <t>DIALED-14</t>
  </si>
  <si>
    <t>ZENSQ-32</t>
  </si>
  <si>
    <t>ZENSQ-44</t>
  </si>
  <si>
    <t>ZENSQ-20</t>
  </si>
  <si>
    <t>SLMLED-12</t>
  </si>
  <si>
    <t>STENCL-8</t>
  </si>
  <si>
    <t>B4LED-24</t>
  </si>
  <si>
    <t>WB4LED-W</t>
  </si>
  <si>
    <t>STNCLS-5</t>
  </si>
  <si>
    <t>B3LED-28</t>
  </si>
  <si>
    <t>SCULPT-28'</t>
  </si>
  <si>
    <t>B4PLED-4'</t>
  </si>
  <si>
    <t>B4PLED-8'</t>
  </si>
  <si>
    <t>EDGE2-6</t>
  </si>
  <si>
    <t>SCULPT-SCML</t>
  </si>
  <si>
    <t>EDGE2-4</t>
  </si>
  <si>
    <t>EDGE2-8</t>
  </si>
  <si>
    <t>SCULPT-6X8</t>
  </si>
  <si>
    <t>WWPRFK-2</t>
  </si>
  <si>
    <t>B2SLED-6'</t>
  </si>
  <si>
    <t>B4LED-9' 0"</t>
  </si>
  <si>
    <t>B4LED-4' 0"</t>
  </si>
  <si>
    <t>B6LED-8' 0"</t>
  </si>
  <si>
    <t>SKLPTP-7' 11 1/2"</t>
  </si>
  <si>
    <t>SCULPT-5'0"</t>
  </si>
  <si>
    <t>B4LED-8' 0"</t>
  </si>
  <si>
    <t>SCULPT-4' 0"</t>
  </si>
  <si>
    <t>BEAM6-4</t>
  </si>
  <si>
    <t>SKVLED-22</t>
  </si>
  <si>
    <t>AIRLED-2</t>
  </si>
  <si>
    <t>SCULPT-5</t>
  </si>
  <si>
    <t>AULED-22</t>
  </si>
  <si>
    <t>B3LED-12' 0"</t>
  </si>
  <si>
    <t>SCULPT-4'0"</t>
  </si>
  <si>
    <t>SCULPT-8'0"</t>
  </si>
  <si>
    <t>SCULPT-12'0"</t>
  </si>
  <si>
    <t>TEKLED-4</t>
  </si>
  <si>
    <t>AIRLED-8</t>
  </si>
  <si>
    <t>WB4LED-8' 0"</t>
  </si>
  <si>
    <t>SKYPOL-SKPLED</t>
  </si>
  <si>
    <t>AURA-AULED</t>
  </si>
  <si>
    <t>SLMLED-4'</t>
  </si>
  <si>
    <t>B2LED-20'</t>
  </si>
  <si>
    <t>WB4LED-2'</t>
  </si>
  <si>
    <t>B2SLED-6</t>
  </si>
  <si>
    <t>B2SLED-32</t>
  </si>
  <si>
    <t>B2SLED-18</t>
  </si>
  <si>
    <t>B2SLED-34</t>
  </si>
  <si>
    <t>B2SLED-37'  5"</t>
  </si>
  <si>
    <t>CLICK-14</t>
  </si>
  <si>
    <t>POLED-22</t>
  </si>
  <si>
    <t>Job No.</t>
  </si>
  <si>
    <t>PartNum</t>
  </si>
  <si>
    <t>Rel</t>
  </si>
  <si>
    <t>Sched Date Priority</t>
  </si>
  <si>
    <t>Scheduled Ship Date</t>
  </si>
  <si>
    <t>Sections</t>
  </si>
  <si>
    <t>Assembly Line</t>
  </si>
  <si>
    <t>Non Conformance Reason</t>
  </si>
  <si>
    <t>Issue Solved</t>
  </si>
  <si>
    <t>DWG vs BOM</t>
  </si>
  <si>
    <t>Materials</t>
  </si>
  <si>
    <t>Housing</t>
  </si>
  <si>
    <t>Lens</t>
  </si>
  <si>
    <t>Cartridges</t>
  </si>
  <si>
    <t>Programmable Drivers</t>
  </si>
  <si>
    <t>Axis Label</t>
  </si>
  <si>
    <t>Power Cord</t>
  </si>
  <si>
    <t>Material Kit (Machine Shop)</t>
  </si>
  <si>
    <t>Ready to Bring to ass'y</t>
  </si>
  <si>
    <t>Delivered Date (MS)</t>
  </si>
  <si>
    <t>Cartridge Location</t>
  </si>
  <si>
    <t>CartridgesDate</t>
  </si>
  <si>
    <t>LED Staging</t>
  </si>
  <si>
    <t>CNC Cartridge</t>
  </si>
  <si>
    <t>SAW Cartridge</t>
  </si>
  <si>
    <t>Column2</t>
  </si>
  <si>
    <t>Column1</t>
  </si>
  <si>
    <t>MC Status</t>
  </si>
  <si>
    <t>Material</t>
  </si>
  <si>
    <t>Cartridge</t>
  </si>
  <si>
    <t>Reason</t>
  </si>
  <si>
    <t>open Value</t>
  </si>
  <si>
    <t>Missing Materials</t>
  </si>
  <si>
    <t>Status2</t>
  </si>
  <si>
    <t>Production Schedule</t>
  </si>
  <si>
    <t>Row Labels</t>
  </si>
  <si>
    <t>(blank)</t>
  </si>
  <si>
    <t>Grand Total</t>
  </si>
  <si>
    <t>75467 Total</t>
  </si>
  <si>
    <t>75693 Total</t>
  </si>
  <si>
    <t>75475 Total</t>
  </si>
  <si>
    <t>72049 Total</t>
  </si>
  <si>
    <t>74294 Total</t>
  </si>
  <si>
    <t>75692 Total</t>
  </si>
  <si>
    <t>75859 Total</t>
  </si>
  <si>
    <t>76203 Total</t>
  </si>
  <si>
    <t>76884 Total</t>
  </si>
  <si>
    <t>77249 Total</t>
  </si>
  <si>
    <t>1 Total</t>
  </si>
  <si>
    <t>75398 Total</t>
  </si>
  <si>
    <t>4 Total</t>
  </si>
  <si>
    <t>70411 Total</t>
  </si>
  <si>
    <t>59584 Total</t>
  </si>
  <si>
    <t>7 Total</t>
  </si>
  <si>
    <t>75966 Total</t>
  </si>
  <si>
    <t>77926 Total</t>
  </si>
  <si>
    <t>10 Total</t>
  </si>
  <si>
    <t>67150 Total</t>
  </si>
  <si>
    <t>12 Total</t>
  </si>
  <si>
    <t>15 Total</t>
  </si>
  <si>
    <t>18 Total</t>
  </si>
  <si>
    <t>Material+Cartridge</t>
  </si>
  <si>
    <t>+Cartridge</t>
  </si>
  <si>
    <t>Remaining Section</t>
  </si>
  <si>
    <t>Remaining Time</t>
  </si>
  <si>
    <t>Column3</t>
  </si>
  <si>
    <t>Unit Price</t>
  </si>
  <si>
    <t>Unit Time</t>
  </si>
  <si>
    <t>Section Completed</t>
  </si>
  <si>
    <t>Total Sec</t>
  </si>
  <si>
    <t>Ship Date</t>
  </si>
  <si>
    <t>Remaining</t>
  </si>
  <si>
    <t>Date</t>
  </si>
  <si>
    <t>Assembly cell</t>
  </si>
  <si>
    <t>8:00 AM</t>
  </si>
  <si>
    <t>9:00 AM</t>
  </si>
  <si>
    <t>10:00 AM</t>
  </si>
  <si>
    <t>11:00 AM</t>
  </si>
  <si>
    <t>12:30 PM</t>
  </si>
  <si>
    <t>1:30 PM</t>
  </si>
  <si>
    <t>2:30 PM</t>
  </si>
  <si>
    <t>3:30 PM</t>
  </si>
  <si>
    <t>Total Section Completed</t>
  </si>
  <si>
    <t>Per section $ value</t>
  </si>
  <si>
    <t>Completed $ value</t>
  </si>
  <si>
    <t>Target By Hour</t>
  </si>
  <si>
    <t>Final Target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</si>
  <si>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</si>
  <si>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</si>
  <si>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</si>
  <si>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</si>
  <si>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</si>
  <si>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</si>
  <si>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</si>
  <si>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</si>
  <si>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</si>
  <si>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</si>
  <si>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</si>
  <si>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NO</t>
  </si>
  <si>
    <t>75738-1</t>
  </si>
  <si>
    <t>75738-2</t>
  </si>
  <si>
    <t>71407-10</t>
  </si>
  <si>
    <t>71407-5</t>
  </si>
  <si>
    <t>YES</t>
  </si>
  <si>
    <t>74864-19</t>
  </si>
  <si>
    <t>74864-18</t>
  </si>
  <si>
    <t>75442-2</t>
  </si>
  <si>
    <t>75745-20</t>
  </si>
  <si>
    <t>74380-7</t>
  </si>
  <si>
    <t>75745-14</t>
  </si>
  <si>
    <t>75745-11</t>
  </si>
  <si>
    <t>75745-12</t>
  </si>
  <si>
    <t>76386-1</t>
  </si>
  <si>
    <t>75452-39</t>
  </si>
  <si>
    <t>75452-16</t>
  </si>
  <si>
    <t>75452-14</t>
  </si>
  <si>
    <t>70411-4</t>
  </si>
  <si>
    <t>72351-83</t>
  </si>
  <si>
    <t>72351-80</t>
  </si>
  <si>
    <t>72351-85</t>
  </si>
  <si>
    <t>72351-84</t>
  </si>
  <si>
    <t>75745-17</t>
  </si>
  <si>
    <t>75745-16</t>
  </si>
  <si>
    <t>75745-19</t>
  </si>
  <si>
    <t>75745-15</t>
  </si>
  <si>
    <t>Sum of Total Section Completed</t>
  </si>
  <si>
    <t>Remaining value</t>
  </si>
  <si>
    <t>Sum of Remaining value</t>
  </si>
  <si>
    <t>Sum of Remaining Time</t>
  </si>
  <si>
    <t>order-line</t>
  </si>
  <si>
    <t>Orig Sched Date</t>
  </si>
  <si>
    <t>Issue Reason</t>
  </si>
  <si>
    <t>Contains Tag</t>
  </si>
  <si>
    <t>Open Qty</t>
  </si>
  <si>
    <t>Final Assembly</t>
  </si>
  <si>
    <t>Open Discount Value</t>
  </si>
  <si>
    <t>Sales Rep Code</t>
  </si>
  <si>
    <t>Operations Meeting Comments</t>
  </si>
  <si>
    <t>Production Issue</t>
  </si>
  <si>
    <t>Lazer Framovitz</t>
  </si>
  <si>
    <t>Internat</t>
  </si>
  <si>
    <t>Gagandeep Singh</t>
  </si>
  <si>
    <t>Rohan Srivastava</t>
  </si>
  <si>
    <t>HOUSE</t>
  </si>
  <si>
    <t>SCML-8-BW-400-MLB(16)-300-GR-80-35-AP-UNV-DP-1-CA(36)-EN(1)</t>
  </si>
  <si>
    <t>PRIVATE OFFICE - NEIL</t>
  </si>
  <si>
    <t>Jatin Patel</t>
  </si>
  <si>
    <t>ED2WD-1000-80-35-UB-8-W-W-UNV-DP-1-FL-C(REMOTE DRIVER AND ENLIGHTED INTEGRAL SENSOR)</t>
  </si>
  <si>
    <t>MEETING ROOM 3</t>
  </si>
  <si>
    <t>SCDIPAT-REC-90-500-300-80-35-BW-0.5M-6X8-NL-W-UNV-DP-1-CTS(12)-EN(1)</t>
  </si>
  <si>
    <t>HR OFFICE</t>
  </si>
  <si>
    <t>ED2-1000-80-35-UB-6-W-W-UNV-MD-1-90D-CA(36)-FL-C(REMOTE ENLIGHTED INTEGRAL SENSOR)</t>
  </si>
  <si>
    <t>MICHAEL R</t>
  </si>
  <si>
    <t>ED2-1000-80-35-UB-6-W-W-UNV-MD-1-45D-CA(36)-FL-C(REMOTE ENLIGHTED INTEGRAL SENSOR)</t>
  </si>
  <si>
    <t>LAZER</t>
  </si>
  <si>
    <t>ED2-1000-80-35-UB-4-W-W-UNV-MD-1-45D-CA(36)-FL-C(REMOTE ENLIGHTED INTEGRAL SENSOR)</t>
  </si>
  <si>
    <t>HR CORRIDOR</t>
  </si>
  <si>
    <t>Joe Brier</t>
  </si>
  <si>
    <t>Stan Buyansky</t>
  </si>
  <si>
    <t>Daljit Singh</t>
  </si>
  <si>
    <t>Jessica Pasternyk</t>
  </si>
  <si>
    <t>Rajithan Sivapatharajahon</t>
  </si>
  <si>
    <t>Sacha Lempka</t>
  </si>
  <si>
    <t>Robert Lipura</t>
  </si>
  <si>
    <t>LED TAPE</t>
  </si>
  <si>
    <t>Joshua Zimet</t>
  </si>
  <si>
    <t>SP18083-CCH-SL-1100-80-2740-CP(110)-W-120-O(DMX)-2-C</t>
  </si>
  <si>
    <t>LF05-110' INSIDE</t>
  </si>
  <si>
    <t>SP18083-CCH-SL-1100-80-2740-CP(116)-W-120-O(DMX)-2-C</t>
  </si>
  <si>
    <t>LF05-116' INSIDE</t>
  </si>
  <si>
    <t>LF05-110' OUTSIDE</t>
  </si>
  <si>
    <t>SP18083-CCH-SL-1100-80-2740-CP(116)-W-120-O(DMX)-3-C</t>
  </si>
  <si>
    <t>LF05-116' OUTSIDE</t>
  </si>
  <si>
    <t>F1-4'</t>
  </si>
  <si>
    <t>F1-8'</t>
  </si>
  <si>
    <t>F1-14'</t>
  </si>
  <si>
    <t>Christina Torok</t>
  </si>
  <si>
    <t>LS Phill</t>
  </si>
  <si>
    <t>Jessica Kennedy</t>
  </si>
  <si>
    <t>westernl</t>
  </si>
  <si>
    <t>P2</t>
  </si>
  <si>
    <t>STFD-DSO(16-400)-80-35-AL(3)-AP-120-MD-1-CA(72)-RC</t>
  </si>
  <si>
    <t>C1-16FT</t>
  </si>
  <si>
    <t>STFD-DSO(20-400)-80-35-AL(4)-AP-120-MD-1-CA(72)-RC</t>
  </si>
  <si>
    <t>C1-20FT</t>
  </si>
  <si>
    <t>STD-SO-400-80-35-16-AP-120-MD-1-CA(72)-RC</t>
  </si>
  <si>
    <t>C2-16FT</t>
  </si>
  <si>
    <t>STD-SO-400-80-35-20-AP-120-MD-1-CA(72)-RC</t>
  </si>
  <si>
    <t>C2-20FT</t>
  </si>
  <si>
    <t>STFD-DSO(36-400)-80-35-AH(4)+AY(2)-AP-120-MD-1-CA(72)-RC</t>
  </si>
  <si>
    <t>C3</t>
  </si>
  <si>
    <t>STFD-DSO(12-400)-80-35-AH(6)-AP-120-MD-1-CA(72)-RC</t>
  </si>
  <si>
    <t>C4</t>
  </si>
  <si>
    <t>ZESQDI-SL-50/50-800-80-35-SO-12-AP-UNV-MD-1-CA(72)</t>
  </si>
  <si>
    <t>D-12FT</t>
  </si>
  <si>
    <t>Anil Surendra Sanchara</t>
  </si>
  <si>
    <t>George Bacalla</t>
  </si>
  <si>
    <t>F4-16'2"X18'7"-L SHAPE</t>
  </si>
  <si>
    <t>SKPE-18075-SL 60/40-ASO-AL(#23' 9 1/4")-1000-80-40-SO-C(RAL5012)-UNV-D-1-CA(36)</t>
  </si>
  <si>
    <t>A-23 '9-1/4"</t>
  </si>
  <si>
    <t>SKPE-18075-SL 60/40-ASO-AL(#14' 10-1/4")-1000-80-40-SO-C(RAL6038)-UNV-D-1-CA(36)</t>
  </si>
  <si>
    <t>B-14' 10-1/4"</t>
  </si>
  <si>
    <t>SKPE-18075-SL 60/40-ASO-AL(# 16' 10-1/4")-1000-80-40-SO-C(RAL2007)-UNV-D-1-CA(36)</t>
  </si>
  <si>
    <t>C-16' 10-1/4"`</t>
  </si>
  <si>
    <t>Philip Halsey</t>
  </si>
  <si>
    <t>L39A-8'</t>
  </si>
  <si>
    <t>WBWLED-750-80-40-S-8' 0"-BLK-UNV-DP-1</t>
  </si>
  <si>
    <t>W2-8'-0"</t>
  </si>
  <si>
    <t>Tajinder Singh</t>
  </si>
  <si>
    <t>Zahra Vatani</t>
  </si>
  <si>
    <t>F4-8'</t>
  </si>
  <si>
    <t>F5-4'</t>
  </si>
  <si>
    <t>WWS-SL-1000-90-35-16'-AP-UNV-DP-1-SC</t>
  </si>
  <si>
    <t>A2</t>
  </si>
  <si>
    <t>CCH-SL-1100-80-35-CL(56)-W-UNV-DP-1-C</t>
  </si>
  <si>
    <t>L02-56'</t>
  </si>
  <si>
    <t>ZESLED-SL 0/100-600-80-35-MSO-8-W-UNV-MD-1-S</t>
  </si>
  <si>
    <t>TLS</t>
  </si>
  <si>
    <t>PRWLED-800-80-40-S-4-W-UNV-BI-1-OS(1)</t>
  </si>
  <si>
    <t>F5-4' E</t>
  </si>
  <si>
    <t>PRWLED-800-80-40-S-8-W-UNV-BI-1-OS(1)</t>
  </si>
  <si>
    <t>F5-8' E</t>
  </si>
  <si>
    <t>PRWLED-800-80-40-S-12-W-UNV-BI-1-OS(1)</t>
  </si>
  <si>
    <t>F5-12' E</t>
  </si>
  <si>
    <t>Gaurav Jain</t>
  </si>
  <si>
    <t>CLICK-12'</t>
  </si>
  <si>
    <t>D-16'</t>
  </si>
  <si>
    <t>D-6'</t>
  </si>
  <si>
    <t>F-4'</t>
  </si>
  <si>
    <t>GPRLED-EX2W-750-80-35-RG2-7'-W-277-LT(L3D)-1-DF</t>
  </si>
  <si>
    <t>FS-7'</t>
  </si>
  <si>
    <t>GPRLED-EX2W-750-80-35-RG2-9'-W-277-LT(L3D)-1-DF</t>
  </si>
  <si>
    <t>FS-9'</t>
  </si>
  <si>
    <t>GPRLED-EX2W-750-80-35-RG2-12'-W-277-LT(L3D)-1-DF</t>
  </si>
  <si>
    <t>FS-12'</t>
  </si>
  <si>
    <t>GPRLED-EX2W-750-80-35-RG2-13'-W-277-LT(L3D)-1-DF</t>
  </si>
  <si>
    <t>FS-13'</t>
  </si>
  <si>
    <t>GPRLED-EX2W-750-80-35-RG2-14'-W-277-LT(L3D)-1-DF</t>
  </si>
  <si>
    <t>FS-14'</t>
  </si>
  <si>
    <t>GPRLED-EX2W-750-80-35-RG2-19'-W-277-LT(L3D)-1-DF</t>
  </si>
  <si>
    <t>FS-19'</t>
  </si>
  <si>
    <t>P</t>
  </si>
  <si>
    <t>LA</t>
  </si>
  <si>
    <t>BMRLED-500-80-35-FL-4'-W-UNV-DP-1-D</t>
  </si>
  <si>
    <t>LF02A-4'</t>
  </si>
  <si>
    <t>DIALED-22-3000-90-30-VL-W-120-DP-1-ST-FW(6)</t>
  </si>
  <si>
    <t>WWR-SL-400-90-40-L-4-W-UNV-DP-1-DS</t>
  </si>
  <si>
    <t>Y</t>
  </si>
  <si>
    <t>Smart Li</t>
  </si>
  <si>
    <t>H-8'</t>
  </si>
  <si>
    <t>K-6'</t>
  </si>
  <si>
    <t>BRLED-1000-90-35-FL-4-W-120-DP-1-DS</t>
  </si>
  <si>
    <t>BRLED-1000-90-35-FL-10-W-120-DP-1-DS</t>
  </si>
  <si>
    <t>BRLED-1000-90-35-FL-6-W-120-DP-1-DS</t>
  </si>
  <si>
    <t>N3</t>
  </si>
  <si>
    <t>B2SQDLED-1000-90-35-SO-50-AP-120-DP-1-CA(36)</t>
  </si>
  <si>
    <t>K50</t>
  </si>
  <si>
    <t>B2SQDLED-1000-90-35-SO-22-AP-120-DP-1-CA(36)</t>
  </si>
  <si>
    <t>K22</t>
  </si>
  <si>
    <t>B2SQDLED-1000-90-35-SO-21-AP-120-DP-1-CA(36)</t>
  </si>
  <si>
    <t>K21</t>
  </si>
  <si>
    <t>B2SQDLED-1000-90-35-SO-20-AP-120-DP-1-CA(36)</t>
  </si>
  <si>
    <t>K20</t>
  </si>
  <si>
    <t>B1</t>
  </si>
  <si>
    <t>F4</t>
  </si>
  <si>
    <t>F8</t>
  </si>
  <si>
    <t>F25, 4/9TH</t>
  </si>
  <si>
    <t>S2</t>
  </si>
  <si>
    <t>F10-52'</t>
  </si>
  <si>
    <t>F17B</t>
  </si>
  <si>
    <t>F4-16'</t>
  </si>
  <si>
    <t>D-4'</t>
  </si>
  <si>
    <t>SP18369-WWR-SL-750-80-35-L-10'-W-UNV-DP-1-TG9</t>
  </si>
  <si>
    <t>F05-10'-5TH FL</t>
  </si>
  <si>
    <t>SP18369-WWR-SL-750-80-35-L-11'8"-C(ROCKFON723)-UNV-DP-1-TG9</t>
  </si>
  <si>
    <t>F05-11'8"-PATH-5TH FL</t>
  </si>
  <si>
    <t>SP18369-WWR-SL-750-80-35-L-8'-W-UNV-DP-1-TG9</t>
  </si>
  <si>
    <t>F05-8'-5TH FL</t>
  </si>
  <si>
    <t>SP18369-WWR-SL-750-80-35-L-6'-W-UNV-DP-1-DS</t>
  </si>
  <si>
    <t>F05A-6'-TH FL</t>
  </si>
  <si>
    <t>SP18276-SCR-350-80-35-FL-46'5"-W-UNV-DP-1-DS-C(ANGLED ENDS)</t>
  </si>
  <si>
    <t>F10-46'5"-5TH FL</t>
  </si>
  <si>
    <t>F05-10'-6TH FL</t>
  </si>
  <si>
    <t>SP18369-WWR-SL-750-80-35-L-8-C(ROCKFON723)-UNV-DP-1-TG9</t>
  </si>
  <si>
    <t>F05-8'-PATH 6TH FL</t>
  </si>
  <si>
    <t>F05-8'-6TH FL</t>
  </si>
  <si>
    <t>SP18369-WWR-SL-750-80-35-L-4'-C(PS541A1391)-UNV-DP-1-DS</t>
  </si>
  <si>
    <t>F05A-4'-PATH-6TH FL</t>
  </si>
  <si>
    <t>SP18369-WWR-SL-750-80-35-L-10'-C(ROCKFON723)-UNV-DP-1-TG9</t>
  </si>
  <si>
    <t>F05-10'PATH-6TH FL</t>
  </si>
  <si>
    <t>SP18369-WWR-SL-750-80-35-L-20'-W-UNV-DP-1-DS-C(1 LONG SIDE D)</t>
  </si>
  <si>
    <t>F05B-20'-6TH FL</t>
  </si>
  <si>
    <t>SP18276-SCR-350-80-35-FL-46'2"-W-UNV-DP-1-DS-C(ANGLED ENDS)</t>
  </si>
  <si>
    <t>F10-46'2"-ELEVATORS-6TH FL</t>
  </si>
  <si>
    <t>SP18369-WWR-SL-750-80-35-L-6'-W-UNV-DP-1-TG9</t>
  </si>
  <si>
    <t>F05-6'-06-30T</t>
  </si>
  <si>
    <t>F05-8'-7TH FL</t>
  </si>
  <si>
    <t>F05-10'-7TH FL</t>
  </si>
  <si>
    <t>SP18369-WWR-SL-750-80-35-L-12'-W-UNV-DP-1-TG9</t>
  </si>
  <si>
    <t>F05-12'-7TH FL</t>
  </si>
  <si>
    <t>F05A-6'-7TH FL</t>
  </si>
  <si>
    <t>SP18369-WWR-SL-750-80-35-L-6'-C(PS541A1391)-UNV-DP-1-DS</t>
  </si>
  <si>
    <t>F05A-6'-PATH-7TH FL</t>
  </si>
  <si>
    <t>SP18435(2)-BMPRLED-OPRI(79°)-750-80-35-RG3-22'11 3/4"-C(ROCKFON723)-UNV-DP-1-TG9-TS(2)-C(102° ANGLED END)</t>
  </si>
  <si>
    <t>F04-13'5-7/16"X9'6-5/16"-07-15H</t>
  </si>
  <si>
    <t>SP18435(2)-BMPRLED-OPRI(79°)-750-80-35-RG3-19'10 5/16"-C(ROCKFON723)-UNV-DP-1-TG9-TS(2)-C(102° ANGLED END)</t>
  </si>
  <si>
    <t>F04-10'9-3/16"X8'11-1/8"-07-15K</t>
  </si>
  <si>
    <t>SP18435(2)-BMPRLED-OPRI(102°)-750-80-35-RG3-17'1 5/8"-C(ROCKFON723)-UNV-DP-1-TG9-TS(2)-C(79°ANGLED END)</t>
  </si>
  <si>
    <t>F04-10'2-7/16"X6'11-3/16"-07-15L</t>
  </si>
  <si>
    <t>SP18435(2)-BMPRLED-OPRI(1)-750-80-35-RG3-18'8 1/2"-C(ROCKFON723)-UNV-DP-1-TG9-TS(2)-C(74° ANGLED END)</t>
  </si>
  <si>
    <t>F04-6'7-13/16"X12'-11/16"-07-17T</t>
  </si>
  <si>
    <t>SP18435(2)-BMPRLED-750-80-35-RG3-10'3 3/16"-W-UNV-DP-1-TG9-TS(1)-C(74° &amp; 107° ANGLED END)</t>
  </si>
  <si>
    <t>F04-10'3-3/16"-07-19T</t>
  </si>
  <si>
    <t>BMPRLED-750-80-35-RG3-9'10 1/6"-W-UNV-DP-1-TG9-TS(1)</t>
  </si>
  <si>
    <t>F04-9'10-1/16"-07-20T</t>
  </si>
  <si>
    <t>BMPRLED-750-80-35-RG3-10'4 1/8"-W-UNV-DP-1-TG9-TS(1)</t>
  </si>
  <si>
    <t>F04-10'4-1/8"-07-22T</t>
  </si>
  <si>
    <t>F04-10'4-1/8"-07-24T</t>
  </si>
  <si>
    <t>SP18435(2)-BMPRLED-OPRI(107°)-750-80-35-RG3-21'3  3/16"-C(ROCKFON723)-UNV-DP-1-TG9-TS(2)-C(72.5°ANGLED END)</t>
  </si>
  <si>
    <t>F04-10'10-5/16"X10'4-7/8"-07-17W</t>
  </si>
  <si>
    <t>BMPRLED-750-80-35-RG3-9'7 3/8"-C(ROCKFON723)-UNV-DP-1-TG9-TS(1)</t>
  </si>
  <si>
    <t>F04-9'7-3/8"-07-19W</t>
  </si>
  <si>
    <t>BMPRLED-750-80-35-RG3-9'5 1/4"-C(ROCKFON723)-UNV-DP-1-TG9-TS(1)</t>
  </si>
  <si>
    <t>F04-9'5-1/4"-07-21W</t>
  </si>
  <si>
    <t>BMPRLED-750-80-35-RG3-9'3 3/16"-C(ROCKFON723)-UNV-DP-1-TG9-TS(1)</t>
  </si>
  <si>
    <t>F04-9'3-3/16"-07-23W</t>
  </si>
  <si>
    <t>F04-9'3-3/16"-07-26W</t>
  </si>
  <si>
    <t>BMPRLED-750-80-35-RG3-8'10"-C(ROCKFON723)-UNV-DP-1-TG9-TS(1)</t>
  </si>
  <si>
    <t>F04-8'10"-07-28W</t>
  </si>
  <si>
    <t>BMPRLED-750-80-35-RG3-8'4 7/8"-C(ROCKFON723)-UNV-DP-1-TG9-TS(1)</t>
  </si>
  <si>
    <t>F04-8'4 7/8"-07-30W</t>
  </si>
  <si>
    <t>SP18435(2)-BMPRLED-750-80-35-RG3-22'6 5/8"-C(ROCKFON723)-UNV-DP-1-TG9-TS(1)-C(98° &amp; 82° ANGLED END)</t>
  </si>
  <si>
    <t>F04-22'6-5/8"-07-34T</t>
  </si>
  <si>
    <t>SP18435(2)-BMPRLED-750-80-35-RG3-24'11 1/8"-C(ROCKFON723)-UNV-DP-1-TG9-TS(1)-C(98° &amp; 75° ANGLED END)</t>
  </si>
  <si>
    <t>F04-24'11-1/8"-07-39T</t>
  </si>
  <si>
    <t>SP18435(2)-BMPRLED-750-80-35-RG3-34'7 1/2"-W-UNV-DP-1-TG9-TS(1)-C(64° &amp; 105° ANGLED END)</t>
  </si>
  <si>
    <t>F04-34'7-1/2"-07-41F</t>
  </si>
  <si>
    <t>SP18435(2)-BMPRLED-OPRI(113°)+OPRO(113°+67°)-750-80-35-RG3-48'6" 3/8"-W-UNV-DP-1-TG9-TS(4)-C(79°&amp;67°ANGLED END)</t>
  </si>
  <si>
    <t>F04-13'5"X8'4"X8'4"X18'3"-04-44M</t>
  </si>
  <si>
    <t>F04A-7'10-3/8"-07-22F</t>
  </si>
  <si>
    <t>SP18276-SCR-350-80-35-FL-45'5"-W-UNV-DP-1-DS-C(85°&amp;46° ANGLED ENDS)</t>
  </si>
  <si>
    <t>F10-46'5"-ELEC LOBBY-7TH FL</t>
  </si>
  <si>
    <t>F04-10'-07-19T</t>
  </si>
  <si>
    <t>BMPRLED-750-80-35-RG3-8'-W-UNV-DP-1-TG9-TS(1)</t>
  </si>
  <si>
    <t>F04-8'-07-20T &amp; 22T</t>
  </si>
  <si>
    <t>BMPRLED-750-80-35-RG3-7'8"-W-UNV-DP-1-TG9-TS(1)</t>
  </si>
  <si>
    <t>F04-7'8"-07-24T</t>
  </si>
  <si>
    <t>BMPRLED-750-80-35-RG3-17'8"-W-UNV-DP-1-TG9-TS(1)</t>
  </si>
  <si>
    <t>F04-17'8"-07-24T</t>
  </si>
  <si>
    <t>SP18369-WWR-SL-750-80-35-L-6'-C(ROCKFON723)-UNV-DP-1-DS</t>
  </si>
  <si>
    <t>F05-6'-PATH-7TH FL</t>
  </si>
  <si>
    <t>BMPRLED-750-80-35-RG3-12'2"-C(ROCKFON723)-UNV-DP-1-TG9-TS(1)</t>
  </si>
  <si>
    <t>F04-12'2"-07-15D</t>
  </si>
  <si>
    <t>F05-8'-8TH FL</t>
  </si>
  <si>
    <t>SP18369-WWR-SL-750-80-35-L-16'-W-UNV-DP-1-TG9</t>
  </si>
  <si>
    <t>F05-16'-8TH FL</t>
  </si>
  <si>
    <t>SP18369-WWR-SL-750-80-35-L-8'-C(ROCKFON723)-UNV-DP-1-TG9</t>
  </si>
  <si>
    <t>F05-8'-PATH-8TH FL</t>
  </si>
  <si>
    <t>F05-10'PATH -8TH FL</t>
  </si>
  <si>
    <t>F05B-20'-8TH FL</t>
  </si>
  <si>
    <t>SP18435(2)-BMPRLED-OPRI(119°)-750-80-35-RG3-36'6"-W-UNV-DP-1-TG9-TS(2)-C(140.6° ANGLED END)</t>
  </si>
  <si>
    <t>F04-6'4-11/16"X30'1-15/16"-08-39Q</t>
  </si>
  <si>
    <t>SP18276-SCR-350-80-35-FL-46'5"-W-UNV-DP-1-DS-C(133° &amp; 85° ANGLED ENDS)</t>
  </si>
  <si>
    <t>F10-46'5"-ELEV LOBBY-8TH FL</t>
  </si>
  <si>
    <t>F05-10'PATH-9TH FL</t>
  </si>
  <si>
    <t>SP18369-WWR-SL-750-80-35-L-18'-W-UNV-DP-1-TG9</t>
  </si>
  <si>
    <t>F05-18'-9TH FL</t>
  </si>
  <si>
    <t>F05-6'-9TH FL</t>
  </si>
  <si>
    <t>F05-8'-9TH FL</t>
  </si>
  <si>
    <t>F05A-6'-9TH FL</t>
  </si>
  <si>
    <t>L3-9'</t>
  </si>
  <si>
    <t>F5A</t>
  </si>
  <si>
    <t>SP000-B2SQILED-1100-80-TW2750-SL-6-BLK-277-O(ELDOLED)-1-CA(36)-C(NIO EZ-CCT. NLIGHT)</t>
  </si>
  <si>
    <t>L01A - 6</t>
  </si>
  <si>
    <t>SP000-B2SQILED-1100-80-TW2750-SLA-32-W-277-O(ELDOLED)-1-CA(36)-C(NIO EZ-CCT. NLIGHT)</t>
  </si>
  <si>
    <t>L01B - 32</t>
  </si>
  <si>
    <t>SP000-B2SQILED-1100-80-TW2750-SLA-18-W-277-O(ELDOLED)-1-CA(36)-C(NIO EZ-CCT. NLIGHT)</t>
  </si>
  <si>
    <t>L01B - 18</t>
  </si>
  <si>
    <t>SP000-B2SQILED-1100-80-TW2750-SLA-34-W-277-O(ELDOLED)-1-CA(36)-C(NIO EZ-CCT. NLIGHT)</t>
  </si>
  <si>
    <t>L01B - 34</t>
  </si>
  <si>
    <t>SP000-B2SQILED-1100-80-TW2750-SLA-24-W-277-O(ELDOLED)-1-CA(36)-C(NIO EZ-CCT. NLIGHT)</t>
  </si>
  <si>
    <t>L01B - 24</t>
  </si>
  <si>
    <t>SP000-B2SQILED-1100-80-TW2750-SLA-37'  5"-W-277-O(ELDOLED)-1-CA(36)-C(NIO EZ-CCT. NLIGHT)</t>
  </si>
  <si>
    <t>L01B-37</t>
  </si>
  <si>
    <t>BRLED-536-90-40-FL-4-W-277-DP-1-DF</t>
  </si>
  <si>
    <t>H-6'</t>
  </si>
  <si>
    <t>LH</t>
  </si>
  <si>
    <t>TWRWLED-SL 90/10-1000-80-35-SO-4-W-120-DP-1</t>
  </si>
  <si>
    <t>B4-NIV5</t>
  </si>
  <si>
    <t>TWRWLED-SL 90/10-1000-80-35-SO-6-W-120-DP-1</t>
  </si>
  <si>
    <t>B6-NIV5</t>
  </si>
  <si>
    <t>TWRWLED-SL 90/10-1000-80-35-SO-8-W-120-DP-1</t>
  </si>
  <si>
    <t>B8-NIV5</t>
  </si>
  <si>
    <t>TWRLED-SL 90/10-1250-80-35-SO-4-W-120-DP-1-CTS(36)</t>
  </si>
  <si>
    <t>M4-NIV5</t>
  </si>
  <si>
    <t>TWRLED-SL 90/10-1250-80-35-SO-6-W-120-DP-1-CTS(36)</t>
  </si>
  <si>
    <t>M6-NIV5</t>
  </si>
  <si>
    <t>B4-NIV6</t>
  </si>
  <si>
    <t>B6-NIV6</t>
  </si>
  <si>
    <t>B8-NIV6</t>
  </si>
  <si>
    <t>M4-NIV6</t>
  </si>
  <si>
    <t>M6-NIV6</t>
  </si>
  <si>
    <t>TWRLED-SL 90/10-1250-80-35-SO-8-W-120-DP-1-CTS(36)</t>
  </si>
  <si>
    <t>M8-NIV6</t>
  </si>
  <si>
    <t>D4</t>
  </si>
  <si>
    <t>SCR-300-80-35-FL-4'-W-UNV-DP-1-DF</t>
  </si>
  <si>
    <t>SCR-300-80-35-FL-8'-W-UNV-DP-1-DF</t>
  </si>
  <si>
    <t>SCR-300-80-35-FL-8'-W-UNV-DP-1-DF-B1(BSL310LP)</t>
  </si>
  <si>
    <t>D-8' (1)EM</t>
  </si>
  <si>
    <t>SCR-300-80-35-FL-16'-W-UNV-DP-1-DF</t>
  </si>
  <si>
    <t>SCR-300-80-35-FL-28'-W-UNV-DP-1-DF-B2(BSL310LP)</t>
  </si>
  <si>
    <t>D-28' (2)EM</t>
  </si>
  <si>
    <t>SCR-300-80-35-FL-4'-C(BLK)-UNV-DP-1-DF</t>
  </si>
  <si>
    <t>SCR-300-80-35-FL-8'-C(BLK)-UNV-DP-1-DF</t>
  </si>
  <si>
    <t>F-8'</t>
  </si>
  <si>
    <t>SCR-300-80-35-FL-8'-C(BLK)-UNV-DP-1-DF-B1(BSL310LP)</t>
  </si>
  <si>
    <t>F-8' EM</t>
  </si>
  <si>
    <t>SCR-300-80-40-FL-4'-W-UNV-DP-1-DF</t>
  </si>
  <si>
    <t>SC-4'</t>
  </si>
  <si>
    <t>SCR-300-80-40-FL-4'-W-UNV-DP-1-DF-B1(BSL310LP)</t>
  </si>
  <si>
    <t>SC-4' (1)EM</t>
  </si>
  <si>
    <t>SCR-300-80-40-FL-8'-W-UNV-DP-1-DF</t>
  </si>
  <si>
    <t>SC-8'</t>
  </si>
  <si>
    <t>SCR-300-80-40-FL-8'-W-UNV-DP-1-DF-B1(BSL310LP)</t>
  </si>
  <si>
    <t>SC-8' (1)EM</t>
  </si>
  <si>
    <t>S1</t>
  </si>
  <si>
    <t>F1 EM</t>
  </si>
  <si>
    <t>SUB ASSEMBLY</t>
  </si>
  <si>
    <t>BBWDILED-640-400-80-40-SO-8-W-UNV-DP-1-D</t>
  </si>
  <si>
    <t>BBWDILED-640-400-80-40-SO-4-W-UNV-DP-1-D</t>
  </si>
  <si>
    <t>F2-4'</t>
  </si>
  <si>
    <t>F05-6'-10TH FL</t>
  </si>
  <si>
    <t>F05-8'-10TH FL</t>
  </si>
  <si>
    <t>F05-10'-10TH FL</t>
  </si>
  <si>
    <t>SP18369-WWR-SL-750-80-35-L-20'-W-UNV-DP-1-DS</t>
  </si>
  <si>
    <t>F05A-6'-10TH FL</t>
  </si>
  <si>
    <t>BMPRLED-750-80-35-RG3-9'8 1/8"-C(ROCKFON723)-UNV-DP-1-TG9-TS(1)</t>
  </si>
  <si>
    <t>F04-9'8-1/8"-10-33X</t>
  </si>
  <si>
    <t>BMPRLED-OPRI(1)-750-80-35-RG3-17'6"-C(ROCKFON723)-UNV-DP-1-TG9-TS(2)</t>
  </si>
  <si>
    <t>F04-8'7-1/8"X8'10-7/8"-10-29T</t>
  </si>
  <si>
    <t>BMPRLED-OPRI(1)-750-80-35-RG3-19'6 3/4"-C(ROCKFON723)-UNV-DP-1-TG9-TS(2)</t>
  </si>
  <si>
    <t>F04-8'7-1/8"X9'3-16/16"-10-32T</t>
  </si>
  <si>
    <t>BMPRLED-750-80-35-RG3-38'-W-UNV-DP-1-TG9-TS(1)</t>
  </si>
  <si>
    <t>F04-38'-10-41L</t>
  </si>
  <si>
    <t>SP18276-SCR-350-80-35-FL-46'1"-W-UNV-DP-1-DS-C(32° &amp; 85° ANGLED ENDS)</t>
  </si>
  <si>
    <t>F10-46'1"-ELEV LOBBY-10TH FL</t>
  </si>
  <si>
    <t>F04-9'6 7/8"X9'11-15/16"-10-34T</t>
  </si>
  <si>
    <t>F05-8'PATH-10TH FL</t>
  </si>
  <si>
    <t>Material Check</t>
  </si>
  <si>
    <t>Check ORDER</t>
  </si>
  <si>
    <t>75467-2</t>
  </si>
  <si>
    <t>75467-4</t>
  </si>
  <si>
    <t>75467-6</t>
  </si>
  <si>
    <t>74900-1</t>
  </si>
  <si>
    <t>75808-1</t>
  </si>
  <si>
    <t>75808-2</t>
  </si>
  <si>
    <t>75808-3</t>
  </si>
  <si>
    <t>77782-1</t>
  </si>
  <si>
    <t>75412-1</t>
  </si>
  <si>
    <t>77858-1</t>
  </si>
  <si>
    <t>74900-8</t>
  </si>
  <si>
    <t>74900-9</t>
  </si>
  <si>
    <t>74900-10</t>
  </si>
  <si>
    <t>74900-11</t>
  </si>
  <si>
    <t>74900-12</t>
  </si>
  <si>
    <t>74900-14</t>
  </si>
  <si>
    <t>74900-15</t>
  </si>
  <si>
    <t>74900-17</t>
  </si>
  <si>
    <t>74900-18</t>
  </si>
  <si>
    <t>74900-19</t>
  </si>
  <si>
    <t>75664-11</t>
  </si>
  <si>
    <t>73976-3</t>
  </si>
  <si>
    <t>73976-4</t>
  </si>
  <si>
    <t>73976-5</t>
  </si>
  <si>
    <t>73976-6</t>
  </si>
  <si>
    <t>73976-9</t>
  </si>
  <si>
    <t>73976-10</t>
  </si>
  <si>
    <t>73976-11</t>
  </si>
  <si>
    <t>73976-12</t>
  </si>
  <si>
    <t>73976-15</t>
  </si>
  <si>
    <t>73976-16</t>
  </si>
  <si>
    <t>77858-2</t>
  </si>
  <si>
    <t>75827-2</t>
  </si>
  <si>
    <t>74003-1</t>
  </si>
  <si>
    <t>74003-2</t>
  </si>
  <si>
    <t>74003-3</t>
  </si>
  <si>
    <t>74003-4</t>
  </si>
  <si>
    <t>74003-5</t>
  </si>
  <si>
    <t>74003-6</t>
  </si>
  <si>
    <t>74003-7</t>
  </si>
  <si>
    <t>75827-6</t>
  </si>
  <si>
    <t>74276-1</t>
  </si>
  <si>
    <t>74276-2</t>
  </si>
  <si>
    <t>77075-1</t>
  </si>
  <si>
    <t>76580-1</t>
  </si>
  <si>
    <t>76580-2</t>
  </si>
  <si>
    <t>76580-3</t>
  </si>
  <si>
    <t>76580-4</t>
  </si>
  <si>
    <t>76580-9</t>
  </si>
  <si>
    <t>76463-1</t>
  </si>
  <si>
    <t>76463-2</t>
  </si>
  <si>
    <t>77067-1</t>
  </si>
  <si>
    <t>70947-1</t>
  </si>
  <si>
    <t>70947-2</t>
  </si>
  <si>
    <t>70947-3</t>
  </si>
  <si>
    <t>70947-4</t>
  </si>
  <si>
    <t>75452-1</t>
  </si>
  <si>
    <t>75452-2</t>
  </si>
  <si>
    <t>75452-3</t>
  </si>
  <si>
    <t>75452-4</t>
  </si>
  <si>
    <t>75452-17</t>
  </si>
  <si>
    <t>75452-18</t>
  </si>
  <si>
    <t>75452-19</t>
  </si>
  <si>
    <t>75452-20</t>
  </si>
  <si>
    <t>75452-21</t>
  </si>
  <si>
    <t>75452-22</t>
  </si>
  <si>
    <t>75452-23</t>
  </si>
  <si>
    <t>75452-24</t>
  </si>
  <si>
    <t>75452-25</t>
  </si>
  <si>
    <t>75452-26</t>
  </si>
  <si>
    <t>75452-28</t>
  </si>
  <si>
    <t>75452-29</t>
  </si>
  <si>
    <t>75452-30</t>
  </si>
  <si>
    <t>75452-31</t>
  </si>
  <si>
    <t>75452-32</t>
  </si>
  <si>
    <t>75452-33</t>
  </si>
  <si>
    <t>75452-34</t>
  </si>
  <si>
    <t>75452-35</t>
  </si>
  <si>
    <t>75452-36</t>
  </si>
  <si>
    <t>75452-37</t>
  </si>
  <si>
    <t>75452-41</t>
  </si>
  <si>
    <t>75452-42</t>
  </si>
  <si>
    <t>75452-43</t>
  </si>
  <si>
    <t>75452-44</t>
  </si>
  <si>
    <t>75452-48</t>
  </si>
  <si>
    <t>75452-50</t>
  </si>
  <si>
    <t>77618-1</t>
  </si>
  <si>
    <t>77618-2</t>
  </si>
  <si>
    <t>77618-3</t>
  </si>
  <si>
    <t>76997-1</t>
  </si>
  <si>
    <t>76997-2</t>
  </si>
  <si>
    <t>77075-2</t>
  </si>
  <si>
    <t>75868-1</t>
  </si>
  <si>
    <t>72351-86</t>
  </si>
  <si>
    <t>72351-87</t>
  </si>
  <si>
    <t>72351-92</t>
  </si>
  <si>
    <t>72351-93</t>
  </si>
  <si>
    <t>78011-1</t>
  </si>
  <si>
    <t>78011-2</t>
  </si>
  <si>
    <t>78011-3</t>
  </si>
  <si>
    <t>78011-4</t>
  </si>
  <si>
    <t>78011-5</t>
  </si>
  <si>
    <t>78011-6</t>
  </si>
  <si>
    <t>78011-7</t>
  </si>
  <si>
    <t>78011-8</t>
  </si>
  <si>
    <t>78011-9</t>
  </si>
  <si>
    <t>78011-10</t>
  </si>
  <si>
    <t>78011-11</t>
  </si>
  <si>
    <t>78011-12</t>
  </si>
  <si>
    <t>78011-13</t>
  </si>
  <si>
    <t>78011-14</t>
  </si>
  <si>
    <t>78011-15</t>
  </si>
  <si>
    <t>78011-16</t>
  </si>
  <si>
    <t>78011-17</t>
  </si>
  <si>
    <t>78011-18</t>
  </si>
  <si>
    <t>78011-19</t>
  </si>
  <si>
    <t>78011-20</t>
  </si>
  <si>
    <t>78011-21</t>
  </si>
  <si>
    <t>78011-22</t>
  </si>
  <si>
    <t>78011-23</t>
  </si>
  <si>
    <t>76783-1</t>
  </si>
  <si>
    <t>77132-1</t>
  </si>
  <si>
    <t>76783-2</t>
  </si>
  <si>
    <t>77342-1</t>
  </si>
  <si>
    <t>77158-1</t>
  </si>
  <si>
    <t>77539-1</t>
  </si>
  <si>
    <t>75203-9</t>
  </si>
  <si>
    <t>77579-1</t>
  </si>
  <si>
    <t>76828-1</t>
  </si>
  <si>
    <t>77633-1</t>
  </si>
  <si>
    <t>77337-1</t>
  </si>
  <si>
    <t>75718-1</t>
  </si>
  <si>
    <t>75718-3</t>
  </si>
  <si>
    <t>75718-4</t>
  </si>
  <si>
    <t>75718-6</t>
  </si>
  <si>
    <t>75718-7</t>
  </si>
  <si>
    <t>75718-8</t>
  </si>
  <si>
    <t>75718-9</t>
  </si>
  <si>
    <t>75718-10</t>
  </si>
  <si>
    <t>75718-11</t>
  </si>
  <si>
    <t>75718-12</t>
  </si>
  <si>
    <t>75718-13</t>
  </si>
  <si>
    <t>75718-14</t>
  </si>
  <si>
    <t>75718-15</t>
  </si>
  <si>
    <t>75718-16</t>
  </si>
  <si>
    <t>75718-17</t>
  </si>
  <si>
    <t>75718-18</t>
  </si>
  <si>
    <t>75718-19</t>
  </si>
  <si>
    <t>75718-20</t>
  </si>
  <si>
    <t>75718-21</t>
  </si>
  <si>
    <t>75718-22</t>
  </si>
  <si>
    <t>75718-23</t>
  </si>
  <si>
    <t>75718-24</t>
  </si>
  <si>
    <t>75718-25</t>
  </si>
  <si>
    <t>75718-26</t>
  </si>
  <si>
    <t>75718-27</t>
  </si>
  <si>
    <t>75718-28</t>
  </si>
  <si>
    <t>75718-29</t>
  </si>
  <si>
    <t>75718-30</t>
  </si>
  <si>
    <t>75718-31</t>
  </si>
  <si>
    <t>75718-32</t>
  </si>
  <si>
    <t>75718-33</t>
  </si>
  <si>
    <t>75718-34</t>
  </si>
  <si>
    <t>75718-35</t>
  </si>
  <si>
    <t>75718-36</t>
  </si>
  <si>
    <t>75718-37</t>
  </si>
  <si>
    <t>75718-38</t>
  </si>
  <si>
    <t>75718-39</t>
  </si>
  <si>
    <t>75718-40</t>
  </si>
  <si>
    <t>75718-41</t>
  </si>
  <si>
    <t>75718-42</t>
  </si>
  <si>
    <t>75718-43</t>
  </si>
  <si>
    <t>75718-44</t>
  </si>
  <si>
    <t>75718-45</t>
  </si>
  <si>
    <t>75718-46</t>
  </si>
  <si>
    <t>75718-47</t>
  </si>
  <si>
    <t>75718-48</t>
  </si>
  <si>
    <t>75718-49</t>
  </si>
  <si>
    <t>75718-50</t>
  </si>
  <si>
    <t>75718-51</t>
  </si>
  <si>
    <t>75718-52</t>
  </si>
  <si>
    <t>75718-53</t>
  </si>
  <si>
    <t>75718-54</t>
  </si>
  <si>
    <t>75718-55</t>
  </si>
  <si>
    <t>75718-56</t>
  </si>
  <si>
    <t>75718-57</t>
  </si>
  <si>
    <t>75718-58</t>
  </si>
  <si>
    <t>75718-59</t>
  </si>
  <si>
    <t>75718-60</t>
  </si>
  <si>
    <t>75718-61</t>
  </si>
  <si>
    <t>75718-62</t>
  </si>
  <si>
    <t>75718-63</t>
  </si>
  <si>
    <t>75718-64</t>
  </si>
  <si>
    <t>75718-65</t>
  </si>
  <si>
    <t>75718-66</t>
  </si>
  <si>
    <t>75718-67</t>
  </si>
  <si>
    <t>75718-68</t>
  </si>
  <si>
    <t>75718-69</t>
  </si>
  <si>
    <t>75718-70</t>
  </si>
  <si>
    <t>75718-71</t>
  </si>
  <si>
    <t>75718-72</t>
  </si>
  <si>
    <t>75718-73</t>
  </si>
  <si>
    <t>75718-74</t>
  </si>
  <si>
    <t>75718-75</t>
  </si>
  <si>
    <t>75718-76</t>
  </si>
  <si>
    <t>75718-77</t>
  </si>
  <si>
    <t>75718-78</t>
  </si>
  <si>
    <t>75718-79</t>
  </si>
  <si>
    <t>75718-80</t>
  </si>
  <si>
    <t>75718-81</t>
  </si>
  <si>
    <t>75718-82</t>
  </si>
  <si>
    <t>75718-83</t>
  </si>
  <si>
    <t>75718-84</t>
  </si>
  <si>
    <t>75718-85</t>
  </si>
  <si>
    <t>75718-86</t>
  </si>
  <si>
    <t>75718-87</t>
  </si>
  <si>
    <t>75718-88</t>
  </si>
  <si>
    <t>76116-3</t>
  </si>
  <si>
    <t>76116-4</t>
  </si>
  <si>
    <t>76991-1</t>
  </si>
  <si>
    <t>77337-2</t>
  </si>
  <si>
    <t>77337-3</t>
  </si>
  <si>
    <t>75808-4</t>
  </si>
  <si>
    <t>75904-1</t>
  </si>
  <si>
    <t>77345-1</t>
  </si>
  <si>
    <t>76484-1</t>
  </si>
  <si>
    <t>77747-1</t>
  </si>
  <si>
    <t>77327-1</t>
  </si>
  <si>
    <t>77327-2</t>
  </si>
  <si>
    <t>77001-1</t>
  </si>
  <si>
    <t>77034-1</t>
  </si>
  <si>
    <t>77034-2</t>
  </si>
  <si>
    <t>77034-3</t>
  </si>
  <si>
    <t>68574-5</t>
  </si>
  <si>
    <t>68574-6</t>
  </si>
  <si>
    <t>68574-7</t>
  </si>
  <si>
    <t>76315-1</t>
  </si>
  <si>
    <t>76315-2</t>
  </si>
  <si>
    <t>76315-3</t>
  </si>
  <si>
    <t>76315-4</t>
  </si>
  <si>
    <t>75442-3</t>
  </si>
  <si>
    <t>75844-1</t>
  </si>
  <si>
    <t>75844-2</t>
  </si>
  <si>
    <t>75844-3</t>
  </si>
  <si>
    <t>75844-4</t>
  </si>
  <si>
    <t>70411-34</t>
  </si>
  <si>
    <t>75475-1</t>
  </si>
  <si>
    <t>75475-2</t>
  </si>
  <si>
    <t>75475-3</t>
  </si>
  <si>
    <t>75475-4</t>
  </si>
  <si>
    <t>75475-11</t>
  </si>
  <si>
    <t>75475-12</t>
  </si>
  <si>
    <t>75475-13</t>
  </si>
  <si>
    <t>75475-14</t>
  </si>
  <si>
    <t>75475-15</t>
  </si>
  <si>
    <t>75475-16</t>
  </si>
  <si>
    <t>75475-17</t>
  </si>
  <si>
    <t>75475-18</t>
  </si>
  <si>
    <t>75475-19</t>
  </si>
  <si>
    <t>75475-24</t>
  </si>
  <si>
    <t>75693-1</t>
  </si>
  <si>
    <t>75693-2</t>
  </si>
  <si>
    <t>75693-3</t>
  </si>
  <si>
    <t>75693-10</t>
  </si>
  <si>
    <t>75693-11</t>
  </si>
  <si>
    <t>75693-15</t>
  </si>
  <si>
    <t>75693-16</t>
  </si>
  <si>
    <t>75745-18</t>
  </si>
  <si>
    <t>75745-29</t>
  </si>
  <si>
    <t>76200-1</t>
  </si>
  <si>
    <t>76200-2</t>
  </si>
  <si>
    <t>76200-3</t>
  </si>
  <si>
    <t>76200-4</t>
  </si>
  <si>
    <t>76200-5</t>
  </si>
  <si>
    <t>76200-6</t>
  </si>
  <si>
    <t>76200-7</t>
  </si>
  <si>
    <t>76200-8</t>
  </si>
  <si>
    <t>76200-9</t>
  </si>
  <si>
    <t>76200-10</t>
  </si>
  <si>
    <t>76200-11</t>
  </si>
  <si>
    <t>76200-12</t>
  </si>
  <si>
    <t>76200-13</t>
  </si>
  <si>
    <t>76210-1</t>
  </si>
  <si>
    <t>75761-15</t>
  </si>
  <si>
    <t>74380-1</t>
  </si>
  <si>
    <t>74380-2</t>
  </si>
  <si>
    <t>74380-3</t>
  </si>
  <si>
    <t>74380-4</t>
  </si>
  <si>
    <t>74380-6</t>
  </si>
  <si>
    <t>74380-8</t>
  </si>
  <si>
    <t>74380-9</t>
  </si>
  <si>
    <t>74380-10</t>
  </si>
  <si>
    <t>74380-11</t>
  </si>
  <si>
    <t>74380-12</t>
  </si>
  <si>
    <t>74380-13</t>
  </si>
  <si>
    <t>74380-14</t>
  </si>
  <si>
    <t>74380-15</t>
  </si>
  <si>
    <t>74380-16</t>
  </si>
  <si>
    <t>74380-17</t>
  </si>
  <si>
    <t>75967-1</t>
  </si>
  <si>
    <t>77008-1</t>
  </si>
  <si>
    <t>73689-7</t>
  </si>
  <si>
    <t>lens after 02/01</t>
  </si>
  <si>
    <t>73689-8</t>
  </si>
  <si>
    <t>73689-9</t>
  </si>
  <si>
    <t>73689-10</t>
  </si>
  <si>
    <t>76338-7</t>
  </si>
  <si>
    <t>76338-8</t>
  </si>
  <si>
    <t>76338-9</t>
  </si>
  <si>
    <t>76338-10</t>
  </si>
  <si>
    <t>76338-36</t>
  </si>
  <si>
    <t>76338-37</t>
  </si>
  <si>
    <t>76338-40</t>
  </si>
  <si>
    <t>76338-41</t>
  </si>
  <si>
    <t>76338-42</t>
  </si>
  <si>
    <t>76338-43</t>
  </si>
  <si>
    <t>77467-1</t>
  </si>
  <si>
    <t>73092-1</t>
  </si>
  <si>
    <t>73092-2</t>
  </si>
  <si>
    <t>73092-3</t>
  </si>
  <si>
    <t>72160-1</t>
  </si>
  <si>
    <t>72160-2</t>
  </si>
  <si>
    <t>75918-1</t>
  </si>
  <si>
    <t>75918-2</t>
  </si>
  <si>
    <t>75918-3</t>
  </si>
  <si>
    <t>75918-4</t>
  </si>
  <si>
    <t>75918-5</t>
  </si>
  <si>
    <t>76875-1</t>
  </si>
  <si>
    <t>76875-2</t>
  </si>
  <si>
    <t>76875-3</t>
  </si>
  <si>
    <t>76875-4</t>
  </si>
  <si>
    <t>76875-5</t>
  </si>
  <si>
    <t>76875-6</t>
  </si>
  <si>
    <t>76875-7</t>
  </si>
  <si>
    <t>76875-8</t>
  </si>
  <si>
    <t>76875-9</t>
  </si>
  <si>
    <t>76875-10</t>
  </si>
  <si>
    <t>76875-11</t>
  </si>
  <si>
    <t>76875-12</t>
  </si>
  <si>
    <t>76875-13</t>
  </si>
  <si>
    <t>71483-3</t>
  </si>
  <si>
    <t>75674-1</t>
  </si>
  <si>
    <t>75674-2</t>
  </si>
  <si>
    <t>75674-4</t>
  </si>
  <si>
    <t>75674-5</t>
  </si>
  <si>
    <t>75674-6</t>
  </si>
  <si>
    <t>75674-7</t>
  </si>
  <si>
    <t>75674-8</t>
  </si>
  <si>
    <t>75674-9</t>
  </si>
  <si>
    <t>75674-10</t>
  </si>
  <si>
    <t>77247-1</t>
  </si>
  <si>
    <t>76912-1</t>
  </si>
  <si>
    <t>76912-2</t>
  </si>
  <si>
    <t>76912-3</t>
  </si>
  <si>
    <t>76912-4</t>
  </si>
  <si>
    <t>76912-5</t>
  </si>
  <si>
    <t>76912-6</t>
  </si>
  <si>
    <t>76912-7</t>
  </si>
  <si>
    <t>76912-8</t>
  </si>
  <si>
    <t>76912-9</t>
  </si>
  <si>
    <t>76912-10</t>
  </si>
  <si>
    <t>76912-11</t>
  </si>
  <si>
    <t>76912-12</t>
  </si>
  <si>
    <t>76912-13</t>
  </si>
  <si>
    <t>76912-14</t>
  </si>
  <si>
    <t>76912-15</t>
  </si>
  <si>
    <t>76912-16</t>
  </si>
  <si>
    <t>76912-17</t>
  </si>
  <si>
    <t>76912-18</t>
  </si>
  <si>
    <t>76912-19</t>
  </si>
  <si>
    <t>76912-20</t>
  </si>
  <si>
    <t>76912-21</t>
  </si>
  <si>
    <t>76912-22</t>
  </si>
  <si>
    <t>76912-23</t>
  </si>
  <si>
    <t>76912-24</t>
  </si>
  <si>
    <t>76912-25</t>
  </si>
  <si>
    <t>76912-26</t>
  </si>
  <si>
    <t>76912-27</t>
  </si>
  <si>
    <t>76912-28</t>
  </si>
  <si>
    <t>76912-29</t>
  </si>
  <si>
    <t>76912-30</t>
  </si>
  <si>
    <t>76912-31</t>
  </si>
  <si>
    <t>76912-32</t>
  </si>
  <si>
    <t>76912-33</t>
  </si>
  <si>
    <t>76912-34</t>
  </si>
  <si>
    <t>76912-35</t>
  </si>
  <si>
    <t>76789-1</t>
  </si>
  <si>
    <t>76789-2</t>
  </si>
  <si>
    <t>76789-3</t>
  </si>
  <si>
    <t>76789-4</t>
  </si>
  <si>
    <t>Schedule Date</t>
  </si>
  <si>
    <t>Issue</t>
  </si>
  <si>
    <t>Rep. Count</t>
  </si>
  <si>
    <t>Complete/Partial</t>
  </si>
  <si>
    <t>Sum of Rep. Count</t>
  </si>
  <si>
    <t>70634 Total</t>
  </si>
  <si>
    <t>72906 Total</t>
  </si>
  <si>
    <t>74968 Total</t>
  </si>
  <si>
    <t>75103 Total</t>
  </si>
  <si>
    <t>75462 Total</t>
  </si>
  <si>
    <t>75697 Total</t>
  </si>
  <si>
    <t>75745 Total</t>
  </si>
  <si>
    <t>75746 Total</t>
  </si>
  <si>
    <t>76028 Total</t>
  </si>
  <si>
    <t>76093 Total</t>
  </si>
  <si>
    <t>76191 Total</t>
  </si>
  <si>
    <t>76192 Total</t>
  </si>
  <si>
    <t>76823 Total</t>
  </si>
  <si>
    <t>76983 Total</t>
  </si>
  <si>
    <t>77011 Total</t>
  </si>
  <si>
    <t>77180 Total</t>
  </si>
  <si>
    <t>77211 Total</t>
  </si>
  <si>
    <t>77560 Total</t>
  </si>
  <si>
    <t>77608 Total</t>
  </si>
  <si>
    <t>77945 Total</t>
  </si>
  <si>
    <t>77947 Total</t>
  </si>
  <si>
    <t>11/29/2018 Total</t>
  </si>
  <si>
    <t>12/28/2018 Total</t>
  </si>
  <si>
    <t>1/8/2019 Total</t>
  </si>
  <si>
    <t>1/10/2019 Total</t>
  </si>
  <si>
    <t>1/16/2019 Total</t>
  </si>
  <si>
    <t>1/17/2019 Total</t>
  </si>
  <si>
    <t>1/18/2019 Total</t>
  </si>
  <si>
    <t>1/22/2019 Total</t>
  </si>
  <si>
    <t>1/24/2019 Total</t>
  </si>
  <si>
    <t>1/28/2019 Total</t>
  </si>
  <si>
    <t>1/29/2019 Total</t>
  </si>
  <si>
    <t>1/30/2019 Total</t>
  </si>
  <si>
    <t>2/1/2019 Total</t>
  </si>
  <si>
    <t>2/6/2019 Total</t>
  </si>
  <si>
    <t>2/7/2019 Total</t>
  </si>
  <si>
    <t>2/8/2019 Total</t>
  </si>
  <si>
    <t>2/11/2019 Total</t>
  </si>
  <si>
    <t>Year</t>
  </si>
  <si>
    <t>Month</t>
  </si>
  <si>
    <t>Order Count</t>
  </si>
  <si>
    <t>NT</t>
  </si>
  <si>
    <t>waiting for wires</t>
  </si>
  <si>
    <t>DIALED-22-2500-80-TW2765-VL-W-UNV-DALIDT6-1-TB15-C(ELDOLED DUALDRIVER)</t>
  </si>
  <si>
    <t>DIALED-22-2500-80-TW2765-VL-W-UNV-DALIDT6-1-TB15-B1(BSL310LP)-C(ELDOLED DUALDRIVER)</t>
  </si>
  <si>
    <t>LAE</t>
  </si>
  <si>
    <t>DIALED-24-3100-80-TW2765-VL-W-UNV-DALIDT6-1-TB15-C(ELDOLED DUALDRIVER)</t>
  </si>
  <si>
    <t>need snapping reflectors in lines 4,5,6</t>
  </si>
  <si>
    <t>SP000-SCDI-500-300-80-TW2765-SO-FL-4'-W-UNV-O(ELDOLED DUALDRIVE)-2-CT15(36")</t>
  </si>
  <si>
    <t>LC-4'</t>
  </si>
  <si>
    <t>SP000-SCDI-500-300-80-TW2765-SO-FL-16'-W-UNV-O(ELDOLED DUALDRIVE)-2-CT15(36")</t>
  </si>
  <si>
    <t>LC-16'</t>
  </si>
  <si>
    <t>SP000-SCDI-500-300-80-TW2765-SO-FL-16'-W-UNV-O(ELDOLED DUALDRIVE)-2-CT15(36")-B1(BSL310LP)</t>
  </si>
  <si>
    <t>LCE-16'</t>
  </si>
  <si>
    <t>SCR-500-80-30-FL-14'-W-UNV-DP-1-DF</t>
  </si>
  <si>
    <t>SK-10003-ARC-AL 1' 11 9/16"-400-80-35-SO-W-UNV-DP-1-DS-C(CORD AND PLUG)</t>
  </si>
  <si>
    <t>SAMPLE FOR HOWARD</t>
  </si>
  <si>
    <t>For Axis _x001E_Lines 1-2-4-7-9-12 must be ready by 1/10.  Contractor waiting to install.</t>
  </si>
  <si>
    <t>Sukwhinder to advise.  Edited on 1/18/2019 _x001E__x001E_::: MS: 01/22  Edited on 1/22/2019 _x001E__x001E_ - other lines scheduled on 1/24  Edited on 1/22/2019 _x001E__x001E_:: kaushik to advise  Edited on 1/29/2019 _x001E__x001E_::: Elizabeth to follow up with Bilal  Edited on 2/5/2019 _x001E__x001E_</t>
  </si>
  <si>
    <t>SUB ASSEMBLY/NPI HEAT SINK</t>
  </si>
  <si>
    <t>MS: 01/23 - Ready: Kaushik to advise_x001E_  Edited on 1/22/2019 _x001E__x001E_::: Kaushik to advise  Edited on 1/23/2019 _x001E__x001E_::: Elizabeth to follow  Edited on 1/28/2019:: Kaushik to advise  Edited on 1/29/2019 _x001E__x001E_::: Ready : Jan 31st ok per Kaushik  Edited on 1/30/2019::: Elizabeth to follow up with Bilal  Edited on 2/5/2019 _x001E__x001E_</t>
  </si>
  <si>
    <t>MS: 01/24 - Ship: Kaushik to advise  Edited on 1/24/2019 _x001E__x001E_::: Elizabeth to follow  Edited on 1/28/2019 _x001E__x001E_:: Kaushik to advise  Edited on 1/29/2019 _x001E__x001E_::: Ready: Jan 31st ok per Kaushik  Edited on 1/30/2019 _x001E__x001E_ Ready for Feb 4th.  Edited on 1/31/2019::: Elizabeth to follow up with Bilal  Edited on 2/5/2019 _x001E__x001E_</t>
  </si>
  <si>
    <t>ENG. APPROVAL ????</t>
  </si>
  <si>
    <t>Added new parts for line: 10 only - Bom Update???  Edited on 2/5/2019 _x001E__x001E_</t>
  </si>
  <si>
    <t>Extrusion/Brackets</t>
  </si>
  <si>
    <t>SCILAC-AC(2)-D24-D-500-80-30-BW-6'0"-C(BRIGHT COPPER)-120-DP-2-CA(36)</t>
  </si>
  <si>
    <t>COPPER-6'</t>
  </si>
  <si>
    <t>Ind. Eng. to check</t>
  </si>
  <si>
    <t>HARVARD NPI - MUST DO ON TIME!!!_x001E_RE-SCHEDULED TO NOV 29th (from 11/09) - PER FAIZ</t>
  </si>
  <si>
    <t>Carlos to advise Faiz  Edited on 1/21/2019 _x001E__x001E_::: Kaushik to follow  Edited on 1/22/2019 _x001E__x001E_</t>
  </si>
  <si>
    <t>Light guide- NPI</t>
  </si>
  <si>
    <t>BBRLED-400-80-35-FL-6'-W-UNV-DP-1-TG15</t>
  </si>
  <si>
    <t>AL7-6'</t>
  </si>
  <si>
    <t>BBRLED-400-80-35-FL-6'-W-UNV-DP-1-TG9</t>
  </si>
  <si>
    <t>NEEDS ON SITE FOR FEB 13TH _x001E__x001E_SHIPPING TO: _x001E_10 W. Manor Way_x001E_Robbinsville NJ 08691_x001E_United States</t>
  </si>
  <si>
    <t>LT-09-6' G</t>
  </si>
  <si>
    <t>BBRLED-400-80-35-FL-6'-W-UNV-DP-1-D</t>
  </si>
  <si>
    <t>LT-09-6' F</t>
  </si>
  <si>
    <t>BMRLED-750-80-30-FL-4'-W-UNV-DP-1-ST-B1(BSL310LP)</t>
  </si>
  <si>
    <t>BMRLED-750-80-30-ASO-6'-W-UNV-DP-1-ST</t>
  </si>
  <si>
    <t>L2-6'</t>
  </si>
  <si>
    <t>CCL-SL-500-80-30-CL(10')-W-UNV-DP-1-C</t>
  </si>
  <si>
    <t>L5-10'</t>
  </si>
  <si>
    <t>CCL-SL-500-80-30-CL(7')-W-UNV-DP-1-C</t>
  </si>
  <si>
    <t>L5-7'</t>
  </si>
  <si>
    <t>BBDLED-1000-80-35-SO-8'-W-UNV-DP-1-CT15(36)</t>
  </si>
  <si>
    <t>MUST SHIP 2/4</t>
  </si>
  <si>
    <t>Ship: Feb 5th  Edited on 2/5/2019 _x001E__x001E_</t>
  </si>
  <si>
    <t>BBRLED-1000-80-35-FL-4'-W-UNV-DP-1-TB15</t>
  </si>
  <si>
    <t>SLWLED-SL 75/25-1000-80-35-RE-6-W-UNV-DP-1</t>
  </si>
  <si>
    <t>LW2-6</t>
  </si>
  <si>
    <t>SLWLED-SL 75/25-1000-80-35-RE-8-W-UNV-DP-1</t>
  </si>
  <si>
    <t>LW2-8</t>
  </si>
  <si>
    <t>SLWLED-SL 75/25-1000-80-35-RE-12-W-UNV-DP-1</t>
  </si>
  <si>
    <t>LW2-12</t>
  </si>
  <si>
    <t>STSLF-SO-400-80-35-12'-BLK-UNV-MD-1-SG9</t>
  </si>
  <si>
    <t>STFC-SLI(4-350)-DSO(4-400)-90-30-AL(4)-W-UNV-MD-1-CA(36)-RC</t>
  </si>
  <si>
    <t>DIALED-22-2500-80-35-VL-W-277-DP-1-TG9-FW(6)</t>
  </si>
  <si>
    <t>F01A</t>
  </si>
  <si>
    <t>DIALED-22-4400-80-35-VL-W-277-DP-1-TG9-FW(6)</t>
  </si>
  <si>
    <t>F01B</t>
  </si>
  <si>
    <t>DIALED-24-7000-80-35-VL-W-UNV-DP-1-TG9-FW(6)</t>
  </si>
  <si>
    <t>F02</t>
  </si>
  <si>
    <t>MBSLED-600-80-35-S-4'-W-UNV-DP-1-S</t>
  </si>
  <si>
    <t>F03-4'</t>
  </si>
  <si>
    <t>AULED-22-2500-80-35-SO-W-277-DP-1-TG9-FW(6)</t>
  </si>
  <si>
    <t>F04</t>
  </si>
  <si>
    <t>DIALED-22-2500-80-35-VL-W-277-DP-1-TG9-B1(BSL310LP)-FW(6)</t>
  </si>
  <si>
    <t>F1A/EM</t>
  </si>
  <si>
    <t>DIALED-22-4400-80-35-VL-W-277-DP-1-TG9-B1(BSL310LP)-FW(6)</t>
  </si>
  <si>
    <t>F1B/EM</t>
  </si>
  <si>
    <t>MBSLED-600-80-35-S-4'-W-UNV-DP-1-S-B1(BSL310LP)</t>
  </si>
  <si>
    <t>F03-4' EM</t>
  </si>
  <si>
    <t>AULED-22-2500-80-35-SO-W-277-DP-1-TG9-B1(BSL310LP)-FW(6)</t>
  </si>
  <si>
    <t>F04/EM</t>
  </si>
  <si>
    <t>MBLED-500-80-35-S-4'-W-UNV-DP-1-CA(36)</t>
  </si>
  <si>
    <t>F05-4'</t>
  </si>
  <si>
    <t>AULED-24-3100-80-30-SO-W-277-DP-1-TB15-FW(6)</t>
  </si>
  <si>
    <t>LF06</t>
  </si>
  <si>
    <t>BRLED-400-80-35-FL-12' 6"-W-277-DP-1-DS</t>
  </si>
  <si>
    <t>F24-12' 6"</t>
  </si>
  <si>
    <t>BMRLED-750-90-35-FL-83'7 1/8"-W-UNV-DP-1+E(6)-DF</t>
  </si>
  <si>
    <t>F1-83'7-1/8" - 22ND FL</t>
  </si>
  <si>
    <t>BMRLED-750-90-35-FL-97"-W-UNV-DP-1-DF</t>
  </si>
  <si>
    <t>F1A-97" - 22ND FL</t>
  </si>
  <si>
    <t>BMRLED-750-90-35-FL-2-W-UNV-DP-1-DF</t>
  </si>
  <si>
    <t>F1B-2' - 22ND FL</t>
  </si>
  <si>
    <t>BMRLED-750-90-35-FL-57 1/2"-W-UNV-DP-1-DF</t>
  </si>
  <si>
    <t>F1C-57-1/2" - 22ND FL</t>
  </si>
  <si>
    <t>BMPRLED-OPRO(1)-750-90-35-FL-32'3 7/8"-W-UNV-DP-1+E(1)-DF</t>
  </si>
  <si>
    <t>F1W-20'3-7/8"X12' - 22ND FL</t>
  </si>
  <si>
    <t>BMPRLED-OPRO(1)-750-90-35-FL-42'1/4"-W-UNV-DP-1+E(4)-DF</t>
  </si>
  <si>
    <t>F1W-21'7 3/4"X20'4-1/2" - 22ND FL</t>
  </si>
  <si>
    <t>BMRLEDPAT-OPI-90-750-80-35-SO-13'5 5/8"-EX-W-UNV-DP-1-DF</t>
  </si>
  <si>
    <t>F7-5'3-1/4"X8'2-3/8" - 22ND FL</t>
  </si>
  <si>
    <t>BMRLEDPAT-OPI-90-750-80-35-SO-31'1"-EX-W-UNV-DP-1-DF</t>
  </si>
  <si>
    <t>F7-9'11-5/8"X22'-3/8" - 22ND FL</t>
  </si>
  <si>
    <t>BMRLED-750-90-35-FL-96 3/4"-W-UNV-DP-1-DF</t>
  </si>
  <si>
    <t>F1A-96-3/4" - 22ND FL</t>
  </si>
  <si>
    <t>BMRLED-750-90-35-FL-57 3/4"-W-UNV-DP-1-DF</t>
  </si>
  <si>
    <t>F1C-57-3/4" - 22ND FL</t>
  </si>
  <si>
    <t>BMPRLED-750-90-35-FL-28'7 1/4"-W-UNV-DP-1-DF</t>
  </si>
  <si>
    <t>F1W-28'7-1/4" - 22ND FL</t>
  </si>
  <si>
    <t>B6RLED-400-80-30-FL-15-W-120-DP-1-ST-FW(6)</t>
  </si>
  <si>
    <t>LT-02D-15'-BASEMNT FL</t>
  </si>
  <si>
    <t>B6RLED-400-80-30-FL-15-W-120-DP-E(1)-ST-FW(6)</t>
  </si>
  <si>
    <t>LT-02D-15'EM-BASEMNT FL</t>
  </si>
  <si>
    <t>B6RLED-750-80-30-FL-10-W-120-DP-1-ST-FW(6)</t>
  </si>
  <si>
    <t>LT-02B-10'-1ST FL</t>
  </si>
  <si>
    <t>B6RLED-750-80-30-FL-15-W-120-DP-1-ST-FW(6)</t>
  </si>
  <si>
    <t>LT-02B-15'-1ST FL</t>
  </si>
  <si>
    <t>B6RLED-1000-80-30-FL-5-W-120-DP-1-ST-FW(6)</t>
  </si>
  <si>
    <t>LT-02C-5'-1ST FL</t>
  </si>
  <si>
    <t>LT-02B-10'-2ND FL</t>
  </si>
  <si>
    <t>LT-02B-15'-2ND FL</t>
  </si>
  <si>
    <t>LT-02C-5'-2ND FL</t>
  </si>
  <si>
    <t>LT-02B-10'-3RD FL</t>
  </si>
  <si>
    <t>LT-02B-15'-3RD FL</t>
  </si>
  <si>
    <t>LT-02C-5'-3RD FL</t>
  </si>
  <si>
    <t>LT-02B-10'-4TH FL</t>
  </si>
  <si>
    <t>LT-02B-15'-4TH FL</t>
  </si>
  <si>
    <t>B6RLED-750-80-30-FL-4-W-120-DP-1-ST-FW(6)</t>
  </si>
  <si>
    <t>LT-02B-4'-5TH FL</t>
  </si>
  <si>
    <t>B6RLED-750-80-30-FL-5-W-120-DP-1-ST-FW(6)</t>
  </si>
  <si>
    <t>LT-02B-5'-5TH FL</t>
  </si>
  <si>
    <t>LT-02B-10'-5TH FL</t>
  </si>
  <si>
    <t>BRLED-500-80-30-FL-13-W-120-DP-1-D</t>
  </si>
  <si>
    <t>LT-63D-13'-BASEMNT</t>
  </si>
  <si>
    <t>BRLED-500-80-30-FL-18-W-120-DP-1-D</t>
  </si>
  <si>
    <t>LT-63D-18'-BASEMNT</t>
  </si>
  <si>
    <t>BRLED-500-80-30-FL-17-W-120-DP-E(1)-D</t>
  </si>
  <si>
    <t>LT-63D-17'EM-BASEMNT</t>
  </si>
  <si>
    <t>BRLED-500-80-30-FL-18-W-120-DP-E(1)-D</t>
  </si>
  <si>
    <t>LT-63D-18'EM-BASEMNT</t>
  </si>
  <si>
    <t>WBDIWLED-500-500-80-35-SO-SO-2-BLK-UNV-DP-1-BF</t>
  </si>
  <si>
    <t>W2</t>
  </si>
  <si>
    <t>CCL-SL-300-80-30-CP(83' 6")-W-UNV-DP-1-AC</t>
  </si>
  <si>
    <t>LF15-8'5"X33'4"</t>
  </si>
  <si>
    <t>BMRLED-500-80-35-ASO-16-W-UNV-O(DEXAL)-1-TB15</t>
  </si>
  <si>
    <t>B-16'</t>
  </si>
  <si>
    <t>BMRLED-500-80-35-FL-30-W-UNV-O(DEXAL)-1-TG9</t>
  </si>
  <si>
    <t>C10-30'</t>
  </si>
  <si>
    <t>BMRLED-500-80-35-FL-36-W-UNV-O(DEXAL)-1-TG15</t>
  </si>
  <si>
    <t>C11-36'</t>
  </si>
  <si>
    <t>BMRLED-500-80-35-FL-46-W-UNV-O(DEXAL)-1-TG9</t>
  </si>
  <si>
    <t>C13-46'</t>
  </si>
  <si>
    <t>BMRLED-500-80-35-FL-60-W-UNV-O(DEXAL)-1-TG9</t>
  </si>
  <si>
    <t>C14-60'</t>
  </si>
  <si>
    <t>BMRLED-500-80-35-FL-6-W-UNV-O(DEXAL)-1-TG9</t>
  </si>
  <si>
    <t>C2-6'-TG9</t>
  </si>
  <si>
    <t>BMRLED-500-80-35-FL-8-W-UNV-O(DEXAL)-1-TG15</t>
  </si>
  <si>
    <t>C3-8'-TG15</t>
  </si>
  <si>
    <t>BMRLED-500-80-35-FL-10-W-UNV-O(DEXAL)-1-TG9</t>
  </si>
  <si>
    <t>C4-10'</t>
  </si>
  <si>
    <t>BMRLED-500-80-35-FL-14-W-UNV-O(DEXAL)-1-TG9</t>
  </si>
  <si>
    <t>C6-14'</t>
  </si>
  <si>
    <t>BMRLED-500-80-35-FL-16-W-UNV-O(DEXAL)-1-TG9</t>
  </si>
  <si>
    <t>C7-16'</t>
  </si>
  <si>
    <t>BMRLED-500-80-35-FL-18-W-UNV-O(DEXAL)-1-TG9</t>
  </si>
  <si>
    <t>C8-18'</t>
  </si>
  <si>
    <t>BMRLED-500-80-35-FL-20-W-UNV-O(DEXAL)-1-TG9</t>
  </si>
  <si>
    <t>C9-20'</t>
  </si>
  <si>
    <t>PRWLED-500-80-35-S-10-W-277-DP-1</t>
  </si>
  <si>
    <t>D-10'</t>
  </si>
  <si>
    <t>PRWLED-500-80-35-S-16-W-277-DP-1</t>
  </si>
  <si>
    <t>D1-16'</t>
  </si>
  <si>
    <t>PRWLED-500-80-35-S-28-W-277-DP-1</t>
  </si>
  <si>
    <t>D2-28'</t>
  </si>
  <si>
    <t>BBWDILED-640-400-80-35-SO-5-W-UNV-DP-1-D</t>
  </si>
  <si>
    <t>TT-5'</t>
  </si>
  <si>
    <t>BMRLED-500-80-35-FL-6-W-UNV-O(DEXAL)-1-DF</t>
  </si>
  <si>
    <t>C2-6'-DF</t>
  </si>
  <si>
    <t>BMRLED-500-80-35-FL-4-W-UNV-O(DEXAL)-1-TG15</t>
  </si>
  <si>
    <t>C1-4'</t>
  </si>
  <si>
    <t>BMRLED-500-80-35-FL-6-W-UNV-DP-1-TG9</t>
  </si>
  <si>
    <t>C2-DP</t>
  </si>
  <si>
    <t>SCPLED-OPRI(4)-300-80-35-FL-52-W-UNV-DP-1-ST-C(10'X6'X10' PRE MITTERED CORNER)</t>
  </si>
  <si>
    <t>F2-40'X6'</t>
  </si>
  <si>
    <t>CCL-SL-300-80-35-CL(184')-W-277-DP-2-AC</t>
  </si>
  <si>
    <t>LC-184'</t>
  </si>
  <si>
    <t>CCL-SL-300-80-35-CL(45')-W-277-DP-1-AC</t>
  </si>
  <si>
    <t>LC-45'</t>
  </si>
  <si>
    <t>BMRLEDPAT-ASO-90-800-80-35-SO-FL-48-EX-W-UNV-DP-1+E(2)-DS</t>
  </si>
  <si>
    <t>F2-48'/1</t>
  </si>
  <si>
    <t>F2-48'/2</t>
  </si>
  <si>
    <t>BMRLEDPAT-ASO-90-800-80-35-SO-FL-28-EX-W-UNV-DP-1+E(1)-DS</t>
  </si>
  <si>
    <t>F2-28'</t>
  </si>
  <si>
    <t>SP18415(1)-BMRLEDPAT-REC-90-1200-80-35-SO-FL-12'X20'-EX-W-UNV-DP-1-ST</t>
  </si>
  <si>
    <t>F3-64' REC</t>
  </si>
  <si>
    <t>BMRLEDPAT-REC-90-400-80-35-SO-FL-9'X25'-EX-W-UNV-DP-1-DS</t>
  </si>
  <si>
    <t>F3A-68' REC</t>
  </si>
  <si>
    <t>SCR-500-80-30-FL-4-W-120-DP-1-TG9</t>
  </si>
  <si>
    <t>A-4</t>
  </si>
  <si>
    <t>SCR-500-80-30-FL-8-W-120-DP-1-TG9</t>
  </si>
  <si>
    <t>A-8</t>
  </si>
  <si>
    <t>SCR-300-80-30-FL-8-W-120-DP-1-TG9</t>
  </si>
  <si>
    <t>AA-8</t>
  </si>
  <si>
    <t>SCR-500-80-30-FL-36-W-120-DP-1-TG9</t>
  </si>
  <si>
    <t>A-36</t>
  </si>
  <si>
    <t>SCR-500-80-30-FL-16-W-120-DP-1-TG9</t>
  </si>
  <si>
    <t>A-16</t>
  </si>
  <si>
    <t>SCRPAT-OPR-90(2)-300-80-30-FL-159'-EX-W-120-DP-1-TG9</t>
  </si>
  <si>
    <t>AA-98X51X10</t>
  </si>
  <si>
    <t>Order UnShipped</t>
  </si>
  <si>
    <t>PWSLED-1000-90-35-S-4-W-120-DP-1-SB15</t>
  </si>
  <si>
    <t>L6-L6A</t>
  </si>
  <si>
    <t>PWSLED-1000-90-35-S-4-W-120-DP-1-S</t>
  </si>
  <si>
    <t>L6-S</t>
  </si>
  <si>
    <t>BMWDLED-750-80-30-ASO-4'-W-UNV-DP-1</t>
  </si>
  <si>
    <t>W5-4'</t>
  </si>
  <si>
    <t>BMWDLED-750-80-30-ASO-5'-W-UNV-DP-1</t>
  </si>
  <si>
    <t>W5-5'</t>
  </si>
  <si>
    <t>SCSPAT-OPR-90(2)-500-80-30-FL-12'-NL-W-UNV-BI-1-SC</t>
  </si>
  <si>
    <t>G1-4.5-4'X4'X4'</t>
  </si>
  <si>
    <t>SCSPAT-OPR-90(1)-500-80-30-FL-12'-NL-W-UNV-BI-1-SC</t>
  </si>
  <si>
    <t>G1-L-6'X6'</t>
  </si>
  <si>
    <t>SCRPAT-OPR-90(2)-500-80-30-FL-15' 1-3/4-NL-W-UNV-BI-1-DS</t>
  </si>
  <si>
    <t>G2-1.66</t>
  </si>
  <si>
    <t>SCRPAT-OPR-90(2)-500-80-30-FL-11' 2-1/2-NL-W-UNV-BI-1-DS</t>
  </si>
  <si>
    <t>G2-2.33</t>
  </si>
  <si>
    <t>SCRPAT-OPR-90(2)-500-80-30-FL-10' 9-1/2-NL-W-UNV-BI-1-DS</t>
  </si>
  <si>
    <t>G2-2.66</t>
  </si>
  <si>
    <t>SCRPAT-OPR-90(2)-500-80-30-FL-12'1-1/2-NL-W-UNV-BI-1-DS</t>
  </si>
  <si>
    <t>G2-3.33</t>
  </si>
  <si>
    <t>SCR-500-80-30-FL-4'2"-W-UNV-BI-1-DS</t>
  </si>
  <si>
    <t>G2-5'</t>
  </si>
  <si>
    <t>SCR-500-80-30-FL-30-W-UNV-BI-1-DS</t>
  </si>
  <si>
    <t>G2-30'</t>
  </si>
  <si>
    <t>SCS-500-80-30-FL-4'-W-UNV-BI-1-SC</t>
  </si>
  <si>
    <t>G1-4'</t>
  </si>
  <si>
    <t>SCS-500-80-30-FL-8'-W-UNV-BI-1-SC</t>
  </si>
  <si>
    <t>G1-8'</t>
  </si>
  <si>
    <t>WBRLED-500-90-30-S-4'-AP-UNV-DP-1-D</t>
  </si>
  <si>
    <t>BRLED-500-80-30-FL-11-W-120-DP-1-DF</t>
  </si>
  <si>
    <t>LC-11'</t>
  </si>
  <si>
    <t>DIALED-22-3000-90-35-VL-W-120-DP-1-ST</t>
  </si>
  <si>
    <t>DIALED-22-3000-90-35-VL-W-120-DP-1-ST-B1(BSL310LP)</t>
  </si>
  <si>
    <t>A2EM</t>
  </si>
  <si>
    <t>SCDI-300-300-80-40-SO-0.5M-2X6-W-UNV-DP-1-CA(36)</t>
  </si>
  <si>
    <t>SCDI-300-300-80-40-SO-0.5M-6'-W-UNV-DP-1-CA(36)</t>
  </si>
  <si>
    <t>SCDI-300-300-80-40-SO-0.5M-4X4-W-UNV-DP-1-CA(36)</t>
  </si>
  <si>
    <t>B-4X4</t>
  </si>
  <si>
    <t>BMRLED-500-80-35-ASO-4-W-120-DP-1-D</t>
  </si>
  <si>
    <t>LI04-4'</t>
  </si>
  <si>
    <t>BMRLED-500-80-35-ASO-2-W-120-DP-1-D</t>
  </si>
  <si>
    <t>LI05-2'</t>
  </si>
  <si>
    <t>DIALED-22-4000-80-35-VL-W-UNV-DP-1-TG9</t>
  </si>
  <si>
    <t>SCRPAT-OPR-90(1)-300-80-35-FL-61'11"-NL-W-UNV-DP-1+E(3)-D</t>
  </si>
  <si>
    <t>F4-16'2"X45'9"'-L SHAPE</t>
  </si>
  <si>
    <t>SCRPAT-OPR-90(2)-300-80-35-FL-226'3/8"-NL-W-UNV-DP-1+E(2)-D</t>
  </si>
  <si>
    <t>F4-12'10"X67'4-5/8"X145'9 3/4"</t>
  </si>
  <si>
    <t>SCRPAT-OPR-90(1)-300-80-35-FL-34'9"-NL-W-UNV-DP-1+E(2)-D</t>
  </si>
  <si>
    <t>SCRPAT-OPR-90(4)-300-80-35-FL-211'11 1/4-NL-W-UNV-DP-1+E(7)-D</t>
  </si>
  <si>
    <t>F4-57'6-3/4"X31'4"X29'1"X65'2"X28'9-1/2</t>
  </si>
  <si>
    <t>DIALED-24-3100-90-30-VL-W-120-DP-1-ST-FW(6)</t>
  </si>
  <si>
    <t>A-2X4</t>
  </si>
  <si>
    <t>A2-2X2</t>
  </si>
  <si>
    <t>A3-2X2</t>
  </si>
  <si>
    <t>LTLED-SL 80/20-800-90-30-SO-4'-W-120-DP-1-CA(36)</t>
  </si>
  <si>
    <t>B1-4'</t>
  </si>
  <si>
    <t>B2-4'</t>
  </si>
  <si>
    <t>LTLED-SL 80/20-800-90-30-SO-4'-W-120-DP-1-CA(36)-B1(BSL310LP)</t>
  </si>
  <si>
    <t>B2-4' EM</t>
  </si>
  <si>
    <t>LTLED-SL 80/20-800-90-30-SO-8'-W-120-DP-1-CA(36)-DS(1)</t>
  </si>
  <si>
    <t>B4-8'</t>
  </si>
  <si>
    <t>BBRLED-600-80-35-FL-8'-W-UNV-DP-1-TG9-FW(6)</t>
  </si>
  <si>
    <t>BMPRLED-750-90-35-RG2-15'0"-W-UNV-DP-1-TB9-TS(1)</t>
  </si>
  <si>
    <t>L04-15'</t>
  </si>
  <si>
    <t>BMPRLED-750-90-35-RG2-21'0"-W-UNV-DP-1-TB9-TS(1)</t>
  </si>
  <si>
    <t>L04-21'</t>
  </si>
  <si>
    <t>BMPRLED-750-90-35-RG2-23'0"-W-UNV-DP-1-TB9-TS(1)</t>
  </si>
  <si>
    <t>L04-23'</t>
  </si>
  <si>
    <t>BMPRLED-750-90-35-RG2-7' 5"-W-UNV-DP-1-TB9-TS(1)-B1(BSL10LST)</t>
  </si>
  <si>
    <t>L04E 7.5'</t>
  </si>
  <si>
    <t>B2SQILED-1000-90-35-SL-95'0"-W-UNV-DP-1-CA(36)</t>
  </si>
  <si>
    <t>L07</t>
  </si>
  <si>
    <t>BDLED-750-90-35-SO-105'0"-BLK-UNV-DP-1-CA(36)</t>
  </si>
  <si>
    <t>L08</t>
  </si>
  <si>
    <t>TB2WDILED-1100-1000-80-35-SLA-SO-3'5"-W-UNV-DP-1-B1(BSL10LST)-OS(1)</t>
  </si>
  <si>
    <t>L09E-3.5</t>
  </si>
  <si>
    <t>WWR-SL-400-80-35-10'-W-UNV-DP-1-TG9</t>
  </si>
  <si>
    <t>L3-10'</t>
  </si>
  <si>
    <t>WBRVLED-500-80-35-SO-5'-AP-UNV-DP-1-DS</t>
  </si>
  <si>
    <t>VERT-5'</t>
  </si>
  <si>
    <t>B6RLED-1000-90-40-FL-5-W-UNV-DP-1-TB9</t>
  </si>
  <si>
    <t>L8-5'</t>
  </si>
  <si>
    <t>BRLED-750-80-40-FL-8'-W-UNV-DP-1+NL(1)-TB15</t>
  </si>
  <si>
    <t>STD-SO-300-80-35-6'-C(RAL 1023)-UNV-MD-1-CA(36)-RC</t>
  </si>
  <si>
    <t>STD-SO-300-80-35-5'-C(RAL 5018)-UNV-MD-1-CA(36)-RC</t>
  </si>
  <si>
    <t>E-5'</t>
  </si>
  <si>
    <t>CUBLED-SL 75/25-1000-80-35-SO-8'-AP-UNV-DP-1-CA(36)</t>
  </si>
  <si>
    <t>J-8'</t>
  </si>
  <si>
    <t>CUBWLED-SL 75/25-1000-80-35-SO-4'-AP-UNV-DP-1</t>
  </si>
  <si>
    <t>SCR-300-80-35-FL-TR45X2-W-UNV-DP-1-MFTB15</t>
  </si>
  <si>
    <t>L09</t>
  </si>
  <si>
    <t>ARLED-500-80-35-S-4-AP-UNV-DP-1-CTS(210)</t>
  </si>
  <si>
    <t>ARLED-500-80-35-S-4-AP-UNV-DP-1-CA(210)</t>
  </si>
  <si>
    <t>L08-DRY</t>
  </si>
  <si>
    <t>BBRLED-1000-80-35-FL-12'-W-UNV-DP-1-DF</t>
  </si>
  <si>
    <t>1-12'</t>
  </si>
  <si>
    <t>BBRLED-1000-80-35-FL-20'-W-UNV-DP-1-DF</t>
  </si>
  <si>
    <t>1-20'</t>
  </si>
  <si>
    <t>BBRLED-1000-80-35-FL-4'-W-UNV-DP-1-DF</t>
  </si>
  <si>
    <t>1-4'</t>
  </si>
  <si>
    <t>BBRLED-1000-80-35-FL-8'-W-UNV-DP-1-DF</t>
  </si>
  <si>
    <t>1-8'</t>
  </si>
  <si>
    <t>BMRLED-500-80-30-ASO-4'-W-277-DP-1-DF</t>
  </si>
  <si>
    <t>BMRLED-500-80-30-ASO-2'-W-277-DP-1-TG9</t>
  </si>
  <si>
    <t>BMRLED-500-80-30-FL-2'-W-277-DP-1-TG9</t>
  </si>
  <si>
    <t>LI05D-2'</t>
  </si>
  <si>
    <t>SP19011-BMRLEDPAT-OPR-90(1)-500-80-30-ASO-FL-10'-NL-W-UNV-DP-1-DF</t>
  </si>
  <si>
    <t>LI05/LI04-L-10'</t>
  </si>
  <si>
    <t>BRVLED-500-90-27-SO-6'-W-277-DP-1-D</t>
  </si>
  <si>
    <t>L13-6'</t>
  </si>
  <si>
    <t>BRVLED-500-90-27-SO-4'-W-277-DP-1-D</t>
  </si>
  <si>
    <t>L14-4'</t>
  </si>
  <si>
    <t>BRVLED-500-90-27-SO-5'-W-277-DP-1-D</t>
  </si>
  <si>
    <t>L15-5'</t>
  </si>
  <si>
    <t>BRVLED-500-90-27-SO-8'-W-277-DP-1-D</t>
  </si>
  <si>
    <t>L16-8'</t>
  </si>
  <si>
    <t>RECESSED DRYWALL MOUNTING KITS- POWERED  3 WIRES - DAY-DIA-DUO-PLANO-WAVE - 1X1</t>
  </si>
  <si>
    <t>SCDLAC-AC(2)-D36-HX-D-500-80-30-FL-4'-BLK-UNV-DP-1-CT9(60")</t>
  </si>
  <si>
    <t>BDLED-1000-80-35-SO-4-W-UNV-DP-1-CTS(36)</t>
  </si>
  <si>
    <t>BDLED-1000-80-35-SO-6-W-UNV-DP-1-CTS(36)</t>
  </si>
  <si>
    <t>BDLED-1000-80-35-SO-8-W-UNV-DP-1-CTS(36)</t>
  </si>
  <si>
    <t>L13-8</t>
  </si>
  <si>
    <t>BSLED-750-80-35-SO-8-W-UNV-DP-1-SC</t>
  </si>
  <si>
    <t>L14</t>
  </si>
  <si>
    <t>BDLED-1000-90-30-SO-4'-AP-UNV-DP-1-CA(72)</t>
  </si>
  <si>
    <t>PENDANT-4'</t>
  </si>
  <si>
    <t>CCH-SL-1100-80-35-CL(17' 4")-W-UNV-DP-1-C</t>
  </si>
  <si>
    <t>C1-17' 4"</t>
  </si>
  <si>
    <t>CCH-SL-1100-80-35-CL(8' 6")-W-UNV-DP-1-C</t>
  </si>
  <si>
    <t>C1 8' 6"</t>
  </si>
  <si>
    <t>CCH-SL-1100-80-35-CL(17')-W-UNV-DP-1-C</t>
  </si>
  <si>
    <t>C1 17'</t>
  </si>
  <si>
    <t>CCH-SL-1100-80-35-CL(16')-W-UNV-DP-1-C</t>
  </si>
  <si>
    <t>C1 16'</t>
  </si>
  <si>
    <t>SCS-300-80-35-FL-8'-BLK-UNV-DP-1-SB9</t>
  </si>
  <si>
    <t>SCDI-300-300-80-35-SO-FL-8-BLK-UNV-DP-1-SA(48)</t>
  </si>
  <si>
    <t>BBDLED-400-80-30-SO-12'-W-UNV-DP-1-CTS(36)</t>
  </si>
  <si>
    <t>13 LOBBY</t>
  </si>
  <si>
    <t>12E 604 HALL @ 55"</t>
  </si>
  <si>
    <t>CU-S-24-T8-3-W-0-0-UNV-E-1-CT9(36)</t>
  </si>
  <si>
    <t>BRLED-400-80-35-FL-12-W-UNV-DP-1-DF</t>
  </si>
  <si>
    <t>F23 12'</t>
  </si>
  <si>
    <t>BRLED-400-80-35-FL-16-W-UNV-DP-1-DF</t>
  </si>
  <si>
    <t>F23 16'</t>
  </si>
  <si>
    <t>BRLED-400-80-35-FL-34-W-UNV-DP-1-DF</t>
  </si>
  <si>
    <t>F23 34'</t>
  </si>
  <si>
    <t>BBDLED-1000-90-35-SO-4'-W-UNV-DP-1-CA(96)-C(BLACK CANOPIES &amp; CORD)</t>
  </si>
  <si>
    <t>CCH-SL-1100-80-35-CL(80)-W-UNV-DP-1-C</t>
  </si>
  <si>
    <t>L02-80'</t>
  </si>
  <si>
    <t>BBWDILED-640-400-80-40SO-4-W-120-BI-1-OS(1 LOS-CDT)-C(SENSOR FOR INDIRECT ONLY)</t>
  </si>
  <si>
    <t>L11 - REPLACE</t>
  </si>
  <si>
    <t>BBWDILED-400-750-90-35-SO-2'-W-277-DP-1+GTD(1)</t>
  </si>
  <si>
    <t>STSLF-SO-400-80-35-8'-AP-UNV-MD-1-SC</t>
  </si>
  <si>
    <t>STSLF-SO-400-80-35-12'-AP-UNV-MD-1-SC</t>
  </si>
  <si>
    <t>L2-12'</t>
  </si>
  <si>
    <t>STSLF-SO-400-B(3')-80-35-9'-AP-UNV-MD-1-SC-AC(4)-R-D35-AP</t>
  </si>
  <si>
    <t>ZELED-SL 65/35-1100-80-35-MSO-W-12-AP-UNV-MD-1-CA(18")</t>
  </si>
  <si>
    <t>JL1</t>
  </si>
  <si>
    <t>WBRLED-500-80-30-S-5-C(RAL 7030)-UNV-DP-1-D</t>
  </si>
  <si>
    <t>SD-5</t>
  </si>
  <si>
    <t>SP000-BBDILED-300-750-80-35-SO-28-BLK-UNV-DP-1-CA(36)-C(SECTION #3 ONLY TO JOIN TO EXISTING)</t>
  </si>
  <si>
    <t>LP3-28</t>
  </si>
  <si>
    <t>STFD-DSO(12)-300-90-35-AY(1)-AP-UNV-MD-1-CA(36)-RC</t>
  </si>
  <si>
    <t>H15</t>
  </si>
  <si>
    <t>ZELED-SL 65/35-700-80-35-MSO-W-4-W-UNV-MD-1-CT15(36)</t>
  </si>
  <si>
    <t>ZEN-A</t>
  </si>
  <si>
    <t>ZELED-SL 65/35-700-80-35-MAL-W-4-W-UNV-MD-1-CT15(36)</t>
  </si>
  <si>
    <t>ZEN-B</t>
  </si>
  <si>
    <t>ZESQD-SL 0/100-750-90-35-SO-4-W-UNV-MD-1-CT15(36)-SE</t>
  </si>
  <si>
    <t>ZESQD-SL 0/100-750-80-35-MAL-W-4-BLK-UNV-MD-1-CT15(36)</t>
  </si>
  <si>
    <t>CLKLED-750-80-30-SO-12'-W-277-DP-1-TG9-FW(6)</t>
  </si>
  <si>
    <t>A1-SAMPLE</t>
  </si>
  <si>
    <t>BDLED-700-80-30-SO-32'-W-UNV-DP-1-CA(36)</t>
  </si>
  <si>
    <t>B2-32'</t>
  </si>
  <si>
    <t>BMSLED-1000-80-35-SO-4-BLK-UNV-DP-1-SC</t>
  </si>
  <si>
    <t>BMRLED-1000-80-35-FL-4-W-UNV-DP-1-TB15</t>
  </si>
  <si>
    <t>BMRLED-1000-80-35-FL-8-W-UNV-DP-1-TB15</t>
  </si>
  <si>
    <t>BMRLED-1000-80-35-FL-16-W-UNV-DP-1-DF</t>
  </si>
  <si>
    <t>BMRLED-1000-80-35-FL-12-W-UNV-DP-1-TB15</t>
  </si>
  <si>
    <t>BMRLED-1000-80-35-1.25M-4-W-UNV-DP-1-TB15</t>
  </si>
  <si>
    <t>BMRLED-1000-80-35-1.25M-12-W-UNV-DP-1-DF</t>
  </si>
  <si>
    <t>BMRLED-1000-80-35-1.25M-16-W-UNV-DP-1-DF</t>
  </si>
  <si>
    <t>BMRLED-1000-80-35-1.25M-20-W-UNV-DP-1-DF</t>
  </si>
  <si>
    <t>BMRLED-1000-80-35-FL-6-W-UNV-DP-1-TB15</t>
  </si>
  <si>
    <t>BMDLED-400-80-35-SO-4-AP-UNV-DP-1-CTS(144)</t>
  </si>
  <si>
    <t>BMDLED-400-80-35-SO-8-AP-UNV-DP-1-CTS(144)</t>
  </si>
  <si>
    <t>STFD-DSO(16-400)-80-35-AH(6)-BLK-UNV-MD-1-CA(36)-RC</t>
  </si>
  <si>
    <t>Q4</t>
  </si>
  <si>
    <t>BMRLED-1000-80-35-FL-4-BLK-UNV-DP-1-DF</t>
  </si>
  <si>
    <t>BMRLED-1000-80-35-FL-8-W-UNV-DP-1-DF</t>
  </si>
  <si>
    <t>BMRLED-1000-80-35-FL-8-BLK-UNV-DP-1-DF</t>
  </si>
  <si>
    <t>BMRLED-1000-80-35-FL-12-W-UNV-DP-1-DF</t>
  </si>
  <si>
    <t>BMRLED-1000-80-35-1.25M-4-W-UNV-DP-1-DF</t>
  </si>
  <si>
    <t>BMRLED-1000-80-35-FL-6-W-UNV-DP-1-DF</t>
  </si>
  <si>
    <t>BMRLED-1000-80-35-FL-6-BLK-UNV-DP-1-DF</t>
  </si>
  <si>
    <t>SL2HLED-2XSL-1000-750-80-40-SM-4-AP-UNV-DP-2-CA(36)</t>
  </si>
  <si>
    <t>SL2HLED-2XSL-1000-750-80-40-SM-4-AP-UNV-DP-2-CA(36)-B1(BSL10LST)</t>
  </si>
  <si>
    <t>SCS-750-80-40-0.5P-6-AP-UNV-DP-1-S</t>
  </si>
  <si>
    <t>LG</t>
  </si>
  <si>
    <t>SCDPAT-SQ-90(4)-750-80-40-0.5M-20-NL-AP-UNV-DP-1-CA(36)</t>
  </si>
  <si>
    <t>STFD-DSO(12'-400)-80-40-AH(6)-W-UNV-MD-1-CA(120)-RC</t>
  </si>
  <si>
    <t>BILED-640-90-30-C-4'-W-UNV-DP-1-CA(48")</t>
  </si>
  <si>
    <t>BMRLEDPAT-REC-90-1000-90-35-SO-RG-40-NL-W-277-DP-1-DS-FW(6)</t>
  </si>
  <si>
    <t>L6A-6'X14'</t>
  </si>
  <si>
    <t>BMRLEDPAT-ASO-87+93+93+87-1000-90-35-SO-RG-35'-NL-W-277-DP-1-DS-FW(6)</t>
  </si>
  <si>
    <t>L6B-35'</t>
  </si>
  <si>
    <t>BBPRLED-OPRI(1)-750-90-35-RG2-5' 1"X5'5 1/2"-W-277-DP-1-DS-TS(1)-FW(6)</t>
  </si>
  <si>
    <t>L7-10'6 1/2"-48.75</t>
  </si>
  <si>
    <t>BBPRLED-OPRI(2)-750-90-35-RG2-5' 2"X11'11 1/2"X8' 4"-W-277-DP-1-DS-TS(1)-FW(6)</t>
  </si>
  <si>
    <t>L7-25'5 1/2"-48.73</t>
  </si>
  <si>
    <t>TB2DILED-1000-400-80-30-SL-SO-16'-W-277-DP-2-CA(36)</t>
  </si>
  <si>
    <t>TB2DILED-1000-400-80-30-SL-SO-30'-W-277-DP-2-CA(36)</t>
  </si>
  <si>
    <t>D-30'</t>
  </si>
  <si>
    <t>B2SQDLED-1000-80-30-SO-2-W-277-DP-1-CA(96)</t>
  </si>
  <si>
    <t>E-2</t>
  </si>
  <si>
    <t>B2SQDLED-1000-80-30-SO-4-W-277-DP-1-CA(96)</t>
  </si>
  <si>
    <t>B2SQDLED-1000-80-30-SO-6-W-277-DP-1-CA(96)</t>
  </si>
  <si>
    <t>E-6</t>
  </si>
  <si>
    <t>B2SQDLED-1000-80-30-SO-8-W-277-DP-1-CA(96)</t>
  </si>
  <si>
    <t>B2SQDLED-1000-80-30-SO-8-W-277-DP-1+E(1)-CA(96)</t>
  </si>
  <si>
    <t>E-8E</t>
  </si>
  <si>
    <t>BRLED-1000-80-30-FL-3-W-277-DP-1-DS-FW(6)</t>
  </si>
  <si>
    <t>F-3</t>
  </si>
  <si>
    <t>BRLED-1000-80-30-FL-4-W-277-DP-1-DS-FW(6)</t>
  </si>
  <si>
    <t>F-4</t>
  </si>
  <si>
    <t>BRLED-1000-80-30-FL-6-W-277-DP-1-DS-FW(6)</t>
  </si>
  <si>
    <t>F-6</t>
  </si>
  <si>
    <t>BRLED-1000-80-30-FL-6-W-277-DP-1+E(1)-DS-FW(6)</t>
  </si>
  <si>
    <t>F-6E</t>
  </si>
  <si>
    <t>BRLED-1000-80-30-FL-8-W-277-DP-1-DS-FW(6)</t>
  </si>
  <si>
    <t>F-8</t>
  </si>
  <si>
    <t>BRLED-1000-80-30-FL-8-W-277-DP-1+E(1)-DS-FW(6)</t>
  </si>
  <si>
    <t>F-8E</t>
  </si>
  <si>
    <t>BMRLED-1000-80-30-FL-6-W-277-DP-1-TG9-FW(6)</t>
  </si>
  <si>
    <t>H-6</t>
  </si>
  <si>
    <t>BMRLED-1000-80-30-FL-8-W-277-DP-1-TG9-FW(6)</t>
  </si>
  <si>
    <t>H-8</t>
  </si>
  <si>
    <t>BMRLEDPAT-REC-90(4)-1000-80-30-SO-FL-42'-EX-W-277-DP-1-DS-FW(6)</t>
  </si>
  <si>
    <t>H1-8'X13' REC</t>
  </si>
  <si>
    <t>BMPRLED-1000-80-30-RG3-4' 8"-W-277-DP-1-DS-FW(6)</t>
  </si>
  <si>
    <t>X-4' 8"</t>
  </si>
  <si>
    <t>BMPRLED-1000-80-30-RG3-7' 4"-W-277-DP-1-DS-FW(6)</t>
  </si>
  <si>
    <t>X-7' 4"</t>
  </si>
  <si>
    <t>BMPRLED-1000-80-30-RG3-14'-W-277-DP-1-DS-FW(6)</t>
  </si>
  <si>
    <t>X-14'</t>
  </si>
  <si>
    <t>BMPRLED-1000-80-30-RG3-19' 9"-W-277-DP-1-DS-FW(6)</t>
  </si>
  <si>
    <t>X-19' 9"</t>
  </si>
  <si>
    <t>ARSLED-600-80-30-S-4'-AP-120-DP-1-SC</t>
  </si>
  <si>
    <t>STSLF-ML-600-80-30-8'-BLK-277-MD-1-SB9</t>
  </si>
  <si>
    <t>LT-01-8'-23RD FL</t>
  </si>
  <si>
    <t>GPRLED-FC2W-1200-90-27-RG2-24 3/4"-W-UNV-DP-1-DF</t>
  </si>
  <si>
    <t>CAJ.</t>
  </si>
  <si>
    <t>BBPRLED-400-80-30-RG2-30'-W-UNV-DP-1-DF</t>
  </si>
  <si>
    <t>F21-30'-ADD 1/4</t>
  </si>
  <si>
    <t>BBDLED-750-80-35-SO-24-W-UNV-DP-1-CA(120)</t>
  </si>
  <si>
    <t>F17A</t>
  </si>
  <si>
    <t>BBDLED-750-80-35-SO-8-W-UNV-DP-1-CA(120)</t>
  </si>
  <si>
    <t>SCDIPAT-REC-90(4)-500-400-80-30-SO-FL-40'-NL-AP-UNV-DP-2-CA(36)</t>
  </si>
  <si>
    <t>F3B-14'X6' REC</t>
  </si>
  <si>
    <t>SCDIPAT-REC-90(4)-500-400-80-30-SO-FL-20'-NL-AP-UNV-DP-2-CA(36)</t>
  </si>
  <si>
    <t>FB-8'X2'  REC</t>
  </si>
  <si>
    <t>BBRLED-750-80-27-FL-6-W-UNV-DP-1-DF</t>
  </si>
  <si>
    <t>R20</t>
  </si>
  <si>
    <t>STFC-NO-DSO(24' 0"-400)-80-35-AG(5)-BLK-UNV-MD-1-CA(96)-RC</t>
  </si>
  <si>
    <t>F12-24'-0"</t>
  </si>
  <si>
    <t>ARSLED-500-80-35-S-4'-AP-277-DP-1-SC</t>
  </si>
  <si>
    <t>B2SQDLED-750-90-35-SO-19-AP-120-DP-1-CA(36)</t>
  </si>
  <si>
    <t xml:space="preserve"> K19</t>
  </si>
  <si>
    <t>B2SQDLED-750-90-35-SO-21-AP-120-DP-1-CA(36)</t>
  </si>
  <si>
    <t>B2SQDLED-750-90-35-SO-35-AP-120-DP-1-CA(36)</t>
  </si>
  <si>
    <t>K35</t>
  </si>
  <si>
    <t>B2SQDLED-750-90-35-SO-38-AP-120-DP-1-CA(36)</t>
  </si>
  <si>
    <t>K38</t>
  </si>
  <si>
    <t>BRLEDPAT-OPR-90(1)-1000-90-35-SO-FL-41-NL-W-120-DP-1-DS-C(L-SHAPE PATTERN, 15'H X 26'W)</t>
  </si>
  <si>
    <t>B2SQDLED-1000-90-35-SO-4-AP-120-DP-1-CA(36)</t>
  </si>
  <si>
    <t>BBDLED-750-80-40-SO-8-BLK-UNV-DP-1-CA(36")</t>
  </si>
  <si>
    <t>BBDILED-400-400-80-30-SO-8-BLK-UNV-DP-1-CA(48)</t>
  </si>
  <si>
    <t>BMRLED-650-80-30-FL-4-W-UNV-DP-1-TB9</t>
  </si>
  <si>
    <t>SCWDI-750-500-80-35-SO-FL-4'-W-UNV-DP-1-B1(BSL10LST)</t>
  </si>
  <si>
    <t>FT9-4'</t>
  </si>
  <si>
    <t>BMDLED-1000-80-35-SO-26'-BLK-UNV-DP-1-CA(72")</t>
  </si>
  <si>
    <t>D2-26'</t>
  </si>
  <si>
    <t>BMDLED-1000-80-35-SO-24'-BLK-UNV-DP-1-CA(72")</t>
  </si>
  <si>
    <t>D2-24'</t>
  </si>
  <si>
    <t>BMDLED-1000-80-35-SO-16'-BLK-UNV-DP-1-CA(72")</t>
  </si>
  <si>
    <t>D2-16'</t>
  </si>
  <si>
    <t>BMDLED-1000-80-35-SO-8'-BLK-UNV-DP-1-CA(72")</t>
  </si>
  <si>
    <t>D2-8'</t>
  </si>
  <si>
    <t>BMDLED-1000-80-35-SO-9'-BLK-UNV-DP-1-CA(72")</t>
  </si>
  <si>
    <t>D2-9'</t>
  </si>
  <si>
    <t>BMDLED-1000-80-35-SO-20'-BLK-UNV-DP-1-CA(72")</t>
  </si>
  <si>
    <t>D2-20'</t>
  </si>
  <si>
    <t>B2SQDLED-750-80-30-SO-110 1/2"-W-UNV-DP-1-CT9(72)-C( ADD TO EXISITING)</t>
  </si>
  <si>
    <t>ED-28' 5"</t>
  </si>
  <si>
    <t>SCDI-750-500-80-30-SO-FL-8'-BLK-UNV-DP-1-CA(36)</t>
  </si>
  <si>
    <t>L4A-8'</t>
  </si>
  <si>
    <t>BBLED2-SL-640-500-80-35-SO-12-W-UNV-DP-1-CA(48)</t>
  </si>
  <si>
    <t>P2 12'</t>
  </si>
  <si>
    <t>BBLED2-SL-640-500-80-35-SO-12-W-UNV-DP-2-CA(48)-B2(BSL10LST)</t>
  </si>
  <si>
    <t>P2 12' 2CKT</t>
  </si>
  <si>
    <t>BBLED2-SL-640-500-80-35-SO-24-W-UNV-DP-2-CA(48)-B2(BSL10LST)</t>
  </si>
  <si>
    <t>P2 24' 2CKT</t>
  </si>
  <si>
    <t>BBLED2-SL-640-500-80-35-SO-24-W-UNV-DP-1-CA(48)</t>
  </si>
  <si>
    <t>P2 24'</t>
  </si>
  <si>
    <t>BBLED2-SL-500-750-80-35-SO-8-W-UNV-DP-1-CA(48)</t>
  </si>
  <si>
    <t>P3 8'</t>
  </si>
  <si>
    <t>BRLED-750-80-35-FL-12-W-UNV-DP-1-DS-B2(BSL10LST)</t>
  </si>
  <si>
    <t>G2E 12'</t>
  </si>
  <si>
    <t>BRLED-750-80-35-FL-12-W-UNV-DP-1-DS</t>
  </si>
  <si>
    <t>G2 12'</t>
  </si>
  <si>
    <t>BRLED-750-80-35-FL-6-W-UNV-DP-1-DS</t>
  </si>
  <si>
    <t>G2 6'</t>
  </si>
  <si>
    <t>BRLED-750-80-35-FL-6-W-UNV-DP-1-DS-B1(BSL10LST)</t>
  </si>
  <si>
    <t>G2E 6'</t>
  </si>
  <si>
    <t>BBLED2-SL-640-500-80-35-SO-18-W-UNV-DP-1-CA(48)</t>
  </si>
  <si>
    <t>P2 18'</t>
  </si>
  <si>
    <t>BBLED2-SL-640-500-80-35-SO-18-W-UNV-DP-2-CA(48)</t>
  </si>
  <si>
    <t>P2 18' 2CKT</t>
  </si>
  <si>
    <t>BBLED2-SL-640-500-80-35-SO-18-W-UNV-DP-2-CA(48)-B3(BSL10LST)</t>
  </si>
  <si>
    <t>P2E3-18' 2CKT</t>
  </si>
  <si>
    <t>BBLED2-SL-640-500-80-35-SO-18-W-UNV-DP-2-CA(48)-B2(BSL10LST)</t>
  </si>
  <si>
    <t>P2E2-18' 2CKT</t>
  </si>
  <si>
    <t>BBLED2-SL-640-500-80-35-SO-18-W-UNV-DP-3-CA(48)</t>
  </si>
  <si>
    <t>P2 18' 3CKT</t>
  </si>
  <si>
    <t>BBLED2-SL-640-500-80-35-SO-18-W-UNV-DP-3-CA(48)-B2(BSL10LST)</t>
  </si>
  <si>
    <t>P2E 18' 3CKT</t>
  </si>
  <si>
    <t>BBRLED-1000-80-35-FL-4-W-UNV-DP-1-TG9</t>
  </si>
  <si>
    <t>BBRLED-1000-80-35-FL-8-W-UNV-DP-1-TG9</t>
  </si>
  <si>
    <t>BBRLED-1000-80-35-FL-4-W-UNV-DP-1-DF</t>
  </si>
  <si>
    <t>BBRLED-1000-80-35-FL-8-W-UNV-DP-1-DF</t>
  </si>
  <si>
    <t>BBRLED-1000-80-35-FL-16-W-UNV-DP-1-DF</t>
  </si>
  <si>
    <t>BDLED-750-80-35-SO-20-W-UNV-DP-1-CA(36)</t>
  </si>
  <si>
    <t>F3-20'</t>
  </si>
  <si>
    <t>BDLED-750-80-35-SO-23-W-UNV-DP-1-CA(36)</t>
  </si>
  <si>
    <t>BDLED-750-80-35-SO-26-W-UNV-DP-1-CA(36)</t>
  </si>
  <si>
    <t>BDLED-750-80-35-SO-29-W-UNV-DP-1-CA(36)</t>
  </si>
  <si>
    <t>BDLED-750-80-35-SO-32-W-UNV-DP-1-CA(36)</t>
  </si>
  <si>
    <t>BDLED-750-80-35-SO-35-W-UNV-DP-1-CA(36)</t>
  </si>
  <si>
    <t>BDLED-750-80-35-SO-38-W-UNV-DP-1-CA(36)</t>
  </si>
  <si>
    <t>BDLED-750-80-35-SO-41-W-UNV-DP-1-CA(36)</t>
  </si>
  <si>
    <t>BDLED-750-80-35-SO-44-W-UNV-DP-1-CA(36)</t>
  </si>
  <si>
    <t>BDLED-750-80-35-SO-48-W-UNV-DP-1-CA(36)</t>
  </si>
  <si>
    <t>BDLED-750-80-35-SO-51-W-UNV-DP-1-CA(36)</t>
  </si>
  <si>
    <t>BDLED-750-80-35-SO-54-W-UNV-DP-1-CA(36)</t>
  </si>
  <si>
    <t>BDLED-750-80-35-SO-57-W-UNV-DP-1-CA(36)</t>
  </si>
  <si>
    <t>BDLED-750-80-35-SO-60-W-UNV-DP-1-CA(36)</t>
  </si>
  <si>
    <t>BDLED-750-80-35-SO-64-W-UNV-DP-1-CA(36)</t>
  </si>
  <si>
    <t>BBDILED-640-400-80-35-SO-4-W-UNV-DP-1-CA(36)</t>
  </si>
  <si>
    <t>BBDILED-640-400-80-35-SO-8-W-UNV-DP-1-CA(36)</t>
  </si>
  <si>
    <t>BBDILED-640-400-80-35-SO-16-W-UNV-DP-1-CA(36)</t>
  </si>
  <si>
    <t>BBDILED-640-400-80-35-SO-24-W-UNV-DP-2-CA(36)</t>
  </si>
  <si>
    <t>F4-24'</t>
  </si>
  <si>
    <t>BBRLED-750-80-35-FL-4-W-UNV-DP-1-DF</t>
  </si>
  <si>
    <t>BBRLED-750-80-35-FL-8-W-UNV-DP-1-DF</t>
  </si>
  <si>
    <t>BBRLED-750-80-35-FL-12-W-UNV-DP-1-DF</t>
  </si>
  <si>
    <t>BBRLED-750-80-35-FL-20-W-UNV-DP-1-DF</t>
  </si>
  <si>
    <t>BMPRLED-375-80-30-RG3-150 3/4"-W-UNV-DP-1-DS-TS(2)-CP</t>
  </si>
  <si>
    <t>G17-150 3/4"</t>
  </si>
  <si>
    <t>BMPRLED-375-80-30-RG3-23'-W-UNV-DP-1-DS-TS(2)-CP</t>
  </si>
  <si>
    <t>G17-23'</t>
  </si>
  <si>
    <t>BMPRLED-375-80-30-RG3-134"-W-UNV-DP-1-DS-TS(2)-CP</t>
  </si>
  <si>
    <t>G17-134"</t>
  </si>
  <si>
    <t>BMPRLED-375-80-30-RG3-144"-W-UNV-DP-1-DS-TS(2)-CP</t>
  </si>
  <si>
    <t>G17-144"</t>
  </si>
  <si>
    <t>BMPRLED-375-80-30-RG3-168"-W-UNV-DP-1-DS-TS(2)-CP</t>
  </si>
  <si>
    <t>G17-168"</t>
  </si>
  <si>
    <t>SKVLED-14-2400-80-40-2XVL-RE-W-277-DP-1-TB15-C(NLIGHT POWER PACK - NPP16-D)</t>
  </si>
  <si>
    <t>BBRLED-950-80-35-FL-4'-W-UNV-DP-1-TG15-CP</t>
  </si>
  <si>
    <t>R4</t>
  </si>
  <si>
    <t>BBRLED-950-80-35-FL-2'-W-UNV-DP-1-TG15-CP</t>
  </si>
  <si>
    <t>R4A</t>
  </si>
  <si>
    <t>BBPRLED-400-80-35-RG2-148 3/4"-W-UNV-DP-1-TG9-FW(6)-C(LENGTH IS BETWEEN TBARS)</t>
  </si>
  <si>
    <t>L5-15</t>
  </si>
  <si>
    <t>BMRLED-500-80-35-FL-16'-W-UNV-DP-1-TB15</t>
  </si>
  <si>
    <t>BMRLED-500-80-35-FL-16'-W-UNV-DP-1+E(1)-TB15</t>
  </si>
  <si>
    <t>H-EM</t>
  </si>
  <si>
    <t>SCS-300-80-35-0.5M-4-AP-UNV-DP-1-S</t>
  </si>
  <si>
    <t>SCS-300-80-35-0.5M-14-AP-UNV-DP-1-S-B1(BSL310LP)</t>
  </si>
  <si>
    <t>H/HE/H2-14'</t>
  </si>
  <si>
    <t>SCS-300-80-35-0.5M-22-AP-UNV-DP-1-S-B2(BSL310LP)</t>
  </si>
  <si>
    <t>H/HE/H2-22'</t>
  </si>
  <si>
    <t>SCS-300-80-35-0.5M-6-AP-UNV-DP-1-S-B1(BSL310LP)</t>
  </si>
  <si>
    <t>HE/H2-6'</t>
  </si>
  <si>
    <t>SCS-300-80-35-0.5M-6-AP-UNV-DP-1-S</t>
  </si>
  <si>
    <t>SCS-300-80-35-0.5M-8-AP-UNV-DP-1-S-B1(BSL310LP)</t>
  </si>
  <si>
    <t>H/HE-8'</t>
  </si>
  <si>
    <t>SCS-400-80-35-0.5M-16-AP-UNV-DP-1-S-B1(BSL310LP)</t>
  </si>
  <si>
    <t>H3/H3E-16'</t>
  </si>
  <si>
    <t>SCS-400-80-35-0.5M-16-AP-UNV-DP-1-S-B2(BSL310LP)</t>
  </si>
  <si>
    <t>H3/H3E-16' B2</t>
  </si>
  <si>
    <t>SCDI-500-300-80-35-SO-FL-8-W-UNV-DP-2-CA(180)-C(15FT POWER CORD &amp; CABLES)</t>
  </si>
  <si>
    <t>I-8'</t>
  </si>
  <si>
    <t>SCDI-500-300-80-35-SO-FL-8-W-UNV-DP-2-CA(180)-B1(BSL310LP)-C(15FT POWER CORD &amp; CABLES)</t>
  </si>
  <si>
    <t>I/IE-8'</t>
  </si>
  <si>
    <t>SCDI-500-300-80-35-SO-FL-18-W-UNV-DP-2-CA(180)-B1(BSL310LP)-C(15FT POWER CORD &amp; CABLES)</t>
  </si>
  <si>
    <t>I/IE/IE-18'</t>
  </si>
  <si>
    <t>SCDI-500-300-80-35-SO-FL-18-W-UNV-DP-2-CA(180)-C(15FT POWER CORD &amp; CABLES)</t>
  </si>
  <si>
    <t>I/I2-18'</t>
  </si>
  <si>
    <t>SCDI-500-300-80-35-SO-FL-14-W-UNV-DP-2-CA(180)-C(15FT POWER CORD &amp; CABLES)</t>
  </si>
  <si>
    <t>I/I2-14'</t>
  </si>
  <si>
    <t>SCR-300-80-35-FL-8-W-UNV-DP-1-DS</t>
  </si>
  <si>
    <t>SP000-BMRLED-100-90-30-ASO-6'-W-UNV-DP-1-TG9</t>
  </si>
  <si>
    <t>W5-6'</t>
  </si>
  <si>
    <t>SP000-BMRLED-100-90-30-ASO-8'-W-UNV-DP-1-TG9</t>
  </si>
  <si>
    <t>W4-8'</t>
  </si>
  <si>
    <t>SP000-BMRLED-100-90-30-ASO-8'-W-UNV-DP-1-DF</t>
  </si>
  <si>
    <t>W6-8'</t>
  </si>
  <si>
    <t>CCWL-SL-300-90-35-CL(8)-W-UNV-DP-1-C</t>
  </si>
  <si>
    <t>WWR-SL-400-80-35-3-W-UNV-DP-1-D-FW(6)</t>
  </si>
  <si>
    <t>J-3</t>
  </si>
  <si>
    <t>SP18489(1)-STFDI-SLI-500-DSO-400-16'-90-30-AL(4')-AP-120-DP-2-CA(36")-SC</t>
  </si>
  <si>
    <t>CCWH-SL-700-90-35-CL(45'8")-W-UNV-DP-1-AC</t>
  </si>
  <si>
    <t>C1- 46'</t>
  </si>
  <si>
    <t>CCWH-SL-700-90-35-CL(31'8")-W-UNV-DP-1-AC</t>
  </si>
  <si>
    <t>C1-30'</t>
  </si>
  <si>
    <t>CCH-SL-700-80-40-CL(22)-W-277-DP-1-C-F-C (SEE PDF ATTACHED JOINING TO EXISTING FIXTURE ON SITE)</t>
  </si>
  <si>
    <t>C26C-7FT ADDER</t>
  </si>
  <si>
    <t>TB2DILED-400-1000-80-35-SL-SO-8'-W-UNV-DP-1-CA(72)</t>
  </si>
  <si>
    <t>DIALED-22-2500-80-30-VL-W-UNV-DP-1-TB15</t>
  </si>
  <si>
    <t>D22</t>
  </si>
  <si>
    <t>SCDI-300-500-80-35-SO-2M-12'0"-AP-UNV-DP-1-CA(36)</t>
  </si>
  <si>
    <t>A3-12'</t>
  </si>
  <si>
    <t>SCDI-300-500-80-35-SO-2M-20'0"-AP-UNV-DP-1-CA(36)</t>
  </si>
  <si>
    <t>A3-20'</t>
  </si>
  <si>
    <t>SCDI-300-500-80-35-SO-2M-24'0"-AP-UNV-DP-1-CA(36)</t>
  </si>
  <si>
    <t>A3-24'</t>
  </si>
  <si>
    <t>SCDI-300-500-80-35-SO-2M-28'0"-AP-UNV-DP-1-CA(36)</t>
  </si>
  <si>
    <t>A3-28'</t>
  </si>
  <si>
    <t>SCDI-300-500-80-35-SO-2M-32'0"-AP-UNV-DP-1-CA(36)</t>
  </si>
  <si>
    <t>A3-32'</t>
  </si>
  <si>
    <t>SCR-500-80-35-0.5P-4'0"-W-UNV-DP-1-TB9</t>
  </si>
  <si>
    <t>SCR-500-80-35-0.5P-4'0"-W-UNV-DP-1-TB9-B1(BSL10LST)</t>
  </si>
  <si>
    <t>A4E</t>
  </si>
  <si>
    <t>SKSLED-22-3200-80-35-GL-FL-UNV-DP-1-TB15</t>
  </si>
  <si>
    <t>TWRWLED-SL 90/10-1250-80-35-SO-8'0"-W-UNV-DP-1-B1(BSL10LST)</t>
  </si>
  <si>
    <t>QE</t>
  </si>
  <si>
    <t>SCDI-300-500-80-35-SO-2M-32'0"-AP-UNV-DP-1-CA(36)-B3(BSL10LST)</t>
  </si>
  <si>
    <t>A3-32' EM(3)</t>
  </si>
  <si>
    <t>BMRLED-500-80-30-1.25M-16'-W-277-DP-1-TG9</t>
  </si>
  <si>
    <t>B1-16'</t>
  </si>
  <si>
    <t>BBS-S-8'-NL-T5HO-1-W-277-ERS-1-S-B1(LP600)</t>
  </si>
  <si>
    <t>L6-8' EM</t>
  </si>
  <si>
    <t>BBS-S-6'-NL-T5HO-1-W-277-ERS-1-S-B1(LP600)</t>
  </si>
  <si>
    <t>L6-6' EM</t>
  </si>
  <si>
    <t>BBS-S-16'-NL-T5HO-1-W-277-ERS-1-S-B1(LP600)</t>
  </si>
  <si>
    <t>L6-16' EM</t>
  </si>
  <si>
    <t>CCWH-SL-1100-80-27-CP(30')-W-120-DP-1-C</t>
  </si>
  <si>
    <t>LT19D-2'10"X25'7"X1'7"</t>
  </si>
  <si>
    <t>SP16308(2)-CCWH-SL-1100-80-27-CP(197' 2")-C(NATATORIUM)-120-DP-2-C</t>
  </si>
  <si>
    <t>LT-05D-21'X77' 7" RECT</t>
  </si>
  <si>
    <t>SP16308(2)-CCH-SL-1100-80-27-CP(103' 7")-C(NATATORIUM)-120-DP-1-C</t>
  </si>
  <si>
    <t>LT-25D-80'X23' 7"- L SHAPE</t>
  </si>
  <si>
    <t>DIALED-22-3600-80-35-VL-W-277-LT(LDE1)-1-TG9-AR</t>
  </si>
  <si>
    <t>F1-2X2</t>
  </si>
  <si>
    <t>DIALED-22-2500-90-35-VL-W-277-LT(LDE5)-1-TB15-FW(6')</t>
  </si>
  <si>
    <t>LT-62</t>
  </si>
  <si>
    <t>TB2DILED-600-500-90-35-SO-SO-4'-W-UNV-LT(LDE5)-1-CT15(60)</t>
  </si>
  <si>
    <t>LT-103.4'</t>
  </si>
  <si>
    <t>TB2DILED-600-500-90-35-SO-SO-8'-W-UNV-LT(LDE5)-1-CT15(60)</t>
  </si>
  <si>
    <t>LT-103.8'</t>
  </si>
  <si>
    <t>TB2DILED-600-500-90-35-SO-SO-4'-W-UNV-LT(LDE5)-1-CA(96)</t>
  </si>
  <si>
    <t>LT-103.4'-CA</t>
  </si>
  <si>
    <t>TB2DILED-600-500-90-35-SO-SO-8'-W-UNV-LT(LDE5)-1-CA(96)</t>
  </si>
  <si>
    <t>LT-103.8'-CA</t>
  </si>
  <si>
    <t>CUBLED-SL 75/25-1000-90-35-PL-36-W-UNV-DP-1-CT9(120)</t>
  </si>
  <si>
    <t>CUBLED-SL 75/25-1000-90-35-PL-28-W-UNV-DP-1-CT9(120)</t>
  </si>
  <si>
    <t>CUBLED-SL 75/25-1000-90-35-PL-24-W-UNV-DP-1-CT9(120)</t>
  </si>
  <si>
    <t>SCR-500-90-35-FL-16-W-UNV-DP-1-DF</t>
  </si>
  <si>
    <t>B6RLED-500-90-35-FL-36-W-UNV-DP-1-TB9</t>
  </si>
  <si>
    <t>BBRLED-1000-90-35-FL-8-W-UNV-DP-1-DF</t>
  </si>
  <si>
    <t>L</t>
  </si>
  <si>
    <t>BMRLED-1000-90-35-FL-12-W-UNV-DP-1-DF</t>
  </si>
  <si>
    <t>M</t>
  </si>
  <si>
    <t>TBDILED-650-400-90-35-SO-10-W-UNV-DP-1-CT9(36)</t>
  </si>
  <si>
    <t>SCRM-3'-(3)-1000-90-TW2750-D55-BLK-C(HS512W1186)-UNV-O(DALIDT6)-1-TB15-LBC-C(PENDANT HANGERS 120" WITH CORD)</t>
  </si>
  <si>
    <t>SP18369-WWR-SL-750-80-35-L-10'-W-UNV-DP-1-DS</t>
  </si>
  <si>
    <t>SP18369-WWR-SL-750-80-35-L-18'-W-UNV-DP-1-DS</t>
  </si>
  <si>
    <t>SP18369-WWR-SL-750-80-35-L-14'-W-UNV-DP-1-DS</t>
  </si>
  <si>
    <t>SP18369-WWR-SL-750-80-35-L-4'-W-UNV-DP-1-DS</t>
  </si>
  <si>
    <t>SP18276-SCRPAT-OPR-131°+49°+71°+109°+91°+89°+87°+101°-350-80-35-FL-339-EX-W-UNV-DP-6-DS-C(ANGLED ENDS)</t>
  </si>
  <si>
    <t>F10-339'-5TH FL</t>
  </si>
  <si>
    <t>SCD-500-90-40-FL-4'-W-UNV-DP-1-CA(72)</t>
  </si>
  <si>
    <t>JL1-4'</t>
  </si>
  <si>
    <t>TB2DILED-750-500-80-40-SO-L-6-W-UNV-LT(LDE1)-1-CA(48)-C(DFCSJ-OEM-RF &amp; DFC-OEM-DBI)</t>
  </si>
  <si>
    <t>TB2DILED-750-500-80-40-SO-L-6-W-UNV-LT(LDE1)-2-CA(48)-C(DFCSJ-OEM-RF &amp; DFC-OEM-DBI)</t>
  </si>
  <si>
    <t>BBRLED-750-80-40-FL-4-W-UNV-LT(LDE1)-1-TG9-C(DFCSJ-OEM-RF &amp; DFC-OEM-DBI)</t>
  </si>
  <si>
    <t>CLKLED-900-90-35-SO-4'-W-UNV-DP-1-AC-C(PLUG AND CORD ONLY)</t>
  </si>
  <si>
    <t>SAMPLE-4'</t>
  </si>
  <si>
    <t>CCH-SL-1100-80-35-CL(26")-W-UNV-DP-1-C-C(23 7/16" LENGTH TO ADD TO EXISTING)</t>
  </si>
  <si>
    <t>CL1L-23 7/16"</t>
  </si>
  <si>
    <t>CCH-SL-1100-80-35-CL(48")-W-UNV-DP-1-C-C(46 3/4" LENGTH TO ADD TO EXISTING)</t>
  </si>
  <si>
    <t>CL1L-46 3/4"</t>
  </si>
  <si>
    <t>BBRLED-1000-90-40-FL-2-W-UNV-DP-1-TB15</t>
  </si>
  <si>
    <t>LR2-2'</t>
  </si>
  <si>
    <t>BBDILED-640-400-80-35-SO-4'-W-UNV-DP-1-CT9(36)</t>
  </si>
  <si>
    <t>BBDILED-640-400-80-35-SO-8'-W-UNV-DP-1-CT9(36)</t>
  </si>
  <si>
    <t>LT-02A</t>
  </si>
  <si>
    <t>ARWLED-600-80-35-S-2'-W-UNV-DP-1</t>
  </si>
  <si>
    <t>BBRLED-400-80-35-1.5M-4'-W-UNV-DP-1-TB9</t>
  </si>
  <si>
    <t>LT-18</t>
  </si>
  <si>
    <t>BBRLED-400-80-35-1.5M-4'-W-UNV-DP-1-TB9-B1(BSL310LP)</t>
  </si>
  <si>
    <t>LT-18EM</t>
  </si>
  <si>
    <t>STD-SO-400-80-30-12'-W-UNV-MD-1-CT9(36)-RC</t>
  </si>
  <si>
    <t>STD-SO-400-80-30-15'-W-UNV-MD-1-CT9(36)-RC</t>
  </si>
  <si>
    <t>F4-15'</t>
  </si>
  <si>
    <t>STD-SO-400-80-30-25'-W-UNV-MD-1-CT9(36)-RC</t>
  </si>
  <si>
    <t>F4-25'</t>
  </si>
  <si>
    <t>WBRLED-750-80-35-S-2'-W-UNV-DP-1-DF</t>
  </si>
  <si>
    <t>Z2-2'</t>
  </si>
  <si>
    <t>TEK6LED-R-580-90-35-S-4-W-120-D-1-TG9-FW(6)</t>
  </si>
  <si>
    <t>L16-4'</t>
  </si>
  <si>
    <t>TEK6LED-R-580-90-35-S-4-W-120-D-1-TG9-B1(BSL310LP)-FW(6)</t>
  </si>
  <si>
    <t>L16-4' EM</t>
  </si>
  <si>
    <t>BMDLED-1000-90-35-SO-8'-W-UNV-DP-1-CA(60)</t>
  </si>
  <si>
    <t>BMDLED-1000-90-35-SO-8'-W-UNV-DP-2-CA(60)</t>
  </si>
  <si>
    <t>B-2C</t>
  </si>
  <si>
    <t>BMRLED-1000-90-35-RG-8'-W-UNV-DP-1-TG9-CP</t>
  </si>
  <si>
    <t>B-8R</t>
  </si>
  <si>
    <t>POLED-22-3000-80-35-VL-W-120-DP-1-ST</t>
  </si>
  <si>
    <t>SCWD-300-80-35-FL-5' 6"-AP-UNV-DP-1</t>
  </si>
  <si>
    <t>F7A S3-7</t>
  </si>
  <si>
    <t>STD-SO-300-80-35-20-AP-UNV-MD-1-CA(36)-RC</t>
  </si>
  <si>
    <t>STD-SO-300-80-35-20-AP-UNV-MD-1+E(1)-CA(36)-RC</t>
  </si>
  <si>
    <t>L1-EMCKT-20'</t>
  </si>
  <si>
    <t>STD-SO-300-80-35-20-AP-UNV-MD-1+E(2)-CA(36)-RC</t>
  </si>
  <si>
    <t>L1-EMCKT2</t>
  </si>
  <si>
    <t>B3RLED-SL-750-80-30-FL-4-W-UNV-DP-1-TG15</t>
  </si>
  <si>
    <t>F5-R2</t>
  </si>
  <si>
    <t>SCDI-500-500-80-35-SO-0.5M-8-AP-UNV-DP-1-CA(36)-B1(BSL10LST)</t>
  </si>
  <si>
    <t>STSLR-SO-400-80-35-6-AP-UNV-MD-1-SB9</t>
  </si>
  <si>
    <t>BILED-640-90-40-C-8'-W-277-DP-1-CT15(48")</t>
  </si>
  <si>
    <t>BILED-640-90-40-C-5'-W-277-DP-1-CT15(48")</t>
  </si>
  <si>
    <t>SCS-400-80-35-FL-K(L4X4)-W-UNV-DP-1-S</t>
  </si>
  <si>
    <t>L15A-L</t>
  </si>
  <si>
    <t>BBWDLED-400-80-40-SO-4-W-UNV-DP-1</t>
  </si>
  <si>
    <t>SC1, 4'</t>
  </si>
  <si>
    <t>ZELED-SL 50/50-1050-80-35-MSO-8-W-UNV-MD-2-CT15(48)</t>
  </si>
  <si>
    <t>LT4-8'</t>
  </si>
  <si>
    <t>STSLF-SO-300-80-30-6-BLK-120-MD-1-SG15</t>
  </si>
  <si>
    <t>LT6</t>
  </si>
  <si>
    <t>TB2DILED-600-500-80-35-SO-SO-12-W-277-DP-1-CT9(36)</t>
  </si>
  <si>
    <t>A1-12'</t>
  </si>
  <si>
    <t>TB2DILED-600-500-80-35-SO-SO-16-W-277-DP-1-CT9(36)</t>
  </si>
  <si>
    <t>A1-16'</t>
  </si>
  <si>
    <t>TB2DILED-600-500-80-35-SO-SO-20-W-277-DP-1-CT9(36)</t>
  </si>
  <si>
    <t>A1-20'</t>
  </si>
  <si>
    <t>CLKLED-500-80-35-SO-6-W-UNV-DP-1-TG9</t>
  </si>
  <si>
    <t>B1-6'</t>
  </si>
  <si>
    <t>BBRLED-500-80-35-FL-4-W-277-DP-1-TB9</t>
  </si>
  <si>
    <t>BBRLED-500-80-35-FL-8-W-277-DP-1-TB9</t>
  </si>
  <si>
    <t>B1-8'</t>
  </si>
  <si>
    <t>BBRLED-500-80-35-FL-12-W-277-DP-1-TB9</t>
  </si>
  <si>
    <t>B1-12'</t>
  </si>
  <si>
    <t>BBRLED-500-80-35-FL-16-W-277-DP-1-TB9</t>
  </si>
  <si>
    <t>BBRLED-500-80-35-FL-20-W-277-DP-1-TB9</t>
  </si>
  <si>
    <t>B1-20'</t>
  </si>
  <si>
    <t>BBRLED-500-80-35-FL-24-W-277-DP-1-TB9</t>
  </si>
  <si>
    <t>B1-24'</t>
  </si>
  <si>
    <t>PWWLED-800-90-35-S-4-W-277-DP-1</t>
  </si>
  <si>
    <t>PWWLED-800-90-35-S-4-W-UNV-DP-1</t>
  </si>
  <si>
    <t>WBRLED-500-80-35-S-6-W-UNV-DP-1-DF</t>
  </si>
  <si>
    <t>X4-6'</t>
  </si>
  <si>
    <t>STFC-NO-DSO(4'-400)-80-40-AH(1)-AP-UNV-MD-1-CT9(36)-RC</t>
  </si>
  <si>
    <t>L30-2X2</t>
  </si>
  <si>
    <t>STFC-NO-DSO(10'-400)-80-40-AH(1)-AP-UNV-MD-1-CT9(36)-RC</t>
  </si>
  <si>
    <t>L30-5X5</t>
  </si>
  <si>
    <t>STFC-NO-DSO(6'-400)-80-40-AH(1)-AP-UNV-MD-1-CT9(36)-RC</t>
  </si>
  <si>
    <t>L30-3X3</t>
  </si>
  <si>
    <t>STFC-NO-DSO(8'-400)-80-40-AH(1)-AP-UNV-MD-1-CT9(36)-RC</t>
  </si>
  <si>
    <t>L30-4X4</t>
  </si>
  <si>
    <t>BRLED-300-90-35-FL-10'-W-UNV-DP-1-TB15</t>
  </si>
  <si>
    <t>10 FT</t>
  </si>
  <si>
    <t>BRLED-300-90-35-FL-8'-W-UNV-DP-1-TB15</t>
  </si>
  <si>
    <t>8 FT</t>
  </si>
  <si>
    <t>BBRLED-1000-80-35-FL-4'-W-UNV-DP-1-DS</t>
  </si>
  <si>
    <t>SCR-500-80-35-FL-8'-W-UNV-DP-1-MFTB9</t>
  </si>
  <si>
    <t>F2-8'</t>
  </si>
  <si>
    <t>SCD-500-80-35-FL-6'-BLK-UNV-DP-1-CA(36")</t>
  </si>
  <si>
    <t>SP18497(1)-TB2DILED-625-250-80-30-SL-SO-16-W-UNV-DP-1-CT9(36")</t>
  </si>
  <si>
    <t>F1-16'-15TH</t>
  </si>
  <si>
    <t>SP18497(1)-TB2DILED-625-250-80-30-SL-SO-14-W-UNV-DP-1-CT9(36")</t>
  </si>
  <si>
    <t>F1-14'-15TH</t>
  </si>
  <si>
    <t>SP18497(1)-TB2DILED-625-250-80-30-SL-SO-12-W-UNV-DP-1-CT9(36")</t>
  </si>
  <si>
    <t>F1-12'-15TH</t>
  </si>
  <si>
    <t>SP18497(1)-TB2DILED-625-250-80-30-SL-SO-10-W-UNV-DP-1-CT9(36")</t>
  </si>
  <si>
    <t>F1-10'-15TH</t>
  </si>
  <si>
    <t>SP18497(1)-TB2DILED-625-250-80-30-SL-SO-8-W-UNV-DP-1-CT9(36")</t>
  </si>
  <si>
    <t>F1-8'-15TH</t>
  </si>
  <si>
    <t>SP18497(1)-TB2DILED-625-250-80-30-SL-SO-6-W-UNV-DP-1-CT9(36")</t>
  </si>
  <si>
    <t>F1-6'-15TH</t>
  </si>
  <si>
    <t>WWR-SL-750-80-30-13-W-UNV-DP-1-DS</t>
  </si>
  <si>
    <t>F4-3-1B-13'-15TH</t>
  </si>
  <si>
    <t>WWR-SL-750-80-30-10-W-UNV-DP-1-DS</t>
  </si>
  <si>
    <t>F4-3-1B-10'-15TH</t>
  </si>
  <si>
    <t>WWR-SL-750-80-30-6-W-UNV-DP-1-DS</t>
  </si>
  <si>
    <t>F4-3-1B-6'-15TH</t>
  </si>
  <si>
    <t>WWR-SL-750-80-30-2-W-UNV-DP-1-TG9</t>
  </si>
  <si>
    <t>F4-3B-2'-15TH</t>
  </si>
  <si>
    <t>BBPRLED-300-80-30-FL-26' 6"-W-UNV-DP-1+E(2)-TG9</t>
  </si>
  <si>
    <t>F3C-26' 6"-15TH</t>
  </si>
  <si>
    <t>BBPRLED-300-80-30-FL-92' 11"-W-UNV-DP-2+E(6)-TG9</t>
  </si>
  <si>
    <t>F3C-92' 11"-15TH</t>
  </si>
  <si>
    <t>BBPRLED-300-80-30-FL-39' 5"-W-UNV-DP-1+E(3)-DF</t>
  </si>
  <si>
    <t>F3C-39' 5"-15TH</t>
  </si>
  <si>
    <t>BBPRLED-300-80-30-FL-19' 5"-W-UNV-DP-1+E(1)-TG9</t>
  </si>
  <si>
    <t>F3C-19' 5"-15TH</t>
  </si>
  <si>
    <t>BBPRLED-300-80-30-FL-26' 5"-W-UNV-DP-1+E(2)-DF</t>
  </si>
  <si>
    <t>F3C-26' 5"-15TH</t>
  </si>
  <si>
    <t>SP18497(1)-TB2DILED-625-250-80-30-SL-SO-22-W-UNV-DP-1-CT9(36")</t>
  </si>
  <si>
    <t>F1-22'-16TH</t>
  </si>
  <si>
    <t>F1-14'-16TH</t>
  </si>
  <si>
    <t>F1-12'-16TH</t>
  </si>
  <si>
    <t>F1-8'-16TH</t>
  </si>
  <si>
    <t>F4-3B-2'-16TH</t>
  </si>
  <si>
    <t>F4-3-1B-10'-16TH</t>
  </si>
  <si>
    <t>F4-3-1B-6'-16TH</t>
  </si>
  <si>
    <t>BBPRLED-300-80-30-FL-97'-W-UNV-DP-2+E(7)-TG9</t>
  </si>
  <si>
    <t>F3C-97'-16TH</t>
  </si>
  <si>
    <t>BBPRLED-300-80-30-FL-18' 8"-W-UNV-DP-1+E(2)-DF</t>
  </si>
  <si>
    <t>F3C-18' 8"-16TH</t>
  </si>
  <si>
    <t>BBPRLED-300-80-30-FL-23' 8"-W-UNV-DP-1+E(2)-DF</t>
  </si>
  <si>
    <t>F3C-23' 8"-16TH</t>
  </si>
  <si>
    <t>BBPRLED-300-80-30-FL-76' 2"-W-UNV-DP-2+E(5)-TG9</t>
  </si>
  <si>
    <t>F3C-76' 2"-16TH</t>
  </si>
  <si>
    <t>BBPRLED-300-80-30-FL-18' 9"-W-UNV-DP-1+E(2)-DF</t>
  </si>
  <si>
    <t>F3C-18' 9"-16TH</t>
  </si>
  <si>
    <t>BBPRLED-300-80-30-FL-11' 5"-W-UNV-DP-1+E(1)-DF</t>
  </si>
  <si>
    <t>F3C-11' 5"-16TH</t>
  </si>
  <si>
    <t>BBPRLED-300-80-30-FL-17' 11"-W-UNV-DP-1+E(2)-DF</t>
  </si>
  <si>
    <t>F3C-17' 11"-16TH</t>
  </si>
  <si>
    <t>BBPRLED-300-80-30-FL-18' 3"-W-UNV-DP-1+E(2)-DF</t>
  </si>
  <si>
    <t>F3C-18' 3"-16TH</t>
  </si>
  <si>
    <t>BBPRLED-300-80-30-FL-75' 9"-W-UNV-DP-2+E(5)-TG9</t>
  </si>
  <si>
    <t>F3C-75' 9"-16TH</t>
  </si>
  <si>
    <t>F1-22'-17TH</t>
  </si>
  <si>
    <t>F1-16'-17TH</t>
  </si>
  <si>
    <t>F1-14'-17TH</t>
  </si>
  <si>
    <t>F1-8'-17TH</t>
  </si>
  <si>
    <t>F1-6'-17TH</t>
  </si>
  <si>
    <t>F4-3B-2'-17TH</t>
  </si>
  <si>
    <t>F4-3-1B-13'-17TH</t>
  </si>
  <si>
    <t>WWR-SL-750-80-30-14-W-UNV-DP-1-DS</t>
  </si>
  <si>
    <t>F4-3-1B-14'-17TH</t>
  </si>
  <si>
    <t>BBPRLED-300-80-30-FL-18' 9"-W-UNV-DP-1+E(3)-TG9</t>
  </si>
  <si>
    <t>F3C-18' 9"-17TH</t>
  </si>
  <si>
    <t>BBPRLED-300-80-30-FL-97' 3"-W-UNV-DP-2+E(7)-TG9</t>
  </si>
  <si>
    <t>F3C-97' 3"-17TH</t>
  </si>
  <si>
    <t>BBPRLED-300-80-30-FL-18' 10"-W-UNV-DP-1+E(1)-TG9</t>
  </si>
  <si>
    <t>F3C-18' 10"-17TH</t>
  </si>
  <si>
    <t>BBPRLED-300-80-30-FL-18' 6"-W-UNV-DP-1+E(2)-DF</t>
  </si>
  <si>
    <t>F3C-18' 6"-17TH</t>
  </si>
  <si>
    <t>BBPRLED-300-80-30-FL-38' 1"-W-UNV-DP-1+E(2)-DF</t>
  </si>
  <si>
    <t>F3C-38' 1"-17TH</t>
  </si>
  <si>
    <t>BBPRLED-300-80-30-FL-55' 9"-W-UNV-DP-2+E(4)-TG9</t>
  </si>
  <si>
    <t>F3C-55' 9"-17TH</t>
  </si>
  <si>
    <t>F1-16'-18TH</t>
  </si>
  <si>
    <t>F1-14'-18TH</t>
  </si>
  <si>
    <t>F1-12'-18TH</t>
  </si>
  <si>
    <t>F4-3B-2'-18TH</t>
  </si>
  <si>
    <t>BBPRLED-300-80-30-FL-28' 6"-W-UNV-DP-1+E(3)-TG9</t>
  </si>
  <si>
    <t>F3C-28' 6"-18TH</t>
  </si>
  <si>
    <t>BBPRLED-300-80-30-FL-90' 6"-W-UNV-DP-2+E(6)-TG9</t>
  </si>
  <si>
    <t>F3C-90' 6"-18TH</t>
  </si>
  <si>
    <t>BBPRLED-300-80-30-FL-18' 11"-W-UNV-DP-1+E(2)-TG9</t>
  </si>
  <si>
    <t>F3C-18' 11"-18TH</t>
  </si>
  <si>
    <t>BBPRLED-300-80-30-FL-73' 5"-W-UNV-DP-2+E(6)-TG9</t>
  </si>
  <si>
    <t>F3C-73' 5"-18TH</t>
  </si>
  <si>
    <t>BBPRLED-300-80-30-FL-28'-W-UNV-DP-1+E(3)-TG9</t>
  </si>
  <si>
    <t>F3C-28'-18TH</t>
  </si>
  <si>
    <t>BMRLED-750-90-30-FL-7'4"-W-120-DP-1-DF</t>
  </si>
  <si>
    <t>J17 7'4"</t>
  </si>
  <si>
    <t>BMRLED-750-90-30-FL-8'-W-120-DP-1-DF</t>
  </si>
  <si>
    <t>J17 8'</t>
  </si>
  <si>
    <t>BMWILEDPAT-REC-90(4)-750-90-30-C-58' 1/2"-NL-W-UNV-DP-1</t>
  </si>
  <si>
    <t>SL1-8'X10' RECT</t>
  </si>
  <si>
    <t>BBDILED-400-750-90-35-SO-16-W-UNV-DP-1-CA(132)</t>
  </si>
  <si>
    <t>BBRLED-1000-90-35-1.5M-8-W-UNV-DP-1-TB9</t>
  </si>
  <si>
    <t>BBDILED-400-750-90-35-SO-16-W-UNV-DP-1-CA(132)-B1(BSL10LST)</t>
  </si>
  <si>
    <t>SCD-500-80-35-FL-K(4X4)-W-UNV-DP-1-CT9(48)</t>
  </si>
  <si>
    <t>F12</t>
  </si>
  <si>
    <t>BBDLED-750-80-35-SO-2' 0"-W-UNV-DP-1-SA(120)</t>
  </si>
  <si>
    <t>L1-2'</t>
  </si>
  <si>
    <t>BBDLED-750-80-35-SO-4' 0"-W-UNV-DP-1-SA(120)</t>
  </si>
  <si>
    <t>BBDLED-750-80-35-ASO-2' 0"-W-UNV-DP-1-SA(120)</t>
  </si>
  <si>
    <t>L1A</t>
  </si>
  <si>
    <t>BBDILED-400-640-80-35-SO-8' 0"-W-UNV-DP-2-CT15(36)</t>
  </si>
  <si>
    <t>WBRLED-750-80-35-S-4' 0"-AP-UNV-DP-1-DS</t>
  </si>
  <si>
    <t>BBRLED-400-80-35-FL-4' 0"-W-UNV-DP-1-DS</t>
  </si>
  <si>
    <t>F10-4'</t>
  </si>
  <si>
    <t>BBRLED-400-80-35-FL-5' 0"-W-UNV-DP-1-DS</t>
  </si>
  <si>
    <t>F10-5'</t>
  </si>
  <si>
    <t>BBRLED-400-80-35-FL-6' 0"-W-UNV-DP-1-DS</t>
  </si>
  <si>
    <t>F10-6'</t>
  </si>
  <si>
    <t>BBRLED-400-80-35-FL-7' 0"-W-UNV-DP-1-DS</t>
  </si>
  <si>
    <t>F10-7'</t>
  </si>
  <si>
    <t>BBRLED-400-80-35-FL-8' 0"-W-UNV-DP-1-DS</t>
  </si>
  <si>
    <t>F10-8'</t>
  </si>
  <si>
    <t>BBRLED-400-80-35-FL-9' 0"-W-UNV-DP-1-DS</t>
  </si>
  <si>
    <t>F10-9'</t>
  </si>
  <si>
    <t>BBRLED-400-80-35-FL-10' 0"-W-UNV-DP-1-TB15</t>
  </si>
  <si>
    <t>F10-10'</t>
  </si>
  <si>
    <t>BBRLED-400-80-35-FL-11' 0"-W-UNV-DP-1-DS</t>
  </si>
  <si>
    <t>F10-11'</t>
  </si>
  <si>
    <t>BBRLED-400-80-35-FL-12' 0"-W-UNV-DP-1-DS</t>
  </si>
  <si>
    <t>F10-12'</t>
  </si>
  <si>
    <t>BBRLED-400-80-35-FL-13' 0"-W-UNV-DP-1-DS</t>
  </si>
  <si>
    <t>F10-13'</t>
  </si>
  <si>
    <t>BBRLED-400-80-35-FL-14' 0"-W-UNV-DP-1-DS</t>
  </si>
  <si>
    <t>F10-14'</t>
  </si>
  <si>
    <t>BBRLED-400-80-35-FL-13' 0"-W-UNV-DP-1-TB15</t>
  </si>
  <si>
    <t>BBRLED-400-80-35-FL-15' 0"-W-UNV-DP-1-DS</t>
  </si>
  <si>
    <t>F10-15'</t>
  </si>
  <si>
    <t>BBRLED-400-80-35-FL-15' 0"-W-UNV-DP-1-TB15</t>
  </si>
  <si>
    <t>BBRLED-400-80-35-FL-24' 0"-W-UNV-DP-1-DS</t>
  </si>
  <si>
    <t>F10-24'</t>
  </si>
  <si>
    <t>BBRLED-400-80-35-FL-28' 0"-W-UNV-DP-1-DS</t>
  </si>
  <si>
    <t>F10-28'</t>
  </si>
  <si>
    <t>BBRLED-400-80-35-FL-33' 0"-W-UNV-DP-1-TB15</t>
  </si>
  <si>
    <t>F10-33'</t>
  </si>
  <si>
    <t>BBRLED-400-80-35-FL-52' 0"-W-UNV-DP-1-DS</t>
  </si>
  <si>
    <t>BBRLED-400-80-35-FL-10' 0"-W-UNV-DP-1-DS</t>
  </si>
  <si>
    <t>TB-S-10-NL-T5HO-2-W-UNV-D(MARK7)-1-CA(36)</t>
  </si>
  <si>
    <t>L6-10'</t>
  </si>
  <si>
    <t>ZESQDI-SL 50/50-1200-80-35-SO-15-AP-UNV-MD-1-CA(36)</t>
  </si>
  <si>
    <t>L7-15'</t>
  </si>
  <si>
    <t>SKPE-10005-SL 60/40-CIR-AL(7'10 1/4")-1000-80-35-SO-W-277-D-1-CTS(36)</t>
  </si>
  <si>
    <t>L9-7'10 1/2"</t>
  </si>
  <si>
    <t>ZESQDI-SL 50/50-1200-80-35-SO-20-AP-UNV-MD-1-CA(36)</t>
  </si>
  <si>
    <t>L7-20'</t>
  </si>
  <si>
    <t>CLKLED-500-80-30-SO-4'-W-120-DP-1-TG9-FW(6)</t>
  </si>
  <si>
    <t>LF02-27TH FL</t>
  </si>
  <si>
    <t>LF02D-27TH FL</t>
  </si>
  <si>
    <t>BRLED-536-90-40-FL-32'-W-277-DP-1-DF</t>
  </si>
  <si>
    <t>H-32</t>
  </si>
  <si>
    <t>WWR-SL-500-90-40-4'0"-W-UNV-DP-1-TB15</t>
  </si>
  <si>
    <t>AW1</t>
  </si>
  <si>
    <t>POLED-22-4400-90-35-VL-W-UNV-DP-1-ST</t>
  </si>
  <si>
    <t>FT10-2X2</t>
  </si>
  <si>
    <t>BBRLED-500-80-35-FL-4'-W-UNV-DP-1-ST</t>
  </si>
  <si>
    <t>GL2</t>
  </si>
  <si>
    <t>BBPRLED-500-80-35-RG4-6' 9"-W-UNV-DP-1-ST-TS(1)</t>
  </si>
  <si>
    <t>WL3, 6' 9"</t>
  </si>
  <si>
    <t>BBPRLED-500-80-35-RG4-10' 10"-W-UNV-DP-1-ST-TS(1)</t>
  </si>
  <si>
    <t>WL3, 10' 10"</t>
  </si>
  <si>
    <t>BBPRLED-OPRI(1)-500-80-35-FL-16'-W-UNV-DP-1-DS-TS(1)-C( 9FT 8.6IN  X  6FT)</t>
  </si>
  <si>
    <t>WL2</t>
  </si>
  <si>
    <t>BRLEDPAT-OPI-90(4)-400-80-35-SO-FL-34-NL-W-UNV-DP-1-DB</t>
  </si>
  <si>
    <t>BRLEDPAT-OPI-90(4)-400-80-35-SO-FL-32-NL-W-UNV-DP-1-DB</t>
  </si>
  <si>
    <t>SKFLED-22-3200-80-35-FL-W-120-DP-1-TB9</t>
  </si>
  <si>
    <t>SKFLED-22-3200-80-35-1SF-W-120-DP-1-TB9</t>
  </si>
  <si>
    <t>SKFLED-22-3200-80-35-2SF-W-120-DP-1-TB9</t>
  </si>
  <si>
    <t>C2</t>
  </si>
  <si>
    <t>SKFLED-22-3200-80-35-3SF-W-120-DP-1-TB9</t>
  </si>
  <si>
    <t>B6RLED-750-80-35-2M-8-W-UNV-DP-1-TB9</t>
  </si>
  <si>
    <t>TWRWLED-SL 90/10-750-80-40-SO-4'-W-UNV-DP-1</t>
  </si>
  <si>
    <t>L106-4'</t>
  </si>
  <si>
    <t>ZESQDI-SL 75/25-900-80-35-MAL-16-W-UNV-MD-1-CA(36)</t>
  </si>
  <si>
    <t>WWR-SL-1000-80-30-2-W-UNV-DP-1-DF</t>
  </si>
  <si>
    <t>TB2WDILED-750-750-90-35-SLA-SO-6'-AP-UNV-DP-1</t>
  </si>
  <si>
    <t>FF-6</t>
  </si>
  <si>
    <t>AULED-24-3100-80-30-SO-W-UNV-DP-1-TB9</t>
  </si>
  <si>
    <t>TB4DILED-640-400-80-35-SL-SO-8'-W-UNV-DP-2-CA(120)</t>
  </si>
  <si>
    <t>P4-8'</t>
  </si>
  <si>
    <t>TB4DILED-640-400-80-35-SL-SO-12'-W-UNV-DP-2-CA(120)</t>
  </si>
  <si>
    <t>P4-12'</t>
  </si>
  <si>
    <t>TB4DILED-640-400-80-35-SL-SO-18'-W-UNV-DP-2-CA(120)</t>
  </si>
  <si>
    <t>P4-18'</t>
  </si>
  <si>
    <t>TB4DILED-640-400-80-35-SL-SO-20'-W-UNV-DP-2-CA(120)</t>
  </si>
  <si>
    <t>P4-20'</t>
  </si>
  <si>
    <t>TB4DILED-640-400-80-35-SL-SO-22'-W-UNV-DP-2-CA(120)</t>
  </si>
  <si>
    <t>P4-22'</t>
  </si>
  <si>
    <t>TB4DILED-640-400-80-35-SL-SO-24'-W-UNV-DP-2-CA(120)</t>
  </si>
  <si>
    <t>P4-24'</t>
  </si>
  <si>
    <t>TB4DILED-640-400-80-35-SL-SO-28'-W-UNV-DP-2-CA(120)</t>
  </si>
  <si>
    <t>P4-28'</t>
  </si>
  <si>
    <t>TB2WDILED-1100-1000-80-35-SO-SO-4'-W-UNV-DP-1</t>
  </si>
  <si>
    <t>CCH-SL-900-80-35-CL(23)-W-UNV-DP-1-C</t>
  </si>
  <si>
    <t>C2-23'</t>
  </si>
  <si>
    <t>TB4DILED-640-400-80-35-SL-SO-10'-W-UNV-DP-2-CA(120)</t>
  </si>
  <si>
    <t>P4-10'</t>
  </si>
  <si>
    <t>TB4DILED-640-400-80-35-SL-SO-16'-W-UNV-DP-2-CA(120)</t>
  </si>
  <si>
    <t>P4-16'</t>
  </si>
  <si>
    <t>STFC-I(6-175)-DSO(12-400)-80-35-AH(6)-W-UNV-MD-1-CA(36)-RC</t>
  </si>
  <si>
    <t>SCML-6-BW-700-MLB(6)-1000-BLK-80-35-BLK-UNV-DP-2-CA(36)-C(CORD, PLUG &amp; DIMMER)</t>
  </si>
  <si>
    <t>SP19018(1)-SCR-1000-80-35-FL-5' 4"-W-UNV-DP-1-TG9</t>
  </si>
  <si>
    <t>SP19018(1)-SCR-1000-80-35-FL-5' 4"-W-UNV-DP-1-TG9-B1(BSL10LST)</t>
  </si>
  <si>
    <t>SP19018(1)-SCR-1000-80-35-FL-6' 3"-W-UNV-DP-1-TG9</t>
  </si>
  <si>
    <t>SP19018(1)-SCR-1000-80-35-FL-6' 3"-W-UNV-DP-1-TG9-B1(BSL10LST)</t>
  </si>
  <si>
    <t>SP19018(1)-SCR-1000-80-35-FL-5' 6"-W-UNV-DP-1-TG9</t>
  </si>
  <si>
    <t>SP19018(1)-SCD-1000-80-35-FL-6' 3"-W-UNV-DP-1-SA(18)</t>
  </si>
  <si>
    <t>SP19018(1)-SCD-1000-80-35-FL-6' 3"-W-UNV-DP-1-SA(18)-B1(BSL10LST)</t>
  </si>
  <si>
    <t>F4 EM</t>
  </si>
  <si>
    <t>DIALED-22-2500-80-35-VL-W-UNV-DP-1-TB9</t>
  </si>
  <si>
    <t>AR8</t>
  </si>
  <si>
    <t>DIALED-11-1600-80-35-VL-W-UNV-DP-1-DF</t>
  </si>
  <si>
    <t>AS3</t>
  </si>
  <si>
    <t>DIALED-11-1600-80-35-VL-W-UNV-DP-E(1)-DF-B1</t>
  </si>
  <si>
    <t>AS3E</t>
  </si>
  <si>
    <t>DIALED-14-4000-80-30-VL-W-UNV-DP-1-DF</t>
  </si>
  <si>
    <t>AS5</t>
  </si>
  <si>
    <t>BMDLED-750-80-35-SO-4'-BLK-UNV-DP-1-CT9(36)</t>
  </si>
  <si>
    <t>DAYFLED-22-3000-80-35-SO-W-UNV-DP-1-TB15</t>
  </si>
  <si>
    <t>ZERLED-TR-400-80-35-4-W-UNV-DP-1-TG9</t>
  </si>
  <si>
    <t>A4-4FT</t>
  </si>
  <si>
    <t>ZERLED-TR-400-80-35-8-W-UNV-DP-1-TG9</t>
  </si>
  <si>
    <t>A4-8FT</t>
  </si>
  <si>
    <t>ZERLED-TR-400-80-35-12-W-UNV-DP-1-TG9</t>
  </si>
  <si>
    <t>A4-12FT</t>
  </si>
  <si>
    <t>ZERLED-TR-400-80-35-16-W-UNV-DP-1-TG9</t>
  </si>
  <si>
    <t>A4-16FT</t>
  </si>
  <si>
    <t>ZERLED-TR-400-80-35-20-W-UNV-DP-1-TG9</t>
  </si>
  <si>
    <t>A4-20FT</t>
  </si>
  <si>
    <t>SCRPAT-ASO-90-300-80-35-0.5M-10'-EX-W-120-DP-1-MFTB9</t>
  </si>
  <si>
    <t>L1-4 &amp; L1-2-4'X6'</t>
  </si>
  <si>
    <t>SCDI-300-400-80-35-SO-FL-6-W-UNV-DP-1-CT15(72)</t>
  </si>
  <si>
    <t>C6</t>
  </si>
  <si>
    <t>SCDI-300-400-80-35-SO-FL-8-W-UNV-DP-1-CA(72)-C(4.5 CANOPIES)</t>
  </si>
  <si>
    <t>C8</t>
  </si>
  <si>
    <t>DIALED-22-4000-90-30-VL-W-120-DP-1-TB9</t>
  </si>
  <si>
    <t>G-2X2</t>
  </si>
  <si>
    <t>DIALED-22-3000-90-30-VL-W-120-BI-1-TB9</t>
  </si>
  <si>
    <t>G1-2X2</t>
  </si>
  <si>
    <t>BBR-S-FL-8'-NL-T5-2-W-UNV-ERS-1-TB9</t>
  </si>
  <si>
    <t>BBR-S-FL-4-NL-T5-2-W-UNV-ERS-1-TB9</t>
  </si>
  <si>
    <t>A1-4'</t>
  </si>
  <si>
    <t>BDLED-750-80-30-SO-4'-AP-120-DP-1-CT9(96")</t>
  </si>
  <si>
    <t>BRLED-400-80-35-FL-4-W-UNV-DP-1-DS</t>
  </si>
  <si>
    <t>F22-4'-0"</t>
  </si>
  <si>
    <t>BRLED-400-80-35-FL-6-W-UNV-DP-1-DS</t>
  </si>
  <si>
    <t>F22A-6'-0"</t>
  </si>
  <si>
    <t>BDLED-400-80-35-SO-24'6"-W-UNV-DP-1-CA(60)</t>
  </si>
  <si>
    <t>F27-24'-0"</t>
  </si>
  <si>
    <t>BRLED-750-80-35-FL-6' 0"-DMLED(2)-C(RAL#7004)-UNV-DP-2-D</t>
  </si>
  <si>
    <t>F44-6'-0"</t>
  </si>
  <si>
    <t>BRLED-1000-80-35-FL-6' 0"-DMLED(2)-C(RAL#7004)-UNV-DP-2-D</t>
  </si>
  <si>
    <t>F45-6'-0"</t>
  </si>
  <si>
    <t>BRLED-750-80-35-FL-8-C(RAL#7004)-UNV-DP-1-D</t>
  </si>
  <si>
    <t>F45A-8'-0"</t>
  </si>
  <si>
    <t>SLWLED-SL 75/25-800-80-35-VL-8' 0"-W-UNV-DP-1</t>
  </si>
  <si>
    <t>F50-8'-0"</t>
  </si>
  <si>
    <t>SCD-300-90-35-FL-8-W-120-DP-1-CA(36)-C(4.5 CANOPIES)</t>
  </si>
  <si>
    <t>SCD-300-90-35-FL-8-W-120-DP-1-CT9(36)</t>
  </si>
  <si>
    <t>AULED-22-4400-80-35-SO-W-277-DP-1-TG9</t>
  </si>
  <si>
    <t>B3RLED-SL-1000-80-35-FL-4-W-UNV-DP-1-TB9</t>
  </si>
  <si>
    <t>A-14TH</t>
  </si>
  <si>
    <t>B3RLED-SL-1000-80-35-FL-6-W-UNV-DP-1-TB9</t>
  </si>
  <si>
    <t>A1-14TH</t>
  </si>
  <si>
    <t>WWR-SL-400-80-35-8-W-UNV-DP-1-DF</t>
  </si>
  <si>
    <t>A2-14TH</t>
  </si>
  <si>
    <t>WWR-SL-400-80-35-4-W-UNV-DP-1-DF</t>
  </si>
  <si>
    <t>A3-DF-14TH</t>
  </si>
  <si>
    <t>SCSAC-AC(16)-D60-HX-D-CC-80-30-28-W-UNV-1-SC</t>
  </si>
  <si>
    <t>A4-14TH</t>
  </si>
  <si>
    <t>SCSAC-AC(8)-D60-HX-D-CC-80-30-18-W-UNV-1-SC</t>
  </si>
  <si>
    <t>A4A-14TH</t>
  </si>
  <si>
    <t>BMRLED-1000-80-35-1.25P-12-W-UNV-DP-1-DF</t>
  </si>
  <si>
    <t>A9-DWF-14TH</t>
  </si>
  <si>
    <t>SCS-500-80-35-0.5P-4-BLK-UNV-DP-1-SC-FW(6)</t>
  </si>
  <si>
    <t>P4-14TH</t>
  </si>
  <si>
    <t>SP18376A(1)-STD-DSO(7)-400-80-35-BLK-UNV-MD-1-CA(36)-RC</t>
  </si>
  <si>
    <t>P8-14TH</t>
  </si>
  <si>
    <t>SCS-750-80-35-0.5P-16-BLK-UNV-DP-1-SC-FW(6)</t>
  </si>
  <si>
    <t>P16A-14TH</t>
  </si>
  <si>
    <t>A-15TH</t>
  </si>
  <si>
    <t>A1-15TH</t>
  </si>
  <si>
    <t>A2-15TH</t>
  </si>
  <si>
    <t>A3-DF-15TH</t>
  </si>
  <si>
    <t>A4-15TH</t>
  </si>
  <si>
    <t>A4A-15TH</t>
  </si>
  <si>
    <t>P4-15TH</t>
  </si>
  <si>
    <t>P8-15TH</t>
  </si>
  <si>
    <t>WWR-SL-400-80-35-4-W-UNV-DP-1-TB9</t>
  </si>
  <si>
    <t>A3-GRID-14TH</t>
  </si>
  <si>
    <t>A3-GRID-15TH</t>
  </si>
  <si>
    <t>A9-DWF-15TH</t>
  </si>
  <si>
    <t>BSLED-400-80-30-SO-6-AP-120-DP-1-S</t>
  </si>
  <si>
    <t>STLDI-I-500-DSO-400-8'-80-35-W-UNV-DP-1-CTS(60)-RC</t>
  </si>
  <si>
    <t>A1-8'</t>
  </si>
  <si>
    <t>STLDI-I-500-DSO-400-4'-80-35-W-UNV-DP-1-CTS(36)-RC</t>
  </si>
  <si>
    <t>A2-4'</t>
  </si>
  <si>
    <t>STFC-NO-DSO(8-400)-80-35-AL(4)-W-UNV-MD-1-CA(76)-RC-C(SWIVEL GRIP LOCK)</t>
  </si>
  <si>
    <t>STFC-NO-DSO(16-400)-80-35-AL(4)-W-UNV-MD-1-CA(70)-RC-C(SWIVEL GRIP LOCK)</t>
  </si>
  <si>
    <t>DIALED-22-3000-80-35-VL-W-UNV-DP-1-TG9-B1(BSL310LP)</t>
  </si>
  <si>
    <t>F8 EM</t>
  </si>
  <si>
    <t>DIALED-22-3000-80-35-VL-W-UNV-DP-1-SM</t>
  </si>
  <si>
    <t>DIALED-14-2400-80-35-VL-W-277-DP-1-TG9</t>
  </si>
  <si>
    <t>SS</t>
  </si>
  <si>
    <t>GPRLED-FC2W-500-90-35-RG2-35'5"-W-120-DP-1-DS</t>
  </si>
  <si>
    <t>C1-(10800MM)</t>
  </si>
  <si>
    <t>GPRLED-EX2W-500-90-35-RG2-16-W-120-DP-1-TB15</t>
  </si>
  <si>
    <t>C1-(4890MM)</t>
  </si>
  <si>
    <t>GPRLED-FC2W-500-90-35-RG2-34'8"-W-120-DP-1-DS</t>
  </si>
  <si>
    <t>C1-(10560MM)</t>
  </si>
  <si>
    <t>GPRLED-FC2W-500-90-35-RG2-36'7"-W-120-DP-1-DS</t>
  </si>
  <si>
    <t>C1-(11156MM)</t>
  </si>
  <si>
    <t>GPRLED-FC2W-500-90-35-RG2-37'1"-W-120-DP-1-DS</t>
  </si>
  <si>
    <t>C1-(11300MM)</t>
  </si>
  <si>
    <t>GPRLED-FC2W-500-90-35-RG2-35'4"-W-120-DP-1-DS</t>
  </si>
  <si>
    <t>C1-(10761MM)</t>
  </si>
  <si>
    <t>GPRLED-FC2W-500-90-35-RG2-33'2"-W-120-DP-1-DS</t>
  </si>
  <si>
    <t>C1-(10113MM)</t>
  </si>
  <si>
    <t>GPRLED-FC2W-500-90-35-RG2-33'7"-W-120-DP-1-DS</t>
  </si>
  <si>
    <t>C1-(10226MM)</t>
  </si>
  <si>
    <t>GPRLED-FC2W-500-90-35-RG2-35'6"-W-120-DP-1-DS</t>
  </si>
  <si>
    <t>C1-(10830MM)</t>
  </si>
  <si>
    <t>GPRLED-FC2W-500-90-35-RG2-36'9"-W-120-DP-1-DS</t>
  </si>
  <si>
    <t>C1-(11198MM)</t>
  </si>
  <si>
    <t>GPRLED-FC2W-500-90-35-RG2-34'6"-W-120-DP-1-DS</t>
  </si>
  <si>
    <t>C1-(10524MM)</t>
  </si>
  <si>
    <t>GPRLED-EX2W-500-90-35-RG2-12'-W-120-DP-1-TB15</t>
  </si>
  <si>
    <t>C1-(3670MM)</t>
  </si>
  <si>
    <t>GPRLED-FC2W-500-90-35-RG2-27'-W-120-DP-1-DS</t>
  </si>
  <si>
    <t>C1-(8229MM)</t>
  </si>
  <si>
    <t>GPRLED-FC2W-500-90-35-RG2-27'10"-W-120-DP-1-TB15</t>
  </si>
  <si>
    <t>C1A-(8490MM)</t>
  </si>
  <si>
    <t>GPRLED-FC2W-500-90-35-RG2-34'-W-120-DP-1-TB15</t>
  </si>
  <si>
    <t>C1A-(9747MM)</t>
  </si>
  <si>
    <t>GPRLED-FC2W-500-90-35-RG2-27'9"-W-120-DP-1-TB15</t>
  </si>
  <si>
    <t>C1A-(8447MM)</t>
  </si>
  <si>
    <t>CLKLED-750-90-35-SO-12-W-120-DP-1-ST</t>
  </si>
  <si>
    <t>LS1-12FT</t>
  </si>
  <si>
    <t>CLKLED-750-90-35-SO-16-W-120-DP-1-ST</t>
  </si>
  <si>
    <t>LS1-16FT</t>
  </si>
  <si>
    <t>SP18407-ARCLED-SL 23/77-800-80-35-SO-8-W-120-DP-1-CTS(36)</t>
  </si>
  <si>
    <t>SL1-8FT</t>
  </si>
  <si>
    <t>SP18407-ARCLED-SL 23/77-800-80-35-SO-4-W-120-DP-1-CTS(36)</t>
  </si>
  <si>
    <t>SL3</t>
  </si>
  <si>
    <t>SP18407-ARCWLED-SL 23/77-800-80-35-SO-8-W-120-DP-1</t>
  </si>
  <si>
    <t>W1-8FT</t>
  </si>
  <si>
    <t>SP18407-ARCWLED-SL 23/77-800-80-35-SO-18-W-120-DP-1</t>
  </si>
  <si>
    <t>W1-18FT</t>
  </si>
  <si>
    <t>GPRLED-EXNW-500-90-35-RG2-27' 11 1/2"-W-120-DP-1-TB15</t>
  </si>
  <si>
    <t>C1A-(8528MM)</t>
  </si>
  <si>
    <t>BMRLED-1000-80-30-ASO-4'-W-UNV-DP-1-D</t>
  </si>
  <si>
    <t>R10, 4'</t>
  </si>
  <si>
    <t>BMRLED-1000-80-30-ASO-24'-W-UNV-DP-1+E(1)-TB15</t>
  </si>
  <si>
    <t>R10, 24' EM</t>
  </si>
  <si>
    <t>STSFR-SO(32-200)-80-35-AL(4)+AI(2)-W-UNV-MD-1-SB15</t>
  </si>
  <si>
    <t>F-12X4</t>
  </si>
  <si>
    <t>STSFR-SO(36-200)-80-35-AL(4)+AI(2)-W-UNV-MD-1-SB15</t>
  </si>
  <si>
    <t>F-12X6</t>
  </si>
  <si>
    <t>SCRPAT-REC-90(4)-500-80-30-2M-58'-EX-W-UNV-DP-1-TB9-B4(BSL10LST)</t>
  </si>
  <si>
    <t>D, REC</t>
  </si>
  <si>
    <t>SCRPAT-OPR-90(2)-300-80-30-2P-29'-EX-W-UNV-DP-1-TB9</t>
  </si>
  <si>
    <t>D1, "U"</t>
  </si>
  <si>
    <t>B6R-S-FL-4-NL4-T8-2-W-120-E-1-TG9</t>
  </si>
  <si>
    <t>D2B</t>
  </si>
  <si>
    <t>B2SQWILED-1100-80-35-SLA-2-W-UNV-DP-1-C(AXIS CORD PLUG DIMMER)</t>
  </si>
  <si>
    <t>W8 SAMPLE</t>
  </si>
  <si>
    <t>PWWLED-800-80-35-S-2-W-UNV-DP-1-F</t>
  </si>
  <si>
    <t>PWWLED-800-80-35-S-4-W-UNV-DP-1-F</t>
  </si>
  <si>
    <t>B6RLED-500-80-35-FL-4-W-UNV-DP-1-TB15-C(F)</t>
  </si>
  <si>
    <t>L2-4'</t>
  </si>
  <si>
    <t>SKPLED-22-3200-80-35-0.5-W-UNV-DP-2-TB9</t>
  </si>
  <si>
    <t>F42DM-AT17</t>
  </si>
  <si>
    <t>SKPLED-22-3200-80-35-0.5-W-UNV-DP-2-TB15</t>
  </si>
  <si>
    <t>F42DM-AT13</t>
  </si>
  <si>
    <t>WBSLED-500-80-35-S-4'-W-UNV-DP-1-SC-C(END FEED)</t>
  </si>
  <si>
    <t>WBSLED-500-80-35-S-4'-W-UNV-DP-E(1)-SC-C(End Feed)</t>
  </si>
  <si>
    <t>F3E</t>
  </si>
  <si>
    <t>SCD-500-80-40-FL-4'0"-BLK-UNV-DP-1-CA(12)</t>
  </si>
  <si>
    <t>LT2A</t>
  </si>
  <si>
    <t>SCD-500-80-40-FL-6'0"-BLK-UNV-DP-1-CA(12)</t>
  </si>
  <si>
    <t>LT2B</t>
  </si>
  <si>
    <t>SCD-500-80-40-FL-8'0"-BLK-UNV-DP-1-CA(12)</t>
  </si>
  <si>
    <t>LT2C</t>
  </si>
  <si>
    <t>ARLED-800-80-35-S-4'0"-BLK-UNV-DP-1-CA(48)</t>
  </si>
  <si>
    <t>LT3</t>
  </si>
  <si>
    <t>SCDI-500-300-80-40-SO-0.5M-4'0"-BLK-UNV-DP-1-CA(48)</t>
  </si>
  <si>
    <t>LT11A</t>
  </si>
  <si>
    <t>SCDI-500-300-80-40-SO-0.5M-6'0"-BLK-UNV-DP-1-CA(48)</t>
  </si>
  <si>
    <t>LT11B</t>
  </si>
  <si>
    <t>SCDI-500-300-80-40-SO-0.5M-8'0"-BLK-UNV-DP-1-CA(48)</t>
  </si>
  <si>
    <t>LT11C</t>
  </si>
  <si>
    <t>SCDI-500-300-80-40-SO-FL-4'0"-BLK-UNV-DP-1-CA(48)</t>
  </si>
  <si>
    <t>LT12A</t>
  </si>
  <si>
    <t>SCDI-500-300-80-40-SO-FL-6'0"-BLK-UNV-DP-1-CA(48)</t>
  </si>
  <si>
    <t>LT12B</t>
  </si>
  <si>
    <t>SCDI-500-300-80-40-SO-FL-8'0"-BLK-UNV-DP-1-CA(48)</t>
  </si>
  <si>
    <t>LT12C</t>
  </si>
  <si>
    <t>LT12D</t>
  </si>
  <si>
    <t>SCR-400-80-35-FL-8' 11"-W-UNV-DP-1-DF</t>
  </si>
  <si>
    <t>A-8'-11"</t>
  </si>
  <si>
    <t>SCRPAT-OPI-90(1)-300-80-30-FL-9'0"-NL-W-UNV-DP-1-DS</t>
  </si>
  <si>
    <t>SCRPAT-OPI-90(2)-500-80-30-FL-26'4"-NL-W-UNV-DP-1-DS</t>
  </si>
  <si>
    <t>D-10</t>
  </si>
  <si>
    <t>AULED-22-3000-80-30-SO-W-UNV-DP-1-TB9-B1(BSL310LP)</t>
  </si>
  <si>
    <t>EE</t>
  </si>
  <si>
    <t>SCD-300-80-30-FL-6'10"-BLK-UNV-DP-1-CTS(48)</t>
  </si>
  <si>
    <t>H-7</t>
  </si>
  <si>
    <t>D-10S</t>
  </si>
  <si>
    <t>SCR-300-80-30-FL-1'3"-W-UNV-DP-1-DS</t>
  </si>
  <si>
    <t>D2-1'3" F</t>
  </si>
  <si>
    <t>SCR-300-80-30-FL-10'2"-W-UNV-DP-1-DS</t>
  </si>
  <si>
    <t>D2-10'2"</t>
  </si>
  <si>
    <t>SCR-300-80-30-FL-6'10"-W-UNV-DP-1-DS-B1(BSL310LP)</t>
  </si>
  <si>
    <t>D2E-6'10"</t>
  </si>
  <si>
    <t>SCD-300-80-30-FL-10'7 3/4"-BLK-UNV-DP-1-CA(48)-C(BLK CANOPIES AND CORD)</t>
  </si>
  <si>
    <t>D1-11-10'7 3/4"</t>
  </si>
  <si>
    <t>SCD-300-80-30-FL-16'8 1/2"-BLK-UNV-DP-1-CA(48)-C(BLK CANOPIES AND CORD)</t>
  </si>
  <si>
    <t>D1-16-16'8 1/2"</t>
  </si>
  <si>
    <t>SCD-300-80-30-FL-10'7 3/4"-BLK-UNV-DP-1-CA(48)-B1(BSL310LP)-C(BLK CANOPIES AND CORD)</t>
  </si>
  <si>
    <t>D1E-11-10'7 3/4"</t>
  </si>
  <si>
    <t>SCD-300-80-30-FL-16'8 1/2"-BLK-UNV-DP-1-CA(48)-B1(BSL310LP)-C(BLK CANOPIES AND CORD)</t>
  </si>
  <si>
    <t>D1E-16-16'8 1/2"</t>
  </si>
  <si>
    <t>SCRPAT-REC-90(4)-300-80-30-FL-55'4"-NL-W-UNV-DP-1-DS-C(RECT 13' 6" X 14' 2")</t>
  </si>
  <si>
    <t>D2-RECT162-7/16"X170-3/4"</t>
  </si>
  <si>
    <t>SCRPAT-REC-90(4)-300-80-30-FL-48'0"-NL-W-UNV-DP-1-DS-C(RECT 12' 3" X 10' 8")</t>
  </si>
  <si>
    <t>D2-RECT147-3/8"X128-5/8"</t>
  </si>
  <si>
    <t>SCRV-300-80-30-FL-1'0"-W-UNV-DP-1-DS-C(DRIVER TO BE REMOTE, NO FLANGE ON ONE END)</t>
  </si>
  <si>
    <t>D3-1'</t>
  </si>
  <si>
    <t>SCRV-300-80-30-FL-2'0"-W-UNV-DP-1-DS-C(NO FLANGE ON ONE END)</t>
  </si>
  <si>
    <t>D3-2'</t>
  </si>
  <si>
    <t>SCRV-300-80-30-FL-3'0"-W-UNV-DP-1-DS-C(NO FLANGE ON ONE END)</t>
  </si>
  <si>
    <t>D3-3'</t>
  </si>
  <si>
    <t>SCRV-300-80-30-FL-5'0"-W-UNV-DP-1-Ds-C(NO FLANGE ON ONE END)</t>
  </si>
  <si>
    <t>D3-5'</t>
  </si>
  <si>
    <t>ZESQDI-SL 25/75-1050-80-30-MSO-8'-BLK-UNV-MD-1-CA(48)</t>
  </si>
  <si>
    <t>ZESQDI-SL 25/75-1050-80-30-MSO-8'-BLK-UNV-MD-1-CA(48)-B1(BSL310LP)</t>
  </si>
  <si>
    <t>HE-8'</t>
  </si>
  <si>
    <t>SCRPAT-REC-90(4)-300-80-30-FL-53'10 6/8"-NL-W-UNV-DP-1-DS-C(RECT 15' 4" 3/8"X 11' 7")</t>
  </si>
  <si>
    <t>D2-RECT184-3/8 8"X139"</t>
  </si>
  <si>
    <t>SCRV-300-80-30-FL-3'0"-W-UNV-DP-1-DS</t>
  </si>
  <si>
    <t>D3-3' F</t>
  </si>
  <si>
    <t>SCRV-300-80-30-FL-2'0"-W-UNV-DP-1-DS</t>
  </si>
  <si>
    <t>SCR-300-80-30-FL-10'2"-W-UNV-DP-1-DS-C(NO FLANGE ON ONE END)</t>
  </si>
  <si>
    <t>SCR-300-80-30-FL-1'3"-W-UNV-DP-1-DS-C(NO FLANGE ON ONE END)</t>
  </si>
  <si>
    <t>D2-1'3"</t>
  </si>
  <si>
    <t>SCDI-300-500-80-35-SO-FL-K(2X6)-BLK-UNV-DP-1-CA(48")-C(SWIVEL MOUNTING)</t>
  </si>
  <si>
    <t>A-2'X6' RECT</t>
  </si>
  <si>
    <t>BMSLEDPAT-OPR-90-600-80-35-SO-16'5 3/4"-EX-W-UNV-DP-1-S</t>
  </si>
  <si>
    <t>F6-L3-1FL-A</t>
  </si>
  <si>
    <t>WBRLED-500-80-40-S-5'-AP-UNV-DP-1-DF</t>
  </si>
  <si>
    <t>D-5'</t>
  </si>
  <si>
    <t>B6RLED-400-80-35-RG-4'-W-120-DP-1-D</t>
  </si>
  <si>
    <t>BMWDLED-500-80-35-SO-4'-AP-UNV-DP-1-C(CORD &amp; PLUG)</t>
  </si>
  <si>
    <t>TB3DILED-700-700-80-35-SL-SO-8-BLK-UNV-DP-1-CT9(36)</t>
  </si>
  <si>
    <t>F-01-8</t>
  </si>
  <si>
    <t>TB3DILED-700-700-80-35-SL-SO-12-BLK-UNV-DP-1-CT9(36)</t>
  </si>
  <si>
    <t>F-01-12</t>
  </si>
  <si>
    <t>TB3DILED-700-700-80-35-SL-SO-12-BLK-UNV-DP-1+E(1)-CT9(36)</t>
  </si>
  <si>
    <t>F-01-12-EM</t>
  </si>
  <si>
    <t>TB3DILED-700-700-80-35-SL-SO-16-BLK-UNV-DP-1-CT9(36)</t>
  </si>
  <si>
    <t>F-01-16</t>
  </si>
  <si>
    <t>TB3DILED-700-700-80-35-SL-SO-16-BLK-UNV-DP-1+E(1)-CT9(36)</t>
  </si>
  <si>
    <t>F-01-16-EM</t>
  </si>
  <si>
    <t>BBPRLED-700-80-35-RG4-3-W-UNV-DP-1-DS</t>
  </si>
  <si>
    <t>F-04-3-GYP</t>
  </si>
  <si>
    <t>BBPRLED-700-80-35-RG4-5-W-UNV-DP-1-DS</t>
  </si>
  <si>
    <t>F-04-5-GYP</t>
  </si>
  <si>
    <t>BBPRLED-700-80-35-RG4-6-W-UNV-DP-1-TB9</t>
  </si>
  <si>
    <t>F-04-6</t>
  </si>
  <si>
    <t>BBPRLED-700-80-35-RG4-6-W-UNV-DP-1-DS</t>
  </si>
  <si>
    <t>F-04-6-GYP</t>
  </si>
  <si>
    <t>BBPRLED-700-80-35-RG4-8-W-UNV-DP-1-DS</t>
  </si>
  <si>
    <t>F-04-8-GYP</t>
  </si>
  <si>
    <t>BBPRLED-700-80-35-RG4-4'-W-UNV-DP-1-TB9</t>
  </si>
  <si>
    <t xml:space="preserve">  F-04-4'</t>
  </si>
  <si>
    <t>BBPRLED-700-80-35-RG4-8'-W-UNV-DP-1-DS</t>
  </si>
  <si>
    <t xml:space="preserve">  F-04-8'-GYP</t>
  </si>
  <si>
    <t>SCR-500-90-40-FL-TR60X4-W-277-DP-1-MFTG9</t>
  </si>
  <si>
    <t>FR5 - REPLACE</t>
  </si>
  <si>
    <t>ZESQDI-SL 25/75-1050-80-35-SO-8-AP-UNV-MD-1-CA(96")</t>
  </si>
  <si>
    <t>C2-8'-96"</t>
  </si>
  <si>
    <t>ZESQDI-SL 25/75-1050-80-35-SO-4-AP-UNV-MD-1-CA(120")</t>
  </si>
  <si>
    <t>C1-4'-96"</t>
  </si>
  <si>
    <t>SCML-6-SO-300-SO-500-MLA(6)-500-W-80-35-W-UNV-DP-1-CA(36)</t>
  </si>
  <si>
    <t>BDLED-1000-90-40-SO-5-W-UNV-DP-1-CA(56)-C(OVERALL LENGTH)</t>
  </si>
  <si>
    <t>C5'/C5'EM</t>
  </si>
  <si>
    <t>BDLED-1000-90-40-SO-6-W-UNV-DP-1-CA(56)-C(OVERALL LENGTH)</t>
  </si>
  <si>
    <t>C6'/C6'EM</t>
  </si>
  <si>
    <t>BDLED-1000-90-40-SO-4-W-UNV-DP-1-CA(56)</t>
  </si>
  <si>
    <t>CP/CPEM</t>
  </si>
  <si>
    <t>WBRLED-500-80-40-S-2-W-UNV-DP-1-DF-EF</t>
  </si>
  <si>
    <t>K-2'</t>
  </si>
  <si>
    <t>SKFLED-22-2000-80-30-2SF-W-UNV-DP-1-DF</t>
  </si>
  <si>
    <t>SCIPAT-REC-90(4)-500-80-30-SO-26-NL-C(RAL6022)-UNV-DP-1-CA(48)</t>
  </si>
  <si>
    <t>ELEV LOBBY-6'X12' NORTH</t>
  </si>
  <si>
    <t>ELEV LOBBY-6'X12' SOUTH</t>
  </si>
  <si>
    <t>76528 Total</t>
  </si>
  <si>
    <t>77393 Total</t>
  </si>
  <si>
    <t>79375 Total</t>
  </si>
  <si>
    <t>79170 Total</t>
  </si>
  <si>
    <t>78150 Total</t>
  </si>
  <si>
    <t>78593 Total</t>
  </si>
  <si>
    <t>79010 Total</t>
  </si>
  <si>
    <t>78645 Total</t>
  </si>
  <si>
    <t>78661 Total</t>
  </si>
  <si>
    <t>75811 Total</t>
  </si>
  <si>
    <t>78388 Total</t>
  </si>
  <si>
    <t>77440 Total</t>
  </si>
  <si>
    <t>75212 Total</t>
  </si>
  <si>
    <t>79284 Total</t>
  </si>
  <si>
    <t>79011 Total</t>
  </si>
  <si>
    <t>78927 Total</t>
  </si>
  <si>
    <t>78306 Total</t>
  </si>
  <si>
    <t>78511 Total</t>
  </si>
  <si>
    <t>76762 Total</t>
  </si>
  <si>
    <t>79240 Total</t>
  </si>
  <si>
    <t>78710 Total</t>
  </si>
  <si>
    <t>78812 Total</t>
  </si>
  <si>
    <t>79502 Total</t>
  </si>
  <si>
    <t>78491 Total</t>
  </si>
  <si>
    <t>78711 Total</t>
  </si>
  <si>
    <t>77207 Total</t>
  </si>
  <si>
    <t>78854 Total</t>
  </si>
  <si>
    <t>78643 Total</t>
  </si>
  <si>
    <t>78667 Total</t>
  </si>
  <si>
    <t>73829 Total</t>
  </si>
  <si>
    <t>77060 Total</t>
  </si>
  <si>
    <t>77378 Total</t>
  </si>
  <si>
    <t>78861 Total</t>
  </si>
  <si>
    <t>78731 Total</t>
  </si>
  <si>
    <t>78170 Total</t>
  </si>
  <si>
    <t>79106 Total</t>
  </si>
  <si>
    <t>79342 Total</t>
  </si>
  <si>
    <t>73251 Total</t>
  </si>
  <si>
    <t>78614 Total</t>
  </si>
  <si>
    <t>78720 Total</t>
  </si>
  <si>
    <t>78933 Total</t>
  </si>
  <si>
    <t>78529 Total</t>
  </si>
  <si>
    <t>78545 Total</t>
  </si>
  <si>
    <t>72221 Total</t>
  </si>
  <si>
    <t>78706 Total</t>
  </si>
  <si>
    <t>78949 Total</t>
  </si>
  <si>
    <t>79189 Total</t>
  </si>
  <si>
    <t>78050 Total</t>
  </si>
  <si>
    <t>79322 Total</t>
  </si>
  <si>
    <t>77187 Total</t>
  </si>
  <si>
    <t>72844 Total</t>
  </si>
  <si>
    <t>78616 Total</t>
  </si>
  <si>
    <t>79347 Total</t>
  </si>
  <si>
    <t>75954 Total</t>
  </si>
  <si>
    <t>77938 Total</t>
  </si>
  <si>
    <t>78778 Total</t>
  </si>
  <si>
    <t>78538 Total</t>
  </si>
  <si>
    <t>78820 Total</t>
  </si>
  <si>
    <t>79311 Total</t>
  </si>
  <si>
    <t>78729 Total</t>
  </si>
  <si>
    <t>79220 Total</t>
  </si>
  <si>
    <t>79133 Total</t>
  </si>
  <si>
    <t>77615 Total</t>
  </si>
  <si>
    <t>78707 Total</t>
  </si>
  <si>
    <t>78640 Total</t>
  </si>
  <si>
    <t>78715 Total</t>
  </si>
  <si>
    <t>74695 Total</t>
  </si>
  <si>
    <t>79411 Total</t>
  </si>
  <si>
    <t>78994 Total</t>
  </si>
  <si>
    <t>78515 Total</t>
  </si>
  <si>
    <t>76468 Total</t>
  </si>
  <si>
    <t>79017 Total</t>
  </si>
  <si>
    <t>77765 Total</t>
  </si>
  <si>
    <t>78930 Total</t>
  </si>
  <si>
    <t>78098 Total</t>
  </si>
  <si>
    <t>78866 Total</t>
  </si>
  <si>
    <t>78986 Total</t>
  </si>
  <si>
    <t>78822 Total</t>
  </si>
  <si>
    <t>76704 Total</t>
  </si>
  <si>
    <t>75728 Total</t>
  </si>
  <si>
    <t>78789 Total</t>
  </si>
  <si>
    <t>77630 Total</t>
  </si>
  <si>
    <t>76076 Total</t>
  </si>
  <si>
    <t>78889 Total</t>
  </si>
  <si>
    <t>79076 Total</t>
  </si>
  <si>
    <t>78569 Total</t>
  </si>
  <si>
    <t>79186 Total</t>
  </si>
  <si>
    <t>76592 Total</t>
  </si>
  <si>
    <t>78401 Total</t>
  </si>
  <si>
    <t>77607 Total</t>
  </si>
  <si>
    <t>78517 Total</t>
  </si>
  <si>
    <t>78964 Total</t>
  </si>
  <si>
    <t>79048 Total</t>
  </si>
  <si>
    <t>78047 Total</t>
  </si>
  <si>
    <t>79307 Total</t>
  </si>
  <si>
    <t>77142 Total</t>
  </si>
  <si>
    <t>78759 Total</t>
  </si>
  <si>
    <t>78225 Total</t>
  </si>
  <si>
    <t>78226 Total</t>
  </si>
  <si>
    <t>78171 Total</t>
  </si>
  <si>
    <t>78680 Total</t>
  </si>
  <si>
    <t>78506 Total</t>
  </si>
  <si>
    <t>74964 Total</t>
  </si>
  <si>
    <t>78448 Total</t>
  </si>
  <si>
    <t>78525 Total</t>
  </si>
  <si>
    <t>79168 Total</t>
  </si>
  <si>
    <t>78624 Total</t>
  </si>
  <si>
    <t>78875 Total</t>
  </si>
  <si>
    <t>67875 Total</t>
  </si>
  <si>
    <t>79098 Total</t>
  </si>
  <si>
    <t>79285 Total</t>
  </si>
  <si>
    <t>79164 Total</t>
  </si>
  <si>
    <t>70875 Total</t>
  </si>
  <si>
    <t>79124 Total</t>
  </si>
  <si>
    <t>78703 Total</t>
  </si>
  <si>
    <t>78699 Total</t>
  </si>
  <si>
    <t>77910 Total</t>
  </si>
  <si>
    <t>79370 Total</t>
  </si>
  <si>
    <t>78110 Total</t>
  </si>
  <si>
    <t>78607 Total</t>
  </si>
  <si>
    <t>78221 Total</t>
  </si>
  <si>
    <t>77356 Total</t>
  </si>
  <si>
    <t>75090 Total</t>
  </si>
  <si>
    <t>79110 Total</t>
  </si>
  <si>
    <t>78106 Total</t>
  </si>
  <si>
    <t>79035 Total</t>
  </si>
  <si>
    <t>79116 Total</t>
  </si>
  <si>
    <t>79198 Total</t>
  </si>
  <si>
    <t>78651 Total</t>
  </si>
  <si>
    <t>64752 Total</t>
  </si>
  <si>
    <t>77741 Total</t>
  </si>
  <si>
    <t>78936 Total</t>
  </si>
  <si>
    <t>79024 Total</t>
  </si>
  <si>
    <t>78637 Total</t>
  </si>
  <si>
    <t>78931 Total</t>
  </si>
  <si>
    <t>79418 Total</t>
  </si>
  <si>
    <t>73887 Total</t>
  </si>
  <si>
    <t>77908 Total</t>
  </si>
  <si>
    <t>75392 Total</t>
  </si>
  <si>
    <t>79043 Total</t>
  </si>
  <si>
    <t>78744 Total</t>
  </si>
  <si>
    <t>79085 Total</t>
  </si>
  <si>
    <t>78663 Total</t>
  </si>
  <si>
    <t>78806 Total</t>
  </si>
  <si>
    <t>78521 Total</t>
  </si>
  <si>
    <t>79005 Total</t>
  </si>
  <si>
    <t>77693 Total</t>
  </si>
  <si>
    <t>78971 Total</t>
  </si>
  <si>
    <t>79019 Total</t>
  </si>
  <si>
    <t>2/5/2019 Total</t>
  </si>
  <si>
    <t>78982 Total</t>
  </si>
  <si>
    <t>78590 Total</t>
  </si>
  <si>
    <t>77375 Total</t>
  </si>
  <si>
    <t>78603 Total</t>
  </si>
  <si>
    <t>78535 Total</t>
  </si>
  <si>
    <t>76939 Total</t>
  </si>
  <si>
    <t>79014 Total</t>
  </si>
  <si>
    <t>79121 Total</t>
  </si>
  <si>
    <t>78727 Total</t>
  </si>
  <si>
    <t>78279 Total</t>
  </si>
  <si>
    <t>74124 Total</t>
  </si>
  <si>
    <t>78534 Total</t>
  </si>
  <si>
    <t>78926 Total</t>
  </si>
  <si>
    <t>77868 Total</t>
  </si>
  <si>
    <t>78664 Total</t>
  </si>
  <si>
    <t>79049 Total</t>
  </si>
  <si>
    <t>78220 Total</t>
  </si>
  <si>
    <t>78469 Total</t>
  </si>
  <si>
    <t>78694 Total</t>
  </si>
  <si>
    <t>78798 Total</t>
  </si>
  <si>
    <t>78165 Total</t>
  </si>
  <si>
    <t>78423 Total</t>
  </si>
  <si>
    <t>78988 Total</t>
  </si>
  <si>
    <t>79431 Total</t>
  </si>
  <si>
    <t>78825 Total</t>
  </si>
  <si>
    <t>2/12/2019 Total</t>
  </si>
  <si>
    <t>78650 Total</t>
  </si>
  <si>
    <t>77808 Total</t>
  </si>
  <si>
    <t>75738 Total</t>
  </si>
  <si>
    <t>78290 Total</t>
  </si>
  <si>
    <t>79320 Total</t>
  </si>
  <si>
    <t>76817 Total</t>
  </si>
  <si>
    <t>79034 Total</t>
  </si>
  <si>
    <t>78442 Total</t>
  </si>
  <si>
    <t>77175 Total</t>
  </si>
  <si>
    <t>78864 Total</t>
  </si>
  <si>
    <t>78386 Total</t>
  </si>
  <si>
    <t>2/4/2019 Total</t>
  </si>
  <si>
    <t>78559 Total</t>
  </si>
  <si>
    <t>79135 Total</t>
  </si>
  <si>
    <t>79201 Total</t>
  </si>
  <si>
    <t>72101 Total</t>
  </si>
  <si>
    <t>78943 Total</t>
  </si>
  <si>
    <t>78328 Total</t>
  </si>
  <si>
    <t>79157 Total</t>
  </si>
  <si>
    <t>79264 Total</t>
  </si>
  <si>
    <t>79234 Total</t>
  </si>
  <si>
    <t>77922 Total</t>
  </si>
  <si>
    <t>78968 Total</t>
  </si>
  <si>
    <t>77432 Total</t>
  </si>
  <si>
    <t>78796 Total</t>
  </si>
  <si>
    <t>79125 Total</t>
  </si>
  <si>
    <t>76021 Total</t>
  </si>
  <si>
    <t>78588 Total</t>
  </si>
  <si>
    <t>2/13/2019 Total</t>
  </si>
  <si>
    <t>78272 Total</t>
  </si>
  <si>
    <t>78686 Total</t>
  </si>
  <si>
    <t>77939 Total</t>
  </si>
  <si>
    <t>1/31/2019 Total</t>
  </si>
  <si>
    <t xml:space="preserve"> Total</t>
  </si>
  <si>
    <t>PRMLED-S</t>
  </si>
  <si>
    <t>SCULPT-61'11"</t>
  </si>
  <si>
    <t>SCULPT-226'3/8"</t>
  </si>
  <si>
    <t>SCULPT-211'11 1/4</t>
  </si>
  <si>
    <t>SCULPT-K(4X2)</t>
  </si>
  <si>
    <t>B3LED-30</t>
  </si>
  <si>
    <t>2s3-b</t>
  </si>
  <si>
    <t>B3LED-36</t>
  </si>
  <si>
    <t>B3LED-46</t>
  </si>
  <si>
    <t>B3LED-14</t>
  </si>
  <si>
    <t>B3LED-18</t>
  </si>
  <si>
    <t>PRMLED-10</t>
  </si>
  <si>
    <t>PRMLED-16</t>
  </si>
  <si>
    <t>PRMLED-28</t>
  </si>
  <si>
    <t>B4LED-5</t>
  </si>
  <si>
    <t>B4LED-42'  1/2"</t>
  </si>
  <si>
    <t>B4LED-350' 1/4"</t>
  </si>
  <si>
    <t>B4LED-40'</t>
  </si>
  <si>
    <t>B4LED-39' 11 3/4"</t>
  </si>
  <si>
    <t>B4LED-40' 10 3/4"</t>
  </si>
  <si>
    <t>B6LED-15</t>
  </si>
  <si>
    <t>B6LED-10</t>
  </si>
  <si>
    <t>B6LED-5</t>
  </si>
  <si>
    <t>B2LED-17</t>
  </si>
  <si>
    <t>SKETCH-AL(15'8 1/2")</t>
  </si>
  <si>
    <t>SKETCH-AL(23'6 3/4")</t>
  </si>
  <si>
    <t>SCULPT-70</t>
  </si>
  <si>
    <t>SCULPT-32'</t>
  </si>
  <si>
    <t>B6LED-4'</t>
  </si>
  <si>
    <t>B6LED-36'</t>
  </si>
  <si>
    <t>B6LED-48'</t>
  </si>
  <si>
    <t>SCULPT-7'</t>
  </si>
  <si>
    <t>SCULPT-12'6"</t>
  </si>
  <si>
    <t>SCULPT-14'6"</t>
  </si>
  <si>
    <t>SCULPT-31'6"</t>
  </si>
  <si>
    <t>SCULPT-11'</t>
  </si>
  <si>
    <t>SLMLED-33</t>
  </si>
  <si>
    <t>SLMLED-32</t>
  </si>
  <si>
    <t>SLMLED-21</t>
  </si>
  <si>
    <t>SLMLED-36</t>
  </si>
  <si>
    <t>WDILED-5'</t>
  </si>
  <si>
    <t>AULED-24</t>
  </si>
  <si>
    <t>B3LED-1'8"</t>
  </si>
  <si>
    <t>B3LED-35 5/32"</t>
  </si>
  <si>
    <t>B3LED-2'6 11/32"</t>
  </si>
  <si>
    <t>B3LED-11'2 5/8"</t>
  </si>
  <si>
    <t>SKLPTP-5'11 1/2"</t>
  </si>
  <si>
    <t>SKLPTP-9' 1/4"</t>
  </si>
  <si>
    <t>SKLPTP-17'5 3/4"</t>
  </si>
  <si>
    <t>SKLPTP-9'1 3/4"</t>
  </si>
  <si>
    <t>SKLPTP-13' 3/4"</t>
  </si>
  <si>
    <t>SKLPTP-18' 2"</t>
  </si>
  <si>
    <t>SKLPTP-13' 9"</t>
  </si>
  <si>
    <t>B6LED-28</t>
  </si>
  <si>
    <t>B6LED-12</t>
  </si>
  <si>
    <t>B6LED-20</t>
  </si>
  <si>
    <t>B6LED-16</t>
  </si>
  <si>
    <t>STFI</t>
  </si>
  <si>
    <t>WB4LED-6'</t>
  </si>
  <si>
    <t>WB4LED-30'</t>
  </si>
  <si>
    <t>WB4LED-10'</t>
  </si>
  <si>
    <t>B3LED-5</t>
  </si>
  <si>
    <t>B4LED-ASO</t>
  </si>
  <si>
    <t>SCULPT-22</t>
  </si>
  <si>
    <t>SCULPT-25</t>
  </si>
  <si>
    <t>B3PLED-22'9 7/8"</t>
  </si>
  <si>
    <t>B3PLED-4'5"</t>
  </si>
  <si>
    <t>B3PLED-36'11 3/4"</t>
  </si>
  <si>
    <t>SKLPTP-28' 3/4"</t>
  </si>
  <si>
    <t>SKLPTP-32'8"</t>
  </si>
  <si>
    <t>B3PLED-3'7"</t>
  </si>
  <si>
    <t>B3LED-111'8"</t>
  </si>
  <si>
    <t>B3PLED-25'10"</t>
  </si>
  <si>
    <t>B3PLED-8'2 5/8"</t>
  </si>
  <si>
    <t>B3LED-56"</t>
  </si>
  <si>
    <t>B3PLED-37'1"</t>
  </si>
  <si>
    <t>B3PLED-40'7 3/4"</t>
  </si>
  <si>
    <t>B3LED-27'1 1/4"</t>
  </si>
  <si>
    <t>B3LED-83'7 1/8"</t>
  </si>
  <si>
    <t>B3LED-97"</t>
  </si>
  <si>
    <t>B3LED-57 1/2"</t>
  </si>
  <si>
    <t>B3PLED-32'3 7/8"</t>
  </si>
  <si>
    <t>B3PLED-42'1/4"</t>
  </si>
  <si>
    <t>B3LED-13'5 5/8"</t>
  </si>
  <si>
    <t>B3LED-31'1"</t>
  </si>
  <si>
    <t>SKLPTP-28'1 1/4"</t>
  </si>
  <si>
    <t>B3PLED-34'9"</t>
  </si>
  <si>
    <t>B3LED-23'1 5/8"</t>
  </si>
  <si>
    <t>B3LED-28'8 1/2"</t>
  </si>
  <si>
    <t>B3LED-96 3/4"</t>
  </si>
  <si>
    <t>B3LED-57 3/4"</t>
  </si>
  <si>
    <t>B3PLED-28'7 1/4"</t>
  </si>
  <si>
    <t>B3LED-73'2 7/8"</t>
  </si>
  <si>
    <t>B3LED-95'6"</t>
  </si>
  <si>
    <t>B2SLED-30</t>
  </si>
  <si>
    <t>B2SLED-35</t>
  </si>
  <si>
    <t>B4LED-3</t>
  </si>
  <si>
    <t>TB2LED-49' 1 1/2"</t>
  </si>
  <si>
    <t>TB2LED-32' 10 1/4"</t>
  </si>
  <si>
    <t>TB2LED-53' 5 1/2"</t>
  </si>
  <si>
    <t>TB2LED-38' 5 1/4"</t>
  </si>
  <si>
    <t>TB2LED-42' 4 5/8"</t>
  </si>
  <si>
    <t>TB2LED-41' 2 1/4"</t>
  </si>
  <si>
    <t>TB2LED-34' 4 1/8"</t>
  </si>
  <si>
    <t>TB2LED-28' 1 1/2"</t>
  </si>
  <si>
    <t>TB2LED-28' 10 7/8"</t>
  </si>
  <si>
    <t>WALED-11</t>
  </si>
  <si>
    <t>B3LED-168'</t>
  </si>
  <si>
    <t>WALED-14</t>
  </si>
  <si>
    <t>B3LED-132'</t>
  </si>
  <si>
    <t>B3LED-148'</t>
  </si>
  <si>
    <t>CUBLED-36</t>
  </si>
  <si>
    <t>CUBLED-28</t>
  </si>
  <si>
    <t>CUBLED-24</t>
  </si>
  <si>
    <t>SCULPT-216</t>
  </si>
  <si>
    <t>B6LED-36</t>
  </si>
  <si>
    <t>B2LED-35</t>
  </si>
  <si>
    <t>B2LED-41</t>
  </si>
  <si>
    <t>B2LED-44</t>
  </si>
  <si>
    <t>B2LED-51</t>
  </si>
  <si>
    <t>B2LED-54</t>
  </si>
  <si>
    <t>B2LED-57</t>
  </si>
  <si>
    <t>B2LED-60</t>
  </si>
  <si>
    <t>B2LED-64</t>
  </si>
  <si>
    <t>B2LED-23</t>
  </si>
  <si>
    <t>B2LED-26</t>
  </si>
  <si>
    <t>B2LED-29</t>
  </si>
  <si>
    <t>DIALED-11</t>
  </si>
  <si>
    <t>GRAZE-36'9"</t>
  </si>
  <si>
    <t>GRAZE-35'5"</t>
  </si>
  <si>
    <t>GRAZE-34'6"</t>
  </si>
  <si>
    <t>GRAZE-27'</t>
  </si>
  <si>
    <t>GRAZE-27'10"</t>
  </si>
  <si>
    <t>GRAZE-34'</t>
  </si>
  <si>
    <t>GRAZE-27'9"</t>
  </si>
  <si>
    <t>ARCLED-8</t>
  </si>
  <si>
    <t>ARCLED-4</t>
  </si>
  <si>
    <t>GRAZE-16</t>
  </si>
  <si>
    <t>ARCLED-18</t>
  </si>
  <si>
    <t>GRAZE-27' 11 1/2"</t>
  </si>
  <si>
    <t>GRAZE-34'8"</t>
  </si>
  <si>
    <t>GRAZE-36'7"</t>
  </si>
  <si>
    <t>GRAZE-37'1"</t>
  </si>
  <si>
    <t>GRAZE-35'4"</t>
  </si>
  <si>
    <t>GRAZE-33'2"</t>
  </si>
  <si>
    <t>GRAZE-33'7"</t>
  </si>
  <si>
    <t>GRAZE-35'6"</t>
  </si>
  <si>
    <t>SKETCH-AL(#23' 9 1/4")</t>
  </si>
  <si>
    <t>SKETCH-AL(#14' 10</t>
  </si>
  <si>
    <t>SKETCH-AL(# 16' 10</t>
  </si>
  <si>
    <t>B4LED-22</t>
  </si>
  <si>
    <t>B4LED-30</t>
  </si>
  <si>
    <t>TBEAM2-10</t>
  </si>
  <si>
    <t>ZENSQ-15</t>
  </si>
  <si>
    <t>SKETCH-AL(7'10 1/4")</t>
  </si>
  <si>
    <t>B3LED-24'</t>
  </si>
  <si>
    <t>B3LED-40</t>
  </si>
  <si>
    <t>B3LED-42</t>
  </si>
  <si>
    <t>B3LED-44</t>
  </si>
  <si>
    <t>SL2LED-24</t>
  </si>
  <si>
    <t>WWPRFK-14'</t>
  </si>
  <si>
    <t>SCULPT-339</t>
  </si>
  <si>
    <t>SCULPT-46'5"</t>
  </si>
  <si>
    <t>WWPRFK-10'</t>
  </si>
  <si>
    <t>WWPRFK-11'8"</t>
  </si>
  <si>
    <t>WWPRFK-18'</t>
  </si>
  <si>
    <t>WWPRFK-20'</t>
  </si>
  <si>
    <t>SCULPT-46'2"</t>
  </si>
  <si>
    <t>B4PLED-8 5 3/4"'</t>
  </si>
  <si>
    <t>B4PLED-9' 2 5/8"</t>
  </si>
  <si>
    <t>B4PLED-6' 3 5/8"</t>
  </si>
  <si>
    <t>B4PLED-6' 3 1/4"</t>
  </si>
  <si>
    <t>B4PLED-8' 5 5/8"'</t>
  </si>
  <si>
    <t>B4PLED-8' 5 7/8"'</t>
  </si>
  <si>
    <t>B4PLED-8' 10 7/8"'</t>
  </si>
  <si>
    <t>B4PLED-9' 0 5/8"'</t>
  </si>
  <si>
    <t>B4PLED-9' 4 1/4"</t>
  </si>
  <si>
    <t>B4PLED-9' 4 1/2"</t>
  </si>
  <si>
    <t>B4PLED-9' 4 3/8"</t>
  </si>
  <si>
    <t>B4PLED-9' 7 5/8"</t>
  </si>
  <si>
    <t>B4PLED-6' 3 3/8"</t>
  </si>
  <si>
    <t>B4PLED-9' 7 7/8"</t>
  </si>
  <si>
    <t>B4PLED-9' 11 3/4"</t>
  </si>
  <si>
    <t>SCULPT-10' 10 1/2"</t>
  </si>
  <si>
    <t>SCULPT-14' 2 3/8"</t>
  </si>
  <si>
    <t>B4PLED-5' 11 3/4"</t>
  </si>
  <si>
    <t>SCULPT-9' 9 5/8"</t>
  </si>
  <si>
    <t>B4PLED-6' 3 1/8"</t>
  </si>
  <si>
    <t>TB2LED-8'</t>
  </si>
  <si>
    <t>STENCL-STCO</t>
  </si>
  <si>
    <t>B3PLED-22'11 3/4"</t>
  </si>
  <si>
    <t>B3PLED-19'10 5/16"</t>
  </si>
  <si>
    <t>B3PLED-17'1 5/8"</t>
  </si>
  <si>
    <t>B3PLED-18'8 1/2"</t>
  </si>
  <si>
    <t>B3PLED-10'3 3/16"</t>
  </si>
  <si>
    <t>B3PLED-9'10 1/6"</t>
  </si>
  <si>
    <t>B3PLED-10'4 1/8"</t>
  </si>
  <si>
    <t>B3PLED-21'3  3/16"</t>
  </si>
  <si>
    <t>B3PLED-9'7 3/8"</t>
  </si>
  <si>
    <t>B3PLED-9'5 1/4"</t>
  </si>
  <si>
    <t>B3PLED-9'3 3/16"</t>
  </si>
  <si>
    <t>B3PLED-8'10"</t>
  </si>
  <si>
    <t>B3PLED-8'4 7/8"</t>
  </si>
  <si>
    <t>B3PLED-22'6 5/8"</t>
  </si>
  <si>
    <t>B3PLED-24'11 1/8"</t>
  </si>
  <si>
    <t>B3PLED-34'7 1/2"</t>
  </si>
  <si>
    <t>B3PLED-48'6" 3/8"</t>
  </si>
  <si>
    <t>SCULPT-45'5"</t>
  </si>
  <si>
    <t>B3PLED-8'</t>
  </si>
  <si>
    <t>B3PLED-7'8"</t>
  </si>
  <si>
    <t>B3PLED-17'8"</t>
  </si>
  <si>
    <t>B3PLED-12'2"</t>
  </si>
  <si>
    <t>PRMLED-8</t>
  </si>
  <si>
    <t>SCULPT-159'</t>
  </si>
  <si>
    <t>B3PLED-36'6"</t>
  </si>
  <si>
    <t>WWPRFK-16'</t>
  </si>
  <si>
    <t>B3PLED-9'8 1/8"</t>
  </si>
  <si>
    <t>B3PLED-18'5 7/16"</t>
  </si>
  <si>
    <t>B3PLED-17'6"</t>
  </si>
  <si>
    <t>B3PLED-19'6 3/4"</t>
  </si>
  <si>
    <t>B3PLED-38'</t>
  </si>
  <si>
    <t>SCULPT-46'1"</t>
  </si>
  <si>
    <t>CLICK-5</t>
  </si>
  <si>
    <t>CLICK-15</t>
  </si>
  <si>
    <t>CLICK-18</t>
  </si>
  <si>
    <t>CLICK-19</t>
  </si>
  <si>
    <t>CLICK-13</t>
  </si>
  <si>
    <t>CLICK-9</t>
  </si>
  <si>
    <t>CLICK-19'</t>
  </si>
  <si>
    <t>CLICK-8'</t>
  </si>
  <si>
    <t>CLICK-4'</t>
  </si>
  <si>
    <t>CLICK-5'</t>
  </si>
  <si>
    <t>CLICK-9' 10"</t>
  </si>
  <si>
    <t>CLICK-13'</t>
  </si>
  <si>
    <t>FLOOR</t>
  </si>
  <si>
    <t>TB2LED-140'</t>
  </si>
  <si>
    <t>TB2LED-66'</t>
  </si>
  <si>
    <t>B2LED-42'</t>
  </si>
  <si>
    <t>TB2LED-52'</t>
  </si>
  <si>
    <t>B2LED-14'</t>
  </si>
  <si>
    <t>SCULPT-18</t>
  </si>
  <si>
    <t>B3PLED-8'5"</t>
  </si>
  <si>
    <t>B3PLED-8'7"</t>
  </si>
  <si>
    <t>B3PLED-142"</t>
  </si>
  <si>
    <t>B3PLED-150 3/4"</t>
  </si>
  <si>
    <t>B3PLED-23'</t>
  </si>
  <si>
    <t>B3PLED-134"</t>
  </si>
  <si>
    <t>B2LED-56</t>
  </si>
  <si>
    <t>B2LED-0' 245"</t>
  </si>
  <si>
    <t>B2LED-0' 317"</t>
  </si>
  <si>
    <t>B2LED-0' 244"</t>
  </si>
  <si>
    <t>B3PLED-144"</t>
  </si>
  <si>
    <t>B3PLED-168"</t>
  </si>
  <si>
    <t>B3LED-24</t>
  </si>
  <si>
    <t>WWPRFK-4</t>
  </si>
  <si>
    <t>B4LED-18'9"</t>
  </si>
  <si>
    <t>B4LED-29</t>
  </si>
  <si>
    <t>B4LED-26</t>
  </si>
  <si>
    <t>SKETCH-AL(32')</t>
  </si>
  <si>
    <t>WDILED-4</t>
  </si>
  <si>
    <t>WDILED-2'</t>
  </si>
  <si>
    <t>B2LED-52'</t>
  </si>
  <si>
    <t>WDILED-4'</t>
  </si>
  <si>
    <t>TB4LED-6</t>
  </si>
  <si>
    <t>STENCL-34</t>
  </si>
  <si>
    <t>TB4LED-12</t>
  </si>
  <si>
    <t>TB4LED-56</t>
  </si>
  <si>
    <t>B4PLED-5' 1"X5'5 1/2"</t>
  </si>
  <si>
    <t>B3LED-35'</t>
  </si>
  <si>
    <t>B4PLED-5' 2"X11'11 1/2"X8' 4"</t>
  </si>
  <si>
    <t>B2LED-12' 6"</t>
  </si>
  <si>
    <t>B3LED-4'X4'</t>
  </si>
  <si>
    <t>B3LED-48</t>
  </si>
  <si>
    <t>2X1-A(2S2-A BOARD)</t>
  </si>
  <si>
    <t>B3LED-12'X20'</t>
  </si>
  <si>
    <t>B3LED-9'X25'</t>
  </si>
  <si>
    <t>2V2-A</t>
  </si>
  <si>
    <t>ZEN-12</t>
  </si>
  <si>
    <t>ZEN-16</t>
  </si>
  <si>
    <t>ZEN-20</t>
  </si>
  <si>
    <t>STENCL-16</t>
  </si>
  <si>
    <t>TB4LED-14</t>
  </si>
  <si>
    <t>TB4LED-18</t>
  </si>
  <si>
    <t>TB4LED-22</t>
  </si>
  <si>
    <t>TB4LED-24</t>
  </si>
  <si>
    <t>TB4LED-28</t>
  </si>
  <si>
    <t>TB4LED-4</t>
  </si>
  <si>
    <t>TB4LED-10</t>
  </si>
  <si>
    <t>TB4LED-8</t>
  </si>
  <si>
    <t>B3LED-3</t>
  </si>
  <si>
    <t>GRAZE-8'6"</t>
  </si>
  <si>
    <t>GRAZE-10'6"</t>
  </si>
  <si>
    <t>GRAZE-11'6"</t>
  </si>
  <si>
    <t>B2LED-34</t>
  </si>
  <si>
    <t>STENCL-8'</t>
  </si>
  <si>
    <t>SCULPT-SCRML</t>
  </si>
  <si>
    <t>B4PLED-6</t>
  </si>
  <si>
    <t>B4PLED-8</t>
  </si>
  <si>
    <t>B4PLED-9</t>
  </si>
  <si>
    <t>B4PLED-11</t>
  </si>
  <si>
    <t>B4PLED-15</t>
  </si>
  <si>
    <t>B2LED-21</t>
  </si>
  <si>
    <t>B2LED-19</t>
  </si>
  <si>
    <t>WWPRFK-10</t>
  </si>
  <si>
    <t>STNCLS-6</t>
  </si>
  <si>
    <t>CLICK-6'</t>
  </si>
  <si>
    <t>CLICK-14'</t>
  </si>
  <si>
    <t>B3SLED-6</t>
  </si>
  <si>
    <t>ACCENT-28</t>
  </si>
  <si>
    <t>#9</t>
  </si>
  <si>
    <t>STENCL-BLK</t>
  </si>
  <si>
    <t>WWPRFK-20</t>
  </si>
  <si>
    <t>WWPRFK-12</t>
  </si>
  <si>
    <t>#10</t>
  </si>
  <si>
    <t>SCULPT-40'</t>
  </si>
  <si>
    <t>SCULPT-20'</t>
  </si>
  <si>
    <t>SKETCH-AL(15' 8 1/2")</t>
  </si>
  <si>
    <t>B3LED-42'</t>
  </si>
  <si>
    <t>B3PLED-4' 8"</t>
  </si>
  <si>
    <t>B3PLED-7' 4"</t>
  </si>
  <si>
    <t>B3PLED-20'</t>
  </si>
  <si>
    <t>TB2LED-30'</t>
  </si>
  <si>
    <t>B2SLED-2</t>
  </si>
  <si>
    <t>STENCL-5</t>
  </si>
  <si>
    <t>B4LED-24' 0"</t>
  </si>
  <si>
    <t>B4LED-2' 0"</t>
  </si>
  <si>
    <t>B4LED-10' 0"</t>
  </si>
  <si>
    <t>B4LED-11' 0"</t>
  </si>
  <si>
    <t>B4LED-12' 0"</t>
  </si>
  <si>
    <t>B4LED-13' 0"</t>
  </si>
  <si>
    <t>B4LED-14' 0"</t>
  </si>
  <si>
    <t>B4LED-15' 0"</t>
  </si>
  <si>
    <t>B4LED-28' 0"</t>
  </si>
  <si>
    <t>B4LED-33' 0"</t>
  </si>
  <si>
    <t>B4LED-52' 0"</t>
  </si>
  <si>
    <t>WB4LED-4' 0"</t>
  </si>
  <si>
    <t>B4LED-5' 0"</t>
  </si>
  <si>
    <t>B4LED-6' 0"</t>
  </si>
  <si>
    <t>B4LED-7' 0"</t>
  </si>
  <si>
    <t>WDILED-WBDIWLED</t>
  </si>
  <si>
    <t>B3PLED-15'0"</t>
  </si>
  <si>
    <t>B3PLED-21'0"</t>
  </si>
  <si>
    <t>B3PLED-23'0"</t>
  </si>
  <si>
    <t>B3PLED-7' 5"</t>
  </si>
  <si>
    <t>B2SLED-95'0"</t>
  </si>
  <si>
    <t>B2LED-105'0"</t>
  </si>
  <si>
    <t>TB2LED-3'5"</t>
  </si>
  <si>
    <t>B3LED-58' 1/2"</t>
  </si>
  <si>
    <t>B3LED-34</t>
  </si>
  <si>
    <t>B2LED-24'6"</t>
  </si>
  <si>
    <t>B6LED-2' 0"</t>
  </si>
  <si>
    <t>B6LED-12'</t>
  </si>
  <si>
    <t>B6LED-10' 0"</t>
  </si>
  <si>
    <t>B6LED-16' 0"</t>
  </si>
  <si>
    <t>B6LED-4' 0"</t>
  </si>
  <si>
    <t>B4LED-352' 0"</t>
  </si>
  <si>
    <t>SKLPTP-170"</t>
  </si>
  <si>
    <t>SKLPTP-168"</t>
  </si>
  <si>
    <t>TB2LED-4' 0"</t>
  </si>
  <si>
    <t>TB2LED-6' 0"</t>
  </si>
  <si>
    <t>TB2LED-8' 0"</t>
  </si>
  <si>
    <t>TB2LED-16' 0"</t>
  </si>
  <si>
    <t>AIRLED-4' 0"</t>
  </si>
  <si>
    <t>SCULPT-8' 0"</t>
  </si>
  <si>
    <t>SCULPT-16' 0"</t>
  </si>
  <si>
    <t>SLMLED-16' 0"</t>
  </si>
  <si>
    <t>B2SLED-19</t>
  </si>
  <si>
    <t>B2SLED-38</t>
  </si>
  <si>
    <t>WB4LED-6</t>
  </si>
  <si>
    <t>TB2LED-20</t>
  </si>
  <si>
    <t>SCULPT-TR45X2</t>
  </si>
  <si>
    <t>SCULPT-2'</t>
  </si>
  <si>
    <t>SCULPT-6'0"</t>
  </si>
  <si>
    <t>AIRLED-4'0"</t>
  </si>
  <si>
    <t>SCULPT-9'0"</t>
  </si>
  <si>
    <t>SCULPT-26'4"</t>
  </si>
  <si>
    <t>SCULPT-6'10"</t>
  </si>
  <si>
    <t>B4LED-27' 1"</t>
  </si>
  <si>
    <t>B4LED-78' 2 3/8"</t>
  </si>
  <si>
    <t>B4LED-78' 1.5"</t>
  </si>
  <si>
    <t>B4LED-96' 3/4"</t>
  </si>
  <si>
    <t>B4LED-233' 8"</t>
  </si>
  <si>
    <t>B4LED-234' 6 1/2"</t>
  </si>
  <si>
    <t>B4LED-70' 4 1/2"</t>
  </si>
  <si>
    <t>B4LED-70' 6"</t>
  </si>
  <si>
    <t>B4LED-70' 2 1/2"</t>
  </si>
  <si>
    <t>B4LED-68' 11 1/2"</t>
  </si>
  <si>
    <t>B4LED-96' 8 7/8"</t>
  </si>
  <si>
    <t>B2LED-28' 2 1/2"</t>
  </si>
  <si>
    <t>B3PLED-10' 4 1/4"</t>
  </si>
  <si>
    <t>B3PLED-15' 1/4"</t>
  </si>
  <si>
    <t>B3PLED-109"</t>
  </si>
  <si>
    <t>B3PLED-14'5"</t>
  </si>
  <si>
    <t>B2LED-25' 6 1/2"</t>
  </si>
  <si>
    <t>TB3LED-UNV</t>
  </si>
  <si>
    <t>SLMLED-5'</t>
  </si>
  <si>
    <t>SCULPT-72'</t>
  </si>
  <si>
    <t>SKLPTP-43' 4 3/8"</t>
  </si>
  <si>
    <t>SKLPTP-13' 7 1/2"</t>
  </si>
  <si>
    <t>SKLPTP-9' 5 3/4"</t>
  </si>
  <si>
    <t>SKLPTP-11' 10 5/8"</t>
  </si>
  <si>
    <t>SKLPTP-69' 4 7/8"</t>
  </si>
  <si>
    <t>B3PLED-9' 7 5/8"</t>
  </si>
  <si>
    <t>B3PLED-8' 8 3/4"</t>
  </si>
  <si>
    <t>B3PLED-114 7/8"</t>
  </si>
  <si>
    <t>B3PLED-111"</t>
  </si>
  <si>
    <t>B3PLED-115 1/8"</t>
  </si>
  <si>
    <t>B3PLED-115"</t>
  </si>
  <si>
    <t>B3PLED-115 3/8"</t>
  </si>
  <si>
    <t>SKLPTP-21' 8"</t>
  </si>
  <si>
    <t>SKLPTP-64' 2 3/4"</t>
  </si>
  <si>
    <t>SKLPTP-139' 5 3/8"</t>
  </si>
  <si>
    <t>B2LED-13' 7 1/2"</t>
  </si>
  <si>
    <t>B2LED-24' 1"</t>
  </si>
  <si>
    <t>STNCLS-10'</t>
  </si>
  <si>
    <t>SLMLED-36'</t>
  </si>
  <si>
    <t>SLMLED-28'</t>
  </si>
  <si>
    <t>SCULPT-32'0"</t>
  </si>
  <si>
    <t>SCULPT-20'0"</t>
  </si>
  <si>
    <t>SCULPT-24'0"</t>
  </si>
  <si>
    <t>SCULPT-28'0"</t>
  </si>
  <si>
    <t>SKSLED-22</t>
  </si>
  <si>
    <t>TWGLED-8'0"</t>
  </si>
  <si>
    <t>B3LED-16'</t>
  </si>
  <si>
    <t>TB4LED-10'</t>
  </si>
  <si>
    <t>TB4LED-8'</t>
  </si>
  <si>
    <t>TB4LED-16'</t>
  </si>
  <si>
    <t>TB4LED-12'</t>
  </si>
  <si>
    <t>TB4LED-18'</t>
  </si>
  <si>
    <t>TB4LED-20'</t>
  </si>
  <si>
    <t>TB4LED-22'</t>
  </si>
  <si>
    <t>TB4LED-24'</t>
  </si>
  <si>
    <t>TB4LED-28'</t>
  </si>
  <si>
    <t>TB2LED-4'</t>
  </si>
  <si>
    <t>STENCL-16'</t>
  </si>
  <si>
    <t>STSFR</t>
  </si>
  <si>
    <t>2S2-B</t>
  </si>
  <si>
    <t>STNCLS-STSFR</t>
  </si>
  <si>
    <t>SCULPT-16' 6"</t>
  </si>
  <si>
    <t>SCULPT-7' 4"</t>
  </si>
  <si>
    <t>SCULPT-5' 6"</t>
  </si>
  <si>
    <t>SCULPT-4' 10"</t>
  </si>
  <si>
    <t>B6LED-32'</t>
  </si>
  <si>
    <t>B6LED-40'</t>
  </si>
  <si>
    <t>GRAZE-12'0"</t>
  </si>
  <si>
    <t>AIRLED-2'</t>
  </si>
  <si>
    <t>AIRLED-4'</t>
  </si>
  <si>
    <t>SKETCH-AL#23' 6 3/4"</t>
  </si>
  <si>
    <t>STENCL-S75'</t>
  </si>
  <si>
    <t>TB3LED-12</t>
  </si>
  <si>
    <t>TB3LED-16</t>
  </si>
  <si>
    <t>B4PLED-3</t>
  </si>
  <si>
    <t>B4PLED-5</t>
  </si>
  <si>
    <t>TB3LED-24'</t>
  </si>
  <si>
    <t>TB3LED-8'</t>
  </si>
  <si>
    <t>TB3LED-32'</t>
  </si>
  <si>
    <t>TB3LED-20'</t>
  </si>
  <si>
    <t>TB3LED-28'</t>
  </si>
  <si>
    <t>TB3LED-6'</t>
  </si>
  <si>
    <t>B4PLED-6' 9"</t>
  </si>
  <si>
    <t>B4PLED-10' 10"</t>
  </si>
  <si>
    <t>B4PLED-16'</t>
  </si>
  <si>
    <t>TB3LED-16'</t>
  </si>
  <si>
    <t>TB3LED-4'</t>
  </si>
  <si>
    <t>B3LED-10'0"</t>
  </si>
  <si>
    <t>B3LED-5'0"</t>
  </si>
  <si>
    <t>ZEN-11'0"</t>
  </si>
  <si>
    <t>B3LED-20'0"</t>
  </si>
  <si>
    <t>STNCLS-8'</t>
  </si>
  <si>
    <t>STNCLS-12'</t>
  </si>
  <si>
    <t>STNCLS-9'</t>
  </si>
  <si>
    <t>SCULPT-29'</t>
  </si>
  <si>
    <t>WWPRFK-4'0"</t>
  </si>
  <si>
    <t>STFC</t>
  </si>
  <si>
    <t>SCULPT-10</t>
  </si>
  <si>
    <t>SCULPT-50'</t>
  </si>
  <si>
    <t>STENCL-4'</t>
  </si>
  <si>
    <t>STENCL-6'</t>
  </si>
  <si>
    <t>SCULPT-6'  8"</t>
  </si>
  <si>
    <t>SCULPT-17</t>
  </si>
  <si>
    <t>B2LED-7'0"</t>
  </si>
  <si>
    <t>B2LED-8'0"</t>
  </si>
  <si>
    <t>B2LED-9'0"</t>
  </si>
  <si>
    <t>B4PLED-26' 6"</t>
  </si>
  <si>
    <t>B4PLED-92' 11"</t>
  </si>
  <si>
    <t>B4PLED-39' 5"</t>
  </si>
  <si>
    <t>B4PLED-19' 5"</t>
  </si>
  <si>
    <t>B4PLED-26' 5"</t>
  </si>
  <si>
    <t>WWPRFK-13</t>
  </si>
  <si>
    <t>B4PLED-23' 8"</t>
  </si>
  <si>
    <t>TB2LED-22</t>
  </si>
  <si>
    <t>B4PLED-76' 2"</t>
  </si>
  <si>
    <t>B4PLED-18' 9"</t>
  </si>
  <si>
    <t>B4PLED-11' 5"</t>
  </si>
  <si>
    <t>B4PLED-17' 11"</t>
  </si>
  <si>
    <t>B4PLED-18' 3"</t>
  </si>
  <si>
    <t>B4PLED-75' 9"</t>
  </si>
  <si>
    <t>B4PLED-97'</t>
  </si>
  <si>
    <t>B4PLED-18' 8"</t>
  </si>
  <si>
    <t>B4PLED-97' 3"</t>
  </si>
  <si>
    <t>B4PLED-18' 10"</t>
  </si>
  <si>
    <t>B4PLED-18' 6"</t>
  </si>
  <si>
    <t>B4PLED-38' 1"</t>
  </si>
  <si>
    <t>B4PLED-55' 9"</t>
  </si>
  <si>
    <t>WWPRFK-14</t>
  </si>
  <si>
    <t>B4PLED-28' 6"</t>
  </si>
  <si>
    <t>B4PLED-90' 6"</t>
  </si>
  <si>
    <t>B4PLED-18' 11"</t>
  </si>
  <si>
    <t>B4PLED-73' 5"</t>
  </si>
  <si>
    <t>B4PLED-28'</t>
  </si>
  <si>
    <t>BEAM2-40</t>
  </si>
  <si>
    <t>ACCENT-6'0"</t>
  </si>
  <si>
    <t>B2LED-7'</t>
  </si>
  <si>
    <t>B4SLED-12</t>
  </si>
  <si>
    <t>B4SLED-18</t>
  </si>
  <si>
    <t>B4SLED-24</t>
  </si>
  <si>
    <t>B4SLED-8</t>
  </si>
  <si>
    <t>AULED-14</t>
  </si>
  <si>
    <t>GRAZE-23</t>
  </si>
  <si>
    <t>B4LED-11'</t>
  </si>
  <si>
    <t>B6PLED-4</t>
  </si>
  <si>
    <t>B6PLED-10</t>
  </si>
  <si>
    <t>SCULPT-6' 3"</t>
  </si>
  <si>
    <t>SCULPT-5' 4"</t>
  </si>
  <si>
    <t>TB2LED-6'</t>
  </si>
  <si>
    <t>SCULPT-1'0"</t>
  </si>
  <si>
    <t>SCULPT-1'3"</t>
  </si>
  <si>
    <t>SCULPT-2'0"</t>
  </si>
  <si>
    <t>SCULPT-3'0"</t>
  </si>
  <si>
    <t>ZENSQ-8'</t>
  </si>
  <si>
    <t>SCULPT-53'10 6/8"</t>
  </si>
  <si>
    <t>SCULPT-10'2"</t>
  </si>
  <si>
    <t>SCULPT-10'7 3/4"</t>
  </si>
  <si>
    <t>SCULPT-16'8 1/2"</t>
  </si>
  <si>
    <t>SCULPT-55'4"</t>
  </si>
  <si>
    <t>SCULPT-48'0"</t>
  </si>
  <si>
    <t>B3LED-7'4"</t>
  </si>
  <si>
    <t>B4LED-29'</t>
  </si>
  <si>
    <t>B4LED-18'</t>
  </si>
  <si>
    <t>SCULPT-18'</t>
  </si>
  <si>
    <t>MINLED-6</t>
  </si>
  <si>
    <t>SCULPT-9'</t>
  </si>
  <si>
    <t>PERFKT-CCWL</t>
  </si>
  <si>
    <t>2R1-A</t>
  </si>
  <si>
    <t>WWPRFK-3</t>
  </si>
  <si>
    <t>B3LED-13' 6"</t>
  </si>
  <si>
    <t>B3LED-4' 6"</t>
  </si>
  <si>
    <t>B3LED-26' 4"</t>
  </si>
  <si>
    <t>B4PLED-39' 8"</t>
  </si>
  <si>
    <t>SCULPT-K(2X6)</t>
  </si>
  <si>
    <t>SKETCH-90</t>
  </si>
  <si>
    <t>BEAM4-8'</t>
  </si>
  <si>
    <t>BEAM4-6'</t>
  </si>
  <si>
    <t>BEAM4-16'</t>
  </si>
  <si>
    <t>MINLED-4'</t>
  </si>
  <si>
    <t>B3LED-22'</t>
  </si>
  <si>
    <t>B3LED-18'</t>
  </si>
  <si>
    <t>B3LED-20'</t>
  </si>
  <si>
    <t>B3PLED-14' 10"</t>
  </si>
  <si>
    <t>B3PLED-14' 4"</t>
  </si>
  <si>
    <t>B3PLED-15' 3"</t>
  </si>
  <si>
    <t>B3PLED-15' 6"</t>
  </si>
  <si>
    <t>B3PLED-16' 1"</t>
  </si>
  <si>
    <t>B3PLED-16' 2"</t>
  </si>
  <si>
    <t>B3PLED-16' 9"</t>
  </si>
  <si>
    <t>B3PLED-16'</t>
  </si>
  <si>
    <t>B3PLED-19' 11"</t>
  </si>
  <si>
    <t>B3PLED-21' 4"</t>
  </si>
  <si>
    <t>B3PLED-21' 5"</t>
  </si>
  <si>
    <t>B3PLED-21' 6"</t>
  </si>
  <si>
    <t>B3PLED-21'</t>
  </si>
  <si>
    <t>B3PLED-22' 9"</t>
  </si>
  <si>
    <t>B3PLED-22'</t>
  </si>
  <si>
    <t>B3PLED-24' 3"</t>
  </si>
  <si>
    <t>B3PLED-27' 11"</t>
  </si>
  <si>
    <t>B3PLED-27' 3"</t>
  </si>
  <si>
    <t>B3PLED-3' 5"</t>
  </si>
  <si>
    <t>B3PLED-4' 10"</t>
  </si>
  <si>
    <t>B3PLED-5' 1"</t>
  </si>
  <si>
    <t>B3PLED-5' 2"</t>
  </si>
  <si>
    <t>B3PLED-7' 10"</t>
  </si>
  <si>
    <t>B3PLED-7' 2"</t>
  </si>
  <si>
    <t>B3PLED-7' 6"</t>
  </si>
  <si>
    <t>B3PLED-7'</t>
  </si>
  <si>
    <t>B3PLED-8' 10"</t>
  </si>
  <si>
    <t>B3PLED-10' 3"</t>
  </si>
  <si>
    <t>B3PLED-10' 6"</t>
  </si>
  <si>
    <t>B3PLED-9' 4"</t>
  </si>
  <si>
    <t>B3PLED-9' 8"</t>
  </si>
  <si>
    <t>B3PLED-9'</t>
  </si>
  <si>
    <t>B6LED-2'</t>
  </si>
  <si>
    <t>B3PLED-10' 7"</t>
  </si>
  <si>
    <t>B4PLED-31' 1"</t>
  </si>
  <si>
    <t>B4PLED-12' 10"</t>
  </si>
  <si>
    <t>B4PLED-27'</t>
  </si>
  <si>
    <t>B4PLED-28' 9"</t>
  </si>
  <si>
    <t>B4PLED-30'</t>
  </si>
  <si>
    <t>B4PLED- 31' 1"</t>
  </si>
  <si>
    <t>B4PLED-31' 2"</t>
  </si>
  <si>
    <t>B4PLED-39' 6"</t>
  </si>
  <si>
    <t>B4PLED-4' 10"</t>
  </si>
  <si>
    <t>B3PLED-11' 10"</t>
  </si>
  <si>
    <t>B4PLED-40' 2"</t>
  </si>
  <si>
    <t>B2LED-21' 10"X25'</t>
  </si>
  <si>
    <t>B3LED-44'</t>
  </si>
  <si>
    <t>CLICK-16'</t>
  </si>
  <si>
    <t>STENCL-5'</t>
  </si>
  <si>
    <t>WDILED-2</t>
  </si>
  <si>
    <t>2S2-B(BOARD)</t>
  </si>
  <si>
    <t>GRAZE-16'0"</t>
  </si>
  <si>
    <t>2r2-b</t>
  </si>
  <si>
    <t>CUBLED-8'</t>
  </si>
  <si>
    <t>CUBLED-4'</t>
  </si>
  <si>
    <t>SLMLED-6</t>
  </si>
  <si>
    <t>B3PLED-20'6"</t>
  </si>
  <si>
    <t>STENCL-15'</t>
  </si>
  <si>
    <t>STENCL-25'</t>
  </si>
  <si>
    <t>TWGLED-4'</t>
  </si>
  <si>
    <t>WWPRFK-2'</t>
  </si>
  <si>
    <t>B3LED-26'</t>
  </si>
  <si>
    <t>B3LED-9'</t>
  </si>
  <si>
    <t>CUBLED-6</t>
  </si>
  <si>
    <t>SKLPTP-52</t>
  </si>
  <si>
    <t>B3SLED-16'</t>
  </si>
  <si>
    <t>LTLED-4'</t>
  </si>
  <si>
    <t>LTLED-8'</t>
  </si>
  <si>
    <t>B4PLED-148 3/4"</t>
  </si>
  <si>
    <t>DIALED-DIALED</t>
  </si>
  <si>
    <t>B3LED-16'7 1/2"</t>
  </si>
  <si>
    <t>B2LED-3'</t>
  </si>
  <si>
    <t>B2LED-27'</t>
  </si>
  <si>
    <t>B2LED-2'</t>
  </si>
  <si>
    <t>SCULPT-66'</t>
  </si>
  <si>
    <t>STNCLS-8'0"</t>
  </si>
  <si>
    <t>TB2LED-19' 4 3/4"</t>
  </si>
  <si>
    <t>STENCL-9</t>
  </si>
  <si>
    <t>SCULPT-8' 11"</t>
  </si>
  <si>
    <t>SCULPT-TR60X4</t>
  </si>
  <si>
    <t>B4LED-BBWDILED</t>
  </si>
  <si>
    <t>WB4LED-5'</t>
  </si>
  <si>
    <t>SCULPT-68"</t>
  </si>
  <si>
    <t>B4LED-205 1/2"</t>
  </si>
  <si>
    <t>MK-R-DW-1X1-1</t>
  </si>
  <si>
    <t>SCULPT-PN60X2</t>
  </si>
  <si>
    <t>SCULPT-PP60X2</t>
  </si>
  <si>
    <t>ZENSQ-48</t>
  </si>
  <si>
    <t>ZENSQ-61</t>
  </si>
  <si>
    <t>SCULPT-TR60X2</t>
  </si>
  <si>
    <t>CUBIC-24</t>
  </si>
  <si>
    <t>PLNLED-POLED</t>
  </si>
  <si>
    <t>SCULPT-98 11/16"</t>
  </si>
  <si>
    <t>B4PLED-9' 3/4"</t>
  </si>
  <si>
    <t>B4PLED-14'</t>
  </si>
  <si>
    <t>B4PLED-18'5 3/4"</t>
  </si>
  <si>
    <t>B2LED-11</t>
  </si>
  <si>
    <t>B3PLED-3'</t>
  </si>
  <si>
    <t>B3PLED-6'</t>
  </si>
  <si>
    <t>SCULPT-K(L4X4)</t>
  </si>
  <si>
    <t>2t3-b</t>
  </si>
  <si>
    <t>DAY-DAYF</t>
  </si>
  <si>
    <t>B4LED-5'</t>
  </si>
  <si>
    <t>GRAZE-24 3/4"</t>
  </si>
  <si>
    <t>B2SLED-110 1/2"</t>
  </si>
  <si>
    <t>SCULPT-5'</t>
  </si>
  <si>
    <t>SCULPT-24'</t>
  </si>
  <si>
    <t>SKETCH-AL 1' 11 9/16"</t>
  </si>
  <si>
    <t>TB2LED-19 1/4"</t>
  </si>
  <si>
    <t>FALSE</t>
  </si>
  <si>
    <t>TRUE</t>
  </si>
  <si>
    <t>78945-1</t>
  </si>
  <si>
    <t>78580-11</t>
  </si>
  <si>
    <t>78580-6</t>
  </si>
  <si>
    <t>78580-10</t>
  </si>
  <si>
    <t>78580-25</t>
  </si>
  <si>
    <t>78580-24</t>
  </si>
  <si>
    <t>78580-3</t>
  </si>
  <si>
    <t>78580-32</t>
  </si>
  <si>
    <t>78580-5</t>
  </si>
  <si>
    <t>78580-9</t>
  </si>
  <si>
    <t>78580-7</t>
  </si>
  <si>
    <t>78266-1</t>
  </si>
  <si>
    <t>77268-1</t>
  </si>
  <si>
    <t>76336-13</t>
  </si>
  <si>
    <t>75966-1</t>
  </si>
  <si>
    <t>78947-1</t>
  </si>
  <si>
    <t>78633-1</t>
  </si>
  <si>
    <t>78824-1</t>
  </si>
  <si>
    <t>77601-1</t>
  </si>
  <si>
    <t>78682-1</t>
  </si>
  <si>
    <t>76087-3</t>
  </si>
  <si>
    <t>73887-7</t>
  </si>
  <si>
    <t>78580-17</t>
  </si>
  <si>
    <t>78580-33</t>
  </si>
  <si>
    <t>78580-19</t>
  </si>
  <si>
    <t>78580-18</t>
  </si>
  <si>
    <t>78580-23</t>
  </si>
  <si>
    <t>78580-41</t>
  </si>
  <si>
    <t>78580-97</t>
  </si>
  <si>
    <t>78580-94</t>
  </si>
  <si>
    <t>78580-2</t>
  </si>
  <si>
    <t>78580-1</t>
  </si>
  <si>
    <t>78580-30</t>
  </si>
  <si>
    <t>78580-4</t>
  </si>
  <si>
    <t>78580-20</t>
  </si>
  <si>
    <t>78580-8</t>
  </si>
  <si>
    <t>78580-12</t>
  </si>
  <si>
    <t>78580-13</t>
  </si>
  <si>
    <t>78580-34</t>
  </si>
  <si>
    <t>78580-15</t>
  </si>
  <si>
    <t>78580-26</t>
  </si>
  <si>
    <t>75668-6</t>
  </si>
  <si>
    <t>78580-16</t>
  </si>
  <si>
    <t>78580-35</t>
  </si>
  <si>
    <t>78580-22</t>
  </si>
  <si>
    <t>78580-39</t>
  </si>
  <si>
    <t>78580-101</t>
  </si>
  <si>
    <t>77632-2</t>
  </si>
  <si>
    <t>76817-9</t>
  </si>
  <si>
    <t>78464-1</t>
  </si>
  <si>
    <t>78622-1</t>
  </si>
  <si>
    <t>76087-4</t>
  </si>
  <si>
    <t>76087-1</t>
  </si>
  <si>
    <t>76087-2</t>
  </si>
  <si>
    <t>75692-6</t>
  </si>
  <si>
    <t>78580-95</t>
  </si>
  <si>
    <t>78580-102</t>
  </si>
  <si>
    <t>78580-96</t>
  </si>
  <si>
    <t>78580-44</t>
  </si>
  <si>
    <t>77005-1</t>
  </si>
  <si>
    <t>75668-4</t>
  </si>
  <si>
    <t>77361-11</t>
  </si>
  <si>
    <t>76817-12</t>
  </si>
  <si>
    <t>78377-1</t>
  </si>
  <si>
    <t>73887-21</t>
  </si>
  <si>
    <t>73887-3</t>
  </si>
  <si>
    <t>75745-13</t>
  </si>
  <si>
    <t>78391-1</t>
  </si>
  <si>
    <t>78406-7</t>
  </si>
  <si>
    <t>78406-4</t>
  </si>
  <si>
    <t>77632-1</t>
  </si>
  <si>
    <t>76817-13</t>
  </si>
  <si>
    <t>76817-14</t>
  </si>
  <si>
    <t>76817-10</t>
  </si>
  <si>
    <t>76817-11</t>
  </si>
  <si>
    <t>75664-12</t>
  </si>
  <si>
    <t>77908-3</t>
  </si>
  <si>
    <t>77908-6</t>
  </si>
  <si>
    <t>77908-1</t>
  </si>
  <si>
    <t>78453-1</t>
  </si>
  <si>
    <t>78453-3</t>
  </si>
  <si>
    <t>78453-5</t>
  </si>
  <si>
    <t>78453-6</t>
  </si>
  <si>
    <t>77346-1</t>
  </si>
  <si>
    <t>79121-1</t>
  </si>
  <si>
    <t>78915-1</t>
  </si>
  <si>
    <t>78484-1</t>
  </si>
  <si>
    <t>79128-1</t>
  </si>
  <si>
    <t>77826-2</t>
  </si>
  <si>
    <t>77826-1</t>
  </si>
  <si>
    <t>78697-1</t>
  </si>
  <si>
    <t>78761-1</t>
  </si>
  <si>
    <t>78512-1</t>
  </si>
  <si>
    <t>77005-2</t>
  </si>
  <si>
    <t>76817-7</t>
  </si>
  <si>
    <t>76468-1</t>
  </si>
  <si>
    <t>76468-3</t>
  </si>
  <si>
    <t>79184-1</t>
  </si>
  <si>
    <t>77673-1</t>
  </si>
  <si>
    <t>78548-1</t>
  </si>
  <si>
    <t>73887-16</t>
  </si>
  <si>
    <t>75692-8</t>
  </si>
  <si>
    <t>75692-9</t>
  </si>
  <si>
    <t>75692-7</t>
  </si>
  <si>
    <t>78505-1</t>
  </si>
  <si>
    <t>77848-4</t>
  </si>
  <si>
    <t>77848-3</t>
  </si>
  <si>
    <t>77848-2</t>
  </si>
  <si>
    <t>77908-4</t>
  </si>
  <si>
    <t>77177-1</t>
  </si>
  <si>
    <t>78580-98</t>
  </si>
  <si>
    <t>78580-105</t>
  </si>
  <si>
    <t>78580-99</t>
  </si>
  <si>
    <t>78580-100</t>
  </si>
  <si>
    <t>-</t>
  </si>
  <si>
    <t>78580-103</t>
  </si>
  <si>
    <t>78580-67</t>
  </si>
  <si>
    <t>78580-68</t>
  </si>
  <si>
    <t>78580-42</t>
  </si>
  <si>
    <t>78580-72</t>
  </si>
  <si>
    <t>78580-63</t>
  </si>
  <si>
    <t>78580-83</t>
  </si>
  <si>
    <t>78580-79</t>
  </si>
  <si>
    <t>78580-84</t>
  </si>
  <si>
    <t>78580-88</t>
  </si>
  <si>
    <t>78580-43</t>
  </si>
  <si>
    <t>78580-65</t>
  </si>
  <si>
    <t>78580-64</t>
  </si>
  <si>
    <t>78580-106</t>
  </si>
  <si>
    <t>78580-14</t>
  </si>
  <si>
    <t>78580-76</t>
  </si>
  <si>
    <t>78580-86</t>
  </si>
  <si>
    <t>78580-66</t>
  </si>
  <si>
    <t>78580-62</t>
  </si>
  <si>
    <t>78580-61</t>
  </si>
  <si>
    <t>78580-77</t>
  </si>
  <si>
    <t>78580-81</t>
  </si>
  <si>
    <t>78580-91</t>
  </si>
  <si>
    <t>75398-2</t>
  </si>
  <si>
    <t>76817-8</t>
  </si>
  <si>
    <t>76817-2</t>
  </si>
  <si>
    <t>76817-1</t>
  </si>
  <si>
    <t>76817-5</t>
  </si>
  <si>
    <t>76817-6</t>
  </si>
  <si>
    <t>76817-4</t>
  </si>
  <si>
    <t>76468-2</t>
  </si>
  <si>
    <t>76468-4</t>
  </si>
  <si>
    <t>76468-5</t>
  </si>
  <si>
    <t>76468-6</t>
  </si>
  <si>
    <t>77908-9</t>
  </si>
  <si>
    <t>77908-5</t>
  </si>
  <si>
    <t>77908-2</t>
  </si>
  <si>
    <t>77908-10</t>
  </si>
  <si>
    <t>77908-7</t>
  </si>
  <si>
    <t>75966-8</t>
  </si>
  <si>
    <t>75164-1</t>
  </si>
  <si>
    <t>75164-2</t>
  </si>
  <si>
    <t>75164-3</t>
  </si>
  <si>
    <t>78856-1</t>
  </si>
  <si>
    <t>79146-1</t>
  </si>
  <si>
    <t>78335-1</t>
  </si>
  <si>
    <t>78743-1</t>
  </si>
  <si>
    <t>79206-1</t>
  </si>
  <si>
    <t>73887-19</t>
  </si>
  <si>
    <t>73887-4</t>
  </si>
  <si>
    <t>73887-18</t>
  </si>
  <si>
    <t>73887-6</t>
  </si>
  <si>
    <t>73887-23</t>
  </si>
  <si>
    <t>73887-20</t>
  </si>
  <si>
    <t>73887-8</t>
  </si>
  <si>
    <t>73887-5</t>
  </si>
  <si>
    <t>73887-26</t>
  </si>
  <si>
    <t>73887-12</t>
  </si>
  <si>
    <t>73887-11</t>
  </si>
  <si>
    <t>73887-1</t>
  </si>
  <si>
    <t>78580-82</t>
  </si>
  <si>
    <t>78580-85</t>
  </si>
  <si>
    <t>78580-89</t>
  </si>
  <si>
    <t>78580-93</t>
  </si>
  <si>
    <t>78580-92</t>
  </si>
  <si>
    <t>78580-80</t>
  </si>
  <si>
    <t>78580-87</t>
  </si>
  <si>
    <t>78580-124</t>
  </si>
  <si>
    <t>78580-134</t>
  </si>
  <si>
    <t>78580-90</t>
  </si>
  <si>
    <t>78580-119</t>
  </si>
  <si>
    <t>78580-74</t>
  </si>
  <si>
    <t>64752-20</t>
  </si>
  <si>
    <t>78580-69</t>
  </si>
  <si>
    <t>78580-75</t>
  </si>
  <si>
    <t>64752-10</t>
  </si>
  <si>
    <t>78580-108</t>
  </si>
  <si>
    <t>64752-15</t>
  </si>
  <si>
    <t>72049-4</t>
  </si>
  <si>
    <t>72049-16</t>
  </si>
  <si>
    <t>76817-3</t>
  </si>
  <si>
    <t>77611-3</t>
  </si>
  <si>
    <t>76823-11</t>
  </si>
  <si>
    <t>78690-2</t>
  </si>
  <si>
    <t>79085-1</t>
  </si>
  <si>
    <t>76370-1</t>
  </si>
  <si>
    <t>78768-1</t>
  </si>
  <si>
    <t>78636-1</t>
  </si>
  <si>
    <t>78553-1</t>
  </si>
  <si>
    <t>78905-1</t>
  </si>
  <si>
    <t>78735-1</t>
  </si>
  <si>
    <t>79320-1</t>
  </si>
  <si>
    <t>73887-24</t>
  </si>
  <si>
    <t>73887-13</t>
  </si>
  <si>
    <t>73887-10</t>
  </si>
  <si>
    <t>73887-9</t>
  </si>
  <si>
    <t>77808-1</t>
  </si>
  <si>
    <t>78386-3</t>
  </si>
  <si>
    <t>78580-70</t>
  </si>
  <si>
    <t>64752-11</t>
  </si>
  <si>
    <t>64752-18</t>
  </si>
  <si>
    <t>64752-19</t>
  </si>
  <si>
    <t>64752-12</t>
  </si>
  <si>
    <t>64752-17</t>
  </si>
  <si>
    <t>77440-1</t>
  </si>
  <si>
    <t>73829-1</t>
  </si>
  <si>
    <t>78690-1</t>
  </si>
  <si>
    <t>79000-1</t>
  </si>
  <si>
    <t>77854-11</t>
  </si>
  <si>
    <t>79001-1</t>
  </si>
  <si>
    <t>77908-8</t>
  </si>
  <si>
    <t>79198-1</t>
  </si>
  <si>
    <t>78386-1</t>
  </si>
  <si>
    <t>78386-2</t>
  </si>
  <si>
    <t>64752-13</t>
  </si>
  <si>
    <t>72049-3</t>
  </si>
  <si>
    <t>72049-15</t>
  </si>
  <si>
    <t>64752-37</t>
  </si>
  <si>
    <t>70411-37</t>
  </si>
  <si>
    <t>78731-1</t>
  </si>
  <si>
    <t>78927-1</t>
  </si>
  <si>
    <t>78999-1</t>
  </si>
  <si>
    <t>78645-1</t>
  </si>
  <si>
    <t>78645-2</t>
  </si>
  <si>
    <t>75212-30</t>
  </si>
  <si>
    <t>77693-4</t>
  </si>
  <si>
    <t>76823-7</t>
  </si>
  <si>
    <t>76823-8</t>
  </si>
  <si>
    <t>77898-1</t>
  </si>
  <si>
    <t>79106-1</t>
  </si>
  <si>
    <t>79106-2</t>
  </si>
  <si>
    <t>77693-8</t>
  </si>
  <si>
    <t>64752-16</t>
  </si>
  <si>
    <t>64752-31</t>
  </si>
  <si>
    <t>64752-30</t>
  </si>
  <si>
    <t>64752-22</t>
  </si>
  <si>
    <t>64752-23</t>
  </si>
  <si>
    <t>75398-3</t>
  </si>
  <si>
    <t>76823-10</t>
  </si>
  <si>
    <t>76823-9</t>
  </si>
  <si>
    <t>78927-3</t>
  </si>
  <si>
    <t>79050-1</t>
  </si>
  <si>
    <t>78909-1</t>
  </si>
  <si>
    <t>79005-1</t>
  </si>
  <si>
    <t>79043-1</t>
  </si>
  <si>
    <t>78812-1</t>
  </si>
  <si>
    <t>78812-3</t>
  </si>
  <si>
    <t>78637-1</t>
  </si>
  <si>
    <t>78637-2</t>
  </si>
  <si>
    <t>79037-1</t>
  </si>
  <si>
    <t>78502-1</t>
  </si>
  <si>
    <t>78515-1</t>
  </si>
  <si>
    <t>72844-1</t>
  </si>
  <si>
    <t>77693-1</t>
  </si>
  <si>
    <t>64752-24</t>
  </si>
  <si>
    <t>78889-3</t>
  </si>
  <si>
    <t>78889-2</t>
  </si>
  <si>
    <t>76823-12</t>
  </si>
  <si>
    <t>73829-2</t>
  </si>
  <si>
    <t>78812-2</t>
  </si>
  <si>
    <t>78861-1</t>
  </si>
  <si>
    <t>78861-2</t>
  </si>
  <si>
    <t>70426-1</t>
  </si>
  <si>
    <t>79024-1</t>
  </si>
  <si>
    <t>78902-1</t>
  </si>
  <si>
    <t>78812-4</t>
  </si>
  <si>
    <t>77693-5</t>
  </si>
  <si>
    <t>job-no</t>
  </si>
  <si>
    <t>Category</t>
  </si>
  <si>
    <t>Part</t>
  </si>
  <si>
    <t>Part Description</t>
  </si>
  <si>
    <t>MS Date</t>
  </si>
  <si>
    <t>MS Time</t>
  </si>
  <si>
    <t>Machine Shop Due Date</t>
  </si>
  <si>
    <t>SD vs BOM</t>
  </si>
  <si>
    <t>Material (Stores)</t>
  </si>
  <si>
    <t>Type Labels</t>
  </si>
  <si>
    <t>Extrusion cut double saw</t>
  </si>
  <si>
    <t>Cut Flanges</t>
  </si>
  <si>
    <t>CNC Holes</t>
  </si>
  <si>
    <t>Asymmetric (CNC)</t>
  </si>
  <si>
    <t>CNC Controls</t>
  </si>
  <si>
    <t>Milling MFG</t>
  </si>
  <si>
    <t>End Plates Joiners</t>
  </si>
  <si>
    <t>Punch Holes</t>
  </si>
  <si>
    <t>Welding Corners</t>
  </si>
  <si>
    <t>Body Assembly</t>
  </si>
  <si>
    <t>LED Sub Assembly</t>
  </si>
  <si>
    <t>MSLens</t>
  </si>
  <si>
    <t>DeliveredChk</t>
  </si>
  <si>
    <t>DeliveredDate</t>
  </si>
  <si>
    <t>RequestDate</t>
  </si>
  <si>
    <t>Material Kit</t>
  </si>
  <si>
    <t>SP16237(1)-PWWLED-B3-MF-800-80-50-S-4-W-277-DP-1-OS(1)-C(5000K)</t>
  </si>
  <si>
    <t>FS</t>
  </si>
  <si>
    <t>Ready</t>
  </si>
  <si>
    <t>SCS-500-80-30-FL-K(4X2)-W-UNV-DP-1-SC-OS(1)-C(L SHAPE/POWER AT 2FT END))</t>
  </si>
  <si>
    <t>S5-A</t>
  </si>
  <si>
    <t>SCS-500-80-30-FL-K(4X2)-W-UNV-DP-1-SC-OS(1)-C(L SHAPE/POWER AT 4FT END)</t>
  </si>
  <si>
    <t>S5-B</t>
  </si>
  <si>
    <t>20:36:57</t>
  </si>
  <si>
    <t>BMRLED-500-80-35-ASO-20-W-UNV-O(DEXAL)-1-TB15</t>
  </si>
  <si>
    <t>20:37:07</t>
  </si>
  <si>
    <t>20:37:08</t>
  </si>
  <si>
    <t>20:37:10</t>
  </si>
  <si>
    <t>20:37:22</t>
  </si>
  <si>
    <t>20:37:23</t>
  </si>
  <si>
    <t>20:37:25</t>
  </si>
  <si>
    <t>20:37:26</t>
  </si>
  <si>
    <t>20:37:28</t>
  </si>
  <si>
    <t>20:37:30</t>
  </si>
  <si>
    <t>20:37:31</t>
  </si>
  <si>
    <t>20:37:39</t>
  </si>
  <si>
    <t>08:32:05</t>
  </si>
  <si>
    <t>08:32:07</t>
  </si>
  <si>
    <t>08:32:10</t>
  </si>
  <si>
    <t>DIALED-22-3000-80-35-VL-W-UNV-O(DEXAL)-1-TB15</t>
  </si>
  <si>
    <t>DIALED-24-4500-80-35-VL-W-UNV-O(DEXAL)-1-TB15</t>
  </si>
  <si>
    <t>FF</t>
  </si>
  <si>
    <t>22:04:11</t>
  </si>
  <si>
    <t>20:37:40</t>
  </si>
  <si>
    <t>DIALED-24-4500-80-35-VL-W-UNV-O(DEXAL)-1-DF</t>
  </si>
  <si>
    <t>FF-DF</t>
  </si>
  <si>
    <t>DIALED-24-4500-80-35-VL-W-UNV-DP-1-TB15</t>
  </si>
  <si>
    <t>FF-DP</t>
  </si>
  <si>
    <t>20:37:42</t>
  </si>
  <si>
    <t>DIALED-22-3000-80-35-VL-W-UNV-DP-1-TB15</t>
  </si>
  <si>
    <t>EE-DP</t>
  </si>
  <si>
    <t>DIALED-22-3000-80-35-VL-W-UNV-O(DEXAL)-1-DF</t>
  </si>
  <si>
    <t>EE-DF</t>
  </si>
  <si>
    <t>20:37:49</t>
  </si>
  <si>
    <t>SP000-BBWDILEDPAT-REC-90(4)-400-640-80-50-SO-42'  1/2"-EX-W-UNV-DP-2</t>
  </si>
  <si>
    <t>LDB-42'</t>
  </si>
  <si>
    <t>SP000-BBRLEDPAT-SQ-90(4)-1000-80-50-SO-FL-350' 1/4"-NL-W-UNV-DP-4-DF</t>
  </si>
  <si>
    <t>LDC</t>
  </si>
  <si>
    <t>SP000-BBWDILEDPAT-REC-90(4)-400-640-80-50-SO-40'-EX-W-UNV-DP-2</t>
  </si>
  <si>
    <t>LDB-40'</t>
  </si>
  <si>
    <t>SP000-BBWDILEDPAT-REC-90(4)-400-640-80-50-SO-39' 11 3/4"-EX-W-UNV-DP-2</t>
  </si>
  <si>
    <t>LDB-39'</t>
  </si>
  <si>
    <t>SP000-BBWDILEDPAT-REC-90(4)-400-640-80-50-SO-40' 10 3/4"-EX-W-UNV-DP-2</t>
  </si>
  <si>
    <t>LDB-41'</t>
  </si>
  <si>
    <t>14:46:20</t>
  </si>
  <si>
    <t>14:46:37</t>
  </si>
  <si>
    <t>14:46:40</t>
  </si>
  <si>
    <t>14:47:29</t>
  </si>
  <si>
    <t>14:46:43</t>
  </si>
  <si>
    <t>14:46:26</t>
  </si>
  <si>
    <t>14:46:57</t>
  </si>
  <si>
    <t>14:46:48</t>
  </si>
  <si>
    <t>14:47:12</t>
  </si>
  <si>
    <t>14:46:54</t>
  </si>
  <si>
    <t>14:46:30</t>
  </si>
  <si>
    <t>SKPE-10005-SL 60/40-CIR-AL(15'8 1/2")-550-80-35-SO-W-UNV-D-1-CA(48)</t>
  </si>
  <si>
    <t>F11A-15'8 1/2"</t>
  </si>
  <si>
    <t>SKPE-10008-SL 60/40-CIR-AL(23'6 3/4")-550-80-35-SO-W-UNV-D-1-CA(48)</t>
  </si>
  <si>
    <t>F11B-23'6 3/4"</t>
  </si>
  <si>
    <t>SCD-500-80-35-FL-20-W-UNV-DP-1-CA(48)</t>
  </si>
  <si>
    <t>F10-20'</t>
  </si>
  <si>
    <t>SCD-500-80-35-FL-28-W-UNV-DP-1-CA(48)</t>
  </si>
  <si>
    <t>SCD-500-80-35-FL-48-W-UNV-DP-1-CA(48)</t>
  </si>
  <si>
    <t>F10-48'</t>
  </si>
  <si>
    <t>SCD-500-80-35-FL-48-W-UNV-DP-1+E(1)-CA(48)</t>
  </si>
  <si>
    <t>F10-48' EM</t>
  </si>
  <si>
    <t>SCD-500-80-35-FL-70-W-UNV-DP-1-CA(48)</t>
  </si>
  <si>
    <t>F10-70'</t>
  </si>
  <si>
    <t>STFC-NO-DSO(184-400)-80-35-AH(19)+AY(18)-AP-UNV-MD-1+E(12)-CA(36)-RC</t>
  </si>
  <si>
    <t>F37</t>
  </si>
  <si>
    <t>BMRLED-1000-80-35-FL-4-W-277-DP-1-D</t>
  </si>
  <si>
    <t>F7</t>
  </si>
  <si>
    <t>BMRLED-1000-80-35-FL-8-W-277-DP-1-D</t>
  </si>
  <si>
    <t>BBRLED-400-80-35-FL-8'-W-UNV-DP-1-DF</t>
  </si>
  <si>
    <t>AL4-8'</t>
  </si>
  <si>
    <t>SCR-500-80-30-FL-8'-W-UNV-DP-1-DF</t>
  </si>
  <si>
    <t>AL7-8'</t>
  </si>
  <si>
    <t>B6RLED-1000-80-35-FL-8-W-277-DP-1+E(1)-TG15</t>
  </si>
  <si>
    <t>AL11-8'</t>
  </si>
  <si>
    <t>SCR-500-80-35-FL-12'-W-UNV-DP-1-DF</t>
  </si>
  <si>
    <t>AL13/16</t>
  </si>
  <si>
    <t>SCR-500-80-35-FL-11'-W-UNV-DP-1-DF</t>
  </si>
  <si>
    <t>AL15/16</t>
  </si>
  <si>
    <t>SCR-300-80-35-FL-3'-W-UNV-DP-1-D</t>
  </si>
  <si>
    <t>AL18-3'</t>
  </si>
  <si>
    <t>SCR-300-80-35-FL-4'-W-UNV-DP-1-D</t>
  </si>
  <si>
    <t>AL18-4'</t>
  </si>
  <si>
    <t>SCR-300-80-35-FL-6'-W-UNV-DP-1-D</t>
  </si>
  <si>
    <t>AL18-6'</t>
  </si>
  <si>
    <t>SCR-300-80-35-FL-8'-W-UNV-DP-1-D</t>
  </si>
  <si>
    <t>AL18-8'</t>
  </si>
  <si>
    <t>SCR-500-80-35-FL-32'-W-UNV-DP-1-D</t>
  </si>
  <si>
    <t>AL21-32'</t>
  </si>
  <si>
    <t>B6DLED-500-80-35-SO-4'-W-UNV-DP-1+E(1)-CA(36)</t>
  </si>
  <si>
    <t>B6DLED-500-80-35-SO-36'-W-UNV-DP-1+E(1)-CA(36)</t>
  </si>
  <si>
    <t>JL1-36'</t>
  </si>
  <si>
    <t>B6DLED-500-80-35-SO-48'-W-UNV-DP-1+E(1)-CA(36)</t>
  </si>
  <si>
    <t>JL1-48'</t>
  </si>
  <si>
    <t>BMDLED-500-80-35-SO-8'-BLK-UNV-DP-1-CA(36)</t>
  </si>
  <si>
    <t>JL8</t>
  </si>
  <si>
    <t>SCR-300-80-35-FL-7'-W-UNV-DP-1-D</t>
  </si>
  <si>
    <t>AL18-7'</t>
  </si>
  <si>
    <t>SCR-300-80-35-FL-12'6"-W-UNV-DP-1-D</t>
  </si>
  <si>
    <t>AL18-12'6"</t>
  </si>
  <si>
    <t>SCR-300-80-35-FL-14'6"-W-UNV-DP-1-D</t>
  </si>
  <si>
    <t>AL18-14'6"</t>
  </si>
  <si>
    <t>SCR-300-80-35-FL-31'6"-W-UNV-DP-1-D</t>
  </si>
  <si>
    <t>AL18-31'6"</t>
  </si>
  <si>
    <t>SLWLED-SL 100/0-800-80-35-NO-33-W-UNV-O(SR)-1-C(10' 18/2AWG CORDS)</t>
  </si>
  <si>
    <t>A-33'</t>
  </si>
  <si>
    <t>SLWLED-SL 100/0-800-80-35-NO-32-W-UNV-O(SR)-1-C(10' 18/2AWG CORDS)</t>
  </si>
  <si>
    <t>A-32'</t>
  </si>
  <si>
    <t>SLWLED-SL 100/0-800-80-35-NO-21-W-UNV-O(SR)-1-C(10' 18/2AWG CORDS)</t>
  </si>
  <si>
    <t>A1-21'</t>
  </si>
  <si>
    <t>SLWLED-SL 100/0-800-80-35-NO-36-W-UNV-O(SR)-1-C(10' 18/2AWG CORDS)</t>
  </si>
  <si>
    <t>A-36'</t>
  </si>
  <si>
    <t>CCH-SL-1100-80-35-CL(18' 11")-W-UNV-DP-1-C</t>
  </si>
  <si>
    <t>F9A-BO-18'-11"</t>
  </si>
  <si>
    <t>CCH-SL-1100-80-35-CL(4' 4"')-W-UNV-DP-1-C</t>
  </si>
  <si>
    <t>F9A-CD-4'-4"</t>
  </si>
  <si>
    <t>CCH-SL-1100-80-35-CL(5' 2")-W-UNV-DP-1-C</t>
  </si>
  <si>
    <t>F9A-CD2-5'-2"</t>
  </si>
  <si>
    <t>BBDILED-625-375-80-35-SO-8'-W-UNV-DP-2-CT15(36)</t>
  </si>
  <si>
    <t>15:14:18</t>
  </si>
  <si>
    <t>AP01A-8'</t>
  </si>
  <si>
    <t>BMWDLED-400-80-35-SO-11'2 5/8"-W-UNV-DP-1-C(JOINERS EACH SIDE)</t>
  </si>
  <si>
    <t>LQ-G-SECT 2</t>
  </si>
  <si>
    <t>BMWDLED-400-80-35-SO-1'8"-W-UNV-DP-1-C(JOINERS EACH SIDE)</t>
  </si>
  <si>
    <t>LQ-G-SECT 4</t>
  </si>
  <si>
    <t>BMWDLED-400-80-35-SO-35 5/32"-W-UNV-DP-1-C(JOINER ON ONE SIDE)</t>
  </si>
  <si>
    <t>LQ-G-SECT 6</t>
  </si>
  <si>
    <t>LQ-D-SECT 2</t>
  </si>
  <si>
    <t>LQ-D-SECT 4</t>
  </si>
  <si>
    <t>LQ-D-SECT 6</t>
  </si>
  <si>
    <t>BMWDLEDPAT-OPR-150-400-80-35-SO-2'6 11/32"-EX-W-UNV-DP-1-C(JOINER ON ONE END, 23 11/32" + 7" @ 150 DEGREES)</t>
  </si>
  <si>
    <t>LQ-G-SECT 1</t>
  </si>
  <si>
    <t>LQ-D-SECT 1</t>
  </si>
  <si>
    <t>SCDM-4'-(4)-800-90-TW2750-D55-BLK-C(HS512W1186)-UNV-O(DALIDT6)-1-CA(72)-LBC-C(120" POWER CORD)</t>
  </si>
  <si>
    <t>L-01.1-4'</t>
  </si>
  <si>
    <t>SCDM-3'-(3)-1000-90-TW2750-D55-BLK-C(HS512W1186)-UNV-O(DALIDT6)-1-CA(72)-LBC-C(120" POWER CORD)</t>
  </si>
  <si>
    <t>L-01.4-3'</t>
  </si>
  <si>
    <t>SCDM-4'-(4)-800-90-TW2750-D55-BLK-C(HS512W1186)-UNV-0(DALIDT6)-CA(72)-LBC-C(120" POWER CORD)</t>
  </si>
  <si>
    <t>L-11-4'</t>
  </si>
  <si>
    <t>07:37:59</t>
  </si>
  <si>
    <t>CCH-SL-700-80-27-CL(5'2 1/2")-W-120-DP-1-C</t>
  </si>
  <si>
    <t>09:31:09</t>
  </si>
  <si>
    <t>LT-31-5'2 1/2"</t>
  </si>
  <si>
    <t>SCPLED-750-80-30-FL-5' 2"-W-277-DP-1-TB9-FW(6')</t>
  </si>
  <si>
    <t>13:26:37</t>
  </si>
  <si>
    <t>TH-5' 2"</t>
  </si>
  <si>
    <t>SCPLED-750-80-30-FL-4'11 1/2"-W-277-DP-1-TB9-FW(6')</t>
  </si>
  <si>
    <t>13:26:38</t>
  </si>
  <si>
    <t>TH-4'11 1/2"</t>
  </si>
  <si>
    <t>SCPLED-750-80-30-FL-9' 1/4"-W-277-DP-1-TB9-FW(6')</t>
  </si>
  <si>
    <t>TH-9' 1/4"</t>
  </si>
  <si>
    <t>SCPLED-750-80-30-FL-17'5 3/4"-W-277-DP-1-TB9-FW(6')</t>
  </si>
  <si>
    <t>TH-17'5 3/4"</t>
  </si>
  <si>
    <t>SCPLED-750-80-30-FL-9'1 3/4"-W-277-DP-1-TB9-FW(6')</t>
  </si>
  <si>
    <t>TH-9'1 3/4"</t>
  </si>
  <si>
    <t>SCPLED-750-80-30-FL-13' 3/4"-W-277-DP-1-TB9-FW(6')</t>
  </si>
  <si>
    <t>TH-13' 3/4"</t>
  </si>
  <si>
    <t>SCPLED-750-80-30-FL-18' 2"-W-277-DP-1-TB9-FW(6')</t>
  </si>
  <si>
    <t>13:26:39</t>
  </si>
  <si>
    <t>TH-18' 2"</t>
  </si>
  <si>
    <t>SCPLED-750-80-30-FL-13' 9"-W-277-DP-1-TB9-FW(6')</t>
  </si>
  <si>
    <t>TH-13' 9"</t>
  </si>
  <si>
    <t>12:27:22</t>
  </si>
  <si>
    <t>ARWLED-1000-80-30-S-4-W-UNV-BI-1-B1(BSL10LST)-OS(1)</t>
  </si>
  <si>
    <t>14:28:02</t>
  </si>
  <si>
    <t>BE-2E-4'</t>
  </si>
  <si>
    <t>ARLED-1000-80-30-S-4-W-120-DP-1-CA(36)-B1(BSL10LST)-OS(FS-205)</t>
  </si>
  <si>
    <t>14:28:05</t>
  </si>
  <si>
    <t>PE-8E-4'</t>
  </si>
  <si>
    <t>BMDLED-1000-80-40-SO-28-W-277-DP-1-CT15(36)</t>
  </si>
  <si>
    <t>B6RLED-1000-80-40-FL-4-W-UNV-DP-1-TB15</t>
  </si>
  <si>
    <t>L-4'</t>
  </si>
  <si>
    <t>B6RLED-1000-80-40-FL-16-W-UNV-DP-1-TB15</t>
  </si>
  <si>
    <t>L-16'</t>
  </si>
  <si>
    <t>B6RLED-1000-80-40-FL-20-W-UNV-DP-1-TB15</t>
  </si>
  <si>
    <t>L-20'</t>
  </si>
  <si>
    <t>B6RLED-1000-80-40-FL-28-W-UNV-DP-1-TB15</t>
  </si>
  <si>
    <t>L-28'</t>
  </si>
  <si>
    <t>B6RLED-1000-80-40-FL-16-W-UNV-DP-1+E(1)-TB15</t>
  </si>
  <si>
    <t>L1-16'</t>
  </si>
  <si>
    <t>BMDLED-1000-80-40-SO-28-W-277-DP-1+E(1)-CT15(36)</t>
  </si>
  <si>
    <t>G-EM</t>
  </si>
  <si>
    <t>B6RLED-1000-80-40-FL-28-W-UNV-DP-1+E(1)-TB15</t>
  </si>
  <si>
    <t>L1-28'E</t>
  </si>
  <si>
    <t>B6RLED-1000-80-40-FL-12-W-UNV-DP-1-TB15</t>
  </si>
  <si>
    <t>L-12</t>
  </si>
  <si>
    <t>B6RLED-1000-80-40-FL-12-W-UNV-DP-1+E(1)-TB15</t>
  </si>
  <si>
    <t>L1-12E</t>
  </si>
  <si>
    <t>B6RLED-1000-80-40-FL-20-W-UNV-DP-1+E(1)-TB15</t>
  </si>
  <si>
    <t>L1-20E</t>
  </si>
  <si>
    <t>B6RLED-1000-80-40-FL-20-W-UNV-DP-1+E(2)-TB15</t>
  </si>
  <si>
    <t>L2-20E</t>
  </si>
  <si>
    <t>BMRLED-750-80-40-1.25M-7-BLK-UNV-DP-1-D</t>
  </si>
  <si>
    <t>H1-7'</t>
  </si>
  <si>
    <t>BMRLED-750-80-40-1.25M-8-BLK-UNV-DP-1-D</t>
  </si>
  <si>
    <t>H2-8'</t>
  </si>
  <si>
    <t>BBRLED-600-80-40-FL-5-W-UNV-DP-1-TB9</t>
  </si>
  <si>
    <t>H3-5'</t>
  </si>
  <si>
    <t>BMRLED-750-80-40-1.25M-5-BLK-UNV-DP-1-D</t>
  </si>
  <si>
    <t>H3A-5'</t>
  </si>
  <si>
    <t>BMRLED-750-80-40-1.25M-10-BLK-UNV-DP-1-D</t>
  </si>
  <si>
    <t>H4-10'</t>
  </si>
  <si>
    <t>BMRLED-750-80-40-1.25M-12-BLK-UNV-DP-1-D</t>
  </si>
  <si>
    <t>H5-12'</t>
  </si>
  <si>
    <t>BBRLED-600-80-40-FL-4-W-UNV-DP-1-TB9</t>
  </si>
  <si>
    <t>H6-4'</t>
  </si>
  <si>
    <t>BMRLED-750-80-40-FL-8-BLK-UNV-DP-1-D</t>
  </si>
  <si>
    <t>H7-8'</t>
  </si>
  <si>
    <t>BMRLED-750-80-40-1.25M-4-BLK-UNV-DP-1-D</t>
  </si>
  <si>
    <t>H9-4'</t>
  </si>
  <si>
    <t>ZELED-SL 65/35-1100-80-40-MAL-8-AP-UNV-MD-1-CA(36)</t>
  </si>
  <si>
    <t>P6-8'</t>
  </si>
  <si>
    <t>STFI-I(18-350)-80-40-AH(6)-AP-UNV-MD-1-CA(36)-RC</t>
  </si>
  <si>
    <t>STFI-I(12-700)-80-40-AY(1)-AP-UNV-MD-1-CA(36)-RC</t>
  </si>
  <si>
    <t>SP19024(1)-WBRLED-500-80-50-S-8'-BLK-UNV-DP-1-DF</t>
  </si>
  <si>
    <t>KK-8'</t>
  </si>
  <si>
    <t>SP19024(1)-WBRLED-500-80-50-S-6'-BLK-UNV-DP-1-DF</t>
  </si>
  <si>
    <t>MM-6'</t>
  </si>
  <si>
    <t>SP19024(1)-WBRLED-500-80-50-S-30'-BLK-UNV-DP-1-DF</t>
  </si>
  <si>
    <t>AA-30'</t>
  </si>
  <si>
    <t>SP19024(1)-WBRLED-500-80-50-S-20'-BLK-UNV-DP-1-DF</t>
  </si>
  <si>
    <t>AA-20'</t>
  </si>
  <si>
    <t>SP19024(1)-WBRLED-500-80-50-S-10'-BLK-UNV-DP-1-DF</t>
  </si>
  <si>
    <t>AA-10'</t>
  </si>
  <si>
    <t>15:05:02</t>
  </si>
  <si>
    <t>11:43:08</t>
  </si>
  <si>
    <t>SP18147(4)-BBRLED-600-80-(27-50)-ASO-4-M16LED(2)-W-277-O(DALI)-1-TB15</t>
  </si>
  <si>
    <t>ZC4</t>
  </si>
  <si>
    <t>SP18147(4)-BBRLED-600-80-(27-50)-ASO-2-M16LED(2)-W-277-O(DALI)-1-TB15</t>
  </si>
  <si>
    <t>ZC2</t>
  </si>
  <si>
    <t>SP18147(4)-BBRLED-600-80-(27-50)-ASO-3-M16LED(2)-W-277-O(DALI)-1-TB15</t>
  </si>
  <si>
    <t>ZC3</t>
  </si>
  <si>
    <t>SP18147(4)-BBRLED-600-80-(27-50)-ASO-7-M16LED(2)-W-277-O(DALI)-1-TB15</t>
  </si>
  <si>
    <t>ZC7</t>
  </si>
  <si>
    <t>SCS-650-80-30-FL-K(3X3)-AP-UNV-DP-1-SB9-C(MODIFIED MOUNTING HOLES &amp; LOCATIONS)</t>
  </si>
  <si>
    <t>FH-3'X3'</t>
  </si>
  <si>
    <t>AULED-22-4000-80-30-SO-W-UNV-DP-1-TB15</t>
  </si>
  <si>
    <t>FE</t>
  </si>
  <si>
    <t>SCR-500-80-30-FL-20-W-UNV-DP-1-DB</t>
  </si>
  <si>
    <t>FQ-20'</t>
  </si>
  <si>
    <t>SCR-500-80-30-FL-22-W-UNV-DP-1-DB</t>
  </si>
  <si>
    <t>FQ-22'</t>
  </si>
  <si>
    <t>SCR-500-80-30-FL-24-W-UNV-DP-1-DB</t>
  </si>
  <si>
    <t>FQ-24'</t>
  </si>
  <si>
    <t>SCR-500-80-30-FL-25-W-UNV-DP-1-DB</t>
  </si>
  <si>
    <t>FQ-25'</t>
  </si>
  <si>
    <t>SCR-500-80-30-FL-26-W-UNV-DP-1-DB</t>
  </si>
  <si>
    <t>FQ-26'</t>
  </si>
  <si>
    <t>SCR-500-80-30-FL-30-W-UNV-DP-1-DB</t>
  </si>
  <si>
    <t>FQ-30'</t>
  </si>
  <si>
    <t>10</t>
  </si>
  <si>
    <t>13:32:07</t>
  </si>
  <si>
    <t>13:32:28</t>
  </si>
  <si>
    <t>13:36:28</t>
  </si>
  <si>
    <t>ARWLED-500-80-35-S-2-W-120-DP-1</t>
  </si>
  <si>
    <t>L10</t>
  </si>
  <si>
    <t>ARWLED-500-80-35-S-4-W-120-DP-1</t>
  </si>
  <si>
    <t>L10A</t>
  </si>
  <si>
    <t>ARWLED-500-80-35-S-8-W-120-DP-1</t>
  </si>
  <si>
    <t>L10B</t>
  </si>
  <si>
    <t>BBDLED-1000-80-35-SO-8-AP-120-DP-1-CA(96)</t>
  </si>
  <si>
    <t>STFD-DML(32-225)-80-35-AL(4)-AP-120-MD-1-CA(48)-RC</t>
  </si>
  <si>
    <t>L15</t>
  </si>
  <si>
    <t>STFD-DML(52-450)-80-35-AH(10)+AY(2)-AP-120-MD-1-CA(72)-RC</t>
  </si>
  <si>
    <t>L18</t>
  </si>
  <si>
    <t>STFD-DML(56-450)-80-35-AH(10)+AY(2)+AI(1)-AP-120-MD-1-CA(72)-RC</t>
  </si>
  <si>
    <t>L18A</t>
  </si>
  <si>
    <t>SP0000-STFD-DML(236-450)-80-35-AH(34)+AY(14)+AI(4)-AP-120-MD-3-CA(72)-RC</t>
  </si>
  <si>
    <t>L18B</t>
  </si>
  <si>
    <t>ARWLED-500-80-35-S-4-AP-120-DP-1</t>
  </si>
  <si>
    <t>4' WALL-M</t>
  </si>
  <si>
    <t>L18B1</t>
  </si>
  <si>
    <t>L18B2</t>
  </si>
  <si>
    <t>WBRLED-500-80-35-S-5-AP-120-DP-1-D</t>
  </si>
  <si>
    <t>V</t>
  </si>
  <si>
    <t>WBRLED-500-80-35-S-2-AP-120-DP-1-D</t>
  </si>
  <si>
    <t>V1</t>
  </si>
  <si>
    <t>SP18347(1)-MBWVLED-500-80-35-S-4-AP-120-DP-1-EF</t>
  </si>
  <si>
    <t>SP18347(1)-MBWVLED-500-80-35-S-8-AP-120-DP-1-EF</t>
  </si>
  <si>
    <t>15:50:34</t>
  </si>
  <si>
    <t>15:50:39</t>
  </si>
  <si>
    <t>15:52:24</t>
  </si>
  <si>
    <t>11:02:54</t>
  </si>
  <si>
    <t>11:02:56</t>
  </si>
  <si>
    <t>11:02:58</t>
  </si>
  <si>
    <t>11:03:49</t>
  </si>
  <si>
    <t>BBR-WW-NO-2-NL-T5-1-W-120-ERS-1-TB9</t>
  </si>
  <si>
    <t>BBR-WW-NO-4-NL-T5-1-W-120-ERS-1-TB9</t>
  </si>
  <si>
    <t>P4</t>
  </si>
  <si>
    <t>BMPRLED-750-90-35-FL-4'5"-W-UNV-DP-1-TG9</t>
  </si>
  <si>
    <t>F1-4'5" - 6TH FL</t>
  </si>
  <si>
    <t>BMPRLED-750-90-35-FL-8'2 5/8"-W-UNV-DP-1-DF</t>
  </si>
  <si>
    <t>F1-8'2-5/8" - 6TH FL</t>
  </si>
  <si>
    <t>BMRLED-750-90-35-FL-28'8 1/2"-W-UNV-DP-1+E(2)-TG9</t>
  </si>
  <si>
    <t>F1-28'8-1/2" - 6TH FL</t>
  </si>
  <si>
    <t>BMRLED-750-90-35-FL-73'2 7/8"-W-UNV-DP-1+E(3)-TG9</t>
  </si>
  <si>
    <t>F1-73'2-7/8" - 6TH FL</t>
  </si>
  <si>
    <t>BMRLED-750-90-35-FL-95'6"-W-UNV-DP-1+E(5)-DF</t>
  </si>
  <si>
    <t>F1-95'6" - 6TH FL</t>
  </si>
  <si>
    <t>F1B-2' - 6TH FL</t>
  </si>
  <si>
    <t>BMRLED-750-90-35-FL-4-W-UNV-DP-1-DF</t>
  </si>
  <si>
    <t>F1D/GY-4' - 6TH FL</t>
  </si>
  <si>
    <t>BMPRLED-OPRO(1)-750-90-35-FL-22'9 7/8"-W-UNV-DP-1+E(2)-DF</t>
  </si>
  <si>
    <t>F1W-45 7/8"X18'11" - 6TH FL</t>
  </si>
  <si>
    <t>BMPRLED-OPRO(1)-750-90-35-FL-36'11 3/4"-W-UNV-DP-1+E(2)-DF</t>
  </si>
  <si>
    <t>F1W-18'10-3/4"X18'1" - 6TH FL</t>
  </si>
  <si>
    <t>SCPLED-OPRI(2)-300-90-35-RG2-28' 3/4"-W-UNV-DP-1-DF</t>
  </si>
  <si>
    <t>F24-8'10"X10'4-3/4"X8'10" - 6TH FL</t>
  </si>
  <si>
    <t>SCPLED-OPRI(2)-300-90-35-RG2-32'8"-W-UNV-DP-1-DF</t>
  </si>
  <si>
    <t>F24-11'1-1/4"X10'5-1/2"X11'1-1/4" - 6TH FL</t>
  </si>
  <si>
    <t>BMPRLED-750-90-35-FL-3'7"-W-UNV-DP-1-TG9</t>
  </si>
  <si>
    <t>F1-3'7" - 7TH FL</t>
  </si>
  <si>
    <t>BMRLED-750-90-35-FL-111'8"-W-UNV-DP-1+E(7)-DF</t>
  </si>
  <si>
    <t>F1-111'8" - 7TH FL</t>
  </si>
  <si>
    <t>BMPRLED-750-90-35-FL-25'10"-W-UNV-DP-1-DF</t>
  </si>
  <si>
    <t>F1-25'10" - 7TH FL</t>
  </si>
  <si>
    <t>F1B-2' - 7TH FL</t>
  </si>
  <si>
    <t>BMRLED-750-90-35-FL-56"-W-UNV-DP-1-DF</t>
  </si>
  <si>
    <t>F1C-56" - 7TH FL</t>
  </si>
  <si>
    <t>BMPRLED-OPRO(1)-750-90-35-FL-37'1"-W-UNV-DP-1+E(2)-DF</t>
  </si>
  <si>
    <t>F1W-18'11-3/8"X18'1-5/8" - 7TH FL</t>
  </si>
  <si>
    <t>BMPRLED-OPRO(1)-750-90-35-FL-40'7 3/4"-W-UNV-DP-1+E(2)-DF</t>
  </si>
  <si>
    <t>F1W-21'8-1/2"X18'11-1/4" - 7TH FL</t>
  </si>
  <si>
    <t>BMRVLED-750-80-35-SO-27'1 1/4"-W-UNV-DP-1-DF</t>
  </si>
  <si>
    <t>F7-27'1-1/4" - 7TH FL</t>
  </si>
  <si>
    <t>SCPLED-OPRI(2)-300-90-35-RG2-28'1 1/4"-W-UNV-DP-1-DF</t>
  </si>
  <si>
    <t>F24-8'10"X10'5-1/2"X8'10" - 6TH FL</t>
  </si>
  <si>
    <t>BMPRLED-750-90-35-FL-34'9"-W-UNV-DP-1-DF</t>
  </si>
  <si>
    <t>F1W-34'9" - 7TH FL</t>
  </si>
  <si>
    <t>BMRVLED-750-80-35-SO-23'1 5/8"-W-UNV-DP-1-DF</t>
  </si>
  <si>
    <t>F7-23'1-5/8" - 7TH FL</t>
  </si>
  <si>
    <t>B2SQWDLED-400-80-35-SO-30-W-UNV-DP-1</t>
  </si>
  <si>
    <t>F11-30'</t>
  </si>
  <si>
    <t>B2SQWDLED-400-80-35-SO-35-W-UNV-DP-1</t>
  </si>
  <si>
    <t>F11-35'</t>
  </si>
  <si>
    <t>BBDILED-400-400-80-35-SO-3-BLK-UNV-DP-2-CT15(60)</t>
  </si>
  <si>
    <t>F16-3'</t>
  </si>
  <si>
    <t>TB2DILEDPAT-REC-90(4)-400-400-80-35-SO-SO-49' 1 1/2"-EX-BLK-UNV-DP-1-CA(36)</t>
  </si>
  <si>
    <t>F31-49'</t>
  </si>
  <si>
    <t>TB2DILEDPAT-ASO-90(2)+85-400-400-80-35-SO-SO-32' 10 1/4"-EX-BLK-UNV-DP-1-CA(36)</t>
  </si>
  <si>
    <t>F31-32'</t>
  </si>
  <si>
    <t>TB2DILEDPAT-REC-90(4)-400-400-80-35-SO-SO-53' 5 1/2"-EX-BLK-UNV-DP-1-CA(36)</t>
  </si>
  <si>
    <t>F31-53'</t>
  </si>
  <si>
    <t>TB2DILEDPAT-ASO-90(2)+95+85-400-400-80-35-SO-SO-38' 5 1/4"-EX-BLK-UNV-DP-1-CA(36)</t>
  </si>
  <si>
    <t>F31-38'</t>
  </si>
  <si>
    <t>TB2DILEDPAT-ASO-90(2)+94.5+85.5-400-400-80-35-SO-SO-42' 4 5/8"-EX-BLK-UNV-DP-1-CA(36)</t>
  </si>
  <si>
    <t>F31-42'</t>
  </si>
  <si>
    <t>TB2DILEDPAT-ASO-90(2)+94.5+85.5-400-400-80-35-SO-SO-41' 2 1/4"-EX-BLK-UNV-DP-1-CA(36)</t>
  </si>
  <si>
    <t>F31-41'</t>
  </si>
  <si>
    <t>TB2DILEDPAT-ASO-90(2)+94.5+85.5-400-400-80-35-SO-SO-34' 4 1/8"-EX-BLK-UNV-DP-1-CA(36)</t>
  </si>
  <si>
    <t>F31-34'</t>
  </si>
  <si>
    <t>TB2DILEDPAT-ASO-90(2)+94.5+85.5-400-400-80-35-SO-SO-28' 1 1/2"-EX-BLK-UNV-DP-1-CA(36)</t>
  </si>
  <si>
    <t>F31-28'</t>
  </si>
  <si>
    <t>TB2DILEDPAT-ASO-90(2)+94.5+85.5-400-400-80-35-SO-SO-28' 10 7/8"-EX-BLK-UNV-DP-1-CA(36)</t>
  </si>
  <si>
    <t>F31-28.9'</t>
  </si>
  <si>
    <t>WALED-11-1600-80-30-VL-W-UNV-DP-1-DF</t>
  </si>
  <si>
    <t>WALED-14-6500-80-30-VL-W-UNV-DP-1-SM</t>
  </si>
  <si>
    <t>WALED-14-7700-80-30-VL-W-UNV-DP-1-SM</t>
  </si>
  <si>
    <t>A5</t>
  </si>
  <si>
    <t>SCR-500-90-40-FL-4-W-UNV-DP-1-MFTG9</t>
  </si>
  <si>
    <t>K1-4'</t>
  </si>
  <si>
    <t>SCR-500-90-40-FL-4-W-UNV-DP-E(1)-MFTG9</t>
  </si>
  <si>
    <t>K1E-4'</t>
  </si>
  <si>
    <t>SCR-500-90-40-FL-8-W-UNV-DP-1+E(1)-MFTG9-C(4' FL LENS+4' 0.5M STEP LENS)</t>
  </si>
  <si>
    <t>K1E/K2-8'</t>
  </si>
  <si>
    <t>SCR-500-90-40-FL-8-W-UNV-DP-1+E(1)-MFTG9-C(4' 0.5M STEP LENS+4' FL LENS)</t>
  </si>
  <si>
    <t>K2E/K1-8'</t>
  </si>
  <si>
    <t>SCR-500-90-40-FL-8-W-UNV-DP-1-MFTG9-C(4' FL LENS+4' 2M STEP LENS)</t>
  </si>
  <si>
    <t>K1/K3-8'</t>
  </si>
  <si>
    <t>SCR-500-90-40-FL-2-W-UNV-DP-1-MFTG9</t>
  </si>
  <si>
    <t>K1 2</t>
  </si>
  <si>
    <t>SCR-500-90-40-FL-8-W-UNV-DP-1-MFTG9-C(4' FL LENS+4' 0.5M STEP LENS)</t>
  </si>
  <si>
    <t>K1/K2-8'</t>
  </si>
  <si>
    <t>SCR-500-90-40-0.5M-4-W-UNV-DP-1-MFTG9</t>
  </si>
  <si>
    <t>K2-4'</t>
  </si>
  <si>
    <t>SCR-500-90-40-0.5M-4-W-UNV-DP-E(1)-MFTG9</t>
  </si>
  <si>
    <t>K2E-4'</t>
  </si>
  <si>
    <t>SCR-500-90-40-0.5M-3-W-UNV-DP-1-MFTG9</t>
  </si>
  <si>
    <t>K2 3</t>
  </si>
  <si>
    <t>SCR-500-90-40-0.5M-8'-W-UNV-DP-1-MFTG9-C(4' 0.5M+4' 2M STEP LENS)</t>
  </si>
  <si>
    <t>K2/K3-8'</t>
  </si>
  <si>
    <t>SCR-500-90-40-0.5M-8'-W-UNV-DP-1+E(1)-MFTG9-C(4' 0.5M+4' 2M STEP LENS)</t>
  </si>
  <si>
    <t>K2/K3E-8'</t>
  </si>
  <si>
    <t>SCR-500-90-40-0.5M-8'-W-UNV-DP-1+E(1)-MFTG9</t>
  </si>
  <si>
    <t>K2, K2E-8'</t>
  </si>
  <si>
    <t>SCR-500-90-40-2M-4-W-UNV-DP-1-MFTG9</t>
  </si>
  <si>
    <t>K3-4'</t>
  </si>
  <si>
    <t>SCR-500-90-40-2M-4-W-UNV-DP-E(1)-MFTG9</t>
  </si>
  <si>
    <t>K3E-4'</t>
  </si>
  <si>
    <t>B3RLED-SL-750-90-40-FL-4'-W-UNV-DP-1-TG9</t>
  </si>
  <si>
    <t>Z-4'</t>
  </si>
  <si>
    <t>SP18274-BMRLED-400-80-40-ASO-168'-W-UNV-DP-1+E(9)-TB9</t>
  </si>
  <si>
    <t>L-168'</t>
  </si>
  <si>
    <t>SP18274-BMRLED-400-80-40-ASO-132'-W-UNV-DP-1+E(8)-TB9</t>
  </si>
  <si>
    <t>L-132'</t>
  </si>
  <si>
    <t>SP18274-BMRLED-400-80-40-ASO-148'-W-UNV-DP-1+E(8)-TB9</t>
  </si>
  <si>
    <t>L-148'</t>
  </si>
  <si>
    <t>BMRLED-400-80-35-FL-4-W-120-DP-1-DF</t>
  </si>
  <si>
    <t>11:22:42</t>
  </si>
  <si>
    <t>10:58:50</t>
  </si>
  <si>
    <t>10:58:51</t>
  </si>
  <si>
    <t>10:58:52</t>
  </si>
  <si>
    <t>23:38:57</t>
  </si>
  <si>
    <t>23:38:59</t>
  </si>
  <si>
    <t>23:39:02</t>
  </si>
  <si>
    <t>23:39:04</t>
  </si>
  <si>
    <t>23:39:06</t>
  </si>
  <si>
    <t>07:35:58</t>
  </si>
  <si>
    <t>MBWV-S-3-T5-1-W-120-ERS-1</t>
  </si>
  <si>
    <t>23:29:55</t>
  </si>
  <si>
    <t>23:29:56</t>
  </si>
  <si>
    <t>23:29:57</t>
  </si>
  <si>
    <t>BBS-PL-4-NL-T8-1-W-347-E-1-SC-F-C(STM / 1 FUSE HOLDER GEC-ALSTHOM )</t>
  </si>
  <si>
    <t>BBS-PL-4-NL-T8-1-W-347-E-E(1)-SC-F-C(STM / B50-CAN BATT PACK / 2 FUSE HOLDERS GEC-ALSTHOM)</t>
  </si>
  <si>
    <t>AA1</t>
  </si>
  <si>
    <t>18:20:14</t>
  </si>
  <si>
    <t>TB2DILED-1110-500-80-30-SO-SO-8-W-347-DP-1-CT15(36)</t>
  </si>
  <si>
    <t>P1</t>
  </si>
  <si>
    <t>TB2DILED-1110-500-80-30-SO-SO-12-W-347-DP-1-CT15(36)</t>
  </si>
  <si>
    <t>20:18:18</t>
  </si>
  <si>
    <t>PWWLED-500-80-35-S-6-W-UNV-DP-1</t>
  </si>
  <si>
    <t>DL1 @ 6'-GROUND FLOOR</t>
  </si>
  <si>
    <t>PWWLED-500-80-35-S-2-W-UNV-DP-1</t>
  </si>
  <si>
    <t>DL1A @ 2'-GROUND FLOOR</t>
  </si>
  <si>
    <t>BBRLED-500-80-35-RG-12-CB20934(3)-W-120-DP-2-TG9</t>
  </si>
  <si>
    <t>AL5 @ 12'- FLOOR 1</t>
  </si>
  <si>
    <t>SL2HLED-2XSL-1000-1000-80-35-VL-6-AP-UNV-DP-1-CA(108)-C(9' CABLE &amp; 20' POWER CORD)</t>
  </si>
  <si>
    <t>BL1 @ 6' - FLOOR 1</t>
  </si>
  <si>
    <t>SL2LLED-2XSL-1000-500-80-35-VL-8-W-UNV-DP-1-CT9(36)</t>
  </si>
  <si>
    <t>BL2 @ 8' - FLOOR 1</t>
  </si>
  <si>
    <t>SL2LLED-2XSL-1000-500-80-35-VL-8-W-UNV-DP-1+E(1)-CT9(36)</t>
  </si>
  <si>
    <t>BL2 @ 8' EM - FLOOR 1</t>
  </si>
  <si>
    <t>CCH-SL-1100-80-35-CL(26)-W-UNV-DP-1+E(2)-AC</t>
  </si>
  <si>
    <t>CL1 &amp; 8.5'X17' - FLOOR 1</t>
  </si>
  <si>
    <t>CCH-SL-1100-80-35-CL(37)-W-UNV-DP-1+E(2)-AC</t>
  </si>
  <si>
    <t>CL1 @ 20'X17' - FLOOR 1</t>
  </si>
  <si>
    <t>DL1 @ 6' - FLOOR 1</t>
  </si>
  <si>
    <t>InProg</t>
  </si>
  <si>
    <t>BBRLED-1000-90-30-FL-16-W-277-DP-1+E(1)-DS-C(10% DIMMING)</t>
  </si>
  <si>
    <t>F9A-16-EM</t>
  </si>
  <si>
    <t>BBRLED-1000-90-30-FL-22-W-277-DP-1+E(1)-DS-C(10% DIMMING)</t>
  </si>
  <si>
    <t>F9-22-EM</t>
  </si>
  <si>
    <t>BBRLED-750-90-30-FL-12-W-277-DP-1+E(1)-DS-C(10% DIMMING)</t>
  </si>
  <si>
    <t>F2-12-EM</t>
  </si>
  <si>
    <t>BBRLED-750-90-30-FL-30-W-277-DP-1+E(2)-DS-C(10% DIMMING)</t>
  </si>
  <si>
    <t>F2-30-EM</t>
  </si>
  <si>
    <t>07:32:17</t>
  </si>
  <si>
    <t>07:32:19</t>
  </si>
  <si>
    <t>07:33:47</t>
  </si>
  <si>
    <t>09:47:13</t>
  </si>
  <si>
    <t>09:47:10</t>
  </si>
  <si>
    <t>09:47:07</t>
  </si>
  <si>
    <t>09:47:06</t>
  </si>
  <si>
    <t>09:47:04</t>
  </si>
  <si>
    <t>09:47:02</t>
  </si>
  <si>
    <t>09:47:01</t>
  </si>
  <si>
    <t>09:46:59</t>
  </si>
  <si>
    <t>09:46:57</t>
  </si>
  <si>
    <t>09:46:56</t>
  </si>
  <si>
    <t>09:46:53</t>
  </si>
  <si>
    <t>SLMLED-30</t>
  </si>
  <si>
    <t>SLLED-SL 0/100-800-80-35-PL-30-W-347-DP-1-CA(36)+SM</t>
  </si>
  <si>
    <t>13:26:43</t>
  </si>
  <si>
    <t>L1-30'</t>
  </si>
  <si>
    <t>BMWDLED-400-80-35-SO-4-W-UNV-DP-1</t>
  </si>
  <si>
    <t>07:58:18</t>
  </si>
  <si>
    <t>L2 4'</t>
  </si>
  <si>
    <t>BMWDLED-400-80-35-SO-12-W-UNV-DP-1</t>
  </si>
  <si>
    <t>07:58:22</t>
  </si>
  <si>
    <t>L2 12'</t>
  </si>
  <si>
    <t>BRLEDPAT-SQ-90(4)-500-80-30-SO-FL-16-NL-W-UNV-DP-1-TG9-C(4' X 4' SQUARE WITH LIT CORNERS)</t>
  </si>
  <si>
    <t>07:43:01</t>
  </si>
  <si>
    <t>R8</t>
  </si>
  <si>
    <t>BRLED-500-80-30-FL-3-W-UNV-DP-1-D</t>
  </si>
  <si>
    <t>01:18:52</t>
  </si>
  <si>
    <t>R9, 3'</t>
  </si>
  <si>
    <t>BRLED-500-80-30-FL-4-W-UNV-DP-1-TG9</t>
  </si>
  <si>
    <t>01:19:03</t>
  </si>
  <si>
    <t>R9, 4'</t>
  </si>
  <si>
    <t>BRLED-500-80-30-FL-8-W-UNV-DP-1-TG9</t>
  </si>
  <si>
    <t>01:19:10</t>
  </si>
  <si>
    <t>R9, 8'</t>
  </si>
  <si>
    <t>BRLED-500-80-30-FL-8-W-UNV-DP-1+E(1)-TG9</t>
  </si>
  <si>
    <t>01:19:16</t>
  </si>
  <si>
    <t>R9, 8' EM</t>
  </si>
  <si>
    <t>BRLED-500-80-30-FL-12-W-UNV-DP-1-TG9</t>
  </si>
  <si>
    <t>01:19:23</t>
  </si>
  <si>
    <t>R9, 12'</t>
  </si>
  <si>
    <t>BRLED-500-80-30-FL-12-W-UNV-DP-1+E(1)-TG9</t>
  </si>
  <si>
    <t>01:19:32</t>
  </si>
  <si>
    <t>R9, 12' EM</t>
  </si>
  <si>
    <t>B2LED-24</t>
  </si>
  <si>
    <t>BRLED-500-80-30-FL-24-W-UNV-DP-1-D</t>
  </si>
  <si>
    <t>01:19:46</t>
  </si>
  <si>
    <t>R9, 24'</t>
  </si>
  <si>
    <t>BRLED-500-80-30-FL-12-W-UNV-DP-1-D</t>
  </si>
  <si>
    <t>01:19:56</t>
  </si>
  <si>
    <t>R9, 12' (D)</t>
  </si>
  <si>
    <t>BRLED-500-80-30-FL-15-W-UNV-DP-1-D</t>
  </si>
  <si>
    <t>01:20:09</t>
  </si>
  <si>
    <t>R9, 15'</t>
  </si>
  <si>
    <t>BMRLED-750-80-35-1.25M-16-W-UNV-DP-1-TB15</t>
  </si>
  <si>
    <t>F6-16'</t>
  </si>
  <si>
    <t>BMRLED-750-80-35-1.25M-28-W-UNV-DP-1-TB15</t>
  </si>
  <si>
    <t>F6-28'</t>
  </si>
  <si>
    <t>BMRLED-750-80-35-1.25M-36-W-UNV-DP-1-TB15</t>
  </si>
  <si>
    <t>F6-36'</t>
  </si>
  <si>
    <t>BMRLED-750-80-35-1.25M-40-W-UNV-DP-1-TB15</t>
  </si>
  <si>
    <t>F6-40'</t>
  </si>
  <si>
    <t>BMRLED-750-80-35-1.25M-42-W-UNV-DP-1-TB15</t>
  </si>
  <si>
    <t>F6-42'</t>
  </si>
  <si>
    <t>BMRLED-750-80-35-1.25M-44-W-UNV-DP-1-TB15</t>
  </si>
  <si>
    <t>F6-44'</t>
  </si>
  <si>
    <t>SP19015(1)-SL2LLED-2XSL-200-700-80-35-SM-24-W-UNV-DP-1-CA(144)</t>
  </si>
  <si>
    <t>F7-24'</t>
  </si>
  <si>
    <t>SCD-600-80-35-2M-K(4X4)-W-UNV-DP-1-CT15(36)</t>
  </si>
  <si>
    <t>F11</t>
  </si>
  <si>
    <t>BBRLED-500-80-35-RG-14-W-UNV-DP-1-D</t>
  </si>
  <si>
    <t>R4(14')</t>
  </si>
  <si>
    <t>BBRLED-500-80-35-RG-24-W-UNV-DP-1-D</t>
  </si>
  <si>
    <t>R4(24')</t>
  </si>
  <si>
    <t>01:51:46</t>
  </si>
  <si>
    <t>00:55:52</t>
  </si>
  <si>
    <t>17:12:26</t>
  </si>
  <si>
    <t>00:56:06</t>
  </si>
  <si>
    <t>SP18369-WWR-SL-750-80-35-L-10'-c(ROCKFON723)-UNV-DP-1-DS-C(1 LONG SIDE D)</t>
  </si>
  <si>
    <t>F05B-10'-PATH-5TH FL</t>
  </si>
  <si>
    <t>SP18369-WWR-SL-750-80-35-L-18'-C(ROCKFON723)-UNV-DP-1-DS-C(1 LONG SIDE D)</t>
  </si>
  <si>
    <t>F05B-18'-PATH-5TH FL</t>
  </si>
  <si>
    <t>SP18369-WWR-SL-750-80-35-L-14'-C(ROCKFON723)-UNV-DP-1-DS-C(1 LONG SIDE D)</t>
  </si>
  <si>
    <t>F05B-14'-PATH-5TH FL</t>
  </si>
  <si>
    <t>SP18369-WWR-SL-750-80-35-L-4'-C(ROCKFON723)-UNV-DP-1-DS-C(1 LONG SIDE D)</t>
  </si>
  <si>
    <t>F05B-4'-PATH-5TH FL</t>
  </si>
  <si>
    <t>16:23:14</t>
  </si>
  <si>
    <t>TB2DILED-400-400-80-35-SO-SO-8-W-UNV-DP-1-CT15(36)</t>
  </si>
  <si>
    <t>F3-CT15</t>
  </si>
  <si>
    <t>TB2DILED-400-400-80-35-SO-SO-8'-W-UNV-DP-1-CT15(36)-B1(BSL310LP)</t>
  </si>
  <si>
    <t>F3E-CT15</t>
  </si>
  <si>
    <t>TB2DILED-400-400-80-35-SO-SO-8-W-UNV-DP-1-CT9(36)</t>
  </si>
  <si>
    <t>F3-CT9</t>
  </si>
  <si>
    <t>TB2DILED-400-400-80-35-SO-SO-8'-W-UNV-DP-1-CT9(36)-B1(BSL310LP)</t>
  </si>
  <si>
    <t>F3E-CT9</t>
  </si>
  <si>
    <t>STFC-NO-DML(9'-450)-80-35-AY(1)-W-120-MD-1-CT9(180")-RC</t>
  </si>
  <si>
    <t>L02</t>
  </si>
  <si>
    <t>STCO-NO-DSO(30'-400)-80-35-W-120-MD-1-CT9(180")-RC</t>
  </si>
  <si>
    <t>L03</t>
  </si>
  <si>
    <t>SP18369-WWR-SL-750-80-35-L-14'-W-UNV-DP-1-TG9</t>
  </si>
  <si>
    <t>09:10:32</t>
  </si>
  <si>
    <t>F05-14'-3RD FL</t>
  </si>
  <si>
    <t>15:36:08</t>
  </si>
  <si>
    <t>10:53:53</t>
  </si>
  <si>
    <t>10:53:54</t>
  </si>
  <si>
    <t>10:53:55</t>
  </si>
  <si>
    <t>10:53:57</t>
  </si>
  <si>
    <t>07:25:31</t>
  </si>
  <si>
    <t>10:46:30</t>
  </si>
  <si>
    <t>11:38:03</t>
  </si>
  <si>
    <t>14:00:22</t>
  </si>
  <si>
    <t>CLKLED-700-80-30-SO-7' 6"-W-UNV-DP-1-AC-FW(6)</t>
  </si>
  <si>
    <t>LT05/7' 6"-22ND</t>
  </si>
  <si>
    <t>CLKLED-700-80-30-SO-15' 6"-W-UNV-DP-1-AC-FW(6)</t>
  </si>
  <si>
    <t>LT05/15' 6"-22ND</t>
  </si>
  <si>
    <t>CLKLED-700-80-30-SO-13' 6"-W-UNV-DP-1-AC-FW(6)</t>
  </si>
  <si>
    <t>LT05/13' 6"-22ND</t>
  </si>
  <si>
    <t>CLKLED-700-80-30-SO-14'-W-UNV-DP-1-AC-FW(6)</t>
  </si>
  <si>
    <t>LT05/14'-22ND</t>
  </si>
  <si>
    <t>CLKLED-700-80-30-SO-18' 6"-W-UNV-DP-1-AC-FW(6)</t>
  </si>
  <si>
    <t>LT05/18' 6"-22ND</t>
  </si>
  <si>
    <t>CLKLED-700-80-30-SO-6'-W-UNV-DP-1-AC-FW(6)</t>
  </si>
  <si>
    <t>LT05/6'-23RD</t>
  </si>
  <si>
    <t>CLKLED-700-80-30-SO-9'-W-UNV-DP-1-AC-FW(6)</t>
  </si>
  <si>
    <t>LT05/9'-23RD</t>
  </si>
  <si>
    <t>LT05/13' 6"-23RD</t>
  </si>
  <si>
    <t>CLKLED-700-80-30-SO-13'-W-UNV-DP-1-AC-FW(6)</t>
  </si>
  <si>
    <t>LT05/13'-23RD</t>
  </si>
  <si>
    <t>LT05/14'-23RD</t>
  </si>
  <si>
    <t>CLKLED-700-80-30-SO-17' 6"-W-UNV-DP-1-AC-FW(6)</t>
  </si>
  <si>
    <t>LT05/17' 6"-23RD</t>
  </si>
  <si>
    <t>LT05/18' 6"-23RD</t>
  </si>
  <si>
    <t>CLKLED-700-80-30-SO-2'-W-UNV-DP-1-AC-FW(6)</t>
  </si>
  <si>
    <t>LT05/2'-24TH</t>
  </si>
  <si>
    <t>LT05/6'-24TH</t>
  </si>
  <si>
    <t>LT05/13' 6"-24TH</t>
  </si>
  <si>
    <t>LT05/14'-24TH</t>
  </si>
  <si>
    <t>LT05/17' 6"-24TH</t>
  </si>
  <si>
    <t>LT05/18' 6"-24TH</t>
  </si>
  <si>
    <t>BDLEDPAT-OPR-90(1)-400-80-30-SO-8-EX-W-120-DP-1-CA(48)</t>
  </si>
  <si>
    <t>LT36, L 4'X4'-24TH</t>
  </si>
  <si>
    <t>BDLEDPAT-OPR-90(2)-400-80-30-SO-12-EX-W-120-DP-1-CA(48)</t>
  </si>
  <si>
    <t>LT36, U 4'X4'X4'-24TH</t>
  </si>
  <si>
    <t>CLKLED-700-80-30-SO-7'-W-UNV-DP-1-AC-FW(6)</t>
  </si>
  <si>
    <t>LT05/7'-25TH</t>
  </si>
  <si>
    <t>LT05/7' 6"-25TH</t>
  </si>
  <si>
    <t>CLKLED-700-80-30-SO-8' 6"-W-UNV-DP-1-AC-FW(6)</t>
  </si>
  <si>
    <t>LT05/8' 6"-25TH</t>
  </si>
  <si>
    <t>LT05/13'-25TH</t>
  </si>
  <si>
    <t>CLKLED-700-80-30-SO-14' 6"-W-UNV-DP-1-AC-FW(6)</t>
  </si>
  <si>
    <t>LT05/14' 6"-25TH</t>
  </si>
  <si>
    <t>CLKLED-700-80-30-SO-18' 6'-W-UNV-DP-1-AC-FW(6)</t>
  </si>
  <si>
    <t>LT05/18' 6'-25TH</t>
  </si>
  <si>
    <t>LT36, L 4'X4'-25TH</t>
  </si>
  <si>
    <t>LT36, U 4'X4'X4'-25TH</t>
  </si>
  <si>
    <t>CLKLED-700-80-30-SO-4'-W-UNV-DP-1-AC-FW(6)</t>
  </si>
  <si>
    <t>LT05/4'-26TH</t>
  </si>
  <si>
    <t>LT05/13' 6"-26TH</t>
  </si>
  <si>
    <t>LT05/14' 6"-26TH</t>
  </si>
  <si>
    <t>LT05/17' 6"-26TH</t>
  </si>
  <si>
    <t>LT36, L 4'X4'-26TH</t>
  </si>
  <si>
    <t>LT36, U 4'X4'X4'-26TH</t>
  </si>
  <si>
    <t>LT05/18' 6"-26TH</t>
  </si>
  <si>
    <t>CLKLED-700-80-30-SO-8'-W-UNV-DP-1-AC-FW(6)</t>
  </si>
  <si>
    <t>LT05/8'-23RD</t>
  </si>
  <si>
    <t>CLKLED-700-80-30-SO-12'-W-UNV-DP-1-AC-FW(6)</t>
  </si>
  <si>
    <t>LT05/12'-24TH</t>
  </si>
  <si>
    <t>LT05/4'-25TH</t>
  </si>
  <si>
    <t>CLKLED-700-80-30-SO-5'-W-UNV-DP-1-AC-FW(6)</t>
  </si>
  <si>
    <t>LT05/5'-25TH</t>
  </si>
  <si>
    <t>CLKLED-700-80-30-SO-9' 6"-W-UNV-DP-1-AC-FW(6)</t>
  </si>
  <si>
    <t>LT05/9' 6"-25TH</t>
  </si>
  <si>
    <t>LT05/13'-26TH</t>
  </si>
  <si>
    <t>07:58:42</t>
  </si>
  <si>
    <t>07:58:46</t>
  </si>
  <si>
    <t>07:58:48</t>
  </si>
  <si>
    <t>STFC-NO-DML(9-600)-90-30-AY(1)-W-120-MD-1-CT15(36)-RC</t>
  </si>
  <si>
    <t>LP-1A</t>
  </si>
  <si>
    <t>TB2DILEDPAT-REC-90(4)-400-500-80-35-SL-SO-52'-EX-W-UNV-DP-1-CA(36)</t>
  </si>
  <si>
    <t>F1, 10'X16'/5TH</t>
  </si>
  <si>
    <t>BRLED-500-80-35-FL-12'-W-UNV-DP-1-DS-FW(6)</t>
  </si>
  <si>
    <t>F2, 12/7TH</t>
  </si>
  <si>
    <t>BRLED-500-80-35-FL-12'-W-UNV-DP-1+E(1)-DS-FW(6)</t>
  </si>
  <si>
    <t>F2EC, 12/7TH</t>
  </si>
  <si>
    <t>BRLED-500-80-35-FL-16'-W-UNV-DP-1-DS-FW(6)</t>
  </si>
  <si>
    <t>F2, 16/7TH</t>
  </si>
  <si>
    <t>BRLED-500-80-35-FL-8'-W-UNV-DP-1-TB15-FW(6)</t>
  </si>
  <si>
    <t>F2A, 8/6TH</t>
  </si>
  <si>
    <t>F2A, 8/7TH</t>
  </si>
  <si>
    <t>BRLED-500-80-35-FL-10'-W-UNV-DP-1-TB15-FW(6)</t>
  </si>
  <si>
    <t>F2A, 10/9TH</t>
  </si>
  <si>
    <t>BRLED-500-80-35-FL-12'-W-UNV-DP-1-TB15-FW(6)</t>
  </si>
  <si>
    <t>F2A, 12/6TH</t>
  </si>
  <si>
    <t>F2A, 12/7TH</t>
  </si>
  <si>
    <t>BRLED-500-80-35-FL-14'-W-UNV-DP-1-TB15-FW(6)</t>
  </si>
  <si>
    <t>F2A, 14/6TH</t>
  </si>
  <si>
    <t>F2A, 14/7TH</t>
  </si>
  <si>
    <t>F2A, 14/9TH</t>
  </si>
  <si>
    <t>BRLED-500-80-35-FL-18'-W-UNV-DP-1-TB15-FW(6)</t>
  </si>
  <si>
    <t>F2A, 18/6TH</t>
  </si>
  <si>
    <t>F2A, 18/7TH</t>
  </si>
  <si>
    <t>BRLED-500-80-35-FL-42'-W-UNV-DP-1+E(3)-TB15-FW(6)</t>
  </si>
  <si>
    <t>F2A,EC 42/6TH</t>
  </si>
  <si>
    <t>BRLED-500-80-35-FL-42'-W-UNV-DP-1-TB15-FW(6)</t>
  </si>
  <si>
    <t>F2A, 42/9TH</t>
  </si>
  <si>
    <t>F2AEC, 42/9TH</t>
  </si>
  <si>
    <t>BMRLED-600-80-35-ASO-4-W-UNV-DP-1-TB15-FW(6)</t>
  </si>
  <si>
    <t>F25A, 4/6TH</t>
  </si>
  <si>
    <t>F25A, 4/7TH</t>
  </si>
  <si>
    <t>BMRLED-600-80-35-ASO-4-W-UNV-DP-E(1)-TB15-FW(6)</t>
  </si>
  <si>
    <t>F25AEC, 4/6TH</t>
  </si>
  <si>
    <t>TB2ILED-886-80-35-SL-140'-W-UNV-DP-1+E(6)-CA(36)</t>
  </si>
  <si>
    <t>F40EC 140/5TH</t>
  </si>
  <si>
    <t>TB2ILED-886-80-35-SL-66'-W-UNV-DP-1+E(3)-CA(36)</t>
  </si>
  <si>
    <t>F40EC 66/5TH</t>
  </si>
  <si>
    <t>TB2ILED-886-80-35-SL-58'-W-UNV-DP-1+E(3)-CA(36)</t>
  </si>
  <si>
    <t>F40EC 58/8TH</t>
  </si>
  <si>
    <t>F2A, 42/6TH</t>
  </si>
  <si>
    <t>BRLED-625-80-30-FL-8-W-UNV-DP-1-ST-CP</t>
  </si>
  <si>
    <t>G2-8'</t>
  </si>
  <si>
    <t>BRLED-625-80-30-FL-10-W-UNV-DP-1-ST-CP</t>
  </si>
  <si>
    <t>G2-10'</t>
  </si>
  <si>
    <t>BRLED-625-80-30-FL-12-W-UNV-DP-1-ST-CP</t>
  </si>
  <si>
    <t>G2-12'</t>
  </si>
  <si>
    <t>BRLED-625-80-30-FL-14-W-UNV-DP-1-ST-CP</t>
  </si>
  <si>
    <t>G2-14'</t>
  </si>
  <si>
    <t>BRLED-625-80-30-FL-16-W-UNV-DP-1-ST-CP</t>
  </si>
  <si>
    <t>G2-16'</t>
  </si>
  <si>
    <t>BRLED-625-80-30-FL-20-W-UNV-DP-1-ST-CP</t>
  </si>
  <si>
    <t>G2-20'</t>
  </si>
  <si>
    <t>BDLED-625-80-30-SO-5-BLK-UNV-DP-1-CA(96)</t>
  </si>
  <si>
    <t>G4-5'</t>
  </si>
  <si>
    <t>BDLED-625-80-30-SO-6-BLK-UNV-DP-1-CA(96)</t>
  </si>
  <si>
    <t>G4-6'</t>
  </si>
  <si>
    <t>BDLED-625-80-30-SO-16-BLK-UNV-DP-2-CA(96)</t>
  </si>
  <si>
    <t>G4-16'</t>
  </si>
  <si>
    <t>BDLED-625-80-30-SO-18-BLK-UNV-DP-1-CA(96)</t>
  </si>
  <si>
    <t>G4-18'</t>
  </si>
  <si>
    <t>BDLED-625-80-30-SO-20-BLK-UNV-DP-1-CA(96)</t>
  </si>
  <si>
    <t>G4-20'</t>
  </si>
  <si>
    <t>BDLED-625-80-30-SO-23-W-UNV-DP-1-CA(96)</t>
  </si>
  <si>
    <t>G4-23'</t>
  </si>
  <si>
    <t>SCD-375-80-30-0.5M-18-BLK-UNV-DP-1-CA(96)</t>
  </si>
  <si>
    <t>G6-18'</t>
  </si>
  <si>
    <t>BDLED-625-80-30-SO-4-BLK-UNV-DP-1-CA(96)</t>
  </si>
  <si>
    <t>G14-4'</t>
  </si>
  <si>
    <t>G14-5'</t>
  </si>
  <si>
    <t>G14-6'</t>
  </si>
  <si>
    <t>BDLED-625-80-30-SO-16-BLK-UNV-DP-1-CA(96)</t>
  </si>
  <si>
    <t>G14-16'</t>
  </si>
  <si>
    <t>G14-18'</t>
  </si>
  <si>
    <t>BMPRLED-375-80-30-RG3-8'5"-W-UNV-DP-1-DS-TS(2)-CP</t>
  </si>
  <si>
    <t>G17-8'5"</t>
  </si>
  <si>
    <t>BMPRLED-375-80-30-RG3-8'7"-W-UNV-DP-1-DS-TS(2)-CP</t>
  </si>
  <si>
    <t>G17-8'7"</t>
  </si>
  <si>
    <t>BMPRLED-375-80-30-RG3-12'-W-UNV-DP-1-DS-TS(2)-CP</t>
  </si>
  <si>
    <t>G17-12'</t>
  </si>
  <si>
    <t>BMPRLED-375-80-30-RG3-142"-W-UNV-DP-1-DS-TS(2)-CP</t>
  </si>
  <si>
    <t>G17-142"</t>
  </si>
  <si>
    <t>BDLED-1000-80-30-SO-56-BLK-UNV-DP-1-CA(96)</t>
  </si>
  <si>
    <t>G35-56'</t>
  </si>
  <si>
    <t>BSLED-375-80-30-SO-0' 245"-W-UNV-DP-1-S-C(OVERALL LENGTH)</t>
  </si>
  <si>
    <t>G54-245"</t>
  </si>
  <si>
    <t>BSLED-375-80-30-SO-0' 317"-W-UNV-DP-1-S-C(OVERALL LENGTH)</t>
  </si>
  <si>
    <t>G54-317"</t>
  </si>
  <si>
    <t>SCS-625-80-30-2M-8-AP-UNV-DP-1-S</t>
  </si>
  <si>
    <t>G58-8'</t>
  </si>
  <si>
    <t>BSLED-375-80-30-SO-0' 244"-W-UNV-DP-1-S-C(OVERALL LENGTH)</t>
  </si>
  <si>
    <t>G54-244"</t>
  </si>
  <si>
    <t>15:45:44</t>
  </si>
  <si>
    <t>15:45:47</t>
  </si>
  <si>
    <t>15:45:53</t>
  </si>
  <si>
    <t>15:46:04</t>
  </si>
  <si>
    <t>07:44:21</t>
  </si>
  <si>
    <t>SCDPAT-ASO-60-400-80-35-FL-36-EX-W-UNV-DP-1-CTS(36)</t>
  </si>
  <si>
    <t>10A-3X60</t>
  </si>
  <si>
    <t>SCDPAT-ASO-60-400-80-35-FL-30-EX-W-UNV-DP-1-CTS(36)</t>
  </si>
  <si>
    <t>10B-3X60</t>
  </si>
  <si>
    <t>SCDPAT-ASO-60-400-80-35-FL-48-EX-W-UNV-DP-1-CTS(36)</t>
  </si>
  <si>
    <t>10C-3X60</t>
  </si>
  <si>
    <t>SCWDI-750-500-80-35-SO-FL-34-W-120-DP-2</t>
  </si>
  <si>
    <t>11-34'</t>
  </si>
  <si>
    <t>BMRLED-500-80-35-ASO-16-AP-120-DP-1-DF</t>
  </si>
  <si>
    <t>12-16'</t>
  </si>
  <si>
    <t>BMRLED-500-80-35-ASO-35-AP-120-DP-1-DF</t>
  </si>
  <si>
    <t>12A-35'</t>
  </si>
  <si>
    <t>BMRLED-500-80-35-ASO-52-AP-120-DP-2-DF</t>
  </si>
  <si>
    <t>12B-52'</t>
  </si>
  <si>
    <t>BMRLED-500-80-35-ASO-8-AP-120-DP-1-DF</t>
  </si>
  <si>
    <t>12C-8'</t>
  </si>
  <si>
    <t>BMRLED-500-80-35-ASO-12-AP-120-DP-1-DF</t>
  </si>
  <si>
    <t>12D-12'</t>
  </si>
  <si>
    <t>BMRLED-500-80-35-ASO-60-AP-120-DP-2-DF</t>
  </si>
  <si>
    <t>13-60'</t>
  </si>
  <si>
    <t>BMRLED-500-80-35-ASO-59-AP-120-DP-2-DF</t>
  </si>
  <si>
    <t>13A-59'</t>
  </si>
  <si>
    <t>BMDLED-1000-80-35-SO-4-W-120-DP-1-CTS(36)</t>
  </si>
  <si>
    <t>14-4'</t>
  </si>
  <si>
    <t>BMDLED-1000-80-35-SO-8-W-120-DP-1-CTS(36)</t>
  </si>
  <si>
    <t>14A-8'</t>
  </si>
  <si>
    <t>BMRLED-750-80-35-FL-20-W-120-DP-1-DF</t>
  </si>
  <si>
    <t>16-20'</t>
  </si>
  <si>
    <t>BMRLED-750-80-35-FL-16-W-120-DP-1-DF</t>
  </si>
  <si>
    <t>16A-16'</t>
  </si>
  <si>
    <t>SP18218(4)-SLLED-SL 80/20-800-90-30-PL-8-W-UNV-DP-1-SA(24 3/4")+SM</t>
  </si>
  <si>
    <t>P8-OS-2</t>
  </si>
  <si>
    <t>P8-DS-2</t>
  </si>
  <si>
    <t>P8-F/OS-2</t>
  </si>
  <si>
    <t>P8-F/DS-2</t>
  </si>
  <si>
    <t>SP18218(4)-SLLED-SL 80/20-800-90-30-PL-12-W-UNV-DP-1-SA(24 3/4")+SM</t>
  </si>
  <si>
    <t>P12-OS-2</t>
  </si>
  <si>
    <t>P12-F/OS-2</t>
  </si>
  <si>
    <t>P12-F/DS-2</t>
  </si>
  <si>
    <t>STFD-DSO(6-400)-80-40-BT(3)-W-120-MD-1-CA(144")-RC</t>
  </si>
  <si>
    <t>P-6'</t>
  </si>
  <si>
    <t>CCL-SL-500-80-40-CP(48')-W-UNV-DP-1-C</t>
  </si>
  <si>
    <t>22:30:16</t>
  </si>
  <si>
    <t>Q-48'</t>
  </si>
  <si>
    <t>STFD-DSO(9-400)-80-40-BT(3)-W-120-MD-1-CA(144")-RC</t>
  </si>
  <si>
    <t>R-9'</t>
  </si>
  <si>
    <t>STFD-DSO(12-400)-80-40-BT(3)-W-120-MD-1-CA(144")-RC</t>
  </si>
  <si>
    <t>S-12'</t>
  </si>
  <si>
    <t>07:27:13</t>
  </si>
  <si>
    <t>10:18:21</t>
  </si>
  <si>
    <t>10:18:25</t>
  </si>
  <si>
    <t>10:18:26</t>
  </si>
  <si>
    <t>10:18:27</t>
  </si>
  <si>
    <t>10:18:28</t>
  </si>
  <si>
    <t>10:18:32</t>
  </si>
  <si>
    <t>BBRLED-750-80-40-FL-12-W-UNV-DP-1-DF</t>
  </si>
  <si>
    <t>202-12'</t>
  </si>
  <si>
    <t>BBRLED-750-80-40-FL-16-W-UNV-DP-1-DF</t>
  </si>
  <si>
    <t>202-16'</t>
  </si>
  <si>
    <t>BBRLED-750-80-40-FL-18'9"-W-UNV-DP-1-DF</t>
  </si>
  <si>
    <t>202-18'9"</t>
  </si>
  <si>
    <t>BBRLED-750-80-40-FL-29-W-UNV-DP-1-DF</t>
  </si>
  <si>
    <t>202-29'</t>
  </si>
  <si>
    <t>BBRLED-750-80-40-FL-6-W-UNV-DP-1-DF</t>
  </si>
  <si>
    <t>202-6'</t>
  </si>
  <si>
    <t>BBRLED-750-80-40-FL-26-W-UNV-DP-1-DF</t>
  </si>
  <si>
    <t>202-26'</t>
  </si>
  <si>
    <t>SKPE-18086-SL 0/100-ASO-AL(32')-550-80-30-SO-AP-UNV-D-1-CA(96)</t>
  </si>
  <si>
    <t>D-32'</t>
  </si>
  <si>
    <t>BMRLED-500-80-30-FL-4-W-UNV-DP-1-ST</t>
  </si>
  <si>
    <t>BMRLED-500-80-30-FL-4-W-UNV-DP-1-ST-B1(BSL10LST)</t>
  </si>
  <si>
    <t>L-4' EM</t>
  </si>
  <si>
    <t>BBSLED-750-90-35-SO-8'-W-UNV-DP-1-S-B1(BSL10LST)-DOS(1)</t>
  </si>
  <si>
    <t>16:45:43</t>
  </si>
  <si>
    <t>STFD-DSO(132-400)-80-35-AL(9)+AT(14)+AI(5)+AX(1)-BLK-UNV-MD-1-CA(36)-RC</t>
  </si>
  <si>
    <t>L-05 TYPE 1</t>
  </si>
  <si>
    <t>STSFF-SO(100-400)-80-35-AL(6)+AT(13)+AI(2)-BLK-UNV-MD-1-S</t>
  </si>
  <si>
    <t>L-05 TYPE 2</t>
  </si>
  <si>
    <t>STFD-DSO(42-400)-80-35-AL(2)+AT(7)-BLK-UNV-MD-1-CA(36)-RC</t>
  </si>
  <si>
    <t>L-05 TYPE 3</t>
  </si>
  <si>
    <t>WBDIWLED-1000-1000-90-40-SO-SO-2'-C(RAL8019)-UNV-DP-1-BF</t>
  </si>
  <si>
    <t>FO4-2'</t>
  </si>
  <si>
    <t>BRLEDPAT-REC-90(4)-1000-80-35-SO-FL-20'-NL-W-UNV-DP-1-TB9</t>
  </si>
  <si>
    <t>N3-SMALL-6'X4' REC</t>
  </si>
  <si>
    <t>BRLEDPAT-REC-90(4)-1000-80-35-SO-FL-52'-NL-W-UNV-DP-1-TB9</t>
  </si>
  <si>
    <t>N3-LARGE-12'X14' REC</t>
  </si>
  <si>
    <t>WBDIWLED-1000-1000-90-40-SO-SO-4'-C(RAL8019)-UNV-DP-1-BF</t>
  </si>
  <si>
    <t>FO1-4'</t>
  </si>
  <si>
    <t>WBDIWLED-1000-1000-90-40-SO-SO-4-C(RAL8019)-UNV-DP-1-BF</t>
  </si>
  <si>
    <t>FO1-4' E</t>
  </si>
  <si>
    <t>WBIWLED-1000-90-40-SO-4-C(RAL8019)-UNV-DP-1-BF</t>
  </si>
  <si>
    <t>FO2-4'</t>
  </si>
  <si>
    <t>WBDIWLED-500-500-90-40-SO-SO-4-C(RAL8019)-UNV-DP-1-BF</t>
  </si>
  <si>
    <t>FO3-4'</t>
  </si>
  <si>
    <t>WBDIWLED-500-500-90-40-SO-SO-4-CRAL8019)-UNV-DP-1-BF</t>
  </si>
  <si>
    <t>FO3-4' E</t>
  </si>
  <si>
    <t>BMRLED-700-80-40-FL-12-W-UNV-DP-1-DF</t>
  </si>
  <si>
    <t>G @ 12'</t>
  </si>
  <si>
    <t>BMRLED-700-80-40-FL-4-W-UNV-DP-1-DF</t>
  </si>
  <si>
    <t>G @ 4'</t>
  </si>
  <si>
    <t>11:05:53</t>
  </si>
  <si>
    <t>TB4DLED-1000-80-35-SO-6-W-277-DP-1-CA(36)</t>
  </si>
  <si>
    <t>A-6'</t>
  </si>
  <si>
    <t>TB4DLED-1000-80-35-SO-12-W-277-DP-1-CA(36)</t>
  </si>
  <si>
    <t>TB4DLED-1000-80-35-SO-56-W-277-DP-1-CA(36)</t>
  </si>
  <si>
    <t>A-56'</t>
  </si>
  <si>
    <t>STFC-I(24-500)-NO-90-40-AH(3)+AY(1)-W-277-MD-1-CT9(36)-RC</t>
  </si>
  <si>
    <t>H1-A</t>
  </si>
  <si>
    <t>STFC-I(56-500)-NO-90-40-AH(8)+AY(3)-W-277-MD-1-CT9(36)-RC</t>
  </si>
  <si>
    <t>H1-B</t>
  </si>
  <si>
    <t>STFC-I(44-500)-NO-90-40-AH(7)+AY(2)-W-277-MD-1-CT9(36)-RC</t>
  </si>
  <si>
    <t>H1-C</t>
  </si>
  <si>
    <t>STI-500-90-40-4-W-277-MD-1-CT9(36)-RC</t>
  </si>
  <si>
    <t>H1-C1</t>
  </si>
  <si>
    <t>STFC-I(56-500)-NO-90-40-AH(7)+AY(4)-W-277-MD-1-CT9(36)-RC</t>
  </si>
  <si>
    <t>H1-D</t>
  </si>
  <si>
    <t>STFC-I(56-500)-NO-90-40-AH(4)+AY(5)-W-277-MD-1-CT9(36)-RC</t>
  </si>
  <si>
    <t>H1-E</t>
  </si>
  <si>
    <t>STFC-I(28-500)-NO-90-40-AH(4)+AY(1)-W-277-MD-1-CT9(36)-RC</t>
  </si>
  <si>
    <t>H1-F</t>
  </si>
  <si>
    <t>STFC-I(8-500)-NO-90-40-AL(1)-W-277-MD-1-CT9(36)-RC</t>
  </si>
  <si>
    <t>STFC-NO-DSO(44-400)-90-40-AL(2)-W-277-MD-1-CT9(36)-RC</t>
  </si>
  <si>
    <t>V-1-44'</t>
  </si>
  <si>
    <t>STD-SO-400-90-40-34-W-277-MD-1-CT9(36)-RC</t>
  </si>
  <si>
    <t>V-1-34'</t>
  </si>
  <si>
    <t>TB2DILED-400-400-80-35-SO-SO-4-W-UNV-DP-1-CA(36)</t>
  </si>
  <si>
    <t>BMRLED-400-80-35-FL-4-W-UNV-DP-1-D</t>
  </si>
  <si>
    <t>R3</t>
  </si>
  <si>
    <t>BMRLED-400-80-35-FL-4-W-UNV-DP-1-TB9</t>
  </si>
  <si>
    <t>BMRVLED-400-80-35-SO-4-W-UNV-DP-1-DF</t>
  </si>
  <si>
    <t>R3V</t>
  </si>
  <si>
    <t>DIALED-22-3000-90-30-VL-W-120-DP-1-ST</t>
  </si>
  <si>
    <t>LTLED-SL 80/20-800-90-30-SO-4-W-120-DP-1-CA(36)</t>
  </si>
  <si>
    <t>LTLED-SL 80/20-800-90-30-SO-8-W-120-DP-1-CA(36)</t>
  </si>
  <si>
    <t>B3-8'</t>
  </si>
  <si>
    <t>LTLED-SL 80/20-800-90-30-SO-8-W-120-DP-1-CA(36)-B1(BSL310LP)</t>
  </si>
  <si>
    <t>B3-8' EM</t>
  </si>
  <si>
    <t>LTLED-SL 80/20-800-90-30-SO-8-W-120-DP-1-CA(36)-DS(1)</t>
  </si>
  <si>
    <t>B5-8'</t>
  </si>
  <si>
    <t>LTLED-SL 80/20-800-90-30-SO-12-W-120-DP-1-CA(36)</t>
  </si>
  <si>
    <t>B6-12'</t>
  </si>
  <si>
    <t>LTLED-SL 80/20-800-90-30-SO-12-W-120-DP-1-CA(36)-B1(BSL310LP)</t>
  </si>
  <si>
    <t>B6-12' EM</t>
  </si>
  <si>
    <t>LTLED-SL 80/20-800-90-30-SO-12-W-120-DP-1-CA(36)-DS(1)</t>
  </si>
  <si>
    <t>B7-12'</t>
  </si>
  <si>
    <t>B8-12'</t>
  </si>
  <si>
    <t>CLKLED-750-90-30-SO-4-W-120-DP-1-ST</t>
  </si>
  <si>
    <t>CLKLED-750-90-30-SO-4-W-120-DP-1-ST-DS(1)</t>
  </si>
  <si>
    <t>D1-4'</t>
  </si>
  <si>
    <t>CLKLED-750-90-30-SO-8-W-120-DP-1-ST-DS(1)</t>
  </si>
  <si>
    <t>BBRLED-750-80-40-FL-6-W-UNV-DP-1-TB15</t>
  </si>
  <si>
    <t>BBRLED-750-80-40-FL-4-W-UNV-DP-1-TB15</t>
  </si>
  <si>
    <t>BBRLED-750-80-40-FL-4-W-UNV-DP-1-TB15-B1(BSL310LP)</t>
  </si>
  <si>
    <t>S2EM</t>
  </si>
  <si>
    <t>BMRLEDPAT-SQ-90-400-80-35-SO-FL-4'X4'-EX-W-277-DP-1+E(1)-DS</t>
  </si>
  <si>
    <t>F3B-16' SQ/EM</t>
  </si>
  <si>
    <t>BMRLEDPAT-SQ-90-400-80-35-SO-FL-4'X4'-EX-W-277-DP-1+NL(1)-DS</t>
  </si>
  <si>
    <t>F3B-16' SQ/NL</t>
  </si>
  <si>
    <t>08:27:53</t>
  </si>
  <si>
    <t>08:27:55</t>
  </si>
  <si>
    <t>08:27:57</t>
  </si>
  <si>
    <t>08:27:59</t>
  </si>
  <si>
    <t>08:28:01</t>
  </si>
  <si>
    <t>08:28:03</t>
  </si>
  <si>
    <t>08:28:06</t>
  </si>
  <si>
    <t>12:02:16</t>
  </si>
  <si>
    <t>08:28:09</t>
  </si>
  <si>
    <t>08:28:10</t>
  </si>
  <si>
    <t>08:28:12</t>
  </si>
  <si>
    <t>08:28:13</t>
  </si>
  <si>
    <t>08:28:15</t>
  </si>
  <si>
    <t>08:28:18</t>
  </si>
  <si>
    <t>18:08:33</t>
  </si>
  <si>
    <t>18:08:36</t>
  </si>
  <si>
    <t>18:08:40</t>
  </si>
  <si>
    <t>18:08:42</t>
  </si>
  <si>
    <t>18:09:11</t>
  </si>
  <si>
    <t>10:46:39</t>
  </si>
  <si>
    <t>10:46:48</t>
  </si>
  <si>
    <t>10:47:01</t>
  </si>
  <si>
    <t>10:47:10</t>
  </si>
  <si>
    <t>10:47:17</t>
  </si>
  <si>
    <t>10:47:26</t>
  </si>
  <si>
    <t>10:47:38</t>
  </si>
  <si>
    <t>TB4DILED-750-500-80-35-SL-SO-6-W-UNV-DP-1-CT9(48)</t>
  </si>
  <si>
    <t>BL10-6FT</t>
  </si>
  <si>
    <t>TB4DILED-750-500-80-35-SL-SO-4-W-UNV-DP-1-CT9(48)</t>
  </si>
  <si>
    <t>BL10A-4FT</t>
  </si>
  <si>
    <t>TB4DILED-750-500-80-35-SL-SO-8-W-UNV-DP-1-CT9(48)</t>
  </si>
  <si>
    <t>BL10A-8FT</t>
  </si>
  <si>
    <t>TB4DILED-750-500-80-35-SL-SO-10-W-UNV-DP-1-CT9(48)</t>
  </si>
  <si>
    <t>BL10A-10FT</t>
  </si>
  <si>
    <t>TB4DILED-750-500-80-35-SL-SO-14-W-UNV-DP-2-CT9(48)-C(2 CIRCUIT SPLIT 8'-6' FEED ON EACH END - 5 CONDUCTOR CABLE EACH END)</t>
  </si>
  <si>
    <t>BL10A-14FT</t>
  </si>
  <si>
    <t>TB4DILED-400-400-80-35-SL-SO-6-W-UNV-DP-1-CT9(48)</t>
  </si>
  <si>
    <t>BL11-6FT</t>
  </si>
  <si>
    <t>TB4DILED-400-400-80-35-SL-SO-8-W-UNV-DP-1-CT9(48)</t>
  </si>
  <si>
    <t>BL11-8FT</t>
  </si>
  <si>
    <t>TB4DILED-400-400-80-35-SL-SO-10-W-UNV-DP-2-CT9(48)-C(2 CIRCUIT SPLIT 6'-4' FEED ON EACH END - 5 CONDUCTOR CABLE EACH END)</t>
  </si>
  <si>
    <t>BL11E-10FT</t>
  </si>
  <si>
    <t>TB4DILED-400-400-80-35-SL-SO-10-W-UNV-DP-1-CT9(48)</t>
  </si>
  <si>
    <t>BL11-10FT</t>
  </si>
  <si>
    <t>TB4DILED-400-400-80-35-SL-SO-12-W-UNV-DP-2-CT9(48)</t>
  </si>
  <si>
    <t>BL11E-12FT</t>
  </si>
  <si>
    <t>TB4DILED-400-400-80-35-SL-SO-14-W-UNV-DP-2-CT9(48)-C(2 CIRCUIT SPLIT 8'-6' FEED ON EACH END - 5 CONDUCTOR CABLE EACH END)</t>
  </si>
  <si>
    <t>BL11E-14FT</t>
  </si>
  <si>
    <t>TB4DILED-400-400-80-35-SL-SO-18-W-UNV-DP-2-CT9(48)-C(2 CIRCUIT SPLIT 2'-16' FEED ON EACH END - 5 CONDUCTOR CABLE EACH END)</t>
  </si>
  <si>
    <t>BL11E-18FT</t>
  </si>
  <si>
    <t>TB4DILED-400-400-80-35-SL-SO-22-W-UNV-DP-2-CT9(48)-C(2 CIRCUIT SPLIT 8'-14' FEED ON EACH END - 5 CONDUCTOR CABLE EACH END)</t>
  </si>
  <si>
    <t>BL11E-22FT</t>
  </si>
  <si>
    <t>TB4DILED-400-400-80-35-SL-SO-24-W-UNV-DP-1-CT9(48)</t>
  </si>
  <si>
    <t>BL11-24FT</t>
  </si>
  <si>
    <t>TB4DILED-400-400-80-35-SL-SO-28-W-UNV-DP-2-CT9(48)-C(2 CIRCUIT SPLIT 8'-20' FEED ON EACH END - 5 CONDUCTOR CABLE EACH END)</t>
  </si>
  <si>
    <t>BL11E-28FT</t>
  </si>
  <si>
    <t>BL11A-6FT</t>
  </si>
  <si>
    <t>10:02:50</t>
  </si>
  <si>
    <t>BMRLED-500-80-35-FL-3-W-UNV-DP-1-DS</t>
  </si>
  <si>
    <t>RL3-W</t>
  </si>
  <si>
    <t>BMRLED-500-80-35-FL-4-W-UNV-DP-1-DS</t>
  </si>
  <si>
    <t>RL4</t>
  </si>
  <si>
    <t>BMRLED-500-80-35-FL-18-W-UNV-DP-1-DS</t>
  </si>
  <si>
    <t>RL6-18'</t>
  </si>
  <si>
    <t>CLKLED-500-80-35-SO-4-W-UNV-DP-1-AC</t>
  </si>
  <si>
    <t>RL4A</t>
  </si>
  <si>
    <t>CLKLED-500-80-35-SO-4-W-UNV-DP-1-AC-B1(BSL10LST)</t>
  </si>
  <si>
    <t>RL4AE</t>
  </si>
  <si>
    <t>CLKLED-500-80-35-SO-6-W-UNV-DP-1-AC</t>
  </si>
  <si>
    <t>RL6A</t>
  </si>
  <si>
    <t>CLKLED-500-80-35-SO-6-W-UNV-DP-1-AC-B1(BSL10LST)</t>
  </si>
  <si>
    <t>RL6AE</t>
  </si>
  <si>
    <t>CLKLED-500-80-35-SO-8-W-UNV-DP-1-AC</t>
  </si>
  <si>
    <t>RL8A</t>
  </si>
  <si>
    <t>CLKLED-500-80-35-SO-8-W-UNV-DP-1-AC-B1(BSL10LST)</t>
  </si>
  <si>
    <t>RL8AE</t>
  </si>
  <si>
    <t>BMDLED-500-80-35-SO-3-AP-UNV-DP-1-CA(96)-B1(BSL10LST)</t>
  </si>
  <si>
    <t>PL3E</t>
  </si>
  <si>
    <t>BMDLED-500-80-35-SO-6-AP-UNV-DP-1-CA(96)</t>
  </si>
  <si>
    <t>PL6</t>
  </si>
  <si>
    <t>BMDLED-500-80-35-SO-6-AP-UNV-DP-1-CA(96)-B1(BSL10LST)</t>
  </si>
  <si>
    <t>PL6E</t>
  </si>
  <si>
    <t>GPRLED-NLNW-400-80-35-RG2-8'6"-W-UNV-DP-1-DS</t>
  </si>
  <si>
    <t>WG13-8'6"</t>
  </si>
  <si>
    <t>GPRLED-NLNW-400-80-35-RG2-10'6"-W-UNV-DP-1-DS</t>
  </si>
  <si>
    <t>WG13-10'6"</t>
  </si>
  <si>
    <t>GPRLED-NLNW-400-80-35-RG2-11'6"-W-UNV-DP-1-DS</t>
  </si>
  <si>
    <t>WG13-11'6"</t>
  </si>
  <si>
    <t>BMDLED-500-80-35-SO-3-AP-UNV-DP-1-CA(96)</t>
  </si>
  <si>
    <t>PL3</t>
  </si>
  <si>
    <t>BMRLED-500-80-35-FL-3-BLK-UNV-DP-1-DF-B1(BSL10LST)</t>
  </si>
  <si>
    <t>RL3E</t>
  </si>
  <si>
    <t>BMRLED-500-80-35-FL-4-BLK-UNV-DP-1-DF</t>
  </si>
  <si>
    <t>RL4E</t>
  </si>
  <si>
    <t>SCR-500-80-35-FL-3-W-UNV-DP-1-DS</t>
  </si>
  <si>
    <t>RM3</t>
  </si>
  <si>
    <t>SCR-500-80-35-FL-4-W-UNV-DP-1-DS</t>
  </si>
  <si>
    <t>RM4</t>
  </si>
  <si>
    <t>SCR-500-80-35-FL-5-W-UNV-DP-1-DS</t>
  </si>
  <si>
    <t>RM5</t>
  </si>
  <si>
    <t>BMRLED-500-80-35-FL-3-BLK-UNV-DP-1-DF</t>
  </si>
  <si>
    <t>RL3-BLK</t>
  </si>
  <si>
    <t>G-12'</t>
  </si>
  <si>
    <t>BBRLED-300-80-35-FL-4-CB20946(2)-W-UNV-DP-1+LDI-ST-FW(6)</t>
  </si>
  <si>
    <t>F23/5-4'</t>
  </si>
  <si>
    <t>BBRLED-300-80-35-FL-4-CB20946(2)-W-UNV-DP-E(1)+LDI-ST-FW(6)</t>
  </si>
  <si>
    <t>F23/5-4' EM</t>
  </si>
  <si>
    <t>STLDI-SLI-350-DSO-400-8'-80-35-BLK-UNV-DP-1-CA(36")-RC-C(BLACK FIXTURES, CORDS AND CANOPIES)</t>
  </si>
  <si>
    <t>E 4TH</t>
  </si>
  <si>
    <t>STLDI-SLI-350-DML-450-8'-80-35-BLK-UNV-DP-1-CA(36")-RC-C(BLACK FIXTURE, CORDS AND CANOPY)</t>
  </si>
  <si>
    <t>F 10TH</t>
  </si>
  <si>
    <t>SCRML-20'-FL(12')-500-80-35-MKL(6')-350-80-35-BLK-BL(24")-BLK-UNV-DP-2-MFTG9</t>
  </si>
  <si>
    <t>F32-20'</t>
  </si>
  <si>
    <t>SCRML-12'-FL(8')-500-80-35-MKL(3')-350-80-35-BLK-BL(12")-BLK-UNV-DP-2-MFTG9</t>
  </si>
  <si>
    <t>F32A-12'</t>
  </si>
  <si>
    <t>SCRML-6'-FL(4')-500-80-35-MKL(2')-350-80-35-BLK-BLK-UNV-DP-2-MFTG9</t>
  </si>
  <si>
    <t>F32B-6'</t>
  </si>
  <si>
    <t>SCRML-48'-FL(40')-500-80-35-MKL(5'6")-350-80-35-BLK-BL(30")-BLK-UNV-DP-2-MFTG9</t>
  </si>
  <si>
    <t>F32-C-48'</t>
  </si>
  <si>
    <t>F32-D-20'</t>
  </si>
  <si>
    <t>SCRML-24'-FL(16')-500-80-35-MKL(6')-350-80-35-BLK-BL(24")-BLK-UNV-DP-2-MFTG9</t>
  </si>
  <si>
    <t>F32-E-24'</t>
  </si>
  <si>
    <t>SCRML-26'-FL(16')-500-80-35-MKL(7'6")-350-80-35-BLK-BL(30")-BLK-UNV-DP-2-MFTG9</t>
  </si>
  <si>
    <t>F32-F-26'</t>
  </si>
  <si>
    <t>SCRML-34'-FL(26')-500-80-35-MKL(4')-350-80-35-BLK-BL(24")-BLK-UNV-DP-2-MFTG9</t>
  </si>
  <si>
    <t>F32-G-34'</t>
  </si>
  <si>
    <t>SCRML-4'-FL(2')-500-80-35-MKL(2')-350-80-35-BLK-BLK-UNV-DP-2-MFTG9</t>
  </si>
  <si>
    <t>F32-H-4'</t>
  </si>
  <si>
    <t>ARCWLED-SL 80/20-1000-80-35-SO-4-W-UNV-DP-1</t>
  </si>
  <si>
    <t>F15</t>
  </si>
  <si>
    <t>21:40:48</t>
  </si>
  <si>
    <t>14:58:21</t>
  </si>
  <si>
    <t>CLKLED-400-80-30-SO-6'-W-UNV-DP-1-AC</t>
  </si>
  <si>
    <t>LR20-S-6'</t>
  </si>
  <si>
    <t>CLKLED-400-80-30-SO-8'-W-UNV-DP-1-AC</t>
  </si>
  <si>
    <t>LR20-S-8'</t>
  </si>
  <si>
    <t>CLKLED-400-80-30-SO-14'-W-UNV-DP-1-AC</t>
  </si>
  <si>
    <t>LR20-S-14'</t>
  </si>
  <si>
    <t>20:33:50</t>
  </si>
  <si>
    <t>20:33:57</t>
  </si>
  <si>
    <t>20:34:11</t>
  </si>
  <si>
    <t>20:34:15</t>
  </si>
  <si>
    <t>20:35:29</t>
  </si>
  <si>
    <t>20:34:00</t>
  </si>
  <si>
    <t>20:34:09</t>
  </si>
  <si>
    <t>20:34:18</t>
  </si>
  <si>
    <t>20:34:33</t>
  </si>
  <si>
    <t>20:35:36</t>
  </si>
  <si>
    <t>A-16TH</t>
  </si>
  <si>
    <t>A1-16TH</t>
  </si>
  <si>
    <t>A2-16TH</t>
  </si>
  <si>
    <t>A3-DF-16TH</t>
  </si>
  <si>
    <t>A4-16TH</t>
  </si>
  <si>
    <t>A4A-16TH</t>
  </si>
  <si>
    <t>A9-DWF-16TH</t>
  </si>
  <si>
    <t>P4-16TH</t>
  </si>
  <si>
    <t>P8-16TH</t>
  </si>
  <si>
    <t>A-17TH</t>
  </si>
  <si>
    <t>A1-17TH</t>
  </si>
  <si>
    <t>A2-17TH</t>
  </si>
  <si>
    <t>A3-DF-17TH</t>
  </si>
  <si>
    <t>A4A-17TH</t>
  </si>
  <si>
    <t>SCRAC-AC(16)-D60-HX-D-CC-80-30-28-W-UNV-1-DF</t>
  </si>
  <si>
    <t>A4B-DWF-17TH</t>
  </si>
  <si>
    <t>WWR-SL-400-80-35-L-20-W-UNV-DP-1-TB9</t>
  </si>
  <si>
    <t>A11-GRID-17TH</t>
  </si>
  <si>
    <t>P4-17TH</t>
  </si>
  <si>
    <t>P8-17TH</t>
  </si>
  <si>
    <t>A-18TH</t>
  </si>
  <si>
    <t>A1-18TH</t>
  </si>
  <si>
    <t>A2-18TH</t>
  </si>
  <si>
    <t>A3-DF-18TH</t>
  </si>
  <si>
    <t>A9-DWF-18TH</t>
  </si>
  <si>
    <t>P4-18TH</t>
  </si>
  <si>
    <t>P8-18TH</t>
  </si>
  <si>
    <t>P16A-18TH</t>
  </si>
  <si>
    <t>A-19TH</t>
  </si>
  <si>
    <t>A1-19TH</t>
  </si>
  <si>
    <t>A2-19TH</t>
  </si>
  <si>
    <t>A3-DF-19TH</t>
  </si>
  <si>
    <t>A4A-19TH</t>
  </si>
  <si>
    <t>P4-19TH</t>
  </si>
  <si>
    <t>P8-19TH</t>
  </si>
  <si>
    <t>A-20TH</t>
  </si>
  <si>
    <t>A2-20TH</t>
  </si>
  <si>
    <t>WWR-SL-400-80-35-12-W-UNV-DP-1-DF</t>
  </si>
  <si>
    <t>A2B-20TH</t>
  </si>
  <si>
    <t>A3-DF-20TH</t>
  </si>
  <si>
    <t>A4-20TH</t>
  </si>
  <si>
    <t>A4A-20TH</t>
  </si>
  <si>
    <t>B3RLED-SL-1000-80-35-FL-8-W-UNV-DP-1-TB9</t>
  </si>
  <si>
    <t>A8-20TH</t>
  </si>
  <si>
    <t>A9-DWF-20TH</t>
  </si>
  <si>
    <t>WWR-SL-400-80-35-L-20-W-UNV-DP-1-DF</t>
  </si>
  <si>
    <t>A11-DWF-20TH</t>
  </si>
  <si>
    <t>P4-20TH</t>
  </si>
  <si>
    <t>P8-20TH</t>
  </si>
  <si>
    <t>20:34:35</t>
  </si>
  <si>
    <t>10:12:04</t>
  </si>
  <si>
    <t>A3-GRID-16TH</t>
  </si>
  <si>
    <t>A3-GRID-17TH</t>
  </si>
  <si>
    <t>A3-GRID-18TH</t>
  </si>
  <si>
    <t>A4A-18TH</t>
  </si>
  <si>
    <t>A3-GRID-19TH</t>
  </si>
  <si>
    <t>A9-DWF-19TH</t>
  </si>
  <si>
    <t>A3-GRID-20TH</t>
  </si>
  <si>
    <t>BMRLED-1000-80-35-1.25P-16-W-UNV-DP-1-DF</t>
  </si>
  <si>
    <t>A10-DWF-20TH</t>
  </si>
  <si>
    <t>SKPE-10005-SL 60/40-CIR-AL(15' 8 1/2")-1300-80-30-SO-AP-120-LT(LTE)-1-CA(144)+SM</t>
  </si>
  <si>
    <t>LP2</t>
  </si>
  <si>
    <t>02:16:20</t>
  </si>
  <si>
    <t>02:16:21</t>
  </si>
  <si>
    <t>02:16:23</t>
  </si>
  <si>
    <t>02:16:24</t>
  </si>
  <si>
    <t>02:16:26</t>
  </si>
  <si>
    <t>02:16:27</t>
  </si>
  <si>
    <t>02:16:28</t>
  </si>
  <si>
    <t>02:16:29</t>
  </si>
  <si>
    <t>02:16:30</t>
  </si>
  <si>
    <t>02:16:34</t>
  </si>
  <si>
    <t>02:16:32</t>
  </si>
  <si>
    <t>02:16:39</t>
  </si>
  <si>
    <t>02:16:41</t>
  </si>
  <si>
    <t>13:52:56</t>
  </si>
  <si>
    <t>13:52:58</t>
  </si>
  <si>
    <t>11:41:48</t>
  </si>
  <si>
    <t>13:03:27</t>
  </si>
  <si>
    <t>14:45:44</t>
  </si>
  <si>
    <t>11:42:34</t>
  </si>
  <si>
    <t>14:45:46</t>
  </si>
  <si>
    <t>14:45:48</t>
  </si>
  <si>
    <t>WBSLED-500-80-35-S-8-BLK-UNV-DP-1-SC</t>
  </si>
  <si>
    <t>AA-8'</t>
  </si>
  <si>
    <t>STFD-DSO(6-200)-80-35-BT(3)-AP-UNV-MD-1-CA(36)-SC</t>
  </si>
  <si>
    <t>L5</t>
  </si>
  <si>
    <t>STFD-DSO(15-200)-80-35-BT(3)-AP-UNV-MD-1-CA(36)-SC</t>
  </si>
  <si>
    <t>STFD-DSO(24-200)-80-35-BT(3)-AP-UNV-MD-1-CA(36)-SC</t>
  </si>
  <si>
    <t>B2SQWDLED-1000-80-35-L-4-AP-UNV-DP-1</t>
  </si>
  <si>
    <t>L9</t>
  </si>
  <si>
    <t>SCR-300-80-35-FL-4-W-UNV-DP-1-DS</t>
  </si>
  <si>
    <t>STFD-DSO(24-200)-80-35-AL(4)-AP-UNV-MD-1-CA(36)-SC</t>
  </si>
  <si>
    <t>L11</t>
  </si>
  <si>
    <t>STD-SO-200-80-35-5-AP-UNV-MD-1-CA(36)-RC</t>
  </si>
  <si>
    <t>BBRLED-875-80-40-FL-10-W-UNV-DP-1-TX</t>
  </si>
  <si>
    <t>LF23-10'</t>
  </si>
  <si>
    <t>BBRLED-1000-80-40-FL-2-W-UNV-DP-1-TX</t>
  </si>
  <si>
    <t>LF23A-2'</t>
  </si>
  <si>
    <t>BBRLED-1000-80-40-FL-12-W-UNV-DP-1-TX</t>
  </si>
  <si>
    <t>LF23A-12'</t>
  </si>
  <si>
    <t>BBWDILED-400-750-80-35-SO-24' 0"-W-120-DP-1</t>
  </si>
  <si>
    <t>L-04-24'-0"</t>
  </si>
  <si>
    <t>20:24:47</t>
  </si>
  <si>
    <t>20:24:48</t>
  </si>
  <si>
    <t>20:24:49</t>
  </si>
  <si>
    <t>BBRLED-500-80-35-FL-4'-W-277-DP-1-TG15</t>
  </si>
  <si>
    <t>LL1, 4'</t>
  </si>
  <si>
    <t>BBRLED-500-80-35-FL-10'-W-277-DP-1-TG15</t>
  </si>
  <si>
    <t>LL1, 10'</t>
  </si>
  <si>
    <t>BBRLED-500-80-35-FL-20'-W-277-DP-1-TG15</t>
  </si>
  <si>
    <t>LL1, 20'</t>
  </si>
  <si>
    <t>BBRLED-500-80-35-FL-4'-W-277-DP-1-TG15-B1(BSL10LST)</t>
  </si>
  <si>
    <t>LL1E, 4'</t>
  </si>
  <si>
    <t>BBRLED-500-80-35-FL-10'-W-277-DP-1-TG15-B1(BSL10LST)</t>
  </si>
  <si>
    <t>LL1E, 10'</t>
  </si>
  <si>
    <t>BBRLED-500-80-35-FL-12'-W-277-DP-1-TG15-B1(BSL10LST)</t>
  </si>
  <si>
    <t>LL1E, 12'</t>
  </si>
  <si>
    <t>BBRLED-500-80-35-FL-6'-C(RAL8022)-277-DP-1-DF-B1(BSL10LST)</t>
  </si>
  <si>
    <t>LL3E, 6'</t>
  </si>
  <si>
    <t>BBRLED-500-80-35-FL-8'-C(RAL8022)-277-DP-1-DF-B1(BSL10LST)</t>
  </si>
  <si>
    <t>LL3E, 8'</t>
  </si>
  <si>
    <t>BBWDILED-500-500-80-35-SO-6'-AP-UNV-DP-2</t>
  </si>
  <si>
    <t>LW2</t>
  </si>
  <si>
    <t>WBSLED-500-80-35-S-4'-C(RAL8022)-UNV-DP-1-SC-B1(BSL10LST)</t>
  </si>
  <si>
    <t>LX1E</t>
  </si>
  <si>
    <t>BBRLED-500-80-35-FL-2'-W-277-DP-1-TG15-B1(BSL10LST)</t>
  </si>
  <si>
    <t>LL1E-2'</t>
  </si>
  <si>
    <t>BBRLED-500-80-35-FL-2'-W-277-DP-1-TG15</t>
  </si>
  <si>
    <t>LL1-2'</t>
  </si>
  <si>
    <t>WBSLED-750-80-40-S-8' 0"-AP-UNV-BI-1-SC-DOS(EL20985)</t>
  </si>
  <si>
    <t>LS-8'-0"</t>
  </si>
  <si>
    <t>SP000-WBDIWLED-1000-1000-80-40-SO-SO-10' 0"-AP-UNV-BI-1-DOS(1)-C(EL20985)</t>
  </si>
  <si>
    <t>LW-10'-0"</t>
  </si>
  <si>
    <t>10:11:32</t>
  </si>
  <si>
    <t>BMRLED-1000-80-30-FL-34-W-UNV-DP-1-DS</t>
  </si>
  <si>
    <t>RLR/F-L2</t>
  </si>
  <si>
    <t>BMRLED-1000-80-30-FL-32-W-UNV-DP-1-DS</t>
  </si>
  <si>
    <t>16:37:31</t>
  </si>
  <si>
    <t>SKVLED-22-1800-80-35-2XVL-FL-W-UNV-DP-1-TB15-FW(6)</t>
  </si>
  <si>
    <t>F5/6</t>
  </si>
  <si>
    <t>F5/7</t>
  </si>
  <si>
    <t>B6RLED-1000-90-35-FL-2' 0"-W-UNV-DP-1-DB</t>
  </si>
  <si>
    <t>AF-2</t>
  </si>
  <si>
    <t>B6RLED-1000-90-35-FL-10' 0"-W-UNV-DP-1-TB15</t>
  </si>
  <si>
    <t>A-10</t>
  </si>
  <si>
    <t>B6RLED-1000-90-35-FL-16' 0"-W-UNV-DP-1-TB15</t>
  </si>
  <si>
    <t>B6RLED-1000-90-35-FL-4' 0"-W-UNV-DP-1-TB15</t>
  </si>
  <si>
    <t>A1-4</t>
  </si>
  <si>
    <t>B6RLED-1000-90-35-FL-4' 0"-W-UNV-DP-1-DB</t>
  </si>
  <si>
    <t>A1F-4</t>
  </si>
  <si>
    <t>B6RLED-1000-90-35-FL-8' 0"-W-UNV-DP-1-TB15</t>
  </si>
  <si>
    <t>A2-8</t>
  </si>
  <si>
    <t>B6RLED-1000-90-35-FL-8' 0"-W-UNV-DP-1-DB</t>
  </si>
  <si>
    <t>A2F-8</t>
  </si>
  <si>
    <t>B6RLED-1000-90-35-FL-8' 0"-W-UNV-DP-1+E(1)-DB</t>
  </si>
  <si>
    <t>A2FE-8</t>
  </si>
  <si>
    <t>B6RLED-1000-90-35-FL-12'-W-UNV-DP-1-TB15</t>
  </si>
  <si>
    <t>A3-12</t>
  </si>
  <si>
    <t>B6RLED-1000-90-35-FL-12'-W-UNV-DP-1+E(1)-TB15</t>
  </si>
  <si>
    <t>A3E-12</t>
  </si>
  <si>
    <t>B6RLED-1000-90-35-FL-12'-W-UNV-DP-1-DB</t>
  </si>
  <si>
    <t>A3F-12</t>
  </si>
  <si>
    <t>SP18482(1)-BBRLEDPAT-OPR-90(2)-400-80-40-ASO-352' 0"-NL-W-UNV-DP-1+E(13)-DF</t>
  </si>
  <si>
    <t>F8-352'-0"</t>
  </si>
  <si>
    <t>BMRLED-700-80-40-FL-12' 0"-W-UNV-DP-1-DF</t>
  </si>
  <si>
    <t>A-12'-0"</t>
  </si>
  <si>
    <t>SCPLED-OPRI(1)-300-90-35-RG2-170"-W-UNV-DP-1-DS</t>
  </si>
  <si>
    <t>F8-105"X65"-44-27</t>
  </si>
  <si>
    <t>SCPLED-OPRI(1)-300-90-35-RG2-168"-W-UNV-DP-1-DS</t>
  </si>
  <si>
    <t>F8-89"X79"-44-46</t>
  </si>
  <si>
    <t>SCD-500-80-35-2P-4' 0"-W-UNV-DP-1-CA(60)</t>
  </si>
  <si>
    <t>LP4-4'-0"</t>
  </si>
  <si>
    <t>SCD-500-80-35-2P-8' 0"-W-UNV-DP-1-CA(60)</t>
  </si>
  <si>
    <t>LP8-8'-0"</t>
  </si>
  <si>
    <t>SCD-500-80-35-2P-16' 0"-W-UNV-DP-1-CA(60)</t>
  </si>
  <si>
    <t>LP16-16'-0"</t>
  </si>
  <si>
    <t>SCD-500-80-35-2P-16' 0"-W-UNV-DP-1-CA(60)-DS(1)</t>
  </si>
  <si>
    <t>LP16P-16'-0"</t>
  </si>
  <si>
    <t>BBRLED-750-80-35-FL-4' 0"-W-UNV-DP-1-TB9</t>
  </si>
  <si>
    <t>LR4-4'-0"</t>
  </si>
  <si>
    <t>BBRLED-750-80-35-FL-6' 0"-W-UNV-DP-1-TB9</t>
  </si>
  <si>
    <t>LR6-6'-0"</t>
  </si>
  <si>
    <t>BBRLED-750-80-35-FL-8' 0"-W-UNV-DP-1-TB9</t>
  </si>
  <si>
    <t>LR8-8'-0"</t>
  </si>
  <si>
    <t>BBRLED-750-80-35-FL-12' 0"-W-UNV-DP-1-TB9</t>
  </si>
  <si>
    <t>LR12-12'-0"</t>
  </si>
  <si>
    <t>TB2DLED-1000-80-35-SO-4' 0"-W-UNV-DP-1-CA(96)</t>
  </si>
  <si>
    <t>PL4-4'-0"</t>
  </si>
  <si>
    <t>TB2DLED-1000-80-35-SO-4' 0"-W-UNV-DP-1-CA(96)-DS(1)</t>
  </si>
  <si>
    <t>PL4P-4'-0"</t>
  </si>
  <si>
    <t>TB2DLED-1000-80-35-SO-6' 0"-W-UNV-DP-1-CA(96)</t>
  </si>
  <si>
    <t>PL6-6'-0"</t>
  </si>
  <si>
    <t>TB2DLED-1000-80-35-SO-8' 0"-W-UNV-DP-1-CA(96)</t>
  </si>
  <si>
    <t>PL8-8'-0"</t>
  </si>
  <si>
    <t>TB2DLED-1000-80-35-SO-8' 0"-W-UNV-DP-1-CA(96)-DS(1)</t>
  </si>
  <si>
    <t>PL8P-8'-0"</t>
  </si>
  <si>
    <t>TB2DLED-1000-80-35-SO-16' 0"-W-UNV-DP-1-CA(96)</t>
  </si>
  <si>
    <t>PL16-16'-0"</t>
  </si>
  <si>
    <t>TB2DLED-1000-80-35-SO-16' 0"-W-UNV-DP-1-CA(96)-DS(1)</t>
  </si>
  <si>
    <t>PL16P-16'-0"</t>
  </si>
  <si>
    <t>ARWLED-750-80-35-S-4' 0"-W-UNV-DP-1</t>
  </si>
  <si>
    <t>V4-4'-0"</t>
  </si>
  <si>
    <t>21:02:39</t>
  </si>
  <si>
    <t>14:09:35</t>
  </si>
  <si>
    <t>14:09:32</t>
  </si>
  <si>
    <t>14:09:30</t>
  </si>
  <si>
    <t>14:09:28</t>
  </si>
  <si>
    <t>14:09:25</t>
  </si>
  <si>
    <t>14:55:59</t>
  </si>
  <si>
    <t>STFDI-I-500-DSO-400-12'-80-35-AH(6)-AP-UNV-DP-2-CA(48)-RC</t>
  </si>
  <si>
    <t>10:03:58</t>
  </si>
  <si>
    <t>09:54:09</t>
  </si>
  <si>
    <t>09:54:11</t>
  </si>
  <si>
    <t>12:36:37</t>
  </si>
  <si>
    <t>09:51:23</t>
  </si>
  <si>
    <t>09:51:58</t>
  </si>
  <si>
    <t>SCR-500-80-30-FL-2'-W-120-DP-1-DF</t>
  </si>
  <si>
    <t>T-RB8</t>
  </si>
  <si>
    <t>SCR-400-80-30-0.5M-4'-W-120-DP-1-TB15</t>
  </si>
  <si>
    <t>T-RB18A</t>
  </si>
  <si>
    <t>SCR-500-80-30-FL-4'-W-120-DP-1-DF</t>
  </si>
  <si>
    <t>T-RB22</t>
  </si>
  <si>
    <t>SCR-500-80-30-FL-4'-W-120-DP-1-TB15</t>
  </si>
  <si>
    <t>T-RB22-TG</t>
  </si>
  <si>
    <t>SCR-500-80-30-0.5M-4'-W-120-DP-1-TB15</t>
  </si>
  <si>
    <t>T-RB22A</t>
  </si>
  <si>
    <t>SCR-500-80-30-FL-4'-C(RAL9006)-120-DP-1-DF</t>
  </si>
  <si>
    <t>T-RB22F</t>
  </si>
  <si>
    <t>SCR-400-80-30-FL-6'-W-120-DP-1-DF</t>
  </si>
  <si>
    <t>T-RB26</t>
  </si>
  <si>
    <t>SCR-400-80-30-0.5M-6'-W-120-DP-1-TB15</t>
  </si>
  <si>
    <t>T-RB26A</t>
  </si>
  <si>
    <t>SCR-500-80-30-FL-6'-W-120-DP-1-DF</t>
  </si>
  <si>
    <t>T-RB33</t>
  </si>
  <si>
    <t>SCR-500-80-30-FL-6'-W-120-DP-1-TB15</t>
  </si>
  <si>
    <t>T-RB33-TG</t>
  </si>
  <si>
    <t>SCR-500-80-30-FL-8'-W-120-DP-1-DF</t>
  </si>
  <si>
    <t>T-RB35</t>
  </si>
  <si>
    <t>SCR-500-80-30-FL-8'-W-120-DP-1-TB15</t>
  </si>
  <si>
    <t>T-RB44</t>
  </si>
  <si>
    <t>BBRLED-400-80-30-FL-6-W-120-DP-1-TB15</t>
  </si>
  <si>
    <t>T-RJ22</t>
  </si>
  <si>
    <t>P-RB8</t>
  </si>
  <si>
    <t>P-RB18A</t>
  </si>
  <si>
    <t>P-RB22</t>
  </si>
  <si>
    <t>P-RB22-TG</t>
  </si>
  <si>
    <t>P-RB22A</t>
  </si>
  <si>
    <t>P-RB22A-TG</t>
  </si>
  <si>
    <t xml:space="preserve"> P-RB22F</t>
  </si>
  <si>
    <t>P-RB26</t>
  </si>
  <si>
    <t xml:space="preserve"> P-RB26A</t>
  </si>
  <si>
    <t>P-RB33</t>
  </si>
  <si>
    <t>P-RB33-TG</t>
  </si>
  <si>
    <t>P-RB35</t>
  </si>
  <si>
    <t>P-RB44</t>
  </si>
  <si>
    <t>P-RJ22</t>
  </si>
  <si>
    <t>B-RB8</t>
  </si>
  <si>
    <t>B-RB18A</t>
  </si>
  <si>
    <t>B-RB22</t>
  </si>
  <si>
    <t>B-RB22-TG</t>
  </si>
  <si>
    <t>B-RB22A</t>
  </si>
  <si>
    <t>B-RB22F</t>
  </si>
  <si>
    <t>B-RB26</t>
  </si>
  <si>
    <t>B-RB26A</t>
  </si>
  <si>
    <t>B-RB26A-TG</t>
  </si>
  <si>
    <t>B-RB33</t>
  </si>
  <si>
    <t>B-RB33-TG</t>
  </si>
  <si>
    <t>B-RB35</t>
  </si>
  <si>
    <t>B-RB44</t>
  </si>
  <si>
    <t>B-RJ22</t>
  </si>
  <si>
    <t>21:57:40</t>
  </si>
  <si>
    <t>21:57:42</t>
  </si>
  <si>
    <t>21:57:43</t>
  </si>
  <si>
    <t>21:57:44</t>
  </si>
  <si>
    <t>21:57:45</t>
  </si>
  <si>
    <t>21:57:46</t>
  </si>
  <si>
    <t>21:57:47</t>
  </si>
  <si>
    <t>21:57:51</t>
  </si>
  <si>
    <t>21:57:49</t>
  </si>
  <si>
    <t>21:58:01</t>
  </si>
  <si>
    <t>16:51:53</t>
  </si>
  <si>
    <t>16:52:03</t>
  </si>
  <si>
    <t>02:38:12</t>
  </si>
  <si>
    <t>09:40:45</t>
  </si>
  <si>
    <t>09:40:51</t>
  </si>
  <si>
    <t>13:31:15</t>
  </si>
  <si>
    <t>14:40:50</t>
  </si>
  <si>
    <t>14:41:06</t>
  </si>
  <si>
    <t>DIALED-22-4700-80-35-VL-W-277-DP-1-TB15</t>
  </si>
  <si>
    <t>LR1</t>
  </si>
  <si>
    <t>WBRLED-750-80-35-S-4-C(RAL#7037)-UNV-DP-1-DF-C(TF)</t>
  </si>
  <si>
    <t>LR5</t>
  </si>
  <si>
    <t>BMRLED-1000-80-35-ASO-12'-W-UNV-DP-1-DF</t>
  </si>
  <si>
    <t>LR7-12</t>
  </si>
  <si>
    <t>BBRLED-1000-80-35-FL-4-W-277-DP-1-DF</t>
  </si>
  <si>
    <t>LR8-4</t>
  </si>
  <si>
    <t>BBRLED-1000-80-35-FL-6-W-277-DP-1-DF</t>
  </si>
  <si>
    <t>LR8-6</t>
  </si>
  <si>
    <t>BBRLED-1000-80-35-FL-8-W-277-DP-1-DF</t>
  </si>
  <si>
    <t>LR8-8</t>
  </si>
  <si>
    <t>BBRLED-1000-80-35-FL-16-W-277-DP-1-TB15</t>
  </si>
  <si>
    <t>LR4-16</t>
  </si>
  <si>
    <t>BBRLED-1000-80-35-FL-22-W-277-DP-1-TB15</t>
  </si>
  <si>
    <t>LR4-22</t>
  </si>
  <si>
    <t>BBRLED-750-90-40-1.5M-27' 1"-W-UNV-DP-1-TB15</t>
  </si>
  <si>
    <t>R3-27'1"</t>
  </si>
  <si>
    <t>BBDILED-640-400-90-40-SO-78' 2 3/8"-W-UNV-DP-1-CA(36)</t>
  </si>
  <si>
    <t>L1-78' 2 3/8"</t>
  </si>
  <si>
    <t>BBDILED-640-400-90-40-SO-78' 1.5"-W-UNV-DP-1-CA(36)</t>
  </si>
  <si>
    <t>L1-78'1 1/2"</t>
  </si>
  <si>
    <t>BBDILED-640-400-90-40-SO-96' 3/4"-W-UNV-DP-1-CA(36)</t>
  </si>
  <si>
    <t>L1 96'-3/4" (11TH FLOOR)</t>
  </si>
  <si>
    <t>BBDILED-640-400-90-40-SO-233' 8"-W-UNV-DP-4-CA(36)</t>
  </si>
  <si>
    <t>L1 233'-8" (11TH FLOOR)</t>
  </si>
  <si>
    <t>BBDILED-640-400-90-40-SO-234' 6 1/2"-W-UNV-DP-4-CA(36)</t>
  </si>
  <si>
    <t>L1 234' 6-1/2" (10TH FLOOR)</t>
  </si>
  <si>
    <t>BBDILED-640-400-90-40-SO-70' 4 1/2"-W-UNV-DP-1-CA(36)</t>
  </si>
  <si>
    <t>L1 70' 4-1/2" (11TH FLOOR)</t>
  </si>
  <si>
    <t>BBDILED-640-400-90-40-SO-70' 6"-W-UNV-DP-1-CA(36)</t>
  </si>
  <si>
    <t>L1 70'-6" (11TH FLOOR)</t>
  </si>
  <si>
    <t>BBDILED-640-400-90-40-SO-70' 2 1/2"-W-UNV-DP-1-CA(36)</t>
  </si>
  <si>
    <t>L1 70' 2-1/2" (10TH FLOOR)</t>
  </si>
  <si>
    <t>BBDILED-640-400-90-40-SO-68' 11 1/2"-W-UNV-DP-1-CA(36)</t>
  </si>
  <si>
    <t>L1 68' 11-1/2" (10TH FLOOR)</t>
  </si>
  <si>
    <t>BBDILED-640-400-90-40-SO-96' 8 7/8"-W-UNV-DP-1-CA(36)</t>
  </si>
  <si>
    <t>L1 96' 8-7/8" (10TH FLOOR)</t>
  </si>
  <si>
    <t>STSLF-SO-400-90-35-5-AP-120-MD-1-SB9</t>
  </si>
  <si>
    <t>07:58:09</t>
  </si>
  <si>
    <t>21:23:35</t>
  </si>
  <si>
    <t>WWR-SL-750-90-40-4-W-UNV-DP-1-TG15-B1(BSL310LP)</t>
  </si>
  <si>
    <t>WWR-SL-750-90-40-8-W-UNV-DP-1-TG15-B1(BSL310LP)</t>
  </si>
  <si>
    <t>R5</t>
  </si>
  <si>
    <t>SCULPT-94 1/4"</t>
  </si>
  <si>
    <t>SP18276-SCRPAT-OPR-103°+77°-350-80-35-FL-94 1/4"-EX-W-UNV-DP-1-DS</t>
  </si>
  <si>
    <t>14:49:49</t>
  </si>
  <si>
    <t>F10-#14-4TH FL</t>
  </si>
  <si>
    <t>SCULPT-104 3/32"</t>
  </si>
  <si>
    <t>SP18276-SCRPAT-OPR-99.60°+80.40°-350-80-35-FL-104 3/32"-EX-W-UNV-DP-1-DS</t>
  </si>
  <si>
    <t>13:13:17</t>
  </si>
  <si>
    <t>F10-#6-4TH FL</t>
  </si>
  <si>
    <t>SCULPT-154 1/4"</t>
  </si>
  <si>
    <t>SP18276-SCRPAT-OPR-83°+97°-350-80-35-FL-154 1/4"-EX-W-UNV-DP-1-DS</t>
  </si>
  <si>
    <t>13:13:18</t>
  </si>
  <si>
    <t>F10-#21 &amp;#22-4TH FL</t>
  </si>
  <si>
    <t>SCULPT-239 7/16"</t>
  </si>
  <si>
    <t>SP18276-SCRPAT-OPR-100°+70°-350-80-35-FL-239 7/16"-EX-W-UNV-DP-2-DS</t>
  </si>
  <si>
    <t>13:13:19</t>
  </si>
  <si>
    <t>F10-#38-4TH FL</t>
  </si>
  <si>
    <t>SCULPT-207 7/16"</t>
  </si>
  <si>
    <t>SP18276-SCRPAT-OPR-93°+87°-350-80-35-FL-207 7/16"-EX-W-UNV-DP-1-DS</t>
  </si>
  <si>
    <t>14:50:03</t>
  </si>
  <si>
    <t>F10-#30, #29-4TH FL</t>
  </si>
  <si>
    <t>SP18426(1)-SLLED-SL 80/20-900-80-50-SM-4-W-UNV-DP-1-CT15(36'')</t>
  </si>
  <si>
    <t>D1</t>
  </si>
  <si>
    <t>SP18426(1)-SLLED-SL 80/20-900-80-50-SM-8-W-UNV-DP-1-CT15(36'')</t>
  </si>
  <si>
    <t>D2</t>
  </si>
  <si>
    <t>SP18426(1)-SLLED-SL 80/20-900-80-50-SM-12-W-UNV-DP-1-CT15(36'')</t>
  </si>
  <si>
    <t>D3</t>
  </si>
  <si>
    <t>SP18426(1)-SLLED-SL 80/20-1500-80-50-SM-4-W-UNV-DP-1-CT15(36'')</t>
  </si>
  <si>
    <t>SP18426(1)-SLLED-SL 80/20-1500-80-50-SM-8-W-UNV-DP-1-CT15(36'')</t>
  </si>
  <si>
    <t>D5</t>
  </si>
  <si>
    <t>BMRLED-800-80-30-FL-4'-W-UNV-DP-1-ST</t>
  </si>
  <si>
    <t>F3-4'</t>
  </si>
  <si>
    <t>SCPLED-500-80-30-FL-13' 7 1/2"-W-UNV-DP-1+E(1)-ST</t>
  </si>
  <si>
    <t>F4-13' 7 1/2" EM(1)</t>
  </si>
  <si>
    <t>SCPLED-500-80-30-FL-21' 8"-W-UNV-DP-1+E(2)-DS</t>
  </si>
  <si>
    <t>F4-21' 8" EM(2)</t>
  </si>
  <si>
    <t>SCPLED-500-80-30-FL-64' 2 3/4"-W-UNV-DP-1+E(5)-ST</t>
  </si>
  <si>
    <t>F4-64' 2 3/4" EM(5)</t>
  </si>
  <si>
    <t>SCPLED-500-80-30-FL-139' 5 3/8"-W-UNV-DP-1+E(9)-ST</t>
  </si>
  <si>
    <t>F4-139' 5 3/8" EM(9)</t>
  </si>
  <si>
    <t>BRLED-500-80-30-FL-13' 7 1/2"-W-UNV-DP-1-DS</t>
  </si>
  <si>
    <t>F4A-13 '7 1/2"</t>
  </si>
  <si>
    <t>BRLED-500-80-30-FL-24' 1"-W-UNV-DP-1-DS-C( NO FLANGE ON BOTH ENDS)</t>
  </si>
  <si>
    <t>F4A-24'1"</t>
  </si>
  <si>
    <t>BRLED-500-80-30-FL-28' 2 1/2"-W-UNV-DP-1-DS</t>
  </si>
  <si>
    <t>F4A-28' 2 1/2"</t>
  </si>
  <si>
    <t>AULED-24-3100-80-30-SO-W-UNV-DP-1-ST</t>
  </si>
  <si>
    <t>BMPRLED-400-80-30-RG2-10' 4 1/4"-W-UNV-DP-1-DS-TS(1)</t>
  </si>
  <si>
    <t>F9-10' 4 1/4"</t>
  </si>
  <si>
    <t>BMPRLED-400-80-30-RG2-15' 1/4"-W-UNV-DP-1-DS-TS(1)</t>
  </si>
  <si>
    <t>F9-15' 1/4"</t>
  </si>
  <si>
    <t>BMPRLED-500-80-30-RG2-109"-W-UNV-DP-1-ST-TS(1)</t>
  </si>
  <si>
    <t>F9A-109"</t>
  </si>
  <si>
    <t>BMPRLED-500-80-30-RG2-14'5"-W-UNV-DP-1-TG9-TS(1)</t>
  </si>
  <si>
    <t>F9A-14'5"</t>
  </si>
  <si>
    <t>BRLED-500-80-30-FL-25' 6 1/2"-W-UNV-DP-1-DS</t>
  </si>
  <si>
    <t>F10-25' 6 1/2"</t>
  </si>
  <si>
    <t>SP18477(1)-TB3WDILED-800-80-30-SLA-7'0"-W-UNV-DP-1-C(TWIN BEAM 3 WALL INDIRECT ONLY SLA)</t>
  </si>
  <si>
    <t>F11-7'0"</t>
  </si>
  <si>
    <t>SLWLED-SL 100/0-800-80-30-NO-5'-W-UNV-DP-1</t>
  </si>
  <si>
    <t>F16-5'</t>
  </si>
  <si>
    <t>SCDIPAT-REC-90(4)-500-500-80-30-BW-FL-72'-EX-BLK-UNV-DP-2-CA(36)</t>
  </si>
  <si>
    <t>SCPLED-500-80-30-FL-43' 4 3/8"-W-UNV-DP-1+E(3)-ST</t>
  </si>
  <si>
    <t>F4-43' 4 3/8" EM(4)</t>
  </si>
  <si>
    <t>SCPLED-500-80-30-FL-9' 5 3/4"-W-UNV-DP-1+E(1)-DS</t>
  </si>
  <si>
    <t>F4-9' 5 3/4" EM(4)</t>
  </si>
  <si>
    <t>SCPLED-500-80-30-FL-11' 10 5/8"-W-UNV-DP-1+E(1)-DS</t>
  </si>
  <si>
    <t>F4-11' 10 5/8" EM(5)</t>
  </si>
  <si>
    <t>SCPLED-500-80-30-FL-69' 4 7/8"-W-UNV-DP-1+E(4)-ST</t>
  </si>
  <si>
    <t>F4-69' 4 7/8" EM(5)</t>
  </si>
  <si>
    <t>BMPRLED-400-80-30-RG2-9' 7 5/8"-W-UNV-DP-1-DS-TS(1)</t>
  </si>
  <si>
    <t>F9-9' 7 5/8"</t>
  </si>
  <si>
    <t>BMPRLED-400-80-30-RG2-8' 8 3/4"-W-UNV-DP-1-DS-TS(1)</t>
  </si>
  <si>
    <t>F9-8' 8 3/4"</t>
  </si>
  <si>
    <t>BMPRLED-500-80-30-RG2-114 7/8"-W-UNV-DP-1-ST-TS(1)</t>
  </si>
  <si>
    <t>F9A-114 7/8"</t>
  </si>
  <si>
    <t>BMPRLED-500-80-30-RG2-111"-W-UNV-DP-1-ST-TS(1)</t>
  </si>
  <si>
    <t>F9A-111"</t>
  </si>
  <si>
    <t>BMPRLED-500-80-30-RG2-115 1/8"-W-UNV-DP-1-ST-TS(1)</t>
  </si>
  <si>
    <t>F9A-115 1/8"</t>
  </si>
  <si>
    <t>BMPRLED-500-80-30-RG2-115"-W-UNV-DP-1-ST-TS(1)</t>
  </si>
  <si>
    <t>F9A-115"</t>
  </si>
  <si>
    <t>BMPRLED-500-80-30-RG2-115 3/8"-W-UNV-DP-1-ST-TS(1)</t>
  </si>
  <si>
    <t>F9A-115 3/8"</t>
  </si>
  <si>
    <t>BBRLED-750-80-35-FL-8'-W-UNV-D-1-TB15</t>
  </si>
  <si>
    <t>BBDLED-400-80-35-SO-4'-W-UNV-DP-1-CT9(36)</t>
  </si>
  <si>
    <t>U2</t>
  </si>
  <si>
    <t>STSLF-SO-400-80-30-10'-C(PS541B8222)-UNV-MD-1-SB15</t>
  </si>
  <si>
    <t>LT-3</t>
  </si>
  <si>
    <t>CCL-SL-500-80-35-CL(14')-W-UNV-DP-1-AC</t>
  </si>
  <si>
    <t>L1-14'</t>
  </si>
  <si>
    <t>L1A-14'</t>
  </si>
  <si>
    <t>L1B-14'</t>
  </si>
  <si>
    <t>B2SLED-17'</t>
  </si>
  <si>
    <t>B2SQDLED-1000-80-30-SO-17'-AP-120-DP-1-CA(36)</t>
  </si>
  <si>
    <t>10:56:39</t>
  </si>
  <si>
    <t>A-17'</t>
  </si>
  <si>
    <t>SLLED-SL 25/75-1000-80-35-VL-4-W-UNV-DP-1-CA(72)</t>
  </si>
  <si>
    <t>SLLED-SL 25/75-1000-80-35-VL-4-W-UNV-DP-1-CA(72)-B1(BSL310LP)</t>
  </si>
  <si>
    <t>A1E</t>
  </si>
  <si>
    <t>SLWLED-SL 75/25-1000-80-35-VL-4-W-UNV-DP-1</t>
  </si>
  <si>
    <t>SLWLED-SL 75/25-1000-80-35-VL-4'-W-UNV-DP-1-B1(BSL310LP)</t>
  </si>
  <si>
    <t>A3E</t>
  </si>
  <si>
    <t>BBWDILED-1000-1000-80-35-SO-4-W-UNV-DP-1</t>
  </si>
  <si>
    <t>E1</t>
  </si>
  <si>
    <t>SLLED-SL 25/75-1000-80-35-VL-28'-W-UNV-DP-1-CA(72)-B1(BSL310LP)-C(EM LAST 4' SECTION)</t>
  </si>
  <si>
    <t>A1-28'-EA</t>
  </si>
  <si>
    <t>SLLED-SL 25/75-1000-80-35-VL-36'-W-UNV-DP-1-CA(72)-B1(BSL310LP)-C(EM LAST 4' SECTION)</t>
  </si>
  <si>
    <t>A1-36'-EA</t>
  </si>
  <si>
    <t>SLLED-SL 25/75-1000-80-35-VL-12-W-UNV-DP-1-CA(72)</t>
  </si>
  <si>
    <t>SLLED-SL 25/75-1000-80-35-VL-28'-W-UNV-DP-1-CA(72)-B1(BSL310LP)-C(EM MIDDLE 4' SECTION)</t>
  </si>
  <si>
    <t>A1-28'-EB</t>
  </si>
  <si>
    <t>SLLED-SL 25/75-1000-80-35-VL-36'-W-UNV-DP-1-CA(72)-B1(BSL310LP)-C(EM MIDDLE 4' SECTION)</t>
  </si>
  <si>
    <t>A1-36'-EB</t>
  </si>
  <si>
    <t>00:48:17</t>
  </si>
  <si>
    <t>23:35:23</t>
  </si>
  <si>
    <t>00:48:43</t>
  </si>
  <si>
    <t>07:30:27</t>
  </si>
  <si>
    <t>23:35:36</t>
  </si>
  <si>
    <t>23:35:39</t>
  </si>
  <si>
    <t>23:35:43</t>
  </si>
  <si>
    <t>22:27:30</t>
  </si>
  <si>
    <t>00:48:46</t>
  </si>
  <si>
    <t>SP16308(2)-CCWH-SL-1100-80-27-86'-C(NATATORIUM)-120-DP-1-C</t>
  </si>
  <si>
    <t>LT19D-86'</t>
  </si>
  <si>
    <t>SCR-300-90-30-FL-4X4-W-UNV-DP-1-MFTB15</t>
  </si>
  <si>
    <t>SCR-300-90-30-FL-2X2-W-UNV-DP-1-MFTB15</t>
  </si>
  <si>
    <t>SCR-400-90-30-FL-16' 6"-W-277-DP-1-DF</t>
  </si>
  <si>
    <t>Z-17</t>
  </si>
  <si>
    <t>SCR-400-90-30-FL-7' 4"-W-277-DP-1-DF</t>
  </si>
  <si>
    <t>Z-8</t>
  </si>
  <si>
    <t>SCR-400-90-30-FL-5' 6"-W-277-DP-1-DF</t>
  </si>
  <si>
    <t>Z-6</t>
  </si>
  <si>
    <t>SCR-400-90-30-FL-3' 10"-W-277-DP-1-DF</t>
  </si>
  <si>
    <t>Z-4.5</t>
  </si>
  <si>
    <t>SCR-400-90-30-FL-4' 10"-W-277-DP-1-DF</t>
  </si>
  <si>
    <t>Z-5.5</t>
  </si>
  <si>
    <t>14:34:12</t>
  </si>
  <si>
    <t>09:28:40</t>
  </si>
  <si>
    <t>09:28:44</t>
  </si>
  <si>
    <t>15:08:08</t>
  </si>
  <si>
    <t>15:08:18</t>
  </si>
  <si>
    <t>16:13:57</t>
  </si>
  <si>
    <t>SP19029-CCH-SL-750-80-35-CP(45')-W-UNV-O(ERP DRIVER)-1-C</t>
  </si>
  <si>
    <t>A-45' MTG ROOM #2</t>
  </si>
  <si>
    <t>SP19029-CCH-SL-750-80-35-CP(46')-W-UNV-O(ERP DRIVER)-1-C</t>
  </si>
  <si>
    <t>B-46' MTG ROOM #1</t>
  </si>
  <si>
    <t>SP19029-CCH-SL-750-80-35-CP(66')-W-UNV-O(ERP DRIVER)-1-C</t>
  </si>
  <si>
    <t>C-66' DINING ROOM</t>
  </si>
  <si>
    <t>SP19029-CCH-SL-750-80-35-CP(38')-W-UNV-O(ERP DRIVER)-1-C</t>
  </si>
  <si>
    <t>D-38' LIVING ROOM</t>
  </si>
  <si>
    <t>SP19029-CCH-SL-750-80-35-CL(15')-W-UNV-O(ERP DRIVER)-1-C</t>
  </si>
  <si>
    <t>E-15' MTG ROOM #3A</t>
  </si>
  <si>
    <t>SP19029-CCH-SL-750-80-35-CP(33')-W-UNV-O(ERP DRIVER)-1-C</t>
  </si>
  <si>
    <t>F-33' MTG ROOM #3B</t>
  </si>
  <si>
    <t>SP19029-CCH-SL-750-80-35-CL(2')-W-UNV-O(ERP DRIVER)-1-C</t>
  </si>
  <si>
    <t>LB-2'</t>
  </si>
  <si>
    <t>SP19042(1)-STSFF-SO(40'-200)-90-30-AL(4)+AI(2)-AP-120-MD-1-SG9</t>
  </si>
  <si>
    <t>LD-8'x12' REC</t>
  </si>
  <si>
    <t>SK-10003-CIR-AL(7'10 1/4")-700-90-30-SO-W-120-LT(LDE1)-1-DS</t>
  </si>
  <si>
    <t>RD-7'10 1/4"</t>
  </si>
  <si>
    <t>B6DILEDPAT-OPR-90(2)-1000-300-80-35-SO-32'-EX-W-UNV-DP-1-CA(36")</t>
  </si>
  <si>
    <t>L-8'X16'X8'</t>
  </si>
  <si>
    <t>B6RLEDPAT-OPR-90-400-80-35-SO-FL-40'-EX-W-UNV-DP-1-DF</t>
  </si>
  <si>
    <t>R-12'X16'X12'</t>
  </si>
  <si>
    <t>GPRLED-EXNW-1200-80-35-RG2-12'0"-W-UNV-DP-1-TB9</t>
  </si>
  <si>
    <t>W-1</t>
  </si>
  <si>
    <t>09:45:52</t>
  </si>
  <si>
    <t>09:45:53</t>
  </si>
  <si>
    <t>07:59:56</t>
  </si>
  <si>
    <t>14:40:01</t>
  </si>
  <si>
    <t>14:40:02</t>
  </si>
  <si>
    <t>14:28:30</t>
  </si>
  <si>
    <t>SK-10005-CIR-AL#23' 6 3/4"-400-80-30-SO-W-UNV-DP-1-DS</t>
  </si>
  <si>
    <t>C1-10005</t>
  </si>
  <si>
    <t>B4LED-6'0"</t>
  </si>
  <si>
    <t>BBRLED-500-80-35-FL-6'0"-W-UNV-DP-1-D</t>
  </si>
  <si>
    <t>09:15:32</t>
  </si>
  <si>
    <t>C-6'</t>
  </si>
  <si>
    <t>STI-250-80-35-S75'-AP-UNV-MD-1-CA(144)-RC</t>
  </si>
  <si>
    <t>TB3DILED-400-400-90-30-0.25G-0.25G-24'-W-UNV-DP-2-CA(48")</t>
  </si>
  <si>
    <t>C-24'</t>
  </si>
  <si>
    <t>TB3DILED-400-400-90-30-0.25G-0.25G-8'-W-UNV-DP-2-CA(48")</t>
  </si>
  <si>
    <t>C-8'</t>
  </si>
  <si>
    <t>TB3DILED-400-400-90-30-0.25G-0.25G-32'-W-UNV-DP-2-CA(48")</t>
  </si>
  <si>
    <t>C-32'</t>
  </si>
  <si>
    <t>TB3DILED-400-400-90-30-0.25G-0.25G-20'-W-UNV-DP-2-CA(48")</t>
  </si>
  <si>
    <t>C-20'</t>
  </si>
  <si>
    <t>TB3DILED-400-400-90-30-0.25G-0.25G-28'-W-UNV-DP-2-CA(48")</t>
  </si>
  <si>
    <t>C-28'</t>
  </si>
  <si>
    <t>TB3DILED-400-1000-90-30-0.25G-0.25G-8'-W-UNV-DP-2-CA(48")</t>
  </si>
  <si>
    <t>TB3DILED-400-1000-90-30-0.25G-0.25G-6'-W-UNV-DP-2-CA(48")</t>
  </si>
  <si>
    <t>WW-SL-750-90-30-8'-W-UNV-DP-1-CA(48")</t>
  </si>
  <si>
    <t>TB2DLED-1000-80-40-L-4-W-UNV-DP-1-CA(96)</t>
  </si>
  <si>
    <t>L3</t>
  </si>
  <si>
    <t>TB3DILED-700-700-80-35-SL-SO-4'-BLK-UNV-DP-1-CT9(48")</t>
  </si>
  <si>
    <t>1-F-01-4'- FIRST FLOOR</t>
  </si>
  <si>
    <t>TB3DILED-700-700-80-35-SL-SO-4'-W-UNV-DP-1-CA(48")</t>
  </si>
  <si>
    <t>1-F-01-4'-GYP - FIRST FLOOR</t>
  </si>
  <si>
    <t>TB3DILED-700-700-80-35-SL-SO-6'-BLK-UNV-DP-1-CT9(48")</t>
  </si>
  <si>
    <t>1-F-01-6' - FIRST FLOOR</t>
  </si>
  <si>
    <t>TB3DILED-700-700-80-35-SL-SO-8'-W-UNV-DP-1-CA(48")</t>
  </si>
  <si>
    <t>1-F-01-8'-GYP - FIRST FLOOR</t>
  </si>
  <si>
    <t>TB3DILED-700-700-80-35-SL-SO-16'-W-UNV-DP-1-CA(48")</t>
  </si>
  <si>
    <t>1-F-01-16' GYP - FIRST FLOOR</t>
  </si>
  <si>
    <t>2-F-01-4' - SECOND FLOOR</t>
  </si>
  <si>
    <t>2-F-01-4-GYP- SECOND FLOOR</t>
  </si>
  <si>
    <t>2-F-01-6' - SECOND FLOOR</t>
  </si>
  <si>
    <t>2-F-01-8'-GYP - SECOND FLOOR</t>
  </si>
  <si>
    <t>TB3DILED-700-700-80-35-SL-SO-16'-W-UNV-DP-1-CT9(48")</t>
  </si>
  <si>
    <t>2-F-01-16' - SECOND FLOOR</t>
  </si>
  <si>
    <t>TB3DILED-700-700-80-35-SL-SO-24'-W-UNV-DP-1+E(2)-CT9(48")</t>
  </si>
  <si>
    <t>2-F-01-24'-EM - SECOND FLOOR</t>
  </si>
  <si>
    <t>TB3DILED-700-700-80-35-SL-SO-28'-W-UNV-DP-1-CT9(48")</t>
  </si>
  <si>
    <t>2-F-01-28' - SECOND FLOOR</t>
  </si>
  <si>
    <t>TB3DILED-700-700-80-35-SL-SO-28'-W-UNV-DP-1+E(2)-CT9(48")</t>
  </si>
  <si>
    <t> 2-F-01-28'-EM - SECOND FLOOR</t>
  </si>
  <si>
    <t>TB3DILED-700-700-80-35-SL-SO-6'-W-UNV-DP-1-CT9(48")</t>
  </si>
  <si>
    <t>2-F-01-6' - SECOND FLOOR - W</t>
  </si>
  <si>
    <t>BMRLED-600-80-30-RG-10'0"-W-UNV-DP-1-ST</t>
  </si>
  <si>
    <t>F6A</t>
  </si>
  <si>
    <t>BMRLED-600-80-30-RG-5'0"-W-UNV-DP-1-ST</t>
  </si>
  <si>
    <t>F6B</t>
  </si>
  <si>
    <t>ZERLED-TR-500-80-30-11'0"-W-UNV-DP-1-DF</t>
  </si>
  <si>
    <t>F9</t>
  </si>
  <si>
    <t>BMSLED-400-80-30-SO-20'0"-W-UNV-DP-1-SB9</t>
  </si>
  <si>
    <t>09:55:09</t>
  </si>
  <si>
    <t>09:55:06</t>
  </si>
  <si>
    <t>09:55:04</t>
  </si>
  <si>
    <t>13:41:45</t>
  </si>
  <si>
    <t>STFC-SLI(8-250)-DSO(8-400)-80-30-AG(8)-W-UNV-MD-1-CA(36")-RC</t>
  </si>
  <si>
    <t>15</t>
  </si>
  <si>
    <t>AULED-22-2500-80-30-SO-W-UNV-DP-1-TB15</t>
  </si>
  <si>
    <t>16</t>
  </si>
  <si>
    <t>SCS-500-80-30-FL-6'  8"-W-UNV-DP-1-S</t>
  </si>
  <si>
    <t>2</t>
  </si>
  <si>
    <t>SCR-500-80-30-FL-5-W-UNV-DP-1-DF</t>
  </si>
  <si>
    <t>6</t>
  </si>
  <si>
    <t>SCR-500-80-30-FL-4-W-UNV-DP-1-DF</t>
  </si>
  <si>
    <t>4</t>
  </si>
  <si>
    <t>SCS-500-80-30-FL-17-W-UNV-DP-1-S</t>
  </si>
  <si>
    <t>9</t>
  </si>
  <si>
    <t>SCS-500-80-30-FL-5-W-UNV-DP-1-S</t>
  </si>
  <si>
    <t>1</t>
  </si>
  <si>
    <t>STI-1000-80-30-4-W-UNV-MD-1-CT15(36")-RC</t>
  </si>
  <si>
    <t>20</t>
  </si>
  <si>
    <t>STD-ML-600-80-30-4-W-UNV-MD-1-CA(36")-RC</t>
  </si>
  <si>
    <t>18B</t>
  </si>
  <si>
    <t>STD-SO-400-80-30-8-W-UNV-MD-1-CA(36")-RC</t>
  </si>
  <si>
    <t>19B</t>
  </si>
  <si>
    <t>SCS-500-80-30-FL-4-W-UNV-DP-1-S</t>
  </si>
  <si>
    <t>STSFF-SO(8-200)-80-30-AL(4)-W-UNV-MD-1-S</t>
  </si>
  <si>
    <t>31</t>
  </si>
  <si>
    <t>STSFF-SO(16-200)-80-30-AL(4)-W-UNV-MD-1-S</t>
  </si>
  <si>
    <t>29</t>
  </si>
  <si>
    <t>STSFF-SO(24-200)-80-30-AL(4)-W-UNV-MD-1-S</t>
  </si>
  <si>
    <t>30</t>
  </si>
  <si>
    <t>28</t>
  </si>
  <si>
    <t>SCS-500-80-30-FL-10-W-UNV-DP-1-S</t>
  </si>
  <si>
    <t>03-A</t>
  </si>
  <si>
    <t>SCSPAT-OPR-90-500-80-30-FL-50'-NL-W-UNV-DP-1-S</t>
  </si>
  <si>
    <t>09-B</t>
  </si>
  <si>
    <t>CCL-SL-500-80-35-CL(4')-W-UNV-DP-1-C</t>
  </si>
  <si>
    <t>T-13-4</t>
  </si>
  <si>
    <t>CCL-SL-500-80-35-CL(3')-W-UNV-DP-1-C</t>
  </si>
  <si>
    <t>T-13-3</t>
  </si>
  <si>
    <t>CCL-SL-500-80-35-CL(2')-W-UNV-DP-1-C</t>
  </si>
  <si>
    <t>T-13-2</t>
  </si>
  <si>
    <t>STD-ML-600-80-30-4'-W-UNV-MD-1-CT15(36)-RC</t>
  </si>
  <si>
    <t>18-A</t>
  </si>
  <si>
    <t>STD-ML-600-80-30-6'-W-UNV-MD-1-CT15(36)-RC</t>
  </si>
  <si>
    <t>18A-6</t>
  </si>
  <si>
    <t>32</t>
  </si>
  <si>
    <t>AULED-22-3000-80-30-SO-W-UNV-DP-1-TB15</t>
  </si>
  <si>
    <t>33</t>
  </si>
  <si>
    <t>SCR-500-80-30-FL-10-W-UNV-DP-1-TB15</t>
  </si>
  <si>
    <t>34</t>
  </si>
  <si>
    <t>SCAC-AC(3)-D36-D-CC-80-30-4-BLK-UNV-1-CA(48)</t>
  </si>
  <si>
    <t>24</t>
  </si>
  <si>
    <t>BRLED-750-90-30-FL-7'0"-W-UNV-DP-1-DF</t>
  </si>
  <si>
    <t>BN/G-7'</t>
  </si>
  <si>
    <t>BRLED-750-90-30-FL-8'0"-W-UNV-DP-1-DF</t>
  </si>
  <si>
    <t>BN/G-8'</t>
  </si>
  <si>
    <t>BRLED-750-90-30-FL-9'0"-W-UNV-DP-1+E(1)-DF</t>
  </si>
  <si>
    <t>BN/G-9' EMCKT</t>
  </si>
  <si>
    <t>07:39:47</t>
  </si>
  <si>
    <t>07:39:52</t>
  </si>
  <si>
    <t>07:39:54</t>
  </si>
  <si>
    <t>07:39:56</t>
  </si>
  <si>
    <t>07:40:00</t>
  </si>
  <si>
    <t>09:40:27</t>
  </si>
  <si>
    <t>09:40:29</t>
  </si>
  <si>
    <t>09:40:40</t>
  </si>
  <si>
    <t>08:46:11</t>
  </si>
  <si>
    <t>08:45:54</t>
  </si>
  <si>
    <t>STFC-SLI(4-250)-DML(4-225)-80-35-AL(4)-W-UNV-MD-1-CT15(36)-RC</t>
  </si>
  <si>
    <t>L3D/UA</t>
  </si>
  <si>
    <t>STFC-SLI(8-250)-DML(8-225)-80-35-AL(4)-W-UNV-MD-1-CT15(36)-RC</t>
  </si>
  <si>
    <t>L3D/UB</t>
  </si>
  <si>
    <t>STFC-NO-DML(6-600)-B(6)-80-35-AL(4)-BLK-UNV-MD-1-CA(180)-RC</t>
  </si>
  <si>
    <t>L3DA</t>
  </si>
  <si>
    <t>STFC-NO-DML(10-600)-B(10)-80-35-AL(4)-BLK-UNV-MD-1-CA(180)-RC</t>
  </si>
  <si>
    <t>L3DC</t>
  </si>
  <si>
    <t>STFC-NO-DML(8-600)-B(8)-80-35-AL(4)-BLK-UNV-MD-1-CA(180)-RC</t>
  </si>
  <si>
    <t>L3DB</t>
  </si>
  <si>
    <t>SLLED-SL 25/75-1000-80-40-SM-8-W-277-DP-2-CT9(36)</t>
  </si>
  <si>
    <t>13:41:42</t>
  </si>
  <si>
    <t>12:56:42</t>
  </si>
  <si>
    <t>BWD-F-40-NL4-T8-1-AP-120-E-1</t>
  </si>
  <si>
    <t>LTLED-SL 80/20-800-80-35-SO-8-AP-UNV-DP-1-CA(48")</t>
  </si>
  <si>
    <t>13:49:26</t>
  </si>
  <si>
    <t>AULED-14-2400-90-40-SO-W-UNV-DP-1-TB15-FW(6)</t>
  </si>
  <si>
    <t>AULED-22-3000-80-35-SO-W-UNV-DP-1-TB15-B1(BSL10LST)</t>
  </si>
  <si>
    <t>F2A</t>
  </si>
  <si>
    <t>SKFLED-22-1000-80-30-4SF-W-UNV-DP-1-TG9</t>
  </si>
  <si>
    <t>F2B</t>
  </si>
  <si>
    <t>SKFLED-22-1000-80-30-6SF-W-UNV-DP-1-TG9</t>
  </si>
  <si>
    <t>F2C</t>
  </si>
  <si>
    <t>CLKLED-400-80-30-SO-8-W-UNV-DP-1-TG9</t>
  </si>
  <si>
    <t>CCH-SL-1100-80-30-CL(22' 8")-W-UNV-DP-1-C</t>
  </si>
  <si>
    <t>F13-22' 8"</t>
  </si>
  <si>
    <t>CCWH-SL-700-80-30-CL(21' 6")-W-UNV-DP-1-AC</t>
  </si>
  <si>
    <t>F14-21'6"</t>
  </si>
  <si>
    <t>GPSLED-1200-90-27-RG2-23-W-120-DP-1-SC</t>
  </si>
  <si>
    <t>LT8</t>
  </si>
  <si>
    <t>BBRLEDPAT-OPI-90(1)-400-80-35-SO-11'-NL-W-277-DP-1-D</t>
  </si>
  <si>
    <t>LR1A</t>
  </si>
  <si>
    <t>07:11:57</t>
  </si>
  <si>
    <t>07:12:00</t>
  </si>
  <si>
    <t>10:50:12</t>
  </si>
  <si>
    <t>11:25:34</t>
  </si>
  <si>
    <t>CUBLED-16</t>
  </si>
  <si>
    <t>CUBLED-SL 75/25-800-80-35-VL-16-AP-UNV-DP-1-CT15(36")</t>
  </si>
  <si>
    <t>22:14:52</t>
  </si>
  <si>
    <t>BBRLED-500-80-40-FL-8-W-UNV-DP-1-TB15</t>
  </si>
  <si>
    <t>09:52:24</t>
  </si>
  <si>
    <t>BMDLED-1000-80-40-ASO-4-W-120-DP-1-CA(48)</t>
  </si>
  <si>
    <t>07:48:39</t>
  </si>
  <si>
    <t>L11-4'</t>
  </si>
  <si>
    <t>BMDLED-1000-80-40-ASO-8-W-120-DP-1-CA(48)</t>
  </si>
  <si>
    <t>07:48:43</t>
  </si>
  <si>
    <t>L11-8'</t>
  </si>
  <si>
    <t>BMDLED-1000-80-40-ASO-12-W-120-DP-1-CA(48)</t>
  </si>
  <si>
    <t>07:48:47</t>
  </si>
  <si>
    <t>L11-12'</t>
  </si>
  <si>
    <t>STSLR-SO-400-80-40-8'-BLK-UNV-MD-1-SG15</t>
  </si>
  <si>
    <t>STSLR-SO-400-80-40-12'-BLK-UNV-MD-1-SG15</t>
  </si>
  <si>
    <t>BBRLED-400-80-40-FL-4-W-UNV-DP-1-DS</t>
  </si>
  <si>
    <t>R2 4'</t>
  </si>
  <si>
    <t>BBRLED-400-80-40-FL-6-W-UNV-DP-1-DS</t>
  </si>
  <si>
    <t>R-2 6'</t>
  </si>
  <si>
    <t>BBRLED-400-80-40-FL-2-W-UNV-DP-1-DS</t>
  </si>
  <si>
    <t>R2 2'</t>
  </si>
  <si>
    <t>BBRLED-400-80-40-FL-10-W-UNV-DP-1-DS</t>
  </si>
  <si>
    <t>R2 10'</t>
  </si>
  <si>
    <t>B6PRLED-425-80-40-FL-4-W-UNV-DP-1-TB15</t>
  </si>
  <si>
    <t>R3/R3A 4'</t>
  </si>
  <si>
    <t>B6PRLED-425-80-40-FL-10-W-UNV-DP-1-TB15</t>
  </si>
  <si>
    <t>R3/R3A 10'</t>
  </si>
  <si>
    <t>STCO-SLI(4-1000)-DSO(8-400)-90-30-AI(2)-W-UNV-MD-1-CA(120")-SC</t>
  </si>
  <si>
    <t>H1-12'/H3-12'</t>
  </si>
  <si>
    <t>STCO-SLI(8-1000)-NO-90-30-W-UNV-MD-1-CA(120")-SC</t>
  </si>
  <si>
    <t>H1-8'</t>
  </si>
  <si>
    <t>STCO-SLI(4-1000)-NO-90-30-W-UNV-MD-1-CA(120")-SC</t>
  </si>
  <si>
    <t>H1-4'</t>
  </si>
  <si>
    <t>STCO-SLI(12-1000)-DSO(16-400)-90-30-AI(6)-W-UNV-MD-1-CA(120")-SC</t>
  </si>
  <si>
    <t>H1-28'</t>
  </si>
  <si>
    <t>STCO-SLI(6-1000)-NO-90-30-W-UNV-MD-1-CA(120")-SC</t>
  </si>
  <si>
    <t>H1-6'</t>
  </si>
  <si>
    <t>STCO-SLI(4-1000)-DSO(6-400)-90-30-AI(2)-W-UNV-MD-1-CA(120")-SC</t>
  </si>
  <si>
    <t>H1-10'</t>
  </si>
  <si>
    <t>STCO-SLI(4-1000)-DSO(4-400)-90-30-AI(2)-W-UNV-MD-1-CA(120")-SC</t>
  </si>
  <si>
    <t>H3-8'DID</t>
  </si>
  <si>
    <t>STCO-SLI(4-1000)-DSO(4-400)-90-30-AI(1)-W-UNV-MD-1-CA(120")-SC</t>
  </si>
  <si>
    <t>H3-8'DI</t>
  </si>
  <si>
    <t>STCO-SLI(2-1000)-DSO(4-400)-90-30-AI(2)-W-UNV-MD-1-CA(120")-SC</t>
  </si>
  <si>
    <t>STCO-NO-DSO(4-400)-90-30-W-UNV-MD-1-CA(120")-SC</t>
  </si>
  <si>
    <t>H3-4'</t>
  </si>
  <si>
    <t>BBRLED-750-80-40-FL-29'-CB20946(2)-W-UNV-DP-1+LDI-D</t>
  </si>
  <si>
    <t>F1-29'</t>
  </si>
  <si>
    <t>BBRLED-750-80-40-FL-11'-CB20946(2)-W-UNV-DP-1+LDI-D</t>
  </si>
  <si>
    <t>F2-11'</t>
  </si>
  <si>
    <t>BBRLED-750-80-40-FL-20'-CB20946(2)-W-UNV-DP-1+LDI-D</t>
  </si>
  <si>
    <t>BBDILED-640-400-80-40-SO-18'-W-UNV-DP-1-CTS(36)</t>
  </si>
  <si>
    <t>G1-18'</t>
  </si>
  <si>
    <t>CCL-SL-300-80-30-CL(12' 6")-W-UNV-DP-1-AC</t>
  </si>
  <si>
    <t>L-12'-6"</t>
  </si>
  <si>
    <t>CCL-SL-300-80-30-CP(17')-W-UNV-DP-1-AC</t>
  </si>
  <si>
    <t>L-8'X9'</t>
  </si>
  <si>
    <t>CCL-SL-300-80-30-CP(13')-W-UNV-DP-1-AC</t>
  </si>
  <si>
    <t>L-6'X7'</t>
  </si>
  <si>
    <t>CCL-SL-300-80-30-CL(9')-W-UNV-DP-1-AC</t>
  </si>
  <si>
    <t>L-9'</t>
  </si>
  <si>
    <t>CCL-SL-300-80-30-CL(32')-W-UNV-DP-1-AC</t>
  </si>
  <si>
    <t>I-32'</t>
  </si>
  <si>
    <t>DIALED-22-3000-80-35-VL-W-277-LT(L3D)-1-TG9-AR</t>
  </si>
  <si>
    <t>08:50:41</t>
  </si>
  <si>
    <t>07:28:36</t>
  </si>
  <si>
    <t>BMRLED-600-80-35-FL-2-W-UNV-DP-1-DF</t>
  </si>
  <si>
    <t>L1A-3RD</t>
  </si>
  <si>
    <t>BMRLED-600-80-35-FL-2-W-UNV-DP-1-TB9</t>
  </si>
  <si>
    <t>L1B-3RD</t>
  </si>
  <si>
    <t>BMRLED-750-80-35-FL-6-W-UNV-DP-1-TB9</t>
  </si>
  <si>
    <t>L1D-6-3RD</t>
  </si>
  <si>
    <t>BMRLED-750-80-35-FL-8-W-UNV-DP-1-TB9</t>
  </si>
  <si>
    <t>L1D-8-3RD</t>
  </si>
  <si>
    <t>BMRLED-750-80-35-FL-14-W-UNV-DP-1-TB9</t>
  </si>
  <si>
    <t>L1D-14-3RD</t>
  </si>
  <si>
    <t>BMRLED-600-80-35-ASO-2-W-UNV-DP-1-TB9</t>
  </si>
  <si>
    <t>L2-2-3RD</t>
  </si>
  <si>
    <t>BMRLED-600-80-35-ASO-6-W-UNV-DP-1-TB9</t>
  </si>
  <si>
    <t>L2-6-3RD</t>
  </si>
  <si>
    <t>BMDLED-750-80-35-SO-2-W-UNV-DP-1-CT9(36)</t>
  </si>
  <si>
    <t>P4-3RD</t>
  </si>
  <si>
    <t>SCDI-750-500-80-30-BW-FL-8-W-120-DP-1-CA(36)</t>
  </si>
  <si>
    <t>F1-8'-27TH FL</t>
  </si>
  <si>
    <t>SCDI-750-500-80-30-BW-FL-10'-W-120-DP-1-CA(36)</t>
  </si>
  <si>
    <t>F1-10'-27TH FL</t>
  </si>
  <si>
    <t>SCDI-750-500-80-30-BW-FL-18'-W-120-DP-1-CA(36)</t>
  </si>
  <si>
    <t>F1-18'-27TH FL</t>
  </si>
  <si>
    <t>SCDI-750-500-80-30-BW-FL-20'-W-120-DP-1-CA(36)</t>
  </si>
  <si>
    <t>F1-20'-27TH FL</t>
  </si>
  <si>
    <t>MBWLED-600-80-30-S-6-W-UNV-DP-1</t>
  </si>
  <si>
    <t>F7-6'-27TH FL</t>
  </si>
  <si>
    <t>SCDI-750-500-80-30-BW-FL-6'-W-120-DP-1-CA(36)</t>
  </si>
  <si>
    <t>F1-6'-28TH FL</t>
  </si>
  <si>
    <t>SCDI-750-500-80-30-BW-FL-8'-W-120-DP-1-CA(36)</t>
  </si>
  <si>
    <t>F1-8'-28TH FL</t>
  </si>
  <si>
    <t>SCDI-750-500-80-30-BW-FL-9'-W-120-DP-1-CA(36)</t>
  </si>
  <si>
    <t>F1-9'-28TH FL</t>
  </si>
  <si>
    <t>F1-10'-28TH FL</t>
  </si>
  <si>
    <t>SCDI-750-500-80-30-BW-FL-12'-W-120-DP-1-CA(36)</t>
  </si>
  <si>
    <t>F1-12'-28TH FL</t>
  </si>
  <si>
    <t>BMRLED-750-80-30-FL-12'-W-UNV-DP-1-TG9</t>
  </si>
  <si>
    <t>F5-12'-28TH FL</t>
  </si>
  <si>
    <t>MBWLED-600-80-30-S-6'-W-UNV-DP-1</t>
  </si>
  <si>
    <t>F7-6'-28TH FL</t>
  </si>
  <si>
    <t>ARWLED-1000-80-35-S-8-W-347-DP-1</t>
  </si>
  <si>
    <t>14:29:08</t>
  </si>
  <si>
    <t>E</t>
  </si>
  <si>
    <t>BMSLED-750-80-30-SO-6'-M16LEDB(2)-BLK-UNV-DP-1+M-SC</t>
  </si>
  <si>
    <t>FAJ-M6</t>
  </si>
  <si>
    <t>BMSLED-750-80-30-SO-6'-M16LEDB(2)-AP-UNV-DP-1+M-S</t>
  </si>
  <si>
    <t>FAQ-G6</t>
  </si>
  <si>
    <t>SKETCH-AL( 58 29/32")</t>
  </si>
  <si>
    <t>SK-10013-ASO-AL( 58 29/32")-400-80-40-SO-W-UNV-DP-1-DF-C(JOIN TO EXISTING)</t>
  </si>
  <si>
    <t>12:50:07</t>
  </si>
  <si>
    <t>07:25:16</t>
  </si>
  <si>
    <t>07:25:21</t>
  </si>
  <si>
    <t>02:30:31</t>
  </si>
  <si>
    <t>22:12:15</t>
  </si>
  <si>
    <t>22:20:06</t>
  </si>
  <si>
    <t>07:27:39</t>
  </si>
  <si>
    <t>BMWDLED-750-80-30-SO-13' 6"-W-UNV-DP-1</t>
  </si>
  <si>
    <t>TA-6, 13' 6", 3RD</t>
  </si>
  <si>
    <t>BMWDLED-750-80-30-SO-4' 6"-W-UNV-DP-1</t>
  </si>
  <si>
    <t>TA-6, 4' 6", 3RD</t>
  </si>
  <si>
    <t>BMWDLED-750-80-30-SO-10'-W-UNV-DP-1</t>
  </si>
  <si>
    <t>TA-6, 10', 3RD</t>
  </si>
  <si>
    <t>BMWDLED-750-80-30-SO-5' 6"-W-UNV-DP-1</t>
  </si>
  <si>
    <t>TA-6, 5' 6", 3RD</t>
  </si>
  <si>
    <t>TA-6, 13' 6", 4TH</t>
  </si>
  <si>
    <t>TA-6, 4' 6", 4TH</t>
  </si>
  <si>
    <t>TA-6, 10', 4TH</t>
  </si>
  <si>
    <t>BMWDLED-750-80-30-SO-6'-W-UNV-DP-1</t>
  </si>
  <si>
    <t>TA-6, 6', 4TH</t>
  </si>
  <si>
    <t>BMWDLED-750-80-30-SO-26' 4"-W-UNV-DP-1</t>
  </si>
  <si>
    <t>TA-6, 26' 4", 5TH</t>
  </si>
  <si>
    <t>TA-6, 10', 5TH</t>
  </si>
  <si>
    <t>BBPRLED-750-80-30-FL-39' 8"-W-UNV-DP-1+E(2)-TG9</t>
  </si>
  <si>
    <t>TC, 39' 8" EM(2), 200-C2</t>
  </si>
  <si>
    <t>01:36:48</t>
  </si>
  <si>
    <t>01:36:50</t>
  </si>
  <si>
    <t>01:36:51</t>
  </si>
  <si>
    <t>01:36:55</t>
  </si>
  <si>
    <t>B2SQDLED-400-80-30-L-6'-W-UNV-DP-1-CA(36")</t>
  </si>
  <si>
    <t>P5-6'</t>
  </si>
  <si>
    <t>B2SQDLED-400-80-30-L-8'-W-UNV-DP-1-CA(36")</t>
  </si>
  <si>
    <t>B2SQSLED-400-80-30-L-4'-W-UNV-DP-1-SC</t>
  </si>
  <si>
    <t>P7-4'</t>
  </si>
  <si>
    <t>B2SQDLED-400-80-30-L-4'-W-UNV-DP-1-CA(36")</t>
  </si>
  <si>
    <t>P4-4'</t>
  </si>
  <si>
    <t>BWDLED-400-80-35-SO-6'-W-277-DP-1</t>
  </si>
  <si>
    <t>15:23:15</t>
  </si>
  <si>
    <t>AG04</t>
  </si>
  <si>
    <t>14:48:58</t>
  </si>
  <si>
    <t>14:48:59</t>
  </si>
  <si>
    <t>14:49:06</t>
  </si>
  <si>
    <t>SP19045(2)-CCL-SL-500-80-30-CL(6')-W-UNV-DP-1-C</t>
  </si>
  <si>
    <t>CL-6'</t>
  </si>
  <si>
    <t>SP19045(2)-CCL-SL-500-80-30-CL(7')-W-UNV-DP-1-C</t>
  </si>
  <si>
    <t>CL-6' 8"</t>
  </si>
  <si>
    <t>SP19045(2)-CCL-SL-500-80-30-CL(9')-W-UNV-DP-1-C</t>
  </si>
  <si>
    <t>CL-9'</t>
  </si>
  <si>
    <t>AULED-14-2400-90-40-SO-W-UNV-DP-1-TB9</t>
  </si>
  <si>
    <t>BBSLED-400-90-35-SO-8'-W-277-DP-1-SC</t>
  </si>
  <si>
    <t>L12-8'</t>
  </si>
  <si>
    <t>BBSLED-400-90-35-SO-16'-W-277-DP-1-SC</t>
  </si>
  <si>
    <t>L12-16'</t>
  </si>
  <si>
    <t>BMRLED-750-80-30-FL-4'-W-UNV-DP-1-ST</t>
  </si>
  <si>
    <t>07:18:10</t>
  </si>
  <si>
    <t>TA, 4', 108</t>
  </si>
  <si>
    <t>07:18:13</t>
  </si>
  <si>
    <t>TA, 4', 113</t>
  </si>
  <si>
    <t>07:18:15</t>
  </si>
  <si>
    <t>TA, 4', 123</t>
  </si>
  <si>
    <t>07:18:16</t>
  </si>
  <si>
    <t>TA, 4', 127</t>
  </si>
  <si>
    <t>07:18:18</t>
  </si>
  <si>
    <t>TA, 4', 201</t>
  </si>
  <si>
    <t>07:18:19</t>
  </si>
  <si>
    <t>TA, 4', 210A</t>
  </si>
  <si>
    <t>07:18:21</t>
  </si>
  <si>
    <t>TA, 4', 301</t>
  </si>
  <si>
    <t>07:18:22</t>
  </si>
  <si>
    <t>TA, 4', 302</t>
  </si>
  <si>
    <t>07:18:24</t>
  </si>
  <si>
    <t>TA, 4', 312A</t>
  </si>
  <si>
    <t>07:18:26</t>
  </si>
  <si>
    <t>TA, 4', 315A</t>
  </si>
  <si>
    <t>07:18:27</t>
  </si>
  <si>
    <t>TA, 4', 322</t>
  </si>
  <si>
    <t>07:18:29</t>
  </si>
  <si>
    <t>TA, 4', 402</t>
  </si>
  <si>
    <t>07:18:30</t>
  </si>
  <si>
    <t>TA, 4', 406A</t>
  </si>
  <si>
    <t>07:18:32</t>
  </si>
  <si>
    <t>TA, 4', 407</t>
  </si>
  <si>
    <t>07:18:34</t>
  </si>
  <si>
    <t>TA, 4', 407A</t>
  </si>
  <si>
    <t>07:18:36</t>
  </si>
  <si>
    <t>TA, 4', 415</t>
  </si>
  <si>
    <t>07:18:38</t>
  </si>
  <si>
    <t>TA, 4', 500-E1</t>
  </si>
  <si>
    <t>07:18:40</t>
  </si>
  <si>
    <t>TA, 4', 503</t>
  </si>
  <si>
    <t>07:18:41</t>
  </si>
  <si>
    <t>TA, 4', 504</t>
  </si>
  <si>
    <t>07:18:43</t>
  </si>
  <si>
    <t>TA, 4', 505</t>
  </si>
  <si>
    <t>07:18:44</t>
  </si>
  <si>
    <t>TA, 4', 506</t>
  </si>
  <si>
    <t>07:18:46</t>
  </si>
  <si>
    <t>TA, 4', 507</t>
  </si>
  <si>
    <t>07:18:47</t>
  </si>
  <si>
    <t>TA, 4', 508</t>
  </si>
  <si>
    <t>07:18:49</t>
  </si>
  <si>
    <t>TA, 4', 509A</t>
  </si>
  <si>
    <t>07:18:50</t>
  </si>
  <si>
    <t>TA, 4', 520</t>
  </si>
  <si>
    <t>07:18:52</t>
  </si>
  <si>
    <t>TA, 4', B106</t>
  </si>
  <si>
    <t>07:18:53</t>
  </si>
  <si>
    <t>TA, 4', B116</t>
  </si>
  <si>
    <t>07:18:55</t>
  </si>
  <si>
    <t>TA, 4', B117A</t>
  </si>
  <si>
    <t>07:18:56</t>
  </si>
  <si>
    <t>TA, 4', G100-V</t>
  </si>
  <si>
    <t>07:19:07</t>
  </si>
  <si>
    <t>TA, 4', G101A</t>
  </si>
  <si>
    <t>07:18:59</t>
  </si>
  <si>
    <t>TA, 4', G104A</t>
  </si>
  <si>
    <t>07:19:01</t>
  </si>
  <si>
    <t>TA, 4', G107</t>
  </si>
  <si>
    <t>07:19:03</t>
  </si>
  <si>
    <t>TA, 4', G120</t>
  </si>
  <si>
    <t>07:19:11</t>
  </si>
  <si>
    <t>TA, 4', G124</t>
  </si>
  <si>
    <t>07:19:15</t>
  </si>
  <si>
    <t>TA, 4', G130C</t>
  </si>
  <si>
    <t>07:19:20</t>
  </si>
  <si>
    <t>TA, 4', G130D</t>
  </si>
  <si>
    <t>07:19:24</t>
  </si>
  <si>
    <t>TA, 4', G132</t>
  </si>
  <si>
    <t>07:19:28</t>
  </si>
  <si>
    <t>TA, 4', G132B</t>
  </si>
  <si>
    <t>07:19:32</t>
  </si>
  <si>
    <t>TA, 4', T100-GH</t>
  </si>
  <si>
    <t>07:19:36</t>
  </si>
  <si>
    <t>TA, 4', 403</t>
  </si>
  <si>
    <t>BMRLED-750-80-30-FL-18'-W-UNV-DP-1-ST</t>
  </si>
  <si>
    <t>07:19:40</t>
  </si>
  <si>
    <t>TA, 18', 317A</t>
  </si>
  <si>
    <t>07:19:45</t>
  </si>
  <si>
    <t>TA, 18', 510A</t>
  </si>
  <si>
    <t>07:19:49</t>
  </si>
  <si>
    <t>TA, 18', G106</t>
  </si>
  <si>
    <t>B3LED-30'</t>
  </si>
  <si>
    <t>BMRLED-750-80-30-FL-30'-W-UNV-DP-2-ST</t>
  </si>
  <si>
    <t>07:19:53</t>
  </si>
  <si>
    <t>TA, 30', 101</t>
  </si>
  <si>
    <t>07:19:57</t>
  </si>
  <si>
    <t>TA, 30', 210D</t>
  </si>
  <si>
    <t>BMRLED-750-80-30-FL-8'-W-UNV-DP-1-ST</t>
  </si>
  <si>
    <t>07:20:01</t>
  </si>
  <si>
    <t>TA, 8', 102</t>
  </si>
  <si>
    <t>07:20:06</t>
  </si>
  <si>
    <t>TA, 8', 111</t>
  </si>
  <si>
    <t>07:20:18</t>
  </si>
  <si>
    <t>TA, 8', 203</t>
  </si>
  <si>
    <t>07:20:38</t>
  </si>
  <si>
    <t>TA, 8', 204</t>
  </si>
  <si>
    <t>07:20:41</t>
  </si>
  <si>
    <t>TA, 8', 301</t>
  </si>
  <si>
    <t>07:20:45</t>
  </si>
  <si>
    <t>TA, 8', 322</t>
  </si>
  <si>
    <t>07:20:49</t>
  </si>
  <si>
    <t>TA, 8', 115C</t>
  </si>
  <si>
    <t>07:20:54</t>
  </si>
  <si>
    <t>TA, 8', 115E</t>
  </si>
  <si>
    <t>07:20:58</t>
  </si>
  <si>
    <t>TA, 8', 401</t>
  </si>
  <si>
    <t>07:21:02</t>
  </si>
  <si>
    <t>TA, 8', 402</t>
  </si>
  <si>
    <t>07:21:06</t>
  </si>
  <si>
    <t>TA, 8', B113</t>
  </si>
  <si>
    <t>07:21:10</t>
  </si>
  <si>
    <t>TA, 8', G107</t>
  </si>
  <si>
    <t>07:21:14</t>
  </si>
  <si>
    <t>TA, 8', G121</t>
  </si>
  <si>
    <t>07:21:19</t>
  </si>
  <si>
    <t>TA, 8', G130C</t>
  </si>
  <si>
    <t>07:21:23</t>
  </si>
  <si>
    <t>TA, 8', G132-1</t>
  </si>
  <si>
    <t>BMRLED-750-80-30-FL-10'-W-UNV-DP-1-ST</t>
  </si>
  <si>
    <t>07:21:27</t>
  </si>
  <si>
    <t>TA, 10', 103</t>
  </si>
  <si>
    <t>07:21:31</t>
  </si>
  <si>
    <t>TA, 10', 115B</t>
  </si>
  <si>
    <t>07:21:35</t>
  </si>
  <si>
    <t>TA, 10', 115G</t>
  </si>
  <si>
    <t>07:21:40</t>
  </si>
  <si>
    <t>TA, 10', 212</t>
  </si>
  <si>
    <t>07:21:44</t>
  </si>
  <si>
    <t>TA, 10', 316</t>
  </si>
  <si>
    <t>07:21:48</t>
  </si>
  <si>
    <t>TA, 10', 324A</t>
  </si>
  <si>
    <t>07:21:52</t>
  </si>
  <si>
    <t>TA, 10', 401</t>
  </si>
  <si>
    <t>07:22:08</t>
  </si>
  <si>
    <t>TA, 10', 404</t>
  </si>
  <si>
    <t>07:21:57</t>
  </si>
  <si>
    <t>TA, 10', 510</t>
  </si>
  <si>
    <t>07:26:40</t>
  </si>
  <si>
    <t>TA, 10', G114</t>
  </si>
  <si>
    <t>07:26:31</t>
  </si>
  <si>
    <t>TA, 10', G136C</t>
  </si>
  <si>
    <t>07:26:29</t>
  </si>
  <si>
    <t>TA, 10', G137</t>
  </si>
  <si>
    <t>BMRLED-750-80-30-FL-10'-W-UNV-DP-1+E(1)-ST</t>
  </si>
  <si>
    <t>07:26:25</t>
  </si>
  <si>
    <t>TA, 10' E, B105-1</t>
  </si>
  <si>
    <t>07:26:20</t>
  </si>
  <si>
    <t>TA, 10' E, 316</t>
  </si>
  <si>
    <t>07:26:17</t>
  </si>
  <si>
    <t>TA, 10' E, 315</t>
  </si>
  <si>
    <t>BMRLED-750-80-30-FL-6'-W-UNV-DP-1-ST</t>
  </si>
  <si>
    <t>07:26:15</t>
  </si>
  <si>
    <t>TA, 6', 103</t>
  </si>
  <si>
    <t>07:26:12</t>
  </si>
  <si>
    <t>TA, 6', 106</t>
  </si>
  <si>
    <t>07:26:09</t>
  </si>
  <si>
    <t>TA, 6', 115A</t>
  </si>
  <si>
    <t>07:26:06</t>
  </si>
  <si>
    <t>TA, 6', 115F</t>
  </si>
  <si>
    <t>07:26:04</t>
  </si>
  <si>
    <t>TA, 6', 117</t>
  </si>
  <si>
    <t>07:26:00</t>
  </si>
  <si>
    <t>TA, 6', 119</t>
  </si>
  <si>
    <t>07:25:58</t>
  </si>
  <si>
    <t>TA, 6', 121</t>
  </si>
  <si>
    <t>07:25:55</t>
  </si>
  <si>
    <t>TA, 6', 201</t>
  </si>
  <si>
    <t>07:25:53</t>
  </si>
  <si>
    <t>TA, 6', 303</t>
  </si>
  <si>
    <t>07:25:50</t>
  </si>
  <si>
    <t>TA, 6', 305</t>
  </si>
  <si>
    <t>07:25:47</t>
  </si>
  <si>
    <t>TA, 6', 308</t>
  </si>
  <si>
    <t>07:25:44</t>
  </si>
  <si>
    <t>TA, 6', 405</t>
  </si>
  <si>
    <t>07:25:41</t>
  </si>
  <si>
    <t>TA, 6', 405A</t>
  </si>
  <si>
    <t>07:25:38</t>
  </si>
  <si>
    <t>TA, 6', 415</t>
  </si>
  <si>
    <t>07:25:34</t>
  </si>
  <si>
    <t>TA, 6', B104</t>
  </si>
  <si>
    <t>TA, 6', G101B</t>
  </si>
  <si>
    <t>07:25:29</t>
  </si>
  <si>
    <t>TA, 6', G117</t>
  </si>
  <si>
    <t>07:25:25</t>
  </si>
  <si>
    <t>TA, 6', G125</t>
  </si>
  <si>
    <t>BMRLED-750-80-30-FL-2'-W-UNV-DP-1-ST</t>
  </si>
  <si>
    <t>TA, 2', 105</t>
  </si>
  <si>
    <t>07:25:18</t>
  </si>
  <si>
    <t>TA, 2', 107</t>
  </si>
  <si>
    <t>07:25:15</t>
  </si>
  <si>
    <t>TA, 2', 109</t>
  </si>
  <si>
    <t>07:25:11</t>
  </si>
  <si>
    <t>TA, 2', 201</t>
  </si>
  <si>
    <t>07:25:08</t>
  </si>
  <si>
    <t>TA, 2', 204A</t>
  </si>
  <si>
    <t>07:25:04</t>
  </si>
  <si>
    <t>TA, 2', 209</t>
  </si>
  <si>
    <t>07:25:01</t>
  </si>
  <si>
    <t>TA, 2', 209A</t>
  </si>
  <si>
    <t>07:24:58</t>
  </si>
  <si>
    <t>TA, 2', 303</t>
  </si>
  <si>
    <t>07:24:55</t>
  </si>
  <si>
    <t>TA, 2', 312A</t>
  </si>
  <si>
    <t>07:24:52</t>
  </si>
  <si>
    <t>TA, 2', 320A</t>
  </si>
  <si>
    <t>07:24:49</t>
  </si>
  <si>
    <t>TA,  2', 400E</t>
  </si>
  <si>
    <t>07:24:46</t>
  </si>
  <si>
    <t>TA, 2', 516A</t>
  </si>
  <si>
    <t>BMRLED-750-80-30-FL-18'-W-UNV-DP-1+E(2)-ST</t>
  </si>
  <si>
    <t>07:24:43</t>
  </si>
  <si>
    <t>TA, 18' E, G118</t>
  </si>
  <si>
    <t>BMRLED-750-80-30-FL-20'-W-UNV-DP-2-ST</t>
  </si>
  <si>
    <t>07:24:40</t>
  </si>
  <si>
    <t>TA, 20', 123</t>
  </si>
  <si>
    <t>07:24:37</t>
  </si>
  <si>
    <t>TA, 20', 127</t>
  </si>
  <si>
    <t>BMRLED-750-80-30-FL-20'-W-UNV-DP-1+E(1)-ST</t>
  </si>
  <si>
    <t>07:24:31</t>
  </si>
  <si>
    <t>TA, 20' E, 127</t>
  </si>
  <si>
    <t>BMRLED-750-80-30-FL-14'-W-UNV-DP-2-ST</t>
  </si>
  <si>
    <t>07:24:25</t>
  </si>
  <si>
    <t>TA, 14', 201</t>
  </si>
  <si>
    <t>07:24:19</t>
  </si>
  <si>
    <t>TA, 14', 513</t>
  </si>
  <si>
    <t>07:24:13</t>
  </si>
  <si>
    <t>TA, 20' E, 123</t>
  </si>
  <si>
    <t>07:23:20</t>
  </si>
  <si>
    <t>TA, 14', 401</t>
  </si>
  <si>
    <t>07:23:12</t>
  </si>
  <si>
    <t>TA, 14', 516</t>
  </si>
  <si>
    <t>07:23:27</t>
  </si>
  <si>
    <t>TA, 20' E, 129</t>
  </si>
  <si>
    <t>BMRLED-750-80-30-FL-6'-W-UNV-DP-E(1)-ST</t>
  </si>
  <si>
    <t>07:23:05</t>
  </si>
  <si>
    <t>TA, 6' E, G117</t>
  </si>
  <si>
    <t>07:22:31</t>
  </si>
  <si>
    <t>TA, 6' E, 401</t>
  </si>
  <si>
    <t>BMRLED-750-80-30-FL-16'-W-UNV-DP-1+E(1)-ST</t>
  </si>
  <si>
    <t>07:22:25</t>
  </si>
  <si>
    <t>TA, 16' E, G132</t>
  </si>
  <si>
    <t>BMRLED-750-80-30-FL-16'-W-UNV-DP-1-ST</t>
  </si>
  <si>
    <t>07:22:19</t>
  </si>
  <si>
    <t>TA, 16', G132-1</t>
  </si>
  <si>
    <t>07:22:15</t>
  </si>
  <si>
    <t>TA, 16', G132</t>
  </si>
  <si>
    <t>BMRLED-750-80-30-FL-14'-W-UNV-DP-1+E(1)-ST</t>
  </si>
  <si>
    <t>TA, 14' E, B104</t>
  </si>
  <si>
    <t>BMRLED-750-80-30-FL-22'-W-UNV-DP-1+E(2)-ST</t>
  </si>
  <si>
    <t>TA, 22' E, B114</t>
  </si>
  <si>
    <t>BMRLED-750-80-30-FL-24'-W-UNV-DP-1-ST</t>
  </si>
  <si>
    <t>TA, 24', G132-1</t>
  </si>
  <si>
    <t>BMPRLED-750-80-30-RG3-10' 3"-W-UNV-DP-1-DS</t>
  </si>
  <si>
    <t>TA-1, 10' 3", B108</t>
  </si>
  <si>
    <t>BMPRLED-750-80-30-RG3-10' 6"-W-UNV-DP-1-DS</t>
  </si>
  <si>
    <t>TA-1, 10' 6", 500A</t>
  </si>
  <si>
    <t>BMPRLED-750-80-30-RG3-10' 7"-W-UNV-DP-1-DS</t>
  </si>
  <si>
    <t>TA-1, 10' 7", G127</t>
  </si>
  <si>
    <t>BMPRLED-750-80-30-RG3-11' 10"-W-UNV-DP-1-DS</t>
  </si>
  <si>
    <t>TA-1, 11' 10", 101A</t>
  </si>
  <si>
    <t>TA-1, 11' 10", 101B</t>
  </si>
  <si>
    <t>BMPRLED-750-80-30-RG3-12'-W-UNV-DP-1-DS</t>
  </si>
  <si>
    <t>TA-1, 12', 500B</t>
  </si>
  <si>
    <t>TA-1, 12', G131</t>
  </si>
  <si>
    <t>TA-1, 12', G133</t>
  </si>
  <si>
    <t>BMPRLED-750-80-30-RG3-13'-W-UNV-DP-1-DS</t>
  </si>
  <si>
    <t>TA-1, 13', 413</t>
  </si>
  <si>
    <t>BMPRLED-750-80-30-RG3-14' 10"-W-UNV-DP-1-DS</t>
  </si>
  <si>
    <t>TA-1, 14' 10", 202</t>
  </si>
  <si>
    <t>BMPRLED-750-80-30-RG3-14' 4"-W-UNV-DP-1-DS</t>
  </si>
  <si>
    <t>TA-1, 14' 4", B107</t>
  </si>
  <si>
    <t>BMPRLED-750-80-30-RG3-15' 3"-W-UNV-DP-1-DS</t>
  </si>
  <si>
    <t>TA-1, 15' 3", 500A</t>
  </si>
  <si>
    <t>BMPRLED-750-80-30-RG3-15' 6"-W-UNV-DP-1-DS</t>
  </si>
  <si>
    <t>TA-1, 15' 6", B100B</t>
  </si>
  <si>
    <t>BMPRLED-750-80-30-RG3-16' 1"-W-UNV-DP-1-DS</t>
  </si>
  <si>
    <t>TA-1, 16' 1", 300A</t>
  </si>
  <si>
    <t>BMPRLED-750-80-30-RG3-16' 2"-W-UNV-DP-1-DS</t>
  </si>
  <si>
    <t>TA-1, 16' 2", 200A</t>
  </si>
  <si>
    <t>BMPRLED-750-80-30-RG3-16' 9"-W-UNV-DP-1-DS</t>
  </si>
  <si>
    <t>TA-1, 16' 9", 413</t>
  </si>
  <si>
    <t>BMPRLED-750-80-30-RG3-16'-W-UNV-DP-1-DS</t>
  </si>
  <si>
    <t>TA-1, 16', 202</t>
  </si>
  <si>
    <t>TA-1, 16', 400A</t>
  </si>
  <si>
    <t>BMPRLED-750-80-30-RG3-17'-W-UNV-DP-1-DS</t>
  </si>
  <si>
    <t>TA-1, 17', 307</t>
  </si>
  <si>
    <t>BMPRLED-750-80-30-RG3-19' 11"-W-UNV-DP-1-DS</t>
  </si>
  <si>
    <t>TA-1, 19' 11", B100B</t>
  </si>
  <si>
    <t>BMPRLED-750-80-30-RG3-21' 4"-W-UNV-DP-1-DS</t>
  </si>
  <si>
    <t>TA-1, 21' 4", 300A</t>
  </si>
  <si>
    <t>BMPRLED-750-80-30-RG3-21' 5"-W-UNV-DP-1-DS</t>
  </si>
  <si>
    <t>TA-1, 21' 5", 200A</t>
  </si>
  <si>
    <t>BMPRLED-750-80-30-RG3-21' 6"-W-UNV-DP-1-DS</t>
  </si>
  <si>
    <t>TA-1, 21' 6", 400A</t>
  </si>
  <si>
    <t>BMPRLED-750-80-30-RG3-21'-W-UNV-DP-1-DS</t>
  </si>
  <si>
    <t>TA-1, 21', 307</t>
  </si>
  <si>
    <t>BMPRLED-750-80-30-RG3-22' 2"-W-UNV-DP-1-DS</t>
  </si>
  <si>
    <t>TA-1, 22' 2", 100A</t>
  </si>
  <si>
    <t>TA-1, 22' 2", 100B</t>
  </si>
  <si>
    <t>BMPRLED-750-80-30-RG3-22' 9"-W-UNV-DP-1-DS</t>
  </si>
  <si>
    <t>TA-1, 22' 9", G127</t>
  </si>
  <si>
    <t>BMPRLED-750-80-30-RG3-22'-W-UNV-DP-1-DS</t>
  </si>
  <si>
    <t>TA-1, 22', G100A</t>
  </si>
  <si>
    <t>BMPRLED-750-80-30-RG3-24' 3"-W-UNV-DP-1-DS</t>
  </si>
  <si>
    <t>TA-1, 24' 3", 100B</t>
  </si>
  <si>
    <t>BMPRLED-750-80-30-RG3-27' 11"-W-UNV-DP-1-DS</t>
  </si>
  <si>
    <t>TA-1, 27' 11", G100A</t>
  </si>
  <si>
    <t>BMPRLED-750-80-30-RG3-27' 3"-W-UNV-DP-1-DS</t>
  </si>
  <si>
    <t>TA-1, 27' 3", 100A</t>
  </si>
  <si>
    <t>BMPRLED-750-80-30-RG3-3' 5"-W-UNV-DP-1-DS</t>
  </si>
  <si>
    <t>TA-1, 3' 5", G138</t>
  </si>
  <si>
    <t>TA-1, 3' 5", G140</t>
  </si>
  <si>
    <t>BMPRLED-750-80-30-RG3-4' 10"-W-UNV-DP-1-DS</t>
  </si>
  <si>
    <t>TA-1, 4' 10", G138</t>
  </si>
  <si>
    <t>BMPRLED-750-80-30-RG3-5' 1"-W-UNV-DP-1-DS</t>
  </si>
  <si>
    <t>TA-1, 5' 1", G140</t>
  </si>
  <si>
    <t>BMPRLED-750-80-30-RG3-5' 2"-W-UNV-DP-1-DS</t>
  </si>
  <si>
    <t>TA-1, 5' 2", G127</t>
  </si>
  <si>
    <t>BMPRLED-750-80-30-RG3-7' 10"-W-UNV-DP-1-DS</t>
  </si>
  <si>
    <t>TA-1, 7' 10", 512</t>
  </si>
  <si>
    <t>TA-1, 7' 10", 514</t>
  </si>
  <si>
    <t>BMPRLED-750-80-30-RG3-7' 2"-W-UNV-DP-1-DS</t>
  </si>
  <si>
    <t>TA-1, 7' 2", 300B</t>
  </si>
  <si>
    <t>BMPRLED-750-80-30-RG3-7' 5"-W-UNV-DP-1-DS</t>
  </si>
  <si>
    <t>TA-1, 7' 5", 213</t>
  </si>
  <si>
    <t>TA-1, 7' 5", 400C</t>
  </si>
  <si>
    <t>BMPRLED-750-80-30-RG3-7' 6"-W-UNV-DP-1-DS</t>
  </si>
  <si>
    <t>TA-1, 7' 6", 413</t>
  </si>
  <si>
    <t>TA-1, 7' 6", 500B</t>
  </si>
  <si>
    <t>BMPRLED-750-80-30-RG3-7'-W-UNV-DP-1-DS</t>
  </si>
  <si>
    <t>TA-1, 7', 152B</t>
  </si>
  <si>
    <t>BMPRLED-750-80-30-RG3-8' 10"-W-UNV-DP-1-DS</t>
  </si>
  <si>
    <t>TA-1, 8' 10", G112A</t>
  </si>
  <si>
    <t>TA-1, 8' 10", G112B</t>
  </si>
  <si>
    <t>BMPRLED-750-80-30-RG3-8'-W-UNV-DP-1-DS</t>
  </si>
  <si>
    <t>TA-1, 8', 115D</t>
  </si>
  <si>
    <t>TA-1, 8', 123B</t>
  </si>
  <si>
    <t>TA-1, 8', 127A</t>
  </si>
  <si>
    <t>TA-1, 8', 400D</t>
  </si>
  <si>
    <t>TA-1, 8', G109</t>
  </si>
  <si>
    <t>TA-1, 8', G113A</t>
  </si>
  <si>
    <t>TA-1, 8', G114A</t>
  </si>
  <si>
    <t>TA-1, 8', G118A</t>
  </si>
  <si>
    <t>TA-1, 8', G120A</t>
  </si>
  <si>
    <t>TA-1, 8', G124A</t>
  </si>
  <si>
    <t>BMPRLED-750-80-30-RG3-9' 4"-W-UNV-DP-1-DS</t>
  </si>
  <si>
    <t>TA-1, 9' 4", 100PB</t>
  </si>
  <si>
    <t>BMPRLED-750-80-30-RG3-9' 8"-W-UNV-DP-1-DS</t>
  </si>
  <si>
    <t>TA-1, 9' 8", 215</t>
  </si>
  <si>
    <t>BMPRLED-750-80-30-RG3-9'-W-UNV-DP-1-DS</t>
  </si>
  <si>
    <t>TA-1, 9', 100PA</t>
  </si>
  <si>
    <t>BMRLED-750-80-30-FL-20'-W-UNV-DP-1+E(1)-DS</t>
  </si>
  <si>
    <t>TA-2, 20' EM</t>
  </si>
  <si>
    <t>SP19057(1)-B6RLED-1500-80-30-FL-2'-W-UNV-DP-1-TG9</t>
  </si>
  <si>
    <t>TA-4</t>
  </si>
  <si>
    <t>SP19057(1)-B6RLED-1500-80-30-FL-2'-W-UNV-DP-E(1)-TG9</t>
  </si>
  <si>
    <t>TA-4 EM</t>
  </si>
  <si>
    <t>BMSLED-750-80-30-SO-4-W-UNV-DP-E(1)-S</t>
  </si>
  <si>
    <t>TA-5 EM</t>
  </si>
  <si>
    <t>BMSLED-750-80-30-SO-4'-BLK-UNV-DP-1-S</t>
  </si>
  <si>
    <t>TA-5BLK</t>
  </si>
  <si>
    <t>BMSLED-750-80-30-SO-4'-W-UNV-DP-1-S</t>
  </si>
  <si>
    <t>TA-5W</t>
  </si>
  <si>
    <t>BMWDLED-750-80-30-SO-14'-W-UNV-DP-1-C(TOP FEED)</t>
  </si>
  <si>
    <t>TA-6'</t>
  </si>
  <si>
    <t>BBPRLED-750-80-30-FL-31' 1"-W-UNV-DP-1+E(2)-TG9</t>
  </si>
  <si>
    <t>TC, 31' 1"EM(2), 400-C2</t>
  </si>
  <si>
    <t>BBPRLED-750-80-30-FL-12' 10"-W-UNV-DP-1+E(1)-TG9-C(9'NO EM + 4'EM)</t>
  </si>
  <si>
    <t>TC, 12' 10"EM, 400-C2</t>
  </si>
  <si>
    <t>BBPRLED-750-80-30-FL-27'-W-UNV-DP-1+E(1)-TG9-C(10'NO EM + 4'EM+13'NO EM)</t>
  </si>
  <si>
    <t>TC, 27'EM, 400-C2</t>
  </si>
  <si>
    <t>BBPRLED-750-80-30-FL-28' 9"-W-UNV-DP-1-TG9</t>
  </si>
  <si>
    <t>TC, 28' 9", 300-C2</t>
  </si>
  <si>
    <t>BBPRLED-750-80-30-FL-30'-W-UNV-DP-1+E(2)-TG9-C(EM ON ENDS)</t>
  </si>
  <si>
    <t>TC, 30'EM, 100-C2</t>
  </si>
  <si>
    <t>BBPRLED-750-80-30-FL- 31' 1"-W-UNV-DP-1+E(2)-TG9-C(EM ON ENDS)</t>
  </si>
  <si>
    <t>TC, 31' 1"EM(2), 300-C2</t>
  </si>
  <si>
    <t>BBPRLED-750-80-30-FL-31' 2"-W-UNV-DP-1+E(2)-TG9-C(EM ON ENDS)</t>
  </si>
  <si>
    <t>TC, 31' 2"EM(2), 200-C2</t>
  </si>
  <si>
    <t>TC, 31' 2"EM(2), 500-C2</t>
  </si>
  <si>
    <t>BBPRLED-750-80-30-FL-39' 6"-W-UNV-DP-1-TG9</t>
  </si>
  <si>
    <t>TC, 39' 6", 500-C2</t>
  </si>
  <si>
    <t>BBPRLED-750-80-30-FL-4' 10"-W-UNV-DP-E(1)-TG9</t>
  </si>
  <si>
    <t>TC, 4' 10"EM, 100-C2</t>
  </si>
  <si>
    <t>BBPRLED-750-80-30-FL-40' 2"-W-UNV-DP-1-TG9</t>
  </si>
  <si>
    <t>TC, 40' 2", 100-C2</t>
  </si>
  <si>
    <t>BRLEDPAT-ASO-112.5-750-80-30-SO-FL-21' 10"X25'-EX-W-UNV-DP-1-DF</t>
  </si>
  <si>
    <t>TZ, 46' 10",</t>
  </si>
  <si>
    <t>BMRLED-750-80-30-FL-16'-W-UNV-DP-2+E(1)-ST</t>
  </si>
  <si>
    <t>TA, 16' E, B105-2</t>
  </si>
  <si>
    <t>TA, 16' E, B111</t>
  </si>
  <si>
    <t>TA, 16' E, G114</t>
  </si>
  <si>
    <t>BMRLED-750-80-30-FL-16'-W-UNV-DP-2-ST</t>
  </si>
  <si>
    <t>TA, 16' E, 302</t>
  </si>
  <si>
    <t>TA, 16' E, 511</t>
  </si>
  <si>
    <t>BMRLED-750-80-30-FL-10'-W-UNV-DP-2-ST</t>
  </si>
  <si>
    <t>TA, 10' E, 129</t>
  </si>
  <si>
    <t>TA, 10' E, 103</t>
  </si>
  <si>
    <t>TA, 10' E, 404</t>
  </si>
  <si>
    <t>TA, 10' E, 415</t>
  </si>
  <si>
    <t>TA, 10' E, G114</t>
  </si>
  <si>
    <t>TA, 10' E, G137</t>
  </si>
  <si>
    <t>TA, 16', 402</t>
  </si>
  <si>
    <t>TA, 16', 404</t>
  </si>
  <si>
    <t>TA, 16', 516</t>
  </si>
  <si>
    <t>TA, 16', B105-2</t>
  </si>
  <si>
    <t>TA, 16', B111</t>
  </si>
  <si>
    <t>TA, 16', 209</t>
  </si>
  <si>
    <t>TA, 16', 407</t>
  </si>
  <si>
    <t>TA, 10', 201</t>
  </si>
  <si>
    <t>TA, 10', 302</t>
  </si>
  <si>
    <t>TA, 10', 406</t>
  </si>
  <si>
    <t>TA-5, 8', 210A</t>
  </si>
  <si>
    <t>TA, 14', B104</t>
  </si>
  <si>
    <t>BMRLED-750-80-30-FL-22'-W-UNV-DP-2-ST</t>
  </si>
  <si>
    <t>TA, 22', B114</t>
  </si>
  <si>
    <t>BMRLED-750-80-30-FL-18'-W-UNV-DP-2-ST</t>
  </si>
  <si>
    <t>TA, 18', 415</t>
  </si>
  <si>
    <t>TA, 18', G114</t>
  </si>
  <si>
    <t>TA, 18', G118</t>
  </si>
  <si>
    <t>TA, 18', G120</t>
  </si>
  <si>
    <t>TA, 18', G124</t>
  </si>
  <si>
    <t>TA, 18', 101</t>
  </si>
  <si>
    <t>BMRLED-750-80-30-FL-18'-W-UNV-DP-1+E(1)-ST</t>
  </si>
  <si>
    <t>TA, 18' E, 121</t>
  </si>
  <si>
    <t>TA, 18' E, 204</t>
  </si>
  <si>
    <t>TA, 18' E, 218</t>
  </si>
  <si>
    <t>TA, 18' E, 314</t>
  </si>
  <si>
    <t>TA, 18' E, 316</t>
  </si>
  <si>
    <t>TA, 18' E, 317</t>
  </si>
  <si>
    <t>TA, 18' E, 403</t>
  </si>
  <si>
    <t>TA, 18' E, 406</t>
  </si>
  <si>
    <t>TA, 18' E, 510</t>
  </si>
  <si>
    <t>BMRLED-750-80-30-FL-18'-W-UNV-DP-E(4)-ST</t>
  </si>
  <si>
    <t>TA, 18' E, 511A</t>
  </si>
  <si>
    <t>BMRLED-750-80-30-FL-20'-W-UNV-DP-1-ST</t>
  </si>
  <si>
    <t>TA, 20', G132-1</t>
  </si>
  <si>
    <t>BMRLED-750-80-30-FL-4'-W-UNV-DP-E(1)-ST</t>
  </si>
  <si>
    <t>BMRLED-750-80-30-FL-4'-W-UNV-DP-1-D</t>
  </si>
  <si>
    <t>TA, 4', 100-F1</t>
  </si>
  <si>
    <t>TA, 4', 326</t>
  </si>
  <si>
    <t>TA, 4', 328</t>
  </si>
  <si>
    <t>BMRLED-750-80-30-FL-8'-W-UNV-DP-1-D</t>
  </si>
  <si>
    <t>TA, 8', 318</t>
  </si>
  <si>
    <t>19:26:51</t>
  </si>
  <si>
    <t>15:00:54</t>
  </si>
  <si>
    <t>11:28:38</t>
  </si>
  <si>
    <t>10:29:25</t>
  </si>
  <si>
    <t>BMRLEDPAT-REC-90-500-90-30-SO-FL-44'-EX-W-277-DP-1-TG9-FW(6)</t>
  </si>
  <si>
    <t>LT51B/19-8'X14' RECT</t>
  </si>
  <si>
    <t>SP19052(1)-CLKLED-750-90-30-SO-6'-W-277-DP-1-TG9-FW(6)-C(ADDITIONAL SPRING IN CENTER)</t>
  </si>
  <si>
    <t>LT54/18-6'</t>
  </si>
  <si>
    <t>LT54/19-6'</t>
  </si>
  <si>
    <t>SP19052(1)-CLKLED-750-90-30-SO-8'-W-277-DP-1-TG9-FW(6)-C(ADDITIONAL SPRING IN CENTER)</t>
  </si>
  <si>
    <t>LT54A/18-8'</t>
  </si>
  <si>
    <t>LT54A/19-8'</t>
  </si>
  <si>
    <t>CLKLED-750-90-30-SO-4'-W-277-DP-1-TG9-FW(6)</t>
  </si>
  <si>
    <t>LT54B/18-4'</t>
  </si>
  <si>
    <t>LT54B/19-4'</t>
  </si>
  <si>
    <t>SP19052(1)-CLKLED-750-90-30-SO-16'-W-277-DP-1-TG9-FW(6)-C(ADDITIONAL SPRING IN CENTER)</t>
  </si>
  <si>
    <t>LT54E/19-16'</t>
  </si>
  <si>
    <t>SCDI-750-500-80-30-BW-FL-10'-W-347-DP-1-CA(36)</t>
  </si>
  <si>
    <t>L2-10'</t>
  </si>
  <si>
    <t>SLLED-SL 100/0-1500-80-30-NO-8'-W-347-DP-1-CA(120)</t>
  </si>
  <si>
    <t>SLLED-SL 25/75-800-80-30-VL-8'-W-347-DP-1-CA(120)</t>
  </si>
  <si>
    <t>L4B-8'</t>
  </si>
  <si>
    <t>SCDI-750-500-80-30-BW-FL-8'-W-347-DP-1-CA(36)</t>
  </si>
  <si>
    <t>L2-8'</t>
  </si>
  <si>
    <t>GPRLED-NLNW-650-80-35-RG2-16'0"-W-UNV-DP-1-TB15</t>
  </si>
  <si>
    <t>LT-6-16'</t>
  </si>
  <si>
    <t>SKFLED-22-2000-80-30-2SF-W-UNV-DP-1-TB9</t>
  </si>
  <si>
    <t>SKFLED-22-3000-80-30-2SF-W-UNV-DP-1-TB9</t>
  </si>
  <si>
    <t>SKFLED-22-4000-80-30-2SF-W-UNV-DP-1-TB9</t>
  </si>
  <si>
    <t>BMDLED-1000-80-30-SO-4'-BLK-UNV-DP-1-SA(48)</t>
  </si>
  <si>
    <t>07:08:05</t>
  </si>
  <si>
    <t>W3-4'</t>
  </si>
  <si>
    <t>13:50:28</t>
  </si>
  <si>
    <t>B6SLED-600-80-30-SO-4-W-UNV-DP-1-S</t>
  </si>
  <si>
    <t>B6DLED-600-80-30-SO-8-W-UNV-DP-1-CA(96")+SM</t>
  </si>
  <si>
    <t>F1A-96</t>
  </si>
  <si>
    <t>BWDLED-500-80-30-SO-8'-W-UNV-DP-1</t>
  </si>
  <si>
    <t>F1D</t>
  </si>
  <si>
    <t>B6DLED-600-80-30-SO-8-W-UNV-DP-1-CA(120")+SM</t>
  </si>
  <si>
    <t>F1A-120</t>
  </si>
  <si>
    <t>B6DLED-600-80-30-SO-8-W-UNV-DP-1-CA(144")+SM</t>
  </si>
  <si>
    <t>F1A-144</t>
  </si>
  <si>
    <t>F1B-4'-A</t>
  </si>
  <si>
    <t>B6SLED-600-80-30-SO-6-W-UNV-DP-1-S</t>
  </si>
  <si>
    <t>F1B-6</t>
  </si>
  <si>
    <t>F1B-4'-B</t>
  </si>
  <si>
    <t>F1C-CABLE-96</t>
  </si>
  <si>
    <t>F1C-CABLE-120</t>
  </si>
  <si>
    <t>B6SLED-600-80-30-SO-4-W-UNV-DP-1-SC</t>
  </si>
  <si>
    <t>13:32:48</t>
  </si>
  <si>
    <t>13:32:52</t>
  </si>
  <si>
    <t>10:36:11</t>
  </si>
  <si>
    <t>16:22:03</t>
  </si>
  <si>
    <t>16:22:06</t>
  </si>
  <si>
    <t>16:22:08</t>
  </si>
  <si>
    <t>BMPRLED-1000-80-30-FL-20'6"-W-120-DP-1-DS</t>
  </si>
  <si>
    <t>SCRV-400-90-30-FL-3-W-120-DP-1-D</t>
  </si>
  <si>
    <t>SCR-300-80-40-FL-2X2-W-UNV-DP-1-MFTB15</t>
  </si>
  <si>
    <t>ML1-2X2</t>
  </si>
  <si>
    <t>SCR-500-80-40-FL-2X2-W-UNV-DP-1-MFTB15</t>
  </si>
  <si>
    <t>ML2-2X2</t>
  </si>
  <si>
    <t>01:32:32</t>
  </si>
  <si>
    <t>BBDLED-900-80-35-SO-4'-W-UNV-DP-1-CT9(36)-C(4.5" CANOPIES)</t>
  </si>
  <si>
    <t>L48</t>
  </si>
  <si>
    <t>WWR-SL-500-80-35-L-2'-W-UNV-DP-1-TB9</t>
  </si>
  <si>
    <t>L24W</t>
  </si>
  <si>
    <t>DIALED-24-3100-80-35-VL-W-UNV-DP-1-TB9</t>
  </si>
  <si>
    <t>10:49:30</t>
  </si>
  <si>
    <t>LE</t>
  </si>
  <si>
    <t>DIALED-24-3100-80-35-VL-W-UNV-DP-1-TB9-B1(BSL10LST)</t>
  </si>
  <si>
    <t>09:18:09</t>
  </si>
  <si>
    <t>LE-EM</t>
  </si>
  <si>
    <t>14:56:51</t>
  </si>
  <si>
    <t>14:56:55</t>
  </si>
  <si>
    <t>07:29:36</t>
  </si>
  <si>
    <t>07:29:39</t>
  </si>
  <si>
    <t>CUBWLED-SL 75/25-800-80-40-SO-4'-W-277-DP-1-B1(BSL310LP)</t>
  </si>
  <si>
    <t>I-4' E</t>
  </si>
  <si>
    <t>CUBWLED-SL 75/25-800-80-40-SO-6'-W-277-DP-1-B1(BSL310LP)</t>
  </si>
  <si>
    <t>I-6' E</t>
  </si>
  <si>
    <t>CUBWLED-SL 75/25-800-80-40-SO-24'-W-277-DP-1-B2(BSL310LP)</t>
  </si>
  <si>
    <t>I-24' E</t>
  </si>
  <si>
    <t>CUBWLED-SL 75/25-800-80-40-SO-4'-W-277-DP-1</t>
  </si>
  <si>
    <t>I-4'</t>
  </si>
  <si>
    <t>11:04:35</t>
  </si>
  <si>
    <t>23:05:43</t>
  </si>
  <si>
    <t>07:27:46</t>
  </si>
  <si>
    <t>B3RLED-SL-750-80-35-FL-16'-W-UNV-DP-1-TG9</t>
  </si>
  <si>
    <t>L17D-16'</t>
  </si>
  <si>
    <t>B3RLED-SL-750-80-35-FL-4'-W-UNV-DP-1-TG9</t>
  </si>
  <si>
    <t>L17F-4'</t>
  </si>
  <si>
    <t>SK-10003-CIR-AL(7' 10 1/4")-400-80-35-SO-W-UNV-DP-1-DS</t>
  </si>
  <si>
    <t>L8-7'10 1/4"</t>
  </si>
  <si>
    <t>07:50:28</t>
  </si>
  <si>
    <t>CCH-SL-900-80-40-CL(107')-W-UNV-DP-1-C</t>
  </si>
  <si>
    <t>I 107'-STACKS READING 101</t>
  </si>
  <si>
    <t>CCH-SL-900-80-40-CL(28')-W-UNV-DP-1-C</t>
  </si>
  <si>
    <t>I 28'-COMPUTERS/STACKS 101</t>
  </si>
  <si>
    <t>CCH-SL-900-80-40-CL(18')-W-UNV-DP-1-C</t>
  </si>
  <si>
    <t>I 18'-ADULTS MEETING 117</t>
  </si>
  <si>
    <t>CCH-SL-1100-80-40-CL(27')-W-UNV-DP-1-C</t>
  </si>
  <si>
    <t>Q 27'-CHILDREN 133</t>
  </si>
  <si>
    <t>CCH-SL-1100-80-40-CL(62')-W-UNV-DP-1-C</t>
  </si>
  <si>
    <t>Q 62'-CHILDREN 133</t>
  </si>
  <si>
    <t>15:11:34</t>
  </si>
  <si>
    <t>10:25:11</t>
  </si>
  <si>
    <t>10:25:16</t>
  </si>
  <si>
    <t>SLLED-SL 0/100-1000-90-40-SM-8-8-W-UNV-DP-1-CA(72)</t>
  </si>
  <si>
    <t>21:26:42</t>
  </si>
  <si>
    <t>A36</t>
  </si>
  <si>
    <t>STD-SO-300-80-30-6-C(CHESTNUT#DS733-1301/1)-120-MD-1-CTS(60)-RC</t>
  </si>
  <si>
    <t>L4</t>
  </si>
  <si>
    <t>08:01:32</t>
  </si>
  <si>
    <t>08:01:35</t>
  </si>
  <si>
    <t>13:42:34</t>
  </si>
  <si>
    <t>15:31:28</t>
  </si>
  <si>
    <t>15:31:30</t>
  </si>
  <si>
    <t>19:28:00</t>
  </si>
  <si>
    <t>19:28:01</t>
  </si>
  <si>
    <t>19:28:02</t>
  </si>
  <si>
    <t>19:28:05</t>
  </si>
  <si>
    <t>BDLED-1000-80-35-SO-8'-W-UNV-DP-1-CA(36")</t>
  </si>
  <si>
    <t>07:35:55</t>
  </si>
  <si>
    <t>07:36:00</t>
  </si>
  <si>
    <t>07:36:04</t>
  </si>
  <si>
    <t>08:54:38</t>
  </si>
  <si>
    <t>08:52:04</t>
  </si>
  <si>
    <t>08:52:13</t>
  </si>
  <si>
    <t>01:42:23</t>
  </si>
  <si>
    <t>01:42:25</t>
  </si>
  <si>
    <t>BBRLED-400-80-30-FL-6'-W-UNV-DP-1-DS</t>
  </si>
  <si>
    <t>F3-6'</t>
  </si>
  <si>
    <t>09:23:54</t>
  </si>
  <si>
    <t>07:59:14</t>
  </si>
  <si>
    <t>07:59:16</t>
  </si>
  <si>
    <t>SCD-500-80-35-FL-8'-AP-120-DP-1-CT9(36)</t>
  </si>
  <si>
    <t>00:58:37</t>
  </si>
  <si>
    <t>00:58:39</t>
  </si>
  <si>
    <t>00:58:40</t>
  </si>
  <si>
    <t>00:58:43</t>
  </si>
  <si>
    <t>BBWDILED-405-300-80-35-SO-4-W-UNV-DP-1</t>
  </si>
  <si>
    <t>BSLED-500-80-35-SO-3-W-UNV-DP-1-S</t>
  </si>
  <si>
    <t>LL-17</t>
  </si>
  <si>
    <t>BRLED-1000-80-35-FL-6-W-UNV-DP-1-DF</t>
  </si>
  <si>
    <t>22:53:17</t>
  </si>
  <si>
    <t>AULED-24-4500-90-35-SO-W-UNV-DP-1-TB15</t>
  </si>
  <si>
    <t>AULED-14-4000-90-35-SO-W-UNV-DP-1-TB15</t>
  </si>
  <si>
    <t>AULED-22-2500-90-35-SO-W-UNV-DP-1-TB15</t>
  </si>
  <si>
    <t>BBDILED-640-400-90-35-SO-4'-W-UNV-DP-1-CA(48)</t>
  </si>
  <si>
    <t>BMRLED-500-90-35-ASO-4'-W-UNV-DP-1-TB15</t>
  </si>
  <si>
    <t>ARWLED-500-90-35-S-2'-AP-UNV-DP-1</t>
  </si>
  <si>
    <t>G-2'</t>
  </si>
  <si>
    <t>DIALED-22-4000-90-35-VL-W-UNV-DP-1-TB15</t>
  </si>
  <si>
    <t>7</t>
  </si>
  <si>
    <t>BMRLED-750-90-35-RG-5'-W-UNV-LT(LDE1)-1-DF</t>
  </si>
  <si>
    <t>F11-5'</t>
  </si>
  <si>
    <t>BMRLED-750-90-35-RG-6'-W-UNV-LT(LDE1)-1-DF</t>
  </si>
  <si>
    <t>F11-6'</t>
  </si>
  <si>
    <t>BBRLED-375-80-40-FL-4'-BLK-UNV-DP-1-TG15</t>
  </si>
  <si>
    <t>BBRLED-375-80-40-FL-4'-W-UNV-DP-1-TG9</t>
  </si>
  <si>
    <t>F10A-4'</t>
  </si>
  <si>
    <t>13:02:35</t>
  </si>
  <si>
    <t>13:02:39</t>
  </si>
  <si>
    <t>13:10:14</t>
  </si>
  <si>
    <t>DIALED-22-4000-80-30-VL-W-UNV-DP-1-TB15</t>
  </si>
  <si>
    <t>BDLED-1000-80-35-SO-6'-BLK-120-DP-1-CA(96)</t>
  </si>
  <si>
    <t>L1-6'</t>
  </si>
  <si>
    <t>BDLED-1000-80-35-SO-18'-BLK-120-DP-1-CA(96)</t>
  </si>
  <si>
    <t>L2-18'</t>
  </si>
  <si>
    <t>BDLED-1000-80-35-SO-32'-BLK-120-DP-1-CA(96)</t>
  </si>
  <si>
    <t>L3-32'</t>
  </si>
  <si>
    <t>BDLED-1000-80-35-SO-4'-BLK-120-DP-E(1)-CA(96)</t>
  </si>
  <si>
    <t>L4-4'</t>
  </si>
  <si>
    <t>BDLEDPAT-OPR-90(1)-500-90-35-SO-27'-EX-BLK-120-DP-1+E(2)-CA(96)</t>
  </si>
  <si>
    <t>L5-27'</t>
  </si>
  <si>
    <t>BDLEDPAT-OPR-90(1)-500-90-35-SO-10'-EX-BLK-120-DP-1+E(2)-CA(96)</t>
  </si>
  <si>
    <t>L6-5'X5' L SHAPE</t>
  </si>
  <si>
    <t>BDLED-1000-80-35-SO-12'-BLK-120-DP-1-CA(96)</t>
  </si>
  <si>
    <t>L7-12'</t>
  </si>
  <si>
    <t>BDLED-1000-80-35-SO-12'-BLK-120-DP-1+E(1)-CA(96)</t>
  </si>
  <si>
    <t>L7-12' E</t>
  </si>
  <si>
    <t>BDLED-1000-80-35-SO-2'-BLK-120-DP-1-CA(96)</t>
  </si>
  <si>
    <t>L8-2'</t>
  </si>
  <si>
    <t>BDLED-1000-80-35-SO-3'-BLK-120-DP-1-CA(96)</t>
  </si>
  <si>
    <t>L9-3'</t>
  </si>
  <si>
    <t>11:13:37</t>
  </si>
  <si>
    <t>CLKLED-500-80-35-SO-4'-W-UNV-DP-1-ST</t>
  </si>
  <si>
    <t>R1-4'</t>
  </si>
  <si>
    <t>CLKLED-500-80-35-SO-8'-W-UNV-DP-1-ST</t>
  </si>
  <si>
    <t>R1-8'</t>
  </si>
  <si>
    <t>23:06:02</t>
  </si>
  <si>
    <t>STFC-SLI(12'-1000)-NO-80-35-BT(1)-W-120-MD-1+E(1)-CA(36)-RC</t>
  </si>
  <si>
    <t>LT01D(EM)</t>
  </si>
  <si>
    <t>SCR-500-80-35-FL-66'-W-UNV-DP-1-ST-CP</t>
  </si>
  <si>
    <t>F9-66-A</t>
  </si>
  <si>
    <t>SCR-500-80-35-FL-66'-W-UNV-DP-3-ST-CP</t>
  </si>
  <si>
    <t>F9-66-B</t>
  </si>
  <si>
    <t>SCR-500-80-35-FL-66'-W-UNV-DP-3+E(3)-ST-CP</t>
  </si>
  <si>
    <t>F9-66 EM</t>
  </si>
  <si>
    <t>STSLF-SO-400-80-35-8'0"-W-UNV-MD-1-SG9</t>
  </si>
  <si>
    <t>B3PLED-10'7 1/2"</t>
  </si>
  <si>
    <t>BMPRLED-750-80-35-RG3-10'7 1/2"-W-UNV-DP-1-TG9-TS(1)-C(ANGLED ENDS)</t>
  </si>
  <si>
    <t>13:56:57</t>
  </si>
  <si>
    <t>F04-10'7-1/2"-05-33T</t>
  </si>
  <si>
    <t>AfterWirin</t>
  </si>
  <si>
    <t>DIALED-14-2400-80-35-VL-W-120-DP-1-SM</t>
  </si>
  <si>
    <t>SKSLED-22-600-80-30-GL-FL-120-DP-1-TB15</t>
  </si>
  <si>
    <t>10:50:50</t>
  </si>
  <si>
    <t>16:11:18</t>
  </si>
  <si>
    <t>16:11:25</t>
  </si>
  <si>
    <t>BWDLED-500-80-40-SO-8'-W-UNV-DP-1</t>
  </si>
  <si>
    <t>G-8'</t>
  </si>
  <si>
    <t>BMRLED-500-90-35-1.25M-16'-W-UNV-DP-1-TG9</t>
  </si>
  <si>
    <t>F15-16'-42ND FL</t>
  </si>
  <si>
    <t>F15-16'-43RD FL</t>
  </si>
  <si>
    <t>BMRLED-750-90-35-FL-16'-W-UNV-DP-1-TG9</t>
  </si>
  <si>
    <t>F1-16'-43RD FL</t>
  </si>
  <si>
    <t>10:38:38</t>
  </si>
  <si>
    <t>13:51:13</t>
  </si>
  <si>
    <t>BBRLED-500-80-35-FL-8-W-UNV-DP-1-TB9-B2(BSL10LST)</t>
  </si>
  <si>
    <t>01:52:03</t>
  </si>
  <si>
    <t>M8E - REPLACE</t>
  </si>
  <si>
    <t>SCR-300-80-35-0.5M-4'-W-UNV-DP-1-TB15</t>
  </si>
  <si>
    <t>ALT-4'</t>
  </si>
  <si>
    <t>DAYFLED-22-2500-80-35-SO-W-UNV-DP-1-TG9</t>
  </si>
  <si>
    <t>F16-2X2</t>
  </si>
  <si>
    <t>DAYFLED-22-2500-80-35-SO-W-UNV-DP-1-TG9-B1(BSL310LP)</t>
  </si>
  <si>
    <t>F16-2X2-EM</t>
  </si>
  <si>
    <t>09:19:37</t>
  </si>
  <si>
    <t>AULED-22-3000-80-35-SO-W-UNV-DP-1-TB9</t>
  </si>
  <si>
    <t>14:49:45</t>
  </si>
  <si>
    <t>STFC-SLI(4-500)-DSO(8-400)-80-35-AY(1)+AH(2)-AP-UNV-MD-1-CA(36)-RC-B1(BSL10LST)-C(WHITE PWR CORD &amp; CANOPIES)</t>
  </si>
  <si>
    <t>3RD FL AREA B- L6-B2A</t>
  </si>
  <si>
    <t>3RD FL AREA B- L6E-B2B</t>
  </si>
  <si>
    <t>STFC-SLI(10-500)-DSO(15-400)-80-35-AY(4)-AP-UNV-MD-1-CA(36)-RC-B1(BSL10LST)-C(WHITE PWR CORD &amp; CANOPIES)</t>
  </si>
  <si>
    <t>3RD FL AREA A1- L6-A2A</t>
  </si>
  <si>
    <t>STFC-SLI(12-500)-DSO(15-400)-80-35-AY(4)-AP-UNV-MD-1-CA(36)-RC-B1(BSL10LST)-C(WHITE PWR CORD &amp; CANOPIES)</t>
  </si>
  <si>
    <t>3RD FL AREA A1-L6-A2B</t>
  </si>
  <si>
    <t>STFC-SLI(5-500)-DSO(12-400)-80-35-AY(2)+AH(1)-AP-UNV-MD-1-CA(36)-RC-B1(BSL10LST)-C(WHITE PWR CORD &amp; CANOPIES)</t>
  </si>
  <si>
    <t>3RD FL AREA A1- L6-A2C</t>
  </si>
  <si>
    <t>STFC-SLI(3-500)-DSO(6-400)-80-35-AY(1)-AP-UNV-MD-1-CA(36)-RC-C(WHITE PWR CORD &amp; CANOPIES)</t>
  </si>
  <si>
    <t>1ST FL AREA L6-H1A</t>
  </si>
  <si>
    <t>STFC-SLI(8-500)-DSO(8-400)-80-35-AY(1)+AH(3)-AP-UNV-MD-1-CA(36)-RC-C(WHITE PWR CORD &amp; CANOPIES)</t>
  </si>
  <si>
    <t>1ST FL AREA L6-H1B</t>
  </si>
  <si>
    <t>STFC-SLI(8-500)-DSO(8-400)-80-35-AL(4)-AP-UNV-MD-1-CA(36)-RC-B1(BSL10LST)-C(WHITE PWR CORD &amp; CANOPIES)</t>
  </si>
  <si>
    <t>2ND FL F1A</t>
  </si>
  <si>
    <t>STFC-SLI(4-500)-DSO(4-400)-80-35-AL(1)-AP-UNV-MD-1-CA(36)-RC-C(WHITE PWR CORD &amp; CANOPIES)</t>
  </si>
  <si>
    <t>2ND FL L6-F1B</t>
  </si>
  <si>
    <t>2ND FL L6-F1C</t>
  </si>
  <si>
    <t>STFC-SLI(10-500)-DSO(14-400)-80-35-AY(3)+AH(2)-AP-UNV-MD-1-CA(36)-RC-B1(BSL10LST)-C(WHITE PWR CORD &amp; CANOPIES)</t>
  </si>
  <si>
    <t>2ND FL AREA L6-E1A</t>
  </si>
  <si>
    <t>STFC-SLI(7-500)-DSO(12-400)-80-35-AY(3)+AH(1)-AP-UNV-MD-1-CA(36)-RC-C(WHITE PWR CORD &amp; CANOPIES)</t>
  </si>
  <si>
    <t>2ND FL AREA L6-E1B</t>
  </si>
  <si>
    <t>STFC-SLI(8-500)-DSO(11-400)-80-35-AY(3)+AH(1)-AP-UNV-MD-1-CA(36)-RC-B1(BSL10LST)-C(WHITE PWR CORD &amp; CANOPIES)</t>
  </si>
  <si>
    <t>2ND FL AREA L6-E1C</t>
  </si>
  <si>
    <t>STFC-SLI(9-500)-DSO(15-400)-80-35-AY(4)+AH(1)-AP-UNV-MD-1-CA(36)-RC-B1(BSL10LST)-C(WHITE PWR CORD &amp; CANOPIES)</t>
  </si>
  <si>
    <t>2ND FL AREA L6-E1D</t>
  </si>
  <si>
    <t>00:33:47</t>
  </si>
  <si>
    <t>STFC-SLI(16-500)-DSO(16-400)-80-35-AL(6)+AX(1)-AP-UNV-MD-1-CA(36)-RC-B1(BSL10LST)-C(WHITE PWR CORD &amp; CANOPIES)</t>
  </si>
  <si>
    <t>1ST FL AREA L6-GA</t>
  </si>
  <si>
    <t>1ST FL AREA L6-GB</t>
  </si>
  <si>
    <t>1ST FL AREA L6-GC</t>
  </si>
  <si>
    <t>STFC-SLI(16-500)-DSO(16-400)-80-35-AL(6)+AX(1)-AP-UNV-MD-1-CA(36)-RC-B2(BSL10LST)-C(WHITE PWR CORD &amp; CANOPIES)</t>
  </si>
  <si>
    <t>2ND FL AREA C- TYPE C1</t>
  </si>
  <si>
    <t>SLLED-SL 80/20-1000-80-40-SM-32-W-277-DP-1-CA(72)-B2(BSL310LP)</t>
  </si>
  <si>
    <t>B-32' EM</t>
  </si>
  <si>
    <t>AULED-22-2500-80-30-SO-W-UNV-DP-1-TG15</t>
  </si>
  <si>
    <t>R1</t>
  </si>
  <si>
    <t>BMRLED-500-80-30-FL-2'-W-UNV-DP-1-TG15</t>
  </si>
  <si>
    <t>R7-2'</t>
  </si>
  <si>
    <t>BMRLED-500-80-30-FL-2'-W-UNV-DP-1-DF</t>
  </si>
  <si>
    <t>BMRLED-500-80-30-FL-4'-W-UNV-DP-1-TG15</t>
  </si>
  <si>
    <t>R8-4'</t>
  </si>
  <si>
    <t>BMRLED-500-80-30-FL-4'-W-UNV-DP-1-DF</t>
  </si>
  <si>
    <t>DAYLED-DAYFLED</t>
  </si>
  <si>
    <t>DAYFLED-14-4000-80-40-SO-W-120-LT(HI-LUME 0-10V 1%)-1-TB15</t>
  </si>
  <si>
    <t>F4A  ALT REPLACE</t>
  </si>
  <si>
    <t>SCD-300-80-35-FL-4-W-UNV-DP-1-CT9(36)</t>
  </si>
  <si>
    <t>L4P</t>
  </si>
  <si>
    <t>BBRLEDPAT-OPR-90+90-700-80-40-SO-205 1/2"-EX-W-UNV-DP-1-DF</t>
  </si>
  <si>
    <t>C7-79.5X38"X79.5"</t>
  </si>
  <si>
    <t>SCR-500-80-30-FL-4'-W-UNV-DP-1-DF</t>
  </si>
  <si>
    <t>SCWDI-300-400-80-30-SO-0.5M-4'-W-UNV-DP-1</t>
  </si>
  <si>
    <t>L3-4'</t>
  </si>
  <si>
    <t>SCWD-300-80-30-FL-6'-W-UNV-DP-1</t>
  </si>
  <si>
    <t>L3A-6'</t>
  </si>
  <si>
    <t>BBRLED-400-80-30-RG-10'-W-UNV-DP-1-ST-B1(BSL10LST)-C(JOIN TO EXISTING)</t>
  </si>
  <si>
    <t>L-18'-EM#2</t>
  </si>
  <si>
    <t>SCR-300-80-35-FL-PN60X2-W-UNV-DP-1-MFTG9-C(UPDATED MOUNTING TO MFTG9 AND 60 DEGREE NEGATIVE 2FT)</t>
  </si>
  <si>
    <t>S-PN</t>
  </si>
  <si>
    <t>SCR-300-80-35-FL-PP60X2-W-UNV-DP-1-MFTG9-C(UPDATED MOUNTING TO MFTG9 AND 60 DEGREE POSITIVE 2FT)</t>
  </si>
  <si>
    <t>S-PP</t>
  </si>
  <si>
    <t>ZESQDI-SL 75/25-1350-80-35-MAL-48-W-UNV-MD-2-CA(96)</t>
  </si>
  <si>
    <t>ZESQDI-SL 50/50-1200-80-35-MSO-32-W-UNV-MD-1-CA(96)</t>
  </si>
  <si>
    <t>SP19044(2)-ZESQDI-SL XX/XX-XXXX-90-35-MSO-61-W-UNV-MD-1-CA(96)</t>
  </si>
  <si>
    <t>CLKLED-500-80-40-SO-4-W-UNV-DP-1-AC</t>
  </si>
  <si>
    <t>CLKLED-500-80-40-SO-8-W-UNV-DP-1-AC</t>
  </si>
  <si>
    <t>SCR-300-80-40-FL-TR60X2-W-UNV-DP-1-MFTG9</t>
  </si>
  <si>
    <t>22:20:39</t>
  </si>
  <si>
    <t>BBDLED-1000-80-35-SO-8'-AP-UNV-DP-1-CA(36)</t>
  </si>
  <si>
    <t>19:23:10</t>
  </si>
  <si>
    <t>8'</t>
  </si>
  <si>
    <t>SCDI-300-500-80-35-SO-FL-8-BLK-277-DP-1-CA(60)-F-C(BLACK CORD AND CANOPY)</t>
  </si>
  <si>
    <t>SCDI-750-500-80-30-SO-FL-6-W-120-DP-1-CA(36)-C(4.5 CANOPIES)</t>
  </si>
  <si>
    <t>LU3</t>
  </si>
  <si>
    <t>POLED-22-2500-90-35-VL-W-120-DP-1-TG9</t>
  </si>
  <si>
    <t>POLED-22-2500-90-35-VL-W-120-DP-1-TG9-B1(BSL10LST)</t>
  </si>
  <si>
    <t>SLLED-SL 0/100-800-80-30-PL-8-W-UNV-DP-1-SA(48)</t>
  </si>
  <si>
    <t>LT-03</t>
  </si>
  <si>
    <t>DIALED-22-2500-80-30-VL-W-UNV-DP-1-TB9</t>
  </si>
  <si>
    <t>L235-38TH FL</t>
  </si>
  <si>
    <t>11:11:12</t>
  </si>
  <si>
    <t>LTWLED-SL 80/20-1000-80-35-SO-4'-AP-UNV-DP-1</t>
  </si>
  <si>
    <t>F17A-4'</t>
  </si>
  <si>
    <t>BSLED-650-80-35-SO-4'-AP-UNV-DP-1-SB15</t>
  </si>
  <si>
    <t>F37-S-4'</t>
  </si>
  <si>
    <t>BSLED-650-80-35-SO-4'-AP-UNV-DP-1-SB15-B1(BSL310LP)</t>
  </si>
  <si>
    <t>F37E-S-4'</t>
  </si>
  <si>
    <t>BRLED-650-80-35-FL-4'-W-UNV-DP-1-TB15</t>
  </si>
  <si>
    <t>F37-R-4'</t>
  </si>
  <si>
    <t>BRLED-650-80-35-FL-4'-W-UNV-DP-1-TB15-B1(BSL310LP)</t>
  </si>
  <si>
    <t>F37RE-4'</t>
  </si>
  <si>
    <t>BSLED-400-80-35-SO-4'-AP-UNV-DP-1-SB15</t>
  </si>
  <si>
    <t>F37B-4'</t>
  </si>
  <si>
    <t>DAYF-22-S-T5-3-W-277-BI-2-TB9-C(STEPDIMMING)</t>
  </si>
  <si>
    <t>BBWDILED-500-500-80-30-SO-4-AP-UNV-DP-1</t>
  </si>
  <si>
    <t>22:26:27</t>
  </si>
  <si>
    <t>SCD-500-90-30-FL-4'-BLK-UNV-DP-1-CA(72)</t>
  </si>
  <si>
    <t>SCD-500-90-30-FL-6'-BLK-UNV-DP-1-CA(72)</t>
  </si>
  <si>
    <t>SCWDI-500-500-90-30-BW-0.5P-24'-W-UNV-DP-1</t>
  </si>
  <si>
    <t>08:28:33</t>
  </si>
  <si>
    <t>Saw</t>
  </si>
  <si>
    <t xml:space="preserve">BA </t>
  </si>
  <si>
    <t>weld</t>
  </si>
  <si>
    <t>lens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</si>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</sst>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(&quot;$&quot;* #,##0.00_);_(&quot;$&quot;* \(#,##0.00\);_(&quot;$&quot;* &quot;-&quot;??_);_(@_)"/>
    <numFmt numFmtId="164" formatCode="dd\.mm\.yyyy;@"/>
    <numFmt numFmtId="165" formatCode="dd/mm/yyyy"/>
    <numFmt numFmtId="166" formatCode="[h]:mm:ss;@"/>
    <numFmt numFmtId="167" formatCode="&quot;$&quot;#,##0.00"/>
    <numFmt numFmtId="168" formatCode="dd/mm/yyyy;@"/>
    <numFmt numFmtId="169" formatCode="d/mm/yyyy;@"/>
    <numFmt numFmtId="170" formatCode="m/d/yyyy\ h:mm\ AM/PM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sz val="8"/>
      <color rgb="FF000000"/>
      <name val="Arial"/>
      <family val="2"/>
    </font>
    <font>
      <sz val="10"/>
      <color indexed="8"/>
      <name val="Arial"/>
      <family val="2"/>
    </font>
    <font>
      <sz val="8"/>
      <color indexed="9"/>
      <name val="Arial"/>
      <family val="2"/>
    </font>
    <font>
      <sz val="8"/>
      <color rgb="FFFFFFFF"/>
      <name val="Arial"/>
      <family val="2"/>
    </font>
    <font>
      <sz val="9"/>
      <color rgb="FF000000"/>
      <name val="Arial"/>
      <family val="2"/>
    </font>
    <font>
      <sz val="9"/>
      <color theme="1"/>
      <name val="Arial"/>
      <family val="2"/>
    </font>
    <font>
      <sz val="1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FFFFFF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58555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0F0F0"/>
        <bgColor indexed="64"/>
      </patternFill>
    </fill>
    <fill>
      <patternFill patternType="solid">
        <fgColor rgb="FFF0F0F0"/>
      </patternFill>
    </fill>
    <fill>
      <patternFill patternType="solid">
        <fgColor rgb="FF3399FF"/>
      </patternFill>
    </fill>
    <fill>
      <patternFill patternType="solid">
        <fgColor rgb="FFFFFF00"/>
      </patternFill>
    </fill>
    <fill>
      <patternFill patternType="solid">
        <fgColor rgb="FF008000"/>
      </patternFill>
    </fill>
    <fill>
      <patternFill patternType="solid">
        <fgColor rgb="FF58555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FFC7CE"/>
        <bgColor indexed="64"/>
      </patternFill>
    </fill>
    <fill>
      <patternFill patternType="solid">
        <fgColor rgb="FFFF0000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4B4B4"/>
      </left>
      <right style="thin">
        <color rgb="FFB4B4B4"/>
      </right>
      <top style="thin">
        <color rgb="FFB4B4B4"/>
      </top>
      <bottom style="thin">
        <color rgb="FFB4B4B4"/>
      </bottom>
      <diagonal/>
    </border>
    <border>
      <left style="thin">
        <color rgb="FFB4B4B4"/>
      </left>
      <right style="thin">
        <color rgb="FFB4B4B4"/>
      </right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rgb="FFB4B4B4"/>
      </left>
      <right style="thin">
        <color rgb="FFB4B4B4"/>
      </right>
      <top/>
      <bottom style="thin">
        <color rgb="FFB4B4B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7" fillId="0" borderId="0">
      <alignment vertical="top"/>
    </xf>
  </cellStyleXfs>
  <cellXfs count="129">
    <xf numFmtId="0" fontId="0" fillId="0" borderId="0" xfId="0"/>
    <xf numFmtId="0" fontId="5" fillId="3" borderId="4" xfId="0" applyFont="1" applyFill="1" applyBorder="1" applyAlignment="1">
      <alignment horizontal="center" vertical="center"/>
    </xf>
    <xf numFmtId="164" fontId="5" fillId="3" borderId="4" xfId="0" applyNumberFormat="1" applyFont="1" applyFill="1" applyBorder="1" applyAlignment="1">
      <alignment horizontal="center" vertical="center"/>
    </xf>
    <xf numFmtId="0" fontId="0" fillId="4" borderId="2" xfId="0" applyFont="1" applyFill="1" applyBorder="1"/>
    <xf numFmtId="0" fontId="2" fillId="2" borderId="5" xfId="2" applyFont="1" applyFill="1" applyBorder="1" applyAlignment="1">
      <alignment horizontal="left" vertical="top"/>
    </xf>
    <xf numFmtId="0" fontId="6" fillId="6" borderId="5" xfId="0" applyNumberFormat="1" applyFont="1" applyFill="1" applyBorder="1" applyAlignment="1">
      <alignment horizontal="right" vertical="top"/>
    </xf>
    <xf numFmtId="0" fontId="6" fillId="6" borderId="5" xfId="0" applyFont="1" applyFill="1" applyBorder="1" applyAlignment="1">
      <alignment horizontal="left" vertical="top"/>
    </xf>
    <xf numFmtId="0" fontId="6" fillId="6" borderId="5" xfId="0" applyFont="1" applyFill="1" applyBorder="1" applyAlignment="1">
      <alignment horizontal="right" vertical="top"/>
    </xf>
    <xf numFmtId="14" fontId="6" fillId="6" borderId="5" xfId="0" applyNumberFormat="1" applyFont="1" applyFill="1" applyBorder="1" applyAlignment="1">
      <alignment horizontal="left" vertical="top"/>
    </xf>
    <xf numFmtId="22" fontId="6" fillId="6" borderId="5" xfId="0" applyNumberFormat="1" applyFont="1" applyFill="1" applyBorder="1" applyAlignment="1">
      <alignment horizontal="right" vertical="top"/>
    </xf>
    <xf numFmtId="0" fontId="7" fillId="4" borderId="2" xfId="3" applyNumberFormat="1" applyFont="1" applyFill="1" applyBorder="1" applyAlignment="1">
      <alignment vertical="top"/>
    </xf>
    <xf numFmtId="0" fontId="0" fillId="4" borderId="2" xfId="0" applyNumberFormat="1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left" vertical="top"/>
    </xf>
    <xf numFmtId="0" fontId="0" fillId="0" borderId="2" xfId="0" applyFont="1" applyBorder="1"/>
    <xf numFmtId="22" fontId="6" fillId="6" borderId="5" xfId="0" applyNumberFormat="1" applyFont="1" applyFill="1" applyBorder="1" applyAlignment="1">
      <alignment horizontal="left" vertical="top"/>
    </xf>
    <xf numFmtId="0" fontId="7" fillId="0" borderId="2" xfId="3" applyNumberFormat="1" applyFont="1" applyBorder="1" applyAlignment="1">
      <alignment vertical="top"/>
    </xf>
    <xf numFmtId="0" fontId="0" fillId="0" borderId="2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left" vertical="top"/>
    </xf>
    <xf numFmtId="0" fontId="8" fillId="7" borderId="5" xfId="0" applyNumberFormat="1" applyFont="1" applyFill="1" applyBorder="1" applyAlignment="1">
      <alignment horizontal="right" vertical="top"/>
    </xf>
    <xf numFmtId="0" fontId="8" fillId="7" borderId="5" xfId="0" applyFont="1" applyFill="1" applyBorder="1" applyAlignment="1">
      <alignment horizontal="left" vertical="top"/>
    </xf>
    <xf numFmtId="0" fontId="8" fillId="7" borderId="5" xfId="0" applyFont="1" applyFill="1" applyBorder="1" applyAlignment="1">
      <alignment horizontal="right" vertical="top"/>
    </xf>
    <xf numFmtId="22" fontId="8" fillId="7" borderId="5" xfId="0" applyNumberFormat="1" applyFont="1" applyFill="1" applyBorder="1" applyAlignment="1">
      <alignment horizontal="left" vertical="top"/>
    </xf>
    <xf numFmtId="22" fontId="8" fillId="7" borderId="5" xfId="0" applyNumberFormat="1" applyFont="1" applyFill="1" applyBorder="1" applyAlignment="1">
      <alignment horizontal="right" vertical="top"/>
    </xf>
    <xf numFmtId="22" fontId="7" fillId="0" borderId="2" xfId="3" applyNumberFormat="1" applyFont="1" applyBorder="1" applyAlignment="1">
      <alignment vertical="top"/>
    </xf>
    <xf numFmtId="22" fontId="6" fillId="0" borderId="5" xfId="0" applyNumberFormat="1" applyFont="1" applyBorder="1" applyAlignment="1">
      <alignment horizontal="left" vertical="top"/>
    </xf>
    <xf numFmtId="22" fontId="7" fillId="4" borderId="2" xfId="3" applyNumberFormat="1" applyFont="1" applyFill="1" applyBorder="1" applyAlignment="1">
      <alignment vertical="top"/>
    </xf>
    <xf numFmtId="22" fontId="6" fillId="4" borderId="5" xfId="0" applyNumberFormat="1" applyFont="1" applyFill="1" applyBorder="1" applyAlignment="1">
      <alignment horizontal="left" vertical="top"/>
    </xf>
    <xf numFmtId="0" fontId="6" fillId="8" borderId="5" xfId="0" applyNumberFormat="1" applyFont="1" applyFill="1" applyBorder="1" applyAlignment="1">
      <alignment horizontal="right" vertical="top"/>
    </xf>
    <xf numFmtId="0" fontId="6" fillId="8" borderId="5" xfId="0" applyFont="1" applyFill="1" applyBorder="1" applyAlignment="1">
      <alignment horizontal="left" vertical="top"/>
    </xf>
    <xf numFmtId="0" fontId="6" fillId="8" borderId="5" xfId="0" applyFont="1" applyFill="1" applyBorder="1" applyAlignment="1">
      <alignment horizontal="right" vertical="top"/>
    </xf>
    <xf numFmtId="14" fontId="6" fillId="8" borderId="5" xfId="0" applyNumberFormat="1" applyFont="1" applyFill="1" applyBorder="1" applyAlignment="1">
      <alignment horizontal="left" vertical="top"/>
    </xf>
    <xf numFmtId="22" fontId="6" fillId="8" borderId="5" xfId="0" applyNumberFormat="1" applyFont="1" applyFill="1" applyBorder="1" applyAlignment="1">
      <alignment horizontal="right" vertical="top"/>
    </xf>
    <xf numFmtId="14" fontId="8" fillId="7" borderId="5" xfId="0" applyNumberFormat="1" applyFont="1" applyFill="1" applyBorder="1" applyAlignment="1">
      <alignment horizontal="left" vertical="top"/>
    </xf>
    <xf numFmtId="0" fontId="6" fillId="9" borderId="5" xfId="0" applyNumberFormat="1" applyFont="1" applyFill="1" applyBorder="1" applyAlignment="1">
      <alignment horizontal="right" vertical="top"/>
    </xf>
    <xf numFmtId="0" fontId="6" fillId="9" borderId="5" xfId="0" applyFont="1" applyFill="1" applyBorder="1" applyAlignment="1">
      <alignment horizontal="left" vertical="top"/>
    </xf>
    <xf numFmtId="0" fontId="6" fillId="9" borderId="5" xfId="0" applyFont="1" applyFill="1" applyBorder="1" applyAlignment="1">
      <alignment horizontal="right" vertical="top"/>
    </xf>
    <xf numFmtId="14" fontId="6" fillId="9" borderId="5" xfId="0" applyNumberFormat="1" applyFont="1" applyFill="1" applyBorder="1" applyAlignment="1">
      <alignment horizontal="left" vertical="top"/>
    </xf>
    <xf numFmtId="22" fontId="6" fillId="9" borderId="5" xfId="0" applyNumberFormat="1" applyFont="1" applyFill="1" applyBorder="1" applyAlignment="1">
      <alignment horizontal="right" vertical="top"/>
    </xf>
    <xf numFmtId="21" fontId="6" fillId="9" borderId="5" xfId="0" applyNumberFormat="1" applyFont="1" applyFill="1" applyBorder="1" applyAlignment="1">
      <alignment horizontal="right" vertical="top"/>
    </xf>
    <xf numFmtId="21" fontId="8" fillId="7" borderId="5" xfId="0" applyNumberFormat="1" applyFont="1" applyFill="1" applyBorder="1" applyAlignment="1">
      <alignment horizontal="right" vertical="top"/>
    </xf>
    <xf numFmtId="21" fontId="6" fillId="6" borderId="5" xfId="0" applyNumberFormat="1" applyFont="1" applyFill="1" applyBorder="1" applyAlignment="1">
      <alignment horizontal="left" vertical="top"/>
    </xf>
    <xf numFmtId="21" fontId="0" fillId="0" borderId="2" xfId="0" applyNumberFormat="1" applyFont="1" applyBorder="1"/>
    <xf numFmtId="21" fontId="6" fillId="6" borderId="5" xfId="0" applyNumberFormat="1" applyFont="1" applyFill="1" applyBorder="1" applyAlignment="1">
      <alignment horizontal="right" vertical="top"/>
    </xf>
    <xf numFmtId="21" fontId="6" fillId="8" borderId="5" xfId="0" applyNumberFormat="1" applyFont="1" applyFill="1" applyBorder="1" applyAlignment="1">
      <alignment horizontal="right" vertical="top"/>
    </xf>
    <xf numFmtId="21" fontId="8" fillId="7" borderId="5" xfId="0" applyNumberFormat="1" applyFont="1" applyFill="1" applyBorder="1" applyAlignment="1">
      <alignment horizontal="left" vertical="top"/>
    </xf>
    <xf numFmtId="22" fontId="6" fillId="8" borderId="5" xfId="0" applyNumberFormat="1" applyFont="1" applyFill="1" applyBorder="1" applyAlignment="1">
      <alignment horizontal="left" vertical="top"/>
    </xf>
    <xf numFmtId="21" fontId="6" fillId="8" borderId="5" xfId="0" applyNumberFormat="1" applyFont="1" applyFill="1" applyBorder="1" applyAlignment="1">
      <alignment horizontal="left" vertical="top"/>
    </xf>
    <xf numFmtId="21" fontId="0" fillId="4" borderId="2" xfId="0" applyNumberFormat="1" applyFont="1" applyFill="1" applyBorder="1"/>
    <xf numFmtId="21" fontId="6" fillId="9" borderId="5" xfId="0" applyNumberFormat="1" applyFont="1" applyFill="1" applyBorder="1" applyAlignment="1">
      <alignment horizontal="left" vertical="top"/>
    </xf>
    <xf numFmtId="2" fontId="6" fillId="6" borderId="5" xfId="0" applyNumberFormat="1" applyFont="1" applyFill="1" applyBorder="1" applyAlignment="1">
      <alignment horizontal="right" vertical="top"/>
    </xf>
    <xf numFmtId="0" fontId="6" fillId="5" borderId="5" xfId="0" applyNumberFormat="1" applyFont="1" applyFill="1" applyBorder="1" applyAlignment="1">
      <alignment horizontal="right" vertical="top"/>
    </xf>
    <xf numFmtId="0" fontId="6" fillId="5" borderId="5" xfId="0" applyFont="1" applyFill="1" applyBorder="1" applyAlignment="1">
      <alignment horizontal="left" vertical="top"/>
    </xf>
    <xf numFmtId="0" fontId="6" fillId="5" borderId="5" xfId="0" applyFont="1" applyFill="1" applyBorder="1" applyAlignment="1">
      <alignment horizontal="right" vertical="top"/>
    </xf>
    <xf numFmtId="165" fontId="6" fillId="5" borderId="5" xfId="0" applyNumberFormat="1" applyFont="1" applyFill="1" applyBorder="1" applyAlignment="1">
      <alignment horizontal="left" vertical="top"/>
    </xf>
    <xf numFmtId="22" fontId="6" fillId="5" borderId="5" xfId="0" applyNumberFormat="1" applyFont="1" applyFill="1" applyBorder="1" applyAlignment="1">
      <alignment horizontal="right" vertical="top"/>
    </xf>
    <xf numFmtId="2" fontId="6" fillId="5" borderId="5" xfId="0" applyNumberFormat="1" applyFont="1" applyFill="1" applyBorder="1" applyAlignment="1">
      <alignment horizontal="right" vertical="top"/>
    </xf>
    <xf numFmtId="0" fontId="9" fillId="10" borderId="5" xfId="0" applyFont="1" applyFill="1" applyBorder="1" applyAlignment="1">
      <alignment horizontal="center" vertical="center"/>
    </xf>
    <xf numFmtId="0" fontId="9" fillId="10" borderId="5" xfId="0" applyNumberFormat="1" applyFont="1" applyFill="1" applyBorder="1" applyAlignment="1">
      <alignment horizontal="center" vertical="center"/>
    </xf>
    <xf numFmtId="2" fontId="9" fillId="10" borderId="5" xfId="0" applyNumberFormat="1" applyFont="1" applyFill="1" applyBorder="1" applyAlignment="1">
      <alignment horizontal="center" vertical="center"/>
    </xf>
    <xf numFmtId="14" fontId="9" fillId="10" borderId="5" xfId="0" applyNumberFormat="1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0" fillId="0" borderId="0" xfId="0" pivotButton="1"/>
    <xf numFmtId="14" fontId="0" fillId="0" borderId="0" xfId="0" applyNumberFormat="1"/>
    <xf numFmtId="1" fontId="0" fillId="0" borderId="0" xfId="0" applyNumberFormat="1"/>
    <xf numFmtId="0" fontId="5" fillId="3" borderId="4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4" fillId="13" borderId="1" xfId="0" applyFont="1" applyFill="1" applyBorder="1"/>
    <xf numFmtId="0" fontId="4" fillId="13" borderId="1" xfId="0" applyNumberFormat="1" applyFont="1" applyFill="1" applyBorder="1"/>
    <xf numFmtId="14" fontId="4" fillId="13" borderId="1" xfId="0" applyNumberFormat="1" applyFont="1" applyFill="1" applyBorder="1"/>
    <xf numFmtId="0" fontId="0" fillId="13" borderId="1" xfId="0" applyFill="1" applyBorder="1"/>
    <xf numFmtId="14" fontId="0" fillId="13" borderId="1" xfId="0" applyNumberFormat="1" applyFill="1" applyBorder="1"/>
    <xf numFmtId="18" fontId="0" fillId="13" borderId="1" xfId="0" applyNumberFormat="1" applyFill="1" applyBorder="1"/>
    <xf numFmtId="0" fontId="0" fillId="0" borderId="1" xfId="0" applyNumberFormat="1" applyFill="1" applyBorder="1"/>
    <xf numFmtId="14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4" fontId="0" fillId="0" borderId="1" xfId="0" applyNumberFormat="1" applyFill="1" applyBorder="1"/>
    <xf numFmtId="2" fontId="0" fillId="0" borderId="1" xfId="0" applyNumberFormat="1" applyFill="1" applyBorder="1"/>
    <xf numFmtId="166" fontId="0" fillId="0" borderId="1" xfId="0" applyNumberFormat="1" applyFill="1" applyBorder="1"/>
    <xf numFmtId="167" fontId="0" fillId="0" borderId="1" xfId="1" applyNumberFormat="1" applyFont="1" applyFill="1" applyBorder="1" applyAlignment="1">
      <alignment horizontal="center" vertical="center"/>
    </xf>
    <xf numFmtId="44" fontId="0" fillId="0" borderId="1" xfId="1" applyFont="1" applyFill="1" applyBorder="1"/>
    <xf numFmtId="0" fontId="14" fillId="0" borderId="1" xfId="1" applyNumberFormat="1" applyFont="1" applyFill="1" applyBorder="1" applyAlignment="1">
      <alignment horizontal="center"/>
    </xf>
    <xf numFmtId="0" fontId="14" fillId="0" borderId="3" xfId="1" applyNumberFormat="1" applyFont="1" applyBorder="1" applyAlignment="1">
      <alignment horizontal="center"/>
    </xf>
    <xf numFmtId="0" fontId="14" fillId="0" borderId="0" xfId="1" applyNumberFormat="1" applyFont="1" applyFill="1" applyAlignment="1">
      <alignment horizontal="center"/>
    </xf>
    <xf numFmtId="1" fontId="0" fillId="0" borderId="0" xfId="0" applyNumberFormat="1" applyAlignment="1">
      <alignment horizontal="left"/>
    </xf>
    <xf numFmtId="1" fontId="0" fillId="0" borderId="0" xfId="0" applyNumberFormat="1" applyAlignment="1">
      <alignment horizontal="left" indent="1"/>
    </xf>
    <xf numFmtId="167" fontId="0" fillId="0" borderId="0" xfId="0" applyNumberFormat="1"/>
    <xf numFmtId="22" fontId="0" fillId="0" borderId="0" xfId="0" applyNumberFormat="1"/>
    <xf numFmtId="0" fontId="3" fillId="12" borderId="7" xfId="0" applyFont="1" applyFill="1" applyBorder="1"/>
    <xf numFmtId="0" fontId="0" fillId="16" borderId="8" xfId="0" applyNumberFormat="1" applyFont="1" applyFill="1" applyBorder="1"/>
    <xf numFmtId="0" fontId="0" fillId="11" borderId="8" xfId="0" applyNumberFormat="1" applyFont="1" applyFill="1" applyBorder="1"/>
    <xf numFmtId="0" fontId="0" fillId="16" borderId="9" xfId="0" applyNumberFormat="1" applyFont="1" applyFill="1" applyBorder="1"/>
    <xf numFmtId="168" fontId="3" fillId="12" borderId="10" xfId="0" applyNumberFormat="1" applyFont="1" applyFill="1" applyBorder="1"/>
    <xf numFmtId="168" fontId="10" fillId="16" borderId="11" xfId="0" applyNumberFormat="1" applyFont="1" applyFill="1" applyBorder="1" applyAlignment="1">
      <alignment horizontal="left" vertical="top"/>
    </xf>
    <xf numFmtId="168" fontId="10" fillId="11" borderId="11" xfId="0" applyNumberFormat="1" applyFont="1" applyFill="1" applyBorder="1" applyAlignment="1">
      <alignment horizontal="left" vertical="top"/>
    </xf>
    <xf numFmtId="168" fontId="11" fillId="16" borderId="11" xfId="0" applyNumberFormat="1" applyFont="1" applyFill="1" applyBorder="1"/>
    <xf numFmtId="168" fontId="11" fillId="11" borderId="11" xfId="0" applyNumberFormat="1" applyFont="1" applyFill="1" applyBorder="1"/>
    <xf numFmtId="168" fontId="0" fillId="11" borderId="11" xfId="0" applyNumberFormat="1" applyFont="1" applyFill="1" applyBorder="1"/>
    <xf numFmtId="168" fontId="0" fillId="16" borderId="11" xfId="0" applyNumberFormat="1" applyFont="1" applyFill="1" applyBorder="1"/>
    <xf numFmtId="168" fontId="0" fillId="16" borderId="12" xfId="0" applyNumberFormat="1" applyFont="1" applyFill="1" applyBorder="1"/>
    <xf numFmtId="169" fontId="0" fillId="0" borderId="0" xfId="0" applyNumberFormat="1"/>
    <xf numFmtId="0" fontId="2" fillId="17" borderId="5" xfId="2" applyFont="1" applyFill="1" applyBorder="1" applyAlignment="1">
      <alignment horizontal="left" vertical="top"/>
    </xf>
    <xf numFmtId="0" fontId="7" fillId="0" borderId="2" xfId="3" applyNumberFormat="1" applyFont="1" applyFill="1" applyBorder="1" applyAlignment="1">
      <alignment vertical="top"/>
    </xf>
    <xf numFmtId="22" fontId="7" fillId="0" borderId="2" xfId="3" applyNumberFormat="1" applyFont="1" applyFill="1" applyBorder="1" applyAlignment="1">
      <alignment vertical="top"/>
    </xf>
    <xf numFmtId="0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NumberFormat="1" applyFill="1"/>
    <xf numFmtId="0" fontId="13" fillId="0" borderId="0" xfId="0" applyNumberFormat="1" applyFont="1" applyFill="1" applyBorder="1" applyAlignment="1">
      <alignment horizontal="center" vertical="center"/>
    </xf>
    <xf numFmtId="14" fontId="12" fillId="0" borderId="0" xfId="0" applyNumberFormat="1" applyFont="1" applyFill="1" applyAlignment="1">
      <alignment horizontal="center" vertical="center"/>
    </xf>
    <xf numFmtId="0" fontId="1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14" fontId="0" fillId="0" borderId="0" xfId="0" applyNumberFormat="1" applyFill="1"/>
    <xf numFmtId="0" fontId="13" fillId="14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7" fontId="0" fillId="0" borderId="0" xfId="0" applyNumberFormat="1" applyFill="1" applyAlignment="1">
      <alignment horizontal="center" vertical="center"/>
    </xf>
    <xf numFmtId="166" fontId="0" fillId="0" borderId="0" xfId="0" applyNumberFormat="1" applyFill="1"/>
    <xf numFmtId="44" fontId="0" fillId="0" borderId="0" xfId="1" applyFont="1" applyFill="1"/>
    <xf numFmtId="0" fontId="9" fillId="3" borderId="13" xfId="0" applyFont="1" applyFill="1" applyBorder="1" applyAlignment="1">
      <alignment horizontal="center" vertical="center"/>
    </xf>
    <xf numFmtId="0" fontId="6" fillId="18" borderId="5" xfId="0" applyFont="1" applyFill="1" applyBorder="1" applyAlignment="1">
      <alignment horizontal="right" vertical="top"/>
    </xf>
    <xf numFmtId="0" fontId="6" fillId="18" borderId="5" xfId="0" applyFont="1" applyFill="1" applyBorder="1" applyAlignment="1">
      <alignment horizontal="left" vertical="top"/>
    </xf>
    <xf numFmtId="14" fontId="6" fillId="18" borderId="5" xfId="0" applyNumberFormat="1" applyFont="1" applyFill="1" applyBorder="1" applyAlignment="1">
      <alignment horizontal="left" vertical="top"/>
    </xf>
    <xf numFmtId="170" fontId="6" fillId="6" borderId="5" xfId="0" applyNumberFormat="1" applyFont="1" applyFill="1" applyBorder="1" applyAlignment="1">
      <alignment horizontal="left" vertical="top"/>
    </xf>
    <xf numFmtId="0" fontId="15" fillId="3" borderId="4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</cellXfs>
  <cellStyles count="4">
    <cellStyle name="Bad" xfId="2" builtinId="27"/>
    <cellStyle name="Currency" xfId="1" builtinId="4"/>
    <cellStyle name="Normal" xfId="0" builtinId="0"/>
    <cellStyle name="Normal 3" xfId="3" xr:uid="{29E25E67-BDEC-4B93-BE17-A03A2F3AAA08}"/>
  </cellStyles>
  <dxfs count="133">
    <dxf>
      <numFmt numFmtId="19" formatCode="m/d/yyyy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dd/mm/yyyy;@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right style="thin">
          <color theme="0"/>
        </right>
      </border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&quot;$&quot;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m/d/yyyy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23" formatCode="h:mm\ AM/PM"/>
      <fill>
        <patternFill patternType="solid">
          <fgColor indexed="64"/>
          <bgColor theme="5" tint="0.39997558519241921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FF0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9" formatCode="m/d/yyyy"/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00800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border outline="0">
        <left style="thin">
          <color rgb="FFB4B4B4"/>
        </left>
        <right style="thin">
          <color rgb="FFB4B4B4"/>
        </right>
        <top style="thin">
          <color rgb="FFB4B4B4"/>
        </top>
      </border>
    </dxf>
    <dxf>
      <border outline="0">
        <bottom style="thin">
          <color rgb="FFB4B4B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  <fill>
        <patternFill patternType="solid">
          <fgColor indexed="64"/>
          <bgColor rgb="FF58555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4B4B4"/>
        </left>
        <right style="thin">
          <color rgb="FFB4B4B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27" formatCode="m/d/yyyy\ h:mm"/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27" formatCode="m/d/yyyy\ h:mm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65" formatCode="dd/mm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165" formatCode="dd/mm/yyyy"/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2" formatCode="0.00"/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fill>
        <patternFill patternType="solid">
          <fgColor indexed="64"/>
          <bgColor rgb="FFF0F0F0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"/>
        <family val="2"/>
        <scheme val="none"/>
      </font>
      <numFmt numFmtId="0" formatCode="General"/>
      <fill>
        <patternFill patternType="solid">
          <fgColor indexed="64"/>
          <bgColor rgb="FFF0F0F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rgb="FFB4B4B4"/>
        </left>
        <right style="thin">
          <color rgb="FFB4B4B4"/>
        </right>
        <top style="thin">
          <color rgb="FFB4B4B4"/>
        </top>
        <bottom style="thin">
          <color rgb="FFB4B4B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Arial"/>
        <family val="2"/>
        <scheme val="none"/>
      </font>
      <fill>
        <patternFill patternType="solid">
          <fgColor indexed="64"/>
          <bgColor rgb="FF58555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4B4B4"/>
        </left>
        <right style="thin">
          <color rgb="FFB4B4B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d/mm/yyyy;@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71" formatCode=";;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ajee Rajendran" refreshedDate="43501.630698842593" createdVersion="6" refreshedVersion="6" minRefreshableVersion="3" recordCount="398" xr:uid="{2F8FB6CD-917A-48E9-ABE5-C7E29EC798CA}">
  <cacheSource type="worksheet">
    <worksheetSource name="Table5"/>
  </cacheSource>
  <cacheFields count="37">
    <cacheField name="Production Group" numFmtId="0">
      <sharedItems containsMixedTypes="1" containsNumber="1" containsInteger="1" minValue="1" maxValue="18"/>
    </cacheField>
    <cacheField name="Order" numFmtId="0">
      <sharedItems containsString="0" containsBlank="1" containsNumber="1" containsInteger="1" minValue="59717" maxValue="79320" count="461">
        <n v="78945"/>
        <n v="78580"/>
        <n v="78266"/>
        <n v="77268"/>
        <n v="76336"/>
        <n v="70411"/>
        <n v="75966"/>
        <n v="78947"/>
        <n v="78633"/>
        <n v="78824"/>
        <n v="77601"/>
        <n v="78682"/>
        <n v="76087"/>
        <n v="73887"/>
        <n v="75668"/>
        <n v="77632"/>
        <n v="76817"/>
        <n v="78464"/>
        <n v="78622"/>
        <n v="75692"/>
        <n v="77005"/>
        <n v="77361"/>
        <n v="78377"/>
        <n v="75745"/>
        <n v="78391"/>
        <n v="78406"/>
        <n v="75664"/>
        <n v="77908"/>
        <n v="78453"/>
        <n v="77346"/>
        <n v="79121"/>
        <n v="78915"/>
        <n v="78484"/>
        <n v="79128"/>
        <n v="77826"/>
        <n v="78697"/>
        <n v="78761"/>
        <n v="78512"/>
        <n v="76468"/>
        <n v="79184"/>
        <n v="77673"/>
        <n v="78548"/>
        <n v="78505"/>
        <n v="77848"/>
        <n v="77177"/>
        <m/>
        <n v="75398"/>
        <n v="71407"/>
        <n v="75164"/>
        <n v="78856"/>
        <n v="79146"/>
        <n v="78335"/>
        <n v="78743"/>
        <n v="79206"/>
        <n v="64752"/>
        <n v="72049"/>
        <n v="77611"/>
        <n v="76823"/>
        <n v="78690"/>
        <n v="79085"/>
        <n v="76370"/>
        <n v="78768"/>
        <n v="78636"/>
        <n v="78553"/>
        <n v="78905"/>
        <n v="75738"/>
        <n v="78735"/>
        <n v="79320"/>
        <n v="77808"/>
        <n v="78386"/>
        <n v="77440"/>
        <n v="73829"/>
        <n v="79000"/>
        <n v="77854"/>
        <n v="79001"/>
        <n v="79198"/>
        <n v="78731"/>
        <n v="78927"/>
        <n v="78999"/>
        <n v="78645"/>
        <n v="75212"/>
        <n v="77693"/>
        <n v="77898"/>
        <n v="79106"/>
        <n v="79050"/>
        <n v="78909"/>
        <n v="79005"/>
        <n v="79043"/>
        <n v="78812"/>
        <n v="78637"/>
        <n v="79037"/>
        <n v="78502"/>
        <n v="78515"/>
        <n v="72844"/>
        <n v="78889"/>
        <n v="78861"/>
        <n v="70426"/>
        <n v="79024"/>
        <n v="78902"/>
        <n v="73566" u="1"/>
        <n v="75199" u="1"/>
        <n v="75341" u="1"/>
        <n v="75625" u="1"/>
        <n v="76761" u="1"/>
        <n v="77471" u="1"/>
        <n v="75452" u="1"/>
        <n v="74001" u="1"/>
        <n v="75776" u="1"/>
        <n v="76699" u="1"/>
        <n v="73970" u="1"/>
        <n v="75319" u="1"/>
        <n v="75603" u="1"/>
        <n v="75958" u="1"/>
        <n v="76384" u="1"/>
        <n v="73442" u="1"/>
        <n v="73513" u="1"/>
        <n v="75430" u="1"/>
        <n v="75998" u="1"/>
        <n v="76495" u="1"/>
        <n v="76708" u="1"/>
        <n v="76779" u="1"/>
        <n v="66453" u="1"/>
        <n v="75257" u="1"/>
        <n v="76180" u="1"/>
        <n v="76464" u="1"/>
        <n v="77245" u="1"/>
        <n v="77387" u="1"/>
        <n v="75155" u="1"/>
        <n v="76362" u="1"/>
        <n v="76575" u="1"/>
        <n v="76788" u="1"/>
        <n v="77143" u="1"/>
        <n v="77214" u="1"/>
        <n v="77640" u="1"/>
        <n v="75905" u="1"/>
        <n v="77041" u="1"/>
        <n v="77254" u="1"/>
        <n v="77680" u="1"/>
        <n v="75661" u="1"/>
        <n v="76513" u="1"/>
        <n v="76939" u="1"/>
        <n v="77294" u="1"/>
        <n v="76198" u="1"/>
        <n v="76482" u="1"/>
        <n v="77192" u="1"/>
        <n v="77405" u="1"/>
        <n v="77760" u="1"/>
        <n v="75315" u="1"/>
        <n v="76025" u="1"/>
        <n v="76664" u="1"/>
        <n v="76877" u="1"/>
        <n v="77090" u="1"/>
        <n v="77303" u="1"/>
        <n v="75497" u="1"/>
        <n v="76775" u="1"/>
        <n v="75324" u="1"/>
        <n v="75466" u="1"/>
        <n v="76318" u="1"/>
        <n v="76602" u="1"/>
        <n v="76673" u="1"/>
        <n v="76815" u="1"/>
        <n v="77312" u="1"/>
        <n v="74512" u="1"/>
        <n v="75009" u="1"/>
        <n v="76074" u="1"/>
        <n v="76642" u="1"/>
        <n v="76784" u="1"/>
        <n v="77494" u="1"/>
        <n v="72138" u="1"/>
        <n v="72351" u="1"/>
        <n v="74694" u="1"/>
        <n v="75617" u="1"/>
        <n v="76753" u="1"/>
        <n v="77037" u="1"/>
        <n v="77108" u="1"/>
        <n v="77179" u="1"/>
        <n v="62041" u="1"/>
        <n v="77077" u="1"/>
        <n v="77148" u="1"/>
        <n v="75981" u="1"/>
        <n v="76904" u="1"/>
        <n v="76975" u="1"/>
        <n v="77046" u="1"/>
        <n v="77401" u="1"/>
        <n v="77543" u="1"/>
        <n v="74317" u="1"/>
        <n v="75311" u="1"/>
        <n v="77015" u="1"/>
        <n v="77299" u="1"/>
        <n v="77796" u="1"/>
        <n v="75422" u="1"/>
        <n v="76487" u="1"/>
        <n v="76558" u="1"/>
        <n v="76771" u="1"/>
        <n v="76984" u="1"/>
        <n v="77694" u="1"/>
        <n v="78120" u="1"/>
        <n v="70421" u="1"/>
        <n v="75462" u="1"/>
        <n v="75533" u="1"/>
        <n v="75817" u="1"/>
        <n v="76953" u="1"/>
        <n v="77237" u="1"/>
        <n v="77308" u="1"/>
        <n v="76709" u="1"/>
        <n v="76780" u="1"/>
        <n v="77348" u="1"/>
        <n v="76891" u="1"/>
        <n v="77104" u="1"/>
        <n v="77317" u="1"/>
        <n v="77459" u="1"/>
        <n v="68766" u="1"/>
        <n v="76860" u="1"/>
        <n v="77144" u="1"/>
        <n v="76190" u="1"/>
        <n v="76474" u="1"/>
        <n v="77042" u="1"/>
        <n v="77184" u="1"/>
        <n v="74597" u="1"/>
        <n v="76656" u="1"/>
        <n v="76869" u="1"/>
        <n v="76940" u="1"/>
        <n v="77153" u="1"/>
        <n v="75986" u="1"/>
        <n v="76483" u="1"/>
        <n v="76980" u="1"/>
        <n v="77193" u="1"/>
        <n v="77264" u="1"/>
        <n v="76026" u="1"/>
        <n v="76452" u="1"/>
        <n v="77020" u="1"/>
        <n v="77162" u="1"/>
        <n v="77304" u="1"/>
        <n v="76066" u="1"/>
        <n v="77273" u="1"/>
        <n v="77486" u="1"/>
        <n v="73976" u="1"/>
        <n v="76532" u="1"/>
        <n v="76958" u="1"/>
        <n v="75010" u="1"/>
        <n v="75862" u="1"/>
        <n v="76998" u="1"/>
        <n v="77424" u="1"/>
        <n v="77495" u="1"/>
        <n v="77850" u="1"/>
        <n v="74127" u="1"/>
        <n v="76683" u="1"/>
        <n v="77038" u="1"/>
        <n v="77535" u="1"/>
        <n v="77677" u="1"/>
        <n v="74238" u="1"/>
        <n v="74380" u="1"/>
        <n v="75942" u="1"/>
        <n v="77007" u="1"/>
        <n v="77433" u="1"/>
        <n v="69450" u="1"/>
        <n v="73000" u="1"/>
        <n v="74562" u="1"/>
        <n v="76053" u="1"/>
        <n v="76763" u="1"/>
        <n v="76976" u="1"/>
        <n v="77189" u="1"/>
        <n v="69845" u="1"/>
        <n v="75312" u="1"/>
        <n v="76022" u="1"/>
        <n v="76235" u="1"/>
        <n v="76377" u="1"/>
        <n v="76732" u="1"/>
        <n v="77442" u="1"/>
        <n v="75849" u="1"/>
        <n v="76843" u="1"/>
        <n v="77056" u="1"/>
        <n v="70635" u="1"/>
        <n v="75108" u="1"/>
        <n v="76244" u="1"/>
        <n v="76386" u="1"/>
        <n v="76741" u="1"/>
        <n v="76954" u="1"/>
        <n v="77096" u="1"/>
        <n v="77167" u="1"/>
        <n v="77238" u="1"/>
        <n v="74864" u="1"/>
        <n v="76000" u="1"/>
        <n v="76355" u="1"/>
        <n v="76426" u="1"/>
        <n v="76639" u="1"/>
        <n v="76710" u="1"/>
        <n v="76781" u="1"/>
        <n v="73271" u="1"/>
        <n v="75827" u="1"/>
        <n v="76111" u="1"/>
        <n v="76679" u="1"/>
        <n v="76750" u="1"/>
        <n v="77176" u="1"/>
        <n v="74163" u="1"/>
        <n v="76222" u="1"/>
        <n v="76293" u="1"/>
        <n v="76364" u="1"/>
        <n v="76577" u="1"/>
        <n v="77216" u="1"/>
        <n v="74629" u="1"/>
        <n v="76262" u="1"/>
        <n v="76475" u="1"/>
        <n v="76688" u="1"/>
        <n v="76830" u="1"/>
        <n v="69983" u="1"/>
        <n v="74740" u="1"/>
        <n v="75166" u="1"/>
        <n v="75805" u="1"/>
        <n v="75876" u="1"/>
        <n v="71869" u="1"/>
        <n v="75348" u="1"/>
        <n v="76768" u="1"/>
        <n v="77265" u="1"/>
        <n v="77762" u="1"/>
        <n v="76666" u="1"/>
        <n v="76737" u="1"/>
        <n v="76808" u="1"/>
        <n v="76879" u="1"/>
        <n v="76950" u="1"/>
        <n v="77234" u="1"/>
        <n v="74434" u="1"/>
        <n v="75925" u="1"/>
        <n v="76209" u="1"/>
        <n v="76422" u="1"/>
        <n v="76848" u="1"/>
        <n v="71918" u="1"/>
        <n v="74900" u="1"/>
        <n v="76391" u="1"/>
        <n v="76888" u="1"/>
        <n v="76959" u="1"/>
        <n v="77811" u="1"/>
        <n v="75366" u="1"/>
        <n v="76857" u="1"/>
        <n v="74909" u="1"/>
        <n v="75761" u="1"/>
        <n v="76116" u="1"/>
        <n v="76329" u="1"/>
        <n v="76471" u="1"/>
        <n v="76826" u="1"/>
        <n v="76968" u="1"/>
        <n v="73884" u="1"/>
        <n v="74665" u="1"/>
        <n v="74949" u="1"/>
        <n v="75162" u="1"/>
        <n v="76298" u="1"/>
        <n v="76795" u="1"/>
        <n v="72575" u="1"/>
        <n v="76622" u="1"/>
        <n v="76693" u="1"/>
        <n v="76977" u="1"/>
        <n v="77261" u="1"/>
        <n v="77403" u="1"/>
        <n v="74177" u="1"/>
        <n v="74816" u="1"/>
        <n v="77017" u="1"/>
        <n v="77230" u="1"/>
        <n v="77372" u="1"/>
        <n v="74998" u="1"/>
        <n v="75069" u="1"/>
        <n v="75495" u="1"/>
        <n v="76347" u="1"/>
        <n v="76986" u="1"/>
        <n v="73689" u="1"/>
        <n v="75961" u="1"/>
        <n v="76387" u="1"/>
        <n v="76458" u="1"/>
        <n v="77239" u="1"/>
        <n v="77310" u="1"/>
        <n v="77523" u="1"/>
        <n v="75220" u="1"/>
        <n v="77208" u="1"/>
        <n v="76964" u="1"/>
        <n v="77035" u="1"/>
        <n v="77248" u="1"/>
        <n v="68910" u="1"/>
        <n v="75300" u="1"/>
        <n v="75442" u="1"/>
        <n v="76436" u="1"/>
        <n v="76720" u="1"/>
        <n v="77146" u="1"/>
        <n v="77217" u="1"/>
        <n v="77288" u="1"/>
        <n v="77501" u="1"/>
        <n v="59717" u="1"/>
        <n v="68737" u="1"/>
        <n v="75340" u="1"/>
        <n v="76263" u="1"/>
        <n v="76334" u="1"/>
        <n v="76405" u="1"/>
        <n v="76689" u="1"/>
        <n v="76973" u="1"/>
        <n v="71120" u="1"/>
        <n v="74315" u="1"/>
        <n v="74457" u="1"/>
        <n v="75309" u="1"/>
        <n v="75948" u="1"/>
        <n v="77297" u="1"/>
        <n v="72367" u="1"/>
        <n v="73787" u="1"/>
        <n v="75105" u="1"/>
        <n v="76099" u="1"/>
        <n v="77093" u="1"/>
        <n v="77448" u="1"/>
        <n v="74861" u="1"/>
        <n v="77062" u="1"/>
        <n v="77488" u="1"/>
        <n v="68795" u="1"/>
        <n v="74617" u="1"/>
        <n v="75753" u="1"/>
        <n v="75895" u="1"/>
        <n v="76747" u="1"/>
        <n v="77102" u="1"/>
        <n v="77457" u="1"/>
        <n v="77670" u="1"/>
        <n v="75012" u="1"/>
        <n v="75651" u="1"/>
        <n v="70934" u="1"/>
        <n v="76046" u="1"/>
        <n v="76827" u="1"/>
        <n v="77040" u="1"/>
        <n v="77253" u="1"/>
        <n v="77395" u="1"/>
        <n v="77466" u="1"/>
        <n v="77679" u="1"/>
        <n v="71613" u="1"/>
        <n v="75944" u="1"/>
        <n v="76157" u="1"/>
        <n v="76512" u="1"/>
        <n v="76867" u="1"/>
        <n v="77009" u="1"/>
        <n v="63021" u="1"/>
        <n v="70162" u="1"/>
        <n v="76268" u="1"/>
        <n v="76552" u="1"/>
        <n v="76623" u="1"/>
        <n v="76765" u="1"/>
        <n v="76907" u="1"/>
        <n v="77404" u="1"/>
        <n v="77688" u="1"/>
        <n v="77160" u="1"/>
        <n v="76632" u="1"/>
        <n v="77555" u="1"/>
        <n v="68791" u="1"/>
        <n v="75891" u="1"/>
        <n v="75962" u="1"/>
        <n v="76814" u="1"/>
        <n v="77098" u="1"/>
        <n v="75008" u="1"/>
        <n v="75292" u="1"/>
        <n v="77422" u="1"/>
        <n v="77493" u="1"/>
        <n v="73699" u="1"/>
        <n v="76894" u="1"/>
        <n v="77178" u="1"/>
        <n v="77391" u="1"/>
        <n v="75230" u="1"/>
        <n v="76153" u="1"/>
        <n v="76579" u="1"/>
        <n v="77076" u="1"/>
        <n v="77502" u="1"/>
      </sharedItems>
    </cacheField>
    <cacheField name="Line" numFmtId="0">
      <sharedItems containsString="0" containsBlank="1" containsNumber="1" containsInteger="1" minValue="1" maxValue="159" count="146">
        <n v="1"/>
        <n v="11"/>
        <n v="6"/>
        <n v="10"/>
        <n v="25"/>
        <n v="24"/>
        <n v="3"/>
        <n v="32"/>
        <n v="5"/>
        <n v="9"/>
        <n v="7"/>
        <n v="13"/>
        <n v="4"/>
        <n v="17"/>
        <n v="33"/>
        <n v="19"/>
        <n v="18"/>
        <n v="23"/>
        <n v="41"/>
        <n v="97"/>
        <n v="94"/>
        <n v="2"/>
        <n v="30"/>
        <n v="20"/>
        <n v="8"/>
        <n v="12"/>
        <n v="34"/>
        <n v="15"/>
        <n v="26"/>
        <n v="16"/>
        <n v="35"/>
        <n v="22"/>
        <n v="39"/>
        <n v="101"/>
        <n v="95"/>
        <n v="102"/>
        <n v="96"/>
        <n v="44"/>
        <n v="21"/>
        <n v="14"/>
        <n v="98"/>
        <n v="105"/>
        <n v="99"/>
        <n v="100"/>
        <m/>
        <n v="103"/>
        <n v="67"/>
        <n v="68"/>
        <n v="42"/>
        <n v="72"/>
        <n v="63"/>
        <n v="83"/>
        <n v="79"/>
        <n v="84"/>
        <n v="88"/>
        <n v="43"/>
        <n v="65"/>
        <n v="64"/>
        <n v="106"/>
        <n v="76"/>
        <n v="86"/>
        <n v="66"/>
        <n v="62"/>
        <n v="61"/>
        <n v="77"/>
        <n v="81"/>
        <n v="91"/>
        <n v="82"/>
        <n v="85"/>
        <n v="89"/>
        <n v="93"/>
        <n v="92"/>
        <n v="80"/>
        <n v="87"/>
        <n v="124"/>
        <n v="134"/>
        <n v="90"/>
        <n v="119"/>
        <n v="74"/>
        <n v="69"/>
        <n v="75"/>
        <n v="108"/>
        <n v="70"/>
        <n v="37"/>
        <n v="31"/>
        <n v="135" u="1"/>
        <n v="57" u="1"/>
        <n v="121" u="1"/>
        <n v="143" u="1"/>
        <n v="59" u="1"/>
        <n v="125" u="1"/>
        <n v="36" u="1"/>
        <n v="104" u="1"/>
        <n v="151" u="1"/>
        <n v="130" u="1"/>
        <n v="38" u="1"/>
        <n v="159" u="1"/>
        <n v="138" u="1"/>
        <n v="40" u="1"/>
        <n v="146" u="1"/>
        <n v="154" u="1"/>
        <n v="133" u="1"/>
        <n v="120" u="1"/>
        <n v="46" u="1"/>
        <n v="141" u="1"/>
        <n v="78" u="1"/>
        <n v="149" u="1"/>
        <n v="128" u="1"/>
        <n v="50" u="1"/>
        <n v="157" u="1"/>
        <n v="52" u="1"/>
        <n v="54" u="1"/>
        <n v="152" u="1"/>
        <n v="131" u="1"/>
        <n v="56" u="1"/>
        <n v="139" u="1"/>
        <n v="58" u="1"/>
        <n v="123" u="1"/>
        <n v="147" u="1"/>
        <n v="60" u="1"/>
        <n v="127" u="1"/>
        <n v="155" u="1"/>
        <n v="110" u="1"/>
        <n v="142" u="1"/>
        <n v="150" u="1"/>
        <n v="129" u="1"/>
        <n v="118" u="1"/>
        <n v="158" u="1"/>
        <n v="45" u="1"/>
        <n v="137" u="1"/>
        <n v="27" u="1"/>
        <n v="122" u="1"/>
        <n v="47" u="1"/>
        <n v="145" u="1"/>
        <n v="28" u="1"/>
        <n v="126" u="1"/>
        <n v="49" u="1"/>
        <n v="153" u="1"/>
        <n v="29" u="1"/>
        <n v="132" u="1"/>
        <n v="51" u="1"/>
        <n v="53" u="1"/>
        <n v="148" u="1"/>
        <n v="55" u="1"/>
        <n v="117" u="1"/>
        <n v="71" u="1"/>
      </sharedItems>
    </cacheField>
    <cacheField name="Column1" numFmtId="0">
      <sharedItems/>
    </cacheField>
    <cacheField name="Total Sec" numFmtId="0">
      <sharedItems containsMixedTypes="1" containsNumber="1" containsInteger="1" minValue="1" maxValue="520"/>
    </cacheField>
    <cacheField name="Ship Date" numFmtId="14">
      <sharedItems containsDate="1" containsMixedTypes="1" minDate="2019-01-04T00:00:00" maxDate="2019-02-15T00:00:00"/>
    </cacheField>
    <cacheField name="Status" numFmtId="14">
      <sharedItems containsDate="1" containsMixedTypes="1" minDate="1899-12-30T00:00:00" maxDate="1899-12-31T00:00:00"/>
    </cacheField>
    <cacheField name="Remaining" numFmtId="0">
      <sharedItems containsMixedTypes="1" containsNumber="1" containsInteger="1" minValue="-6" maxValue="504"/>
    </cacheField>
    <cacheField name="Date" numFmtId="14">
      <sharedItems containsDate="1" containsMixedTypes="1" minDate="2019-02-01T00:00:00" maxDate="2019-02-06T00:00:00"/>
    </cacheField>
    <cacheField name="Assembly cell" numFmtId="0">
      <sharedItems containsString="0" containsBlank="1" containsNumber="1" containsInteger="1" minValue="1" maxValue="18"/>
    </cacheField>
    <cacheField name="8:00 AM" numFmtId="0">
      <sharedItems containsString="0" containsBlank="1" containsNumber="1" containsInteger="1" minValue="0" maxValue="12"/>
    </cacheField>
    <cacheField name="9:00 AM" numFmtId="0">
      <sharedItems containsString="0" containsBlank="1" containsNumber="1" containsInteger="1" minValue="0" maxValue="14"/>
    </cacheField>
    <cacheField name="10:00 AM" numFmtId="0">
      <sharedItems containsString="0" containsBlank="1" containsNumber="1" containsInteger="1" minValue="0" maxValue="12"/>
    </cacheField>
    <cacheField name="11:00 AM" numFmtId="0">
      <sharedItems containsString="0" containsBlank="1" containsNumber="1" containsInteger="1" minValue="0" maxValue="15"/>
    </cacheField>
    <cacheField name="12:30 PM" numFmtId="0">
      <sharedItems containsString="0" containsBlank="1" containsNumber="1" minValue="0" maxValue="13"/>
    </cacheField>
    <cacheField name="1:30 PM" numFmtId="0">
      <sharedItems containsString="0" containsBlank="1" containsNumber="1" minValue="1" maxValue="17"/>
    </cacheField>
    <cacheField name="2:30 PM" numFmtId="0">
      <sharedItems containsString="0" containsBlank="1" containsNumber="1" containsInteger="1" minValue="0" maxValue="12"/>
    </cacheField>
    <cacheField name="3:30 PM" numFmtId="0">
      <sharedItems containsString="0" containsBlank="1" containsNumber="1" containsInteger="1" minValue="1" maxValue="13"/>
    </cacheField>
    <cacheField name="Column3" numFmtId="0">
      <sharedItems/>
    </cacheField>
    <cacheField name="Total Section Completed" numFmtId="0">
      <sharedItems containsSemiMixedTypes="0" containsString="0" containsNumber="1" containsInteger="1" minValue="0" maxValue="77"/>
    </cacheField>
    <cacheField name="Open Value" numFmtId="0">
      <sharedItems containsString="0" containsBlank="1" containsNumber="1" minValue="75" maxValue="156520"/>
    </cacheField>
    <cacheField name="Per section $ value" numFmtId="0">
      <sharedItems containsMixedTypes="1" containsNumber="1" minValue="19.827586206896552" maxValue="4400"/>
    </cacheField>
    <cacheField name="Completed $ value" numFmtId="0">
      <sharedItems containsMixedTypes="1" containsNumber="1" minValue="19.827586206896552" maxValue="36400"/>
    </cacheField>
    <cacheField name="Target By Hour" numFmtId="0">
      <sharedItems containsNonDate="0" containsString="0" containsBlank="1"/>
    </cacheField>
    <cacheField name="Final Target" numFmtId="0">
      <sharedItems containsNonDate="0" containsString="0" containsBlank="1"/>
    </cacheField>
    <cacheField name="Column2" numFmtId="0">
      <sharedItems containsSemiMixedTypes="0" containsString="0" containsNumber="1" containsInteger="1" minValue="0" maxValue="1"/>
    </cacheField>
    <cacheField name="Column24" numFmtId="0">
      <sharedItems containsBlank="1"/>
    </cacheField>
    <cacheField name="Column25" numFmtId="0">
      <sharedItems containsBlank="1"/>
    </cacheField>
    <cacheField name="Column26" numFmtId="0">
      <sharedItems containsBlank="1"/>
    </cacheField>
    <cacheField name="Column27" numFmtId="0">
      <sharedItems containsBlank="1"/>
    </cacheField>
    <cacheField name="Column28" numFmtId="0">
      <sharedItems containsNonDate="0" containsString="0" containsBlank="1"/>
    </cacheField>
    <cacheField name="Column29" numFmtId="0">
      <sharedItems containsString="0" containsBlank="1" containsNumber="1" minValue="320" maxValue="93735"/>
    </cacheField>
    <cacheField name="Column30" numFmtId="0">
      <sharedItems containsString="0" containsBlank="1" containsNumber="1" minValue="165" maxValue="3361.8333333333335"/>
    </cacheField>
    <cacheField name="Column31" numFmtId="0">
      <sharedItems containsString="0" containsBlank="1" containsNumber="1" minValue="250" maxValue="59018.333333333328"/>
    </cacheField>
    <cacheField name="Column32" numFmtId="0">
      <sharedItems containsNonDate="0" containsString="0" containsBlank="1"/>
    </cacheField>
    <cacheField name="Column33" numFmtId="0">
      <sharedItems containsNonDate="0" containsString="0" containsBlank="1"/>
    </cacheField>
    <cacheField name="Column34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lajee Rajendran" refreshedDate="43501.638895254633" createdVersion="6" refreshedVersion="6" minRefreshableVersion="3" recordCount="921" xr:uid="{2D688300-AFF1-495E-A461-EFFB899C33A8}">
  <cacheSource type="worksheet">
    <worksheetSource name="Table9"/>
  </cacheSource>
  <cacheFields count="53">
    <cacheField name="order-line" numFmtId="0">
      <sharedItems/>
    </cacheField>
    <cacheField name="Assembly Line" numFmtId="0">
      <sharedItems containsSemiMixedTypes="0" containsString="0" containsNumber="1" containsInteger="1" minValue="1" maxValue="18" count="7">
        <n v="10"/>
        <n v="7"/>
        <n v="12"/>
        <n v="1"/>
        <n v="4"/>
        <n v="15"/>
        <n v="18"/>
      </sharedItems>
    </cacheField>
    <cacheField name="Scheduled Ship Date" numFmtId="0">
      <sharedItems containsSemiMixedTypes="0" containsNonDate="0" containsDate="1" containsString="0" minDate="2018-11-22T00:00:00" maxDate="2019-04-25T00:00:00" count="61">
        <d v="2019-02-06T00:00:00"/>
        <d v="2019-02-05T00:00:00"/>
        <d v="2019-02-01T00:00:00"/>
        <d v="2019-01-18T00:00:00"/>
        <d v="2019-01-10T00:00:00"/>
        <d v="2019-01-24T00:00:00"/>
        <d v="2018-11-29T00:00:00"/>
        <d v="2019-02-12T00:00:00"/>
        <d v="2019-02-08T00:00:00"/>
        <d v="2019-02-07T00:00:00"/>
        <d v="2019-02-04T00:00:00"/>
        <d v="2019-02-11T00:00:00"/>
        <d v="2019-02-13T00:00:00"/>
        <d v="2019-01-29T00:00:00"/>
        <d v="2019-01-31T00:00:00"/>
        <d v="2019-01-17T00:00:00"/>
        <d v="2019-01-30T00:00:00"/>
        <d v="2019-01-28T00:00:00"/>
        <d v="2019-01-16T00:00:00"/>
        <d v="2019-01-22T00:00:00"/>
        <d v="2019-01-08T00:00:00"/>
        <d v="2019-01-14T00:00:00" u="1"/>
        <d v="2019-03-27T00:00:00" u="1"/>
        <d v="2019-01-02T00:00:00" u="1"/>
        <d v="2019-04-04T00:00:00" u="1"/>
        <d v="2019-03-15T00:00:00" u="1"/>
        <d v="2018-12-21T00:00:00" u="1"/>
        <d v="2018-12-17T00:00:00" u="1"/>
        <d v="2019-03-07T00:00:00" u="1"/>
        <d v="2019-02-22T00:00:00" u="1"/>
        <d v="2019-02-14T00:00:00" u="1"/>
        <d v="2019-01-25T00:00:00" u="1"/>
        <d v="2019-01-21T00:00:00" u="1"/>
        <d v="2019-04-15T00:00:00" u="1"/>
        <d v="2019-01-09T00:00:00" u="1"/>
        <d v="2019-04-03T00:00:00" u="1"/>
        <d v="2018-12-28T00:00:00" u="1"/>
        <d v="2018-12-20T00:00:00" u="1"/>
        <d v="2019-02-21T00:00:00" u="1"/>
        <d v="2019-04-10T00:00:00" u="1"/>
        <d v="2019-01-04T00:00:00" u="1"/>
        <d v="2019-04-02T00:00:00" u="1"/>
        <d v="2018-12-27T00:00:00" u="1"/>
        <d v="2019-03-13T00:00:00" u="1"/>
        <d v="2019-02-28T00:00:00" u="1"/>
        <d v="2018-12-19T00:00:00" u="1"/>
        <d v="2018-12-11T00:00:00" u="1"/>
        <d v="2019-03-01T00:00:00" u="1"/>
        <d v="2018-11-22T00:00:00" u="1"/>
        <d v="2019-01-23T00:00:00" u="1"/>
        <d v="2019-01-15T00:00:00" u="1"/>
        <d v="2019-01-11T00:00:00" u="1"/>
        <d v="2019-01-07T00:00:00" u="1"/>
        <d v="2019-01-03T00:00:00" u="1"/>
        <d v="2019-03-20T00:00:00" u="1"/>
        <d v="2018-12-26T00:00:00" u="1"/>
        <d v="2018-12-18T00:00:00" u="1"/>
        <d v="2019-03-08T00:00:00" u="1"/>
        <d v="2018-12-14T00:00:00" u="1"/>
        <d v="2019-03-04T00:00:00" u="1"/>
        <d v="2019-04-24T00:00:00" u="1"/>
      </sharedItems>
    </cacheField>
    <cacheField name="Orig Sched Date" numFmtId="0">
      <sharedItems containsNonDate="0" containsDate="1" containsString="0" containsBlank="1" minDate="2018-11-09T00:00:00" maxDate="2019-03-06T00:00:00"/>
    </cacheField>
    <cacheField name="Status" numFmtId="0">
      <sharedItems count="20">
        <s v="Wiring Started"/>
        <s v="Machine Shop Started"/>
        <s v="Machine Shop Finished"/>
        <s v="Given to Shipping"/>
        <s v="Packaging Finished"/>
        <s v="Scheduled/Released"/>
        <s v="Order UnShipped"/>
        <s v="Given to SD" u="1"/>
        <s v="Given to Engineer" u="1"/>
        <s v="Waiting for Internal Clarification" u="1"/>
        <s v="SD Sent to Customer" u="1"/>
        <s v="Waiting for Customer info" u="1"/>
        <s v="Demand Created : Not Scheduled" u="1"/>
        <s v="BOM in Process" u="1"/>
        <s v="Sent to Mechanical Drawing" u="1"/>
        <s v="Ready for BOM" u="1"/>
        <s v="Waiting for Engineering  Design/Dwgs" u="1"/>
        <s v="S/O Processed" u="1"/>
        <s v="BOM Created" u="1"/>
        <s v="Approved by Engineer" u="1"/>
      </sharedItems>
    </cacheField>
    <cacheField name="Sales Category" numFmtId="0">
      <sharedItems count="5">
        <s v="Regular"/>
        <s v="Mockup/Samples"/>
        <s v="NPI"/>
        <s v="Replacement"/>
        <s v="Quick Ship+"/>
      </sharedItems>
    </cacheField>
    <cacheField name="Rework" numFmtId="0">
      <sharedItems/>
    </cacheField>
    <cacheField name="Order" numFmtId="0">
      <sharedItems containsSemiMixedTypes="0" containsString="0" containsNumber="1" containsInteger="1" minValue="53987" maxValue="79502" count="814">
        <n v="78927"/>
        <n v="79198"/>
        <n v="79375"/>
        <n v="77249"/>
        <n v="78306"/>
        <n v="75467"/>
        <n v="76884"/>
        <n v="78982"/>
        <n v="78986"/>
        <n v="79106"/>
        <n v="78822"/>
        <n v="78650"/>
        <n v="78651"/>
        <n v="78590"/>
        <n v="78875"/>
        <n v="78559"/>
        <n v="79342"/>
        <n v="76704"/>
        <n v="73251"/>
        <n v="67150"/>
        <n v="70634"/>
        <n v="78614"/>
        <n v="67875"/>
        <n v="64752"/>
        <n v="78720"/>
        <n v="78511"/>
        <n v="76762"/>
        <n v="75728"/>
        <n v="77808"/>
        <n v="77741"/>
        <n v="79098"/>
        <n v="79285"/>
        <n v="79240"/>
        <n v="78710"/>
        <n v="75738"/>
        <n v="78933"/>
        <n v="59584"/>
        <n v="78812"/>
        <n v="78936"/>
        <n v="74968"/>
        <n v="77375"/>
        <n v="78789"/>
        <n v="79135"/>
        <n v="77560"/>
        <n v="79024"/>
        <n v="79164"/>
        <n v="78603"/>
        <n v="78637"/>
        <n v="77630"/>
        <n v="78529"/>
        <n v="78535"/>
        <n v="76076"/>
        <n v="79502"/>
        <n v="79170"/>
        <n v="78545"/>
        <n v="72221"/>
        <n v="78491"/>
        <n v="76983"/>
        <n v="78889"/>
        <n v="78706"/>
        <n v="78949"/>
        <n v="79189"/>
        <n v="79201"/>
        <n v="76939"/>
        <n v="78931"/>
        <n v="76028"/>
        <n v="76191"/>
        <n v="79076"/>
        <n v="78711"/>
        <n v="78150"/>
        <n v="78290"/>
        <n v="75697"/>
        <n v="78569"/>
        <n v="79186"/>
        <n v="70875"/>
        <n v="79418"/>
        <n v="79124"/>
        <n v="79320"/>
        <n v="73887"/>
        <n v="78593"/>
        <n v="72101"/>
        <n v="76192"/>
        <n v="79014"/>
        <n v="76592"/>
        <n v="77207"/>
        <n v="78050"/>
        <n v="79121"/>
        <n v="79322"/>
        <n v="78727"/>
        <n v="78401"/>
        <n v="78854"/>
        <n v="77187"/>
        <n v="72844"/>
        <n v="76093"/>
        <n v="77393"/>
        <n v="79010"/>
        <n v="72906"/>
        <n v="77607"/>
        <n v="78616"/>
        <n v="78279"/>
        <n v="78703"/>
        <n v="78699"/>
        <n v="79347"/>
        <n v="78943"/>
        <n v="78328"/>
        <n v="75859"/>
        <n v="74124"/>
        <n v="75954"/>
        <n v="75966"/>
        <n v="78534"/>
        <n v="78926"/>
        <n v="77910"/>
        <n v="76817"/>
        <n v="79157"/>
        <n v="78517"/>
        <n v="77938"/>
        <n v="78778"/>
        <n v="78964"/>
        <n v="78643"/>
        <n v="79370"/>
        <n v="77908"/>
        <n v="78667"/>
        <n v="78538"/>
        <n v="75392"/>
        <n v="77868"/>
        <n v="79043"/>
        <n v="78820"/>
        <n v="73829"/>
        <n v="70411"/>
        <n v="75462"/>
        <n v="75475"/>
        <n v="75693"/>
        <n v="75745"/>
        <n v="75746"/>
        <n v="76203"/>
        <n v="78744"/>
        <n v="78645"/>
        <n v="78661"/>
        <n v="79048"/>
        <n v="79311"/>
        <n v="79085"/>
        <n v="78047"/>
        <n v="78664"/>
        <n v="78729"/>
        <n v="78272"/>
        <n v="78110"/>
        <n v="79220"/>
        <n v="79133"/>
        <n v="75398"/>
        <n v="75811"/>
        <n v="77945"/>
        <n v="77947"/>
        <n v="77060"/>
        <n v="78663"/>
        <n v="78388"/>
        <n v="79049"/>
        <n v="79307"/>
        <n v="79264"/>
        <n v="77142"/>
        <n v="77615"/>
        <n v="78607"/>
        <n v="78759"/>
        <n v="78806"/>
        <n v="79034"/>
        <n v="77011"/>
        <n v="79234"/>
        <n v="78220"/>
        <n v="78221"/>
        <n v="78225"/>
        <n v="78226"/>
        <n v="78469"/>
        <n v="77378"/>
        <n v="78694"/>
        <n v="78707"/>
        <n v="77356"/>
        <n v="75090"/>
        <n v="78798"/>
        <n v="74294"/>
        <n v="78640"/>
        <n v="78171"/>
        <n v="79110"/>
        <n v="78106"/>
        <n v="78165"/>
        <n v="78680"/>
        <n v="78715"/>
        <n v="78521"/>
        <n v="78442"/>
        <n v="79005"/>
        <n v="77922"/>
        <n v="77440"/>
        <n v="76528"/>
        <n v="78423"/>
        <n v="74695"/>
        <n v="79411"/>
        <n v="76823"/>
        <n v="79035"/>
        <n v="78994"/>
        <n v="78861"/>
        <n v="78988"/>
        <n v="78968"/>
        <n v="77432"/>
        <n v="75103"/>
        <n v="78686"/>
        <n v="79431"/>
        <n v="77175"/>
        <n v="77180"/>
        <n v="78515"/>
        <n v="78506"/>
        <n v="78796"/>
        <n v="78731"/>
        <n v="74964"/>
        <n v="75212"/>
        <n v="77939"/>
        <n v="78170"/>
        <n v="79116"/>
        <n v="79284"/>
        <n v="76468"/>
        <n v="79011"/>
        <n v="78825"/>
        <n v="77693"/>
        <n v="77926"/>
        <n v="79017"/>
        <n v="77765"/>
        <n v="78448"/>
        <n v="78525"/>
        <n v="77211"/>
        <n v="78930"/>
        <n v="79125"/>
        <n v="75692"/>
        <n v="79168"/>
        <n v="78971"/>
        <n v="78098"/>
        <n v="78866"/>
        <n v="79019"/>
        <n v="78864"/>
        <n v="77608"/>
        <n v="78386"/>
        <n v="76021"/>
        <n v="72049"/>
        <n v="78624"/>
        <n v="78588"/>
        <n v="74864" u="1"/>
        <n v="77890" u="1"/>
        <n v="77764" u="1"/>
        <n v="77638" u="1"/>
        <n v="77134" u="1"/>
        <n v="72974" u="1"/>
        <n v="77008" u="1"/>
        <n v="72722" u="1"/>
        <n v="76378" u="1"/>
        <n v="78017" u="1"/>
        <n v="77513" u="1"/>
        <n v="77135" u="1"/>
        <n v="74740" u="1"/>
        <n v="70328" u="1"/>
        <n v="78018" u="1"/>
        <n v="77766" u="1"/>
        <n v="77262" u="1"/>
        <n v="78019" u="1"/>
        <n v="77389" u="1"/>
        <n v="76507" u="1"/>
        <n v="77894" u="1"/>
        <n v="75751" u="1"/>
        <n v="77768" u="1"/>
        <n v="77642" u="1"/>
        <n v="75499" u="1"/>
        <n v="77138" u="1"/>
        <n v="60937" u="1"/>
        <n v="75878" u="1"/>
        <n v="69701" u="1"/>
        <n v="77517" u="1"/>
        <n v="76887" u="1"/>
        <n v="76257" u="1"/>
        <n v="76005" u="1"/>
        <n v="69702" u="1"/>
        <n v="70963" u="1"/>
        <n v="72602" u="1"/>
        <n v="78023" u="1"/>
        <n v="73863" u="1"/>
        <n v="69703" u="1"/>
        <n v="77645" u="1"/>
        <n v="75250" u="1"/>
        <n v="73107" u="1"/>
        <n v="77141" u="1"/>
        <n v="72351" u="1"/>
        <n v="78024" u="1"/>
        <n v="77772" u="1"/>
        <n v="77646" u="1"/>
        <n v="77520" u="1"/>
        <n v="77394" u="1"/>
        <n v="74999" u="1"/>
        <n v="76134" u="1"/>
        <n v="78151" u="1"/>
        <n v="69705" u="1"/>
        <n v="75504" u="1"/>
        <n v="77269" u="1"/>
        <n v="69958" u="1"/>
        <n v="78026" u="1"/>
        <n v="69706" u="1"/>
        <n v="77648" u="1"/>
        <n v="77396" u="1"/>
        <n v="65226" u="1"/>
        <n v="76640" u="1"/>
        <n v="75632" u="1"/>
        <n v="77397" u="1"/>
        <n v="77271" u="1"/>
        <n v="77145" u="1"/>
        <n v="76641" u="1"/>
        <n v="77902" u="1"/>
        <n v="77524" u="1"/>
        <n v="65416" u="1"/>
        <n v="77398" u="1"/>
        <n v="76894" u="1"/>
        <n v="68574" u="1"/>
        <n v="77777" u="1"/>
        <n v="77021" u="1"/>
        <n v="76517" u="1"/>
        <n v="72105" u="1"/>
        <n v="75887" u="1"/>
        <n v="75761" u="1"/>
        <n v="73492" u="1"/>
        <n v="77400" u="1"/>
        <n v="76896" u="1"/>
        <n v="74123" u="1"/>
        <n v="77527" u="1"/>
        <n v="76897" u="1"/>
        <n v="76645" u="1"/>
        <n v="72486" u="1"/>
        <n v="77655" u="1"/>
        <n v="71478" u="1"/>
        <n v="77529" u="1"/>
        <n v="74756" u="1"/>
        <n v="76773" u="1"/>
        <n v="76647" u="1"/>
        <n v="77782" u="1"/>
        <n v="76522" u="1"/>
        <n v="77657" u="1"/>
        <n v="71102" u="1"/>
        <n v="74380" u="1"/>
        <n v="77784" u="1"/>
        <n v="77658" u="1"/>
        <n v="57100" u="1"/>
        <n v="74129" u="1"/>
        <n v="74003" u="1"/>
        <n v="77911" u="1"/>
        <n v="77281" u="1"/>
        <n v="77155" u="1"/>
        <n v="76903" u="1"/>
        <n v="59622" u="1"/>
        <n v="77786" u="1"/>
        <n v="71483" u="1"/>
        <n v="76904" u="1"/>
        <n v="78039" u="1"/>
        <n v="73753" u="1"/>
        <n v="77787" u="1"/>
        <n v="75644" u="1"/>
        <n v="77283" u="1"/>
        <n v="71106" u="1"/>
        <n v="75140" u="1"/>
        <n v="77157" u="1"/>
        <n v="72367" u="1"/>
        <n v="77914" u="1"/>
        <n v="73502" u="1"/>
        <n v="77536" u="1"/>
        <n v="77158" u="1"/>
        <n v="76654" u="1"/>
        <n v="73125" u="1"/>
        <n v="69722" u="1"/>
        <n v="77034" u="1"/>
        <n v="78043" u="1"/>
        <n v="77791" u="1"/>
        <n v="77539" u="1"/>
        <n v="77287" u="1"/>
        <n v="76783" u="1"/>
        <n v="76657" u="1"/>
        <n v="72245" u="1"/>
        <n v="74136" u="1"/>
        <n v="76153" u="1"/>
        <n v="77414" u="1"/>
        <n v="57293" u="1"/>
        <n v="76658" u="1"/>
        <n v="76406" u="1"/>
        <n v="77919" u="1"/>
        <n v="77541" u="1"/>
        <n v="76911" u="1"/>
        <n v="76785" u="1"/>
        <n v="76659" u="1"/>
        <n v="76281" u="1"/>
        <n v="78172" u="1"/>
        <n v="76029" u="1"/>
        <n v="78046" u="1"/>
        <n v="77668" u="1"/>
        <n v="76912" u="1"/>
        <n v="76786" u="1"/>
        <n v="72374" u="1"/>
        <n v="62652" u="1"/>
        <n v="75904" u="1"/>
        <n v="77795" u="1"/>
        <n v="75274" u="1"/>
        <n v="76409" u="1"/>
        <n v="76157" u="1"/>
        <n v="69854" u="1"/>
        <n v="77418" u="1"/>
        <n v="76914" u="1"/>
        <n v="77167" u="1"/>
        <n v="76789" u="1"/>
        <n v="75907" u="1"/>
        <n v="77798" u="1"/>
        <n v="77420" u="1"/>
        <n v="76286" u="1"/>
        <n v="69983" u="1"/>
        <n v="78051" u="1"/>
        <n v="77925" u="1"/>
        <n v="77673" u="1"/>
        <n v="58179" u="1"/>
        <n v="74900" u="1"/>
        <n v="78052" u="1"/>
        <n v="77674" u="1"/>
        <n v="61268" u="1"/>
        <n v="75910" u="1"/>
        <n v="77801" u="1"/>
        <n v="77675" u="1"/>
        <n v="77171" u="1"/>
        <n v="73768" u="1"/>
        <n v="77550" u="1"/>
        <n v="76668" u="1"/>
        <n v="77552" u="1"/>
        <n v="77426" u="1"/>
        <n v="77300" u="1"/>
        <n v="73897" u="1"/>
        <n v="77049" u="1"/>
        <n v="74276" u="1"/>
        <n v="77554" u="1"/>
        <n v="68856" u="1"/>
        <n v="74277" u="1"/>
        <n v="77933" u="1"/>
        <n v="75664" u="1"/>
        <n v="75412" u="1"/>
        <n v="77177" u="1"/>
        <n v="72891" u="1"/>
        <n v="68101" u="1"/>
        <n v="77682" u="1"/>
        <n v="77052" u="1"/>
        <n v="75918" u="1"/>
        <n v="77935" u="1"/>
        <n v="77809" u="1"/>
        <n v="77683" u="1"/>
        <n v="77557" u="1"/>
        <n v="77053" u="1"/>
        <n v="77684" u="1"/>
        <n v="76046" u="1"/>
        <n v="75668" u="1"/>
        <n v="77559" u="1"/>
        <n v="77433" u="1"/>
        <n v="77307" u="1"/>
        <n v="78064" u="1"/>
        <n v="60266" u="1"/>
        <n v="77183" u="1"/>
        <n v="68737" u="1"/>
        <n v="73528" u="1"/>
        <n v="77058" u="1"/>
        <n v="66721" u="1"/>
        <n v="77689" u="1"/>
        <n v="77563" u="1"/>
        <n v="64364" u="1"/>
        <n v="71891" u="1"/>
        <n v="75799" u="1"/>
        <n v="69622" u="1"/>
        <n v="78195" u="1"/>
        <n v="75674" u="1"/>
        <n v="64428" u="1"/>
        <n v="64365" u="1"/>
        <n v="69245" u="1"/>
        <n v="74540" u="1"/>
        <n v="78196" u="1"/>
        <n v="75801" u="1"/>
        <n v="77188" u="1"/>
        <n v="74667" u="1"/>
        <n v="74163" u="1"/>
        <n v="76180" u="1"/>
        <n v="64429" u="1"/>
        <n v="77441" u="1"/>
        <n v="77315" u="1"/>
        <n v="64303" u="1"/>
        <n v="76937" u="1"/>
        <n v="66600" u="1"/>
        <n v="77820" u="1"/>
        <n v="77316" u="1"/>
        <n v="74543" u="1"/>
        <n v="78199" u="1"/>
        <n v="77569" u="1"/>
        <n v="64430" u="1"/>
        <n v="77443" u="1"/>
        <n v="77065" u="1"/>
        <n v="68871" u="1"/>
        <n v="78200" u="1"/>
        <n v="73536" u="1"/>
        <n v="77444" u="1"/>
        <n v="77066" u="1"/>
        <n v="76058" u="1"/>
        <n v="77823" u="1"/>
        <n v="77067" u="1"/>
        <n v="76941" u="1"/>
        <n v="75933" u="1"/>
        <n v="77824" u="1"/>
        <n v="77446" u="1"/>
        <n v="75303" u="1"/>
        <n v="77194" u="1"/>
        <n v="76942" u="1"/>
        <n v="76816" u="1"/>
        <n v="76186" u="1"/>
        <n v="75808" u="1"/>
        <n v="77699" u="1"/>
        <n v="73287" u="1"/>
        <n v="77321" u="1"/>
        <n v="77195" u="1"/>
        <n v="77069" u="1"/>
        <n v="76943" u="1"/>
        <n v="78078" u="1"/>
        <n v="77952" u="1"/>
        <n v="73540" u="1"/>
        <n v="77070" u="1"/>
        <n v="76315" u="1"/>
        <n v="77828" u="1"/>
        <n v="75685" u="1"/>
        <n v="77450" u="1"/>
        <n v="57311" u="1"/>
        <n v="77072" u="1"/>
        <n v="76946" u="1"/>
        <n v="76694" u="1"/>
        <n v="78207" u="1"/>
        <n v="77829" u="1"/>
        <n v="69635" u="1"/>
        <n v="77703" u="1"/>
        <n v="64308" u="1"/>
        <n v="75182" u="1"/>
        <n v="77199" u="1"/>
        <n v="76947" u="1"/>
        <n v="76695" u="1"/>
        <n v="77452" u="1"/>
        <n v="75309" u="1"/>
        <n v="69889" u="1"/>
        <n v="64498" u="1"/>
        <n v="77579" u="1"/>
        <n v="77327" u="1"/>
        <n v="77201" u="1"/>
        <n v="77075" u="1"/>
        <n v="64183" u="1"/>
        <n v="78210" u="1"/>
        <n v="69890" u="1"/>
        <n v="77832" u="1"/>
        <n v="75311" u="1"/>
        <n v="77202" u="1"/>
        <n v="72160" u="1"/>
        <n v="74177" u="1"/>
        <n v="62608" u="1"/>
        <n v="73799" u="1"/>
        <n v="75690" u="1"/>
        <n v="77581" u="1"/>
        <n v="77455" u="1"/>
        <n v="77329" u="1"/>
        <n v="77203" u="1"/>
        <n v="76825" u="1"/>
        <n v="69892" u="1"/>
        <n v="77708" u="1"/>
        <n v="77456" u="1"/>
        <n v="77204" u="1"/>
        <n v="64500" u="1"/>
        <n v="77583" u="1"/>
        <n v="76575" u="1"/>
        <n v="71407" u="1"/>
        <n v="77206" u="1"/>
        <n v="76954" u="1"/>
        <n v="76828" u="1"/>
        <n v="78215" u="1"/>
        <n v="77963" u="1"/>
        <n v="64501" u="1"/>
        <n v="77585" u="1"/>
        <n v="75442" u="1"/>
        <n v="64123" u="1"/>
        <n v="76451" u="1"/>
        <n v="78216" u="1"/>
        <n v="76200" u="1"/>
        <n v="77965" u="1"/>
        <n v="77839" u="1"/>
        <n v="77587" u="1"/>
        <n v="77335" u="1"/>
        <n v="71032" u="1"/>
        <n v="72923" u="1"/>
        <n v="76957" u="1"/>
        <n v="72293" u="1"/>
        <n v="75949" u="1"/>
        <n v="77714" u="1"/>
        <n v="77588" u="1"/>
        <n v="77210" u="1"/>
        <n v="76580" u="1"/>
        <n v="74185" u="1"/>
        <n v="62738" u="1"/>
        <n v="69773" u="1"/>
        <n v="77337" u="1"/>
        <n v="76581" u="1"/>
        <n v="77968" u="1"/>
        <n v="77842" u="1"/>
        <n v="77716" u="1"/>
        <n v="77590" u="1"/>
        <n v="75069" u="1"/>
        <n v="77969" u="1"/>
        <n v="77465" u="1"/>
        <n v="72675" u="1"/>
        <n v="70280" u="1"/>
        <n v="78222" u="1"/>
        <n v="69902" u="1"/>
        <n v="75953" u="1"/>
        <n v="75827" u="1"/>
        <n v="76962" u="1"/>
        <n v="66625" u="1"/>
        <n v="76332" u="1"/>
        <n v="77593" u="1"/>
        <n v="77467" u="1"/>
        <n v="75324" u="1"/>
        <n v="77215" u="1"/>
        <n v="76963" u="1"/>
        <n v="74694" u="1"/>
        <n v="74442" u="1"/>
        <n v="77846" u="1"/>
        <n v="77090" u="1"/>
        <n v="76712" u="1"/>
        <n v="75956" u="1"/>
        <n v="75830" u="1"/>
        <n v="75452" u="1"/>
        <n v="76210" u="1"/>
        <n v="77849" u="1"/>
        <n v="73689" u="1"/>
        <n v="64507" u="1"/>
        <n v="73563" u="1"/>
        <n v="77345" u="1"/>
        <n v="73185" u="1"/>
        <n v="76463" u="1"/>
        <n v="69908" u="1"/>
        <n v="77346" u="1"/>
        <n v="75203" u="1"/>
        <n v="77220" u="1"/>
        <n v="76842" u="1"/>
        <n v="76464" u="1"/>
        <n v="76338" u="1"/>
        <n v="76086" u="1"/>
        <n v="77977" u="1"/>
        <n v="77851" u="1"/>
        <n v="75330" u="1"/>
        <n v="74322" u="1"/>
        <n v="76087" u="1"/>
        <n v="73566" u="1"/>
        <n v="77475" u="1"/>
        <n v="76845" u="1"/>
        <n v="76719" u="1"/>
        <n v="76467" u="1"/>
        <n v="77728" u="1"/>
        <n v="77476" u="1"/>
        <n v="77350" u="1"/>
        <n v="77224" u="1"/>
        <n v="76846" u="1"/>
        <n v="78107" u="1"/>
        <n v="75712" u="1"/>
        <n v="77603" u="1"/>
        <n v="77225" u="1"/>
        <n v="73065" u="1"/>
        <n v="76847" u="1"/>
        <n v="77982" u="1"/>
        <n v="77604" u="1"/>
        <n v="77478" u="1"/>
        <n v="77352" u="1"/>
        <n v="73949" u="1"/>
        <n v="77479" u="1"/>
        <n v="77353" u="1"/>
        <n v="77227" u="1"/>
        <n v="76597" u="1"/>
        <n v="75967" u="1"/>
        <n v="77984" u="1"/>
        <n v="77858" u="1"/>
        <n v="77480" u="1"/>
        <n v="76472" u="1"/>
        <n v="73699" u="1"/>
        <n v="77481" u="1"/>
        <n v="76851" u="1"/>
        <n v="74456" u="1"/>
        <n v="75717" u="1"/>
        <n v="77734" u="1"/>
        <n v="76222" u="1"/>
        <n v="75844" u="1"/>
        <n v="75718" u="1"/>
        <n v="77735" u="1"/>
        <n v="77609" u="1"/>
        <n v="77357" u="1"/>
        <n v="76979" u="1"/>
        <n v="76853" u="1"/>
        <n v="53987" u="1"/>
        <n v="78114" u="1"/>
        <n v="77736" u="1"/>
        <n v="77610" u="1"/>
        <n v="71433" u="1"/>
        <n v="77358" u="1"/>
        <n v="76854" u="1"/>
        <n v="76728" u="1"/>
        <n v="77737" u="1"/>
        <n v="77611" u="1"/>
        <n v="77485" u="1"/>
        <n v="74838" u="1"/>
        <n v="76855" u="1"/>
        <n v="78116" u="1"/>
        <n v="71687" u="1"/>
        <n v="77738" u="1"/>
        <n v="75595" u="1"/>
        <n v="77612" u="1"/>
        <n v="75217" u="1"/>
        <n v="68032" u="1"/>
        <n v="78117" u="1"/>
        <n v="77991" u="1"/>
        <n v="73831" u="1"/>
        <n v="77865" u="1"/>
        <n v="77109" u="1"/>
        <n v="76857" u="1"/>
        <n v="77740" u="1"/>
        <n v="77614" u="1"/>
        <n v="77236" u="1"/>
        <n v="75093" u="1"/>
        <n v="64516" u="1"/>
        <n v="77363" u="1"/>
        <n v="76859" u="1"/>
        <n v="58024" u="1"/>
        <n v="69926" u="1"/>
        <n v="77742" u="1"/>
        <n v="77616" u="1"/>
        <n v="76734" u="1"/>
        <n v="73835" u="1"/>
        <n v="77869" u="1"/>
        <n v="77743" u="1"/>
        <n v="77617" u="1"/>
        <n v="75348" u="1"/>
        <n v="72575" u="1"/>
        <n v="77870" u="1"/>
        <n v="77744" u="1"/>
        <n v="77618" u="1"/>
        <n v="66903" u="1"/>
        <n v="76484" u="1"/>
        <n v="77997" u="1"/>
        <n v="75981" u="1"/>
        <n v="77746" u="1"/>
        <n v="77620" u="1"/>
        <n v="77242" u="1"/>
        <n v="76990" u="1"/>
        <n v="77873" u="1"/>
        <n v="75730" u="1"/>
        <n v="77747" u="1"/>
        <n v="76991" u="1"/>
        <n v="77497" u="1"/>
        <n v="77246" u="1"/>
        <n v="77120" u="1"/>
        <n v="74599" u="1"/>
        <n v="78129" u="1"/>
        <n v="77247" u="1"/>
        <n v="77121" u="1"/>
        <n v="76995" u="1"/>
        <n v="59353" u="1"/>
        <n v="75231" u="1"/>
        <n v="77122" u="1"/>
        <n v="78131" u="1"/>
        <n v="78005" u="1"/>
        <n v="76997" u="1"/>
        <n v="76493" u="1"/>
        <n v="77502" u="1"/>
        <n v="77376" u="1"/>
        <n v="70947" u="1"/>
        <n v="76620" u="1"/>
        <n v="76116" u="1"/>
        <n v="77251" u="1"/>
        <n v="76873" u="1"/>
        <n v="76621" u="1"/>
        <n v="75865" u="1"/>
        <n v="77756" u="1"/>
        <n v="77504" u="1"/>
        <n v="59292" u="1"/>
        <n v="73092" u="1"/>
        <n v="78135" u="1"/>
        <n v="77757" u="1"/>
        <n v="77001" u="1"/>
        <n v="76875" u="1"/>
        <n v="74732" u="1"/>
        <n v="72589" u="1"/>
        <n v="73976" u="1"/>
        <n v="77380" u="1"/>
        <n v="77002" u="1"/>
        <n v="76750" u="1"/>
        <n v="78011" u="1"/>
        <n v="75868" u="1"/>
        <n v="77381" u="1"/>
        <n v="77255" u="1"/>
        <n v="77129" u="1"/>
        <n v="77886" u="1"/>
        <n v="77256" u="1"/>
        <n v="76878" u="1"/>
        <n v="78139" u="1"/>
        <n v="78013" u="1"/>
        <n v="64589" u="1"/>
        <n v="77509" u="1"/>
        <n v="77005" u="1"/>
        <n v="76501" u="1"/>
        <n v="77762" u="1"/>
        <n v="77510" u="1"/>
        <n v="77258" u="1"/>
        <n v="77132" u="1"/>
        <n v="77006" u="1"/>
        <n v="64905" u="1"/>
        <n v="74359" u="1"/>
        <n v="64590" u="1"/>
      </sharedItems>
    </cacheField>
    <cacheField name="Sched Date Priority" numFmtId="0">
      <sharedItems/>
    </cacheField>
    <cacheField name="Issue Reason" numFmtId="0">
      <sharedItems containsBlank="1" count="11">
        <s v="Others"/>
        <m/>
        <s v="Missing info. In SD"/>
        <s v="Wrong info. In SD"/>
        <s v="Mechanical issue"/>
        <s v="Shortage"/>
        <s v="Wrong part in BOM"/>
        <s v="Missing parts in BOM"/>
        <s v="PM wrong/missing info"/>
        <s v="Electrical issue"/>
        <s v="On Hold"/>
      </sharedItems>
    </cacheField>
    <cacheField name="Issue Resolved" numFmtId="0">
      <sharedItems count="2">
        <b v="1"/>
        <b v="0"/>
      </sharedItems>
    </cacheField>
    <cacheField name="Contains Tag" numFmtId="0">
      <sharedItems containsBlank="1"/>
    </cacheField>
    <cacheField name="Line" numFmtId="0">
      <sharedItems containsSemiMixedTypes="0" containsString="0" containsNumber="1" containsInteger="1" minValue="1" maxValue="154" count="109">
        <n v="1"/>
        <n v="2"/>
        <n v="3"/>
        <n v="4"/>
        <n v="5"/>
        <n v="6"/>
        <n v="10"/>
        <n v="11"/>
        <n v="15"/>
        <n v="7"/>
        <n v="8"/>
        <n v="9"/>
        <n v="28"/>
        <n v="29"/>
        <n v="30"/>
        <n v="31"/>
        <n v="32"/>
        <n v="33"/>
        <n v="36"/>
        <n v="37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12"/>
        <n v="13"/>
        <n v="14"/>
        <n v="16"/>
        <n v="17"/>
        <n v="18"/>
        <n v="19"/>
        <n v="20"/>
        <n v="22"/>
        <n v="23"/>
        <n v="24"/>
        <n v="40"/>
        <n v="66"/>
        <n v="67"/>
        <n v="21"/>
        <n v="26"/>
        <n v="91"/>
        <n v="25"/>
        <n v="27"/>
        <n v="34"/>
        <n v="143"/>
        <n v="144"/>
        <n v="145"/>
        <n v="38"/>
        <n v="69" u="1"/>
        <n v="122" u="1"/>
        <n v="82" u="1"/>
        <n v="95" u="1"/>
        <n v="68" u="1"/>
        <n v="81" u="1"/>
        <n v="94" u="1"/>
        <n v="39" u="1"/>
        <n v="80" u="1"/>
        <n v="93" u="1"/>
        <n v="79" u="1"/>
        <n v="136" u="1"/>
        <n v="92" u="1"/>
        <n v="65" u="1"/>
        <n v="78" u="1"/>
        <n v="64" u="1"/>
        <n v="77" u="1"/>
        <n v="90" u="1"/>
        <n v="116" u="1"/>
        <n v="76" u="1"/>
        <n v="63" u="1"/>
        <n v="75" u="1"/>
        <n v="88" u="1"/>
        <n v="154" u="1"/>
        <n v="74" u="1"/>
        <n v="153" u="1"/>
        <n v="87" u="1"/>
        <n v="152" u="1"/>
        <n v="100" u="1"/>
        <n v="62" u="1"/>
        <n v="73" u="1"/>
        <n v="151" u="1"/>
        <n v="86" u="1"/>
        <n v="35" u="1"/>
        <n v="99" u="1"/>
        <n v="72" u="1"/>
        <n v="85" u="1"/>
        <n v="98" u="1"/>
        <n v="71" u="1"/>
        <n v="84" u="1"/>
        <n v="54" u="1"/>
        <n v="97" u="1"/>
        <n v="70" u="1"/>
        <n v="83" u="1"/>
        <n v="96" u="1"/>
      </sharedItems>
    </cacheField>
    <cacheField name="Rel" numFmtId="0">
      <sharedItems containsSemiMixedTypes="0" containsString="0" containsNumber="1" containsInteger="1" minValue="1" maxValue="2"/>
    </cacheField>
    <cacheField name="Open Qty" numFmtId="0">
      <sharedItems containsSemiMixedTypes="0" containsString="0" containsNumber="1" containsInteger="1" minValue="1" maxValue="520"/>
    </cacheField>
    <cacheField name="Total Sections" numFmtId="0">
      <sharedItems containsSemiMixedTypes="0" containsString="0" containsNumber="1" containsInteger="1" minValue="0" maxValue="815" count="108">
        <n v="37"/>
        <n v="17"/>
        <n v="22"/>
        <n v="1"/>
        <n v="8"/>
        <n v="12"/>
        <n v="2"/>
        <n v="7"/>
        <n v="4"/>
        <n v="6"/>
        <n v="3"/>
        <n v="9"/>
        <n v="39"/>
        <n v="80"/>
        <n v="11"/>
        <n v="5"/>
        <n v="33"/>
        <n v="10"/>
        <n v="20"/>
        <n v="14"/>
        <n v="18"/>
        <n v="28"/>
        <n v="21"/>
        <n v="24"/>
        <n v="27"/>
        <n v="15"/>
        <n v="116"/>
        <n v="32"/>
        <n v="16"/>
        <n v="26"/>
        <n v="25"/>
        <n v="0"/>
        <n v="13"/>
        <n v="35"/>
        <n v="31"/>
        <n v="34"/>
        <n v="30"/>
        <n v="228"/>
        <n v="36"/>
        <n v="215"/>
        <n v="520"/>
        <n v="70"/>
        <n v="19"/>
        <n v="29"/>
        <n v="281"/>
        <n v="88"/>
        <n v="58"/>
        <n v="129"/>
        <n v="94"/>
        <n v="45"/>
        <n v="95"/>
        <n v="89"/>
        <n v="81"/>
        <n v="42"/>
        <n v="75"/>
        <n v="49"/>
        <n v="110"/>
        <n v="65"/>
        <n v="72"/>
        <n v="82" u="1"/>
        <n v="53" u="1"/>
        <n v="108" u="1"/>
        <n v="46" u="1"/>
        <n v="292" u="1"/>
        <n v="345" u="1"/>
        <n v="290" u="1"/>
        <n v="107" u="1"/>
        <n v="67" u="1"/>
        <n v="120" u="1"/>
        <n v="52" u="1"/>
        <n v="287" u="1"/>
        <n v="286" u="1"/>
        <n v="119" u="1"/>
        <n v="38" u="1"/>
        <n v="78" u="1"/>
        <n v="64" u="1"/>
        <n v="44" u="1"/>
        <n v="733" u="1"/>
        <n v="132" u="1"/>
        <n v="729" u="1"/>
        <n v="433" u="1"/>
        <n v="103" u="1"/>
        <n v="211" u="1"/>
        <n v="76" u="1"/>
        <n v="50" u="1"/>
        <n v="43" u="1"/>
        <n v="480" u="1"/>
        <n v="128" u="1"/>
        <n v="815" u="1"/>
        <n v="263" u="1"/>
        <n v="100" u="1"/>
        <n v="62" u="1"/>
        <n v="151" u="1"/>
        <n v="55" u="1"/>
        <n v="150" u="1"/>
        <n v="112" u="1"/>
        <n v="48" u="1"/>
        <n v="583" u="1"/>
        <n v="61" u="1"/>
        <n v="41" u="1"/>
        <n v="254" u="1"/>
        <n v="465" u="1"/>
        <n v="71" u="1"/>
        <n v="54" u="1"/>
        <n v="23" u="1"/>
        <n v="353" u="1"/>
        <n v="60" u="1"/>
        <n v="40" u="1"/>
      </sharedItems>
    </cacheField>
    <cacheField name="Product Code" numFmtId="0">
      <sharedItems count="2940">
        <s v="DIALED-22-2500-80-TW2765-VL-W-UNV-DALIDT6-1-TB15-C(ELDOLED DUALDRIVER)"/>
        <s v="DIALED-22-2500-80-TW2765-VL-W-UNV-DALIDT6-1-TB15-B1(BSL310LP)-C(ELDOLED DUALDRIVER)"/>
        <s v="DIALED-24-3100-80-TW2765-VL-W-UNV-DALIDT6-1-TB15-C(ELDOLED DUALDRIVER)"/>
        <s v="SP000-SCDI-500-300-80-TW2765-SO-FL-4'-W-UNV-O(ELDOLED DUALDRIVE)-2-CT15(36&quot;)"/>
        <s v="SP000-SCDI-500-300-80-TW2765-SO-FL-16'-W-UNV-O(ELDOLED DUALDRIVE)-2-CT15(36&quot;)"/>
        <s v="SP000-SCDI-500-300-80-TW2765-SO-FL-16'-W-UNV-O(ELDOLED DUALDRIVE)-2-CT15(36&quot;)-B1(BSL310LP)"/>
        <s v="SCR-500-80-30-FL-14'-W-UNV-DP-1-DF"/>
        <s v="SK-10003-ARC-AL 1' 11 9/16&quot;-400-80-35-SO-W-UNV-DP-1-DS-C(CORD AND PLUG)"/>
        <s v="SCML-8-BW-400-MLB(16)-300-GR-80-35-AP-UNV-DP-1-CA(36)-EN(1)"/>
        <s v="STSFF-SO(16-400)-80-35-AL(2)+AT(2)-MKL(10)-80-35-W-BLK-BLK-UNV-MD-1-SBS-C(REMOTE ENLIGHTED INTEGRAL SENSOR)"/>
        <s v="ED2WD-1000-80-35-UB-8-W-W-UNV-DP-1-FL-C(REMOTE DRIVER AND ENLIGHTED INTEGRAL SENSOR)"/>
        <s v="SCDIPAT-REC-90-500-300-80-35-BW-0.5M-6X8-NL-W-UNV-DP-1-CTS(12)-EN(1)"/>
        <s v="ED2-1000-80-35-UB-6-W-W-UNV-MD-1-90D-CA(36)-FL-C(REMOTE ENLIGHTED INTEGRAL SENSOR)"/>
        <s v="ED2-1000-80-35-UB-6-W-W-UNV-MD-1-45D-CA(36)-FL-C(REMOTE ENLIGHTED INTEGRAL SENSOR)"/>
        <s v="ED2-1000-80-35-UB-4-W-W-UNV-MD-1-45D-CA(36)-FL-C(REMOTE ENLIGHTED INTEGRAL SENSOR)"/>
        <s v="SCILAC-AC(2)-D24-D-500-80-30-BW-6'0&quot;-C(BRIGHT COPPER)-120-DP-2-CA(36)"/>
        <s v="NPI-N18003-GPDLED-1000-80-TW2750-RG2-14-W-O(DALIDT6)-1-CA(72)-LBC"/>
        <s v="NPI-N18008-SKPE-10004-SL60/40-CIR-AL# 12' 6.75&quot;-1000-80-35-SO-W-UNV-D-1-CA(36)"/>
        <s v="BBRLED-400-80-35-FL-6'-W-UNV-DP-1-TG15"/>
        <s v="BBRLED-400-80-35-FL-6'-W-UNV-DP-1-TG9"/>
        <s v="BBRLED-400-80-35-FL-6'-W-UNV-DP-1-D"/>
        <s v="BMRLED-750-80-30-FL-4'-W-UNV-DP-1-ST-B1(BSL310LP)"/>
        <s v="BMRLED-750-80-30-ASO-6'-W-UNV-DP-1-ST"/>
        <s v="CCL-SL-500-80-30-CL(10')-W-UNV-DP-1-C"/>
        <s v="CCL-SL-500-80-30-CL(7')-W-UNV-DP-1-C"/>
        <s v="BBDLED-1000-80-35-SO-8'-W-UNV-DP-1-CT15(36)"/>
        <s v="BBRLED-1000-80-35-FL-4'-W-UNV-DP-1-TB15"/>
        <s v="SLWLED-SL 75/25-1000-80-35-RE-6-W-UNV-DP-1"/>
        <s v="SLWLED-SL 75/25-1000-80-35-RE-8-W-UNV-DP-1"/>
        <s v="SLWLED-SL 75/25-1000-80-35-RE-12-W-UNV-DP-1"/>
        <s v="STSLF-SO-400-80-35-12'-BLK-UNV-MD-1-SG9"/>
        <s v="STFC-SLI(4-350)-DSO(4-400)-90-30-AL(4)-W-UNV-MD-1-CA(36)-RC"/>
        <s v="DIALED-22-2500-80-35-VL-W-277-DP-1-TG9-FW(6)"/>
        <s v="DIALED-22-4400-80-35-VL-W-277-DP-1-TG9-FW(6)"/>
        <s v="DIALED-24-7000-80-35-VL-W-UNV-DP-1-TG9-FW(6)"/>
        <s v="MBSLED-600-80-35-S-4'-W-UNV-DP-1-S"/>
        <s v="AULED-22-2500-80-35-SO-W-277-DP-1-TG9-FW(6)"/>
        <s v="DIALED-22-2500-80-35-VL-W-277-DP-1-TG9-B1(BSL310LP)-FW(6)"/>
        <s v="DIALED-22-4400-80-35-VL-W-277-DP-1-TG9-B1(BSL310LP)-FW(6)"/>
        <s v="MBSLED-600-80-35-S-4'-W-UNV-DP-1-S-B1(BSL310LP)"/>
        <s v="AULED-22-2500-80-35-SO-W-277-DP-1-TG9-B1(BSL310LP)-FW(6)"/>
        <s v="MBLED-500-80-35-S-4'-W-UNV-DP-1-CA(36)"/>
        <s v="AULED-24-3100-80-30-SO-W-277-DP-1-TB15-FW(6)"/>
        <s v="BRLED-400-80-35-FL-12' 6&quot;-W-277-DP-1-DS"/>
        <s v="BMRLED-750-90-35-FL-83'7 1/8&quot;-W-UNV-DP-1+E(6)-DF"/>
        <s v="BMRLED-750-90-35-FL-97&quot;-W-UNV-DP-1-DF"/>
        <s v="BMRLED-750-90-35-FL-2-W-UNV-DP-1-DF"/>
        <s v="BMRLED-750-90-35-FL-57 1/2&quot;-W-UNV-DP-1-DF"/>
        <s v="BMPRLED-OPRO(1)-750-90-35-FL-32'3 7/8&quot;-W-UNV-DP-1+E(1)-DF"/>
        <s v="BMPRLED-OPRO(1)-750-90-35-FL-42'1/4&quot;-W-UNV-DP-1+E(4)-DF"/>
        <s v="BMRLEDPAT-OPI-90-750-80-35-SO-13'5 5/8&quot;-EX-W-UNV-DP-1-DF"/>
        <s v="BMRLEDPAT-OPI-90-750-80-35-SO-31'1&quot;-EX-W-UNV-DP-1-DF"/>
        <s v="BMRLED-750-90-35-FL-96 3/4&quot;-W-UNV-DP-1-DF"/>
        <s v="BMRLED-750-90-35-FL-57 3/4&quot;-W-UNV-DP-1-DF"/>
        <s v="BMPRLED-750-90-35-FL-28'7 1/4&quot;-W-UNV-DP-1-DF"/>
        <s v="B6RLED-400-80-30-FL-15-W-120-DP-1-ST-FW(6)"/>
        <s v="B6RLED-400-80-30-FL-15-W-120-DP-E(1)-ST-FW(6)"/>
        <s v="B6RLED-750-80-30-FL-10-W-120-DP-1-ST-FW(6)"/>
        <s v="B6RLED-750-80-30-FL-15-W-120-DP-1-ST-FW(6)"/>
        <s v="B6RLED-1000-80-30-FL-5-W-120-DP-1-ST-FW(6)"/>
        <s v="B6RLED-750-80-30-FL-4-W-120-DP-1-ST-FW(6)"/>
        <s v="B6RLED-750-80-30-FL-5-W-120-DP-1-ST-FW(6)"/>
        <s v="BRLED-500-80-30-FL-13-W-120-DP-1-D"/>
        <s v="BRLED-500-80-30-FL-18-W-120-DP-1-D"/>
        <s v="BRLED-500-80-30-FL-17-W-120-DP-E(1)-D"/>
        <s v="BRLED-500-80-30-FL-18-W-120-DP-E(1)-D"/>
        <s v="SP18083-CCH-SL-1100-80-2740-CP(110)-W-120-O(DMX)-2-C"/>
        <s v="SP18083-CCH-SL-1100-80-2740-CP(116)-W-120-O(DMX)-2-C"/>
        <s v="SP18083-CCH-SL-1100-80-2740-CP(116)-W-120-O(DMX)-3-C"/>
        <s v="WBDIWLED-500-500-80-35-SO-SO-2-BLK-UNV-DP-1-BF"/>
        <s v="CCL-SL-300-80-30-CP(83' 6&quot;)-W-UNV-DP-1-AC"/>
        <s v="BMRLED-500-80-35-ASO-16-W-UNV-O(DEXAL)-1-TB15"/>
        <s v="BMRLED-500-80-35-FL-30-W-UNV-O(DEXAL)-1-TG9"/>
        <s v="BMRLED-500-80-35-FL-36-W-UNV-O(DEXAL)-1-TG15"/>
        <s v="BMRLED-500-80-35-FL-46-W-UNV-O(DEXAL)-1-TG9"/>
        <s v="BMRLED-500-80-35-FL-60-W-UNV-O(DEXAL)-1-TG9"/>
        <s v="BMRLED-500-80-35-FL-6-W-UNV-O(DEXAL)-1-TG9"/>
        <s v="BMRLED-500-80-35-FL-8-W-UNV-O(DEXAL)-1-TG15"/>
        <s v="BMRLED-500-80-35-FL-10-W-UNV-O(DEXAL)-1-TG9"/>
        <s v="BMRLED-500-80-35-FL-14-W-UNV-O(DEXAL)-1-TG9"/>
        <s v="BMRLED-500-80-35-FL-16-W-UNV-O(DEXAL)-1-TG9"/>
        <s v="BMRLED-500-80-35-FL-18-W-UNV-O(DEXAL)-1-TG9"/>
        <s v="BMRLED-500-80-35-FL-20-W-UNV-O(DEXAL)-1-TG9"/>
        <s v="PRWLED-500-80-35-S-10-W-277-DP-1"/>
        <s v="PRWLED-500-80-35-S-16-W-277-DP-1"/>
        <s v="PRWLED-500-80-35-S-28-W-277-DP-1"/>
        <s v="BBWDILED-640-400-80-35-SO-5-W-UNV-DP-1-D"/>
        <s v="BMRLED-500-80-35-FL-6-W-UNV-O(DEXAL)-1-DF"/>
        <s v="BMRLED-500-80-35-FL-4-W-UNV-O(DEXAL)-1-TG15"/>
        <s v="BMRLED-500-80-35-FL-6-W-UNV-DP-1-TG9"/>
        <s v="SCPLED-OPRI(4)-300-80-35-FL-52-W-UNV-DP-1-ST-C(10'X6'X10' PRE MITTERED CORNER)"/>
        <s v="CCL-SL-300-80-35-CL(184')-W-277-DP-2-AC"/>
        <s v="CCL-SL-300-80-35-CL(45')-W-277-DP-1-AC"/>
        <s v="BMRLEDPAT-ASO-90-800-80-35-SO-FL-48-EX-W-UNV-DP-1+E(2)-DS"/>
        <s v="BMRLEDPAT-ASO-90-800-80-35-SO-FL-28-EX-W-UNV-DP-1+E(1)-DS"/>
        <s v="SP18415(1)-BMRLEDPAT-REC-90-1200-80-35-SO-FL-12'X20'-EX-W-UNV-DP-1-ST"/>
        <s v="BMRLEDPAT-REC-90-400-80-35-SO-FL-9'X25'-EX-W-UNV-DP-1-DS"/>
        <s v="SCR-500-80-30-FL-4-W-120-DP-1-TG9"/>
        <s v="SCR-500-80-30-FL-8-W-120-DP-1-TG9"/>
        <s v="SCR-300-80-30-FL-8-W-120-DP-1-TG9"/>
        <s v="SCR-500-80-30-FL-36-W-120-DP-1-TG9"/>
        <s v="SCR-500-80-30-FL-16-W-120-DP-1-TG9"/>
        <s v="SCRPAT-OPR-90(2)-300-80-30-FL-159'-EX-W-120-DP-1-TG9"/>
        <s v="PWSLED-1000-90-35-S-4-W-120-DP-1-SB15"/>
        <s v="PWSLED-1000-90-35-S-4-W-120-DP-1-S"/>
        <s v="BMWDLED-750-80-30-ASO-4'-W-UNV-DP-1"/>
        <s v="BMWDLED-750-80-30-ASO-5'-W-UNV-DP-1"/>
        <s v="SCSPAT-OPR-90(2)-500-80-30-FL-12'-NL-W-UNV-BI-1-SC"/>
        <s v="SCSPAT-OPR-90(1)-500-80-30-FL-12'-NL-W-UNV-BI-1-SC"/>
        <s v="SCRPAT-OPR-90(2)-500-80-30-FL-15' 1-3/4-NL-W-UNV-BI-1-DS"/>
        <s v="SCRPAT-OPR-90(2)-500-80-30-FL-11' 2-1/2-NL-W-UNV-BI-1-DS"/>
        <s v="SCRPAT-OPR-90(2)-500-80-30-FL-10' 9-1/2-NL-W-UNV-BI-1-DS"/>
        <s v="SCRPAT-OPR-90(2)-500-80-30-FL-12'1-1/2-NL-W-UNV-BI-1-DS"/>
        <s v="SCR-500-80-30-FL-4'2&quot;-W-UNV-BI-1-DS"/>
        <s v="SCR-500-80-30-FL-30-W-UNV-BI-1-DS"/>
        <s v="SCS-500-80-30-FL-4'-W-UNV-BI-1-SC"/>
        <s v="SCS-500-80-30-FL-8'-W-UNV-BI-1-SC"/>
        <s v="WBRLED-500-90-30-S-4'-AP-UNV-DP-1-D"/>
        <s v="BRLED-500-80-30-FL-11-W-120-DP-1-DF"/>
        <s v="DIALED-22-3000-90-35-VL-W-120-DP-1-ST"/>
        <s v="DIALED-22-3000-90-35-VL-W-120-DP-1-ST-B1(BSL310LP)"/>
        <s v="SCDI-300-300-80-40-SO-0.5M-2X6-W-UNV-DP-1-CA(36)"/>
        <s v="SCDI-300-300-80-40-SO-0.5M-6'-W-UNV-DP-1-CA(36)"/>
        <s v="SCDI-300-300-80-40-SO-0.5M-4X4-W-UNV-DP-1-CA(36)"/>
        <s v="BMRLED-500-80-35-ASO-4-W-120-DP-1-D"/>
        <s v="BMRLED-500-80-35-ASO-2-W-120-DP-1-D"/>
        <s v="DIALED-22-4000-80-35-VL-W-UNV-DP-1-TG9"/>
        <s v="SCRPAT-OPR-90(1)-300-80-35-FL-61'11&quot;-NL-W-UNV-DP-1+E(3)-D"/>
        <s v="SCRPAT-OPR-90(2)-300-80-35-FL-226'3/8&quot;-NL-W-UNV-DP-1+E(2)-D"/>
        <s v="SCRPAT-OPR-90(1)-300-80-35-FL-34'9&quot;-NL-W-UNV-DP-1+E(2)-D"/>
        <s v="SCRPAT-OPR-90(4)-300-80-35-FL-211'11 1/4-NL-W-UNV-DP-1+E(7)-D"/>
        <s v="DIALED-24-3100-90-30-VL-W-120-DP-1-ST-FW(6)"/>
        <s v="DIALED-22-3000-90-30-VL-W-120-DP-1-ST-FW(6)"/>
        <s v="LTLED-SL 80/20-800-90-30-SO-4'-W-120-DP-1-CA(36)"/>
        <s v="LTLED-SL 80/20-800-90-30-SO-4'-W-120-DP-1-CA(36)-B1(BSL310LP)"/>
        <s v="LTLED-SL 80/20-800-90-30-SO-8'-W-120-DP-1-CA(36)-DS(1)"/>
        <s v="BBRLED-600-80-35-FL-8'-W-UNV-DP-1-TG9-FW(6)"/>
        <s v="SKPE-18075-SL 60/40-ASO-AL(#23' 9 1/4&quot;)-1000-80-40-SO-C(RAL5012)-UNV-D-1-CA(36)"/>
        <s v="SKPE-18075-SL 60/40-ASO-AL(#14' 10-1/4&quot;)-1000-80-40-SO-C(RAL6038)-UNV-D-1-CA(36)"/>
        <s v="SKPE-18075-SL 60/40-ASO-AL(# 16' 10-1/4&quot;)-1000-80-40-SO-C(RAL2007)-UNV-D-1-CA(36)"/>
        <s v="BMPRLED-750-90-35-RG2-15'0&quot;-W-UNV-DP-1-TB9-TS(1)"/>
        <s v="BMPRLED-750-90-35-RG2-21'0&quot;-W-UNV-DP-1-TB9-TS(1)"/>
        <s v="BMPRLED-750-90-35-RG2-23'0&quot;-W-UNV-DP-1-TB9-TS(1)"/>
        <s v="BMPRLED-750-90-35-RG2-7' 5&quot;-W-UNV-DP-1-TB9-TS(1)-B1(BSL10LST)"/>
        <s v="B2SQILED-1000-90-35-SL-95'0&quot;-W-UNV-DP-1-CA(36)"/>
        <s v="BDLED-750-90-35-SO-105'0&quot;-BLK-UNV-DP-1-CA(36)"/>
        <s v="TB2WDILED-1100-1000-80-35-SLA-SO-3'5&quot;-W-UNV-DP-1-B1(BSL10LST)-OS(1)"/>
        <s v="WWR-SL-400-80-35-10'-W-UNV-DP-1-TG9"/>
        <s v="WBRVLED-500-80-35-SO-5'-AP-UNV-DP-1-DS"/>
        <s v="WBWLED-750-80-40-S-8' 0&quot;-BLK-UNV-DP-1"/>
        <s v="B6RLED-1000-90-40-FL-5-W-UNV-DP-1-TB9"/>
        <s v="BRLED-750-80-40-FL-8'-W-UNV-DP-1+NL(1)-TB15"/>
        <s v="STD-SO-300-80-35-6'-C(RAL 1023)-UNV-MD-1-CA(36)-RC"/>
        <s v="STD-SO-300-80-35-5'-C(RAL 5018)-UNV-MD-1-CA(36)-RC"/>
        <s v="CUBLED-SL 75/25-1000-80-35-SO-8'-AP-UNV-DP-1-CA(36)"/>
        <s v="CUBWLED-SL 75/25-1000-80-35-SO-4'-AP-UNV-DP-1"/>
        <s v="SCR-300-80-35-FL-TR45X2-W-UNV-DP-1-MFTB15"/>
        <s v="ARLED-500-80-35-S-4-AP-UNV-DP-1-CTS(210)"/>
        <s v="ARLED-500-80-35-S-4-AP-UNV-DP-1-CA(210)"/>
        <s v="BBRLED-1000-80-35-FL-12'-W-UNV-DP-1-DF"/>
        <s v="BBRLED-1000-80-35-FL-20'-W-UNV-DP-1-DF"/>
        <s v="BBRLED-1000-80-35-FL-4'-W-UNV-DP-1-DF"/>
        <s v="BBRLED-1000-80-35-FL-8'-W-UNV-DP-1-DF"/>
        <s v="BMRLED-500-80-30-ASO-4'-W-277-DP-1-DF"/>
        <s v="BMRLED-500-80-30-ASO-2'-W-277-DP-1-TG9"/>
        <s v="BMRLED-500-80-30-FL-2'-W-277-DP-1-TG9"/>
        <s v="SP19011-BMRLEDPAT-OPR-90(1)-500-80-30-ASO-FL-10'-NL-W-UNV-DP-1-DF"/>
        <s v="BRVLED-500-90-27-SO-6'-W-277-DP-1-D"/>
        <s v="BRVLED-500-90-27-SO-4'-W-277-DP-1-D"/>
        <s v="BRVLED-500-90-27-SO-5'-W-277-DP-1-D"/>
        <s v="BRVLED-500-90-27-SO-8'-W-277-DP-1-D"/>
        <s v="BMRLED-575-80-30-FL-2-W-UNV-DP-1-ST-C(FILLER)"/>
        <s v="RECESSED DRYWALL MOUNTING KITS- POWERED  3 WIRES - DAY-DIA-DUO-PLANO-WAVE - 1X1"/>
        <s v="SCDLAC-AC(2)-D36-HX-D-500-80-30-FL-4'-BLK-UNV-DP-1-CT9(60&quot;)"/>
        <s v="BDLED-1000-80-35-SO-4-W-UNV-DP-1-CTS(36)"/>
        <s v="BDLED-1000-80-35-SO-6-W-UNV-DP-1-CTS(36)"/>
        <s v="BDLED-1000-80-35-SO-8-W-UNV-DP-1-CTS(36)"/>
        <s v="BSLED-750-80-35-SO-8-W-UNV-DP-1-SC"/>
        <s v="BDLED-1000-90-30-SO-4'-AP-UNV-DP-1-CA(72)"/>
        <s v="WWS-SL-1000-90-35-16'-AP-UNV-DP-1-SC"/>
        <s v="CCH-SL-1100-80-35-CL(17' 4&quot;)-W-UNV-DP-1-C"/>
        <s v="CCH-SL-1100-80-35-CL(8' 6&quot;)-W-UNV-DP-1-C"/>
        <s v="CCH-SL-1100-80-35-CL(17')-W-UNV-DP-1-C"/>
        <s v="CCH-SL-1100-80-35-CL(16')-W-UNV-DP-1-C"/>
        <s v="SCS-300-80-35-FL-8'-BLK-UNV-DP-1-SB9"/>
        <s v="SCDI-300-300-80-35-SO-FL-8-BLK-UNV-DP-1-SA(48)"/>
        <s v="BBDLED-400-80-30-SO-12'-W-UNV-DP-1-CTS(36)"/>
        <s v="BBRLED-400-80-30-RG-4'7&quot;-W-120-DP-1-D-B1(BSL310LP)"/>
        <s v="CU-S-24-T8-3-W-0-0-UNV-E-1-CT9(36)"/>
        <s v="BRLED-400-80-35-FL-12-W-UNV-DP-1-DF"/>
        <s v="BRLED-400-80-35-FL-16-W-UNV-DP-1-DF"/>
        <s v="BRLED-400-80-35-FL-34-W-UNV-DP-1-DF"/>
        <s v="BBDLED-1000-90-35-SO-4'-W-UNV-DP-1-CA(96)-C(BLACK CANOPIES &amp; CORD)"/>
        <s v="CCH-SL-1100-80-35-CL(56)-W-UNV-DP-1-C"/>
        <s v="CCH-SL-1100-80-35-CL(80)-W-UNV-DP-1-C"/>
        <s v="ZESLED-SL 0/100-600-80-35-MSO-8-W-UNV-MD-1-S"/>
        <s v="BBWDILED-640-400-80-40SO-4-W-120-BI-1-OS(1 LOS-CDT)-C(SENSOR FOR INDIRECT ONLY)"/>
        <s v="BBWDILED-400-750-90-35-SO-2'-W-277-DP-1+GTD(1)"/>
        <s v="STSLF-SO-400-80-35-8'-AP-UNV-MD-1-SC"/>
        <s v="STSLF-SO-400-80-35-12'-AP-UNV-MD-1-SC"/>
        <s v="STSLF-SO-400-B(3')-80-35-9'-AP-UNV-MD-1-SC-AC(4)-R-D35-AP"/>
        <s v="ZELED-SL 65/35-1100-80-35-MSO-W-12-AP-UNV-MD-1-CA(18&quot;)"/>
        <s v="PRWLED-800-80-40-S-4-W-UNV-BI-1-OS(1)"/>
        <s v="PRWLED-800-80-40-S-8-W-UNV-BI-1-OS(1)"/>
        <s v="PRWLED-800-80-40-S-12-W-UNV-BI-1-OS(1)"/>
        <s v="WBRLED-500-80-30-S-5-C(RAL 7030)-UNV-DP-1-D"/>
        <s v="SP000-BBDILED-300-750-80-35-SO-28-BLK-UNV-DP-1-CA(36)-C(SECTION #3 ONLY TO JOIN TO EXISTING)"/>
        <s v="STFD-DSO(12)-300-90-35-AY(1)-AP-UNV-MD-1-CA(36)-RC"/>
        <s v="ZELED-SL 65/35-700-80-35-MSO-W-4-W-UNV-MD-1-CT15(36)"/>
        <s v="ZELED-SL 65/35-700-80-35-MAL-W-4-W-UNV-MD-1-CT15(36)"/>
        <s v="ZESQD-SL 0/100-750-90-35-SO-4-W-UNV-MD-1-CT15(36)-SE"/>
        <s v="ZESQD-SL 0/100-750-80-35-MAL-W-4-BLK-UNV-MD-1-CT15(36)"/>
        <s v="CLKLED-750-80-30-SO-12'-W-277-DP-1-TG9-FW(6)"/>
        <s v="BDLED-700-80-30-SO-32'-W-UNV-DP-1-CA(36)"/>
        <s v="BMSLED-1000-80-35-SO-4-BLK-UNV-DP-1-SC"/>
        <s v="BMRLED-1000-80-35-FL-4-W-UNV-DP-1-TB15"/>
        <s v="BMRLED-1000-80-35-FL-8-W-UNV-DP-1-TB15"/>
        <s v="BMRLED-1000-80-35-FL-16-W-UNV-DP-1-DF"/>
        <s v="BMRLED-1000-80-35-FL-12-W-UNV-DP-1-TB15"/>
        <s v="BMRLED-1000-80-35-1.25M-4-W-UNV-DP-1-TB15"/>
        <s v="BMRLED-1000-80-35-1.25M-12-W-UNV-DP-1-DF"/>
        <s v="BMRLED-1000-80-35-1.25M-16-W-UNV-DP-1-DF"/>
        <s v="BMRLED-1000-80-35-1.25M-20-W-UNV-DP-1-DF"/>
        <s v="BMRLED-1000-80-35-FL-6-W-UNV-DP-1-TB15"/>
        <s v="BMDLED-400-80-35-SO-4-AP-UNV-DP-1-CTS(144)"/>
        <s v="BMDLED-400-80-35-SO-8-AP-UNV-DP-1-CTS(144)"/>
        <s v="STFD-DSO(16-400)-80-35-AH(6)-BLK-UNV-MD-1-CA(36)-RC"/>
        <s v="BMRLED-1000-80-35-FL-4-BLK-UNV-DP-1-DF"/>
        <s v="BMRLED-1000-80-35-FL-8-W-UNV-DP-1-DF"/>
        <s v="BMRLED-1000-80-35-FL-8-BLK-UNV-DP-1-DF"/>
        <s v="BMRLED-1000-80-35-FL-12-W-UNV-DP-1-DF"/>
        <s v="BMRLED-1000-80-35-1.25M-4-W-UNV-DP-1-DF"/>
        <s v="BMRLED-1000-80-35-FL-6-W-UNV-DP-1-DF"/>
        <s v="BMRLED-1000-80-35-FL-6-BLK-UNV-DP-1-DF"/>
        <s v="SL2HLED-2XSL-1000-750-80-40-SM-4-AP-UNV-DP-2-CA(36)"/>
        <s v="SL2HLED-2XSL-1000-750-80-40-SM-4-AP-UNV-DP-2-CA(36)-B1(BSL10LST)"/>
        <s v="SCS-750-80-40-0.5P-6-AP-UNV-DP-1-S"/>
        <s v="SCDPAT-SQ-90(4)-750-80-40-0.5M-20-NL-AP-UNV-DP-1-CA(36)"/>
        <s v="STFD-DSO(12'-400)-80-40-AH(6)-W-UNV-MD-1-CA(120)-RC"/>
        <s v="GPRLED-EX2W-750-80-35-RG2-7'-W-277-LT(L3D)-1-DF"/>
        <s v="GPRLED-EX2W-750-80-35-RG2-9'-W-277-LT(L3D)-1-DF"/>
        <s v="GPRLED-EX2W-750-80-35-RG2-12'-W-277-LT(L3D)-1-DF"/>
        <s v="GPRLED-EX2W-750-80-35-RG2-13'-W-277-LT(L3D)-1-DF"/>
        <s v="GPRLED-EX2W-750-80-35-RG2-14'-W-277-LT(L3D)-1-DF"/>
        <s v="GPRLED-EX2W-750-80-35-RG2-19'-W-277-LT(L3D)-1-DF"/>
        <s v="BILED-640-90-30-C-4'-W-UNV-DP-1-CA(48&quot;)"/>
        <s v="BMRLEDPAT-REC-90-1000-90-35-SO-RG-40-NL-W-277-DP-1-DS-FW(6)"/>
        <s v="BMRLEDPAT-ASO-87+93+93+87-1000-90-35-SO-RG-35'-NL-W-277-DP-1-DS-FW(6)"/>
        <s v="BBPRLED-OPRI(1)-750-90-35-RG2-5' 1&quot;X5'5 1/2&quot;-W-277-DP-1-DS-TS(1)-FW(6)"/>
        <s v="BBPRLED-OPRI(2)-750-90-35-RG2-5' 2&quot;X11'11 1/2&quot;X8' 4&quot;-W-277-DP-1-DS-TS(1)-FW(6)"/>
        <s v="TB2DILED-1000-400-80-30-SL-SO-16'-W-277-DP-2-CA(36)"/>
        <s v="TB2DILED-1000-400-80-30-SL-SO-30'-W-277-DP-2-CA(36)"/>
        <s v="B2SQDLED-1000-80-30-SO-2-W-277-DP-1-CA(96)"/>
        <s v="B2SQDLED-1000-80-30-SO-4-W-277-DP-1-CA(96)"/>
        <s v="B2SQDLED-1000-80-30-SO-6-W-277-DP-1-CA(96)"/>
        <s v="B2SQDLED-1000-80-30-SO-8-W-277-DP-1-CA(96)"/>
        <s v="B2SQDLED-1000-80-30-SO-8-W-277-DP-1+E(1)-CA(96)"/>
        <s v="BRLED-1000-80-30-FL-3-W-277-DP-1-DS-FW(6)"/>
        <s v="BRLED-1000-80-30-FL-4-W-277-DP-1-DS-FW(6)"/>
        <s v="BRLED-1000-80-30-FL-6-W-277-DP-1-DS-FW(6)"/>
        <s v="BRLED-1000-80-30-FL-6-W-277-DP-1+E(1)-DS-FW(6)"/>
        <s v="BRLED-1000-80-30-FL-8-W-277-DP-1-DS-FW(6)"/>
        <s v="BRLED-1000-80-30-FL-8-W-277-DP-1+E(1)-DS-FW(6)"/>
        <s v="BMRLED-1000-80-30-FL-6-W-277-DP-1-TG9-FW(6)"/>
        <s v="BMRLED-1000-80-30-FL-8-W-277-DP-1-TG9-FW(6)"/>
        <s v="BMRLEDPAT-REC-90(4)-1000-80-30-SO-FL-42'-EX-W-277-DP-1-DS-FW(6)"/>
        <s v="BMPRLED-1000-80-30-RG3-4' 8&quot;-W-277-DP-1-DS-FW(6)"/>
        <s v="BMPRLED-1000-80-30-RG3-7' 4&quot;-W-277-DP-1-DS-FW(6)"/>
        <s v="BMPRLED-1000-80-30-RG3-14'-W-277-DP-1-DS-FW(6)"/>
        <s v="BMPRLED-1000-80-30-RG3-19' 9&quot;-W-277-DP-1-DS-FW(6)"/>
        <s v="ARSLED-600-80-30-S-4'-AP-120-DP-1-SC"/>
        <s v="STSLF-ML-600-80-30-8'-BLK-277-MD-1-SB9"/>
        <s v="GPRLED-FC2W-1200-90-27-RG2-24 3/4&quot;-W-UNV-DP-1-DF"/>
        <s v="BBPRLED-400-80-30-RG2-30'-W-UNV-DP-1-DF"/>
        <s v="BBDLED-750-80-35-SO-24-W-UNV-DP-1-CA(120)"/>
        <s v="BBDLED-750-80-35-SO-8-W-UNV-DP-1-CA(120)"/>
        <s v="BMRLED-500-80-35-FL-4'-W-UNV-DP-1-D"/>
        <s v="SCDIPAT-REC-90(4)-500-400-80-30-SO-FL-40'-NL-AP-UNV-DP-2-CA(36)"/>
        <s v="SCDIPAT-REC-90(4)-500-400-80-30-SO-FL-20'-NL-AP-UNV-DP-2-CA(36)"/>
        <s v="BBRLED-750-80-27-FL-6-W-UNV-DP-1-DF"/>
        <s v="WWR-SL-400-90-40-L-4-W-UNV-DP-1-DS"/>
        <s v="STFC-NO-DSO(24' 0&quot;-400)-80-35-AG(5)-BLK-UNV-MD-1-CA(96)-RC"/>
        <s v="ARSLED-500-80-35-S-4'-AP-277-DP-1-SC"/>
        <s v="BRLED-1000-90-35-FL-4-W-120-DP-1-DS"/>
        <s v="BRLED-1000-90-35-FL-10-W-120-DP-1-DS"/>
        <s v="BRLED-1000-90-35-FL-6-W-120-DP-1-DS"/>
        <s v="B2SQDLED-1000-90-35-SO-50-AP-120-DP-1-CA(36)"/>
        <s v="B2SQDLED-1000-90-35-SO-22-AP-120-DP-1-CA(36)"/>
        <s v="B2SQDLED-1000-90-35-SO-21-AP-120-DP-1-CA(36)"/>
        <s v="B2SQDLED-1000-90-35-SO-20-AP-120-DP-1-CA(36)"/>
        <s v="B2SQDLED-750-90-35-SO-19-AP-120-DP-1-CA(36)"/>
        <s v="B2SQDLED-750-90-35-SO-21-AP-120-DP-1-CA(36)"/>
        <s v="B2SQDLED-750-90-35-SO-35-AP-120-DP-1-CA(36)"/>
        <s v="B2SQDLED-750-90-35-SO-38-AP-120-DP-1-CA(36)"/>
        <s v="BRLEDPAT-OPR-90(1)-1000-90-35-SO-FL-41-NL-W-120-DP-1-DS-C(L-SHAPE PATTERN, 15'H X 26'W)"/>
        <s v="B2SQDLED-1000-90-35-SO-4-AP-120-DP-1-CA(36)"/>
        <s v="BBDLED-750-80-40-SO-8-BLK-UNV-DP-1-CA(36&quot;)"/>
        <s v="BBDILED-400-400-80-30-SO-8-BLK-UNV-DP-1-CA(48)"/>
        <s v="BMRLED-650-80-30-FL-4-W-UNV-DP-1-TB9"/>
        <s v="SCWDI-750-500-80-35-SO-FL-4'-W-UNV-DP-1-B1(BSL10LST)"/>
        <s v="BMDLED-1000-80-35-SO-26'-BLK-UNV-DP-1-CA(72&quot;)"/>
        <s v="BMDLED-1000-80-35-SO-24'-BLK-UNV-DP-1-CA(72&quot;)"/>
        <s v="BMDLED-1000-80-35-SO-16'-BLK-UNV-DP-1-CA(72&quot;)"/>
        <s v="BMDLED-1000-80-35-SO-8'-BLK-UNV-DP-1-CA(72&quot;)"/>
        <s v="BMDLED-1000-80-35-SO-9'-BLK-UNV-DP-1-CA(72&quot;)"/>
        <s v="BMDLED-1000-80-35-SO-20'-BLK-UNV-DP-1-CA(72&quot;)"/>
        <s v="B2SQDLED-750-80-30-SO-110 1/2&quot;-W-UNV-DP-1-CT9(72)-C( ADD TO EXISITING)"/>
        <s v="SCDI-750-500-80-30-SO-FL-8'-BLK-UNV-DP-1-CA(36)"/>
        <s v="BBLED2-SL-640-500-80-35-SO-12-W-UNV-DP-1-CA(48)"/>
        <s v="BBLED2-SL-640-500-80-35-SO-12-W-UNV-DP-2-CA(48)-B2(BSL10LST)"/>
        <s v="BBLED2-SL-640-500-80-35-SO-24-W-UNV-DP-2-CA(48)-B2(BSL10LST)"/>
        <s v="BBLED2-SL-640-500-80-35-SO-24-W-UNV-DP-1-CA(48)"/>
        <s v="BBLED2-SL-500-750-80-35-SO-8-W-UNV-DP-1-CA(48)"/>
        <s v="BRLED-750-80-35-FL-12-W-UNV-DP-1-DS-B2(BSL10LST)"/>
        <s v="BRLED-750-80-35-FL-12-W-UNV-DP-1-DS"/>
        <s v="BRLED-750-80-35-FL-6-W-UNV-DP-1-DS"/>
        <s v="BRLED-750-80-35-FL-6-W-UNV-DP-1-DS-B1(BSL10LST)"/>
        <s v="BBLED2-SL-640-500-80-35-SO-18-W-UNV-DP-1-CA(48)"/>
        <s v="BBLED2-SL-640-500-80-35-SO-18-W-UNV-DP-2-CA(48)"/>
        <s v="BBLED2-SL-640-500-80-35-SO-18-W-UNV-DP-2-CA(48)-B3(BSL10LST)"/>
        <s v="BBLED2-SL-640-500-80-35-SO-18-W-UNV-DP-2-CA(48)-B2(BSL10LST)"/>
        <s v="BBLED2-SL-640-500-80-35-SO-18-W-UNV-DP-3-CA(48)"/>
        <s v="BBLED2-SL-640-500-80-35-SO-18-W-UNV-DP-3-CA(48)-B2(BSL10LST)"/>
        <s v="BMRLED-600-80-35-ASO-4-W-UNV-DP-1-DS-FW(6)"/>
        <s v="BBRLED-1000-80-35-FL-4-W-UNV-DP-1-TG9"/>
        <s v="BBRLED-1000-80-35-FL-8-W-UNV-DP-1-TG9"/>
        <s v="BBRLED-1000-80-35-FL-4-W-UNV-DP-1-DF"/>
        <s v="BBRLED-1000-80-35-FL-8-W-UNV-DP-1-DF"/>
        <s v="BBRLED-1000-80-35-FL-16-W-UNV-DP-1-DF"/>
        <s v="BDLED-750-80-35-SO-20-W-UNV-DP-1-CA(36)"/>
        <s v="BDLED-750-80-35-SO-23-W-UNV-DP-1-CA(36)"/>
        <s v="BDLED-750-80-35-SO-26-W-UNV-DP-1-CA(36)"/>
        <s v="BDLED-750-80-35-SO-29-W-UNV-DP-1-CA(36)"/>
        <s v="BDLED-750-80-35-SO-32-W-UNV-DP-1-CA(36)"/>
        <s v="BDLED-750-80-35-SO-35-W-UNV-DP-1-CA(36)"/>
        <s v="BDLED-750-80-35-SO-38-W-UNV-DP-1-CA(36)"/>
        <s v="BDLED-750-80-35-SO-41-W-UNV-DP-1-CA(36)"/>
        <s v="BDLED-750-80-35-SO-44-W-UNV-DP-1-CA(36)"/>
        <s v="BDLED-750-80-35-SO-48-W-UNV-DP-1-CA(36)"/>
        <s v="BDLED-750-80-35-SO-51-W-UNV-DP-1-CA(36)"/>
        <s v="BDLED-750-80-35-SO-54-W-UNV-DP-1-CA(36)"/>
        <s v="BDLED-750-80-35-SO-57-W-UNV-DP-1-CA(36)"/>
        <s v="BDLED-750-80-35-SO-60-W-UNV-DP-1-CA(36)"/>
        <s v="BDLED-750-80-35-SO-64-W-UNV-DP-1-CA(36)"/>
        <s v="BBDILED-640-400-80-35-SO-4-W-UNV-DP-1-CA(36)"/>
        <s v="BBDILED-640-400-80-35-SO-8-W-UNV-DP-1-CA(36)"/>
        <s v="BBDILED-640-400-80-35-SO-16-W-UNV-DP-1-CA(36)"/>
        <s v="BBDILED-640-400-80-35-SO-24-W-UNV-DP-2-CA(36)"/>
        <s v="BBRLED-750-80-35-FL-4-W-UNV-DP-1-DF"/>
        <s v="BBRLED-750-80-35-FL-8-W-UNV-DP-1-DF"/>
        <s v="BBRLED-750-80-35-FL-12-W-UNV-DP-1-DF"/>
        <s v="BBRLED-750-80-35-FL-20-W-UNV-DP-1-DF"/>
        <s v="BMPRLED-375-80-30-RG3-150 3/4&quot;-W-UNV-DP-1-DS-TS(2)-CP"/>
        <s v="BMPRLED-375-80-30-RG3-23'-W-UNV-DP-1-DS-TS(2)-CP"/>
        <s v="BMPRLED-375-80-30-RG3-134&quot;-W-UNV-DP-1-DS-TS(2)-CP"/>
        <s v="BMPRLED-375-80-30-RG3-144&quot;-W-UNV-DP-1-DS-TS(2)-CP"/>
        <s v="BMPRLED-375-80-30-RG3-168&quot;-W-UNV-DP-1-DS-TS(2)-CP"/>
        <s v="SKVLED-14-2400-80-40-2XVL-RE-W-277-DP-1-TB15-C(NLIGHT POWER PACK - NPP16-D)"/>
        <s v="BBRLED-950-80-35-FL-4'-W-UNV-DP-1-TG15-CP"/>
        <s v="BBRLED-950-80-35-FL-2'-W-UNV-DP-1-TG15-CP"/>
        <s v="BBPRLED-400-80-35-RG2-148 3/4&quot;-W-UNV-DP-1-TG9-FW(6)-C(LENGTH IS BETWEEN TBARS)"/>
        <s v="BMRLED-500-80-35-FL-16'-W-UNV-DP-1-TB15"/>
        <s v="BMRLED-500-80-35-FL-16'-W-UNV-DP-1+E(1)-TB15"/>
        <s v="SCS-300-80-35-0.5M-4-AP-UNV-DP-1-S"/>
        <s v="SCS-300-80-35-0.5M-14-AP-UNV-DP-1-S-B1(BSL310LP)"/>
        <s v="SCS-300-80-35-0.5M-22-AP-UNV-DP-1-S-B2(BSL310LP)"/>
        <s v="SCS-300-80-35-0.5M-6-AP-UNV-DP-1-S-B1(BSL310LP)"/>
        <s v="SCS-300-80-35-0.5M-6-AP-UNV-DP-1-S"/>
        <s v="SCS-300-80-35-0.5M-8-AP-UNV-DP-1-S-B1(BSL310LP)"/>
        <s v="SCS-400-80-35-0.5M-16-AP-UNV-DP-1-S-B1(BSL310LP)"/>
        <s v="SCS-400-80-35-0.5M-16-AP-UNV-DP-1-S-B2(BSL310LP)"/>
        <s v="SCDI-500-300-80-35-SO-FL-8-W-UNV-DP-2-CA(180)-C(15FT POWER CORD &amp; CABLES)"/>
        <s v="SCDI-500-300-80-35-SO-FL-8-W-UNV-DP-2-CA(180)-B1(BSL310LP)-C(15FT POWER CORD &amp; CABLES)"/>
        <s v="SCDI-500-300-80-35-SO-FL-18-W-UNV-DP-2-CA(180)-B1(BSL310LP)-C(15FT POWER CORD &amp; CABLES)"/>
        <s v="SCDI-500-300-80-35-SO-FL-18-W-UNV-DP-2-CA(180)-C(15FT POWER CORD &amp; CABLES)"/>
        <s v="SCDI-500-300-80-35-SO-FL-14-W-UNV-DP-2-CA(180)-C(15FT POWER CORD &amp; CABLES)"/>
        <s v="SCR-300-80-35-FL-8-W-UNV-DP-1-DS"/>
        <s v="SP000-BMRLED-100-90-30-ASO-6'-W-UNV-DP-1-TG9"/>
        <s v="SP000-BMRLED-100-90-30-ASO-8'-W-UNV-DP-1-TG9"/>
        <s v="SP000-BMRLED-100-90-30-ASO-8'-W-UNV-DP-1-DF"/>
        <s v="CCWL-SL-300-90-35-CL(8)-W-UNV-DP-1-C"/>
        <s v="WWR-SL-400-80-35-3-W-UNV-DP-1-D-FW(6)"/>
        <s v="SP18489(1)-STFDI-SLI-500-DSO-400-16'-90-30-AL(4')-AP-120-DP-2-CA(36&quot;)-SC"/>
        <s v="CCWH-SL-700-90-35-CL(45'8&quot;)-W-UNV-DP-1-AC"/>
        <s v="CCWH-SL-700-90-35-CL(31'8&quot;)-W-UNV-DP-1-AC"/>
        <s v="CCH-SL-700-80-40-CL(22)-W-277-DP-1-C-F-C (SEE PDF ATTACHED JOINING TO EXISTING FIXTURE ON SITE)"/>
        <s v="TB2DILED-400-1000-80-35-SL-SO-8'-W-UNV-DP-1-CA(72)"/>
        <s v="DIALED-22-2500-80-30-VL-W-UNV-DP-1-TB15"/>
        <s v="SCDI-300-500-80-35-SO-2M-12'0&quot;-AP-UNV-DP-1-CA(36)"/>
        <s v="SCDI-300-500-80-35-SO-2M-20'0&quot;-AP-UNV-DP-1-CA(36)"/>
        <s v="SCDI-300-500-80-35-SO-2M-24'0&quot;-AP-UNV-DP-1-CA(36)"/>
        <s v="SCDI-300-500-80-35-SO-2M-28'0&quot;-AP-UNV-DP-1-CA(36)"/>
        <s v="SCDI-300-500-80-35-SO-2M-32'0&quot;-AP-UNV-DP-1-CA(36)"/>
        <s v="SCR-500-80-35-0.5P-4'0&quot;-W-UNV-DP-1-TB9"/>
        <s v="SCR-500-80-35-0.5P-4'0&quot;-W-UNV-DP-1-TB9-B1(BSL10LST)"/>
        <s v="SKSLED-22-3200-80-35-GL-FL-UNV-DP-1-TB15"/>
        <s v="TWRWLED-SL 90/10-1250-80-35-SO-8'0&quot;-W-UNV-DP-1-B1(BSL10LST)"/>
        <s v="SCDI-300-500-80-35-SO-2M-32'0&quot;-AP-UNV-DP-1-CA(36)-B3(BSL10LST)"/>
        <s v="BMRLED-500-80-30-1.25M-16'-W-277-DP-1-TG9"/>
        <s v="BBS-S-8'-NL-T5HO-1-W-277-ERS-1-S-B1(LP600)"/>
        <s v="BBS-S-6'-NL-T5HO-1-W-277-ERS-1-S-B1(LP600)"/>
        <s v="BBS-S-16'-NL-T5HO-1-W-277-ERS-1-S-B1(LP600)"/>
        <s v="CCWH-SL-1100-80-27-CP(30')-W-120-DP-1-C"/>
        <s v="SP16308(2)-CCWH-SL-1100-80-27-CP(197' 2&quot;)-C(NATATORIUM)-120-DP-2-C"/>
        <s v="SP16308(2)-CCH-SL-1100-80-27-CP(103' 7&quot;)-C(NATATORIUM)-120-DP-1-C"/>
        <s v="DIALED-22-3600-80-35-VL-W-277-LT(LDE1)-1-TG9-AR"/>
        <s v="DIALED-22-2500-90-35-VL-W-277-LT(LDE5)-1-TB15-FW(6')"/>
        <s v="TB2DILED-600-500-90-35-SO-SO-4'-W-UNV-LT(LDE5)-1-CT15(60)"/>
        <s v="TB2DILED-600-500-90-35-SO-SO-8'-W-UNV-LT(LDE5)-1-CT15(60)"/>
        <s v="TB2DILED-600-500-90-35-SO-SO-4'-W-UNV-LT(LDE5)-1-CA(96)"/>
        <s v="TB2DILED-600-500-90-35-SO-SO-8'-W-UNV-LT(LDE5)-1-CA(96)"/>
        <s v="CUBLED-SL 75/25-1000-90-35-PL-36-W-UNV-DP-1-CT9(120)"/>
        <s v="CUBLED-SL 75/25-1000-90-35-PL-28-W-UNV-DP-1-CT9(120)"/>
        <s v="CUBLED-SL 75/25-1000-90-35-PL-24-W-UNV-DP-1-CT9(120)"/>
        <s v="SCR-500-90-35-FL-16-W-UNV-DP-1-DF"/>
        <s v="B6RLED-500-90-35-FL-36-W-UNV-DP-1-TB9"/>
        <s v="BBRLED-1000-90-35-FL-8-W-UNV-DP-1-DF"/>
        <s v="BMRLED-1000-90-35-FL-12-W-UNV-DP-1-DF"/>
        <s v="TBDILED-650-400-90-35-SO-10-W-UNV-DP-1-CT9(36)"/>
        <s v="SCRM-3'-(3)-1000-90-TW2750-D55-BLK-C(HS512W1186)-UNV-O(DALIDT6)-1-TB15-LBC-C(PENDANT HANGERS 120&quot; WITH CORD)"/>
        <s v="SP18369-WWR-SL-750-80-35-L-10'-W-UNV-DP-1-TG9"/>
        <s v="SP18369-WWR-SL-750-80-35-L-11'8&quot;-C(ROCKFON723)-UNV-DP-1-TG9"/>
        <s v="SP18369-WWR-SL-750-80-35-L-8'-W-UNV-DP-1-TG9"/>
        <s v="SP18369-WWR-SL-750-80-35-L-6'-W-UNV-DP-1-DS"/>
        <s v="SP18369-WWR-SL-750-80-35-L-10'-W-UNV-DP-1-DS"/>
        <s v="SP18369-WWR-SL-750-80-35-L-18'-W-UNV-DP-1-DS"/>
        <s v="SP18369-WWR-SL-750-80-35-L-14'-W-UNV-DP-1-DS"/>
        <s v="SP18369-WWR-SL-750-80-35-L-4'-W-UNV-DP-1-DS"/>
        <s v="SP18276-SCRPAT-OPR-131°+49°+71°+109°+91°+89°+87°+101°-350-80-35-FL-339-EX-W-UNV-DP-6-DS-C(ANGLED ENDS)"/>
        <s v="SP18276-SCR-350-80-35-FL-46'5&quot;-W-UNV-DP-1-DS-C(ANGLED ENDS)"/>
        <s v="SP18369-WWR-SL-750-80-35-L-8-C(ROCKFON723)-UNV-DP-1-TG9"/>
        <s v="SP18369-WWR-SL-750-80-35-L-4'-C(PS541A1391)-UNV-DP-1-DS"/>
        <s v="SP18369-WWR-SL-750-80-35-L-10'-C(ROCKFON723)-UNV-DP-1-TG9"/>
        <s v="SP18369-WWR-SL-750-80-35-L-20'-W-UNV-DP-1-DS-C(1 LONG SIDE D)"/>
        <s v="SP18276-SCR-350-80-35-FL-46'2&quot;-W-UNV-DP-1-DS-C(ANGLED ENDS)"/>
        <s v="SP18369-WWR-SL-750-80-35-L-6'-W-UNV-DP-1-TG9"/>
        <s v="SP18369-WWR-SL-750-80-35-L-12'-W-UNV-DP-1-TG9"/>
        <s v="SP18369-WWR-SL-750-80-35-L-6'-C(PS541A1391)-UNV-DP-1-DS"/>
        <s v="SP18435(2)-BMPRLED-OPRI(79°)-750-80-35-RG3-22'11 3/4&quot;-C(ROCKFON723)-UNV-DP-1-TG9-TS(2)-C(102° ANGLED END)"/>
        <s v="SP18435(2)-BMPRLED-OPRI(79°)-750-80-35-RG3-19'10 5/16&quot;-C(ROCKFON723)-UNV-DP-1-TG9-TS(2)-C(102° ANGLED END)"/>
        <s v="SP18435(2)-BMPRLED-OPRI(102°)-750-80-35-RG3-17'1 5/8&quot;-C(ROCKFON723)-UNV-DP-1-TG9-TS(2)-C(79°ANGLED END)"/>
        <s v="SP18435(2)-BMPRLED-OPRI(1)-750-80-35-RG3-18'8 1/2&quot;-C(ROCKFON723)-UNV-DP-1-TG9-TS(2)-C(74° ANGLED END)"/>
        <s v="SP18435(2)-BMPRLED-750-80-35-RG3-10'3 3/16&quot;-W-UNV-DP-1-TG9-TS(1)-C(74° &amp; 107° ANGLED END)"/>
        <s v="BMPRLED-750-80-35-RG3-9'10 1/6&quot;-W-UNV-DP-1-TG9-TS(1)"/>
        <s v="BMPRLED-750-80-35-RG3-10'4 1/8&quot;-W-UNV-DP-1-TG9-TS(1)"/>
        <s v="SP18435(2)-BMPRLED-OPRI(107°)-750-80-35-RG3-21'3  3/16&quot;-C(ROCKFON723)-UNV-DP-1-TG9-TS(2)-C(72.5°ANGLED END)"/>
        <s v="BMPRLED-750-80-35-RG3-9'7 3/8&quot;-C(ROCKFON723)-UNV-DP-1-TG9-TS(1)"/>
        <s v="BMPRLED-750-80-35-RG3-9'5 1/4&quot;-C(ROCKFON723)-UNV-DP-1-TG9-TS(1)"/>
        <s v="BMPRLED-750-80-35-RG3-9'3 3/16&quot;-C(ROCKFON723)-UNV-DP-1-TG9-TS(1)"/>
        <s v="BMPRLED-750-80-35-RG3-8'10&quot;-C(ROCKFON723)-UNV-DP-1-TG9-TS(1)"/>
        <s v="BMPRLED-750-80-35-RG3-8'4 7/8&quot;-C(ROCKFON723)-UNV-DP-1-TG9-TS(1)"/>
        <s v="SP18435(2)-BMPRLED-750-80-35-RG3-22'6 5/8&quot;-C(ROCKFON723)-UNV-DP-1-TG9-TS(1)-C(98° &amp; 82° ANGLED END)"/>
        <s v="SP18435(2)-BMPRLED-750-80-35-RG3-24'11 1/8&quot;-C(ROCKFON723)-UNV-DP-1-TG9-TS(1)-C(98° &amp; 75° ANGLED END)"/>
        <s v="SP18435(2)-BMPRLED-750-80-35-RG3-34'7 1/2&quot;-W-UNV-DP-1-TG9-TS(1)-C(64° &amp; 105° ANGLED END)"/>
        <s v="SP18435(2)-BMPRLED-OPRI(113°)+OPRO(113°+67°)-750-80-35-RG3-48'6&quot; 3/8&quot;-W-UNV-DP-1-TG9-TS(4)-C(79°&amp;67°ANGLED END)"/>
        <s v="BMPRLED-750-80-35-RG3-7'10 3/8&quot;-W-UNV-DP-1-DS-TS(1)"/>
        <s v="SP18276-SCR-350-80-35-FL-45'5&quot;-W-UNV-DP-1-DS-C(85°&amp;46° ANGLED ENDS)"/>
        <s v="BMPRLED-750-80-35-RG3-10'-W-UNV-DP-1-TG9-TS(1)"/>
        <s v="BMPRLED-750-80-35-RG3-8'-W-UNV-DP-1-TG9-TS(1)"/>
        <s v="BMPRLED-750-80-35-RG3-7'8&quot;-W-UNV-DP-1-TG9-TS(1)"/>
        <s v="BMPRLED-750-80-35-RG3-17'8&quot;-W-UNV-DP-1-TG9-TS(1)"/>
        <s v="SP18369-WWR-SL-750-80-35-L-6'-C(ROCKFON723)-UNV-DP-1-DS"/>
        <s v="BMPRLED-750-80-35-RG3-12'2&quot;-C(ROCKFON723)-UNV-DP-1-TG9-TS(1)"/>
        <s v="SP18369-WWR-SL-750-80-35-L-16'-W-UNV-DP-1-TG9"/>
        <s v="SP18369-WWR-SL-750-80-35-L-8'-C(ROCKFON723)-UNV-DP-1-TG9"/>
        <s v="SP18435(2)-BMPRLED-OPRI(119°)-750-80-35-RG3-36'6&quot;-W-UNV-DP-1-TG9-TS(2)-C(140.6° ANGLED END)"/>
        <s v="SP18276-SCR-350-80-35-FL-46'5&quot;-W-UNV-DP-1-DS-C(133° &amp; 85° ANGLED ENDS)"/>
        <s v="SP18369-WWR-SL-750-80-35-L-20'-W-UNV-DP-1-DS"/>
        <s v="BMPRLED-750-80-35-RG3-9'8 1/8&quot;-C(ROCKFON723)-UNV-DP-1-TG9-TS(1)"/>
        <s v="BMPRLED-OPRI(1)-750-80-35-RG3-17'6&quot;-C(ROCKFON723)-UNV-DP-1-TG9-TS(2)"/>
        <s v="BMPRLED-OPRI(1)-750-80-35-RG3-19'6 3/4&quot;-C(ROCKFON723)-UNV-DP-1-TG9-TS(2)"/>
        <s v="BMPRLED-750-80-35-RG3-38'-W-UNV-DP-1-TG9-TS(1)"/>
        <s v="SP18276-SCR-350-80-35-FL-46'1&quot;-W-UNV-DP-1-DS-C(32° &amp; 85° ANGLED ENDS)"/>
        <s v="SP18369-WWR-SL-750-80-35-L-18'-W-UNV-DP-1-TG9"/>
        <s v="SCD-500-90-40-FL-4'-W-UNV-DP-1-CA(72)"/>
        <s v="TB2DILED-750-500-80-40-SO-L-6-W-UNV-LT(LDE1)-1-CA(48)-C(DFCSJ-OEM-RF &amp; DFC-OEM-DBI)"/>
        <s v="TB2DILED-750-500-80-40-SO-L-6-W-UNV-LT(LDE1)-2-CA(48)-C(DFCSJ-OEM-RF &amp; DFC-OEM-DBI)"/>
        <s v="WWR-SL-750-80-40-8-W-UNV-LT(LDE1)-1-TG9-C(DFCSJ-OEM-RF &amp; DFC-OEM-DBI)"/>
        <s v="BBRLED-750-80-40-FL-4-W-UNV-LT(LDE1)-1-TG9-C(DFCSJ-OEM-RF &amp; DFC-OEM-DBI)"/>
        <s v="CLKLED-900-90-35-SO-4'-W-UNV-DP-1-AC-C(PLUG AND CORD ONLY)"/>
        <s v="CCH-SL-1100-80-35-CL(26&quot;)-W-UNV-DP-1-C-C(23 7/16&quot; LENGTH TO ADD TO EXISTING)"/>
        <s v="CCH-SL-1100-80-35-CL(48&quot;)-W-UNV-DP-1-C-C(46 3/4&quot; LENGTH TO ADD TO EXISTING)"/>
        <s v="BBRLED-1000-90-40-FL-2-W-UNV-DP-1-TB15"/>
        <s v="BBDILED-640-400-80-35-SO-4'-W-UNV-DP-1-CT9(36)"/>
        <s v="BBDILED-640-400-80-35-SO-8'-W-UNV-DP-1-CT9(36)"/>
        <s v="ARWLED-600-80-35-S-2'-W-UNV-DP-1"/>
        <s v="BBRLED-400-80-35-1.5M-4'-W-UNV-DP-1-TB9"/>
        <s v="BBRLED-400-80-35-1.5M-4'-W-UNV-DP-1-TB9-B1(BSL310LP)"/>
        <s v="STD-SO-400-80-30-12'-W-UNV-MD-1-CT9(36)-RC"/>
        <s v="STD-SO-400-80-30-15'-W-UNV-MD-1-CT9(36)-RC"/>
        <s v="STD-SO-400-80-30-25'-W-UNV-MD-1-CT9(36)-RC"/>
        <s v="WBRLED-750-80-35-S-2'-W-UNV-DP-1-DF"/>
        <s v="TEK6LED-R-580-90-35-S-4-W-120-D-1-TG9-FW(6)"/>
        <s v="TEK6LED-R-580-90-35-S-4-W-120-D-1-TG9-B1(BSL310LP)-FW(6)"/>
        <s v="BMDLED-1000-90-35-SO-8'-W-UNV-DP-1-CA(60)"/>
        <s v="BMDLED-1000-90-35-SO-8'-W-UNV-DP-2-CA(60)"/>
        <s v="BMRLED-1000-90-35-RG-8'-W-UNV-DP-1-TG9-CP"/>
        <s v="POLED-22-3000-80-35-VL-W-120-DP-1-ST"/>
        <s v="SCWD-300-80-35-FL-5' 6&quot;-AP-UNV-DP-1"/>
        <s v="SP000-B2SQILED-1100-80-TW2750-SL-4-BLK-277-O(ELDOLED)-1-CA(36)-C(NIO EZ-CCT. NLIGHT)"/>
        <s v="SP000-B2SQILED-1100-80-TW2750-SLA-26-W-277-O(ELDOLED)-1-CA(36)-C(NIO EZ-CCT. NLIGHT)"/>
        <s v="SP000-B2SQILED-1100-80-TW2750-SLA-4' 6 1/2&quot;-W-277-O(ELDOLED)-1-CA(36)-C(NIO EZ-CCT. NLIGHT)"/>
        <s v="SP000-CCH-SL-1100-80-TW2750-CL(2)-W-277-O(ELDOLED)-1-C-C(NIO EZ-CCT. NLIGHT)"/>
        <s v="SP000-CCH-SL-1100-80-TW2750-CL(8)-W-277-O(ELDOLED)-1-C-C(ZIO EZ-CCT. NLIGHT)"/>
        <s v="STD-SO-300-80-35-20-AP-UNV-MD-1-CA(36)-RC"/>
        <s v="STD-SO-300-80-35-20-AP-UNV-MD-1+E(1)-CA(36)-RC"/>
        <s v="STD-SO-300-80-35-20-AP-UNV-MD-1+E(2)-CA(36)-RC"/>
        <s v="SP000-B2SQILED-1100-80-TW2750-SL-6-BLK-277-O(ELDOLED)-1-CA(36)-C(NIO EZ-CCT. NLIGHT)"/>
        <s v="SP000-B2SQILED-1100-80-TW2750-SLA-32-W-277-O(ELDOLED)-1-CA(36)-C(NIO EZ-CCT. NLIGHT)"/>
        <s v="SP000-B2SQILED-1100-80-TW2750-SLA-18-W-277-O(ELDOLED)-1-CA(36)-C(NIO EZ-CCT. NLIGHT)"/>
        <s v="SP000-B2SQILED-1100-80-TW2750-SLA-34-W-277-O(ELDOLED)-1-CA(36)-C(NIO EZ-CCT. NLIGHT)"/>
        <s v="SP000-B2SQILED-1100-80-TW2750-SLA-24-W-277-O(ELDOLED)-1-CA(36)-C(NIO EZ-CCT. NLIGHT)"/>
        <s v="SP000-B2SQILED-1100-80-TW2750-SLA-37'  5&quot;-W-277-O(ELDOLED)-1-CA(36)-C(NIO EZ-CCT. NLIGHT)"/>
        <s v="B3RLED-SL-750-80-30-FL-4-W-UNV-DP-1-TG15"/>
        <s v="SCDI-500-500-80-35-SO-0.5M-8-AP-UNV-DP-1-CA(36)-B1(BSL10LST)"/>
        <s v="STSLR-SO-400-80-35-6-AP-UNV-MD-1-SB9"/>
        <s v="BILED-640-90-40-C-8'-W-277-DP-1-CT15(48&quot;)"/>
        <s v="BILED-640-90-40-C-5'-W-277-DP-1-CT15(48&quot;)"/>
        <s v="SCS-400-80-35-FL-K(L4X4)-W-UNV-DP-1-S"/>
        <s v="BBWDLED-400-80-40-SO-4-W-UNV-DP-1"/>
        <s v="ZELED-SL 50/50-1050-80-35-MSO-8-W-UNV-MD-2-CT15(48)"/>
        <s v="STSLF-SO-300-80-30-6-BLK-120-MD-1-SG15"/>
        <s v="TB2DILED-600-500-80-35-SO-SO-12-W-277-DP-1-CT9(36)"/>
        <s v="TB2DILED-600-500-80-35-SO-SO-16-W-277-DP-1-CT9(36)"/>
        <s v="TB2DILED-600-500-80-35-SO-SO-20-W-277-DP-1-CT9(36)"/>
        <s v="CLKLED-500-80-35-SO-6-W-UNV-DP-1-TG9"/>
        <s v="BBRLED-500-80-35-FL-4-W-277-DP-1-TB9"/>
        <s v="BBRLED-500-80-35-FL-8-W-277-DP-1-TB9"/>
        <s v="BBRLED-500-80-35-FL-12-W-277-DP-1-TB9"/>
        <s v="BBRLED-500-80-35-FL-16-W-277-DP-1-TB9"/>
        <s v="BBRLED-500-80-35-FL-20-W-277-DP-1-TB9"/>
        <s v="BBRLED-500-80-35-FL-24-W-277-DP-1-TB9"/>
        <s v="PWWLED-800-90-35-S-4-W-277-DP-1"/>
        <s v="PWWLED-800-90-35-S-4-W-UNV-DP-1"/>
        <s v="WBRLED-500-80-35-S-6-W-UNV-DP-1-DF"/>
        <s v="STFC-NO-DSO(4'-400)-80-40-AH(1)-AP-UNV-MD-1-CT9(36)-RC"/>
        <s v="STFC-NO-DSO(10'-400)-80-40-AH(1)-AP-UNV-MD-1-CT9(36)-RC"/>
        <s v="STFC-NO-DSO(6'-400)-80-40-AH(1)-AP-UNV-MD-1-CT9(36)-RC"/>
        <s v="STFC-NO-DSO(8'-400)-80-40-AH(1)-AP-UNV-MD-1-CT9(36)-RC"/>
        <s v="BRLED-300-90-35-FL-10'-W-UNV-DP-1-TB15"/>
        <s v="BRLED-300-90-35-FL-8'-W-UNV-DP-1-TB15"/>
        <s v="BBRLED-1000-80-35-FL-4'-W-UNV-DP-1-DS"/>
        <s v="SCR-500-80-35-FL-8'-W-UNV-DP-1-MFTB9"/>
        <s v="SCD-500-80-35-FL-6'-BLK-UNV-DP-1-CA(36&quot;)"/>
        <s v="ZESQDI-SL 25/75-1050-80-35-MSO-44-BLK-UNV-MD-1-CA(96)-B2(BSL10LST)"/>
        <s v="SP16169(2)-WBRLED-750-30-S-12'-W-UNV-DP-1-DS-TF"/>
        <s v="BMRLED-700-80-40-FL-12'-W-UNV-DP-1-DF"/>
        <s v="SP18497(1)-TB2DILED-625-250-80-30-SL-SO-16-W-UNV-DP-1-CT9(36&quot;)"/>
        <s v="SP18497(1)-TB2DILED-625-250-80-30-SL-SO-14-W-UNV-DP-1-CT9(36&quot;)"/>
        <s v="SP18497(1)-TB2DILED-625-250-80-30-SL-SO-12-W-UNV-DP-1-CT9(36&quot;)"/>
        <s v="SP18497(1)-TB2DILED-625-250-80-30-SL-SO-10-W-UNV-DP-1-CT9(36&quot;)"/>
        <s v="SP18497(1)-TB2DILED-625-250-80-30-SL-SO-8-W-UNV-DP-1-CT9(36&quot;)"/>
        <s v="SP18497(1)-TB2DILED-625-250-80-30-SL-SO-6-W-UNV-DP-1-CT9(36&quot;)"/>
        <s v="WWR-SL-750-80-30-13-W-UNV-DP-1-DS"/>
        <s v="WWR-SL-750-80-30-10-W-UNV-DP-1-DS"/>
        <s v="WWR-SL-750-80-30-6-W-UNV-DP-1-DS"/>
        <s v="WWR-SL-750-80-30-2-W-UNV-DP-1-TG9"/>
        <s v="BBPRLED-300-80-30-FL-26' 6&quot;-W-UNV-DP-1+E(2)-TG9"/>
        <s v="BBPRLED-300-80-30-FL-92' 11&quot;-W-UNV-DP-2+E(6)-TG9"/>
        <s v="BBPRLED-300-80-30-FL-39' 5&quot;-W-UNV-DP-1+E(3)-DF"/>
        <s v="BBPRLED-300-80-30-FL-19' 5&quot;-W-UNV-DP-1+E(1)-TG9"/>
        <s v="BBPRLED-300-80-30-FL-26' 5&quot;-W-UNV-DP-1+E(2)-DF"/>
        <s v="SP18497(1)-TB2DILED-625-250-80-30-SL-SO-22-W-UNV-DP-1-CT9(36&quot;)"/>
        <s v="BBPRLED-300-80-30-FL-97'-W-UNV-DP-2+E(7)-TG9"/>
        <s v="BBPRLED-300-80-30-FL-18' 8&quot;-W-UNV-DP-1+E(2)-DF"/>
        <s v="BBPRLED-300-80-30-FL-23' 8&quot;-W-UNV-DP-1+E(2)-DF"/>
        <s v="BBPRLED-300-80-30-FL-76' 2&quot;-W-UNV-DP-2+E(5)-TG9"/>
        <s v="BBPRLED-300-80-30-FL-18' 9&quot;-W-UNV-DP-1+E(2)-DF"/>
        <s v="BBPRLED-300-80-30-FL-11' 5&quot;-W-UNV-DP-1+E(1)-DF"/>
        <s v="BBPRLED-300-80-30-FL-17' 11&quot;-W-UNV-DP-1+E(2)-DF"/>
        <s v="BBPRLED-300-80-30-FL-18' 3&quot;-W-UNV-DP-1+E(2)-DF"/>
        <s v="BBPRLED-300-80-30-FL-75' 9&quot;-W-UNV-DP-2+E(5)-TG9"/>
        <s v="WWR-SL-750-80-30-14-W-UNV-DP-1-DS"/>
        <s v="BBPRLED-300-80-30-FL-18' 9&quot;-W-UNV-DP-1+E(3)-TG9"/>
        <s v="BBPRLED-300-80-30-FL-97' 3&quot;-W-UNV-DP-2+E(7)-TG9"/>
        <s v="BBPRLED-300-80-30-FL-18' 10&quot;-W-UNV-DP-1+E(1)-TG9"/>
        <s v="BBPRLED-300-80-30-FL-18' 6&quot;-W-UNV-DP-1+E(2)-DF"/>
        <s v="BBPRLED-300-80-30-FL-38' 1&quot;-W-UNV-DP-1+E(2)-DF"/>
        <s v="BBPRLED-300-80-30-FL-55' 9&quot;-W-UNV-DP-2+E(4)-TG9"/>
        <s v="BBPRLED-300-80-30-FL-28' 6&quot;-W-UNV-DP-1+E(3)-TG9"/>
        <s v="BBPRLED-300-80-30-FL-90' 6&quot;-W-UNV-DP-2+E(6)-TG9"/>
        <s v="BBPRLED-300-80-30-FL-18' 11&quot;-W-UNV-DP-1+E(2)-TG9"/>
        <s v="BBPRLED-300-80-30-FL-73' 5&quot;-W-UNV-DP-2+E(6)-TG9"/>
        <s v="BBPRLED-300-80-30-FL-28'-W-UNV-DP-1+E(3)-TG9"/>
        <s v="BMRLED-750-90-30-FL-7'4&quot;-W-120-DP-1-DF"/>
        <s v="BMRLED-750-90-30-FL-8'-W-120-DP-1-DF"/>
        <s v="BMWILEDPAT-REC-90(4)-750-90-30-C-58' 1/2&quot;-NL-W-UNV-DP-1"/>
        <s v="BBDILED-400-750-90-35-SO-16-W-UNV-DP-1-CA(132)"/>
        <s v="BBRLED-1000-90-35-1.5M-8-W-UNV-DP-1-TB9"/>
        <s v="BBDILED-400-750-90-35-SO-16-W-UNV-DP-1-CA(132)-B1(BSL10LST)"/>
        <s v="SCD-500-80-35-FL-K(4X4)-W-UNV-DP-1-CT9(48)"/>
        <s v="BBDLED-750-80-35-SO-2' 0&quot;-W-UNV-DP-1-SA(120)"/>
        <s v="BBDLED-750-80-35-SO-4' 0&quot;-W-UNV-DP-1-SA(120)"/>
        <s v="BBDLED-750-80-35-ASO-2' 0&quot;-W-UNV-DP-1-SA(120)"/>
        <s v="BBDILED-400-640-80-35-SO-8' 0&quot;-W-UNV-DP-2-CT15(36)"/>
        <s v="WBRLED-750-80-35-S-4' 0&quot;-AP-UNV-DP-1-DS"/>
        <s v="BBRLED-400-80-35-FL-4' 0&quot;-W-UNV-DP-1-DS"/>
        <s v="BBRLED-400-80-35-FL-5' 0&quot;-W-UNV-DP-1-DS"/>
        <s v="BBRLED-400-80-35-FL-6' 0&quot;-W-UNV-DP-1-DS"/>
        <s v="BBRLED-400-80-35-FL-7' 0&quot;-W-UNV-DP-1-DS"/>
        <s v="BBRLED-400-80-35-FL-8' 0&quot;-W-UNV-DP-1-DS"/>
        <s v="BBRLED-400-80-35-FL-9' 0&quot;-W-UNV-DP-1-DS"/>
        <s v="BBRLED-400-80-35-FL-10' 0&quot;-W-UNV-DP-1-TB15"/>
        <s v="BBRLED-400-80-35-FL-11' 0&quot;-W-UNV-DP-1-DS"/>
        <s v="BBRLED-400-80-35-FL-12' 0&quot;-W-UNV-DP-1-DS"/>
        <s v="BBRLED-400-80-35-FL-13' 0&quot;-W-UNV-DP-1-DS"/>
        <s v="BBRLED-400-80-35-FL-14' 0&quot;-W-UNV-DP-1-DS"/>
        <s v="BBRLED-400-80-35-FL-13' 0&quot;-W-UNV-DP-1-TB15"/>
        <s v="BBRLED-400-80-35-FL-15' 0&quot;-W-UNV-DP-1-DS"/>
        <s v="BBRLED-400-80-35-FL-15' 0&quot;-W-UNV-DP-1-TB15"/>
        <s v="BBRLED-400-80-35-FL-24' 0&quot;-W-UNV-DP-1-DS"/>
        <s v="BBRLED-400-80-35-FL-28' 0&quot;-W-UNV-DP-1-DS"/>
        <s v="BBRLED-400-80-35-FL-33' 0&quot;-W-UNV-DP-1-TB15"/>
        <s v="BBRLED-400-80-35-FL-52' 0&quot;-W-UNV-DP-1-DS"/>
        <s v="BBRLED-400-80-35-FL-10' 0&quot;-W-UNV-DP-1-DS"/>
        <s v="TB-S-10-NL-T5HO-2-W-UNV-D(MARK7)-1-CA(36)"/>
        <s v="ZESQDI-SL 50/50-1200-80-35-SO-15-AP-UNV-MD-1-CA(36)"/>
        <s v="SKPE-10005-SL 60/40-CIR-AL(7'10 1/4&quot;)-1000-80-35-SO-W-277-D-1-CTS(36)"/>
        <s v="ZESQDI-SL 50/50-1200-80-35-SO-20-AP-UNV-MD-1-CA(36)"/>
        <s v="CLKLED-500-80-30-SO-4'-W-120-DP-1-TG9-FW(6)"/>
        <s v="CCH-SL-700-90-TC1680-CP(26)-W-UNV-DMX-1-C"/>
        <s v="BRLED-536-90-40-FL-4-W-277-DP-1-DF"/>
        <s v="BRLED-536-90-40-FL-32'-W-277-DP-1-DF"/>
        <s v="WWR-SL-500-90-40-4'0&quot;-W-UNV-DP-1-TB15"/>
        <s v="POLED-22-4400-90-35-VL-W-UNV-DP-1-ST"/>
        <s v="BBRLED-500-80-35-FL-4'-W-UNV-DP-1-ST"/>
        <s v="BBPRLED-500-80-35-RG4-6' 9&quot;-W-UNV-DP-1-ST-TS(1)"/>
        <s v="BBPRLED-500-80-35-RG4-10' 10&quot;-W-UNV-DP-1-ST-TS(1)"/>
        <s v="BBPRLED-OPRI(1)-500-80-35-FL-16'-W-UNV-DP-1-DS-TS(1)-C( 9FT 8.6IN  X  6FT)"/>
        <s v="BRLEDPAT-OPI-90(4)-400-80-35-SO-FL-34-NL-W-UNV-DP-1-DB"/>
        <s v="BRLEDPAT-OPI-90(4)-400-80-35-SO-FL-32-NL-W-UNV-DP-1-DB"/>
        <s v="SKFLED-22-3200-80-35-FL-W-120-DP-1-TB9"/>
        <s v="SKFLED-22-3200-80-35-1SF-W-120-DP-1-TB9"/>
        <s v="SKFLED-22-3200-80-35-2SF-W-120-DP-1-TB9"/>
        <s v="SKFLED-22-3200-80-35-3SF-W-120-DP-1-TB9"/>
        <s v="B6RLED-750-80-35-2M-8-W-UNV-DP-1-TB9"/>
        <s v="TWRWLED-SL 90/10-750-80-40-SO-4'-W-UNV-DP-1"/>
        <s v="ZESQDI-SL 75/25-900-80-35-MAL-16-W-UNV-MD-1-CA(36)"/>
        <s v="WWR-SL-1000-80-30-2-W-UNV-DP-1-DF"/>
        <s v="TB2WDILED-750-750-90-35-SLA-SO-6'-AP-UNV-DP-1"/>
        <s v="AULED-24-3100-80-30-SO-W-UNV-DP-1-TB9"/>
        <s v="TB4DILED-640-400-80-35-SL-SO-8'-W-UNV-DP-2-CA(120)"/>
        <s v="TB4DILED-640-400-80-35-SL-SO-12'-W-UNV-DP-2-CA(120)"/>
        <s v="TB4DILED-640-400-80-35-SL-SO-18'-W-UNV-DP-2-CA(120)"/>
        <s v="TB4DILED-640-400-80-35-SL-SO-20'-W-UNV-DP-2-CA(120)"/>
        <s v="TB4DILED-640-400-80-35-SL-SO-22'-W-UNV-DP-2-CA(120)"/>
        <s v="TB4DILED-640-400-80-35-SL-SO-24'-W-UNV-DP-2-CA(120)"/>
        <s v="TB4DILED-640-400-80-35-SL-SO-28'-W-UNV-DP-2-CA(120)"/>
        <s v="TB2WDILED-1100-1000-80-35-SO-SO-4'-W-UNV-DP-1"/>
        <s v="CCH-SL-900-80-35-CL(23)-W-UNV-DP-1-C"/>
        <s v="TB4DILED-640-400-80-35-SL-SO-10'-W-UNV-DP-2-CA(120)"/>
        <s v="TB4DILED-640-400-80-35-SL-SO-16'-W-UNV-DP-2-CA(120)"/>
        <s v="STFC-I(6-175)-DSO(12-400)-80-35-AH(6)-W-UNV-MD-1-CA(36)-RC"/>
        <s v="SCML-6-BW-700-MLB(6)-1000-BLK-80-35-BLK-UNV-DP-2-CA(36)-C(CORD, PLUG &amp; DIMMER)"/>
        <s v="SP19018(1)-SCR-1000-80-35-FL-5' 4&quot;-W-UNV-DP-1-TG9"/>
        <s v="SP19018(1)-SCR-1000-80-35-FL-5' 4&quot;-W-UNV-DP-1-TG9-B1(BSL10LST)"/>
        <s v="SP19018(1)-SCR-1000-80-35-FL-6' 3&quot;-W-UNV-DP-1-TG9"/>
        <s v="SP19018(1)-SCR-1000-80-35-FL-6' 3&quot;-W-UNV-DP-1-TG9-B1(BSL10LST)"/>
        <s v="SP19018(1)-SCR-1000-80-35-FL-5' 6&quot;-W-UNV-DP-1-TG9"/>
        <s v="SP19018(1)-SCD-1000-80-35-FL-6' 3&quot;-W-UNV-DP-1-SA(18)"/>
        <s v="SP19018(1)-SCD-1000-80-35-FL-6' 3&quot;-W-UNV-DP-1-SA(18)-B1(BSL10LST)"/>
        <s v="DIALED-22-2500-80-35-VL-W-UNV-DP-1-TB9"/>
        <s v="DIALED-11-1600-80-35-VL-W-UNV-DP-1-DF"/>
        <s v="DIALED-11-1600-80-35-VL-W-UNV-DP-E(1)-DF-B1"/>
        <s v="DIALED-14-4000-80-30-VL-W-UNV-DP-1-DF"/>
        <s v="BMDLED-750-80-35-SO-4'-BLK-UNV-DP-1-CT9(36)"/>
        <s v="DAYFLED-22-3000-80-35-SO-W-UNV-DP-1-TB15"/>
        <s v="ZERLED-TR-400-80-35-4-W-UNV-DP-1-TG9"/>
        <s v="ZERLED-TR-400-80-35-8-W-UNV-DP-1-TG9"/>
        <s v="ZERLED-TR-400-80-35-12-W-UNV-DP-1-TG9"/>
        <s v="ZERLED-TR-400-80-35-16-W-UNV-DP-1-TG9"/>
        <s v="ZERLED-TR-400-80-35-20-W-UNV-DP-1-TG9"/>
        <s v="STFD-DSO(16-400)-80-35-AL(3)-AP-120-MD-1-CA(72)-RC"/>
        <s v="STFD-DSO(20-400)-80-35-AL(4)-AP-120-MD-1-CA(72)-RC"/>
        <s v="STD-SO-400-80-35-16-AP-120-MD-1-CA(72)-RC"/>
        <s v="STD-SO-400-80-35-20-AP-120-MD-1-CA(72)-RC"/>
        <s v="STFD-DSO(36-400)-80-35-AH(4)+AY(2)-AP-120-MD-1-CA(72)-RC"/>
        <s v="STFD-DSO(12-400)-80-35-AH(6)-AP-120-MD-1-CA(72)-RC"/>
        <s v="ZESQDI-SL-50/50-800-80-35-SO-12-AP-UNV-MD-1-CA(72)"/>
        <s v="SCRPAT-ASO-90-300-80-35-0.5M-10'-EX-W-120-DP-1-MFTB9"/>
        <s v="SCDI-300-400-80-35-SO-FL-6-W-UNV-DP-1-CT15(72)"/>
        <s v="SCDI-300-400-80-35-SO-FL-8-W-UNV-DP-1-CA(72)-C(4.5 CANOPIES)"/>
        <s v="DIALED-22-4000-90-30-VL-W-120-DP-1-TB9"/>
        <s v="DIALED-22-3000-90-30-VL-W-120-BI-1-TB9"/>
        <s v="BBR-S-FL-8'-NL-T5-2-W-UNV-ERS-1-TB9"/>
        <s v="BBR-S-FL-4-NL-T5-2-W-UNV-ERS-1-TB9"/>
        <s v="BDLED-750-80-30-SO-4'-AP-120-DP-1-CT9(96&quot;)"/>
        <s v="BRLED-400-80-35-FL-4-W-UNV-DP-1-DS"/>
        <s v="BRLED-400-80-35-FL-6-W-UNV-DP-1-DS"/>
        <s v="BDLED-400-80-35-SO-24'6&quot;-W-UNV-DP-1-CA(60)"/>
        <s v="BRLED-750-80-35-FL-6' 0&quot;-DMLED(2)-C(RAL#7004)-UNV-DP-2-D"/>
        <s v="BRLED-1000-80-35-FL-6' 0&quot;-DMLED(2)-C(RAL#7004)-UNV-DP-2-D"/>
        <s v="BRLED-750-80-35-FL-8-C(RAL#7004)-UNV-DP-1-D"/>
        <s v="SLWLED-SL 75/25-800-80-35-VL-8' 0&quot;-W-UNV-DP-1"/>
        <s v="TWRWLED-SL 90/10-1000-80-35-SO-4-W-120-DP-1"/>
        <s v="TWRWLED-SL 90/10-1000-80-35-SO-6-W-120-DP-1"/>
        <s v="TWRWLED-SL 90/10-1000-80-35-SO-8-W-120-DP-1"/>
        <s v="TWRLED-SL 90/10-1250-80-35-SO-4-W-120-DP-1-CTS(36)"/>
        <s v="TWRLED-SL 90/10-1250-80-35-SO-6-W-120-DP-1-CTS(36)"/>
        <s v="TWRLED-SL 90/10-1250-80-35-SO-8-W-120-DP-1-CTS(36)"/>
        <s v="SCD-300-90-35-FL-8-W-120-DP-1-CA(36)-C(4.5 CANOPIES)"/>
        <s v="SCD-300-90-35-FL-8-W-120-DP-1-CT9(36)"/>
        <s v="AULED-22-4400-80-35-SO-W-277-DP-1-TG9"/>
        <s v="B3RLED-SL-1000-80-35-FL-4-W-UNV-DP-1-TB9"/>
        <s v="B3RLED-SL-1000-80-35-FL-6-W-UNV-DP-1-TB9"/>
        <s v="WWR-SL-400-80-35-8-W-UNV-DP-1-DF"/>
        <s v="WWR-SL-400-80-35-4-W-UNV-DP-1-DF"/>
        <s v="SCSAC-AC(16)-D60-HX-D-CC-80-30-28-W-UNV-1-SC"/>
        <s v="SCSAC-AC(8)-D60-HX-D-CC-80-30-18-W-UNV-1-SC"/>
        <s v="BMRLED-1000-80-35-1.25P-12-W-UNV-DP-1-DF"/>
        <s v="SCS-500-80-35-0.5P-4-BLK-UNV-DP-1-SC-FW(6)"/>
        <s v="SP18376A(1)-STD-DSO(7)-400-80-35-BLK-UNV-MD-1-CA(36)-RC"/>
        <s v="SCS-750-80-35-0.5P-16-BLK-UNV-DP-1-SC-FW(6)"/>
        <s v="WWR-SL-400-80-35-4-W-UNV-DP-1-TB9"/>
        <s v="SCR-300-80-35-FL-4'-W-UNV-DP-1-DF"/>
        <s v="SCR-300-80-35-FL-8'-W-UNV-DP-1-DF"/>
        <s v="SCR-300-80-35-FL-8'-W-UNV-DP-1-DF-B1(BSL310LP)"/>
        <s v="SCR-300-80-35-FL-16'-W-UNV-DP-1-DF"/>
        <s v="SCR-300-80-35-FL-28'-W-UNV-DP-1-DF-B2(BSL310LP)"/>
        <s v="SCR-300-80-35-FL-4'-C(BLK)-UNV-DP-1-DF"/>
        <s v="SCR-300-80-35-FL-8'-C(BLK)-UNV-DP-1-DF"/>
        <s v="SCR-300-80-35-FL-8'-C(BLK)-UNV-DP-1-DF-B1(BSL310LP)"/>
        <s v="SCR-300-80-40-FL-4'-W-UNV-DP-1-DF"/>
        <s v="SCR-300-80-40-FL-4'-W-UNV-DP-1-DF-B1(BSL310LP)"/>
        <s v="SCR-300-80-40-FL-8'-W-UNV-DP-1-DF"/>
        <s v="SCR-300-80-40-FL-8'-W-UNV-DP-1-DF-B1(BSL310LP)"/>
        <s v="BSLED-400-80-30-SO-6-AP-120-DP-1-S"/>
        <s v="STLDI-I-500-DSO-400-8'-80-35-W-UNV-DP-1-CTS(60)-RC"/>
        <s v="STLDI-I-500-DSO-400-4'-80-35-W-UNV-DP-1-CTS(36)-RC"/>
        <s v="STFC-NO-DSO(8-400)-80-35-AL(4)-W-UNV-MD-1-CA(76)-RC-C(SWIVEL GRIP LOCK)"/>
        <s v="STFC-NO-DSO(16-400)-80-35-AL(4)-W-UNV-MD-1-CA(70)-RC-C(SWIVEL GRIP LOCK)"/>
        <s v="DIALED-22-3000-80-35-VL-W-UNV-DP-1-TG9"/>
        <s v="DIALED-22-3000-80-35-VL-W-UNV-DP-1-TG9-B1(BSL310LP)"/>
        <s v="DIALED-22-3000-80-35-VL-W-UNV-DP-1-SM"/>
        <s v="DIALED-14-2400-80-35-VL-W-277-DP-1-TG9"/>
        <s v="GPRLED-FC2W-500-90-35-RG2-35'5&quot;-W-120-DP-1-DS"/>
        <s v="GPRLED-EX2W-500-90-35-RG2-16-W-120-DP-1-TB15"/>
        <s v="GPRLED-FC2W-500-90-35-RG2-34'8&quot;-W-120-DP-1-DS"/>
        <s v="GPRLED-FC2W-500-90-35-RG2-36'7&quot;-W-120-DP-1-DS"/>
        <s v="GPRLED-FC2W-500-90-35-RG2-37'1&quot;-W-120-DP-1-DS"/>
        <s v="GPRLED-FC2W-500-90-35-RG2-35'4&quot;-W-120-DP-1-DS"/>
        <s v="GPRLED-FC2W-500-90-35-RG2-33'2&quot;-W-120-DP-1-DS"/>
        <s v="GPRLED-FC2W-500-90-35-RG2-33'7&quot;-W-120-DP-1-DS"/>
        <s v="GPRLED-FC2W-500-90-35-RG2-35'6&quot;-W-120-DP-1-DS"/>
        <s v="GPRLED-FC2W-500-90-35-RG2-36'9&quot;-W-120-DP-1-DS"/>
        <s v="GPRLED-FC2W-500-90-35-RG2-34'6&quot;-W-120-DP-1-DS"/>
        <s v="GPRLED-EX2W-500-90-35-RG2-12'-W-120-DP-1-TB15"/>
        <s v="GPRLED-FC2W-500-90-35-RG2-27'-W-120-DP-1-DS"/>
        <s v="GPRLED-FC2W-500-90-35-RG2-27'10&quot;-W-120-DP-1-TB15"/>
        <s v="GPRLED-FC2W-500-90-35-RG2-34'-W-120-DP-1-TB15"/>
        <s v="GPRLED-FC2W-500-90-35-RG2-27'9&quot;-W-120-DP-1-TB15"/>
        <s v="CLKLED-750-90-35-SO-12-W-120-DP-1-ST"/>
        <s v="CLKLED-750-90-35-SO-16-W-120-DP-1-ST"/>
        <s v="SP18407-ARCLED-SL 23/77-800-80-35-SO-8-W-120-DP-1-CTS(36)"/>
        <s v="SP18407-ARCLED-SL 23/77-800-80-35-SO-4-W-120-DP-1-CTS(36)"/>
        <s v="SP18407-ARCWLED-SL 23/77-800-80-35-SO-8-W-120-DP-1"/>
        <s v="SP18407-ARCWLED-SL 23/77-800-80-35-SO-18-W-120-DP-1"/>
        <s v="GPRLED-EXNW-500-90-35-RG2-27' 11 1/2&quot;-W-120-DP-1-TB15"/>
        <s v="BMRLED-1000-80-30-ASO-4'-W-UNV-DP-1-D"/>
        <s v="BMRLED-1000-80-30-ASO-24'-W-UNV-DP-1+E(1)-TB15"/>
        <s v="STSFR-SO(32-200)-80-35-AL(4)+AI(2)-W-UNV-MD-1-SB15"/>
        <s v="STSFR-SO(36-200)-80-35-AL(4)+AI(2)-W-UNV-MD-1-SB15"/>
        <s v="SCRPAT-REC-90(4)-500-80-30-2M-58'-EX-W-UNV-DP-1-TB9-B4(BSL10LST)"/>
        <s v="SCRPAT-OPR-90(2)-300-80-30-2P-29'-EX-W-UNV-DP-1-TB9"/>
        <s v="B6R-S-FL-4-NL4-T8-2-W-120-E-1-TG9"/>
        <s v="B2SQWILED-1100-80-35-SLA-2-W-UNV-DP-1-C(AXIS CORD PLUG DIMMER)"/>
        <s v="PWWLED-800-80-35-S-2-W-UNV-DP-1-F"/>
        <s v="PWWLED-800-80-35-S-4-W-UNV-DP-1-F"/>
        <s v="B6RLED-500-80-35-FL-4-W-UNV-DP-1-TB15-C(F)"/>
        <s v="SKPLED-22-3200-80-35-0.5-W-UNV-DP-2-TB9"/>
        <s v="SKPLED-22-3200-80-35-0.5-W-UNV-DP-2-TB15"/>
        <s v="WBSLED-500-80-35-S-4'-W-UNV-DP-1-SC-C(END FEED)"/>
        <s v="WBSLED-500-80-35-S-4'-W-UNV-DP-E(1)-SC-C(End Feed)"/>
        <s v="SCD-500-80-40-FL-4'0&quot;-BLK-UNV-DP-1-CA(12)"/>
        <s v="SCD-500-80-40-FL-6'0&quot;-BLK-UNV-DP-1-CA(12)"/>
        <s v="SCD-500-80-40-FL-8'0&quot;-BLK-UNV-DP-1-CA(12)"/>
        <s v="ARLED-800-80-35-S-4'0&quot;-BLK-UNV-DP-1-CA(48)"/>
        <s v="SCDI-500-300-80-40-SO-0.5M-4'0&quot;-BLK-UNV-DP-1-CA(48)"/>
        <s v="SCDI-500-300-80-40-SO-0.5M-6'0&quot;-BLK-UNV-DP-1-CA(48)"/>
        <s v="SCDI-500-300-80-40-SO-0.5M-8'0&quot;-BLK-UNV-DP-1-CA(48)"/>
        <s v="SCDI-500-300-80-40-SO-FL-4'0&quot;-BLK-UNV-DP-1-CA(48)"/>
        <s v="SCDI-500-300-80-40-SO-FL-6'0&quot;-BLK-UNV-DP-1-CA(48)"/>
        <s v="SCDI-500-300-80-40-SO-FL-8'0&quot;-BLK-UNV-DP-1-CA(48)"/>
        <s v="SKFLED-22-2400-80-35-4SF-W-UNV-DP-1-TG9"/>
        <s v="SCR-400-80-35-FL-8' 11&quot;-W-UNV-DP-1-DF"/>
        <s v="SCRPAT-OPI-90(1)-300-80-30-FL-9'0&quot;-NL-W-UNV-DP-1-DS"/>
        <s v="SCRPAT-OPI-90(2)-500-80-30-FL-26'4&quot;-NL-W-UNV-DP-1-DS"/>
        <s v="AULED-22-3000-80-30-SO-W-UNV-DP-1-TB9-B1(BSL310LP)"/>
        <s v="SCD-300-80-30-FL-6'10&quot;-BLK-UNV-DP-1-CTS(48)"/>
        <s v="SCR-300-80-30-FL-1'3&quot;-W-UNV-DP-1-DS"/>
        <s v="SCR-300-80-30-FL-10'2&quot;-W-UNV-DP-1-DS"/>
        <s v="SCR-300-80-30-FL-6'10&quot;-W-UNV-DP-1-DS-B1(BSL310LP)"/>
        <s v="SCD-300-80-30-FL-10'7 3/4&quot;-BLK-UNV-DP-1-CA(48)-C(BLK CANOPIES AND CORD)"/>
        <s v="SCD-300-80-30-FL-16'8 1/2&quot;-BLK-UNV-DP-1-CA(48)-C(BLK CANOPIES AND CORD)"/>
        <s v="SCD-300-80-30-FL-10'7 3/4&quot;-BLK-UNV-DP-1-CA(48)-B1(BSL310LP)-C(BLK CANOPIES AND CORD)"/>
        <s v="SCD-300-80-30-FL-16'8 1/2&quot;-BLK-UNV-DP-1-CA(48)-B1(BSL310LP)-C(BLK CANOPIES AND CORD)"/>
        <s v="SCRPAT-REC-90(4)-300-80-30-FL-55'4&quot;-NL-W-UNV-DP-1-DS-C(RECT 13' 6&quot; X 14' 2&quot;)"/>
        <s v="SCRPAT-REC-90(4)-300-80-30-FL-48'0&quot;-NL-W-UNV-DP-1-DS-C(RECT 12' 3&quot; X 10' 8&quot;)"/>
        <s v="SCRV-300-80-30-FL-1'0&quot;-W-UNV-DP-1-DS-C(DRIVER TO BE REMOTE, NO FLANGE ON ONE END)"/>
        <s v="SCRV-300-80-30-FL-2'0&quot;-W-UNV-DP-1-DS-C(NO FLANGE ON ONE END)"/>
        <s v="SCRV-300-80-30-FL-3'0&quot;-W-UNV-DP-1-DS-C(NO FLANGE ON ONE END)"/>
        <s v="SCRV-300-80-30-FL-5'0&quot;-W-UNV-DP-1-Ds-C(NO FLANGE ON ONE END)"/>
        <s v="ZESQDI-SL 25/75-1050-80-30-MSO-8'-BLK-UNV-MD-1-CA(48)"/>
        <s v="ZESQDI-SL 25/75-1050-80-30-MSO-8'-BLK-UNV-MD-1-CA(48)-B1(BSL310LP)"/>
        <s v="SCRPAT-REC-90(4)-300-80-30-FL-53'10 6/8&quot;-NL-W-UNV-DP-1-DS-C(RECT 15' 4&quot; 3/8&quot;X 11' 7&quot;)"/>
        <s v="SCRV-300-80-30-FL-3'0&quot;-W-UNV-DP-1-DS"/>
        <s v="SCRV-300-80-30-FL-2'0&quot;-W-UNV-DP-1-DS"/>
        <s v="SCR-300-80-30-FL-10'2&quot;-W-UNV-DP-1-DS-C(NO FLANGE ON ONE END)"/>
        <s v="SCR-300-80-30-FL-1'3&quot;-W-UNV-DP-1-DS-C(NO FLANGE ON ONE END)"/>
        <s v="SCDI-300-500-80-35-SO-FL-K(2X6)-BLK-UNV-DP-1-CA(48&quot;)-C(SWIVEL MOUNTING)"/>
        <s v="BBWDILED-640-400-80-40-SO-8-W-UNV-DP-1-D"/>
        <s v="BBWDILED-640-400-80-40-SO-4-W-UNV-DP-1-D"/>
        <s v="BMSLEDPAT-OPR-90-600-80-35-SO-16'5 3/4&quot;-EX-W-UNV-DP-1-S"/>
        <s v="WBRLED-500-80-40-S-5'-AP-UNV-DP-1-DF"/>
        <s v="SP18435(2)-BMPRLED-OPRO(158°)-750-80-35-RG3-40'2 1/8&quot;-C(BLK)-UNV-DP-1-DS-TS(2)-C(127° ANGLED END)"/>
        <s v="B6RLED-400-80-35-RG-4'-W-120-DP-1-D"/>
        <s v="BMWDLED-500-80-35-SO-4'-AP-UNV-DP-1-C(CORD &amp; PLUG)"/>
        <s v="TB3DILED-700-700-80-35-SL-SO-8-BLK-UNV-DP-1-CT9(36)"/>
        <s v="TB3DILED-700-700-80-35-SL-SO-12-BLK-UNV-DP-1-CT9(36)"/>
        <s v="TB3DILED-700-700-80-35-SL-SO-12-BLK-UNV-DP-1+E(1)-CT9(36)"/>
        <s v="TB3DILED-700-700-80-35-SL-SO-16-BLK-UNV-DP-1-CT9(36)"/>
        <s v="TB3DILED-700-700-80-35-SL-SO-16-BLK-UNV-DP-1+E(1)-CT9(36)"/>
        <s v="BBPRLED-700-80-35-RG4-3-W-UNV-DP-1-DS"/>
        <s v="BBPRLED-700-80-35-RG4-5-W-UNV-DP-1-DS"/>
        <s v="BBPRLED-700-80-35-RG4-6-W-UNV-DP-1-TB9"/>
        <s v="BBPRLED-700-80-35-RG4-6-W-UNV-DP-1-DS"/>
        <s v="BBPRLED-700-80-35-RG4-8-W-UNV-DP-1-DS"/>
        <s v="BBPRLED-700-80-35-RG4-4'-W-UNV-DP-1-TB9"/>
        <s v="BBPRLED-700-80-35-RG4-8'-W-UNV-DP-1-DS"/>
        <s v="SCR-500-90-40-FL-TR60X4-W-277-DP-1-MFTG9"/>
        <s v="ZESQDI-SL 25/75-1050-80-35-SO-8-AP-UNV-MD-1-CA(96&quot;)"/>
        <s v="ZESQDI-SL 25/75-1050-80-35-SO-4-AP-UNV-MD-1-CA(120&quot;)"/>
        <s v="SCML-6-SO-300-SO-500-MLA(6)-500-W-80-35-W-UNV-DP-1-CA(36)"/>
        <s v="BDLED-1000-90-40-SO-5-W-UNV-DP-1-CA(56)-C(OVERALL LENGTH)"/>
        <s v="BDLED-1000-90-40-SO-6-W-UNV-DP-1-CA(56)-C(OVERALL LENGTH)"/>
        <s v="BDLED-1000-90-40-SO-4-W-UNV-DP-1-CA(56)"/>
        <s v="WBRLED-500-80-40-S-2-W-UNV-DP-1-DF-EF"/>
        <s v="SP17629(2)-SKPE-17051-SL 60/40-ASO-AL(28' 1 1/4&quot;)-550-80-35-SO-C(RAL5017)-UNV-DP-1-CT15(36)-B2(BSL10LST)"/>
        <s v="SP17629(2)-SKPE-17051-SL 60/40-ASO-AL(19' 9 1/4&quot;)-550-80-35-SO-C(RAL5017)-UNV-DP-1-CT15(36)"/>
        <s v="SP17629(2)-SKPE-17051-SL 60/40-ASO-AL(28' 1 1/4&quot;)-550-80-35-SO-C(RAL6017)-UNV-DP-1-CT15(36)-B2(BSL10LST)"/>
        <s v="SP17629(2)-SKPE-17051-SL 60/40-ASO-AL(19' 9 1/4&quot;)-550-80-35-SO-C(RAL6017)-UNV-DP-1-CT15(36)"/>
        <s v="SKFLED-22-2000-80-30-2SF-W-UNV-DP-1-DF"/>
        <s v="SCIPAT-REC-90(4)-500-80-30-SO-26-NL-C(RAL6022)-UNV-DP-1-CA(48)"/>
        <s v="STFD-DML(72'-600)-80-40-AY(6)+AH(7)-W-UNV-MD-1-CT9(36)-RC" u="1"/>
        <s v="TB4DILED-750-500-80-35-SL-SO-4-W-UNV-DP-1-CT9(48)" u="1"/>
        <s v="SCPLED-300-80-30-RG2-8' 2&quot;-W-UNV-DP-1-DF" u="1"/>
        <s v="SCPLED-300-80-30-RG2-9' 2&quot;-W-UNV-DP-1-DF" u="1"/>
        <s v="BBRLED-500-80-35-FL-8-W-UNV-DP-1-TB9" u="1"/>
        <s v="CCWH-SL-1100-90-35-CL(17' 7&quot;)-W-UNV-DP-1-C" u="1"/>
        <s v="CLKLED-900-80-27-SO-4-W-UNV-DP-1-DS" u="1"/>
        <s v="TB4DILED-750-500-80-35-SL-SO-6-W-UNV-DP-1-CT9(48)" u="1"/>
        <s v="SCS-500-80-35-FL-32 7/8&quot;-W-120-DP-1-S" u="1"/>
        <s v="SCRML-26'-FL(16')-500-80-35-MKL(7'6&quot;)-350-80-35-BLK-BL(30&quot;)-BLK-UNV-DP-2-MFTG9" u="1"/>
        <s v="GPSLED-750-90-30-FL-15-W-120-DP-1-S" u="1"/>
        <s v="TB4DILED-750-500-80-35-SL-SO-8-W-UNV-DP-1-CT9(48)" u="1"/>
        <s v="CCH-SL-1100-80-30-CL(8)-W-UNV-DP-1-C" u="1"/>
        <s v="BMRLED-500-80-35-ASO-8-AP-120-DP-1-DF" u="1"/>
        <s v="BSLED-550-80-35-SO-20'-BLK-UNV-DP-2+E(1)-SB9" u="1"/>
        <s v="TB4DILED-400-400-80-35-SL-SO-10-W-UNV-DP-2-CT9(48)-C(2 CIRCUIT SPLIT 6'-4' FEED ON EACH END - 5 CONDUCTOR CABLE EACH END)" u="1"/>
        <s v="TB4DILED-400-400-80-35-SL-SO-12-W-UNV-DP-2-CT9(48)-C(2 CIRCUIT SPLIT 6'-6' FEED ON EACH END - 5 CONDUCTOR CABLE EACH END)" u="1"/>
        <s v="TB4DILED-400-400-80-35-SL-SO-14-W-UNV-DP-2-CT9(48)-C(2 CIRCUIT SPLIT 8'-6' FEED ON EACH END - 5 CONDUCTOR CABLE EACH END)" u="1"/>
        <s v="B3RLED-SL-750-80-35-FL-16-W-277-DP-2-ST" u="1"/>
        <s v="STLDI-I-350-DML-400-8'-80-35-BLK-UNV-DP-1-CA(36&quot;)-RC" u="1"/>
        <s v="GPRLED-EX2W-300-80-30-RG2-6'7&quot;-W-UNV-DP-1-DS" u="1"/>
        <s v="BMRLED-500-80-35-ASO-59-AP-120-DP-2-DF" u="1"/>
        <s v="SP18290(2)-SLLED-SL 55/45-1250-80-35-VL-10-W-UNV-DP-1-CT15(36)-EN(2)-C(2 X RRU-X-UNV-FM)" u="1"/>
        <s v="TB4DILED-400-400-80-35-SL-SO-10-W-UNV-DP-1-CT9(48)" u="1"/>
        <s v="SCDM-4'-(4)-800-90-TW2750-D55-BLK-C(HS512W1186)-UNV-0(DALIDT6)-CA(72)-LBC" u="1"/>
        <s v="BMRLEDPAT-OPOI-150°+210°-750-80-30-SO-FL-588 1/2 1/2&quot;-EX-W-UNV-DP-1-D" u="1"/>
        <s v="SCPLED-400-80-35-RG2-10'6&quot;-W-UNV-DP-1-TB9" u="1"/>
        <s v="SCS-500-80-35-FL-95 7/8&quot;-W-120-DP-1-S" u="1"/>
        <s v="TBWDILED-350-400-90-35-SO-9-BLK-UNV-DP-1" u="1"/>
        <s v="TB2DILED-600-500-80-35-SO-SO-36'-W-277-DP-3-CA(84)" u="1"/>
        <s v="DAYCLED-22-3000-80-30-SO-W-UNV-DP-1-DF" u="1"/>
        <s v="BRLED-750-80-40-FL-38-W-UNV-DP-1+E-TB15" u="1"/>
        <s v="STSLF-SO-400-80-35-8-AP-UNV-MD-1-SG9" u="1"/>
        <s v="SLLED-SL 35/65-800-80-35-VL-8-W-UNV-DP-1-CT9(36)-EN(1)-C(RRU-X-UNV-FM)" u="1"/>
        <s v="SP18255(4)-BBPRLED-1000-80-TW2750-RG3-3' 6&quot;-W-277-O(ELDOLED)-1-DS-C(NIO EZ-CCT. NLIGHT)" u="1"/>
        <s v="SP18255(4)-BBPRLED-1000-80-TW2750-RG3-5' 6&quot;-W-277-O(ELDOLED)-1-DS-C(NIO EZ-CCT. NLIGHT)" u="1"/>
        <s v="SP18255(4)-BBPRLED-1000-80-TW2750-RG3-7' 6&quot;-W-277-O(ELDOLED)-1-DS-C(NIO EZ-CCT. NLIGHT)" u="1"/>
        <s v="SP18255(4)-BBPRLED-1000-80-TW2750-RG3-9' 6&quot;-W-277-O(ELDOLED)-1-DS-C(NIO EZ-CCT. NLIGHT)" u="1"/>
        <s v="SP16416-SCR-500-80-30-FL-12'-W-UNV-DP-1-D-FW(6)" u="1"/>
        <s v="SCR-300-80-35-FL-8'0&quot;-W-UNV-DP-1-DF-B1(BSL10LST)" u="1"/>
        <s v="SCI-300-80-35-SO-2X6-W-120-DP-1-CA(36)" u="1"/>
        <s v="BMPRLED-750-80-35-RG3-10'2&quot;-W-UNV-DP-1-TG9-TS(1)" u="1"/>
        <s v="WBRLED-500-80-35-S-10' 2&quot;-W-UNV-DP-1-D" u="1"/>
        <s v="BRLED-536-90-40-FL-40-W-277-DP-1-TB9" u="1"/>
        <s v="BRLED-500-80-35-FL-42'-W-UNV-DP-1+E(3)-TB15-FW(6)" u="1"/>
        <s v="BBRLED-750-80-35-FL-16-W-UNV-DP-1-TB15" u="1"/>
        <s v="LTWLED-SL 80/20-1000-80-40-SO-8-W-UNV-DP-1-B1(BSL310LP)" u="1"/>
        <s v="SCSPAT-OPR-90(2)-500-80-35-FL-137&quot;-EX-W-120-DP-1-S-C(REPLACEMENT CORNER 6 AND 4, SEE ATTACHED)" u="1"/>
        <s v="SP18496(2)-WWR-SL-750-90-TW2750-14-W-UNV-DALITDT6-1-D" u="1"/>
        <s v="SCR-500-90-40-0.5M-8'-W-UNV-DP-1+E(1)-MFTG9-C(4' 0.5M+4' 2M STEP LENS)" u="1"/>
        <s v="SCPLED-300-80-30-RG2-15' 6&quot;-C(RAL 9005)-UNV-DP-1-TG9-B1(BSL310LP)" u="1"/>
        <s v="BBDILEDPAT-REC-90(4)-640-400-80-40-SO-96'-NL-AP-120-DP-1-CA(72)-B4(BSL10LST)" u="1"/>
        <s v="BBRLED-400-80-30-RG-12'2 1/2&quot;-W-UNV-DP-1-D" u="1"/>
        <s v="CCH-SL-750-80-35-CP(108)-W-UNV-DP-2+E(5)-C" u="1"/>
        <s v="BBR-S-FL-6-NL-T5HO-1S-W-UNV-D(MARK7)-1-DF" u="1"/>
        <s v="SCDI-400-1000-80-35-SO-FL-3' 0&quot;-W-UNV-DP-1-CA(120)" u="1"/>
        <s v="BSLED-536-90-40-SO-8-W-277-DP-1-S" u="1"/>
        <s v="SP18221(2)-WBWLED-750-80-40-ASO-8'-BLK-277-DP-1-BF" u="1"/>
        <s v="SP17109(3)-WBSLED-750-80-30-S-16'-W-UNV-DP-1-SC-C(4' SECTION ONLY)" u="1"/>
        <s v="WALED-22-3000-80-40-VL-W-UNV-DP-1-TB9" u="1"/>
        <s v="BBRLED-750-80-30-FL-4-W-UNV-DP-1-DF" u="1"/>
        <s v="SCRPAT-OPR-90(1)-300-80-35-FL-35'5&quot;-NL-W-UNV-DP-1+E(2)-D" u="1"/>
        <s v="DIALED-22-3000-80-35-VL-W-277-DP-1-TG9" u="1"/>
        <s v="BMRLED-500-90-35-FL-4'-W-277-DP-1-TB15" u="1"/>
        <s v="BMPRLED-750-80-35-RG3-6'3&quot;-C(PS541A1391)-UNV-DP-1-TG9-TS(1)" u="1"/>
        <s v="BBRLED-750-90-35-FL-16'-W-UNV-DP-1-D-C(CP)" u="1"/>
        <s v="SP18469(1)-B6RLED-1000-80-50-FL-8-C(RAL7024)-UNV-DP-1-DF" u="1"/>
        <s v="BBPRLED-600-80-30-RG4-10' 6&quot;-W-UNV-DP-1-DS" u="1"/>
        <s v="SCRAC-AC(4)-D24-HX-D-CC-80-30-12-BLK-120-1-DF" u="1"/>
        <s v="CCH-SL-1100-80-35-CL(14')-W-UNV-DP-1-C" u="1"/>
        <s v="WALED-14-7700-80-30-VL-W-UNV-DP-1-SM" u="1"/>
        <s v="SP17109(3)-WBSLED-500-80-30-S-36'-W-UNV-DP-1+E(5)-SC-C(4' SECTION ONLY)" u="1"/>
        <s v="BBWDILED-1000-625-80-35-SO-8-W-UNV-DP-1" u="1"/>
        <s v="MBSLED-1000-80-35-S-8-W-UNV-DP-1-S" u="1"/>
        <s v="BBPRLED-600-80-30-RG4-5'-W-UNV-DP-1-DS" u="1"/>
        <s v="SCDI-400-1000-80-35-SO-FL-4' 0&quot;-W-UNV-DP-1-CA(120)" u="1"/>
        <s v="SKPE-10005-SL 60/40-CIR-AL15' 8 1/2&quot;-1000-80-40-SO-W-UNV-D-1-CA(36&quot;)-C(F)" u="1"/>
        <s v="BMPRLED-OPRI(1)-750-80-35-RG3-19'6 3/8&quot;-C(ROCKFON723)-UNV-DP-1-TG9-TS(2)" u="1"/>
        <s v="ARWLED-1000-80-30-S-4-W-UNV-BI-1-B1(BSL10LST)-OS(1)" u="1"/>
        <s v="KIT: SCDI-B4-300-300-80-35-2M-2-W-UNV-D-1-CA(36)-C(C&amp;P-D-14’)" u="1"/>
        <s v="SP18339(1)-ZESQD-SL 0/100-1200-80-35-MSO-NO-4-W-UNV-MD-1-CT9(48)" u="1"/>
        <s v="SCS-400-80-35-FL-3-AP-UNV-DP-E(1)-SC" u="1"/>
        <s v="SCS-400-80-35-FL-4-AP-UNV-DP-E(1)-SC" u="1"/>
        <s v="SCWDI-500-500-90-30-SO-FL-2'-BLK-UNV-DP-1" u="1"/>
        <s v="SP18339(1)-ZESQD-SL 0/100-1200-80-35-MSO-NO-8-W-UNV-MD-1-CT9(48)" u="1"/>
        <s v="CCWH-SL-700-80-35-CL(29')-W-UNV-DP-1-C" u="1"/>
        <s v="BMS-F-4-EX4-T5-1-W-120-ERS-1-S" u="1"/>
        <s v="SCRML-20'-FL(12')-500-80-35-MKL(6')-350-80-35-BLK-BL(24&quot;)-BLK-UNV-DP-2-MFTG9" u="1"/>
        <s v="BBRLED-600-90-35-ASO-4-W-UNV-DP-1-ST" u="1"/>
        <s v="BBRLED-600-90-35-ASO-6-W-UNV-DP-1-ST" u="1"/>
        <s v="SCD-300-80-30-2M-4-AP-120-DP-1-CA(60)" u="1"/>
        <s v="STFC-NO-DSO(18-300)-80-35-AH(6)-AP-277-MD-1-CTS(54)-RC" u="1"/>
        <s v="BBRLED-600-90-35-ASO-8-W-UNV-DP-1-ST" u="1"/>
        <s v="SCD-300-80-30-2M-6-AP-120-DP-1-CA(60)" u="1"/>
        <s v="BMDLED-750-80-35-SO-4'0&quot;-W-UNV-DP-1-CA(60)" u="1"/>
        <s v="BBPRLED-600-80-30-RG4-6'-W-UNV-DP-1-DS" u="1"/>
        <s v="WBWLED-500-80-30-S-10-C(RAL9006)-UNV-DP-1-C(BACK FEED)" u="1"/>
        <s v="CUBLED-SL 75/25-1000-80-35-SO-16-AP-120-DP-1-CT9(48)-DS(1)" u="1"/>
        <s v="BBRLED-500-80-35-RG-20'-CB20946(6)-W-277-LT(LDE1)-3+E(1)+LDI-TB15-FW(6)" u="1"/>
        <s v="TB4DILED-400-400-80-35-SO-SO-6-W-UNV-DP-1-CA(48)" u="1"/>
        <s v="BRLED-500-80-35-FL-8'-W-UNV-DP-1-DS-FW(6)" u="1"/>
        <s v="B2SQDLED-750-80-35-SO-10-W-120-DP-1-CT9(36)" u="1"/>
        <s v="BBRLED-500-80-35-FL-6-W-UNV-DP-1-TB9" u="1"/>
        <s v="SP18467(2)-SKPE-10003-SL 60/40-REC-AL#22' 10 1/4&quot;-550-80-35-SO-W-UNV-D-1-CTS(36)" u="1"/>
        <s v="SCR-500-80-30-FL-6-W-UNV-DP-1-DF-FW(6)" u="1"/>
        <s v="SCR-500-80-30-FL-8-W-UNV-DP-1-DF-FW(6)" u="1"/>
        <s v="CLKLED-750-80-27-SO-6-W-UNV-DP-1-AC" u="1"/>
        <s v="BBRLED-1000-90-35-FL-12'-CB21234(2)-W-UNV-DP-1+LDI-TB9" u="1"/>
        <s v="BBPRLED-600-80-30-RG4-7'-W-UNV-DP-1-DS" u="1"/>
        <s v="NPI-N17020-ZERLEDPAT-OPR-86-650-90-30-MSO-8'-W-UNV-DP-1-DS-C(OPEN ENDCAPS , SQUARE LENS)" u="1"/>
        <s v="BRLED-500-90-40-FL-8-W-277-DP-1-D" u="1"/>
        <s v="MBLED-500-80-40-S-4-AP-UNV-DP-1-CA(36)" u="1"/>
        <s v="BMPRLED-800-80-35-RG3-35'-W-UNV-DP-1-DF" u="1"/>
        <s v="SCS-500-90-27-FL-14'-BLK-UNV-DP-1-SBS" u="1"/>
        <s v="WBRLED-500-90-40-S-16' 4&quot;-W-UNV-DP-1-D" u="1"/>
        <s v="STFD-DSO(15'-320)-80-30-BT(3)-BLK-UNV-MD-1-CTS(48)-RC" u="1"/>
        <s v="BBPRLED-600-80-30-RG4-8'-W-UNV-DP-1-DS" u="1"/>
        <s v="BBRLED-400-80-30-RG-9'10&quot;-W-UNV-DP-1-D" u="1"/>
        <s v="BBPRLED-500-90-35-RG2-100&quot;-W-UNV-DP-1-DS-C(ADD TO EXISTINGCUT LENGTH)" u="1"/>
        <s v="BBPRLED-500-90-35-RG2-121&quot;-W-UNV-DP-1-DS-C(ADD TO EXISTINGCUT LENGTH)" u="1"/>
        <s v="BBWDILED-640-800-80-40-SO-4-W-120-DP-1" u="1"/>
        <s v="BBRLED-750-90-35-FL-10'-W-UNV-DP-1-TG9-CP" u="1"/>
        <s v="BBRLED-750-90-35-FL-12'-W-UNV-DP-1-TG9-CP" u="1"/>
        <s v="TB2WDILED-750-750-80-35-SO-SO-18-W-UNV-DP-1" u="1"/>
        <s v="BBRLED-500-80-30-FL-8-W-UNV-DP-1-DF" u="1"/>
        <s v="TB2WDILED-600-600-90-40-0.25G-0.25G-31-W-UNV-DP-1" u="1"/>
        <s v="TB2WDILED-600-600-90-40-0.25G-0.25G-51-W-UNV-DP-1" u="1"/>
        <s v="TB4DILED-400-400-80-35-SL-SO-12-W-UNV-DP-1-CT9(48)" u="1"/>
        <s v="SCDLAC-AC(2)-D36-HX-D-500-80-30-FL-11' 6&quot;-W-UNV-LT(LDE1)-2+E(1)-CA(36)" u="1"/>
        <s v="SCR-500-80-35-2M-2X8-W-UNV-DP-1-MFTB9-CP" u="1"/>
        <s v="STD-SO-300-90-30-4-W-UNV-MD-E(1)-CTS(48)-RC" u="1"/>
        <s v="BBRLED-750-80-35-FL-20-W-UNV-DP-1+E(1)-TB15" u="1"/>
        <s v="BRLED-500-80-35-FL-4'-W-UNV-DP-1-TB15" u="1"/>
        <s v="BBPRLED-600-80-30-RG4-9'-W-UNV-DP-1-DS" u="1"/>
        <s v="CCWH-SL-1100-90-35-CL(12' 6&quot;)-W-UNV-DP-1-C" u="1"/>
        <s v="SP18447(1)-BBRLED-1250-80-30-FL-4' 0&quot;-W-UNV-DP-1-TB9" u="1"/>
        <s v="STFC-I(16'-1000)-NO-80-35-BYP(1)-W-120-MD-1-CA(36)-RC" u="1"/>
        <s v="SP16169(2)-WBRLED-750-80-30-S-12'-W-UNV-DP-1-TF" u="1"/>
        <s v="B6RLED-640-80-35-FL-20'-W-UNV-DP-1-TG15" u="1"/>
        <s v="SCWDI-500-500-90-30-SO-FL-4'-BLK-UNV-DP-1" u="1"/>
        <s v="TB4DILED-400-400-80-35-SL-SO-12-W-UNV-DP-2-CT9(48)" u="1"/>
        <s v="BBLED2-SL-750-500-80-40-SO-8-W-UNV-DP-2-CA(36)" u="1"/>
        <s v="B3RLED-SL-750-80-35-FL-8-W-277-DP-E(1)-ST" u="1"/>
        <s v="BBRLED-400-80-30-RG-8'-CB20946(2)-W-UNV-DP-E(1)+LDI-ST" u="1"/>
        <s v="TB2WDILED-600-600-90-40-0.25G-0.25G-14-W-UNV-DP-1" u="1"/>
        <s v="SP00000-BDLED-125-80-35-SO-5-AP-UNV-DP-1-CA(48)-C(AP CANOS &amp; PWR CORD)" u="1"/>
        <s v="SCS-500-80-35-FL-89 5/8&quot;-W-120-DP-1-S" u="1"/>
        <s v="BBR-S-FL-4-NL-T5HO-1-W-UNV-D(MARK7)-1-DF" u="1"/>
        <s v="SCR-300-80-35-FL-12'0&quot;-W-UNV-DP-1-DF" u="1"/>
        <s v="BRLED-536-90-40-FL-52-W-277-DP-1-TB9" u="1"/>
        <s v="BBWDLED-500-80-35-ASO-4'0&quot;-BLK-120-DP-1" u="1"/>
        <s v="STSFF-SO(52-400)-80-40-AL(4)+AI(4)-C(SW 6551)-UNV-MD-2-SG15" u="1"/>
        <s v="CCH-SL-900-80-35-CL(25'4&quot;)-W-UNV-DP-1-AC" u="1"/>
        <s v="CLKLED-900-80-35-SO-8-W-UNV-DP-1-AC" u="1"/>
        <s v="TB2WDILED-600-600-90-40-0.25G-0.25G-37-W-UNV-DP-1" u="1"/>
        <s v="SP18276-SCR-350-80-35-FL-18-W-UNV-DP-1-DS-C(ANGLED ENDS)" u="1"/>
        <s v="BRLED-500-80-35-FL-12'-W-UNV-DP-1+E(1)-DS-FW(6)" u="1"/>
        <s v="B6RLED-400-90-40-FL-8-W-UNV-DP-1-D" u="1"/>
        <s v="SCR-500-80-27-FL-6'-W-120-DP-1-DB" u="1"/>
        <s v="BBRLED-400-80-30-RG-8'10&quot;-W-UNV-DP-1-D" u="1"/>
        <s v="BMPRLED-750-80-35-RG2-15'-W-UNV-DP-1-DF-TS(1)" u="1"/>
        <s v="TB2WDILED-600-600-90-40-0.25G-0.25G-18-W-UNV-DP-1" u="1"/>
        <s v="BRLED-536-90-40-FL-22-W-277-DP-1-DF" u="1"/>
        <s v="ARSLED-800-80-30-S-4-W-UNV-DP-1-S" u="1"/>
        <s v="BMDLED-800-90-35-SO-6-W-277-DP-1-CA(36&quot;)" u="1"/>
        <s v="BMPRLED-OPRO(170)-750-80-35-RG2-35'-W-UNV-DP-1-DF-TS(2)" u="1"/>
        <s v="BBDLED-750-80-35-SO-16' 0&quot;-W-UNV-DP-1-CA(120)-B1(BSL10LST)" u="1"/>
        <s v="SCR-400-80-40-0.5M-4-W-UNV-DP-1-TB15-C(MIXED LENSES: 0.5M1'/1'-FL/1'-2M/1-0.5M/1')" u="1"/>
        <s v="SCDI-750-500-80-35-BW-FL-12-W-347-DP-1-CA(36)-C(3 X 4' SECTIONS)" u="1"/>
        <s v="BBRLED-400-80-30-RG-9' 10 3/4&quot;-W-UNV-DP-1-D" u="1"/>
        <s v="SCS-500-80-35-FL-86 3/4&quot;-W-120-DP-1-S" u="1"/>
        <s v="SCD-500-80-35-0.5M-6-W-UNV-DP-1-CA(36)" u="1"/>
        <s v="BRLED-500-80-35-FL-26'-W-UNV-DP-1+E(1)-DS-FW(6)" u="1"/>
        <s v="BBRLED-750-80-35-FL-12-W-UNV-DP-1+E(1)-TB15" u="1"/>
        <s v="ZESQDI-SL 25/75-1050-80-35-MSO-20-BLK-UNV-MD-1-CA(96)" u="1"/>
        <s v="SP18276-SCR-350-80-35-FL-23'10&quot;-W-UNV-DP-1-DS-C(71.5° &amp; 81.4° ANGLED ENDS)" u="1"/>
        <s v="BMRLED-500-80-35-FL-4-W-UNV-DP-1-TG9" u="1"/>
        <s v="BBRLED-750-80-35-FL-16-W-UNV-DP-1+E(1)-TB15" u="1"/>
        <s v="CCH-SL-1100-80-35-CL(26)-W-UNV-DP-1+E(2)-AC" u="1"/>
        <s v="CLKLED-575-80-30-SO-4-W-UNV-DP-1-TG9-FW(12)-C (ONE END JOINING TO EXITING FIXTURE ON SITE AND END CAP ON THEN OTHER END)" u="1"/>
        <s v="BRLED-1000-80-30-FL-10-W-120-DP-1-TG9" u="1"/>
        <s v="CLKLED-750-80-40-SO-12-W-UNV-DP-1-DS" u="1"/>
        <s v="CLKLED-750-80-40-SO-16-W-UNV-DP-1-DS" u="1"/>
        <s v="SCS-500-80-35-FL-88 3/4&quot;-W-120-DP-1-S" u="1"/>
        <s v="STSFF-SO(8'-300)-90-30-AI(1)-BLK-UNV-MD-1-S" u="1"/>
        <s v="SCDI-750-500-90-35-SO-FL-6-W-UNV-DP-1-CA(60)" u="1"/>
        <s v="STD-SO-400-80-35-3-BLK-UNV-MD-1-CA(36)-RC" u="1"/>
        <s v="SCDI-750-500-90-35-SO-FL-8-W-UNV-DP-1-CA(60)" u="1"/>
        <s v="BBRLED-400-90-30-RG-4-W-UNV-DP-1-TG9" u="1"/>
        <s v="SCDPAT-REC-90(4)-500-80-35-SO-FL-24-EX-W-UNV-DP-1-CT9(36)" u="1"/>
        <s v="CCH-SL-1100-80-35-CL(37)-W-UNV-DP-1+E(2)-AC" u="1"/>
        <s v="AXIS WOOD CHIPS SAMPLES POUCH" u="1"/>
        <s v="BBRLED-500-80-35-FL-4-W-UNV-DP-1-TB9" u="1"/>
        <s v="SCDPAT-ASO-90(16)-500-80-35-SO-FL-48-EX-W-UNV-DP-1-CT9(36)" u="1"/>
        <s v="SCS-500-80-35-FL-32 3/8&quot;-W-120-DP-1-S" u="1"/>
        <s v="CLKLED-500-80-35-SO-8-W-UNV-DP-1-ST-CP" u="1"/>
        <s v="SCWDI-500-300-80-35-SO-FL-5-BLK-UNV-DP-2" u="1"/>
        <s v="BBRLED-750-90-40-FL-4-W-UNV-DP-1-TG15" u="1"/>
        <s v="CLKLED-750-80-27-SO-4-W-UNV-DP-1-AC" u="1"/>
        <s v="BBPRLED-600-80-30-RG4-14'-W-UNV-DP-1-DS" u="1"/>
        <s v="SCRML-6'-FL(4')-500-80-35-MKL(2')-350-80-35-BLK-BLK-UNV-DP-2-MFTG9" u="1"/>
        <s v="STFD-DSO(131'-300)-90-40-AI(17)+AL(4)-W-UNV-MD-4+E(7)-CTS(36)-SC" u="1"/>
        <s v="BRLED-750-80-30-FL-6'-BLK-UNV-DP-1-D-B1(BSL310LP)" u="1"/>
        <s v="SCRML-24'-FL(16')-500-80-35-MKL(6')-350-80-35-BLK-BL(24&quot;)-BLK-UNV-DP-2-MFTG9" u="1"/>
        <s v="SCDI-400-1000-80-35-SO-FL-3' 0&quot;-W-UNV-DP-1-CA(120)-B1(BSL10LST)" u="1"/>
        <s v="SCDPAT-ASO-60-400-80-35-FL-30-EX-W-UNV-DP-1-CTS(36)" u="1"/>
        <s v="CCWH-SL-1100-90-35-CL(12' 9&quot;)-W-UNV-DP-1-C" u="1"/>
        <s v="SK-18031-ARC-AL(424 1/8&quot;)-700-80-40-SO-W-UNV-DP-1-DF" u="1"/>
        <s v="BBRLED-875-80-35-FL-8-W-UNV-DP-1-DS" u="1"/>
        <s v="BMRLED-400-80-30-FL-12-W-UNV-DP-1-TG15" u="1"/>
        <s v="SCR-500-80-27-FL-6'-W-120-DP-1-DS" u="1"/>
        <s v="SCDI-500-300-80-30-FL-12'-AP-UNV-DP-2-CA(96)-C (CUSTOMER NEEDS 4.5&quot; CANOPY POWER AND NON-POWER)" u="1"/>
        <s v="GPLED-EXNW-750-80-40-RG2-6-W-UNV-DP-1-DF" u="1"/>
        <s v="BMRLED-400-80-30-FL-16-W-UNV-DP-1-TG15" u="1"/>
        <s v="BBPRLED-600-80-30-RG4-24'-W-UNV-DP-1-DS" u="1"/>
        <s v="BBRLED-400-80-30-RG-8'5&quot;-W-UNV-DP-1-D" u="1"/>
        <s v="SP17046(2)-PRLED-600-80-35-S-4-AP-UNV-O(SR)-1-CTS(48)-DOS(1)" u="1"/>
        <s v="TB2WDILED-750-750-80-35-SO-SO-24-W-UNV-DP-1" u="1"/>
        <s v="SCR-750-80-35-FL-6-W-UNV-DP-1-TG9" u="1"/>
        <s v="SP0000-SLWLED-B3-SL 75/25-800-80-40-VL-4-57”-W-UNV-DP-1-C (JOINING TO SECTION “H” ON SITE – SEE PDF ATTACHED)" u="1"/>
        <s v="WWR-SL-750-80-40-4-W-UNV-LT(LDE1)-1-TG9-C(DFCSJ-OEM-RF &amp; DFC-OEM-DBI)" u="1"/>
        <s v="CCH-B4-SL-700-80-35-2-W-120-D-1-AC-(C&amp;P&amp;D)" u="1"/>
        <s v="SCPLED-300-80-30-RG2-9' 5 1/2&quot;-W-UNV-DP-1-DF" u="1"/>
        <s v="SP18434(1)-STD-ML-225-80-30-14-W-UNV-MD-1-CA(48)-RC-C(W/ BLK LOUVER)" u="1"/>
        <s v="SP18434(1)-STD-ML-225-80-30-20-W-UNV-MD-1-CA(48)-RC-C(W/ BLK LOUVER)" u="1"/>
        <s v="SP18434(1)-STD-ML-225-80-30-24-W-UNV-MD-1-CA(48)-RC-C(W/ BLK LOUVER)" u="1"/>
        <s v="SP18434(1)-STD-ML-225-80-30-44-W-UNV-MD-1-CA(48)-RC-C(W/ BLK LOUVER)" u="1"/>
        <s v="SCRPAT-REC-90(4)-500-80-35-FL-52'-EX-W-UNV-DP-1-MFST" u="1"/>
        <s v="SCD-400-80-30-FL-3-BLK-120-DP-1-CA(48)-B1(BSL10LST)" u="1"/>
        <s v="SCS-500-80-35-FL-96 3/8&quot;-W-120-DP-1-S" u="1"/>
        <s v="SCD-400-80-30-FL-6-BLK-120-DP-1-CA(48)-B1(BSL10LST)" u="1"/>
        <s v="BBRLED-400-80-30-RG-12'5&quot;-W-UNV-DP-1-D" u="1"/>
        <s v="TB4DILED-400-400-80-35-SL-SO-24-W-UNV-DP-1-CT9(48)" u="1"/>
        <s v="STSFF-SO(20'-400)-80-30-AL(1)-W-UNV-MD-1-SG9-C(&quot;L&quot; SHAPE, 12' X 8')" u="1"/>
        <s v="STFC-NO-DSO(32-300)-90-35-AL(4)+AI(1)-C(5002)-277-MD-1-CA(72)-RC-B1(BSL310LP)" u="1"/>
        <s v="SCRPAT-OPR-90(3)-500-80-40-FL-11' 7 1/2&quot;-NL-W-UNV-DP-1-DF" u="1"/>
        <s v="SCS-500-80-35-FL-87 3/8&quot;-W-120-DP-1-S" u="1"/>
        <s v="SCS-500-80-35-FL-90 1/4&quot;-W-120-DP-1-S" u="1"/>
        <s v="SCRAC-AC(8)-D60-HX-D-CC-80-27-18'2 1/4&quot;-W-UNV-1-DS" u="1"/>
        <s v="BMPRLED-700-80-35-RG3-12'-W-UNV-DP-1-DF" u="1"/>
        <s v="SCWDI-500-500-90-30-SO-FL-8'-BLK-UNV-DP-1" u="1"/>
        <s v="BDLED-750-80-40-SO-32-W-UNV-DP-1+E-CA(36)" u="1"/>
        <s v="BBWDILED-400-400-80-30-SO-6'0&quot;-W-UNV-DP-1" u="1"/>
        <s v="BBRLED-750-80-35-FL-2-W-UNV-DP-1-TB15" u="1"/>
        <s v="BBRLED-500-80-35-FL-4-W-UNV-DP-1-D-B1(BSL10LST)" u="1"/>
        <s v="SCDI-300-500-80-40-BW-FL-12'-W-UNV-DP-1-CA(36)" u="1"/>
        <s v="BMDLED-750-80-35-SO-4'0&quot;-W-UNV-DP-1-CA(60)-B1(BSL10LST)" u="1"/>
        <s v="WALED-22-4400-80-35-VL-W-UNV-DP-1-TB15" u="1"/>
        <s v="WWR-SL-500-90-35-6'-W-UNV-DP-1-DS" u="1"/>
        <s v="WWR-SL-500-90-35-8'-W-UNV-DP-1-DS" u="1"/>
        <s v="SLLED-SL 100/0-1500-80-35-NO-12-BLK-UNV-DP-1-CA(36)-B1(BSL10LST)" u="1"/>
        <s v="B6W-S-NO-4-NL-T8-2-2-AP-277-ERS-1-D" u="1"/>
        <s v="BBD-PL-8-NL-T5-2-AP-UNV-ERS-1+NL(1)-CA(60)-B1(LP600)" u="1"/>
        <s v="BDLED-750-80-40-SO-46-W-UNV-DP-1+E-CA(36)" u="1"/>
        <s v="SCS-500-80-35-FL-97 1/2&quot;-W-120-DP-1-S" u="1"/>
        <s v="BBRLED-400-80-30-RG-8'8&quot;-W-UNV-DP-1-D" u="1"/>
        <s v="BBRLED-600-90-35-ASO-20-W-UNV-DP-1-ST" u="1"/>
        <s v="WALED-24-4000-80-40-VL-W-UNV-DP-1-TB15" u="1"/>
        <s v="BRLED-750-80-35-FL-4'-W-UNV-DP-1-TB15" u="1"/>
        <s v="B6RLED-400-90-40-FL-6-W-UNV-DP-1-D" u="1"/>
        <s v="BBRLED-500-80-35-FL-4-W-UNV-DP-1-D" u="1"/>
        <s v="STFD-DSO(12-400)-80-40-AY(1)-AP-120-MD-1-CT9(36)-RC" u="1"/>
        <s v="WALED-14-6500-80-30-VL-W-UNV-DP-1-SM" u="1"/>
        <s v="DIA-22-VL-T5HO-3-W-UNV-ERS-2-TB9" u="1"/>
        <s v="BMPRLED-700-80-35-RG3-32'-W-UNV-DP-1-DF" u="1"/>
        <s v="DAYFLED-12-2000-80-40-SO-W-120-LT(HI-LUME 0-10V 1%)-1-TB15" u="1"/>
        <s v="BDLED-750-80-35-SO-4-AP-UNV-DP-1-CA(48)" u="1"/>
        <s v="SCD-500-80-30-FL-1' 8&quot;-W-UNV-LT(LDE1)-1-CA(36)" u="1"/>
        <s v="LT-VL-8-T8-2-W-0-0-120-D(ECOSYSTEM)-1-CA(36)-C-C(4.5&quot; CANOPIES)" u="1"/>
        <s v="BRLED-536-90-40-FL-20-W-277-DP-1-DF" u="1"/>
        <s v="SCD-400-80-30-FL-4-BLK-120-DP-1-CA(48)" u="1"/>
        <s v="SCD-400-80-30-FL-6-BLK-120-DP-1-CA(48)" u="1"/>
        <s v="BBRLED-400-80-30-RG-4'11 1/2&quot;-W-UNV-DP-1-D-B1(BSL10LST)" u="1"/>
        <s v="CUBLED-SL 75/25-1300-80-40-SO-8-W-UNV-DP-1-CA(24)" u="1"/>
        <s v="SP18455(1)-STFDI-I-250-DSO-200-84'-80-40-AL(4)-AP-UNV-DP-1-CA(96)-SC-C(SLOPED CEILING)" u="1"/>
        <s v="SKFLED-22-2400-80-35-FL-W-120-DP-1-TG15" u="1"/>
        <s v="WBLED-500-80-40-S-2-W-UNV-DP-NL(1)-SA(18)" u="1"/>
        <s v="BMDLED-500-90-35-SO-32-W-UNV-DP-2-CA(144)" u="1"/>
        <s v="B3RLED-SL-900-80-35-FL-8-W-UNV-DP-1-TB9-FW(6)" u="1"/>
        <s v="BBPRLED-500-90-35-RG3-14' 3&quot;-W-UNV-DP-1-TG9" u="1"/>
        <s v="SCWDI-300-500-80-30-SO-FL-10-W-120-LT(LTE)-1" u="1"/>
        <s v="STFI-I(36'-700)-90-27-AL(4)+AI(2)-W-UNV-MD-1-CA(36&quot;)-RC" u="1"/>
        <s v="BMRLED-400-80-35-FL-4-W-UNV-DP-1-DF" u="1"/>
        <s v="BRLED-600-90-35-FL-12'-W-UNV-DP-1-DF-CP" u="1"/>
        <s v="BRLED-500-80-35-FL-8'-W-UNV-DP-1-TB15-FW(6)" u="1"/>
        <s v="ARWLED-500-80-30-S-12-AP-UNV-DP-1" u="1"/>
        <s v="BBRLED-400-80-30-RG-7'6&quot;-W-UNV-DP-1-D" u="1"/>
        <s v="SCRPAT-REC-90(4)-500-80-35-FL-76'-EX-W-UNV-DP-1-MFST" u="1"/>
        <s v="DAYCLED-22-4000-80-40-SO-C(ANTIMICROBIAL)-120-DP-1-TB9" u="1"/>
        <s v="SKFLED-22-4000-80-30-2SF-W-UNV-DP-1-DF" u="1"/>
        <s v="WBLED-500-80-40-S-4-W-UNV-DP-NL(1)-SA(18)" u="1"/>
        <s v="LT-VL-4-T8-1-W-0-0-120-D(ECOSYSTEM)-1-CA(36)-B1(LP600)-C(4.5&quot; CANOPIES)" u="1"/>
        <s v="SP18435-BMPRLED-750-80-35-RG3-22'3 13/16&quot;-C(ROCKFON723)-UNV-DP-1-TG9-TS(1)-C(76° ANGLED END)" u="1"/>
        <s v="BMRLED-600-80-40-FL-4' 0&quot;-W-277-DP-1-TB9" u="1"/>
        <s v="DIALED-22-2500-80-35-VL-W-UNV-DP-1-TB9-B1(BSL310LP)" u="1"/>
        <s v="SCR-300-80-40-FL-21-W-120-DP-1-D" u="1"/>
        <s v="BMPRLED-400-80-35-RG3-17'-W-UNV-DP-1-DS" u="1"/>
        <s v="BBDILED-800-800-80-30-SO-12-AP-120-DP-1-CA(36)" u="1"/>
        <s v="TB2DILED-1110-500-80-30-SO-SO-12-W-347-DP-1-CT15(36)" u="1"/>
        <s v="BWDLED-500-80-40-SO-8-W-UNV-DP-1" u="1"/>
        <s v="STD-SO-400-80-40-21'-AP-UNV-MD-1-CA(36)-SC-C(SLOPED CEILING)" u="1"/>
        <s v="SCR-500-80-40-2M-4'-W-UNV-DP-1-TB15" u="1"/>
        <s v="WBWLED-500-80-30-SO-8-C(BEGA SILVER)-UNV-DP-1+E(1)-DOS(1)" u="1"/>
        <s v="SCR-500-80-40-2M-8'-W-UNV-DP-1-TB15" u="1"/>
        <s v="SCD-500-80-35-2M-4'0&quot;-W-UNV-DP-1-CA(48)" u="1"/>
        <s v="SCD-500-80-40-FL-2X2-W-UNV-DP-1-CA(48)" u="1"/>
        <s v="WW-SL-750-90-35-38-W-UNV-DP-1-CA(48)" u="1"/>
        <s v="SCR-500-80-27-FL-59'-W-120-DP-1-DS" u="1"/>
        <s v="WBRLED-500-80-35-S-10' 8&quot;-W-UNV-DP-1-D" u="1"/>
        <s v="CLKLED-750-80-27-SO-6-W-UNV-DP-1-TG9" u="1"/>
        <s v="ARWLED-800-80-35-S-4-W-UNV-LT(LDE5)-1" u="1"/>
        <s v="BMPRLED-400-90-35-RG2-4-W-UNV-DP-1-DS-TS(1)-CP" u="1"/>
        <s v="SCULPT EXTRUSION SIDE PERIMETER DS 6063-T5 - PAINTED WH -2' WITH MOUNTING HARDWARE" u="1"/>
        <s v="ZELED-SL 65/35-1100-80-35-MSO-4-AP-UNV-MD-1-CA(36)" u="1"/>
        <s v="WBLED-500-80-40-S-8-W-UNV-DP-NL(1)-SA(18)" u="1"/>
        <s v="BRLED-536-90-40-FL-5-W-277-DP-1-DF" u="1"/>
        <s v="BBRLED-400-80-30-RG-5'1&quot;-W-UNV-DP-1-D" u="1"/>
        <s v="MBLED-500-80-40-S-36-AP-UNV-DP-1-CA(36)" u="1"/>
        <s v="BMPRLED-400-80-35-RG2-18'5&quot;-W-UNV-DP-1-DS-TS(1)" u="1"/>
        <s v="BMRLED-500-80-35-FL-16' 1/2&quot;-W-UNV-DP-1-DB-FW(6)" u="1"/>
        <s v="ARWLED-600-80-35-S-2-W-UNV-DP-1" u="1"/>
        <s v="BBRLED-400-80-30-RG-6'5&quot;-W-UNV-DP-1-D" u="1"/>
        <s v="SKPLED-22-4000-80-35-2-W-UNV-DP-1-TB15" u="1"/>
        <s v="BBRLED-500-80-30-FL-4-W-UNV-DP-1-DF" u="1"/>
        <s v="BWD-A-4'0&quot;-NL4-T5-1-W-UNV-ERS-1" u="1"/>
        <s v="DIALED-22-2500-80-35-VL-W-277-DP-1-TB9" u="1"/>
        <s v="CCH-SL-1100-80-35-CL(71')-W-UNV-DP-1+E(4)-AC-C(18'5&quot;X17')" u="1"/>
        <s v="BRLED-600-90-35-FL-11'-W-UNV-DP-1-DF-CP" u="1"/>
        <s v="BSLEDPAT-OPR-90(4)-400-90-27-SO-363' 1/8&quot;-EX-BLK-UNV-DP-6+E(14)-S-FW(6)" u="1"/>
        <s v="BDLED-400-80-27-SO-20'-BLK-UNV-DP-1-CT15(36&quot;)-C(BLACK CANOPY+PUT GASKET AT JOINING)" u="1"/>
        <s v="SP18298A(2)-TB2WDLED-300-80-30-SO-1524 1/8&quot;-W-UNV-DP-1" u="1"/>
        <s v="ZESQDI-SL 25/75-1050-80-35-SO-8'-AP-UNV-MD-1-CA(96)" u="1"/>
        <s v="BRLED-750-80-40-FL-4-W-UNV-DP-NL(1)-DS" u="1"/>
        <s v="BMPRLED-400-90-35-RG2-6-W-UNV-DP-1-DS-TS(1)-CP" u="1"/>
        <s v="BBRLED-400-80-30-RG-7'6&quot;-W-120-DP-1-D" u="1"/>
        <s v="BBRLED-400-90-30-RG-32-W-UNV-DP-1-TG9" u="1"/>
        <s v="BBRLED-400-90-30-RG-34-W-UNV-DP-1-TG9" u="1"/>
        <s v="SP0000-BBR-S-FL-6-NL-T5-2S-W-UNV-D(HILUME3D)-1-DF" u="1"/>
        <s v="SP18210(2)-LTLED-SL 23/77-1000-80-35-PL-4-AP-120-DP-1-CA(48)" u="1"/>
        <s v="SCPLED-300-90-30-FL-20'8 1/2&quot;-W-UNV-DP-1-DS" u="1"/>
        <s v="SP18210(2)-LTLED-SL 23/77-1000-80-35-PL-8-AP-120-DP-1-CA(48)" u="1"/>
        <s v="NPI-N17007-SCDIM-4'-(4)-550-800-90-TW2750-D55-BLK-W-UNV-O(DALIDT6)-1-CA(72)-LBC" u="1"/>
        <s v="BMRLED-750-80-35-FL-4'11 3/4&quot;-W-120-DP-1-TG15" u="1"/>
        <s v="SCDI-300-300-90-35-BW-FL-36-AP-UNV-DP-1+E(2)-CT9(36)" u="1"/>
        <s v="SCR-500-90-35-2M-4-W-UNV-DP-E(1)-MFTG9" u="1"/>
        <s v="STFC-I(20-500)-DSO(8-400)-80-40-AH(4)+AY(5)-W-UNV-MD-1-CTS(36)-RC" u="1"/>
        <s v="BBRLED-400-80-30-RG-12'-W-UNV-DP-1-D" u="1"/>
        <s v="CCL-SL-300-80-40-CL(11')-W-UNV-DP-1-C" u="1"/>
        <s v="BBRLED-400-80-30-RG-5'4&quot;-W-UNV-DP-1-D" u="1"/>
        <s v="SK-10003-CIR-AL(7' 10 1/4&quot;)-700-80-40-SO-W-UNV-DP-1-DF" u="1"/>
        <s v="SLLED-SL 25/75-1000-80-40-SM-4-W-UNV-DP-1-CT9(36)" u="1"/>
        <s v="ZESQDI-SL 25/75-700-80-35-SO-6'-W-UNV-MD-1-CT9(36)-B1(BSL310LP)" u="1"/>
        <s v="SP15078-WBDILED-400-80-40-SO-2-AP-UNV-DP-1-SA(5-3/4&quot;)-TF-C(30' CORD)" u="1"/>
        <s v="MBWLED-600-80-35-S-8'-W-UNV-DP-1" u="1"/>
        <s v="BBRLED-500-80-35-RG-12-CB20934(3)-W-120-DP-2-TG9" u="1"/>
        <s v="POLED-22-2500-80-30-VL-W-UNV-DP-1-TB9" u="1"/>
        <s v="CLKLED-900-80-35-SO-4-W-UNV-DP-1-AC" u="1"/>
        <s v="WBRLED-500-80-35-S-12' 3&quot;-W-UNV-DP-1-D" u="1"/>
        <s v="B6RLED-400-90-40-FL-4-W-UNV-DP-1-D" u="1"/>
        <s v="SP18275-BMRLED-550-80-35-FL-4'-W-UNV-DP-1-TG9" u="1"/>
        <s v="SP18293(2)-BDLED-500-90-30-ASO-6'-W-UNV-DP-1-CA(36)" u="1"/>
        <s v="SCR-300-80-40-FL-5'6&quot;-W-120-DP-1-D" u="1"/>
        <s v="CCH-SL-1100-80-35-CL(9'2&quot;)-W-UNV-DP-1-C" u="1"/>
        <s v="BRLED-600-90-30-FL-5' 5 15/32&quot;-W-UNV-DP-1-DF-C(DF OUTSIDE &amp; TB9 INSIDE)" u="1"/>
        <s v="SCRPAT-OPR-90-500-90-40-FL-330&quot;-NL-W-UNV-DP-1-D-C (SEE PDF ATTACHED - WE WILL PRODUCE SECTION #1 &amp; #4 TO THE LENGTH SPECIFIED)" u="1"/>
        <s v="SCRPAT-OPI-90-400-80-35-FL-106 3/4&quot;-EX-W-UNV-DP-1-D-C (JOINING TO EXISTING FIXTURE ON SITE - SEE PDF ATTACHED)" u="1"/>
        <s v="SCRPAT-OPI-90-400-80-35-FL-107 1/4&quot;-EX-W-UNV-DP-1-D-C (JOINING TO EXISTING FIXTURE ON SITE - SEE PDF ATTACHED)" u="1"/>
        <s v="SCRPAT-OPI-90-400-80-35-FL-107 1/8&quot;-EX-W-UNV-DP-1-D-C (JOINING TO EXISTING FIXTURE ON SITE - SEE PDF ATTACHED)" u="1"/>
        <s v="SCRPAT-OPI-90-400-80-35-FL-108 1/8&quot;-EX-W-UNV-DP-1-D-C (JOINING TO EXISTING FIXTURE ON SITE - SEE PDF ATTACHED)" u="1"/>
        <s v="STFC-I(6'-350)-DSO(14'-400)-80-30-AY(6)-W-UNV-MD-1-CT9(36)-RC" u="1"/>
        <s v="STSLF-SO-400-80-30-5-W-120-MD-1-S" u="1"/>
        <s v="B6DILED-750-500-80-30-SO-4-W-UNV-DP-1-CA(48)-D" u="1"/>
        <s v="BMPRLED-400-90-35-RG2-9-W-UNV-DP-1-DS-TS(1)-CP" u="1"/>
        <s v="CCH-SL-700-80-35-CL(15'1&quot;)-W-UNV-DP-1-C" u="1"/>
        <s v="BMDLED-500-90-35-SO-16-W-UNV-DP-2-CA(144)" u="1"/>
        <s v="BMDLED-1000-80-35-SO-4-W-120-DP-1-CTS(36)" u="1"/>
        <s v="MBLED-1000-80-35-S-16-W-UNV-DP-1-CT9(36)" u="1"/>
        <s v="BMDLED-1000-80-35-SO-8-W-120-DP-1-CTS(36)" u="1"/>
        <s v="B3RLED-SL-750-80-35-FL-5-W-120-DP-1-TB15" u="1"/>
        <s v="SCWD-500-90-35-FL-4-AP-UNV-DP-1-B1(BSL10LST)" u="1"/>
        <s v="SCD-400-80-30-0.5M-6-W-UNV-DP-1-CA(36)" u="1"/>
        <s v="SCR-500-90-30-FL-K(48X12)-W-UNV-DP-1-DF-C(48' CEILING/OPI/12'VERTICAL)" u="1"/>
        <s v="BBRLED-400-90-30-RG-20-W-UNV-DP-1-TG9" u="1"/>
        <s v="SCDI-500-500-90-35-BW-FL-8-W-UNV-DP-1-CA(84)" u="1"/>
        <s v="SP18435(2)-BMPRLED-OPRI(107°)-750-80-35-RG3-18'8 15/16&quot;-W-UNV-DP-1-TG9-TS(2)-C(87° ANGLED END)" u="1"/>
        <s v="WWR-SL-750-80-40-5-W-UNV-DP-1-DF" u="1"/>
        <s v="WWR-SL-750-80-40-6-W-UNV-DP-1-DF" u="1"/>
        <s v="BBRLED-400-90-30-RG-28-W-UNV-DP-1-TG9" u="1"/>
        <s v="WWR-SL-750-80-40-8-W-UNV-DP-1-DF" u="1"/>
        <s v="GPLED-EX1W-500-80-35-RG2-21-W-UNV-DP-1-DS" u="1"/>
        <s v="SCML-6-SO-300-SO-500-MLA(2)+MLB(1)-500-W-80-35-W-UNV-DP-1-CA(36)" u="1"/>
        <s v="CCH-SL-900-80-35-CL(33' 9&quot;)-W-277-DP-1-AC" u="1"/>
        <s v="SP000-B6RLED-1125-80-40-FL-10'-W-UNV-DP-1-DS" u="1"/>
        <s v="NPI-15049-SL-500-80-35-L-16-W-UNV-DP-1-ST" u="1"/>
        <s v="SP18274-BMRLED-400-80-40-ASO-132'-W-UNV-DP-1+E(8)-TB9" u="1"/>
        <s v="B2SQDLED-452-90-27-SO-8-AP-UNV-DP-E(1)-CA(60)-C(W/ BLACK CORDS AND CANOPIES)" u="1"/>
        <s v="BMRLED-750-90-35-RG-6-W-UNV-LT(LDE1)-1-DF" u="1"/>
        <s v="SP18290(2)-SLLED-SL 55/45-1500-80-35-VL-8'-W-UNV-DP-1-CT9(36)-EN(2)-C(2 X RRU-X-UNV-FM)" u="1"/>
        <s v="CLKLED-575-80-30-SO-72&quot;-W-UNV-DP-E(1)-ST-C(EC-RIGHT)" u="1"/>
        <s v="BDLED-750-80-40-SO-8-W-UNV-DP-E+NL-CA(36)" u="1"/>
        <s v="BBRLED-400-80-30-RG-4'4&quot;-W-UNV-DP-1-D" u="1"/>
        <s v="ZESQWDI-SL 25/75-1050-80-30-MSO-6-W-UNV-MD-1" u="1"/>
        <s v="SP18364(4)-B2SQDLED-300-RGBW/35-80-SO-16-BLK-120-DMX-1-CA(72)-C(STATIC WHITE IS 500LM/FT)" u="1"/>
        <s v="BBRLED-500-80-30-FL-8-W-120-DP-1-DF" u="1"/>
        <s v="CLKLED-750-80-27-SO-4-W-UNV-DP-1-TG9" u="1"/>
        <s v="BBRLED-500-80-35-FL-4-W-UNV-DP-1-TB15" u="1"/>
        <s v="BMSLED-500-80-35-SO-2' 0&quot;-BLK-UNV-DP-1-SC" u="1"/>
        <s v="BSLED-600-80-35-SO-12'-BLK-UNV-DP-1-SB9" u="1"/>
        <s v="BBRLED-875-80-35-FL-4-W-UNV-DP-1-DS" u="1"/>
        <s v="SCPLED-300-90-35-RG2-205 1/4&quot;-W-UNV-DP-1-DS" u="1"/>
        <s v="CCH-SL-1100-80-35-CL(120)-W-UNV-DP-2-C" u="1"/>
        <s v="CCH-SL-1100-90-TW2750-CL(6')-W-120-DALIDT6-1-C" u="1"/>
        <s v="BMRLED-600-80-35-FL-4-W-UNV-DP-1-TG15" u="1"/>
        <s v="CCH-SL-1100-90-TW2750-CL(8')-W-120-DALIDT6-1-C" u="1"/>
        <s v="BBDLED-1000-80-35-SO-4-W-UNV-DP-1-CA(36)" u="1"/>
        <s v="BBR-WW-NO-2-NL-T5-1-W-120-ERS-1-TB9" u="1"/>
        <s v="SCR-417-80-35-FL-5'0&quot;-W-UNV-DP-1-DS" u="1"/>
        <s v="BMDLED-400-80-35-SO-27' 8&quot;-W-UNV-DP-1-CT9(48&quot;)" u="1"/>
        <s v="BBDLED-1000-80-35-SO-8-W-UNV-DP-1-CA(36)" u="1"/>
        <s v="CUBLED-SL 75/25-1000-80-30-SO-6'-W-UNV-DP-1-CA(36)" u="1"/>
        <s v="BBR-WW-NO-4-NL-T5-1-W-120-ERS-1-TB9" u="1"/>
        <s v="CCWH-SL-1100-90-35-CL(13' 1&quot;)-W-UNV-DP-1-C" u="1"/>
        <s v="CCWH-SL-1100-90-35-CL(18' 7&quot;)-W-UNV-DP-1-C" u="1"/>
        <s v="SKPLED-22-3200-80-40-0.5-W-UNV-DP-1-TB15" u="1"/>
        <s v="BBLED2-SL-750-500-80-35-SO-12' 0&quot;-W-UNV-DP-2-CT15(36)" u="1"/>
        <s v="SCPLED-300-80-30-RG2-8' 3 1/2&quot;-W-UNV-DP-1-DF" u="1"/>
        <s v="BBRLED-400-80-30-RG-4'6&quot;-W-UNV-DP-1-D" u="1"/>
        <s v="DIALED-22-4000-80-35-VL-W-UNV-DP-1-ST-B1(BSL10LST)-EN(1)" u="1"/>
        <s v="BBRLED-400-80-40-FL-7-W-120-DP-1-DF" u="1"/>
        <s v="STFD-DSO(11-400)-80-35-AY(1)-BLK-UNV-MD-1-CA(36)-RC" u="1"/>
        <s v="SP18339(1)-ZESQD-SL 0/100-1200-80-35-MSO-NO-12-W-UNV-MD-1-CT9(48)" u="1"/>
        <s v="BBRLED-400-90-30-RG-12-W-UNV-DP-1-TG9" u="1"/>
        <s v="BBRLED-400-90-30-RG-14-W-UNV-DP-1-TG9" u="1"/>
        <s v="STFD-DSO(13-400)-80-35-AY(1)-BLK-UNV-MD-1-CA(36)-RC" u="1"/>
        <s v="BRLED-500-80-35-FL-35'-W-UNV-DP-1+E(2)-DS-FW(6)" u="1"/>
        <s v="STFD-DSO(14-400)-80-35-AY(1)-BLK-UNV-MD-1-CA(36)-RC" u="1"/>
        <s v="BBPRLED-400-80-30-RG2-30' 0&quot;-W-UNV-DP-1-DF" u="1"/>
        <s v="BBDILED-640-400-80-40-SO-8-W-UNV-DP-1-CTS(36)" u="1"/>
        <s v="BMPRLED-750-80-35-RG3-9'5 3/4&quot;-W-UNV-DP-1-TG9-TS(1)" u="1"/>
        <s v="SKVLED-22-4000-80-35-2XVL-FL-W-UNV-DP-1-ST" u="1"/>
        <s v="SCRPAT-OPR-90(10)-500-80-40-FL-63' 9 5/16&quot;-NL-W-UNV-DP-1-DF" u="1"/>
        <s v="ARWLED-500-80-35-S-8-W-120-DP-1" u="1"/>
        <s v="MBWVLED-1000-90-30-S-4-W-120-DP-1-B1(BSL310LP)" u="1"/>
        <s v="SCS-400-80-35-FL-3' 0&quot;-AP-UNV-DP-1-SC" u="1"/>
        <s v="MBWVLED-1000-90-30-S-8-W-120-DP-1-B1(BSL310LP)" u="1"/>
        <s v="STFD-DSO(132'-300)-90-40-AI(17)+AL(4)-W-UNV-MD-3+E(7)-CTS(36)-SC" u="1"/>
        <s v="SCS-400-80-35-FL-8' 0&quot;-AP-UNV-DP-1-SC" u="1"/>
        <s v="BRLEDPAT-OPR-90-400-80-35-SO-FL-58' 4&quot;-EX-W-UNV-DP-2-D" u="1"/>
        <s v="SCS-400-80-35-FL-4-AP-UNV-DP-1-SC" u="1"/>
        <s v="DAYFLED-14-5000-90-35-SO-W-UNV-DP-1-TB9" u="1"/>
        <s v="SCS-400-80-35-FL-5-AP-UNV-DP-1-SC" u="1"/>
        <s v="BMRLED-500-80-35-1.25M-8-W-UNV-DP-1-TB15" u="1"/>
        <s v="SCDLAC-AC(1)-D36-HX-D-400-80-30-0.5M-8-W-UNV-DP-2+E(1)-CA(36)-C(ACCENT ON 1 END)" u="1"/>
        <s v="CLKLED-400-80-35-SO-32-W-UNV-DP-1+E(2)-TG9" u="1"/>
        <s v="SCDI-375-500-80-40-SO-FL-4-W-UNV-DP-1-CA(96)-B1(BSL10LST)" u="1"/>
        <s v="CLKLED-400-80-35-SO-38-W-UNV-DP-1+E(2)-TG9" u="1"/>
        <s v="BMRLEDPAT-OPOI-150°+210°-750-80-30-SO-FL-618 1/4&quot;-EX-W-UNV-DP-1-D" u="1"/>
        <s v="CCL-SL-300-80-40-CL(8')-W-UNV-DP-1-C" u="1"/>
        <s v="DIALED-22-3000-90-30-VL-W-120-DP-1-ST-B1(BSL310LP)-FW(6)" u="1"/>
        <s v="GPLED-EX1W-500-80-35-RG2-24-W-UNV-DP-1-DS" u="1"/>
        <s v="WWR-SL-500-90-35-L-16-W-UNV-DP-1-DF" u="1"/>
        <s v="BMRLED-600-80-35-ASO-4-W-UNV-DP-E(1)-DS-FW(6)" u="1"/>
        <s v="BBRLED-400-80-30-RG-4'9&quot;-W-UNV-DP-1-D" u="1"/>
        <s v="BBRLED-750-80-35-FL-4'-W-UNV-LT(LDE1)-1-TG9" u="1"/>
        <s v="DAYFLED-22-3400-80-35-SO-W-UNV-DP-1-TB15-C(ANTIMICROBIAL PAINT)" u="1"/>
        <s v="BWDLED-400-80-40-SO-4-W-UNV-DP-1" u="1"/>
        <s v="SP17109(3)-WBSLED-500-80-30-S-20'-W-UNV-DP-1+E(3)-SC-C(4' SECTION ONLY)" u="1"/>
        <s v="BRLED-500-80-35-FL-8-W-120-DP-1-TG9" u="1"/>
        <s v="BBRLED-400-80-40-FL-6-W-120-DP-1-DF" u="1"/>
        <s v="BDLED-1000-80-30-SO-8-W-277-DP-1-CA(36)" u="1"/>
        <s v="BMRLEDPAT-OPI-90-400-90-35-SO-FL-18-NL-W-277-DP-1-D" u="1"/>
        <s v="TB2WDILED-400-400-80-35-SLA-SO-12-W-UNV-DP-1" u="1"/>
        <s v="BMRLED-400-80-35-FL-6'-W-UNV-DP-1-TG15" u="1"/>
        <s v="BBPRLED-600-80-30-RG4-11' 6&quot;-W-UNV-DP-1-DS" u="1"/>
        <s v="SP18369-WWR-SL-750-80-35-L-4'-W-UNV-DP-1-TG9" u="1"/>
        <s v="SCRLAC-AC(2)-D36-HX-D-500-80-30-FL-10-W-UNV-DP-2-D" u="1"/>
        <s v="BRLED-1000-80-40-FL-8-W-UNV-DP-E+NL-DS" u="1"/>
        <s v="SCRPAT-ASO-90(1)-500-80-35-FL-152' 133/16&quot;-EX-W-UNV-DP-1-DS" u="1"/>
        <s v="BBR-S-FL-12-NL4-T5HO-1S-W-UNV-D(MARK7)-1-DF" u="1"/>
        <s v="DIALED-22-3000-90-30-VL-W-120-DP-1-ST-B1(BSL310LP)" u="1"/>
        <s v="SP18290(2)-SLLED-SL 55/45-1250-80-35-VL-8-W-UNV-DP-1-CT9(36)-EN(1)" u="1"/>
        <s v="BBRLED-400-80-30-RG-4'7&quot;-W-120-DP-1-D" u="1"/>
        <s v="SP18189(2)-TB2DILEDPAT-ASO-120°(10)-&quot;Y&quot;(4)-500-350-80-30-SL-SO-72'-NL-W-120-DP-2-CA(36)" u="1"/>
        <s v="BBRLED-725-80-35-FL-8-W-UNV-DP-1-DS" u="1"/>
        <s v="BRLED-500-90-35-FL-4'-W-277-DP-1-TB15" u="1"/>
        <s v="SCPLED-OPRI-300-80-30-RG2-24' 6&quot;-C(RAL 9005)-UNV-DP-1-DS-C(&quot;L&quot; SHAPE; 8' X 16.6&quot;, PERIMETER MOUTN ON WALL SIDE)" u="1"/>
        <s v="BMPRLED-750-80-35-RG3-4'10 5/16&quot;-C(ROCKFON723)-UNV-DP-1-TG9-TS(1)" u="1"/>
        <s v="B2SQSLED-600-80-35-SO-9'-W-UNV-DP-1-SC-C(SIDE FEED)" u="1"/>
        <s v="BSLED-600-80-35-SO-10'-BLK-UNV-DP-1-SB9" u="1"/>
        <s v="BBRLED-500-80-35-FL-8'-W-120-DP-1-DF-FW(6)" u="1"/>
        <s v="SCDI-750-500-80-35-SO-FL-14'-W-UNV-DP-1-CA(36)" u="1"/>
        <s v="BMRLEDPAT-OPOI-150°+210°-750-80-30-SO-FL-610 3/8&quot;-EX-W-UNV-DP-1-D" u="1"/>
        <s v="SCD-300-80-30-2M-12-AP-120-DP-1-CA(60)" u="1"/>
        <s v="CCL-SL-300-80-40-CP(72')-W-UNV-DP-1-AC" u="1"/>
        <s v="SP18290(2)-SLLED-SL 55/45-1250-80-35-VL-8-W-UNV-DP-1-CT9(36)-EN(2)" u="1"/>
        <s v="SCD-500-80-30-FL-8'-BLK-UNV-DP-1-CTS(48)-B1(BSL310LP)" u="1"/>
        <s v="BRLED-536-90-40-FL-6-W-277-DP-1-DF" u="1"/>
        <s v="BBRLED-875-80-35-FL-8-W-UNV-DP-1-D" u="1"/>
        <s v="WALED-22-3000-80-40-VL-W-UNV-DP-1-DF" u="1"/>
        <s v="BMRLED-750-90-30-FL-8'-W-UNV-DP-1-D" u="1"/>
        <s v="BBRLED-400-80-30-FL-4'-W-UNV-DP-1-DS" u="1"/>
        <s v="STSLF-SO-400-80-35-2-BLK-UNV-MD-1-S" u="1"/>
        <s v="CCH-SL-1100-90-30-CL(6)-W-120-DP-1-C" u="1"/>
        <s v="CCH-SL-1100-90-30-CL(7)-W-120-DP-1-C" u="1"/>
        <s v="CCH-SL-1100-90-30-CL(8)-W-120-DP-1-C" u="1"/>
        <s v="WBLED-500-80-40-S-10-W-UNV-DP-NL(1)-SA(18)" u="1"/>
        <s v="BDLED-750-80-40-SO-22-W-UNV-DP-NL+E(2)-CA(36)" u="1"/>
        <s v="SCR-400-80-30-FL-K(2X4)-BLK-UNV-DP-1-TB15-B1(BSL310LP)-C(RECTANGLE 2' X 4' WITH EMERGENCY CIRCUIT)" u="1"/>
        <s v="SKPLED-22-4000-80-35-0.5-W-120-DP-1+E(3)-TG9" u="1"/>
        <s v="SCPLED-OPRO(1)-300-90-35-RG2-185 3/4&quot;-W-UNV-DP-1-DS-C(135° ANGLE)" u="1"/>
        <s v="BBRLED-400-80-30-RG-9'11&quot;-W-UNV-DP-1-D" u="1"/>
        <s v="BRLED-750-80-40-FL-5-W-UNV-DP-NL(1)-DS" u="1"/>
        <s v="BBRLED-1000-90-35-FL-8'-CB21234(2)-W-UNV-DP-1+LDI-TB9-B1(BSL10LST)" u="1"/>
        <s v="TBWDILED-350-400-90-35-SO-10-BLK-UNV-DP-1" u="1"/>
        <s v="STFD-DSO(124'-300)-90-40-AL(4)+AI(14)+AT(4)-W-UNV-MD-1+E(4)-CTS(36)-SC" u="1"/>
        <s v="DAYCLED-14-4000-80-27-SO-W-UNV-DP-1-DF" u="1"/>
        <s v="BRLEDPAT-REC-90(4)-400-80-35-SO-FL-54-NL-W-277-DP-1-TB15-F-C (PLEASE PRODUCE SECTION #1, #4, #7 &amp; #9 - JOINING TO EXISTING FIXTURE SECTION ON SITE)" u="1"/>
        <s v="B6DLED-500-80-35-SO-8-W-277-DP-1-CTS(36)" u="1"/>
        <s v="CCH-SL-1100-80-35-CL(6')-W-UNV-DP-1-C" u="1"/>
        <s v="CCH-SL-1100-80-35-CL(8')-W-UNV-DP-1-C" u="1"/>
        <s v="BRLED-500-80-35-FL-6'-W-UNV-DP-1-TB15" u="1"/>
        <s v="CCH-SL-750-80-35-CP(88)-W-UNV-DP-1+E(5)-C" u="1"/>
        <s v="CCH-SL-750-80-35-CL(72)-W-UNV-DP-1+E(2)-C" u="1"/>
        <s v="CCH-SL-750-80-35-CL(76)-W-UNV-DP-1+E(2)-C" u="1"/>
        <s v="SL2HLED-2XSL-1000-1000-80-35-VL-8-W-UNV-DP-1+E(1)-CT9(108)-C(9' CABLE &amp; 20' POWER CORD)" u="1"/>
        <s v="BRLED-500-80-35-FL-8-W-UNV-DP-1-TG15" u="1"/>
        <s v="BBRLED-400-80-30-RG-9'3 3/4&quot;-W-UNV-DP-1-D" u="1"/>
        <s v="SCPLED-500-80-30-RG2-7'0&quot;-W-120-LT(LTE)-1-DS" u="1"/>
        <s v="STFC-NO-DML(9-600)-90-30-AY(1)-W-120-MD-1-CA(36)-RC" u="1"/>
        <s v="SP00000-BDLED-125-80-35-SO-5-AP-UNV-DP-1-CA(48)-B1(BSL10LST)-C(AP CANOS &amp; PWR CORD)" u="1"/>
        <s v="CLKLED-900-80-27-SO-4-W-UNV-DP-1-AC" u="1"/>
        <s v="STFC-I(22-175)-DSO(22-200)-80-40-AL(6)+AX(1)-W-UNV-MD-1-CA(36)-RC" u="1"/>
        <s v="BRLED-500-80-35-FL-4'-W-UNV-DP-1-DF" u="1"/>
        <s v="BMPRLED-400-80-35-RG2-0' 74&quot;-W-UNV-DP-1-TG9-TS(1)-CP" u="1"/>
        <s v="SCR-500-80-35-FL-4-W-120-DP-1-DS" u="1"/>
        <s v="BBRLED-500-80-35-FL-6'-W-UNV-LT(LDE1)-1-D" u="1"/>
        <s v="BRLED-400-80-27-FL-20'-BLK-UNV-DP-1-TB15" u="1"/>
        <s v="MBLED-1000-80-35-S-12-W-UNV-DP-1-CT9(36)" u="1"/>
        <s v="TB2WDILED-600-600-80-35-SL-SO-4-W-UNV-DP-1" u="1"/>
        <s v="SCRPAT-REC-90(4)-500-80-27-FL-60'11 7/8&quot;-EX-W-UNV-DP-1-DS" u="1"/>
        <s v="BDLED-750-80-35-SO-5'-BLK-UNV-DP-1-CA(96)" u="1"/>
        <s v="DIALED-22-4400-80-30-VL-W-UNV-DP-1-SM" u="1"/>
        <s v="BBDLED-1000-80-35-SO-4-W-UNV-DP-1-CA(36)-B1(BSL10LST)" u="1"/>
        <s v="BBDLED-1000-80-35-SO-8-W-UNV-DP-1-CA(36)-B1(BSL10LST)" u="1"/>
        <s v="BDLED-1000-80-30-SO-6-W-277-DP-1-CA(36)" u="1"/>
        <s v="SCDIPAT-OPR-60(2)-300-750-80-35-SO-FL-24-EX-BLK-347-DP-1-CA(218&quot;)" u="1"/>
        <s v="SCDI-400-400-80-40-SO-0.5M-K(3X3)-W-UNV-DP-1-CT9(60)-C(REC, 3' X 3')" u="1"/>
        <s v="BBRLED-500-80-35-FL-12-W-UNV-DP-1-TB9-B3(BSL10LST)" u="1"/>
        <s v="ZELED-SL 0/100-900-80-40-MSO-4-AP-UNV-MD-1-CA(36)" u="1"/>
        <s v="ARSLED-800-80-30-S-6-W-UNV-DP-1-S" u="1"/>
        <s v="CCH-SL-750-80-35-CP(76)-W-UNV-DP-1+E(4)-C" u="1"/>
        <s v="BBS-PL-4-NL-T8-1-W-347-E-E(1)-SC-F-C(STM / B50-CAN BATT PACK / 2 FUSE HOLDERS GEC-ALSTHOM)" u="1"/>
        <s v="DIALED-22-3000-80-35-VL-W-UNV-DP-1-TG9-B1(BSL10LST)" u="1"/>
        <s v="BRLED-1000-80-30-FL-13'7&quot;-W-120-DP-1-DB" u="1"/>
        <s v="ARWLED-500-80-35-S-4-AP-120-DP-1" u="1"/>
        <s v="BBRLED-725-80-35-FL-6-W-UNV-DP-1-DS" u="1"/>
        <s v="CCL-SL-500-80-40-CL(75')-W-120-DP-1-AC" u="1"/>
        <s v="B2SQDLED-750-90-35-SO-25-AP-120-DP-1-CA(36&quot;)" u="1"/>
        <s v="BBPRLEDPAT-OPR-135+135+90+90+90+135-400-80-30-SO-FL-215'-NL-W-277-DP-1-TG9" u="1"/>
        <s v="BMPRLED-750-80-35-RG3-10'1 1/2&quot;-W-UNV-DP-1-TG9-TS(1)" u="1"/>
        <s v="TB2DILED-750-500-80-40-SO-SO-4-W-UNV-LT(LDE5)-1+NL(1)-CA(48)-C(DFCSJ-OEM-RF &amp; DFC-OEM-DBI)" u="1"/>
        <s v="MBSLED-800-90-35-S-8-W-UNV-DP-1-SC" u="1"/>
        <s v="CUBLED-SL 75/25-1300-80-40-SO-16-W-UNV-DP-1+NL(2)-CT15(24)" u="1"/>
        <s v="CCL-SL-300-80-40-CL(5')-W-UNV-DP-1-C" u="1"/>
        <s v="PRLED-1000-80-35-S-8' 0&quot;-AP-UNV-DP-1-CT15(36)" u="1"/>
        <s v="BBLED2-SL-750-500-80-35-SO-8' 0&quot;-W-UNV-DP-2-CT15(36)" u="1"/>
        <s v="DIALED-14-2400-80-35-VL-W-UNV-LT(LDE5)-1-TB9" u="1"/>
        <s v="CLKLED-400-80-30-SO-6'0&quot;-W-120-DP-1-DS" u="1"/>
        <s v="SP18369-WWR-SL-750-80-35-L-10'-W-UNV-DP-1-DS-C(1 LONG SIDE D)" u="1"/>
        <s v="SP18369-WWR-SL-750-80-35-L-14'-W-UNV-DP-1-DS-C(1 LONG SIDE D)" u="1"/>
        <s v="SP18369-WWR-SL-750-80-35-L-18'-W-UNV-DP-1-DS-C(1 LONG SIDE D)" u="1"/>
        <s v="BBRLED-400-80-30-RG-9'10 3/4&quot;-W-UNV-DP-1-D" u="1"/>
        <s v="BMPRLED-400-80-35-RG2-0' 76&quot;-W-UNV-DP-1-TG9-TS(1)-CP" u="1"/>
        <s v="SK-18031-ARC-AL(494 13/16&quot;)-700-80-40-SO-W-UNV-DP-1-DF" u="1"/>
        <s v="BBPRLED-600-80-30-RG4-15'-W-UNV-DP-1-DS" u="1"/>
        <s v="BBRLED-875-80-35-FL-6-W-UNV-DP-1-D" u="1"/>
        <s v="BBRLED-400-80-30-RG-8'4 3/4&quot;-W-UNV-DP-1-D" u="1"/>
        <s v="SCRPAT-ASO-90(2)-500-80-35-FL-50' 13/16&quot;-EX-W-UNV-DP-1-DS" u="1"/>
        <s v="STD-SO-300-90-40-124'-W-UNV-MD-1-CTS(36)-SC-B7(BSL10LST)" u="1"/>
        <s v="STD-SO-300-90-40-126'-W-UNV-MD-1-CTS(36)-SC-B7(BSL10LST)" u="1"/>
        <s v="SCD-500-80-35-FL-4-W-UNV-DP-1-CA(36&quot;)" u="1"/>
        <s v="STSLF-SO-400-80-30-10-W-120-MD-1-S" u="1"/>
        <s v="B3RLED-SL-750-80-35-FL-24-W-277-DP-2-ST" u="1"/>
        <s v="CCL-SL-500-80-40-CP(75')-W-120-DP-1-AC" u="1"/>
        <s v="CCL-SL-500-80-30-CL(72)-W-UNV-DP-1-AC" u="1"/>
        <s v="ARWLED-500-80-30-S-8-AP-UNV-DP-1" u="1"/>
        <s v="SP18435-BMPRLED-OPRI(107°)-750-80-35-RG3-18'8 5/8&quot;-C(ROCKFON723)-UNV-DP-1-TG9-TS(2)-C(73° ANGLED END)" u="1"/>
        <s v="BMRLED-500-80-35-FL-15'10 1/2&quot;-W-UNV-DP-1-DB-FW(6)" u="1"/>
        <s v="BDLED-750-80-35-SO-4'-W-UNV-DP-1-CT15(36)" u="1"/>
        <s v="STSLF-SO-400-80-35-4-BLK-UNV-MD-2-S-AC(2)-D35-BLK" u="1"/>
        <s v="TB2DLED-750-80-35-0.25G-20-W-UNV-DP-1-CA(36)" u="1"/>
        <s v="CCH-SL-700-80-35-CP(76)-W-UNV-DP-1-AC-C(18' X 20' RECTANGLE)" u="1"/>
        <s v="SP18290(2)-SLLED-SL 55/45-1250-80-35-VL-8-W-UNV-DP-1-CT15(36)-EN(1)-C(RRU-X-UNV-FM)" u="1"/>
        <s v="STFD-DSO(22'-300)-90-40-AL(4)-BLK-UNV-MD-1-CTS(36)-SC" u="1"/>
        <s v="SCDLAC-AC(1)-D36-HX-D-400-80-30-0.5M-18-W-UNV-DP-2+E(1)-CA(36)-C(ACCENT ON 1 END)" u="1"/>
        <s v="SCDLAC-AC(1)-D36-HX-D-400-80-30-0.5M-36-W-UNV-DP-2+E(1)-CA(36)-C(ACCENT ON 1 END)" u="1"/>
        <s v="B3RLED-SL-500-80-35-FL-6'-W-UNV-DP-1-ST-FW(6)" u="1"/>
        <s v="TB2DILED-400-400-80-35-SO-SO-4-W-UNV-DP-1-CA(36)" u="1"/>
        <s v="SCDPAT-REC-90(4)-500-80-35-2M-16'0&quot;-NL-W-UNV-DP-1-CT9(36)" u="1"/>
        <s v="BBRLED-400-80-30-RG-11'6&quot;-W-UNV-DP-1-D" u="1"/>
        <s v="BRLED-750-80-30-FL-4'-BLK-UNV-DP-1-TB15-B1(BSL310LP)" u="1"/>
        <s v="ZESQDI-SL 25/75-1050-80-35-SO-16-BLK-UNV-MD-1-CA(96)-C(BLK CORD &amp; CANOPIES)" u="1"/>
        <s v="BBRLED-450-80-35-RG-12-CB20946(4)-W-UNV-DP-2-TG9" u="1"/>
        <s v="SP18189(2)-TB2DILEDPAT-ASO-120°(10)-&quot;Y&quot;(4)-500-350-80-30-SL-SO-68'-NL-W-120-DP-2-CA(36)" u="1"/>
        <s v="SCDIPAT-REC-90(4)-500-500-90-27-NO-FL-58'-EX-W-UNV-DP-1-CA(36)" u="1"/>
        <s v="WW-SL-800-90-35-30'-C(RAL 8019)-UNV-DP-1-CA(48)" u="1"/>
        <s v="SCPLED-400-80-35-RG2-10'9&quot;-W-UNV-DP-1-DF" u="1"/>
        <s v="AULED-22-4400-80-40-SO-W-UNV-D-1-TB15" u="1"/>
        <s v="BMRLED-750-80-30-FL-4'-W-UNV-DP-1-TG9-B1(BSL310LP)" u="1"/>
        <s v="SP18422(1)-STFC-I(22-350)-DML(32-600)+DML(6-225)-B(10)-80-35-AL(7)+AT(3)+SLV(4)-BLK-UNV-MD-1-CT15(80&quot;)-RC-C(VERTICAL TO BE DML225LM)" u="1"/>
        <s v="SP18290(2)-SLLED-SL 55/45-1500-80-35-VL-24'-W-UNV-DP-1-CT9(36)-EN(3)-C(2 X RRU-X-UNV-FM)" u="1"/>
        <s v="SP18290(2)-SLLED-SL 55/45-1500-80-35-VL-34'-W-UNV-DP-1-CT9(36)-EN(3)-C(2 X RRU-X-UNV-FM)" u="1"/>
        <s v="CCH-SL-1100-80-35-CL(10)-W-UNV-DP-1-C" u="1"/>
        <s v="TB2DILED-1100-1000-90-35-SO-SO-16'-W-277-DP-2-CT9(36'')" u="1"/>
        <s v="CCH-SL-1100-80-35-CL(20)-W-UNV-DP-1-C" u="1"/>
        <s v="CCWH-SL-1100-90-35-CL(6' 11&quot;)-W-UNV-DP-1-C" u="1"/>
        <s v="CCH-SL-1100-80-35-CL(30)-W-UNV-DP-1-C" u="1"/>
        <s v="BWDLED-500-80-30-SO-8-W-277-DP-1" u="1"/>
        <s v="CCH-SL-1100-80-35-CL(40)-W-UNV-DP-1-C" u="1"/>
        <s v="SCDPAT-OPR-90(2)-500-80-40-FL-28-NL-W-120-DP-1-CA(144)" u="1"/>
        <s v="CCH-SL-1100-80-35-CL(50)-W-UNV-DP-1-C" u="1"/>
        <s v="CCH-SL-1100-80-35-CL(60)-W-UNV-DP-1-C" u="1"/>
        <s v="BBRLED-875-80-35-FL-8-W-UNV-DP-1-TB15" u="1"/>
        <s v="BMDLED-750-80-30-SO-8'-BLK-UNV-DP-1-CA(60)" u="1"/>
        <s v="SP17109(3)-WBSLED-375-80-30-S-16'-W-UNV-DP-1+E(2)-SC-C(4' SECTION ONLY)" u="1"/>
        <s v="SP17109(3)-WBSLED-500-80-30-S-12'-W-UNV-DP-1+E(2)-SC-C(4' SECTION ONLY)" u="1"/>
        <s v="SP17109(3)-WBSLED-500-80-30-S-16'-W-UNV-DP-1+E(2)-SC-C(4' SECTION ONLY)" u="1"/>
        <s v="SP17109(3)-WBSLED-750-80-30-S-16'-W-UNV-DP-1+E(2)-SC-C(4' SECTION ONLY)" u="1"/>
        <s v="WWR-SL-600-80-30-3-W-UNV-DP-1-DF" u="1"/>
        <s v="SCR-500-90-40-0.5M-8'-W-UNV-DP-1-MFTG9-C(4' 0.5M+4' 2M STEP LENS)" u="1"/>
        <s v="BRLED-400-80-30-FL-6'-W-120-DP-1-D" u="1"/>
        <s v="MBLED-1000-80-35-S-10-W-UNV-DP-1-CT9(36)" u="1"/>
        <s v="B6-S-NO-12-NL-T8-1S-1S-W-277-D(MARK7)-2-CT9(36)-B1(LP600)-D" u="1"/>
        <s v="SCRPAT-OPR-90-500-90-40-FL-258&quot;-NL-W-UNV-DP-1-D-C (SEE PDF ATTACHED - WE WILL REPRODUCE SECTION #1 &amp; #3 TO THE LENGTH SPECIFIED)" u="1"/>
        <s v="STFC-NO-DSO(16'-400)-90-35-AX(1)-W-UNV-MD-1-CA(36&quot;)-RC" u="1"/>
        <s v="STSLF-SO-400-80-35-23-W-347-MD-1-S" u="1"/>
        <s v="CCH-SL-1100-80-35-CL(31)-W-UNV-DP-1-C" u="1"/>
        <s v="CCL-SL-500-80-30-CL(60)-W-UNV-DP-1-AC" u="1"/>
        <s v="ZESQDI-SL 50/50-950-90-40-SO-8' 0&quot;-BLK-UNV-MD-1-CT9(36)" u="1"/>
        <s v="CCL-SL-500-80-30-CL(68)-W-UNV-DP-1-AC" u="1"/>
        <s v="WBWLED-750-80-40-S-4-BLK-UNV-DP-1-BF" u="1"/>
        <s v="BBPRLED-300-80-35-RG4-17-W-120-DP-1-DF" u="1"/>
        <s v="BBRLED-1000-80-35-FL-6'-W-UNV-DP-1-TB9" u="1"/>
        <s v="SP00000-B2SQDPATLED-OPR-131°-452-90-27-SO-53-AP-UNV-DP-1+E(2)-CA(60)-C(W/ BLACK CORDS AND CANOPIES)" u="1"/>
        <s v="BDLED-500-80-35-SO-32'-W-UNV-DP-1-CA(48)" u="1"/>
        <s v="BRLED-536-90-40-FL-40-W-277-DP-1-DF" u="1"/>
        <s v="CCH-SL-1100-80-35-CL(12)-W-UNV-DP-1-C" u="1"/>
        <s v="CCH-SL-1100-80-35-CL(22)-W-UNV-DP-1-C" u="1"/>
        <s v="CCH-SL-1100-80-35-CL(32)-W-UNV-DP-1-C" u="1"/>
        <s v="STFDI-I-350-DSO-400-10'-80-40-AI(1)-W-UNV-DP-2-CT9(60)-RC" u="1"/>
        <s v="CCH-SL-1100-80-35-CL(42)-W-UNV-DP-1-C" u="1"/>
        <s v="DAYCLED-22-3000-80-30-SO-W-UNV-DP-1-TB9" u="1"/>
        <s v="ZESQDI-SL 75/25-1350-80-35-SO-16'-W-UNV-MD-2-CT15(36&quot;)" u="1"/>
        <s v="BBSLED-875-80-35-SO-6-W-UNV-DP-1-S" u="1"/>
        <s v="BBRLED-400-80-40-1.5M-16'-W-UNV-DP-1-TB15" u="1"/>
        <s v="BBRLED-1000-90-35-FL-12'-CB21234(2)-W-UNV-DP-1+LDI-TB9-B1(BSL10LST)" u="1"/>
        <s v="BBRLED-725-80-35-FL-4-W-UNV-DP-1-DS" u="1"/>
        <s v="DIALED-22-3000-90-35-VL-W-UNV-DP-1-TB9-B1(BSL10LST)" u="1"/>
        <s v="WALED-22-4000-80-35-VL-W-UNV-O(DALI)-1-TB15" u="1"/>
        <s v="SKVLED-22-3200-80-35-2XVL-RE-W-UNV-DP-1-TG9" u="1"/>
        <s v="BBRLED-725-80-35-FL-12-W-UNV-DP-1-TB9" u="1"/>
        <s v="SP18189(2)-TB2DILEDPAT-ASO-120°(9)-&quot;Y&quot;(3)-500-350-80-30-SL-SO-56'-NL-W-120-DP-2-CA(36)" u="1"/>
        <s v="CCH-SL-1100-80-35-CL(23)-W-UNV-DP-1-C" u="1"/>
        <s v="CCH-SL-1100-80-35-CL(43)-W-UNV-DP-1-C" u="1"/>
        <s v="BBPRLED-500-90-35-RG3-83 3/4&quot;-W-UNV-DP-1-TG9" u="1"/>
        <s v="BBRLED-400-80-30-RG-9'3 1/2&quot;-W-UNV-DP-1-D" u="1"/>
        <s v="STSFF-SO(12-400)-80-40-AL(1)-C(SW 6551)-UNV-MD-1-SG15" u="1"/>
        <s v="STCO-I(6-700)-NO-80-35-BLK-UNV-MD-2-CA(84)-RC-AC(5)-D35-BLK" u="1"/>
        <s v="BMRLED-500-80-35-FL-2'-W-UNV-DP-1-TG15" u="1"/>
        <s v="SCPLED-300-90-30-FL-37'9 1/2&quot;-W-UNV-DP-1-DS" u="1"/>
        <s v="B6RLED-750-80-35-FL-6-W-120-DP-1-TB9" u="1"/>
        <s v="STFC-NO-DSO(12-400)-80-35-BX(1)-W-120-MD-1-CT15(36)-SC" u="1"/>
        <s v="SP18468(1)-BBDILED-640-400-80-50-SO-20'-W-UNV-DP-1-CA(36)" u="1"/>
        <s v="BMPRLED-400-80-35-RG2-20'10&quot;-W-UNV-DP-1-DS-TS(1)" u="1"/>
        <s v="SCDM-2'-(2)-800-90-TW2750-D55-BLK-C(HS512W1186)-UNV-O(DALIDT6)-CA(72)-LBC" u="1"/>
        <s v="CCH-SL-1100-80-35-CL(14)-W-UNV-DP-1-C" u="1"/>
        <s v="BBDILED-640-400-80-40-SO-16-AP-120-DP-1-CT15(60)" u="1"/>
        <s v="CCH-SL-1100-80-35-CL(24)-W-UNV-DP-1-C" u="1"/>
        <s v="CCH-SL-1100-80-35-CL(34)-W-UNV-DP-1-C" u="1"/>
        <s v="CCH-SL-1100-80-35-CL(44)-W-UNV-DP-1-C" u="1"/>
        <s v="B3RLED-SL-750-80-35-FL-8-W-277-DP-1-ST" u="1"/>
        <s v="BBRLED-400-80-30-RG-9'4 1/2&quot;-W-UNV-DP-1-D" u="1"/>
        <s v="CLKLED-700-80-30-SO-19'-W-UNV-DP-1-AC-FW(6)" u="1"/>
        <s v="CUBLED-SL 75/25-1300-80-40-SO-16-W-UNV-DP-1-CT15(24)" u="1"/>
        <s v="SCD-500-80-40-FL-4X4-W-UNV-DP-1-CA(48)" u="1"/>
        <s v="SCDLAC-AC(1)-D36-D-500-80-30-FL-4-W-120-DP-2-CT15(36)" u="1"/>
        <s v="B3RLED-SL-500-80-35-FL-10'-W-UNV-DP-1-ST-FW(6)" u="1"/>
        <s v="BDLEDPAT-OPR-90(1)-400-80-30-SO-8-EX-W-120-DP-1-CA(48)" u="1"/>
        <s v="CCL-SL-500-80-40-CP(50')-W-120-DP-1-AC" u="1"/>
        <s v="WBRLED-500-80-35-S-5' 3&quot;-W-UNV-DP-1-D" u="1"/>
        <s v="BMRLED-800-90-35-FL-3-W-277-DP-1-TG9" u="1"/>
        <s v="CCH-SL-1100-80-35-CL(55)-W-UNV-DP-1-C" u="1"/>
        <s v="BMRLED-750-80-35-FL-20-W-120-DP-1-DF" u="1"/>
        <s v="BBRLED-400-80-30-RG-12'5 3/4&quot;-W-UNV-DP-1-D" u="1"/>
        <s v="TB2WDILED-600-600-80-35-SO-SO-12'-AP-UNV-DP-1" u="1"/>
        <s v="BBRLED-750-90-35-FL-8'-W-UNV-DP-1-D-C(CP)" u="1"/>
        <s v="DIALED-22-3000-90-35-VL-W-UNV-DP-1-TB9" u="1"/>
        <s v="CCH-SL-1100-80-35-CL(16)-W-UNV-DP-1-C" u="1"/>
        <s v="CCH-SL-1100-80-35-CL(26)-W-UNV-DP-1-C" u="1"/>
        <s v="CCH-SL-1100-80-35-CL(86)-W-UNV-DP-1-C" u="1"/>
        <s v="SCDLAC-AC(1)-D36-HX-D-400-80-30-0.5M-26-W-UNV-DP-2+E(2)-CA(36)-C(ACCENT ON 1 END)" u="1"/>
        <s v="TBDILED-650-400-80-35-SO-6-BLK-UNV-DP-2-CA(48)" u="1"/>
        <s v="SCDPAT-REC-90(4)-500-80-35-2M-36'0&quot;-NL-W-UNV-DP-1-CT9(36)" u="1"/>
        <s v="CCL-SL-500-80-40-CL(46')-W-120-DP-1-AC" u="1"/>
        <s v="BBPRLED-600-80-30-RG4-17' 6&quot;-W-UNV-DP-1-DS" u="1"/>
        <s v="BDLED-1000-80-30-SO-8-W-277-DP-1+E(1)-CA(36)" u="1"/>
        <s v="BRLED-750-80-40-FL-6-W-UNV-DP-NL(1)-DS" u="1"/>
        <s v="BBR-S-FL-2-NL-T5HO-2-W-UNV-D(MARK7)-1-DF" u="1"/>
        <s v="SOL-VL-0/100-4-T5-2-AP-277-D(MARK7)-1-SA(24)-DOS(1)" u="1"/>
        <s v="ZESQDI-SL 25/75-1050-80-35-MSO-10-BLK-UNV-MD-1-CA(96)" u="1"/>
        <s v="STFD-DML(150-600)-80-35-AH(24)+AY(8)-W-120-MD-2-CT15(36)-RC-B4(BSL10LST)-C(REMOTE BATTERIES)" u="1"/>
        <s v="CCH-SL-1100-80-35-CL(27)-W-UNV-DP-1-C" u="1"/>
        <s v="CCH-SL-1100-80-35-CL(47)-W-UNV-DP-1-C" u="1"/>
        <s v="SCDLAC-AC(1)-D36-HX-D-400-80-30-0.5M-4-W-UNV-DP-2-CA(36)-C(ACCENT ON 1 END)" u="1"/>
        <s v="SCDLAC-AC(1)-D36-HX-D-400-80-30-0.5M-6-W-UNV-DP-2-CA(36)-C(ACCENT ON 1 END)" u="1"/>
        <s v="CCH-SL-1100-80-35-CL(67)-W-UNV-DP-1-C" u="1"/>
        <s v="WBSLED-750-80-35-S-16' 0&quot;-AP-UNV-DP-1-SC-EF" u="1"/>
        <s v="SP18275-BMRLED-550-80-35-FL-2'-W-UNV-DP-1-TG9" u="1"/>
        <s v="BMRLED-750-80-30-FL-2'-W-UNV-DP-1-TG9-B1(BSL310LP)" u="1"/>
        <s v="BMRLED-600-80-35-ASO-4-W-UNV-DP-1-TB15-FW(6)" u="1"/>
        <s v="BSLED-650-80-35-SO-20'6&quot;-W-UNV-DP-1-S" u="1"/>
        <s v="SCD-500-80-40-2M-4X4-W-UNV-DP-1-CA(48)" u="1"/>
        <s v="TB2DILED-400-750-90-35-SO-SO-10-W-277-DP-1-CA(108&quot;)" u="1"/>
        <s v="BBRLED-875-80-35-FL-6-W-UNV-DP-1-TB15" u="1"/>
        <s v="BMPRLED-750-80-35-RG3-10' 2&quot;-W-UNV-DP-1-TG9-TS(1)" u="1"/>
        <s v="SL2LLED-2XSL-500-750-80-40-SM-6-BLK-UNV-DP-1-CA(36&quot;)-C(MOUNTING KIT BLACK)" u="1"/>
        <s v="BMDLED-500-90-35-SO-16-W-UNV-DP-1-CA(144)" u="1"/>
        <s v="CCH-SL-1100-80-35-CL(28)-W-UNV-DP-1-C" u="1"/>
        <s v="CCH-SL-1100-80-35-CL(38)-W-UNV-DP-1-C" u="1"/>
        <s v="CCH-SL-1100-80-35-CL(48)-W-UNV-DP-1-C" u="1"/>
        <s v="SP18444(1)-BSLED-500-90-30-ASO-22'-W-UNV-DP-1-S" u="1"/>
        <s v="CCH-SL-1100-80-35-CL(88)-W-UNV-DP-1-C" u="1"/>
        <s v="BBRLED-500-80-35-RG-6'-CB21246(2)-W-UNV-LT(L3D)-1+LDI-ST" u="1"/>
        <s v="BSLED-500-80-35-SO-4-W-120-DP-1-SB9" u="1"/>
        <s v="SCR-500-90-40-0.5M-8'-W-UNV-DP-1+E(1)-MFTG9" u="1"/>
        <s v="BBDLED-750-80-35-SO-16-W-UNV-DP-1-CA(120)" u="1"/>
        <s v="B3RLED-SL-750-80-35-FL-16-W-277-DP-1+E(1)-ST" u="1"/>
        <s v="SCDLAC-AC(1)-D36-HX-500-80-30-FL-4'-W-UNV-LT(LDE1)-2-CA(36)-C(0-10V FOR DOWNLIGHT)" u="1"/>
        <s v="BBPRLED-600-80-30-RG4-10'-W-UNV-DP-1-DS" u="1"/>
        <s v="SP18298A(2)-TB2WDLED-300-80-30-SO-1440&quot;-W-UNV-DP-1" u="1"/>
        <s v="BBDILED-1000-500-80-40-SO-4-W-UNV-DP-1-CA(36)" u="1"/>
        <s v="ARWLED-600-80-40-S-4-W-UNV-DP-1-DOS(1)" u="1"/>
        <s v="SCPLED-300-80-30-RG2-23'-C(RAL 9005)-UNV-DP-1-DS-C(PERIMETER MOUNT ON WALL SIDE)" u="1"/>
        <s v="CCH-SL-1100-80-35-CL(39)-W-UNV-DP-1-C" u="1"/>
        <s v="SCD-500-80-35-FL-4X4-AP-UNV-DP-1-CA(36)" u="1"/>
        <s v="BMRLED-750-80-35-FL-16-W-120-DP-1-DF" u="1"/>
        <s v="BBRLED-400-80-30-RG-8'5 1/2&quot;-W-UNV-DP-1-D" u="1"/>
        <s v="BBRLED-400-80-30-RG-4'11&quot;-W-UNV-DP-1-D" u="1"/>
        <s v="SCDM-3'-(3)-1000-90-TW2750-D55-BLK-C(HS512W1186)-UNV-O(DALIDT6)-1-CA(72)-LBC" u="1"/>
        <s v="TB2DILED-750-500-80-40-SO-SO-12-W-UNV-LT(LDE1)-1-CA(48)-C(DFCSJ-OEM-RF &amp; DFC-OEM-DBI)" u="1"/>
        <s v="SP00000-SCDLAC-AC(4)-D60-D-500-80-40-FL-K(8X12)-W-UNV-LT(LDE1)-1-CA(48)-C(DFCSJ-OEM-RF &amp; DFC-OEM-DBI - SCULPT COLOR TEMP 40K, ACCENT COLOR TEMP 40K)" u="1"/>
        <s v="BBRLED-750-80-40-FL-4' 0&quot;-W-120-DP-1-TB15" u="1"/>
        <s v="SCDLAC-AC(2)-D36-HX-D-500-80-30-FL-12'-W-UNV-LT(LDE1)-2-CA(36)" u="1"/>
        <s v="CCH-SL-900-80-35-CL(19'0&quot;)-W-UNV-DP-1-AC" u="1"/>
        <s v="TEK6LED-C-580-80-35-S-4-W-UNV-DP-1-TB15" u="1"/>
        <s v="BBRLED-725-80-35-FL-2-W-UNV-DP-1-DS" u="1"/>
        <s v="BBRLED-750-90-35-FL-4' 0&quot;-W-UNV-DP-1-TB15" u="1"/>
        <s v="WALED-22-3000-80-40-VL-W-UNV-DP-1-SM" u="1"/>
        <s v="SCPLED-300-90-35-RG2-37 1/2&quot;-W-UNV-DP-1-DS" u="1"/>
        <s v="CLKLED-900-80-35-SO-12-W-UNV-DP-1-AC-B1(BSL10LST)" u="1"/>
        <s v="CCL-SL-500-80-40-CL(39')-W-120-DP-1-AC" u="1"/>
        <s v="SCS-500-80-35-0.5P-16'-W-277-DP-1-S" u="1"/>
        <s v="BMDLED-400-90-35-ASO-28-BLK-UNV-DP-1-CTS(36&quot;)" u="1"/>
        <s v="TBWDILED-350-400-90-35-SO-13-BLK-UNV-DP-1" u="1"/>
        <s v="B2SQDLED-500-80-35-SO-12'-BLK-UNV-DP-1-CA(36&quot;)" u="1"/>
        <s v="STSLF-SO-400-80-35-4-W-UNV-MD-1-SG15-B1(BSL10LST)-C(REMOTE BATTERY PACK)" u="1"/>
        <s v="ZESQDI-SL 25/75-1050-80-35-SO-8-BLK-UNV-MD-1-CA(96)-C(BLK CORD &amp; CANOPIES)" u="1"/>
        <s v="BBRLED-500-80-35-FL-4'-W-UNV-DP-1-TG9" u="1"/>
        <s v="SP000-CCH-SL-1100-80-TW2750-CL(2)-W-277-O(ELDOLED)-1-C-C(ZIO EZ-CCT. NLIGHT)" u="1"/>
        <s v="B6RLED-750-80-35-FL-4-W-120-DP-1-TB9" u="1"/>
        <s v="BSLED-750-80-30-SO-4-AP-120-DP-1-S" u="1"/>
        <s v="CLKLED-575-80-30-SO-95 1/2&quot;-W-UNV-DP-1-TG9-FW(6)" u="1"/>
        <s v="BMPRLED-750-80-35-RG3-5'3&quot;-C(ROCKFON723)-UNV-DP-1-TG9-TS(1)" u="1"/>
        <s v="SCD-500-80-40-2M-2X10-W-UNV-DP-1-CA(48)" u="1"/>
        <s v="SCS-300-90-TW2765-FL-4'-W-UNV-DALIDT6-1-S" u="1"/>
        <s v="BMPRLED-400-90-35-RG2-15-W-UNV-DP-1-DS-TS(1)-CP" u="1"/>
        <s v="BBRLED-750-80-40-FL-8-W-UNV-LT(LDE1)-1-TG9-C(DFCSJ-OEM-RF &amp; DFC-OEM-DBI)" u="1"/>
        <s v="BBRLED-750-80-40-FL-8-W-UNV-LT(LDE5)-1-TG9-C(DFCSJ-OEM-RF &amp; DFC-OEM-DBI)" u="1"/>
        <s v="CCH-SL-1100-80-35-CL(111)-W-UNV-DP-2-C" u="1"/>
        <s v="SP18276-SCRPAT-OPR-101°-350-80-35-FL-37'5&quot;-EX-W-UNV-DP-1-DS-C(150° ANGLED ENDS AND COMPOUND ANGLE)" u="1"/>
        <s v="WBWLED-750-80-30-S-4-W-UNV-DP-1" u="1"/>
        <s v="CCH-SL-1100-80-35-CL(94)-W-UNV-DP-2-C" u="1"/>
        <s v="BMRLED-600-80-35-ASO-4-W-UNV-DP-E(1)-TB15-FW(6)" u="1"/>
        <s v="STD-SO-400-80-30-S12-W-UNV-MD-1-CT9(36)-RC" u="1"/>
        <s v="BBRLED-400-80-30-RG-6'1 1/2&quot;-W-UNV-DP-1-D" u="1"/>
        <s v="BMRLED-750-80-30-FL-6'0&quot;-W-UNV-DP-1-TG9-B1(BSL310LP)-FW(6)" u="1"/>
        <s v="CLKLED-400-90-40-SO-8-W-UNV-DP-1-DS-FW(6)" u="1"/>
        <s v="LTLED-SL 80/20-800-90-30-SO-4'0&quot;-W-120-DP-1-CA(36)" u="1"/>
        <s v="SP18442-SCR-350-80-35-FL-11-W-UNV-DP-1-DS-C(SHALLOW HOUSING &amp;11° ANGLE)" u="1"/>
        <s v="BBR-S-FL-20-NL-T5-2-W-277-D(IEZ-2S28-D)-1-DS" u="1"/>
        <s v="CCH-SL-1100-80-35-CL(95)-W-UNV-DP-2-C" u="1"/>
        <s v="STFC-NO-DSO(32-300)-90-35-AL(4)+AI(1)-C(5002)-277-MD-1-CA(72)-RC" u="1"/>
        <s v="BRLED-750-80-40-FL-4-W-UNV-DP-1-DS" u="1"/>
        <s v="SP18187(1)-BBRLED-500-80-30-PL-8-W-UNV-DP-1-TG9" u="1"/>
        <s v="BMSLED-400-90-30-SO-6-BLK-120-DP-1-SBS" u="1"/>
        <s v="SP17109(3)-WBSLED-500-80-30-S-12'-W-UNV-DP-E(1)-SC-C(4' SECTION ONLY)" u="1"/>
        <s v="SCD-500-80-30-0.5M-4'-BLK-120-DP-1-CA(60)" u="1"/>
        <s v="CCL-SL-500-80-40-CL(23')-W-120-DP-1-AC" u="1"/>
        <s v="BBRLED-725-90-35-FL-2-W-UNV-DP-1-DS" u="1"/>
        <s v="BDLED-1000-80-30-SO-6-W-277-DP-1+E(1)-CA(36)" u="1"/>
        <s v="SL2HLED-2XSL-1000-1000-80-35-VL-12-AP-UNV-DP-1+E(1)-CA(72)-C(35' POWER CORD)" u="1"/>
        <s v="TB2WDILED-400-600-90-35-SO-SO-4-W-277-DP-1" u="1"/>
        <s v="TB2DILEDPAT-REC-90(4)-400-500-80-35-SL-SO-36'-EX-W-UNV-DP-2-CA(36)" u="1"/>
        <s v="NPI-18018-TB2MLO-MKL(4)-500-80-35-ST-BLK-4-BLK-UNV-DP-1-CTS(36)-C(INLINE DIMMER)" u="1"/>
        <s v="BRLED-400-80-30-FL-2' 0&quot;-DMLED(1)-W-120-DP-2-DF" u="1"/>
        <s v="SP000-BMSLEDPAT-OPO-90-500-80-30-SO-123 3/8&quot;-EX-AP-120-DP-1-S-C(JOIN TO EXIST)" u="1"/>
        <s v="SP18290(2)-SLLED-SL 55/45-1500-80-35-VL-12'-W-UNV-DP-1-CT9(36)-EN(2)-C(2 x RRU-X-UNV-FM)" u="1"/>
        <s v="SP18290(2)-SLLED-SL 55/45-1500-80-35-VL-16'-W-UNV-DP-1-CT9(36)-EN(2)-C(2 X RRU-X-UNV-FM)" u="1"/>
        <s v="TBDILED-650-400-80-35-SO-10-C(HM642M649)-UNV-DP-2+E(1)-CA(36)" u="1"/>
        <s v="STFD-DSO(56-400)-80-35-AL(4)+AI(6)-BLK-UNV-MD-1-CA(36)-RC" u="1"/>
        <s v="BBDILED-640-400-80-40-SO-6-AP-120-DP-1-CA(72)-B1(BSL10LST)" u="1"/>
        <s v="BBDILED-640-400-80-40-SO-8-AP-120-DP-1-CA(72)-B1(BSL10LST)" u="1"/>
        <s v="BBRLED-875-80-35-FL-4-W-UNV-DP-1-TB15" u="1"/>
        <s v="BMDLED-750-80-30-SO-4'-BLK-UNV-DP-1-CA(60)" u="1"/>
        <s v="BMRLED-750-80-30-FL-4'-W-UNV-DP-1-TG9-CP" u="1"/>
        <s v="TB2DILED-400-750-90-35-SO-SO-12-W-277-DP-1-CA(108&quot;)" u="1"/>
        <s v="SCPLED-300-90-30-FL-37'4 1/2&quot;-W-UNV-DP-1-DS" u="1"/>
        <s v="WWR-SL-500-80-35-2'0&quot;-W-277-DP-1-TB9" u="1"/>
        <s v="SCDLAC-AC(2)-D36-HX-D-500-80-30-FL-11' 6&quot;-W-UNV-LT(LDE1)-2-CA(36)" u="1"/>
        <s v="SCR-500-90-40-FL-8-W-UNV-DP-1+E(1)-MFTG9-C(4' FL LENS+4' 0.5M STEP LENS)" u="1"/>
        <s v="BRLED-750-80-35-FL-4-W-UNV-DP-1-TG9" u="1"/>
        <s v="TB2WDILED-400-400-80-35-SLA-SO-4-W-UNV-DP-1" u="1"/>
        <s v="CCL-SL-500-80-40-CP(20')-W-120-DP-1-AC" u="1"/>
        <s v="SP18088(2)-BBSLED-400-80-35-SO-4'-BLK-277-DP-1-S" u="1"/>
        <s v="CCL-SL-500-80-40-CP(21')-W-120-DP-1-AC" u="1"/>
        <s v="DIALED-14-2400-80-30-VL-W-277-DP-1-TB9" u="1"/>
        <s v="CCL-SL-500-80-40-CP(24')-W-120-DP-1-AC" u="1"/>
        <s v="CCL-SL-500-80-40-CP(27')-W-120-DP-1-AC" u="1"/>
        <s v="BRLED-500-80-35-FL-16'-W-UNV-DP-1-DF" u="1"/>
        <s v="SCS-500-80-35-FL-32 5/16&quot;-W-120-DP-1-S" u="1"/>
        <s v="BRLED-1000-90-35-FL-9-W-120-DP-1-DS" u="1"/>
        <s v="SCPLED-800-80-35-FL-5' 2&quot;-W-UNV-DP-1-TB15" u="1"/>
        <s v="MBLED-1000-80-35-S-20-W-UNV-DP-1-CT9(36)" u="1"/>
        <s v="B2SQDLED-750-80-35-SO-4'-W-120-DP-1-CA(36&quot;)" u="1"/>
        <s v="BBDILED-1000-500-80-40-SO-8-W-UNV-DP-1-CA(36)" u="1"/>
        <s v="MBWV-S-3-T5-1-W-120-ERS-1" u="1"/>
        <s v="BMDLED-500-80-35-ASO-9'-W-277-DP-1-CA(36)" u="1"/>
        <s v="SCR-500-90-35-FL-K(4X4)-W-UNV-DP-1-ST-FW(6)" u="1"/>
        <s v="BBRLED-400-80-30-RG-5'2 1/2&quot;-W-UNV-DP-1-D" u="1"/>
        <s v="B6DLED-500-80-35-SO-8-W-277-DP-1-CTS(36)-B1(BSL310LP)" u="1"/>
        <s v="SCPLED-800-80-35-FL-7'3 1/2&quot;-W-UNV-DP-1-TB15" u="1"/>
        <s v="SP18316(4)-SKVLED-22-2400-90-35-2XVL-FL-W-48-POE-1-TB15" u="1"/>
        <s v="DIALED-22-4000-80-35-VL-W-UNV-DP-1-ST-EN(1)" u="1"/>
        <s v="SCR-500-90-40-FL-8-W-UNV-DP-1-MFTG9-C(4' FL LENS+4' 2M STEP LENS)" u="1"/>
        <s v="CCL-SL-500-80-40-CL(10')-W-120-DP-1-AC" u="1"/>
        <s v="CCL-SL-500-80-40-CL(11')-W-120-DP-1-AC" u="1"/>
        <s v="CCL-SL-500-80-40-CL(12')-W-120-DP-1-AC" u="1"/>
        <s v="CCL-SL-500-80-40-CL(13')-W-120-DP-1-AC" u="1"/>
        <s v="SP18276-SCR-350-80-35-FL-25'2&quot;-W-UNV-DP-1-DS-C(96.9° &amp; 93° ANGLED ENDS)" u="1"/>
        <s v="ZELED-SL 65/35-750-80-35-MSO-14' 0&quot;-W-UNV-MD-1-CA(36)" u="1"/>
        <s v="CCL-SL-500-80-40-CL(17')-W-120-DP-1-AC" u="1"/>
        <s v="BBPRLED-375-80-40-FL-15'-W-UNV-DP-1-DF-TS(1)-CP" u="1"/>
        <s v="SCD-500-80-35-0.5M-12-AP-UNV-DP-1-CA(36)" u="1"/>
        <s v="WALED-11-1600-80-30-VL-W-UNV-DP-1-DF" u="1"/>
        <s v="BBRLED-400-80-35-FL-12'-W-UNV-DP-1-D" u="1"/>
        <s v="BBRLED-400-80-30-RG-5'3 1/2&quot;-W-UNV-DP-1-D" u="1"/>
        <s v="DAYCLED-22-3000-80-30-SO-W-UNV-DP-1-TB15" u="1"/>
        <s v="BBPRLED-600-80-30-RG4-12' 6&quot;-W-UNV-DP-1-DS" u="1"/>
        <s v="BMDLED-400-80-35-SO-23' 3&quot;-W-UNV-DP-1-CT9(48&quot;)" u="1"/>
        <s v="SCD-400-80-30-0.5M-14-W-UNV-DP-1-CA(36)" u="1"/>
        <s v="SCS-500-80-30-FL-16-AP-120-DP-1-SC" u="1"/>
        <s v="SCR-400-80-30-FL-K(2X4)-BLK-UNV-DP-1-TB15-C(RECTANGLE 2' X 4')" u="1"/>
        <s v="NPI-18018-TB2ML-6-SL-500-0.25G-600-MKL(4)-400-DC-GR-80-35-AP-UNV-DP-1-CTS(36)-C(INLINE DIMMER)" u="1"/>
        <s v="BMPRLED-OPRO(265°)-750-80-35-RG3-29'7 1/16&quot;-W-UNV-DP-1-TG9-TS(2)" u="1"/>
        <s v="BMRLED-1000-80-35-FL-8-M16LED(2)-W-277-DP-1+LDI-TG9-FW(6)" u="1"/>
        <s v="SP18088(2)-BBSLED-400-80-35-SO-7'-BLK-277-DP-1-S-B1(BSL10LST)" u="1"/>
        <s v="CLKLED-700-80-30-SO-12-W-UNV-DP-1-ST" u="1"/>
        <s v="WBRLED-500-80-35-S-4' 11&quot;-W-UNV-DP-1-D" u="1"/>
        <s v="BSLEDPAT-OPR-90-400-80-35-SO-42' 3/4&quot;-NL-W-UNV-DP-1-SC" u="1"/>
        <s v="WBSLED-500-80-30-S-4-AP-UNV-DP-1+E(1)-SC-DOS(1)" u="1"/>
        <s v="CCWH-SL-1100-90-35-CL(14' 4&quot;)-W-UNV-DP-1-C" u="1"/>
        <s v="MB-S-4'-T5HO-1-W-277-D(ECOSYSTEM)-1-CT9(36&quot;)" u="1"/>
        <s v="BRLEDPAT-REC-90(4)-700-80-35-SO-FL-46'-EX-W-UNV-DP-1-D-C(7' X 16' RECTANGLE)" u="1"/>
        <s v="DIALED-24-5000-80-35-VL-W-277-LT(LDE5)-1-TB15-FW(6')" u="1"/>
        <s v="SL2LLED-2XSL-1000-250-80-35-VL-8-W-UNV-DP-1-CT9(36)" u="1"/>
        <s v="BMPRLED-700-80-35-RG3-19'-W-UNV-DP-1-DF" u="1"/>
        <s v="WBSLED-750-80-40-S-2'-BLK-UNV-DP-1-SC" u="1"/>
        <s v="STD-DML(4')-300-90-35-AP-277-MD-1-CT15(36)-RC" u="1"/>
        <s v="CCL-SL-500-80-40-CP(18')-W-120-DP-1-AC" u="1"/>
        <s v="CUBLED-SL 75/25-1000-80-35-SO-20-AP-120-DP-1-CT9(48)" u="1"/>
        <s v="BBRLED-900-80-40-FL-8'-W-UNV-D-1-TB15" u="1"/>
        <s v="CCL-SL-500-80-40-CP(19')-W-120-DP-1-AC" u="1"/>
        <s v="TEK6LED-C-580-90-40-S-4-W-UNV-DP-1-TG9-B1(BSL10LST)" u="1"/>
        <s v="BBRLED-500-80-35-FL-8-W-120-DP-1-DF" u="1"/>
        <s v="BBPRLED-500-90-35-RG3-11' 5 1/2&quot;-W-UNV-DP-1-TG9" u="1"/>
        <s v="SCDI-300-750-80-35-SO-FL-8-BLK-347-DP-1-CT15(218&quot;)D" u="1"/>
        <s v="CCWH-SL-1100-90-35-CL(24' 4&quot;)-W-UNV-DP-1-C" u="1"/>
        <s v="STSLF-SO-400-B(4)-80-30-4-BLK-UNV-MD-1-S-AC(4)-D35-BLK" u="1"/>
        <s v="BBRLED-500-90-35-FL-8'-W-UNV-DP-1-DS" u="1"/>
        <s v="CCH-SL-1100-80-35-CL(2')-W-UNV-DP-1-C-C(Customer requested 2')" u="1"/>
        <s v="PWWLED-500-80-35-S-2-W-UNV-DP-1" u="1"/>
        <s v="B2SQDLED-750-80-35-SO-12-W-120-DP-1-CT9(36)" u="1"/>
        <s v="CLKLED-400-80-35-SO-10-W-UNV-DP-1-DS" u="1"/>
        <s v="BBDILED-750-750-80-35-SO-8'-AP-UNV-DP-1-CA(36)" u="1"/>
        <s v="SP18293(2)-BDLED-500-90-30-ASO-5'-W-UNV-DP-1-CA(36)" u="1"/>
        <s v="BRLED-536-90-40-FL-8-W-277-DP-1-DF" u="1"/>
        <s v="BBRLED-400-80-30-RG-7'1&quot;-W-UNV-DP-1-D-B1(BSL10LST)" u="1"/>
        <s v="STFD-DSO(140'-300)-90-40-AI(22)+AL(4)-W-UNV-MD-2+E(6)-CTS(36)-SC" u="1"/>
        <s v="WW-SL-600-80-30-4-W-UNV-DP-1-CA(36)" u="1"/>
        <s v="SK-10003-CIR-AL(7' 10 1/4&quot;)-400-80-40-SO-W-UNV-DP-1-DF" u="1"/>
        <s v="DIALED-14-2400-80-35-VL-W-UNV-LT(LDE5)-1-DF" u="1"/>
        <s v="SP18435-BMPRLED-OPRI(81°)-750-80-35-RG3-18'5 7/16&quot;-C(ROCKFON723)-UNV-DP-1-TG9-TS(2)-C(99° ANGLED END)" u="1"/>
        <s v="BSLED-550-80-35-SO-20'-BLK-UNV-DP-2-SB9" u="1"/>
        <s v="BDLED-500-80-35-SO-6-W-UNV-DP-1-CA(36)" u="1"/>
        <s v="STD-SO-400-80-40-10-C(SW 6551)-UNV-MD-1+E(1)-CT15(36)-RC" u="1"/>
        <s v="SCPLED-300-90-35-RG2-12' 9&quot;-W-UNV-DP-1-DS" u="1"/>
        <s v="BRLED-500-80-35-FL-16'-W-UNV-DP-1-DS-FW(6)" u="1"/>
        <s v="SCPLED-800-80-35-FL-10' 7&quot;-W-UNV-DP-1-TB15" u="1"/>
        <s v="DIALED-24-4500-80-30-VL-W-277-DP-1-TG9" u="1"/>
        <s v="BRLED-350-80-30-FL-4-W-UNV-DP-1-D" u="1"/>
        <s v="BMPRLED-400-80-35-RG2-24'-W-UNV-DP-1-DS-TS(1)" u="1"/>
        <s v="BRLED-750-80-40-FL-7-W-UNV-DP-NL(1)-DS" u="1"/>
        <s v="BSLED-400-80-35-SO-85'1 1/4&quot;-W-UNV-DP-1+E(6)-SC" u="1"/>
        <s v="TBDILED-650-400-80-35-SO-4-C(HM642M649)-UNV-DP-1-CA(36)" u="1"/>
        <s v="DIALED-22-2500-80-35-VL-W-UNV-DP-1-TG9-OS(1)" u="1"/>
        <s v="SCPLED-800-80-35-FL-5'1 1/2&quot;-W-UNV-DP-1-TB15" u="1"/>
        <s v="SCPLED-300-90-35-RG2-13' 6&quot;-W-UNV-DP-1-DS" u="1"/>
        <s v="SCDI-500-500-80-35-SO-FL-4-AP-120-DP-1-CA(36)" u="1"/>
        <s v="TEK6LED-C-580-90-40-S-4-W-UNV-DP-1-TG9" u="1"/>
        <s v="CCL-SL-400-80-27-CL(15')-C(PP G1035-6)-120-DP-1-C" u="1"/>
        <s v="LT-VL-12-T5HO-1-W-0-0-120-D(ECOSYSTEMH)-1-CA(36)-DS(1)" u="1"/>
        <s v="ARWLED-800-80-30-S-8'-W-UNV-BI-1-OS(1)" u="1"/>
        <s v="TB2DILED-400-750-90-35-SO-SO-14-W-277-DP-1-CA(108&quot;)" u="1"/>
        <s v="CCH-SL-700-80-35-CL(11')-W-UNV-DP-1-C" u="1"/>
        <s v="SCPLED-300-90-35-RG2-14' 3&quot;-W-UNV-DP-1-DS" u="1"/>
        <s v="SKFLED-22-1000-80-30-2SF-W-UNV-DP-1-TG9" u="1"/>
        <s v="BBRLED-500-80-35-FL-7-W-120-DP-1-DF" u="1"/>
        <s v="TB4DILED-400-400-80-35-SL-SO-4-W-UNV-DP-1-CT9(48)" u="1"/>
        <s v="SKFLED-22-1000-80-30-4SF-W-UNV-DP-1-TG9" u="1"/>
        <s v="SKFLED-22-1000-80-30-6SF-W-UNV-DP-1-TG9" u="1"/>
        <s v="SCR-300-80-35-FL-4'0&quot;-W-UNV-DP-1-DF" u="1"/>
        <s v="SCR-300-80-35-FL-8'0&quot;-W-UNV-DP-1-DF" u="1"/>
        <s v="TB4DILED-400-400-80-35-SL-SO-6-W-UNV-DP-1-CT9(48)" u="1"/>
        <s v="CCH-SL-1100-80-35-CL(1')-W-UNV-DP-1-AC" u="1"/>
        <s v="TB4DILED-400-400-80-35-SL-SO-8-W-UNV-DP-1-CT9(48)" u="1"/>
        <s v="SCR-500-90-40-FL-4-W-UNV-DP-E(1)-MFTG9" u="1"/>
        <s v="BBSLED-750-80-35-SO-8'-AP-UNV-DP-1-SC-B1(BSL10LST)-OS(1)" u="1"/>
        <s v="SCPLED-300-90-35-RG2-105 1/2&quot;-W-UNV-DP-1-DS" u="1"/>
        <s v="BMPRLED-400-90-35-RG2-20-W-UNV-DP-1-DS-TS(1)-CP" u="1"/>
        <s v="SCDI-750-400-80-35-SO-FL-10'-W-UNV-DP-1-CT9(36)" u="1"/>
        <s v="BMPRLED-750-80-35-RG3-10' 3/4&quot;-W-UNV-DP-1-TG9-TS(1)" u="1"/>
        <s v="TEK6LED-C-580-90-40-S-4-W-UNV-DP-1-DF" u="1"/>
        <s v="MBWVLED-1000-90-30-S-4-W-120-DP-1" u="1"/>
        <s v="SCR-500-90-40-0.5M-3-W-UNV-DP-1-MFTG9" u="1"/>
        <s v="BBRLED-1000-80-35-FL-4-W-UNV-DP-1-DS" u="1"/>
        <s v="MBWVLED-1000-90-30-S-8-W-120-DP-1" u="1"/>
        <s v="B2SQILED-1800-80-35-SL-16-W-UNV-DP-1-CA(36)" u="1"/>
        <s v="BBRLED-1000-80-35-FL-8-W-UNV-DP-1-DS" u="1"/>
        <s v="MBLED-1000-80-35-S-32-W-UNV-DP-1-CT9(36)" u="1"/>
        <s v="WBRLED-500-90-40-S-9' 1/4&quot;-W-UNV-DP-1-D" u="1"/>
        <s v="STFC-I(10'-350)-DSO(22'-400)-80-30-AY(10)-W-UNV-MD-1-CT9(36)-RC" u="1"/>
        <s v="BBDILED-875-400-80-35-SO-6-W-UNV-DP-1-CA(48)" u="1"/>
        <s v="BBDILED-875-400-80-35-SO-8-W-UNV-DP-1-CA(48)" u="1"/>
        <s v="BDLED-750-80-30-SO-5-AP-120-DP-1-CA(144)" u="1"/>
        <s v="STSLF-SO-400-80-30-8-W-120-MD-1-S" u="1"/>
        <s v="B3RLED-SL-750-80-35-FL-28-W-277-DP-1+E(1)-ST" u="1"/>
        <s v="SCR-300-80-35-FL-4-W-UNV-DP-1-DF" u="1"/>
        <s v="BBRLED-1000-80-35-RG-4-W-UNV-DP-1-TB9" u="1"/>
        <s v="WBRLED-500-80-35-S-6' 8&quot;-W-UNV-DP-1-D" u="1"/>
        <s v="BBRLED-400-80-30-RG-4'7 1/2&quot;-W-UNV-DP-1-D" u="1"/>
        <s v="SP18438(2)-CCH-SL-1100-80-35-CP(51' 11 1/8&quot;)-W-UNV-DP-1-AC" u="1"/>
        <s v="CCH-SL-1100-80-35-CL(3)-W-UNV-DP-1-C" u="1"/>
        <s v="CCH-SL-1100-80-35-CL(4)-W-UNV-DP-1-C" u="1"/>
        <s v="CCH-SL-1100-80-35-CL(6)-W-UNV-DP-1-C" u="1"/>
        <s v="CCH-SL-1100-80-35-CL(7)-W-UNV-DP-1-C" u="1"/>
        <s v="CCH-SL-1100-80-35-CL(8)-W-UNV-DP-1-C" u="1"/>
        <s v="TB2DILED-400-615-80-35-SO-SO-48-W-UNV-DP-1-CA(48)-OS(FS-205 V2 &amp; FS-PP V2)" u="1"/>
        <s v="CCH-SL-1100-80-35-CL(9)-W-UNV-DP-1-C" u="1"/>
        <s v="SP18348(1)-SCDIPAT-REC-90(4)-300-300-80-35-NO-0.5M-460'-NL-BLK-UNV-DP-10+E(14)-CA(96)" u="1"/>
        <s v="BMRLED-750-80-35-FL-10'-W-120-DP-1-TG15" u="1"/>
        <s v="BMRLED-750-80-35-FL-14'-W-120-DP-1-TG15" u="1"/>
        <s v="BMRLED-750-80-30-FL-6'-W-UNV-DP-1+E(1)-TG9-B1(BSL310LP)" u="1"/>
        <s v="BMPRLED-750-80-35-RG3-21'8 11/16&quot;-C(ROCKFON723)-UNV-DP-1-TG9-TS(1)" u="1"/>
        <s v="TB3DILED-700-700-80-35-SL-SO-8-W-UNV-DP-1-CT9(36)" u="1"/>
        <s v="CUBLED-SL 75/25-1000-80-35-SO-4-AP-120-DP-1-CT9(48)-DS(1)" u="1"/>
        <s v="BRLED-500-80-35-FL-18'-W-UNV-DP-1-TB15-FW(6)" u="1"/>
        <s v="SCR-500-90-35-2M-4-W-UNV-DP-1-MFTG9" u="1"/>
        <s v="B2SQDLED-400-80-30-SO-4'-W-120-DP-1-CA(48&quot;)-C(6&quot; BLANKS ON EACH END)" u="1"/>
        <s v="SCR-500-90-35-2M-8-W-UNV-DP-1-MFTG9" u="1"/>
        <s v="B3RLED-SL-750-80-35-FL-20-W-277-DP-2-ST" u="1"/>
        <s v="B2SQDLED-750-90-35-SO-26-AP-120-DP-1-CA(36&quot;)" u="1"/>
        <s v="SCDI-300-300-90-35-BW-FL-8-AP-UNV-DP-1-CT9(36)" u="1"/>
        <s v="STFD-DSO(15'-320)-80-30-BT(3)-BLK-UNV-MD-1-CTS(48)-RC-B1(BSL10LST)-C(REMOTE BATTERY DUE TO FIXTURE SIZE)" u="1"/>
        <s v="SCR-500-90-40-2M-4-W-UNV-DP-E(1)-MFTG9" u="1"/>
        <s v="CCH-SL-1100-80-27-CL(11)-W-120-DP-1+E(1)-C" u="1"/>
        <s v="SCD-500-80-35-FL-4-W-120-DP-1-CA(36)" u="1"/>
        <s v="BRLED-750-80-40-FL-16-W-UNV-DP-E+NL(3)-DS" u="1"/>
        <s v="SCPLED-500-90-30-FL-25'4 1/2&quot;-W-UNV-LT(LDE5)-1-DS" u="1"/>
        <s v="MBWLED-500-80-40-S-3-W-UNV-DP-1" u="1"/>
        <s v="SCR-500-80-35-FL-8-W-120-DP-1-D" u="1"/>
        <s v="202WLED-SL 80/20-1000-80-35-PL-8-W-UNV-DP-1" u="1"/>
        <s v="BBPRLED-400-80-30-FL-14'1/4&quot;-W-UNV-DP-1-TB15" u="1"/>
        <s v="B2SQDLED-750-90-35-SO-36-AP-120-DP-1-CA(36&quot;)" u="1"/>
        <s v="ZESQDI-SL 25/75-1050-80-35-MSO-7-BLK-UNV-MD-1-CA(96)" u="1"/>
        <s v="BBRLED-400-80-40-FL-13-W-120-DP-1-DF" u="1"/>
        <s v="WBSLED-500-80-35-S-4'0&quot;-W-UNV-DP-1-SC" u="1"/>
        <s v="BBPRLED-600-80-30-RG4-16'-W-UNV-DP-1-DS" u="1"/>
        <s v="SCRV-500-80-27-FL-6-W-UNV-DP-1-D" u="1"/>
        <s v="BBRLED-400-80-30-RG-6'5&quot;-W-UNV-DP-1-D-B1(BSL10LST)" u="1"/>
        <s v="SCPLED-500-90-30-FL-8' 6 1/2&quot;-W-UNV-DP-1-DF-FW(6)" u="1"/>
        <s v="BBPRLED-375-80-40-FL-14'1&quot;-W-UNV-DP-1-DF-TS(1)-CP" u="1"/>
        <s v="SP18276-SCRPAT-OPR-170°+57.31°-350-80-35-FL-420&quot;-EX-W-UNV-DP-1-DS-C(COMPOUND CORNER FROM LINE 13)" u="1"/>
        <s v="LT-VL-4-T5HO-1-W-0-0-120-D(ECOSYSTEMH)-1-CA(36)-DS(1)" u="1"/>
        <s v="BBRLED-400-80-30-RG-5'2&quot;-W-UNV-DP-1-D-B1(BSL10LST)" u="1"/>
        <s v="BBDLED-1000-90-35-SO-4'-W-UNV-DP-1-CTS(96)-B1(BSL310LP)-C(BLACK CANOPIES &amp; CORD)" u="1"/>
        <s v="BRLED-500-80-35-FL-10'-W-UNV-DP-1-TB15" u="1"/>
        <s v="AULED-22-2500-80-40-SO-W-UNV-D-1-TB15" u="1"/>
        <s v="SP18027-SCR-350-80-35-FL-9'3&quot;-EX-W-UNV-DP-1-DS-C(CUSTOM DEPTH AANGLED END)" u="1"/>
        <s v="BMPRLED-750-80-35-RG3-22' 2&quot;-C(ROCKFON723)-UNV-DP-1-TG9-TS(1)" u="1"/>
        <s v="BBRLED-1000-80-40-FL-4'-W-UNV-DP-1-TB15-B1(BSL310LP)" u="1"/>
        <s v="DAYCLED-24-3200-80-27-SO-W-UNV-DP-1-TB15" u="1"/>
        <s v="BMDLED-500-80-35-ASO-24'-W-277-DP-1-CA(36)" u="1"/>
        <s v="DIA-24-VL-T8-3-W-UNV-D(MARK7)-1-TB15" u="1"/>
        <s v="ZESQDI-SL 25/75-1050-80-35-MSO-32-BLK-UNV-MD-1-CA(96)" u="1"/>
        <s v="BBRLED-400-90-30-RG-12-CB20946(3)-W-UNV-DP-2-TG9" u="1"/>
        <s v="BBRLED-400-80-30-RG-11'7&quot;-W-UNV-DP-1-D" u="1"/>
        <s v="SKPLED-22-2800-80-35-FL-W-277-DP-1-TB15" u="1"/>
        <s v="SCR-500-80-35-2M-8-W-120-DP-1-D" u="1"/>
        <s v="SP17130(2)-SLWLED-SL 100/0-800-80-35-NO-3-W-UNV-LT(L3D)-1" u="1"/>
        <s v="CCH-SL-750-80-35-CL(20)-W-UNV-DP-1-C" u="1"/>
        <s v="BMRLEDPAT-REC-90(4)-400-80-30-SO-FL-80'-EX-W-120-DP-1-DS-C(DS OUTSIDE + DF INSIDE)" u="1"/>
        <s v="SCRPAT-OPR-90(3)-500-80-40-FL-14' 6 3/4&quot;-NL-W-UNV-DP-1-DF" u="1"/>
        <s v="TB2DILED-400-750-90-35-SO-SO-16-W-277-DP-1-CA(108&quot;)" u="1"/>
        <s v="BRLED-536-90-40-FL-292-W-277-DP-1-TB9" u="1"/>
        <s v="WBRLED-750-80-30-S-50-AP-120-DP-1-DF-C(TOTAL LENGTH 600&quot;)" u="1"/>
        <s v="STFI-I(30'-700)-90-27-AL(4)-W-UNV-MD-1-CA(36&quot;)-RC" u="1"/>
        <s v="SCDLAC-AC(2)-D36-HX-D-500-80-30-FL-12'-W-UNV-LT(LDE1)-2+E(1)-CA(36)" u="1"/>
        <s v="SCDLAC-AC(3)-D36-HX-D-500-80-30-FL-20'-W-UNV-LT(LDE1)-2+E(1)-CA(36)" u="1"/>
        <s v="SCDLAC-AC(4)-D36-HX-D-500-80-30-FL-28'-W-UNV-LT(LDE1)-2+E(1)-CA(36)" u="1"/>
        <s v="BMPRLED-700-80-35-RG3-24'-W-UNV-DP-1-DF" u="1"/>
        <s v="SCDLAC-AC(5)-D36-HX-D-500-80-30-FL-36'-W-UNV-LT(LDE1)-2+E(1)-CA(36)" u="1"/>
        <s v="SLLED-SL 80/20-1500-80-35-RE-8'-W-UNV-DP-1-CT9(36)" u="1"/>
        <s v="STFC-I(28-175)-DSO(28-200)-80-40-AL(6)+AX(1)-W-UNV-MD-1-CA(36)-RC" u="1"/>
        <s v="BBRLED-400-80-30-RG-8'-CB20946(2)-W-UNV-DP-1+LDI-ST" u="1"/>
        <s v="BMRLED-500-80-30-RG-4'-W-UNV-DP-1-TG9-CP" u="1"/>
        <s v="BMRLED-500-80-35-RG-8-W-UNV-LT(LDE5)-1-TB9-DS(1)-C(LRF2-DCRB  DS+ RMJ-ECO32-DV-B POWER PACK)" u="1"/>
        <s v="BBDLED-875-80-35-SO-8-W-UNV-DP-1-CA(48)-DOS(1)" u="1"/>
        <s v="STFC-NO-DSO(40'-400)-90-30-AL(1)+AT(2)+AI(4)-BLK-UNV-MD-2-CTS(72)-RC" u="1"/>
        <s v="BMRLEDPAT-REC-90(4)-1000-90-30-SO-FL-50'-NL-W-UNV-LT(L3D)-2-D-C(LINEAR ST CONVERT TO D NO CNR)" u="1"/>
        <s v="SLWLED-SL 100/0-800-80-35-NO-22'-W-UNV-DP-1" u="1"/>
        <s v="BDLED-750-80-40-SO-16-W-UNV-DP-1-CA(36)" u="1"/>
        <s v="SCRML-48'-FL(40')-500-80-35-MKL(5'6&quot;)-350-80-35-BLK-BL(30&quot;)-BLK-UNV-DP-2-MFTG9" u="1"/>
        <s v="BBRLED-500-80-35-RG-4'-CB20946(2)-W-277-LT(LDE1)-E(1)+LDI-TB15-FW(6)" u="1"/>
        <s v="ZERLED-SQ-400-80-35-46-W-UNV-DP-1-ST-B2(BSL10LST)-C(REMOTE ENLIGHTED INTEGRAL SENSOR)" u="1"/>
        <s v="B6-S-NO-24-NL-T8-1S-1S-W-277-D(MARK7)-2-CT9(36)-B1(LP600)-D" u="1"/>
        <s v="BDLED-750-80-40-SO-16-W-UNV-DP-E+NL(3) -CA(36)" u="1"/>
        <s v="BRLED-1000-80-30-FL-8-W-120-DP-1-TG9" u="1"/>
        <s v="SCD-400-80-30-0.5M-24-W-UNV-DP-1-CA(36)" u="1"/>
        <s v="BRLED-750-80-40-FL-4-W-UNV-DP-NL(1)-TB15" u="1"/>
        <s v="BRLED-500-80-35-FL-11'-W-UNV-DP-1-DF" u="1"/>
        <s v="B2SQDLED-500-80-40-SO-8'0&quot;-W-UNV-DP-1-CA(36&quot;)" u="1"/>
        <s v="BBPRLED-750-90-35-RG3-100&quot;-W-UNV-DP-1-DF-C(JOIN TO EXIST)" u="1"/>
        <s v="BMPRLED-800-80-35-RG3-52'-W-UNV-DP-1-DF" u="1"/>
        <s v="BMDLED-500-90-35-SO-8-W-UNV-DP-1-CA(144)" u="1"/>
        <s v="BMRLED-750-80-30-FL-2-C(RAL7047)-UNV-DP-1-DF" u="1"/>
        <s v="GPRLED-EX2W-520-80-35-RG2-22'10&quot;-W-UNV-DP-1-DS" u="1"/>
        <s v="TWRLED-SL 90/10-1250-80-40-VL-8'-AP-UNV-DP-1-CA(36&quot;)" u="1"/>
        <s v="SCD-500-80-35-FL-4X4-AP-UNV-DP-1-CA(36)-B1(BSL10LST)" u="1"/>
        <s v="SP18469(1)-B6RLED-500-80-50-FL-8-C(RAL7024)-UNV-DP-1-DF" u="1"/>
        <s v="BBPRLED-500-90-35-RG3-130&quot;-W-UNV-DP-1-TG9" u="1"/>
        <s v="BMRLED-750-90-30-FL-6-W-UNV-DP-1-D" u="1"/>
        <s v="BRVLED-400-80-35-SO-27' 11 5/8&quot;-W-UNV-DP-1-DS-C(DS/D)" u="1"/>
        <s v="WBRLED-750-80-40-S-25-AP-UNV-DP-1-D-C(TOTAL LENGTH 25')" u="1"/>
        <s v="SCDI-500-400-90-35-SO-FL-4'-AP-UNV-DP-1-CA(48)" u="1"/>
        <s v="BBRLED-400-80-30-RG-5'2 1/2&quot;-W-UNV-DP-1-D-B1(BSL10LST)" u="1"/>
        <s v="BBRLED-400-80-30-RG-6'2 1/2&quot;-W-UNV-DP-1-D-B1(BSL10LST)" u="1"/>
        <s v="WBRLED-500-80-35-S-7' 3&quot;-W-UNV-DP-1-D" u="1"/>
        <s v="CLKLED-900-80-35-SO-12-W-UNV-DP-1-AC" u="1"/>
        <s v="SCDI-500-400-90-35-SO-FL-8'-AP-UNV-DP-1-CA(48)" u="1"/>
        <s v="BBDILED-1000-500-80-40-SO-20-W-UNV-DP-1-CA(36)" u="1"/>
        <s v="STSFF-SO(12-300)-90-35-AY(1)-W-120-MD-1-S" u="1"/>
        <s v="STFC-I(20'-1000)-NO-80-35-BYP(1)-W-120-MD-1+E(1)-CA(36)-RC" u="1"/>
        <s v="BRLED-500-80-35-FL-12'-W-UNV-DP-1-DS-FW(6)" u="1"/>
        <s v="ZESQD-SL 0/100-900-80-30-MSO-NO-8-W-UNV-MD-1-CTS(120)" u="1"/>
        <s v="BMDLED-750-80-30-SO-4'-BLK-UNV-DP-1-CA(60)-B1(BSL10LST)" u="1"/>
        <s v="BMDLED-750-80-30-SO-8'-BLK-UNV-DP-1-CA(60)-B1(BSL10LST)" u="1"/>
        <s v="WWR-SL-500-80-35-4'-W-UNV-DP-1-TB15" u="1"/>
        <s v="CLKLED-750-80-40-SO-4-W-UNV-DP-1-DS" u="1"/>
        <s v="STFC-NO-DSO(24'-400)-90-35-AL(4)-W-UNV-MD-1-CA(36&quot;)-RC" u="1"/>
        <s v="BBPRLED-600-80-30-RG4-18' 6&quot;-W-UNV-DP-1-DS" u="1"/>
        <s v="BRLED-750-80-40-FL-8-W-UNV-DP-NL(1)-DS" u="1"/>
        <s v="SCDI-750-500-80-35-BW-FL-8-W-347-DP-1-CA(36)-C(2 X 4' SECTIONS)" u="1"/>
        <s v="SCDI-750-500-80-35-BW-FL-8-W-347-DP-2-CA(36)-C(2 X 4' SECTIONS)" u="1"/>
        <s v="B3RLED-SL-750-80-35-FL-12-W-277-DP-1+E(1)-ST" u="1"/>
        <s v="BMPRLED-400-80-35-RG2-31'11&quot;-W-UNV-DP-1-DS-TS(1)" u="1"/>
        <s v="BMRLED-500-90-TW2750-FL-4'-W-UNV-DALIDT6-1-TB15-C(LBC)" u="1"/>
        <s v="GPSLED-750-90-30-FL-6' 6&quot;-W-120-DP-1-S" u="1"/>
        <s v="SP17627(1)-WBRLED-500-80-40-CLEAR POLYCARB- 4' 0&quot;-C(BLK)-UNV-DP-1-D-C(CUSTOM LENS)" u="1"/>
        <s v="SLLED-SL 25/75-1000-80-40-SM-8-BLK-120-DP-1-CT9(36&quot;)-C(MOUNTING KIT BLACK)" u="1"/>
        <s v="SCRPAT-ASO-90(1)-500-80-35-FL-66' 27/8&quot;-EX-W-UNV-DP-1-DS" u="1"/>
        <s v="SP18438(2)-CCH-SL-1100-80-35-CP(82' 6 5/8&quot;)-W-UNV-DP-1-AC" u="1"/>
        <s v="SKPE-10008-SL 60/40-CIR-AL(23' 6 3/4&quot;)-800-80-27-SO-W-UNV-D-1-CA(96)" u="1"/>
        <s v="BBRLED-875-80-35-FL-4-W-UNV-DP-1-DS-DOS(1)" u="1"/>
        <s v="SKPLED-22-4000-80-35-0.5-W-UNV-DP-1-TG9" u="1"/>
        <s v="TB2WDILED-1100-1000-90-35-SLA-SO-4-AP-UNV-BI-1-OS(FS-205 V2 DUAL TECHNOLOGY - 30% OUTPUT DURING VACANCY)" u="1"/>
        <s v="SCD-400-80-30-0.5M-14-W-UNV-DP-1+E(1)-CA(36)" u="1"/>
        <s v="SCPLED-500-90-27-FL-7' 11 1/2&quot;-W-UNV-DP-1-DS" u="1"/>
        <s v="WW-SL-750-80-35-4'-W-UNV-DP-1-CA(36)" u="1"/>
        <s v="BBLED2-SL-750-500-80-35-SO-6' 0&quot;-W-UNV-DP-2-CT15(36)" u="1"/>
        <s v="DIA-22-VL-T5HO-1-W-120-ERS-1-ST-FW(6)" u="1"/>
        <s v="B2SQILED-1800-80-35-SL-5'6&quot;-W-UNV-DP-1-CA(36)" u="1"/>
        <s v="ZESQWDI-SL 25/75-1050-80-30-MSO-4-W-UNV-MD-1" u="1"/>
        <s v="ZESQDI-SL 25/75-700-80-35-SO-4-W-UNV-MD-E(1)-CTS(60)" u="1"/>
        <s v="SP18469(1)-B6RLED-500-80-50-FL-4-C(RAL7024)-UNV-DP-1-DF" u="1"/>
        <s v="ZESQDI-SL 25/75-700-80-35-SO-6-W-UNV-MD-E(1)-CTS(60)" u="1"/>
        <s v="BBDLED-875-80-35-SO-6-W-UNV-DP-1-CA(48)-DOS(1)" u="1"/>
        <s v="SP18290(2)-SLLED-SL 55/45-1500-80-35-VL-20'-W-UNV-DP-1-CT9(36)-EN(3)" u="1"/>
        <s v="BMRLED-750-80-30-FL-4'-W-UNV-DP-1-DF" u="1"/>
        <s v="SP18290(2)-SLLED-SL 55/45-1500-80-35-VL-8'-W-UNV-DP-1-CT9(36)-EN(1)" u="1"/>
        <s v="BBPRLED-600-80-30-RG4-11'-W-UNV-DP-1-DS" u="1"/>
        <s v="BBRLED-500-80-35-RG-20'-CB20946(6)-W-277-LT(LDE1)-5+E(1)+LDI-TB15-FW(6)" u="1"/>
        <s v="SCR-500-90-40-0.5M-4-W-UNV-DP-1-MFTG9" u="1"/>
        <s v="ZESQDI-SL 25/75-700-80-35-SO-8-W-UNV-MD-E(1)-CTS(60)" u="1"/>
        <s v="STFC-NO-DSO(12-400)-90-40-AH(6)-W-UNV-MD-1-CA(48)-SC" u="1"/>
        <s v="WBRLED-500-80-35-S-7' 7&quot;-W-UNV-DP-1-D" u="1"/>
        <s v="B6RLED-500-80-40-FL-8' 0&quot;-W-277-DP-1-TB9" u="1"/>
        <s v="B2SQDLED-1000-90-35-SO-4-AP-120-DP-1-CA(36&quot;)" u="1"/>
        <s v="SCRAC-AC(6)-D36-HX-D-CC-80-30-12-BLK-UNV-1-D" u="1"/>
        <s v="BMRLED-B3-MF-500-90-35-FL-4'-W-UNV-DP-1-DF" u="1"/>
        <s v="ARWLED-600-80-35-S-27'-W-UNV-DP-1" u="1"/>
        <s v="B6RLED-750-80-35-FL-4-W-120-DP-1-TB9-B1(BSL310LP)" u="1"/>
        <s v="BBPRLED-400-80-30-FL-5'1 1/2&quot;-W-UNV-DP-1-TB15" u="1"/>
        <s v="BDLED-750-80-35-SO-5'-BLK-UNV-DP-E(1)-CA(96)" u="1"/>
        <s v="SP17046(2)-PRLED-1000-80-35-S-12-AP-UNV-O(SR)-1+GTD(1)-CTS(48)-DOS(2)" u="1"/>
        <s v="BBRLED-500-80-35-1.5M-6-W-UNV-DP-1-TG9" u="1"/>
        <s v="BRLED-500-80-35-FL-14'-W-UNV-DP-1-TB15-FW(6)" u="1"/>
        <s v="BSLED-750-80-40-SO-6'-W-120-DP-1-S" u="1"/>
        <s v="SP18442-SCR-350-80-35-FL-34'-W-UNV-DP-1-DS" u="1"/>
        <s v="BBWDLED-400-80-40-SO-8'-W-UNV-DP-1" u="1"/>
        <s v="BRLED-1000-80-30-FL-6-W-120-DP-1-TG9" u="1"/>
        <s v="SCS-300-80-40-FL-8'6&quot;-BLK-120-DP-1-S" u="1"/>
        <s v="GPSLED-750-90-30-FL-5' 6&quot;-W-120-DP-1-S" u="1"/>
        <s v="BRLED-750-80-40-FL-12-W-UNV-DP-E+NL(2)-DS" u="1"/>
        <s v="BBRLED-450-80-35-RG-10-CB20946(3)-W-UNV-DP-2-TG9" u="1"/>
        <s v="BMSLEDPAT-OPO-90-500-80-30-SO-123 1/2&quot;-EX-AP-120-DP-1-S-C(JOIN TO EXIST)" u="1"/>
        <s v="CCH-SL-1100-80-35-CL(102)-W-UNV-DP-2-C" u="1"/>
        <s v="CUBLED-SL 75/25-1000-80-35-SO-8-AP-120-DP-1-CT9(48)-DS(1)" u="1"/>
        <s v="BBRLED-400-80-30-RG-19'2&quot;-W-UNV-DP-1-D" u="1"/>
        <s v="BBDLED-1000-90-35-SO-4'-W-UNV-DP-1-CTS(96)-C(BLACK CANOPIES &amp; CORD)" u="1"/>
        <s v="BBPRLED-500-80-40-RG3-26-W-UNV-DP-1-TB15-TS(1)" u="1"/>
        <s v="SLLED-SL 25/75-1500-80-40-SM-4' 0&quot;-AP-120-DP-1-CA(36)" u="1"/>
        <s v="SP18422(1)-STFC-I(22-350)-DML(68-600)+DML(6-225)-B(24)-80-35-AL(24)+AT(3)+SLV(4)+AI(2)-BLK-UNV-MD-1-CT15(80&quot;)-RC-C(VERTICAL TO BE DML225LM)" u="1"/>
        <s v="SL2LLED-2XSL-1000-500-80-35-VL-12-W-UNV-DP-1-CT9(36)" u="1"/>
        <s v="SKPLED-22-4000-80-35-0.5-W-120-DP-1-TG9" u="1"/>
        <s v="SP18442-SCR-350-80-35-FL-11'-EX-W-UNV-DP-1-DS-C(SHALLOW FIXTURE WITH ANGLED ENDS)" u="1"/>
        <s v="B6RLED-1100-80-35-FL-20'-W-UNV-DP-1-TG15" u="1"/>
        <s v="SP000-B6RLED-1100-80-40-FL-11'-W-UNV-DP-1-DS" u="1"/>
        <s v="BBDILED-640-400-80-50-SO-10-BLK-UNV-DP-1-CA(60)" u="1"/>
        <s v="STFC-NO-DSO(30-400)-80-40-AY(5)+AH(3)-AP-UNV-MD-1-CTS(36)-RC" u="1"/>
        <s v="SLLED-SL 25/75-1500-80-40-SM-8' 0&quot;-AP-120-DP-1-CA(36)" u="1"/>
        <s v="SKPE-18059-SL 0/100-ASO-AL 22' 3.25&quot;-800-80-30-SO-W-UNV-D-1-CA(36)" u="1"/>
        <s v="SP18187(1)-BBRLED-500-80-30-PL-12-W-UNV-DP-1-TG9" u="1"/>
        <s v="STFC-NO-DSO(196'-400)-80-35-AL(14)+AX(3)+AT(7)-W-UNV-MD-2-CT9(36)-RC" u="1"/>
        <s v="B2SQDLED-500-80-35-SO-6'-W-UNV-DP-1-CA(36&quot;)" u="1"/>
        <s v="SP000-B6RLED-1100-80-40-FL-6'-W-UNV-DP-1-DS" u="1"/>
        <s v="SCD-500-80-35-FL-4'-AP-120-DP-1-CT9(36&quot;)" u="1"/>
        <s v="CCL-SL-500-90-35-CP(52')-W-UNV-DP-1-AC" u="1"/>
        <s v="SCD-500-80-35-FL-8'-AP-120-DP-1-CT9(36&quot;)" u="1"/>
        <s v="STFC-NO-DSO(56'-400)-90-30-AL(3)+AT(2)+AI(6)-BLK-UNV-MD-2-CTS(72)-RC" u="1"/>
        <s v="SP18088(2)-BBSLED-400-80-35-SO-12'-BLK-277-DP-1-S-B1(BSL10LST)" u="1"/>
        <s v="SCDIPAT-REC-90(4)-500-400-80-35-NO-FL-27'-NL-BLK-UNV-DP-1-CT9(48)" u="1"/>
        <s v="SP18290(2)-SLLED-SL 55/45-1500-80-35-VL-24'-W-UNV-DP-1-CT9(36)-EN(3)" u="1"/>
        <s v="SP18290(2)-SLLED-SL 55/45-1500-80-35-VL-34'-W-UNV-DP-1-CT9(36)-EN(3)" u="1"/>
        <s v="SKPLED-22-3200-80-35-0.5-W-UNV-DP-1-TB9" u="1"/>
        <s v="BRLED-500-80-35-FL-10'-W-UNV-DP-1-DS-FW(6)" u="1"/>
        <s v="BDLED-1000-80-40-SO-25-W-347-DP-1-CA(36)" u="1"/>
        <s v="SP18368(2)-SLLED-SL 55/45-1500-80-35-SM-8-AP-120-DP-2-CA(36)-C(4.5&quot; AP CANOS &amp; PWR CORD)" u="1"/>
        <s v="BMRLED-750-90-27-FL-8'-W-UNV-DP-1-D" u="1"/>
        <s v="BDLED-1000-80-40-SO-27-W-347-DP-1-CA(36)" u="1"/>
        <s v="SCRPAT-OPR-90(3)-500-80-40-FL-9' 5 7/8&quot;-NL-W-UNV-DP-1-DF" u="1"/>
        <s v="BMRLED-750-80-35-RG-2'-W-UNV-DP-1-TG9-FW(6')" u="1"/>
        <s v="BMDLED-500-90-35-SO-32-W-UNV-DP-2+E(1)-CA(144)" u="1"/>
        <s v="BMRLED-750-90-30-RG-22-W-277-DP-1-TB9" u="1"/>
        <s v="STFC-NO-DSO(34-300)-80-35-AY(8)-AP-277-MD-1-CTS(54)-RC" u="1"/>
        <s v="WBSLED-750-80-35-S-20-W-UNV-DP-1-SC" u="1"/>
        <s v="BMRLED-750-80-35-RG-2'-W-UNV-DP-1-TG9-B1(BSL10LST)-FW(6')-C(REMOTE CIRCUIT + BATTERY)" u="1"/>
        <s v="STD-SO-300-90-40-2'-W-UNV-MD-1-CTS(36)-SC" u="1"/>
        <s v="SLLED-SL 80/20-1500-80-35-RE-10'-W-UNV-DP-1-CT9(36)" u="1"/>
        <s v="DIALED-22-3000-80-30-VL-W-277-DP-1-TG9" u="1"/>
        <s v="BBDLED-1200-80-40-SO-6' 3&quot;-W-UNV-DP-1-CA(36&quot;)" u="1"/>
        <s v="SK-10003-CIR-AL(#7' 10 1/4&quot;)-700-80-35-SO-W-UNV-DP-1-DS" u="1"/>
        <s v="SCDPAT-ASO-60-400-80-35-FL-36-EX-W-UNV-DP-1-CTS(36)" u="1"/>
        <s v="TB4DILED-750-500-80-35-SL-SO-14-W-UNV-DP-2-CT9(48)-C(2 CIRCUIT SPLIT 8'-6' FEED ON EACH END - 5 CONDUCTOR CABLE EACH END)" u="1"/>
        <s v="BRLED-750-80-35-FL-6-W-UNV-DP-1-TG9" u="1"/>
        <s v="B3RLED-SL-750-80-35-FL-4-W-277-DP-1-ST" u="1"/>
        <s v="TB4DILED-750-500-80-35-SL-SO-10-W-UNV-DP-1-CT9(48)" u="1"/>
        <s v="STFD-DML(32-225)-80-35-AL(4)-AP-120-MD-1-CA(48)-RC" u="1"/>
        <s v="SP18290(2)-SLLED-SL 55/45-1500-80-35-VL-18'-W-UNV-DP-1-CT9(36)-EN(3)" u="1"/>
        <s v="BRLED-400-90-30-FL-9'-W-120-DP-1-D" u="1"/>
        <s v="B2SQDLED-452-90-27-SO-10-AP-UNV-DP-1-CA(60)-C(W/ BLACK CORDS AND CANOPIES)" u="1"/>
        <s v="B2SQDLED-452-90-27-SO-17-AP-UNV-DP-1-CA(60)-C(W/ BLACK CORDS AND CANOPIES)" u="1"/>
        <s v="B2SQDLED-452-90-27-SO-24-AP-UNV-DP-1-CA(60)-C(W/ BLACK CORDS AND CANOPIES)" u="1"/>
        <s v="B2SQDLED-452-90-27-SO-26-AP-UNV-DP-1-CA(60)-C(W/ BLACK CORDS AND CANOPIES)" u="1"/>
        <s v="SCR-417-80-35-FL-15'0&quot;-W-UNV-DP-1-DS" u="1"/>
        <s v="B6PRLED-800-80-35-RG3-11'-W-UNV-DP-1-DF-TS(2)" u="1"/>
        <s v="BDLED-1000-80-40-SO-14-W-347-DP-1-CA(36)" u="1"/>
        <s v="BDLED-1000-80-40-SO-15-W-347-DP-1-CA(36)" u="1"/>
        <s v="TWIN BEAM 2 MRKT KIT: TBDILED-B2-750-750-40-SO-22”-W-UNV-D-1-CA(36)-C(WITH DIMMER SWITCH)" u="1"/>
        <s v="BMRLED-750-90-30-RG-11-W-277-DP-1-TB9" u="1"/>
        <s v="MBLED-1000-80-35-S-4-W-UNV-DP-1-CT9(36)" u="1"/>
        <s v="SCR-500-80-35-0.5M-8-W-120-DP-1-D" u="1"/>
        <s v="BRLED-500-80-35-FL-12'-W-UNV-DP-1-TB15-FW(6)" u="1"/>
        <s v="BBRLED-1000-80-30-FL-4-W-UNV-DP-1-TB15" u="1"/>
        <s v="SCD-300-80-30-2M-8'-W-UNV-DP-1-CA(48)" u="1"/>
        <s v="BBRLED-1000-80-30-FL-8-W-UNV-DP-1-TB15" u="1"/>
        <s v="BBDILED-640-400-80-40-SO-20-W-UNV-DP-1-CTS(36)" u="1"/>
        <s v="BRLED-1000-80-30-FL-4-W-120-DP-1-TG9" u="1"/>
        <s v="BRLED-750-80-40-FL-20-W-UNV-DP-1+NL(1)-TB15" u="1"/>
        <s v="TB2WDILED-750-750-80-35-SO-SO-12-W-UNV-DP-1" u="1"/>
        <s v="BBDILED-500-375-90-35-SO-24-W-UNV-DP-1-CA(36&quot;)" u="1"/>
        <s v="SCPLED-300-80-30-RG2-11' 7 1/2&quot;-W-UNV-DP-1-DF" u="1"/>
        <s v="SCR-500-90-40-FL-8-W-UNV-DP-1-MFTG9-C(4' FL LENS+4' 0.5M STEP LENS)" u="1"/>
        <s v="GPRLED-EXNW-300-80-40-RG2-7-W-UNV-DP-1-DF" u="1"/>
        <s v="TB2DILED-400-750-90-35-SO-SO-24-W-277-DP-1+E(1)-CA(108&quot;)" u="1"/>
        <s v="CCH-SL-1100-80-27-CL(28)-W-120-DP-1+E(2)-C" u="1"/>
        <s v="TB2DILED-400-500-80-35-SL-SO-10-W-UNV-DP-2-CA(36)" u="1"/>
        <s v="SCRPAT-REC-90(4)-500-80-35-FL-54'-EX-W-UNV-DP-1-MFST" u="1"/>
        <s v="SP18210(2)-LTLED-SL 23/77-1000-80-35-PL-10-AP-120-DP-1-CA(48)" u="1"/>
        <s v="SCRPAT-REC-90(4)-500-80-35-FL-68'-EX-W-UNV-DP-1-MFST" u="1"/>
        <s v="SCDI-500-400-90-35-SO-FL-4'-AP-UNV-DP-1-CA(48)-DS(1)" u="1"/>
        <s v="SP0000-BMPRLED-400-80-50-RG3-8' 3 1/2&quot;-W-UNV-DP-1-TG9-TS(2)" u="1"/>
        <s v="SP18290(2)-SLLED-SL 55/45-1250-80-35-VL-8-W-UNV-DP-1-CT9(36)-EN(1)-C(RRU-X-UNV-FM)" u="1"/>
        <s v="CCL-SL-300-80-35-CL(18)-W-UNV-DP-1-C" u="1"/>
        <s v="SCDI-500-400-90-35-SO-FL-8'-AP-UNV-DP-1-CA(48)-DS(1)" u="1"/>
        <s v="BRLED-750-80-40-FL-6-W-UNV-DP-1+E-DS" u="1"/>
        <s v="BRLED-500-90-35-FL-8'-W-277-DP-1-TB15" u="1"/>
        <s v="MBLED-1000-80-35-S-8-W-UNV-DP-1-CA(96)" u="1"/>
        <s v="PWWLED-500-80-40-S-12'-W-UNV-DP-1" u="1"/>
        <s v="ZELED-SL 0/100-500-90-35-MSO-W-5' 0&quot;-BLK-UNV-MD-1-CT9(36)" u="1"/>
        <s v="ZELED-SL 65/35-750-80-30-MSO-14-AP-UNV-MD-2A/B-CA(24)" u="1"/>
        <s v="BMRLED-500-90-30-FL-4-W-UNV-DP-1-ST" u="1"/>
        <s v="WBRLED-500-80-35-S-4-W-UNV-DP-1-TF" u="1"/>
        <s v="WWR-SL-400-80-40-7' 6&quot;-W-120-DP-1-DF" u="1"/>
        <s v="SCR-500-80-30-FL-17'6&quot;-W-UNV-DP-1-DF" u="1"/>
        <s v="SP18442-SCR-350-80-35-FL-14'-W-UNV-DP-1-DS-C(SHALLOW HOUSING &amp; 39° ANGLE)" u="1"/>
        <s v="SCRML-4'-FL(2')-500-80-35-MKL(2')-350-80-35-BLK-BLK-UNV-DP-2-MFTG9" u="1"/>
        <s v="BRLED-500-80-35-FL-18-W-UNV-DP-1-DF" u="1"/>
        <s v="B6PRLED-800-80-35-RG3-9'-W-UNV-DP-1-DF-TS(2)" u="1"/>
        <s v="WW-SL-1000-90-35-10-W-UNV-DP-1-CA(36)" u="1"/>
        <s v="BDLED-400-80-40-SO-4-BLK-120-DP-1-CA(36)" u="1"/>
        <s v="SP18210(2)-LTLED-SL 23/77-1000-80-35-PL-12-AP-120-DP-1-CA(48)" u="1"/>
        <s v="SCS-500-80-35-FL-57 15/16&quot;-W-120-DP-1-S-C(JOINERS EACH SIDE)" u="1"/>
        <s v="SL2HLED-2XSL-1000-1000-80-35-VL-12-AP-UNV-DP-1-CA(72)-C(35' POWER CORD)" u="1"/>
        <s v="BRLED-500-80-35-FL-22'-W-UNV-DP-1-DS-FW(6)" u="1"/>
        <s v="CCWH-SL-1100-90-35-CL(15' 5&quot;)-W-UNV-DP-1-C" u="1"/>
        <s v="MBWLED-750-80-35-S-4-W-UNV-DP-1-C (SEE PDF ATTACHED - CALL ANIL TO DISCUSS)" u="1"/>
        <s v="BBLED2-SL-750-500-90-35-SO-12-W-UNV-DP-1-CA(36)-B1(BSL310LP)-C(MOUNTING FOR SLOPED CEILING, JOIN TO EXISTING FIXTURE)" u="1"/>
        <s v="STSLF-ML-600-90-30-3'-BLK-UNV-MD-1-S-C(BLACK MICRO LOUVER W/ CORD, PLUG AND DIMMER)" u="1"/>
        <s v="TB2WDILED-750-750-80-35-SO-SO-4-W-UNV-DP-1" u="1"/>
        <s v="STSLF-SO-400-80-35-10-BLK-UNV-MD-1+E(1)-S-AC(6)-D35-BLK" u="1"/>
        <s v="BMRLED-750-90-30-RG-7-W-277-DP-1-TB9" u="1"/>
        <s v="BRLED-536-90-40-FL-16-W-277-DP-1-TB9" u="1"/>
        <s v="CLKLED-700-80-30-SO-9-W-UNV-DP-1-AC-FW(6)" u="1"/>
        <s v="SLLED-SL 80/20-1500-80-35-RE-12'-W-UNV-DP-1-CT9(36)" u="1"/>
        <s v="SCRML-12'-FL(8')-500-80-35-MKL(3')-350-80-35-BLK-BL(12&quot;)-BLK-UNV-DP-2-MFTG9" u="1"/>
        <s v="STSLF-SO-300-90-30-4'-BLK-UNV-MD-1-S" u="1"/>
        <s v="BRLED-500-90-35-FL-26'-W-277-DP-1-TB15" u="1"/>
        <s v="SCDI-750-500-80-30-SO-FL-K(2X10)-BLK-120-DP-1-CA(36)" u="1"/>
        <s v="BBPRLED-300-80-35-RG3-46'-W-UNV-DP-1-DS-TS(2)" u="1"/>
        <s v="STD-SO-400-80-40-6-C(SW 6551)-UNV-MD-1-CT15(36)-RC" u="1"/>
        <s v="BDLED-750-80-40-SO-4-W-UNV-DP-NL(1)-CA(36)" u="1"/>
        <s v="B3RLED-SL-750-80-35-FL-28-W-277-DP-1-ST" u="1"/>
        <s v="BBRLED-1000-80-35-FL-4-W-UNV-DP-1-DS-B1(BSL310LP)" u="1"/>
        <s v="BBWDLED-750-80-35-SO-4'-W-UNV-DP-1" u="1"/>
        <s v="BMRLED-1000-80-30-FL-4'-W-UNV-DP-1-TG9" u="1"/>
        <s v="BMRLED-1000-80-30-FL-6'-W-UNV-DP-1-TG9" u="1"/>
        <s v="SP18088A(2)-BBSLED-400-80-35-SO-8'-BLK-277-DP-1-S-B1(BSL10LST)" u="1"/>
        <s v="BMRLED-1000-80-30-FL-8'-W-UNV-DP-1-TG9" u="1"/>
        <s v="B3RLED-SL-750-80-35-FL-24-W-277-DP-1+E(1)-ST" u="1"/>
        <s v="STD-SO-300-90-30-6-W-UNV-MD-1+E(1)-CTS(48)-RC" u="1"/>
        <s v="SP18298A(2)-TB2WDLED-300-80-30-SO-1496 3/8&quot;-W-UNV-DP-1" u="1"/>
        <s v="SLLED-SL 80/20-1000-80-35-RE-4'-AP-120-DP-1-CA(36&quot;)-C(WITH CORD AND PLUG)" u="1"/>
        <s v="BDLED-750-80-40-SO-10-W-UNV-DP-1-CA(36)" u="1"/>
        <s v="BBR-S-FL-4-NL-T5-2-W-UNV-D(HILUME3D)-E(1)-DF" u="1"/>
        <s v="BRLED-500-80-35-FL-8'-W-UNV-DP-1-DF" u="1"/>
        <s v="SP18274-BMRLED-400-80-40-ASO-168'-W-UNV-DP-1+E(9)-TB9" u="1"/>
        <s v="CLKLED-750-80-27-SO-6-W-UNV-DP-1-AC-B1(BSL10LST)" u="1"/>
        <s v="SP18210(2)-LTLED-SL 23/77-1000-80-35-PL-16-AP-120-DP-1-CA(48)" u="1"/>
        <s v="BRVLED-750-80-30-SO-3-C(AP)-120-DP-1-D-C(TOP FEED)" u="1"/>
        <s v="BRLED-500-80-35-FL-10'-W-UNV-DP-1-TB15-FW(6)" u="1"/>
        <s v="ARLED-500-90-30-S-4-W-120-O(LV)-1-CA(36)" u="1"/>
        <s v="BMRLED-750-80-35-FL-6'-W-120-DP-1-TG15" u="1"/>
        <s v="BDLED-750-80-40-SO-24-W-UNV-DP-1-CA(36)" u="1"/>
        <s v="BBDLED-500-80-35-SO-20-AP-UNV-LT(L3D)-1-CA(36)" u="1"/>
        <s v="STD-500-80-35-ML-4-BLK-UNV-ID-1-CT9(48)-RC-FE" u="1"/>
        <s v="BBRLED-1000-80-40-FL-4-W-UNV-DP-1-TB15" u="1"/>
        <s v="CLKLED-700-80-30-SO-8-W-UNV-DP-1-AC-FW(6)" u="1"/>
        <s v="CCL-SL-400-80-30-CL(26' 4&quot;)-W-UNV-DP-1-AC" u="1"/>
        <s v="BRLED-500-80-35-FL-24'-W-UNV-DP-1-TB15-FW(6)" u="1"/>
        <s v="BRLED-750-80-30-FL-4'-BLK-UNV-DP-1-TB15" u="1"/>
        <s v="SCRPAT-REC-90(4)-500-80-35-FL-60'-EX-W-UNV-DP-1-MFST" u="1"/>
        <s v="SP18255(4)-BBPRLED-1000-80-TW2750-RG3-11'-W-277-O(ELDOLED)-1-DS-C(NIO EZ-CCT. NLIGHT)" u="1"/>
        <s v="SP18255(4)-BBPRLED-1000-80-TW2750-RG3-12'-W-277-O(ELDOLED)-1-DS-C(NIO EZ-CCT. NLIGHT)" u="1"/>
        <s v="SP18255(4)-BBPRLED-1000-80-TW2750-RG3-13'-W-277-O(ELDOLED)-1-DS-C(NIO EZ-CCT. NLIGHT)" u="1"/>
        <s v="SP18255(4)-BBPRLED-1000-80-TW2750-RG3-14'-W-277-O(ELDOLED)-1-DS-C(NIO EZ-CCT. NLIGHT)" u="1"/>
        <s v="SP18255(4)-BBPRLED-1000-80-TW2750-RG3-17'-W-277-O(ELDOLED)-1-DS-C(NIO EZ-CCT. NLIGHT)" u="1"/>
        <s v="SP18255(4)-BBPRLED-1000-80-TW2750-RG3-18'-W-277-O(ELDOLED)-1-DS-C(NIO EZ-CCT. NLIGHT)" u="1"/>
        <s v="WBWLED-500-80-30-SO-4-W-UNV-DP-1" u="1"/>
        <s v="WWS-SL-500-80-30-L-4'-BLK-120-DP-1-SC-C(W/ KNOCKOUT FOR CONDUIT POWER FEED)" u="1"/>
        <s v="ZESQDI-SL 50/50-800-80-35-SO-12-W-UNV-MD-1-CA(36)" u="1"/>
        <s v="BBRLED-1000-80-30-FL-4-W-UNV-DP-1-DF" u="1"/>
        <s v="WW-SL-1000-90-35-7-W-UNV-DP-1-CA(36)" u="1"/>
        <s v="BBRLED-1000-80-30-FL-8-W-UNV-DP-1-DF" u="1"/>
        <s v="BMPRLED-750-80-35-RG2-28'-W-UNV-DP-1-DF-TS(1)" u="1"/>
        <s v="BRLED-750-80-40-FL-16-W-UNV-DP-NL(1)-DS" u="1"/>
        <s v="BBRLED-400-80-30-RG-4'10 1/2&quot;-W-UNV-DP-1-D" u="1"/>
        <s v="B2SQDLED-750-90-35-SO-27-AP-120-DP-1-CA(36&quot;)" u="1"/>
        <s v="TB2DILED-600-500-80-35-SO-SO-36'-W-277-DP-1-CA(84)" u="1"/>
        <s v="STD-SO-300-90-40-22'-W-UNV-MD-1-CTS(36)-SC-B2(BSL10LST)" u="1"/>
        <s v="ARWLED-500-80-35-S-2-W-120-DP-1" u="1"/>
        <s v="GPRLED-EX2W-300-80-30-RG2-18'0&quot;-W-UNV-DP-1-DS" u="1"/>
        <s v="B2SQSLED-400-90-35-SO-12-W-UNV-DP-1-S" u="1"/>
        <s v="SLLED-SL 35/65-1000-80-35-VL-8-W-347-D-1-CT9(36)" u="1"/>
        <s v="DIALED-14-2400-80-35-VL-W-UNV-LT(LDE5)-1-TB15" u="1"/>
        <s v="SCR-500-80-30-FL-8'6&quot;-W-UNV-DP-1-DF" u="1"/>
        <s v="SCDI-300-300-80-35-SO-0.5M-26'-BLK-UNV-DP-2-CA(96)" u="1"/>
        <s v="SP18422(1)-STFC-I(28-350)-DML(54-600)+DML(6-225)-B(10)-80-35-AL(9)+AT(4)+SLV(7)+AG(1)-BLK-UNV-MD-1-CT15(80&quot;)-RC-C(VERTICAL TO BE DML225LM)" u="1"/>
        <s v="BDLED-750-80-40-SO-10-W-UNV-DP-E+NL(2)-CA(36)" u="1"/>
        <s v="SLLED-SL 100/0-1500-80-35-NO-12-BLK-UNV-DP-1-CA(36)" u="1"/>
        <s v="BMRLED-750-90-27-FL-4'-W-UNV-DP-1-D" u="1"/>
        <s v="TB3DILED-700-700-80-35-SL-SO-4-W-UNV-DP-1-CT9(48)" u="1"/>
        <s v="BBRLED-400-80-30-RG-6'2&quot;-W-UNV-DP-1-D-B1(BSL310LP)" u="1"/>
        <s v="DIALED-22-4400-80-30-VL-W-UNV-DP-1-TG9-CP" u="1"/>
        <s v="SCR-400-80-35-0.5M-6-W-277-DP-1-MFST" u="1"/>
        <s v="STSLF-SO-300-80-30-4-W-UNV-MD-1-S" u="1"/>
        <s v="TB3DILED-700-700-80-35-SL-SO-6-W-UNV-DP-1-CT9(48)" u="1"/>
        <s v="DIA-24-VL-T8-2-W-UNV-D(MARK7)-1-TB15" u="1"/>
        <s v="SCR-750-80-35-FL-6-W-UNV-DP-1-DS" u="1"/>
        <s v="BMRLED-750-80-35-FL-5'-W-120-DP-1-TG15" u="1"/>
        <s v="ZELED-SL 0/100-600-80-35-MSO-8-W-UNV-MD-1-CA(300)" u="1"/>
        <s v="STFC-NO-DSO(16'-400)-90-30-AL(1)+AI(2)-BLK-UNV-MD-1-CTS(72)-RC" u="1"/>
        <s v="BMRLEDPAT-REC-90(4)-500-80-40-SO-FL-32-NL-W-UNV-DP-1-DF" u="1"/>
        <s v="SCWD-500-80-30-FL-4-W-UNV-DP-1" u="1"/>
        <s v="BBRLED-400-80-30-RG-6'3&quot;-W-UNV-DP-1-D-B1(BSL310LP)" u="1"/>
        <s v="BBDLED-500-80-35-SO-16-AP-UNV-LT(L3D)-1-CA(36)" u="1"/>
        <s v="CLKLED-900-80-35-SO-8-W-UNV-DP-1-AC-B1(BSL10LST)" u="1"/>
        <s v="SCDI-1000-625-80-30-SO-2M-6'-W-UNV-DP-1-CT9(36)" u="1"/>
        <s v="SP18290(2)-SLLED-SL 55/45-1500-80-35-VL-16'-W-UNV-DP-1-CT9(36)-EN(2)" u="1"/>
        <s v="SCDI-750-500-90-40-SO-FL-8-BLK-UNV-DP-1-CA(60)" u="1"/>
        <s v="SCPLED-300-80-30-RG2-13'-C(RAL 9005)-UNV-DP-1-TG9-B1(BSL310LP)" u="1"/>
        <s v="TB-S-8'-NL-T5-2-W-UNV-ERS-1-CA(36)" u="1"/>
        <s v="BBDILED-640-400-80-40-SO-6-AP-120-DP-1-CT15(72)" u="1"/>
        <s v="SCD-500-80-35-FL-40-W-UNV-DP-1+E(1)-CA(48)" u="1"/>
        <s v="BBRLED-400-80-30-RG-6'4&quot;-W-UNV-DP-1-D-B1(BSL310LP)" u="1"/>
        <s v="SCDI-300-300-90-35-BW-FL-8-AP-UNV-DP-1+E(1)-CT9(36)" u="1"/>
        <s v="B3RLED-SL-500-80-35-FL-8'-W-UNV-DP-1-ST-FW(6)" u="1"/>
        <s v="ZESQDI-SL 25/75-1050-80-35-MSO-10-BLK-UNV-MD-1-CA(96)-B1(BSL10LST)" u="1"/>
        <s v="ZESQDI-SL 25/75-1050-80-35-MSO-12-BLK-UNV-MD-1-CA(96)-B1(BSL10LST)" u="1"/>
        <s v="ZESQDI-SL 25/75-1050-80-35-MSO-18-BLK-UNV-MD-1-CA(96)-B1(BSL10LST)" u="1"/>
        <s v="ZESQDI-SL 25/75-1050-80-35-MSO-20-BLK-UNV-MD-1-CA(96)-B1(BSL10LST)" u="1"/>
        <s v="ZESQDI-SL 25/75-1050-80-35-MSO-22-BLK-UNV-MD-1-CA(96)-B1(BSL10LST)" u="1"/>
        <s v="ZESQDI-SL 25/75-1050-80-35-MSO-23-BLK-UNV-MD-1-CA(96)-B1(BSL10LST)" u="1"/>
        <s v="ZESQDI-SL 25/75-1050-80-35-MSO-24-BLK-UNV-MD-1-CA(96)-B1(BSL10LST)" u="1"/>
        <s v="ZESQDI-SL 25/75-1050-80-35-MSO-26-BLK-UNV-MD-1-CA(96)-B1(BSL10LST)" u="1"/>
        <s v="ZESQDI-SL 25/75-1050-80-35-MSO-34-BLK-UNV-MD-1-CA(96)-B1(BSL10LST)" u="1"/>
        <s v="ZESQDI-SL 25/75-1050-80-35-MSO-30-BLK-UNV-MD-1-CA(96)-B2(BSL10LST)" u="1"/>
        <s v="ZESQDI-SL 25/75-1050-80-35-MSO-32-BLK-UNV-MD-1-CA(96)-B2(BSL10LST)" u="1"/>
        <s v="ZESQDI-SL 25/75-1050-80-35-MSO-34-BLK-UNV-MD-1-CA(96)-B2(BSL10LST)" u="1"/>
        <s v="SCRPAT-ASO-90(3)-500-80-35-FL-199' 5&quot;-EX-W-UNV-DP-1+E(1)-DS" u="1"/>
        <s v="BMRLED-750-80-30-FL-10-C(RAL7047)-UNV-DP-1-DF" u="1"/>
        <s v="B6-S-NO-8-NL-T8-1S-1S-W-277-D(MARK7)-2-CT9(36)-B1(LP600)-D" u="1"/>
        <s v="SL2LLED-2XSL-1000-500-80-30-VL-8-W-120-DP-2-CT15(36)" u="1"/>
        <s v="SP18290(2)-SLLED-SL 55/45-1250-80-35-VL-10-W-UNV-O(SR)-1-CT9(36)-EN(2)" u="1"/>
        <s v="BMRLEDPAT-REC-90(4)-500-80-40-SO-FL-26-NL-W-UNV-DP-1-DF" u="1"/>
        <s v="NPI-N17007-SCDM-3'-(3)-1000-90-TW2750-D55-BLK-W-UNV-O(DALIDT6)-1-CA(72)-LBC" u="1"/>
        <s v="TB2WDILED-400-600-80-40-0.25G-0.25G-6'6&quot;-W-UNV-DP-1" u="1"/>
        <s v="SCD-500-80-35-FL-52-W-UNV-DP-1+E(1)-CA(48)" u="1"/>
        <s v="BBRLED-400-80-30-RG-6'5&quot;-W-UNV-DP-1-D-B1(BSL310LP)" u="1"/>
        <s v="BBDILED-640-400-80-35-SO-28'-W-UNV-DP-1-CT9(36)" u="1"/>
        <s v="SCPLED-300-90-35-RG2-3' 9&quot;-W-UNV-DP-1-DS" u="1"/>
        <s v="SCPLED-300-90-35-RG2-7' 9&quot;-W-UNV-DP-1-DS" u="1"/>
        <s v="ARSLED-1000-90-27-S-4-W-120-LT(LTE)-1-S" u="1"/>
        <s v="GPSLED-750-90-30-FL-69' 6&quot;-W-120-DP-1-S" u="1"/>
        <s v="SP18274-BMRLED-400-80-40-ASO-148'-W-UNV-DP-1+E(8)-TB9" u="1"/>
        <s v="SP18478(4)-SCDLAC-AC(5)-D60-D-400-80-35-FL-20-BLK-UNV-LT(L3D)-3-CA(96)" u="1"/>
        <s v="SCPLED-500-90-30-FL-24'1&quot;-W-UNV-DP-1-DS" u="1"/>
        <s v="SP18369-WWR-SL-750-80-35-L-4'-W-UNV-DP-1-DS-C(1 LONG SIDE D)" u="1"/>
        <s v="BBRLED-500-80-35-FL-8-C(#ES642N4-BLACK)-UNV-DP-1-TX" u="1"/>
        <s v="CLKLED-750-80-27-SO-4-W-UNV-DP-1-AC-B1(BSL10LST)" u="1"/>
        <s v="SKFLED-22-2400-80-35-1SF-W-347-DP-1-TB15" u="1"/>
        <s v="ZELED-SL 65/35-1100-80-35-MSO-10-AP-UNV-MD-1-CA(36)" u="1"/>
        <s v="DAYFLED-11-1600-80-40-SO-W-120-DP-1-TB15" u="1"/>
        <s v="SP18293(2)-BDLED-500-90-30-ASO-4'-W-UNV-DP-1-CA(36)" u="1"/>
        <s v="BMPRLED-OPRI(1)-750-80-35-RG3-17'7 9/16&quot;-C(ROCKFON723)-UNV-DP-1-TG9-TS(2)" u="1"/>
        <s v="BMPRLED-OPRI(1)-750-80-35-RG3-22'6 9/16&quot;-C(ROCKFON723)-UNV-DP-1-TG9-TS(2)" u="1"/>
        <s v="CLKLED-700-80-30-SO-6-W-UNV-DP-1-AC-FW(6)" u="1"/>
        <s v="BRLED-500-90-40-FL-4-W-277-DP-1-D" u="1"/>
        <s v="B6RLED-500-80-35-FL-10'-W-UNV-DP-1-D" u="1"/>
        <s v="BMRLED-1000-80-35-FL-16-M16LED(2)-W-277-DP-1+LDI-TG9-FW(6)" u="1"/>
        <s v="SCPLED-800-80-35-FL-7'10 1/2&quot;-W-UNV-DP-1-TB15" u="1"/>
        <s v="STFC-NO-DML(18'-225)-80-40-AH(6)-W-UNV-MD-1-CA(48)-RC" u="1"/>
        <s v="SCRLAC-AC(1)-D36-HX-D-500-80-30-FL-8'-W-UNV-DP-2-TB15" u="1"/>
        <s v="GPSLED-1200-90-DW3020-RG2-2'-BLK-UNV-DP-1-S-C(CORD-PLUG-INLINE-DIMMER)" u="1"/>
        <s v="SKYEVIEW MRKT KIT: SKVLED-22-B4-2400-80-35-2XVL-FL-W-UNV-D-1-TB9-C(C&amp;P+DIMMER)" u="1"/>
        <s v="BBRLED-400-80-30-RG-6'8&quot;-W-UNV-DP-1-D-B1(BSL310LP)" u="1"/>
        <s v="SP17139(2)-B6DLED-B3-MF-750-80-30-SO-2-CB*****(1)-W-120-DP-1+LDI-CA(36)-C(1000LMS/15DEGTILT/CORD&amp;PLUG&amp;DIMMER)" u="1"/>
        <s v="BMRLED-750-80-30-FL-8'-W-UNV-DP-1-TG9" u="1"/>
        <s v="BBRLED-400-80-30-RG-11'10&quot;-W-UNV-DP-1-D" u="1"/>
        <s v="BRLED-500-80-35-FL-16-W-UNV-DP-1-TG15" u="1"/>
        <s v="SCD-500-80-35-FL-2X4-C(SW-6594)-277-DP-1-CA(36)" u="1"/>
        <s v="BBRLED-1000-80-40-FL-4-W-UNV-DP-1-DF" u="1"/>
        <s v="BBRLED-1000-80-40-FL-5-W-UNV-DP-1-DF" u="1"/>
        <s v="DIALED-22-4000-80-35-VL-W-UNV-DP-1-TB15-CP" u="1"/>
        <s v="SCRLAC-AC(1)-D36-HX-D-500-80-30-FL-4'-W-UNV-DP-2-D" u="1"/>
        <s v="WWR-SL-400-80-35-L-2-W-UNV-DP-1-ST-C(REMOTE DRIVER AND ENLIGHTED INTEGRAL SENSOR)" u="1"/>
        <s v="BBRLED-1000-80-40-FL-8-W-UNV-DP-1-DF" u="1"/>
        <s v="BBDILED-640-400-80-40-SO-6-AP-120-DP-1-CA(72)" u="1"/>
        <s v="AULED-24-4500-80-30-SO-W-UNV-DP-1-TG9-FW(6)" u="1"/>
        <s v="BBDILED-640-400-80-40-SO-8-AP-120-DP-1-CA(72)" u="1"/>
        <s v="SCDIPAT-REC-90(4)-500-400-80-35-NO-FL-21'-NL-BLK-UNV-DP-1-CT9(48)" u="1"/>
        <s v="SCR-500-90-40-FL-8-W-UNV-DP-1+E(1)-MFTG9-C(4' 0.5M STEP LENS+4' FL LENS)" u="1"/>
        <s v="STFC-I(20'-1000)-NO-80-35-BYN(1)-W-120-MD-1+E(1)-CA(36)-RC" u="1"/>
        <s v="STSLF-SO-400-80-30-8-W-UNV-MD-1-SG9" u="1"/>
        <s v="SCR-500-80-35-FL-3'-W-277-DP-1-TB15" u="1"/>
        <s v="BBPRLED-500-90-35-RG3-162 1/2&quot;-W-UNV-DP-1-TG9" u="1"/>
        <s v="SCR-500-80-35-FL-4'-W-277-DP-1-TB15" u="1"/>
        <s v="STFC-I(28-500)-DSO(12-400)-80-40-AH(6)+AY(7)-W-UNV-MD-1-CTS(36)-RC" u="1"/>
        <s v="SCS-500-80-35-FL-12'-BLK-UNV-DP-1-SC" u="1"/>
        <s v="SCDIPAT-REC-90(4)-500-500-80-35-SO-FL-24' 0&quot;-EX-W-UNV-DP-1-CT15(36)" u="1"/>
        <s v="WBRLED-500-80-35-S-2-AP-120-DP-1-D" u="1"/>
        <s v="ZESQDI-SL 25/75-700-80-35-SO-12'-W-UNV-MD-1-CT9(36)-B1(BSL310LP)" u="1"/>
        <s v="SCS-500-80-35-FL-6-W-120-DP-1-SC" u="1"/>
        <s v="B3RLED-SL-750-80-35-FL-12-W-277-DP-1-ST" u="1"/>
        <s v="CCH-SL-900-90-35-CL(12' 9&quot;)-W-UNV-DP-1-C" u="1"/>
        <s v="BBPRLED-500-90-35-RG3-95 3/4&quot;-W-UNV-DP-1-TG9" u="1"/>
        <s v="STD-SO-400-80-40-14-C(SW 6551)-UNV-MD-1-CT15(36)-RC" u="1"/>
        <s v="BMRLEDPAT-REC-90-500-90-30-SO-FL-52-NL-W-UNV-DP-1-DS-C(ST MOUNTING ON INSIDE)" u="1"/>
        <s v="ARWLED-800-80-40-S-4-C(RAL)-UNV-DP-1" u="1"/>
        <s v="SCPLED-300-90-35-RG2-101 1/2&quot;-W-UNV-DP-1-DS" u="1"/>
        <s v="SOL-VL-0/100-4-T5-2-AP-277-D(MARK7)-1-SA(24)" u="1"/>
        <s v="BRLED-536-90-40-FL-12-W-277-DP-1-TB9" u="1"/>
        <s v="SCDIPAT-REC-90(4)-500-400-80-35-NO-FL-49'-NL-BLK-UNV-DP-1-CT9(48)" u="1"/>
        <s v="DIALED-22-3000-90-30-VL-W-120-DP-1-ST" u="1"/>
        <s v="CLKLED-700-80-30-SO-5-W-UNV-DP-1-AC-FW(6)" u="1"/>
        <s v="STD-450-80-35-ML-2-W-UNV-MD-1-CA36-HE-SC-C(C&amp;P-D-14’) (with Hub end cap)" u="1"/>
        <s v="BRLED-500-80-35-FL-32'-W-UNV-DP-1-DS-FW(6)" u="1"/>
        <s v="TB2DILEDPAT-SQ-90(4)-400-500-80-35-SL-SO-64'-EX-W-UNV-DP-2-CA(36)" u="1"/>
        <s v="BBPRLED-600-80-30-RG4-6' 6&quot;-W-UNV-DP-1-DS" u="1"/>
        <s v="SCS-500-90-35-FL-K(4X4)-W-UNV-DP-1-SC" u="1"/>
        <s v="BMPRLED-400-80-35-RG2-22'11&quot;-W-UNV-DP-1-DS-TS(1)" u="1"/>
        <s v="SCPLED-800-80-35-FL-6' 1/2&quot;-W-UNV-DP-1-TB15" u="1"/>
        <s v="BMPRLED-750-80-35-RG2-13'-W-UNV-DP-1-DF-TS(1)" u="1"/>
        <s v="BBRLED-500-80-35-FL-12-W-120-DP-1-DF" u="1"/>
        <s v="BMRLED-600-80-40-FL-4' 0&quot;-W-277-DP-1-DF" u="1"/>
        <s v="BMPRLED-400-80-35-RG2-11' 5&quot;-W-UNV-DP-1-DS-TS(1)-CP" u="1"/>
        <s v="BBRLED-500-80-35-FL-14-W-120-DP-1-DF" u="1"/>
        <s v="BBRLED-500-80-35-FL-16-W-120-DP-1-DF" u="1"/>
        <s v="BBRLED-500-80-35-FL-17-W-120-DP-1-DF" u="1"/>
        <s v="SKVLED-22-3200-80-35-2XVL-RE-W-UNV-DP-1-TG9-B1(BSL10LST)" u="1"/>
        <s v="BBPRLED-600-80-30-RG4-19' 6&quot;-W-UNV-DP-1-DS" u="1"/>
        <s v="BSLED-600-80-35-SO-6'-BLK-UNV-DP-1-SB9" u="1"/>
        <s v="TB2WDILED-400-1000-90-30-SLA-SO-3-W-UNV-DP-1" u="1"/>
        <s v="SCDIPAT-REC-90(4)-500-400-80-35-NO-FL-20'-NL-BLK-UNV-DP-1-CT9(48)" u="1"/>
        <s v="SCR-300-80-35-0.5M-2X4-W-UNV-DP-1-MFTB15" u="1"/>
        <s v="SCDI-200-200-80-40-SO-0.5M-K(4X4)-W-UNV-DP-1-CT9(120)-C(REC, 4' X 4')" u="1"/>
        <s v="SCD-500-80-40-2M-2X8-W-UNV-DP-1-CA(48)" u="1"/>
        <s v="BBRLED-1000-80-35-FL-8-W-UNV-DP-1-DS-B2(BSL310LP)" u="1"/>
        <s v="STFC-NO-DSO(50-300)-80-35-AY(12)-AP-277-MD-1-CTS(54)-RC" u="1"/>
        <s v="LTLED-SL 80/20-800-90-30-SO-4'0&quot;-W-120-DP-1-CA(36)-B1(BSL310LP)" u="1"/>
        <s v="BBRLED-750-80-35-FL-8'-W-UNV-DP-1-TB9" u="1"/>
        <s v="TB2WDILED-600-600-80-35-SO-SO-2'-AP-UNV-DP-1" u="1"/>
        <s v="BBDLED-750-80-35-SO-8' 0&quot;-W-UNV-DP-1-CA(120)-B1(BSL10LST)" u="1"/>
        <s v="BBPRLED-600-80-30-RG4-8' 6&quot;-W-UNV-DP-1-DS" u="1"/>
        <s v="BBDLED-500-80-35-SO-2-AP-UNV-LT(L3D)-1-CA(36)" u="1"/>
        <s v="SP18444(1)-BSLED-500-90-30-ASO-8'-W-UNV-DP-1-S" u="1"/>
        <s v="BMRLED-750-80-35-FL-5' 5&quot;-W-120-DP-1-TG15" u="1"/>
        <s v="SCDMLO-MLB(2)-200-80-30-ST-GR-W-UNV-DP-1-CA(36)" u="1"/>
        <s v="SP18276-SCPLED-OPRI(74°+50°+130°+106°)-350-80-35-FL-72'2 1/8&quot;-EX-BLK-UNV-DP-1-TG9" u="1"/>
        <s v="SCDPAT-REC-90(4)-300-90-27-FL-135'-NL-W-UNV-DP-1-CA(36)" u="1"/>
        <s v="SCR-500-80-30-FL-TR75X2-W-UNV-DP-1-MFTG9-C(WITH PLUG AND CORD PLEASE)" u="1"/>
        <s v="ARCLED-SL 80/20-1000-80-35-SO-8'-AP-UNV-DP-1-CA(36)" u="1"/>
        <s v="DAYCLED-24-3200-80-30-SO-W-UNV-DP-1-TB15" u="1"/>
        <s v="BBDLED-750-80-35-SO-8-AP-UNV-DP-1-CA(48)" u="1"/>
        <s v="BBPRLED-375-80-40-FL-4'-W-UNV-DP-1-DF-TS(1)-CP" u="1"/>
        <s v="BBPRLED-375-80-40-FL-5'-W-UNV-DP-1-DF-TS(1)-CP" u="1"/>
        <s v="BBPRLED-600-80-30-RG4-9' 6&quot;-W-UNV-DP-1-DS" u="1"/>
        <s v="BBPRLED-375-80-40-FL-8'-W-UNV-DP-1-DF-TS(1)-CP" u="1"/>
        <s v="BBPRLED-600-80-30-RG4-12'-W-UNV-DP-1-DS" u="1"/>
        <s v="SCDLAC-AC(2)-D36-HX-D-500-80-30-FL-9' 6&quot;-W-UNV-LT(LDE1)-2+E(1)-CA(36)" u="1"/>
        <s v="BBRLED-400-80-30-RG-4'7&quot;-W-UNV-DP-1-D-B1(BSL310LP)" u="1"/>
        <s v="CLKLED-700-80-30-SO-4-W-UNV-DP-1-AC-FW(6)" u="1"/>
        <s v="SP0000-SCPLED-300-80-50-RG2-15-W-UNV-DP-1-DS" u="1"/>
        <s v="STSLF-SO-400-80-35-8-AP-UNV-MD-1+E(1)-SB15" u="1"/>
        <s v="BRLED-500-80-35-FL-20'-W-UNV-DP-1-TB15-FW(6)" u="1"/>
        <s v="BDLEDPAT-OPR-90(2)-400-80-30-SO-12-EX-W-120-DP-1-CA(48)" u="1"/>
        <s v="BMPRLED-750-80-35-RG3-7'2 1/8&quot;-C(ROCKFON723)-UNV-DP-1-TG9-TS(1)" u="1"/>
        <s v="BMPRLED-750-80-35-RG3-8'9 7/8&quot;-C(ROCKFON723)-UNV-DP-1-TG9-TS(1)" u="1"/>
        <s v="CLKLED-700-80-30-SO-4-W-UNV-DP-1-ST" u="1"/>
        <s v="CCL-SL-500-80-40-CL(9')-W-120-DP-1-AC" u="1"/>
        <s v="SCRPAT-REC-90(4)-500-80-27-FL-57'3&quot;-EX-W-UNV-DP-1-DS" u="1"/>
        <s v="SCDIPAT-SQ-90(4)-750-500-80-35-NO-FL-16'-EX-W-UNV-DP-1-CT9(36)-B1(BSL310LP)-C(4' X 4' SQUARE WITH LIT CORNERS)" u="1"/>
        <s v="AULED-22-3000-80-35-SO-W-UNV-LT(PEQ01UVN-2ABLK)-1-TB15" u="1"/>
        <s v="BBPRLED-600-80-30-RG4-22'-W-UNV-DP-1-DS" u="1"/>
        <s v="SCPLED-500-90-30-FL-9'7&quot;-W-UNV-LT(LDE5)-1-DS" u="1"/>
        <s v="CCH-SL-700-80-35-CL(14'4&quot;)-W-UNV-DP-1-C" u="1"/>
        <s v="BBDILED-650-650-80-35-SO-4-W-UNV-DP-2-CA(24)" u="1"/>
        <s v="NPI-18025-TB4DMLO-MKL(4)-500-80-35-BLK-4-BLK-UNV-DP-1-CTS(36)-C(INLINE DIMMER)" u="1"/>
        <s v="BBRLED-500-80-35-FL-9' 0&quot;-W-UNV-DP-1-DF" u="1"/>
        <s v="BMRLED-750-80-30-FL-6'-W-UNV-DP-1-TG9" u="1"/>
        <s v="SP18189(2)-TB2DILEDPAT-ASO-120°(14)-&quot;Y&quot;(8)-500-350-80-30-SL-SO-124'-NL-W-120-DP-2-CA(36)" u="1"/>
        <s v="BRLED-750-80-30-FL-4'-BLK-UNV-DP-1-D" u="1"/>
        <s v="BBSLED-750-80-35-SO-2-W-UNV-DP-1-S-B1(BSL310M)" u="1"/>
        <s v="BBRLED-400-90-30-RG-10-CB20946(2)-W-UNV-DP-2-TG9" u="1"/>
        <s v="STD-SO-300-90-30-6-W-UNV-MD-1-CTS(48)-RC" u="1"/>
        <s v="ZESQDI-SL 25/75-1050-80-35-MSO-22-BLK-UNV-MD-1-CA(96)" u="1"/>
        <s v="BBRLED-400-80-30-RG-11'3&quot;-W-UNV-DP-1-D" u="1"/>
        <s v="STFC-NO-DML(12'-225)-80-40-AH(6)-W-UNV-MD-1-CA(48)-RC" u="1"/>
        <s v="CCH-SL-1100-90-27-CL(17'11&quot;)-W-120-DP-1-C" u="1"/>
        <s v="SP18469(1)-B6RLED-1000-80-50-FL-4-C(RAL7024)-UNV-DP-1-DF" u="1"/>
        <s v="WWR-SL-400-90-35-L-6'-W-UNV-DP-1-D" u="1"/>
        <s v="SCS-500-80-35-FL-32 11/16&quot;-W-120-DP-1-S" u="1"/>
        <s v="BRLED-500-80-35-FL-12-W-UNV-DP-1-DF" u="1"/>
        <s v="BBDILED-1000-500-80-40-SO-16-W-UNV-DP-1-CA(36)" u="1"/>
        <s v="BBDLED-750-80-35-SO-8' 0&quot;-W-UNV-DP-1-CA(120)" u="1"/>
        <s v="STFC-I(16'-1000)-NO-80-35-BYP(1)-W-120-MD-1+E(1)-CA(36)-RC" u="1"/>
        <s v="ZESQDI-SL 25/75-1050-80-35-SO-16-BLK-UNV-MD-1-CA(96)-B1(BSL310LP)-C(BLK CORD &amp; CANOPIES)" u="1"/>
        <s v="SCR-500-90-40-FL-2-W-UNV-DP-1-MFTG9" u="1"/>
        <s v="SCR-500-90-40-FL-4-W-UNV-DP-1-MFTG9" u="1"/>
        <s v="WBWLED-750-80-30-S-8-W-UNV-DP-1" u="1"/>
        <s v="BRLED-1000-80-35-FL-2-W-UNV-DP-1-TG9" u="1"/>
        <s v="BBRLED-400-80-40-FL-8'-W-UNV-DP-1-TB15" u="1"/>
        <s v="SCDI-750-500-80-35-FL-2X2-AP-UNV-DP-1-CA(36)" u="1"/>
        <s v="SCRLAC-AC(1)-D36-HX-D-500-80-30-FL-6-W-UNV-DP-2-D" u="1"/>
        <s v="BDLED-750-80-40-SO-20-W-UNV-DP-E+NL(4)-CA(36)" u="1"/>
        <s v="SCS-500-80-35-FL-71 3/16&quot;-W-120-DP-1-S-C(JOINERS EACH SIDE)" u="1"/>
        <s v="WWR-SL-400-90-30-2'-W-277-DP-1-DS" u="1"/>
        <s v="BMRLED-700-80-40-FL-12-W-UNV-DP-1-DF" u="1"/>
        <s v="ARWLED-600-80-35-S-32'-W-UNV-DP-1" u="1"/>
        <s v="WWR-SL-400-90-30-4'-W-277-DP-1-DS" u="1"/>
        <s v="SCDI-500-500-80-35-SO-FL-10' 0&quot;-W-UNV-DP-1-CT15(36)" u="1"/>
        <s v="CLKLED-900-80-35-SO-4-W-UNV-DP-1-AC-B1(BSL10LST)" u="1"/>
        <s v="SCPLED-300-80-30-RG2-6' 6&quot;-C(RAL 9005)-UNV-DP-1-TG9" u="1"/>
        <s v="BBRLED-750-80-40-FL-4-W-UNV-DP-1-TB9" u="1"/>
        <s v="BRLED-500-80-35-FL-30'-W-UNV-DP-1-DS-FW(6)" u="1"/>
        <s v="SKVLED-14-3200-80-40-2XVL-RE-W-UNV-DP-1-TB15" u="1"/>
        <s v="BMRLEDPAT-OPOI-150°+210°-750-80-30-SO-FL-620 1/4&quot;-EX-W-UNV-DP-1-D" u="1"/>
        <s v="SP18290(2)-SLLED-SL 55/45-1500-80-35-VL-18'-W-UNV-O(SR)-1-CT9(36)-EN(2)-C(2 X RRU-X-UNV-FM)" u="1"/>
        <s v="BBRLED-400-80-35-FL-2-W-277-LT(LDE1)-1-TB9" u="1"/>
        <s v="BDLED-400-80-40-SO-8-AP-UNV-DP-1-CT9(36)" u="1"/>
        <s v="CCL-SL-500-80-40-CL(8')-W-120-DP-1-AC" u="1"/>
        <s v="B6R-S-RG-8-NL-T5-2-M16LED(4)-W-277-D(MARK7)-1+M-TB15-C(M16LED MUST BE DIMMABLE)" u="1"/>
        <s v="BBRLED-750-80-30-FL-8-W-UNV-DP-1-TB15" u="1"/>
        <s v="SP18347(1)-MBWVLED-500-80-35-S-8-AP-120-DP-1-EF" u="1"/>
        <s v="SCR-300-80-40-FL-4-W-UNV-DP-1-DF" u="1"/>
        <s v="BRLED-536-90-40-FL-24-W-277-DP-1-TB9" u="1"/>
        <s v="BDLED-500-80-35-SO-10-W-UNV-DP-1-CA(36)" u="1"/>
        <s v="ARW-S-4-T8-2-AP-347-D(MARK7)-1-DS(1)" u="1"/>
        <s v="BBRLED-750-80-40-FL-8-W-UNV-DP-1-TB15" u="1"/>
        <s v="B6R-F-RG-4-EX4-T5-1-W-UNV-ERS-1-TB9" u="1"/>
        <s v="SP18493(1)-ED2-500-80-30-UB-2-W-BLK-UNV-MD-1-45D-CA(36)-FL-C(RAL1026 END CAPS)" u="1"/>
        <s v="SCD-500-80-30-FL-8'-BLK-UNV-DP-1-CTS(48)" u="1"/>
        <s v="SCWDI-750-500-80-35-SO-FL-34-W-120-DP-2" u="1"/>
        <s v="BDLED-750-80-40-SO-48-W-UNV-DP-E+NL(9)-CA(36)" u="1"/>
        <s v="CLKLED-575-80-30-SO-6-W-UNV-DP-1-TG9-FW(6)-C(MID RUN C1+EM THRU)" u="1"/>
        <s v="CLKLED-575-80-30-SO-8-W-UNV-DP-1-TG9-FW(6)-C(MID RUN C1+EM THRU)" u="1"/>
        <s v="BBPRLED-500-90-35-RG2-85&quot;-W-UNV-DP-1-DS-C(ADD TO EXISTINGCUT LENGTH)" u="1"/>
        <s v="TB2DILEDPAT-REC-90(4)-400-500-80-35-SL-SO-56'-EX-W-UNV-DP-2-CA(36)" u="1"/>
        <s v="SCDI-300-300-80-40-FL-4-W-UNV-DP-1-CT9(36)" u="1"/>
        <s v="SCR-500-90-40-2M-4-W-UNV-DP-1-MFTG9" u="1"/>
        <s v="BBS-S-8-NL4-T5HO-1S-W-UNV-D(MARK7)-1-S" u="1"/>
        <s v="BBPRLED-500-90-35-RG3-84 1/2&quot;-W-UNV-DP-1-TG9" u="1"/>
        <s v="BBRLED-750-80-35-FL-6'-W-UNV-DP-1-TB9" u="1"/>
        <s v="MBLED-1000-80-35-S-12-W-UNV-DP-1-CA(96)" u="1"/>
        <s v="SCDLAC-AC(2)-D36-HX-D-500-80-30-FL-10-BLK-UNV-DP-2-CA(144)" u="1"/>
        <s v="SCR-500-80-40-2M-2X4-W-UNV-DP-1-DF" u="1"/>
        <s v="TB2WDILED-600-600-80-35-SO-SO-4'-AP-UNV-DP-1" u="1"/>
        <s v="SCDI-750-500-80-35-FL-4-BLK-277-DP-1-CA(36)" u="1"/>
        <s v="SCDIPAT-REC-90(4)-750-500-90-35-SO-FL-34'-NL-W-UNV-DP-1-CA(36)-OS(1)" u="1"/>
        <s v="SCDLAC-AC(1)-D36-HX-D-400-80-30-0.5M-12-W-UNV-DP-2-CA(36)-C(ACCENT ON 1 END)" u="1"/>
        <s v="SCDLAC-AC(1)-D36-HX-D-400-80-30-0.5M-26-W-UNV-DP-2-CA(36)-C(ACCENT ON 1 END)" u="1"/>
        <s v="SCR-500-80-40-FL-4-W-120-DP-1-D" u="1"/>
        <s v="CCWH-SL-1100-90-35-CL(5' 8&quot;)-W-UNV-DP-1-C" u="1"/>
        <s v="B3RLED-SL-400-80-35-FL-4-W-UNV-DP-1-TG9" u="1"/>
        <s v="SCPLED-800-80-35-FL-2' 9&quot;-W-UNV-DP-1-TB15" u="1"/>
        <s v="CCH-SL-1100-80-30-CL(6')-W-277-DP-1-C" u="1"/>
        <s v="MBLED-500-80-40-S-12-AP-UNV-DP-1-CA(36)" u="1"/>
        <s v="TEK6LED-C-580-90-40-S-4-W-UNV-DP-1-DF-B1(BSL10LST)" u="1"/>
        <s v="CCWH-SL-1100-90-35-CL(6' 4&quot;)-W-UNV-DP-1-C" u="1"/>
        <s v="SCDPAT-ASO-60-400-80-35-FL-48-EX-W-UNV-DP-1-CTS(36)" u="1"/>
        <s v="SCDI-300-300-80-40-FL-6-W-UNV-DP-1-CT9(36)" u="1"/>
        <s v="SL2LLED-2XSL-1000-500-80-35-VL-8-W-UNV-DP-1+E(1)-CT9(36)" u="1"/>
        <s v="SCR-400-90-35-FL-4-W-UNV-DP-1-D-CP" u="1"/>
        <s v="BRVLED-750-90-35-SO-6-W-120-DP-1-D" u="1"/>
        <s v="SP18347(1)-MBWVLED-500-80-35-S-4-AP-120-DP-1-EF" u="1"/>
        <s v="CLKLED-750-80-40-SO-8-W-UNV-DP-1-TG9" u="1"/>
        <s v="BRLED-500-80-35-FL-43'-W-UNV-DP-1-DS-FW(6)" u="1"/>
        <s v="STLC-MD2-D35-BLK-3-AP-UNV-MD-1-CA36-SC-C(C&amp;P-D-14’ CORD PLUG AND INLINE DIMMER) &amp; SCD-500-80-35-FL-2-W-UNV-DP-1-CA(36)-DM2-BLK-C(C&amp;P-D-14’ CORD PLUG AND INLINE DIMMER)" u="1"/>
        <s v="STSLF-SO-400-90-30-4'-BLK-UNV-MD-1-SBS" u="1"/>
        <s v="BMRLED-750-80-30-FL-4'-W-UNV-DP-1-TG9" u="1"/>
        <s v="BRLED-750-80-40-FL-10-W-UNV-DP-NL(1)-DS" u="1"/>
        <s v="CLKLED-575-80-30-SO-6-W-UNV-DP-1-TG9-FW(6)" u="1"/>
        <s v="WWR-SL-750-80-40-4-W-UNV-LT(LDE1)-1-DF-C(DFCSJ-OEM-RF &amp; DFC-OEM-DBI)" u="1"/>
        <s v="WWR-SL-750-80-40-8-W-UNV-LT(LDE5)-1-DF-C(DFCSJ-OEM-RF &amp; DFC-OEM-DBI)" u="1"/>
        <s v="SP18088(2)-BBSLED-400-80-35-SO-25'-BLK-277-DP-1-S-B1(BSL10LST)" u="1"/>
        <s v="GPSLED-750-90-30-FL-10' 6&quot;-W-120-DP-1-S" u="1"/>
        <s v="CCL-SL-300-80-40-CL(6' 10&quot;)-W-UNV-DP-1-C" u="1"/>
        <s v="SP18213(2)-BBRLED-500-80-35-FL-20'-W-UNV-DP-1+E(1)-ST" u="1"/>
        <s v="BBRLED-1000-90-30-FL-4-W-UNV-DP-1-TG15" u="1"/>
        <s v="BBRLED-400-80-35-RG-4-BLK-UNV-DP-1-D" u="1"/>
        <s v="DIALED-24-5000-80-35-VL-W-277-DP-1-TG9" u="1"/>
        <s v="BBPRLED-600-80-30-RG4-14' 6&quot;-W-UNV-DP-1-DS" u="1"/>
        <s v="BRLED-400-80-35-FL-5'-BLK-UNV-DP-1-DF" u="1"/>
        <s v="SCRPAT-OPI-90-400-80-35-FL-106&quot;-EX-W-UNV-DP-1-D-C (JOINING TO EXISTING FIXTURE ON SITE - SEE PDF ATTACHED)" u="1"/>
        <s v="SCDI-300-300-80-40-FL-8-W-UNV-DP-1-CT9(36)" u="1"/>
        <s v="BMRLED-750-80-30-FL-10'-W-UNV-DP-1+E(1)-TG9-B1(BSL310LP)" u="1"/>
        <s v="BMRLED-750-80-30-FL-12'-W-UNV-DP-1+E(1)-TG9-B1(BSL310LP)" u="1"/>
        <s v="WBSLED-500-80-30-S-8-AP-UNV-DP-1+E(1)-SC-DOS(1)" u="1"/>
        <s v="BRLED-750-80-40-FL-8-W-UNV-DP-1+E-DS" u="1"/>
        <s v="SCDI-750-500-80-35-FL-8-BLK-277-DP-1-CA(36)" u="1"/>
        <s v="BBRLED-1000-80-35-1.5M-4'-W-UNV-LT(LDE1)-1-TG9" u="1"/>
        <s v="CCWH-SL-1100-90-35-CL(9' 8&quot;)-W-UNV-DP-1-C" u="1"/>
        <s v="BMDLED-750-80-35-SO-4-W-UNV-DP-1-CA(36&quot;)" u="1"/>
        <s v="SKVLED-22-1800-80-35-2XVL-FL-W-UNV-DP-1-TB15-FW(6)" u="1"/>
        <s v="BSLED-650-80-35-SO-16' 8 3/4&quot;-W-UNV-DP-1-S" u="1"/>
        <s v="WBSLED-500-80-35-S-4'0&quot;-W-UNV-DP-1-SC-B1(BSL10LST)" u="1"/>
        <s v="SP18276-SCR-350-80-35-FL-46'1&quot;-EX-W-UNV-DP-1-DS-C(95° &amp; 49° ANGLED ENDS)" u="1"/>
        <s v="AULED-22-3000-80-30-SO-W-277-DP-1-TB9" u="1"/>
        <s v="PWWLED-500-80-35-S-6-W-UNV-DP-1" u="1"/>
        <s v="BMRLED-1000-80-35-FL-4-W-277-DP-1-D" u="1"/>
        <s v="BBRLED-500-80-35-RG-20'-CB20946(6)-W-277-LT(LDE1)-4+E(1)+LDI-TB15-FW(6)" u="1"/>
        <s v="SKVLED-14-2400-80-40-2XVL-RE-W-UNV-DP-1-TB15" u="1"/>
        <s v="BDLED-750-80-40-SO-32-W-UNV-DP-E+NL(7)-CA(36)" u="1"/>
        <s v="BMRLED-1000-80-35-FL-8-W-277-DP-1-D" u="1"/>
        <s v="NPI-N17020-ZERLEDPAT-OPR-94-650-90-30-MSO-8'-W-UNV-DP-1-DS-C(OPEN ENDCAPS , TRAPEZOIDE LENS)" u="1"/>
        <s v="BBRLED-750-80-40-FL-12-W-UNV-DP-1-TB15" u="1"/>
        <s v="ED2S-500-80-30-UB-9-W-C(GOLD MICROGROOVE)-UNV-MD-1-SCE-S-FL-C(MOUNTED VERTICALLY ON WALL)" u="1"/>
        <s v="B3RLED-SL-750-80-35-FL-24-W-277-DP-1-ST" u="1"/>
        <s v="TB2WDLED-750-80-35-SO-4-W-UNV-DP-1" u="1"/>
        <s v="BMPRLED-400-80-35-RG2-10' 3 1/2&quot;-W-UNV-DP-1-DS-TS(1)-CP" u="1"/>
        <s v="BDLED-750-80-40-SO-12-W-UNV-DP-NL(1)-CA(36)" u="1"/>
        <s v="CLKLED-700-80-30-SO-10-W-UNV-DP-1-TG9-FW(6)" u="1"/>
        <s v="TB2WDILED-500-500-80-30-SO-SO-2'-BLK-UNV-DP-2-B1(BSL10LST)-C(REMOTE BATTERY DUE TO LENGTH)" u="1"/>
        <s v="CLKLED-700-80-30-SO-14-W-UNV-DP-1-TG9-FW(6)" u="1"/>
        <s v="LT-VL-4-T5HO-1-W-0-0-120-D(ECOSYSTEMH)-1-CA(36)" u="1"/>
        <s v="BMRLED-700-80-40-FL-12' 0&quot;-W-UNV-DP-1-DF" u="1"/>
        <s v="B3RLED-SL-750-80-35-FL-20-W-277-DP-1+E(1)-ST" u="1"/>
        <s v="CLKLED-650-80-30-SO-8'-W-UNV-DP-1-TG9" u="1"/>
        <s v="SCRPAT-OPR-90(1)-300-80-40-FL-85'-EX-W-UNV-DP-1-MFTG9-C(42' X 43' L SHAPE)" u="1"/>
        <s v="SP17181-BBRLED-XXXX-XX-35-FL-4-W-120-O(DMX)-1-ST-C(COLOR CHANGING LED BOARDS)" u="1"/>
        <s v="STFC-NO-DSO(52'-400)-90-35-AL(4)+AT(4)-W-UNV-MD-1-CA(36&quot;)-RC" u="1"/>
        <s v="BBDLED-500-80-35-SO-12-W-UNV-DP-1+E(1)-CA(36)" u="1"/>
        <s v="SCD-500-80-35-0.5M-3-W-UNV-DP-1-CA(36)" u="1"/>
        <s v="DAYFLED-24-4500-80-35-SO-W-UNV-DP-1-TB15-C(ANTIMICROBIAL PAINT)" u="1"/>
        <s v="SP18255(4)-BBPRLED-1000-80-TW2750-RG3-10' 6&quot;-W-277-O(ELDOLED)-1-DS-C(NIO EZ-CCT. NLIGHT)" u="1"/>
        <s v="SP18255(4)-BBPRLED-1000-80-TW2750-RG3-13' 1&quot;-W-277-O(ELDOLED)-1-DS-C(NIO EZ-CCT. NLIGHT)" u="1"/>
        <s v="SP18255(4)-BBPRLED-1000-80-TW2750-RG3-13' 6&quot;-W-277-O(ELDOLED)-1-DS-C(NIO EZ-CCT. NLIGHT)" u="1"/>
        <s v="SP18255(4)-BBPRLED-1000-80-TW2750-RG3-15' 6&quot;-W-277-O(ELDOLED)-1-DS-C(NIO EZ-CCT. NLIGHT)" u="1"/>
        <s v="SP18255(4)-BBPRLED-1000-80-TW2750-RG3-21' 6&quot;-W-277-O(ELDOLED)-1-DS-C(NIO EZ-CCT. NLIGHT)" u="1"/>
        <s v="SP18255(4)-BBPRLED-1000-80-TW2750-RG3-4' 6&quot; -W-277-O(ELDOLED)-1-DS-C(NIO EZ-CCT. NLIGHT)" u="1"/>
        <s v="SP18255(4)-BBPRLED-1000-80-TW2750-RG3-6' 10&quot;-W-277-O(ELDOLED)-1-DS-C(NIO EZ-CCT. NLIGHT)" u="1"/>
        <s v="SP18255(4)-BBPRLED-1000-80-TW2750-RG3-8' 10&quot;-W-277-O(ELDOLED)-1-DS-C(NIO EZ-CCT. NLIGHT)" u="1"/>
        <s v="CCH-SL-900-90-35-CL(25' 6&quot;)-W-UNV-DP-1-C" u="1"/>
        <s v="CLKLED-575-80-35-SO-2-W-UNV-DP-1-TG9-C(C&amp;P-D-14’)" u="1"/>
        <s v="SCDIPAT-REC-90(4)-500-400-80-35-NO-FL-29-NL-BLK-UNV-DP-1-CT9(48)" u="1"/>
        <s v="SCDI-500-500-80-35-SO-FL-8'-W-UNV-DP-1-CA(36&quot;)" u="1"/>
        <s v="TB2WDILED-1100-1000-80-35-SO-SO-2'-AP-UNV-DP-1" u="1"/>
        <s v="BBRLED-1000-90-35-FL-4'-CB21234(2)-W-UNV-DP-1+LDI-TB9" u="1"/>
        <s v="SCR-500-80-40-2M-2X2-W-UNV-DP-1-TB15-B1(BSL10LST)" u="1"/>
        <s v="BRLED-400-80-35-FL-5-W-UNV-DP-1-TB15-B1(BSL10LST)" u="1"/>
        <s v="SCDIPAT-REC-90(4)-500-400-80-35-NO-FL-44'-NL-BLK-UNV-DP-1-CT9(48)" u="1"/>
        <s v="BBDLED-500-80-35-SO-12-W-UNV-DP-2-CA(36)" u="1"/>
        <s v="BBDILED-750-500-80-40-SO-4-W-UNV-DP-1-CA(36)" u="1"/>
        <s v="SP18275-BMRLED-550-80-35-FL-8'-W-UNV-DP-1-TG9" u="1"/>
        <s v="ZESQDI-SL 25/75-700-80-35-SO-4-W-UNV-MD-1-CTS(60)" u="1"/>
        <s v="SKVLED-22-4500-90-30-2XVL-FL-W-UNV-DP-1-DF" u="1"/>
        <s v="BBRLED-750-90-40-FL-6-CB21246(1)-W-277-DP-2+LDI-TB9" u="1"/>
        <s v="ZESQDI-SL 25/75-700-80-35-SO-6-W-UNV-MD-1-CTS(60)" u="1"/>
        <s v="SKVLED-14-4500-80-40-2XVL-RE-W-UNV-DP-1-TB15" u="1"/>
        <s v="SCDIPAT-OPR-90-300-300-80-35-NO-0.5M-56' 5&quot;-NL-BLK-UNV-DP-2+E(6)-CA(96)" u="1"/>
        <s v="ZESQDI-SL 25/75-700-80-35-SO-8-W-UNV-MD-1-CTS(60)" u="1"/>
        <s v="BMRLED-750-80-30-FL-2'-W-UNV-DP-1-TG9" u="1"/>
        <s v="BRLED-500-80-35-FL-10-W-UNV-DP-1-TG15" u="1"/>
        <s v="CCWH-SL-1100-90-35-CL(11' 1&quot;)-W-UNV-DP-1-C" u="1"/>
        <s v="BBRLED-1000-80-40-FL-4'-W-UNV-DP-1-TB15" u="1"/>
        <s v="TB2WDILED-600-600-80-35-SO-SO-14'-AP-UNV-DP-1" u="1"/>
        <s v="TB4DILED-400-400-80-35-SL-SO-18-W-UNV-DP-2-CT9(48)-C(2 CIRCUIT SPLIT 2'-16' FEED ON EACH END - 5 CONDUCTOR CABLE EACH END)" u="1"/>
        <s v="TB4DILED-400-400-80-35-SL-SO-22-W-UNV-DP-2-CT9(48)-C(2 CIRCUIT SPLIT 8'-14' FEED ON EACH END - 5 CONDUCTOR CABLE EACH END)" u="1"/>
        <s v="TB4DILED-400-400-80-35-SL-SO-28-W-UNV-DP-2-CT9(48)-C(2 CIRCUIT SPLIT 8'-20' FEED ON EACH END - 5 CONDUCTOR CABLE EACH END)" u="1"/>
        <s v="SP18255(4)-BBPRLED-1000-80-TW2750-RG3-12' 10&quot;-W-277-O(ELDOLED)-1-DS-C(NIO EZ-CCT. NLIGHT)" u="1"/>
        <s v="SP18255(4)-BBPRLED-1000-80-TW2750-RG3-18' 10&quot;-W-277-O(ELDOLED)-1-DS-C(NIO EZ-CCT. NLIGHT)" u="1"/>
        <s v="SP18255(4)-BBPRLED-1000-80-TW2750-RG3-23' 10&quot;-W-277-O(ELDOLED)-1-DS-C(NIO EZ-CCT. NLIGHT)" u="1"/>
        <s v="ARLED-1000-80-30-S-4-W-120-DP-1-CA(36)-B1(BSL10LST)-OS(FS-205)" u="1"/>
        <s v="STFC-I(112'-350)-DSO(336'-400)-80-30-AY(32)+AH(32)+BH(6)+BX(21)-W-UNV-MD-3-CT9(36)-RC" u="1"/>
        <s v="SCRPAT-OPR-90(10)-500-80-40-FL-54' 6 7/16&quot;-NL-W-UNV-DP-1-DF" u="1"/>
        <s v="BBDILED-750-500-80-40-SO-12-W-UNV-DP-1-CA(36)" u="1"/>
        <s v="DIALED-22-4400-80-30-VL-W-UNV-DP-1-TB15" u="1"/>
        <s v="SCR-500-80-30-FL-12-W-UNV-DP-1-DF-FW(6)" u="1"/>
        <s v="BBPRLED-500-90-35-RG3-12' 9&quot;-W-UNV-DP-1-TG9" u="1"/>
        <s v="SCR-400-80-40-FL-K(2X2)-W-UNV-DP-1-TB15" u="1"/>
        <s v="BMRLED-750-80-30-FL-10'-W-UNV-DP-1-TG9" u="1"/>
        <s v="BBDLED-750-80-35-SO-4' 0&quot;-W-UNV-DP-1-CA(120)" u="1"/>
        <s v="BMRLED-750-80-30-FL-12'-W-UNV-DP-1-TG9" u="1"/>
        <s v="B2SQILED-750-80-35-SL-6-W-120-DP-1-CT9(36)" u="1"/>
        <s v="CCH-SL-900-90-35-CL(14' 6&quot;)-W-UNV-DP-1-C" u="1"/>
        <s v="BMDLED-500-80-35-SO-4'-BLK-120-DP-1-CA(36)" u="1"/>
        <s v="SCD-500-80-35-FL-4X4-W-UNV-DP-1-CT9(96)" u="1"/>
        <s v="STSLF-SO-400-80-35-10-BLK-UNV-MD-1-S-AC(6)-D35-BLK" u="1"/>
        <s v="ARWLED-500-80-35-S-4-W-120-DP-1" u="1"/>
        <s v="ZESQWDI-SL 25/75-1050-80-30-MSO-8-W-UNV-MD-1" u="1"/>
        <s v="WBWLED-500-90-30-S-3-AP-120-DP-1-BF" u="1"/>
        <s v="BRLED-750-80-35-FL-12-W-UNV-DP-1-TG15" u="1"/>
        <s v="PWWLED-800-80-40-S-4-W-277-BI-1-F-OS(1)-C(FS-205 V2)" u="1"/>
        <s v="SP17181-BMRLED-XXXX-XX-35-FL-4-W-120-O(DMX)-1-ST-C(COLOR CHANGING LED BOARDS)" u="1"/>
        <s v="BRLEDPAT-OPR-90-1000-90-35-SO-FL-18-EX-W-120-DP-1-DS" u="1"/>
        <s v="BBRLED-750-80-30-FL-4-W-UNV-DP-1-TB15" u="1"/>
        <s v="SCR-300-80-35-FL-2X4-W-UNV-DP-1-MFTB15" u="1"/>
        <s v="SP18435(2)-BMPRLED-750-80-35-RG3-12'10&quot;-C(ROCKFON723)-UNV-DP-1-TG9-TS(1)-C(ANGLED ENDS - 82°&amp;98°)" u="1"/>
        <s v="BDLED-750-80-40-SO-16-W-UNV-DP-1+E-CA(36)" u="1"/>
        <s v="BBRLED-500-80-35-RG-4'-CB20946(2)-W-277-LT(LDE1)-1+LDI-TB15-FW(6)" u="1"/>
        <s v="BMRLED-400-80-35-FL-4-W-UNV-DP-1-TB9" u="1"/>
        <s v="BBDILED-500-375-90-35-SO-24-W-UNV-DP-1-CA(36&quot;)-B1(BSL10LST)" u="1"/>
        <s v="STSFF-SO(8'-400)-90-30-AL(1)-BLK-UNV-MD-1-SBS" u="1"/>
        <s v="BMWVLED-500-80-35-SO-8-W-UNV-DP-1" u="1"/>
        <s v="B2SQDLED-750-80-35-SO-8-W-120-DP-1-CT9(36)" u="1"/>
        <s v="BBRLED-750-90-35-FL-6'-W-UNV-DP-1-TG9-CP" u="1"/>
        <s v="STFC-I(20'-1000)-NO-80-35-BYP(1)-W-120-MD-1-CA(36)-RC" u="1"/>
        <s v="BSLED-536-90-40-SO-6-W-277-DP-1-S" u="1"/>
        <s v="WWR-SL-400-90-35-L-10'-W-UNV-DP-1-D" u="1"/>
        <s v="BRLEDPAT-OPR-90(1)-500-80-35-SO-FL-14-EX-W-UNV-DP-1-DS-C(&quot;L&quot; SHAPE 6'X8')" u="1"/>
        <s v="BBSLED-1000-80-30-SO-4-AP-120-LT(LTE)-1-S" u="1"/>
        <s v="CLKLED-750-80-27-SO-4-W-UNV-DP-1-DS" u="1"/>
        <s v="BRLED-500-80-35-FL-4-W-120-DP-1-TG9" u="1"/>
        <s v="WBRLED-750-90-30-S-8'10&quot;-W-UNV-DP-1-D-EF-C(OVERALL LENGTH WITH END CAPS 106&quot;)" u="1"/>
        <s v="SCDI-100-100-80-40-SO-0.5M-K(4X4)-W-UNV-DP-1-CT9(120)-C(REC, 4' X 4')" u="1"/>
        <s v="STD-SO-300-80-35-2-AP-UNV-MD-1-CA(36)-RC" u="1"/>
        <s v="STD-SO-300-80-35-4-AP-UNV-MD-1-CA(36)-RC" u="1"/>
        <s v="BBDILED-750-500-80-40-SO-24-W-UNV-DP-1-CA(36)" u="1"/>
        <s v="BMPRLED-400-80-35-RG2-21'4&quot;-W-UNV-DP-1-DS-TS(1)" u="1"/>
        <s v="STSFF-SO(72'-300)-80-35-AL(4)+AI(6)-W-UNV-MD-1-SG15-B4(BSL10LST)-C(REMOTE BATTERY PACK)" u="1"/>
        <s v="SCR-400-80-35-FL-12' 7 1/8&quot;-W-UNV-DP-1-DS" u="1"/>
        <s v="LTWLED-SL 80/20-1000-80-40-SO-8-W-UNV-DP-1" u="1"/>
        <s v="BBRLED-400-80-30-RG-5'9 3/4&quot;-W-UNV-DP-1-D-B1(BSL310LP)" u="1"/>
        <s v="BBRLED-400-80-30-RG-6'2 3/4&quot;-W-UNV-DP-1-D-B1(BSL310LP)" u="1"/>
        <s v="SCDLAC-AC(1)-D36-HX-D-500-80-30-FL-6-BLK-UNV-DP-2-CA(144)" u="1"/>
        <s v="WBRLED-750-80-40-S-4'-W-UNV-DP-1-DF-N" u="1"/>
        <s v="SCRPAT-OPI-90-300-80-35-FL-5'-EX-W-UNV-DP-1-DB" u="1"/>
        <s v="SCD-750-80-35-FL-4-AP-UNV-DP-1-CA(48)" u="1"/>
        <s v="BBDLED-500-80-35-SO-4-W-277-DP-1-CA(84)" u="1"/>
        <s v="SCD-750-80-35-FL-8-AP-UNV-DP-1-CA(48)" u="1"/>
        <s v="STSLF-SO-400-90-27-8-W-277-MD-1-SC" u="1"/>
        <s v="BSLED-650-80-35-SO-14-W-UNV-DP-1-S" u="1"/>
        <s v="BMPRLED-400-80-35-RG2-0' 59 1/2&quot;-W-UNV-DP-1-TG9-TS(1)-CP" u="1"/>
        <s v="STSLF-ML-450-90-27-27'-BLK-UNV-MD-1-S" u="1"/>
        <s v="BBR-S-FL-8-NL-T5HO-1S-W-UNV-D(MARK7)-1-DF" u="1"/>
        <s v="BMRLED-500-90-35-FL-10'-W-277-DP-1-TB15" u="1"/>
        <s v="SCDI-300-500-80-40-BW-FL-2X6-BLK-UNV-DP-1-CT15(36&quot;)-EN(1)-C(SU-5E-01)" u="1"/>
        <s v="CCH-SL-1100-80-30-CL(10)-W-UNV-DP-1-C" u="1"/>
        <s v="BRLED-500-80-35-FL-8-W-UNV-DP-1-DF" u="1"/>
        <s v="BMDLED-750-80-30-SO-12'-BLK-UNV-DP-1-CA(60)" u="1"/>
        <s v="STSFF-SO(40-400)-80-35-AX(3)-AP-UNV-MD-1-SG9" u="1"/>
        <s v="SCR-300-80-35-2M-2X4-W-UNV-DP-1-MFTB15" u="1"/>
        <s v="TB2WDILED-400-600-80-40-0.25G-0.25G-8-W-UNV-DP-1" u="1"/>
        <s v="SCRPAT-ASO-90(1)-500-80-35-FL-19' 9&quot;-EX-W-UNV-DP-1+E(1)-DS" u="1"/>
        <s v="CUBLED-SL 75/25-1000-80-35-SO-8-AP-120-DP-1-CT9(48)" u="1"/>
        <s v="STD-SO-300-90-40-12'-W-UNV-MD-1+E(1)-CTS(36)-SC" u="1"/>
        <s v="LTLED-SL 100/0-1000-80-35-SO-6'-AP-UNV-DP-1-CTS(36)" u="1"/>
        <s v="TBDILED-650-400-80-35-SO-10-C(HM642M649)-UNV-DP-2-CA(36)" u="1"/>
        <s v="LTLED-SL 100/0-1000-80-35-SO-8'-AP-UNV-DP-1-CTS(36)" u="1"/>
        <s v="SCSPAT-OPR-90(4)-400-80-30-FL-72.83'-EX-W-UNV-DP-1-S" u="1"/>
        <s v="ZESQDI-SL 25/75-1050-80-35-MSO-7-BLK-UNV-MD-1-CA(96)-B1(BSL10LST)" u="1"/>
        <s v="ZESQDI-SL 25/75-1050-80-35-MSO-9-BLK-UNV-MD-1-CA(96)-B1(BSL10LST)" u="1"/>
        <s v="CLKLED-750-80-40-SO-4-W-UNV-DP-1-TG9" u="1"/>
        <s v="BRVLED-400-90-35-SO-9' 0&quot;-W-120-DP-1-DS" u="1"/>
        <s v="BBR-S-FL-4-NL4-T5-1-W-UNV-D(MARK7)-E(1)-DF" u="1"/>
        <s v="SP18369-WWR-SL-750-80-35-L-14'-W-UNV-DP-1-TG9" u="1"/>
        <s v="SLLED-SL 0/100-800-80-35-VL-16-W-UNV-DP-1-CT15(36)" u="1"/>
        <s v="CCWH-SL-750-80-35-CL(64)-W-UNV-DP-1-C" u="1"/>
        <s v="BMPRLED-750-80-35-RG3-32'1 1/16&quot;-W-UNV-DP-1-TG9-TS(1)" u="1"/>
        <s v="BBRLED-500-80-30-FL-8-W-UNV-DP-1-TB15" u="1"/>
        <s v="CCWH-SL-1100-90-35-CL(11' 5&quot;)-W-UNV-DP-1-C" u="1"/>
        <s v="WWR-SL-500-90-35-12'-W-UNV-DP-1-DS" u="1"/>
        <s v="SP18438(2)-CCH-SL-1100-80-35-CP(52' 4 3/8&quot;)-W-UNV-DP-1-AC" u="1"/>
        <s v="STFD-DML(36'-600)-80-40-AY(2)+AH(5)-W-UNV-MD-1-CT9(36)-RC" u="1"/>
        <s v="CCH-SL-1100-80-30-CL(12)-W-UNV-DP-1-C" u="1"/>
        <s v="CCH-SL-1100-80-30-CL(22)-W-UNV-DP-1-C" u="1"/>
        <s v="BBS-PL-4-NL-T8-1-W-347-E-1-SC-F-C(STM / 1 FUSE HOLDER GEC-ALSTHOM )" u="1"/>
        <s v="SCDI-500-400-90-35-SO-FL-12'-AP-UNV-DP-1-CA(48)" u="1"/>
        <s v="SCDM-4'-(4)-800-90-TW2750-D55-BLK-C(HS512W1186)-UNV-O(DALIDT6)-1-CA(72)-LBC" u="1"/>
        <s v="BBDLED-400-80-40-SO-4'-W-UNV-DP-1-CA(48)" u="1"/>
        <s v="BMPRLED-800-80-35-RG3-10'10&quot;-W-UNV-DP-1-DF" u="1"/>
        <s v="BMPRLED-400-80-35-RG2-11'-W-UNV-DP-1-DS-TS(1)" u="1"/>
        <s v="SCS-500-80-35-FL-73 23/32&quot;-W-120-DP-1-S-C(JOINERS EACH SIDE, replacement to type 117#7,13)" u="1"/>
        <s v="BRLED-500-80-35-FL-42'-W-UNV-DP-1-TB15-FW(6)" u="1"/>
        <s v="STSLF-SO-400-80-35-4-W-UNV-MD-1-SG15" u="1"/>
        <s v="BBRLEDPAT-OPI-110(1)-400-90-40-SO-FL-19' 9&quot;-NL-W-UNV-DP-1-D" u="1"/>
        <s v="SCR-500-90-40-0.5M-4-W-UNV-DP-E(1)-MFTG9" u="1"/>
        <s v="SCR-300-80-35-FL-TR75X4-W-UNV-DP-1-MFTG9" u="1"/>
        <s v="TB2WDILED-400-400-80-35-SLA-SO-14-W-UNV-DP-1" u="1"/>
        <s v="BBPRLED-400-80-30-FL-9'6&quot;-W-UNV-DP-1-TB15" u="1"/>
        <s v="CCH-SL-1100-80-27-CL(4)-W-120-DP-1-C" u="1"/>
        <s v="SCDPAT-REC-90(4)-500-80-35-2M-44'0&quot;-NL-W-UNV-DP-1-CT9(36)" u="1"/>
        <s v="CCH-SL-1100-80-27-CL(6)-W-120-DP-1-C" u="1"/>
        <s v="SKVLED-14-3200-80-40-2XVL-RE-W-UNV-DP-1-TB15-C(NLIGHT POWER PACK - NPP16-D)" u="1"/>
        <s v="WWR-SL-400-80-40-28-W-UNV-DP-1-TB9" u="1"/>
        <s v="BMPRLED-750-80-35-RG3-10'1 3/4&quot;-C(ROCKFON723)-UNV-DP-1-TG9-TS(1)" u="1"/>
        <s v="BMPRLED-750-80-35-RG3-19'6 1/4&quot;-C(ROCKFON723)-UNV-DP-1-TG9-TS(1)" u="1"/>
        <s v="BMPRLED-750-80-35-RG3-7'10 1/2&quot;-C(ROCKFON723)-UNV-DP-1-TG9-TS(1)" u="1"/>
        <s v="BMPRLED-750-80-35-RG3-9'10 3/4&quot;-C(ROCKFON723)-UNV-DP-1-TG9-TS(1)" u="1"/>
        <s v="SCDIPAT-REC-90(4)-500-500-80-35-SO-FL-30' 0&quot;-EX-W-UNV-DP-1-CT15(36)" u="1"/>
        <s v="SCD-300-80-50-FL-3' 10&quot;-BLK-UNV-DP-1-CA(60)-B1(BSL310LP)" u="1"/>
        <s v="BBPRLED-500-90-35-RG3-84&quot;-W-UNV-DP-1-TG9" u="1"/>
        <s v="TB4DILED-400-400-80-35-SO-SO-12-W-UNV-DP-1-CA(48)" u="1"/>
        <s v="CLKLED-400-80-30-SO-8-W-UNV-DP-1-TG9" u="1"/>
        <s v="BBRLED-400-80-30-RG-5'10&quot;-W-UNV-DP-1-D-B1(BSL310LP)" u="1"/>
        <s v="CCWH-SL-1100-90-35-CL(11' 6&quot;)-W-UNV-DP-1-C" u="1"/>
        <s v="STSLF-SO-400-80-35-8-AP-UNV-MD-1-SB15" u="1"/>
        <s v="BMRLED-1000-80-35-RG-24'0&quot;-W-120-DP-1-DF" u="1"/>
        <s v="SCRPAT-OPR-90(3)-500-80-40-FL-10' 5/16&quot;-NL-W-UNV-DP-1-DF" u="1"/>
        <s v="SCR-500-90-30-FL-5'-W-UNV-DP-1-ST-FW(6)" u="1"/>
        <s v="BBRLED-725-80-35-FL-10-W-UNV-DP-1-DS" u="1"/>
        <s v="BBRLED-400-80-35-FL-4'-W-UNV-DP-1-D" u="1"/>
        <s v="BRLED-500-80-35-FL-4-W-UNV-DP-1-TG15" u="1"/>
        <s v="BBRLED-725-80-35-FL-12-W-UNV-DP-1-DS" u="1"/>
        <s v="SP18435(2)-BMPRLED-750-80-35-RG3-6'3 5/8&quot;-C(ROCKFON723)-UNV-DP-1-TG9-TS(1)-C(ANGLED END 109DEG)" u="1"/>
        <s v="SP18088(2)-BBSLED-400-80-35-SO-6'-BLK-277-DP-1-S" u="1"/>
        <s v="SCRPAT-OPI-90-400-80-35-FL-108 1/8&quot;-EX-W-UNV-DP-1-D-C (JOINING TO EXISTING FIXTURE ON SITE - SEE PSD ATTACHED)" u="1"/>
        <s v="DAYCLED-11-1600-80-40-SO-C(ANTIMICROBIAL)-120-DP-1-DF" u="1"/>
        <s v="SCRPAT-REC-90(4)-300-80-40-FL-28-NL-W-UNV-DP-1-MFTG9" u="1"/>
        <s v="SP18298A(2)-TB2WDLED-300-80-30-SO-1368&quot;-W-UNV-DP-1" u="1"/>
        <s v="SCS-500-80-30-FL-26-W-UNV-LT(LDE5)-1-SC" u="1"/>
        <s v="BBRLED-750-90-35-FL-4'-W-UNV-DP-1-TG9-CP" u="1"/>
        <s v="BRLED-536-90-40-FL-32-W-277-DP-1-TB9" u="1"/>
        <s v="BDLED-750-80-40-SO-28-W-UNV-DP-1+E-CA(36)" u="1"/>
        <s v="SCRPAT-OPI-90(1)-500-90-30-FL-371 1/4&quot;-EX-W-UNV-DP-1-D" u="1"/>
        <s v="B2SQDLED-500-80-40-SO-12'0&quot;-W-UNV-DP-1-CA(36&quot;)" u="1"/>
        <s v="SP18462-SLLED-SL 55/45-1000-90-30-VL-4'0&quot;-W-UNV-DP-1-CA(144)" u="1"/>
        <s v="BBRLED-750-80-35-FL-8-W-UNV-DP-1-TB9" u="1"/>
        <s v="STD-SO-400-90-30-12-W-120-MD-1-CT15(60&quot;)-RC" u="1"/>
        <s v="BWDLED-500-80-40-SO-8'-W-UNV-DP-1" u="1"/>
        <s v="TB2DILED-1110-500-80-30-SO-SO-8-W-347-DP-1-CT15(36)" u="1"/>
        <s v="WBRLED-500-80-35-S-16' 2&quot;-W-UNV-DP-1-D" u="1"/>
        <s v="BRLED-1000-80-30-FL-14-W-120-DP-1-DB" u="1"/>
        <s v="SKFLED-22-4000-80-35-4SF-W-UNV-DP-1-TB9" u="1"/>
        <s v="BBDILED-750-500-80-40-SO-28-W-UNV-DP-1-CA(36)" u="1"/>
        <s v="BBDILED-650-1000-80-35-SO-2'-AP-UNV-DP-1-CTS(36)" u="1"/>
        <s v="BWDLED-750-80-30-SO-4'5 1/4&quot;-W-UNV-DP-1" u="1"/>
        <s v="SP17109(3)-WBSLED-500-80-30-S-4'-W-UNV-DP-E(1)-SC-C(4' SECTION ONLY)" u="1"/>
        <s v="SP17109(3)-WBSLED-500-80-30-S-8'-W-UNV-DP-E(1)-SC-C(4' SECTION ONLY)" u="1"/>
        <s v="BBRLED-400-80-30-RG-11' 9 1/2&quot;-W-UNV-DP-1-D" u="1"/>
        <s v="BBRLED-500-80-35-FL-6-W-UNV-DP-1-TB9-B1(BSL10LST)" u="1"/>
        <s v="SCDIPAT-REC-90(4)-500-400-80-35-NO-FL-25-NL-BLK-UNV-DP-1-CT9(48)" u="1"/>
        <s v="SKPE-10003-SL 60/40-CIR-AL(7' 10-1/4&quot;)-800-80-35-SO-AP-120-D-1-CA(48)" u="1"/>
        <s v="CCH-SL-1100-80-30-CL(10')-W-277-DP-1-C" u="1"/>
        <s v="SCDI-750-500-80-35-BW-FL-4-W-347-DP-1-CA(36)" u="1"/>
        <s v="SCDI-750-500-80-35-BW-FL-4-W-347-DP-2-CA(36)" u="1"/>
        <s v="GPRLED-FC2W-500-90-27-RG2-109 1/8&quot;-W-UNV-DP-1-DS" u="1"/>
        <s v="BBDILED-875-400-80-35-SO-8-W-UNV-DP-1+E(1)-CA(48)" u="1"/>
        <s v="TB3DLED-500-80-35-SO-7-W-UNV-DP-1-CA(36)" u="1"/>
        <s v="TB2DILED-400-750-90-35-SO-SO-4-W-277-DP-1-CA(108&quot;)" u="1"/>
        <s v="TB2DILED-400-750-90-35-SO-SO-5-W-277-DP-1-CA(108&quot;)" u="1"/>
        <s v="SCRPAT-ASO-90(1)-500-80-35-FL-37' 65/8 &quot;-EX-W-UNV-DP-1+E(1)-DS" u="1"/>
        <s v="TB2DILED-400-750-90-35-SO-SO-6-W-277-DP-1-CA(108&quot;)" u="1"/>
        <s v="CLKLED-700-80-35-SO-12-W-UNV-DP-1-TG9-C(PLUG &amp; DIMMER)" u="1"/>
        <s v="BRLED-536-90-40-FL-16-W-277-DP-1-DF" u="1"/>
        <s v="TB2DILED-400-750-90-35-SO-SO-7-W-277-DP-1-CA(108&quot;)" u="1"/>
        <s v="MBSLED-800-90-35-S-4-W-UNV-DP-1-SC" u="1"/>
        <s v="SCDI-300-300-90-35-BW-FL-20-AP-UNV-DP-1+E(1)-CT9(36)" u="1"/>
        <s v="BBRLED-400-80-30-RG-4'10&quot; 3/4-W-UNV-DP-1-D" u="1"/>
        <s v="BMRLED-750-80-35-FL-5' 6&quot;-W-120-DP-1-TG15" u="1"/>
        <s v="SCDPAT-REC-90(4)-500-80-35-SO-FL-20-EX-W-UNV-DP-1-CT9(36)" u="1"/>
        <s v="SCD-300-80-50-FL-3' 10&quot;-BLK-UNV-DP-1-CA(60)" u="1"/>
        <s v="BMRLED-500-80-30-FL-4-W-UNV-DP-1-DF" u="1"/>
        <s v="SKFLED-22-4000-80-35-2SF-W-UNV-DP-1-TG9" u="1"/>
        <s v="SKFLED-22-4000-80-35-4SF-W-UNV-DP-1-TG9" u="1"/>
        <s v="GPDLED-400-80-35-RG2-12-W-120-DP-1-CA(48)" u="1"/>
        <s v="SKFLED-22-4000-80-35-6SF-W-UNV-DP-1-TG9" u="1"/>
        <s v="SP18082(2)-BMPRLED-OPRI(4)-400-80-30-FL-60-W-UNV-DP-3-TG9" u="1"/>
        <s v="SCRPAT-ASO-60.01+120-500-80-40-2M-20-NL-W-UNV-DP-1-D-C(X PATTERN, 10' X 10')" u="1"/>
        <s v="SCR-500-90-35-FL-PN60X4-W-UNV-DP-1-MFTG9-CP" u="1"/>
        <s v="SP18290(2)-SLLED-SL 55/45-1500-80-35-VL-8'-W-UNV-DP-1-CT9(36)-EN(2)" u="1"/>
        <s v="STLDI-SLI-350-DSO-400-8'-80-35-BLK-UNV-DP-1-CA(36&quot;)-RC" u="1"/>
        <s v="BBPRLED-600-80-30-RG4-13'-W-UNV-DP-1-DS" u="1"/>
        <s v="SP18088(2)-BBSLED-400-80-35-SO-10'-BLK-277-DP-1-S-B1(BSL10LST)" u="1"/>
        <s v="TB2DILED-600-400-80-30-SL-SO-12'-BLK-UNV-DP-1-CA(24)" u="1"/>
        <s v="ARWLED-500-80-30-S-4-AP-UNV-DP-1" u="1"/>
        <s v="WBWLED-500-80-30-S-4-C(RAL9006)-UNV-DP-1-C(BACK FEED)" u="1"/>
        <s v="SP18469(1)-B6RLED-1000-80-50-FL-8-W-UNV-DP-1-DF" u="1"/>
        <s v="BMDLED-400-80-35-SO-9' 6&quot;-W-UNV-DP-1-CT9(48&quot;)" u="1"/>
        <s v="SCDI-500-400-90-35-SO-FL-16'-AP-UNV-DP-1-CA(48)" u="1"/>
        <s v="BBRLED-400-80-30-RG-4'8 1/2&quot;-W-UNV-DP-1-D-B1(BSL310LP)" u="1"/>
        <s v="BBRLED-400-80-30-RG-4'9 1/2&quot;-W-UNV-DP-1-D-B1(BSL310LP)" u="1"/>
        <s v="BBRLED-400-80-30-RG-5'9 1/2&quot;-W-UNV-DP-1-D-B1(BSL310LP)" u="1"/>
        <s v="TB4DILEDPAT-SQ-90(4)-400-400-80-35-SO-16-NL-W-UNV-DP-1-CA(48)" u="1"/>
        <s v="SP18372(1)-B2SQSLED-400-90-35-SO-L(12X5)-W-UNV-DP-1-S" u="1"/>
        <s v="SCR-550-80-40-FL-4X4-W-UNV-DP-1-TB15" u="1"/>
        <s v="TWRWLED-SL 90/10-900-80-40-VL-4' 0&quot;-W-UNV-LT(LDE1)-1" u="1"/>
        <s v="BBDILED-650-1000-80-35-SO-4'-AP-UNV-DP-1-CTS(36)" u="1"/>
        <s v="SCR-300-80-35-FL-12'0&quot;-W-UNV-DP-1-DF-B1(BSL10LST)" u="1"/>
        <s v="SKVLED-14-2400-80-40-2XVL-RE-W-UNV-DP-1-TB15-C(NLIGHT POWER PACK - NPP16-D)" u="1"/>
        <s v="STFC-I(12'-1000)-NO-80-35-BT(1)-W-120-MD-1+E(1)-CA(36)-RC" u="1"/>
        <s v="SCR-400-80-35-0.5M-4X4-W-277-DP-1-MFST" u="1"/>
        <s v="B3RLED-SL-500-80-35-FL-4'-W-UNV-DP-1-ST-FW(6)" u="1"/>
        <s v="SCR-400-80-35-0.5M-4X6-W-277-DP-1-MFST" u="1"/>
        <s v="BRLED-750-80-30-FL-6'-BLK-UNV-DP-1-D" u="1"/>
        <s v="DAYFLED-22-2500-80-35-SO-W-UNV-DP-1-TB9" u="1"/>
        <s v="BRLED-500-80-35-FL-8'6&quot;'-W-UNV-DP-1-DS-FW(6)" u="1"/>
        <s v="BBRLED-400-80-30-RG-11'4&quot;-W-UNV-DP-1-D" u="1"/>
        <s v="BBRLED-750-80-35-FL-8-W-UNV-DP-1+E(1)-TB15" u="1"/>
        <s v="CCH-SL-1100-80-35-CL(104)-W-UNV-DP-2-C" u="1"/>
        <s v="SL2HLED-2XSL-1000-1000-80-35-VL-4-AP-UNV-DP-1-CA(108)-C(9' CABLE &amp; 20' POWER CORD)" u="1"/>
        <s v="SL2HLED-2XSL-1000-1000-80-35-VL-6-AP-UNV-DP-1-CA(108)-C(9' CABLE &amp; 20' POWER CORD)" u="1"/>
        <s v="SL2HLED-2XSL-1000-1000-80-35-VL-8-AP-UNV-DP-1-CA(108)-C(9' CABLE &amp; 20' POWER CORD)" u="1"/>
        <s v="SL2HLED-2XSL-1000-1000-80-35-VL-8-W-UNV-DP-1-CT9(108)-C(9' CABLE &amp; 20' POWER CORD)" u="1"/>
        <s v="SCRML-34'-FL(26')-500-80-35-MKL(4')-350-80-35-BLK-BL(24&quot;)-BLK-UNV-DP-2-MFTG9" u="1"/>
        <s v="WWR-SL-400-90-35-L-8'-W-UNV-DP-1-D" u="1"/>
        <s v="SP17046(2)-PRLED-1000-80-35-S-12-AP-UNV-O(SR)-1-CTS(48)-DOS(2)" u="1"/>
        <s v="BBRLED-400-80-35-FL-2'-W-UNV-DP-1-D" u="1"/>
        <s v="SLIM SURR. MARKETING KIT: SL2HLED-B3-2XSL-1000-750-80-35-VL-2-2-W-UNV-D-1-CA(36)-C(C&amp;P 14’)" u="1"/>
        <s v="BMRLED-500-80-35-ASO-12-AP-120-DP-1-DF" u="1"/>
        <s v="TB2DILED-600-500-80-35-SO-SO-42'-W-277-DP-3-CA(84)" u="1"/>
        <s v="BMRLED-750-80-30-FL-6'0&quot;-W-UNV-DP-1-TG9-FW(6)" u="1"/>
        <s v="CCH-SL-1100-80-30-CP(38.125')-W-UNV-DP-1-C-C(179.5&quot;X73&quot;)" u="1"/>
        <s v="CCH-SL-1100-80-35-CL(114)-W-UNV-DP-2-C" u="1"/>
        <s v="BMRLED-500-80-30-FL-3-W-UNV-DP-1-DF" u="1"/>
        <s v="TBDILED-650-400-80-35-SO-16-C(HM642M649)-UNV-DP-2-CA(36)" u="1"/>
        <s v="SP18082(2)-BMPRLED-OPRI(4)-400-80-30-FL-84-W-UNV-DP-2-TG9" u="1"/>
        <s v="SCR-500-80-40-FL-2X6-W-UNV-DP-1-DF" u="1"/>
        <s v="STFD-DSO(12-400)-90-35-AY(1)-W-UNV-MD-1-CA(84)-SC" u="1"/>
        <s v="BMRLED-500-90-30-FL-4-W-UNV-DP-1-ST-B1(BSL310LP)" u="1"/>
        <s v="BMRLED-700-80-40-FL-4-W-UNV-DP-1-DF" u="1"/>
        <s v="BMRVLED-400-80-35-SO-4-W-UNV-DP-1-DF" u="1"/>
        <s v="STFDI-I-500-DSO-400-12'-80-35-AH(6)-AP-UNV-DP-2-CA(48)-RC" u="1"/>
        <s v="TB2DILEDPAT-REC-90(4)-400-500-80-35-SL-SO-52'-EX-W-UNV-DP-2-CA(36)" u="1"/>
        <s v="SCPLED-300-90-35-RG2-4' 3&quot;-W-UNV-DP-1-DS" u="1"/>
        <s v="SCPLED-500-90-30-FL-72'8&quot;-W-UNV-DP-1+E(8)-DS" u="1"/>
        <s v="NPI-N17007-SCRM-3'-(3)-1000-90-TW2750-D55-BLK-C(HS512W1186)-UNV-O(DALIDT6)-1-TB15-LBC-C(PENDANT HANGERS 72&quot; WITH CORD)" u="1"/>
        <s v="MBSLED-500-80-30-S-3-W-120-DP-1-S" u="1"/>
        <s v="SP18293(2)-BDLED-500-90-30-ASO-3'-W-UNV-DP-1-CA(36)" u="1"/>
        <s v="SP18221(2)-WBWLED-750-80-40-ASO-8'-BLK-277-DP-1-B1(BSL310LP)-BF" u="1"/>
        <s v="TB2DILED-400-500-80-35-SO-SO-12'-W-UNV-DP-1-CA(84)" u="1"/>
        <s v="BMRLED-500-80-40-FL-4'-W-120-DP-1-D" u="1"/>
        <s v="STFC-NO-NO-B(4' 7&quot;)-80-35-AL(1)+SLV(1)-C(RED RAL 3020)-UNV-MD-1-CA(36)-SC-C(14' POWER CORD)-AC(2)-D20-W" u="1"/>
        <s v="STSLF-ML-600-90-30-3'-BLK-UNV-MD-1-S-C(W/ CORD, PLUG AND DIMMER)" u="1"/>
        <s v="SLLED-SL 80/20-1000-80-40-SM-12-32'-W-277-DP-1-CA(72)-B2(BSL310LP)" u="1"/>
        <s v="CLKLED-700-80-30-SO-12-W-UNV-DP-1-AC-FW(6)" u="1"/>
        <s v="CLKLED-700-80-30-SO-13-W-UNV-DP-1-AC-FW(6)" u="1"/>
        <s v="CLKLED-700-80-30-SO-14-W-UNV-DP-1-AC-FW(6)" u="1"/>
        <s v="CLKLED-700-80-30-SO-15-W-UNV-DP-1-AC-FW(6)" u="1"/>
        <s v="SP18275-BMRLED-550-80-35-FL-10'-W-UNV-DP-1-TG9" u="1"/>
        <s v="BBRLED-750-90-35-FL -8'-W-UNV-DP-1-TG9-CP" u="1"/>
        <s v="CLKLED-700-80-30-SO-16-W-UNV-DP-1-AC-FW(6)" u="1"/>
        <s v="CLKLED-700-80-30-SO-18-W-UNV-DP-1-AC-FW(6)" u="1"/>
        <s v="CLKLED-700-80-30-SO-19-W-UNV-DP-1-AC-FW(6)" u="1"/>
        <s v="BBRLED-500-80-35-FL-4-W-UNV-DP-1-TB9-B1(BSL10LST)" u="1"/>
        <s v="B3RLED-SL-750-90-40-FL-4'-W-UNV-DP-1-TG9" u="1"/>
        <s v="BBDILED-650-1000-80-35-SO-6'-AP-UNV-DP-1-CTS(36)" u="1"/>
        <s v="PRLED-1000-80-35-S-12' 0&quot;-AP-UNV-DP-1-CA(36)" u="1"/>
        <s v="SCWDI-300-500-80-35-SO-FL-8-W-UNV-DP-1" u="1"/>
        <s v="SP18082(2)-BMPRLED-OPRI(4)-400-80-30-FL-76-W-UNV-DP-2-TG9" u="1"/>
        <s v="BBDLED-1000-80-35-SO-8-AP-120-DP-1-CA(96)" u="1"/>
        <s v="BBDLED-1200-80-35-SO-4-W-277-DP-1-CA(84)" u="1"/>
        <s v="BMRLED-500-80-35-ASO-35-AP-120-DP-1-DF" u="1"/>
        <s v="CLKLED-575-80-30-SO-10-W-UNV-DP-1-TG9-FW(6)" u="1"/>
        <s v="SP18082(2)-BMPRLED-OPRI(4)-400-80-30-FL-96-W-UNV-DP-3-TG9" u="1"/>
        <s v="BMPRLED-750-80-35-RG3-7'10 3/8&quot;-W-UNV-DP-1-TG9-TS(1)" u="1"/>
        <s v="SCR-300-80-35-2M-6' 0&quot;-W-277-DP-1-DS" u="1"/>
        <s v="BBRLED-500-80-35-FL-8-W-UNV-DP-1-TB9-B2(BSL10LST)" u="1"/>
        <s v="BRLED-536-90-40-FL-14-W-277-DP-1-DF" u="1"/>
        <s v="BBRLED-750-80-30-FL-8-W-UNV-DP-1-DF" u="1"/>
        <s v="STFC-NO-DML(28'-225)-80-40-AH(6)+AL(2)-W-UNV-MD-1-CT9(48)-RC" u="1"/>
        <s v="SP18442-SCR-350-80-35-FL-8'4&quot;-W-UNV-DP-1-DS-C(SHALLOW HOUSING &amp; 43° ANGLE)" u="1"/>
        <s v="CLKLED-750-80-40-SO-20-W-UNV-DP-1-TG9" u="1"/>
        <s v="SCR-500-80-30-FL-4'-W-UNV-DP-1-DF" u="1"/>
        <s v="CCH-SL-1100-80-30-CP(41')-W-UNV-DP-1-C" u="1"/>
        <s v="CLKLED-750-80-40-SO-24-W-UNV-DP-1-TG9" u="1"/>
        <s v="STD-SO-300-90-40-50'-W-UNV-MD-1+E(3)-CTS(36)-SC" u="1"/>
        <s v="BRLED-500-80-35-FL-18'-W-UNV-DP-1+E(1)-DS-FW(6)" u="1"/>
        <s v="BMRLED-500-80-40-FL-240'-W-120-DP-1-D" u="1"/>
        <s v="BMRLED-500-90-35-FL-8'-W-277-DP-1-TB15" u="1"/>
        <s v="SCR-500-80-40-2M-2X6-W-UNV-DP-1-DF" u="1"/>
        <s v="BMRLED-500-80-35-ASO-16-AP-120-DP-1-DF" u="1"/>
        <s v="BMRLED-550-80-30-RG-10'-W-UNV-DP-1-TG9-FW(6)" u="1"/>
        <s v="BMRLED-550-80-30-RG-12'-W-UNV-DP-1-TG9-FW(6)" u="1"/>
        <s v="SCRAC-AC(4)-D36-HX-D-CC-80-30-8-BLK-120-1-DF" u="1"/>
        <s v="SCR-500-80-30-FL-4'-W-UNV-DP-1-MFTG9" u="1"/>
        <s v="SCR-500-80-30-FL-8'-W-UNV-DP-1-MFTG9" u="1"/>
        <s v="BBRLED-400-80-40-FL-14' 6 7/8&quot;-W-UNV-DP-1-DS" u="1"/>
        <s v="SCPLED-300-90-30-FL-7'5&quot;-W-UNV-DP-1-DS" u="1"/>
        <s v="SP18082(2)-BMPRLED-OPRI(4)-400-80-30-FL-48-W-UNV-DP-2-TG9" u="1"/>
        <s v="WBDIWLED-1000-500-80-35-SO-SO-8' 0&quot;-AP-UNV-DP-1" u="1"/>
        <s v="SP18082(2)-BMPRLED-OPRI(4)-400-80-30-FL-68-W-UNV-DP-2-TG9" u="1"/>
        <s v="SP18255(4)-BBPRLED-1000-80-TW2750-RG3-12-W-277-O(ELDOLED)-1-DS-C(NIO EZ-CCT. NLIGHT)" u="1"/>
        <s v="SP18255(4)-BBPRLED-1000-80-TW2750-RG3-17-W-277-O(ELDOLED)-1-DS-C(NIO EZ-CCT. NLIGHT)" u="1"/>
        <s v="SP18255(4)-BBPRLED-1000-80-TW2750-RG3-4 -W-277-O(ELDOLED)-1-DS-C(NIO EZ-CCT. NLIGHT)" u="1"/>
        <s v="GPSLED-900-80-35-FL-12-W-UNV-DP-1-SBS-C(REMOTE ENLIGHTED INTEGRAL SENSOR)" u="1"/>
        <s v="BBRLED-500-80-30-FL-4-W-UNV-DP-1-TB15" u="1"/>
        <s v="SP18455(1)-STFDI-I-250-DSO-200-120'-80-40-BT(4)+BX(3)-AP-UNV-DP-1-CA(144)-SC-C(SLOPED CEILING)" u="1"/>
        <s v="BMRLED-500-90-35-FL-10'-W-277-DP-1-DF" u="1"/>
        <s v="BMRLED-500-90-35-FL-12'-W-277-DP-1-DF" u="1"/>
        <s v="ZESQDI-SL 25/75-1050-80-35-MSO-9-BLK-UNV-MD-1-CA(96)" u="1"/>
        <s v="MBLED-500-80-40-S-24-AP-UNV-DP-1-CA(36)" u="1"/>
        <s v="GPRLED-EXNW-500-90-35-RG2-105&quot;-W-120-DP-1-DS" u="1"/>
        <s v="DAYCLED-24-4000-80-40-SO-C(ANTIMICROBIAL)-120-DP-1-TB9" u="1"/>
        <s v="0-10V DRIVER" u="1"/>
        <s v="SL2LLED-2XSL-1000-500-80-35-VL-8-W-UNV-DP-1-CT9(36)" u="1"/>
        <s v="SCS-500-80-35-FL-114 1/2&quot;-W-120-DP-1-S" u="1"/>
        <s v="DIALED-22-4000-80-27-VL-W-120-DP-1-TB9" u="1"/>
        <s v="STSFF-SO(8'-300)-90-30-AL(1)-BLK-UNV-MD-1-S" u="1"/>
        <s v="WBRLED-750-80-40-S-4-W-UNV-DP-1-D" u="1"/>
        <s v="BMPRLED-400-80-35-RG2-17'6&quot;-W-UNV-DP-1-DS-TS(1)" u="1"/>
        <s v="BMRLED-500-80-35-ASO-60-AP-120-DP-2-DF" u="1"/>
        <s v="CCH-SL-1100-80-35-CL(23'6&quot;)-W-UNV-DP-1-C" u="1"/>
        <s v="BBDILED-650-1000-80-35-SO-8'-AP-UNV-DP-1-CTS(36)" u="1"/>
        <s v="SCR-500-80-40-2M-2X2-W-UNV-DP-1-TB15" u="1"/>
        <s v="BBPRLED-500-90-35-RG3-105 5/8&quot;-W-UNV-DP-1-TG9" u="1"/>
        <s v="BRLED-400-80-35-FL-5-W-UNV-DP-1-TB15" u="1"/>
        <s v="CLKLED-750-80-40-SO-10-W-UNV-DP-1-TG9" u="1"/>
        <s v="CLKLED-750-80-40-SO-12-W-UNV-DP-1-TG9" u="1"/>
        <s v="SP000-CCH-SL-1100-80-35-CL(1)-W-UNV-DP-1-AC" u="1"/>
        <s v="CCH-SL-1100-80-35-CL(24'6&quot;)-W-UNV-DP-1-C" u="1"/>
        <s v="CLKLED-750-80-40-SO-16-W-UNV-DP-1-TG9" u="1"/>
        <s v="BMRLED-500-90-35-FL-7'-W-277-DP-1-TB15" u="1"/>
        <s v="B3RLED-SL-750-80-35-FL-10-W-120-DP-1-TB15" u="1"/>
        <s v="B3RLED-SL-750-80-35-FL-20-W-277-DP-1-ST" u="1"/>
        <s v="BRLED-600-90-35-FL-9'-W-UNV-DP-1-DF-CP" u="1"/>
        <s v="AULED-22-4000-80-30-SO-W-UNV-DP-1-TG9" u="1"/>
        <s v="SCR-300-90-30-FL-4X4-W-277-DP-1-MFTB15" u="1"/>
        <s v="BMRLED-750-80-30-FL-4'0&quot;-W-UNV-DP-1-TG9-FW(6)" u="1"/>
        <s v="BDLED-750-80-40-SO-10-W-UNV-DP-1+E-CA(36)" u="1"/>
        <s v="BMRLED-500-80-35-ASO-52-AP-120-DP-2-DF" u="1"/>
        <s v="BRVLED-750-80-30-SO-7-AP-120-DP-1-D-C(TOP FEED)" u="1"/>
        <s v="SCRM-3'-(3)-1000-90-TW2750-D55-BLK-C(HS512W1186)-UNV-O(DALIDT6)-1-TB15-LBC-C(PENDANT HANGERS 72&quot; WITH CORD)" u="1"/>
        <s v="BMRLED-750-80-35-FL-4'10 3/4&quot;-W-120-DP-1-TG15" u="1"/>
        <s v="BMSLED-400-80-35-SO-4'-BLK-120-DP-1-SC" u="1"/>
        <s v="TB2DILED-600-500-80-35-SO-SO-54'-W-277-DP-3-CA(84)" u="1"/>
        <s v="ARWLED-750-80-40-S-4-W-UNV-DP-1" u="1"/>
        <s v="WBRLED-500-80-35-S-5-AP-120-DP-1-D" u="1"/>
        <s v="DAYCLED-22-4000-80-40-SO-C(ANTIMICROBIAL)-120-DP-1-TB15" u="1"/>
        <s v="BRLED-750-80-35-FL-5-BLK-UNV-DP-1-DF" u="1"/>
        <s v="BDLED-750-80-40-SO-24-W-UNV-DP-1+E-CA(36)" u="1"/>
        <s v="BBPRLED-500-90-35-RG3-13' 6&quot;-W-UNV-DP-1-TG9" u="1"/>
        <s v="SCD-750-80-35-FL-12-AP-UNV-DP-1-CA(48)" u="1"/>
        <s v="SCDI-500-400-80-35-SO-FL-4-W-120-DP-1-CT9(36)" u="1"/>
        <s v="MBWLED-600-80-35-S-6'-W-UNV-DP-1" u="1"/>
        <s v="SCR-500-80-30-FL-12'-W-UNV-DP-1-DF-FW(6)" u="1"/>
        <s v="STSFF-SO(32'-400)-80-30-AL(1)-W-UNV-MD-1-SG9-C(&quot;L&quot; SHAPE, 18' X 14')" u="1"/>
        <s v="SCWDI-300-500-80-30-SO-FL-6-W-120-LT(LTE)-1" u="1"/>
        <s v="SP18435(2)-BMPRLED-750-80-35-RG3-6'6 7/8&quot;-C(PS541A1391)-UNV-DP-1-TG9-TS(1)-C(85° ANGLED END)" u="1"/>
        <s v="SP18293(2)-BDLED-500-90-30-ASO-48'-W-UNV-DP-1-CA(36)" u="1"/>
        <s v="SCS-500-80-35-FL-113 7/8&quot;-W-120-DP-1-S" u="1"/>
        <s v="BBRLED-750-80-35-FL-8-W-UNV-DP-1-TB15" u="1"/>
        <s v="STSFF-SO(8'-400)-80-30-AL(1)-W-UNV-MD-E(2)-SG9-C(&quot;L&quot; SHAPE, 6' X 2')" u="1"/>
        <s v="STD-SO-400-90-30-8-W-120-MD-1-CT15(60&quot;)-RC" u="1"/>
        <s v="SKFLED-22-2400-80-35-1SF-W-UNV-DP-1-TB9" u="1"/>
        <s v="BBRLED-1000-80-40-FL-12-W-UNV-DP-1-DF" u="1"/>
        <s v="SKFLED-22-2400-80-35-3SF-W-UNV-DP-1-TB9" u="1"/>
        <s v="SKFLED-22-2400-80-35-5SF-W-UNV-DP-1-TB9" u="1"/>
        <s v="SCS-500-80-35-FL-99 19/32&quot;-W-120-DP-1-S-C(JOINERS EACH SIDE, REPLACEMENT TO TYPE 117#3,10)" u="1"/>
        <s v="AULED-22-4000-80-35-SO-W-UNV-DP-1-TG9" u="1"/>
        <s v="SCDI-750-500-80-35-SO-FL-8-AP-277-DP-1-CA(96)" u="1"/>
        <s v="SCR-300-80-35-FL-4-W-UNV-DP-1-DF-B1(BSL10LST)" u="1"/>
        <s v="SKPE-1850-SL 60/40-ARC-AL(7'10 1/4&quot;)-800-80-30-SO-C(PS541B778)-UNV-D-1-CA(36)" u="1"/>
        <s v="SP0000-CCH-SL-1100-80-35-CL(1')-W-UNV-DP-1-AC" u="1"/>
        <s v="SP18027-SCR-350-80-35-FL-13'3&quot;-EX-W-UNV-DP-1-DS-C(CUSTOM DEPTH AND 18° ANGLED END)" u="1"/>
        <s v="SLLED-SL 35/65-1000-80-35-PL-4-W-120-O(DALI)-1-CA(60)" u="1"/>
        <s v="TB2DILED-750-500-80-40-SO-SO-4-W-UNV-LT(LDE5)-1-CA(48)-C(DFCSJ-OEM-RF &amp; DFC-OEM-DBI)" u="1"/>
        <s v="TB2DILED-750-500-80-40-SO-SO-6-W-UNV-LT(LDE1)-1-CA(48)-C(DFCSJ-OEM-RF &amp; DFC-OEM-DBI)" u="1"/>
        <s v="TB2DILED-750-500-80-40-SO-SO-6-W-UNV-LT(LDE1)-2-CA(48)-C(DFCSJ-OEM-RF &amp; DFC-OEM-DBI)" u="1"/>
        <s v="TB2DILED-750-500-80-40-SO-SO-8-W-UNV-LT(LDE1)-1-CA(48)-C(DFCSJ-OEM-RF &amp; DFC-OEM-DBI)" u="1"/>
        <s v="BRLED-536-90-40-FL-12-W-277-DP-1-DF" u="1"/>
        <s v="BBDLED-500-80-35-SO-12-W-UNV-DP-1-CA(36)" u="1"/>
        <s v="SCD-400-80-30-0.5M-4-W-UNV-DP-1-CA(36)" u="1"/>
        <s v="CLKLED-575-80-30-SO-95 1/2&quot;-W-UNV-DP-E(1)-TG9-FW(6)-C(C1 THRU)" u="1"/>
        <s v="ZESQDI-SL 25/75-1050-80-35-MSO-12-BLK-UNV-MD-1-CA(96)" u="1"/>
        <s v="BBDLED-600-80-40-SO-8-W-UNV-DP-1-CA(36&quot;)-B1(BSL310LP)" u="1"/>
        <s v="STFC-NO-DSO(170'-400)-80-35-AL(14)+AX(4)+AT(5)-W-UNV-MD-2-CT9(36)-RC" u="1"/>
        <s v="BRLED-500-80-35-FL-16'-W-UNV-DP-1+E(1)-DS-FW(6)" u="1"/>
        <s v="SLLED-SL 35/65-1000-80-35-PL-8-W-120-O(DALI)-1-CA(60)" u="1"/>
        <s v="SCRPAT-ASO-90(3)-500-80-35-FL-191' 15/16&quot;-EX-W-UNV-DP-1+E(1)-DS" u="1"/>
        <s v="BMRLED-500-90-35-FL-6'-W-277-DP-1-TB15" u="1"/>
        <s v="SP18275-BMRLED-550-80-35-FL-6'-W-UNV-DP-1-TG9" u="1"/>
        <s v="BDLED-750-80-40-SO-8-W-UNV-DP-NL(1)-CA(36)" u="1"/>
        <s v="SP18027-SCR-350-80-35-FL-34'9&quot;-EX-W-UNV-DP-1-DS-C(CUSTOM DEPTH AND 127.7°&amp;27° ANGLED ENDS)" u="1"/>
        <s v="B6RLED-400-90-35-FL-20-W-120-DP-2+E(1)-DF" u="1"/>
        <s v="BBDILED-640-400-80-35-SO-4-W-UNV-DP-1-CT9(36)" u="1"/>
        <s v="SK-18031-ARC-AL(353 7/16&quot;)-700-80-40-SO-W-UNV-DP-1-DF" u="1"/>
        <s v="DAYFLED-14-4000-80-40-SO-W-120-LT(HI-LUME 0-10V 1%)-1-TB15" u="1"/>
        <s v="TB4DILED-1000-500-80-35-SL-SO-3'-W-UNV-DP-1-CA(36)-C(CORD &amp; DIMMER)" u="1"/>
        <s v="NPI-N16035-STSLF-B-3-BLK-1-SBS-MD(2)-BLK" u="1"/>
        <s v="BMPRLED-400-90-35-RG2-13-W-UNV-DP-1-DS-TS(1)-CP" u="1"/>
        <s v="SP18444(1)-BSLED-500-90-30-ASO-24'-W-UNV-DP-1-S" u="1"/>
        <s v="SCR-300-80-40-FL-4-W-UNV-DP-1-MFTG9" u="1"/>
        <s v="STFC-NO-DML(18'-225)-80-40-AH(6)-W-UNV-MD-1-CT9(48)-RC" u="1"/>
        <s v="STSFF-SO(52-400)-90-27-AL(1)-BLK-UNV-MD-1-S" u="1"/>
        <s v="SCR-300-80-40-FL-8-W-UNV-DP-1-MFTG9" u="1"/>
        <s v="SCR-300-90-35-FL-20' 3&quot;-W-UNV-DP-2-DS" u="1"/>
        <s v="BDLED-750-80-35-SO-12-AP-UNV-DP-1-CA(48)" u="1"/>
        <s v="SCDM-3'-(3)-800-90-TW2750-D55-BLK-C(HS512W1186)-UNV-O(DALIDT6)-1-CA(72)-LBC" u="1"/>
        <s v="SCDI-150-150-80-40-SO-0.5M-K(4X4)-W-UNV-DP-2-CT9(60)-C(REC, 4' X 4')" u="1"/>
        <s v="CLKLED-500-90-30-SO-4-W-UNV-DP-1-TG9" u="1"/>
        <s v="TB2WDILED-650-400-80-30-SO-SO-4-W-120-BI-1-OS(1)" u="1"/>
        <s v="WBSLED-500-80-30-S-4-AP-UNV-DP-1-SC-DOS(1)" u="1"/>
        <s v="BBRLED-750-80-35-FL-20-W-UNV-DP-1-TB15" u="1"/>
        <s v="SCWDI-300-500-80-30-SO-FL-8-W-120-LT(LTE)-1" u="1"/>
        <s v="SCD-500-80-40-FL-8-W-UNV-DP-1-CA(36)" u="1"/>
        <s v="BBRLED-400-90-30-RG-8-W-UNV-DP-1-TG9" u="1"/>
        <s v="SCRPAT-ASO-90(1)-500-80-35-FL-26' 35/4 &quot;-EX-W-UNV-DP-1+E(1)-DS" u="1"/>
      </sharedItems>
    </cacheField>
    <cacheField name="Final Assembly" numFmtId="0">
      <sharedItems containsSemiMixedTypes="0" containsString="0" containsNumber="1" minValue="0" maxValue="1820"/>
    </cacheField>
    <cacheField name="Open Value" numFmtId="0">
      <sharedItems containsSemiMixedTypes="0" containsString="0" containsNumber="1" minValue="0" maxValue="156520"/>
    </cacheField>
    <cacheField name="Open Discount Value" numFmtId="0">
      <sharedItems containsSemiMixedTypes="0" containsString="0" containsNumber="1" containsInteger="1" minValue="0" maxValue="4400"/>
    </cacheField>
    <cacheField name="Comment" numFmtId="0">
      <sharedItems containsBlank="1"/>
    </cacheField>
    <cacheField name="Sales Rep Code" numFmtId="0">
      <sharedItems/>
    </cacheField>
    <cacheField name="PM" numFmtId="0">
      <sharedItems/>
    </cacheField>
    <cacheField name="Operations Meeting Comments" numFmtId="0">
      <sharedItems containsBlank="1" longText="1"/>
    </cacheField>
    <cacheField name="Production Comment" numFmtId="0">
      <sharedItems containsNonDate="0" containsString="0" containsBlank="1"/>
    </cacheField>
    <cacheField name="Fixture Type" numFmtId="0">
      <sharedItems containsBlank="1" containsMixedTypes="1" containsNumber="1" containsInteger="1" minValue="10" maxValue="10"/>
    </cacheField>
    <cacheField name="Pick Status" numFmtId="0">
      <sharedItems containsBlank="1"/>
    </cacheField>
    <cacheField name="MachineShop Delivered" numFmtId="0">
      <sharedItems containsNonDate="0" containsDate="1" containsString="0" containsBlank="1" minDate="2018-12-27T00:00:00" maxDate="2019-02-08T00:00:00"/>
    </cacheField>
    <cacheField name="Wiring Delivered" numFmtId="0">
      <sharedItems containsNonDate="0" containsDate="1" containsString="0" containsBlank="1" minDate="2019-01-03T00:00:00" maxDate="2019-02-06T00:00:00"/>
    </cacheField>
    <cacheField name="Production Issue" numFmtId="0">
      <sharedItems/>
    </cacheField>
    <cacheField name="NT" numFmtId="0">
      <sharedItems/>
    </cacheField>
    <cacheField name="Material Check" numFmtId="0">
      <sharedItems/>
    </cacheField>
    <cacheField name="Missing Materials" numFmtId="0">
      <sharedItems count="17">
        <s v="Material"/>
        <s v="+Cartridge"/>
        <s v=""/>
        <s v="Material+Cartridge"/>
        <s v="Material+lens+Cartridge" u="1"/>
        <s v="+CartridgeHousing" u="1"/>
        <s v="Material+lens+CartridgeHousing" u="1"/>
        <s v="+lens" u="1"/>
        <s v="+lens+CartridgeHousing" u="1"/>
        <s v="Material+lensHousing" u="1"/>
        <s v="+lensHousing" u="1"/>
        <e v="#REF!" u="1"/>
        <s v="MaterialHousing" u="1"/>
        <s v="Material+CartridgeHousing" u="1"/>
        <s v="+lens+Cartridge" u="1"/>
        <s v="Housing" u="1"/>
        <s v="Material+lens" u="1"/>
      </sharedItems>
    </cacheField>
    <cacheField name="Schedule Date" numFmtId="169">
      <sharedItems containsDate="1" containsMixedTypes="1" minDate="2018-12-28T00:00:00" maxDate="2018-12-29T00:00:00" count="2">
        <s v=""/>
        <d v="2018-12-28T00:00:00"/>
      </sharedItems>
    </cacheField>
    <cacheField name="Status2" numFmtId="0">
      <sharedItems/>
    </cacheField>
    <cacheField name="Production Schedule" numFmtId="0">
      <sharedItems containsNonDate="0" containsString="0" containsBlank="1" containsNumber="1" minValue="0" maxValue="6465" count="1286">
        <m/>
        <n v="0" u="1"/>
        <n v="582" u="1"/>
        <n v="458.68833333333333" u="1"/>
        <n v="561.1" u="1"/>
        <n v="956.25" u="1"/>
        <n v="983.78500000000008" u="1"/>
        <n v="465.75" u="1"/>
        <n v="417" u="1"/>
        <n v="793.75" u="1"/>
        <n v="1572" u="1"/>
        <n v="1143.3333333333333" u="1"/>
        <n v="94" u="1"/>
        <n v="836.67" u="1"/>
        <n v="352" u="1"/>
        <n v="319.5" u="1"/>
        <n v="631.25" u="1"/>
        <n v="640.49" u="1"/>
        <n v="669.01466700000003" u="1"/>
        <n v="1085.6200000000001" u="1"/>
        <n v="1231.25" u="1"/>
        <n v="843" u="1"/>
        <n v="495.66666666666669" u="1"/>
        <n v="713" u="1"/>
        <n v="648" u="1"/>
        <n v="615.5" u="1"/>
        <n v="583" u="1"/>
        <n v="466.25" u="1"/>
        <n v="450" u="1"/>
        <n v="417.5" u="1"/>
        <n v="1847.27" u="1"/>
        <n v="385" u="1"/>
        <n v="213.33333333333334" u="1"/>
        <n v="320" u="1"/>
        <n v="598.57000000000005" u="1"/>
        <n v="490.875" u="1"/>
        <n v="844" u="1"/>
        <n v="714" u="1"/>
        <n v="584" u="1"/>
        <n v="551.5" u="1"/>
        <n v="1087.5" u="1"/>
        <n v="368.1" u="1"/>
        <n v="483" u="1"/>
        <n v="1320.5500999999999" u="1"/>
        <n v="353" u="1"/>
        <n v="288" u="1"/>
        <n v="1056" u="1"/>
        <n v="975" u="1"/>
        <n v="264.44444444444446" u="1"/>
        <n v="910" u="1"/>
        <n v="877.5" u="1"/>
        <n v="845" u="1"/>
        <n v="780" u="1"/>
        <n v="715" u="1"/>
        <n v="682.5" u="1"/>
        <n v="650" u="1"/>
        <n v="617.5" u="1"/>
        <n v="417.85714285714283" u="1"/>
        <n v="585" u="1"/>
        <n v="366.66666666666669" u="1"/>
        <n v="552.5" u="1"/>
        <n v="520" u="1"/>
        <n v="940.07142499999998" u="1"/>
        <n v="338.34400999999997" u="1"/>
        <n v="941.2" u="1"/>
        <n v="353.5" u="1"/>
        <n v="149.98144714285715" u="1"/>
        <n v="924.16666666666663" u="1"/>
        <n v="1188" u="1"/>
        <n v="1341.2" u="1"/>
        <n v="1058" u="1"/>
        <n v="786.51499999999999" u="1"/>
        <n v="859.09090909090912" u="1"/>
        <n v="846" u="1"/>
        <n v="674.63663857142853" u="1"/>
        <n v="566.66666666666663" u="1"/>
        <n v="716" u="1"/>
        <n v="651" u="1"/>
        <n v="586" u="1"/>
        <n v="127" u="1"/>
        <n v="1840" u="1"/>
        <n v="419" u="1"/>
        <n v="1450" u="1"/>
        <n v="354" u="1"/>
        <n v="873.33333333333337" u="1"/>
        <n v="1320" u="1"/>
        <n v="289" u="1"/>
        <n v="1125" u="1"/>
        <n v="1060" u="1"/>
        <n v="240" u="1"/>
        <n v="613.33333333333337" u="1"/>
        <n v="522.87161000000003" u="1"/>
        <n v="912" u="1"/>
        <n v="847" u="1"/>
        <n v="468.28" u="1"/>
        <n v="566.4338095238096" u="1"/>
        <n v="175" u="1"/>
        <n v="511.2" u="1"/>
        <n v="619.5" u="1"/>
        <n v="522" u="1"/>
        <n v="484.5" u="1"/>
        <n v="452" u="1"/>
        <n v="650.70000000000005" u="1"/>
        <n v="224" u="1"/>
        <n v="783" u="1"/>
        <n v="421.42857142857144" u="1"/>
        <n v="159" u="1"/>
        <n v="495.45" u="1"/>
        <n v="588" u="1"/>
        <n v="479.2" u="1"/>
        <n v="485" u="1"/>
        <n v="468.75" u="1"/>
        <n v="787.57142999999996" u="1"/>
        <n v="258.92857142857144" u="1"/>
        <n v="420" u="1"/>
        <n v="844.63874999999996" u="1"/>
        <n v="387.5" u="1"/>
        <n v="371.25" u="1"/>
        <n v="355" u="1"/>
        <n v="338.75" u="1"/>
        <n v="290" u="1"/>
        <n v="745.33333333333337" u="1"/>
        <n v="608.86363636363637" u="1"/>
        <n v="208" u="1"/>
        <n v="536.13923076923083" u="1"/>
        <n v="784" u="1"/>
        <n v="593.14285714285711" u="1"/>
        <n v="751.5" u="1"/>
        <n v="677.35249999999996" u="1"/>
        <n v="589" u="1"/>
        <n v="443.33333333333331" u="1"/>
        <n v="524" u="1"/>
        <n v="1716" u="1"/>
        <n v="420.5" u="1"/>
        <n v="698.04" u="1"/>
        <n v="388" u="1"/>
        <n v="518.73" u="1"/>
        <n v="812.35" u="1"/>
        <n v="1391" u="1"/>
        <n v="323" u="1"/>
        <n v="834.14720199999988" u="1"/>
        <n v="258" u="1"/>
        <n v="980" u="1"/>
        <n v="850" u="1"/>
        <n v="499.16666666666669" u="1"/>
        <n v="1037.47" u="1"/>
        <n v="785" u="1"/>
        <n v="192" u="1"/>
        <n v="466.66666666666669" u="1"/>
        <n v="570.66666666666663" u="1"/>
        <n v="752.5" u="1"/>
        <n v="720" u="1"/>
        <n v="687.5" u="1"/>
        <n v="655" u="1"/>
        <n v="590" u="1"/>
        <n v="525" u="1"/>
        <n v="737.05499999999995" u="1"/>
        <n v="502.25" u="1"/>
        <n v="486" u="1"/>
        <n v="273.60000000000002" u="1"/>
        <n v="356" u="1"/>
        <n v="566.43499999999995" u="1"/>
        <n v="748.76923076923072" u="1"/>
        <n v="2239.48" u="1"/>
        <n v="509.33333333333331" u="1"/>
        <n v="656" u="1"/>
        <n v="1018.65" u="1"/>
        <n v="591" u="1"/>
        <n v="661.21" u="1"/>
        <n v="526" u="1"/>
        <n v="1980" u="1"/>
        <n v="470.25" u="1"/>
        <n v="542.80999999999995" u="1"/>
        <n v="900.25" u="1"/>
        <n v="389" u="1"/>
        <n v="1460" u="1"/>
        <n v="878.33333333333337" u="1"/>
        <n v="324" u="1"/>
        <n v="813.33333333333337" u="1"/>
        <n v="1200" u="1"/>
        <n v="1135" u="1"/>
        <n v="1070" u="1"/>
        <n v="554.35" u="1"/>
        <n v="225" u="1"/>
        <n v="702.66666666666663" u="1"/>
        <n v="819.5" u="1"/>
        <n v="568.79999999999995" u="1"/>
        <n v="1350.72" u="1"/>
        <n v="657" u="1"/>
        <n v="160" u="1"/>
        <n v="527" u="1"/>
        <n v="762.74835625000003" u="1"/>
        <n v="2794.5" u="1"/>
        <n v="1592" u="1"/>
        <n v="771.25" u="1"/>
        <n v="1267" u="1"/>
        <n v="329.15485333333334" u="1"/>
        <n v="292" u="1"/>
        <n v="857.14285714285711" u="1"/>
        <n v="1431.11" u="1"/>
        <n v="688.2" u="1"/>
        <n v="918" u="1"/>
        <n v="337.52500000000003" u="1"/>
        <n v="546.29002108108114" u="1"/>
        <n v="788" u="1"/>
        <n v="2960" u="1"/>
        <n v="581.4" u="1"/>
        <n v="1235.5" u="1"/>
        <n v="669.6" u="1"/>
        <n v="1170.5" u="1"/>
        <n v="1105.5" u="1"/>
        <n v="292.52999999999997" u="1"/>
        <n v="338.88888888888891" u="1"/>
        <n v="487.5" u="1"/>
        <n v="455" u="1"/>
        <n v="422.5" u="1"/>
        <n v="406.25" u="1"/>
        <n v="390" u="1"/>
        <n v="357.5" u="1"/>
        <n v="325" u="1"/>
        <n v="292.5" u="1"/>
        <n v="183.33333333333334" u="1"/>
        <n v="260" u="1"/>
        <n v="1343.3325" u="1"/>
        <n v="769.66666666666663" u="1"/>
        <n v="919" u="1"/>
        <n v="801.13752999999997" u="1"/>
        <n v="540.90499999999997" u="1"/>
        <n v="1000.976642" u="1"/>
        <n v="478.33333333333331" u="1"/>
        <n v="594" u="1"/>
        <n v="670.6" u="1"/>
        <n v="413.33333333333331" u="1"/>
        <n v="550.69958333333341" u="1"/>
        <n v="488" u="1"/>
        <n v="260.52999999999997" u="1"/>
        <n v="423" u="1"/>
        <n v="476.96" u="1"/>
        <n v="283.33333333333331" u="1"/>
        <n v="358" u="1"/>
        <n v="676.71428333333336" u="1"/>
        <n v="1271" u="1"/>
        <n v="1017.5" u="1"/>
        <n v="844.58" u="1"/>
        <n v="194.28571428571428" u="1"/>
        <n v="920" u="1"/>
        <n v="786.98400000000004" u="1"/>
        <n v="855" u="1"/>
        <n v="640.66666666666663" u="1"/>
        <n v="790" u="1"/>
        <n v="757.5" u="1"/>
        <n v="725" u="1"/>
        <n v="692.5" u="1"/>
        <n v="660" u="1"/>
        <n v="627.5" u="1"/>
        <n v="595" u="1"/>
        <n v="562.5" u="1"/>
        <n v="827.22222222222217" u="1"/>
        <n v="530" u="1"/>
        <n v="901.27972" u="1"/>
        <n v="120" u="1"/>
        <n v="3685" u="1"/>
        <n v="456" u="1"/>
        <n v="1338" u="1"/>
        <n v="255.6" u="1"/>
        <n v="6465" u="1"/>
        <n v="261" u="1"/>
        <n v="838.01" u="1"/>
        <n v="986" u="1"/>
        <n v="226" u="1"/>
        <n v="856" u="1"/>
        <n v="193.5" u="1"/>
        <n v="688.69156833333329" u="1"/>
        <n v="661" u="1"/>
        <n v="161" u="1"/>
        <n v="563.5" u="1"/>
        <n v="310.27999999999997" u="1"/>
        <n v="489" u="1"/>
        <n v="424" u="1"/>
        <n v="328.14814814814815" u="1"/>
        <n v="728.57142857142856" u="1"/>
        <n v="1600" u="1"/>
        <n v="1470" u="1"/>
        <n v="1340" u="1"/>
        <n v="1275" u="1"/>
        <n v="294" u="1"/>
        <n v="1080" u="1"/>
        <n v="1737.7766666666666" u="1"/>
        <n v="623.33333333333337" u="1"/>
        <n v="954.5" u="1"/>
        <n v="210" u="1"/>
        <n v="792" u="1"/>
        <n v="650.4" u="1"/>
        <n v="662" u="1"/>
        <n v="145" u="1"/>
        <n v="605.995" u="1"/>
        <n v="1035.72" u="1"/>
        <n v="746.66" u="1"/>
        <n v="401.81818181818181" u="1"/>
        <n v="1862" u="1"/>
        <n v="457" u="1"/>
        <n v="392" u="1"/>
        <n v="581.25" u="1"/>
        <n v="747.72227399999997" u="1"/>
        <n v="1147" u="1"/>
        <n v="1456.25" u="1"/>
        <n v="445.34" u="1"/>
        <n v="923" u="1"/>
        <n v="667.14285714285711" u="1"/>
        <n v="793" u="1"/>
        <n v="194" u="1"/>
        <n v="578.66666666666663" u="1"/>
        <n v="804.6" u="1"/>
        <n v="944.34401000000003" u="1"/>
        <n v="949.05000000000007" u="1"/>
        <n v="490" u="1"/>
        <n v="441.25" u="1"/>
        <n v="425" u="1"/>
        <n v="516.13" u="1"/>
        <n v="392.5" u="1"/>
        <n v="360" u="1"/>
        <n v="885.33333333333337" u="1"/>
        <n v="343.75" u="1"/>
        <n v="683.78" u="1"/>
        <n v="295" u="1"/>
        <n v="1149" u="1"/>
        <n v="1418.3325" u="1"/>
        <n v="495.18" u="1"/>
        <n v="625.33333333333337" u="1"/>
        <n v="924" u="1"/>
        <n v="1783.13" u="1"/>
        <n v="1226.6600000000001" u="1"/>
        <n v="729" u="1"/>
        <n v="178" u="1"/>
        <n v="943.66" u="1"/>
        <n v="664" u="1"/>
        <n v="943.66000000000008" u="1"/>
        <n v="534" u="1"/>
        <n v="458" u="1"/>
        <n v="566.43409090909086" u="1"/>
        <n v="393" u="1"/>
        <n v="328" u="1"/>
        <n v="990" u="1"/>
        <n v="957.5" u="1"/>
        <n v="706.8" u="1"/>
        <n v="925" u="1"/>
        <n v="227" u="1"/>
        <n v="892.5" u="1"/>
        <n v="860" u="1"/>
        <n v="827.5" u="1"/>
        <n v="795" u="1"/>
        <n v="762.5" u="1"/>
        <n v="730" u="1"/>
        <n v="697.5" u="1"/>
        <n v="665" u="1"/>
        <n v="600" u="1"/>
        <n v="567.5" u="1"/>
        <n v="535" u="1"/>
        <n v="452.7" u="1"/>
        <n v="276.66666666666669" u="1"/>
        <n v="361" u="1"/>
        <n v="971.66666666666663" u="1"/>
        <n v="1283" u="1"/>
        <n v="296" u="1"/>
        <n v="906.66666666666663" u="1"/>
        <n v="692.33333333333337" u="1"/>
        <n v="532.92683" u="1"/>
        <n v="776.66666666666663" u="1"/>
        <n v="926" u="1"/>
        <n v="828.5" u="1"/>
        <n v="996.52956000000006" u="1"/>
        <n v="1101.5641049999999" u="1"/>
        <n v="1304.0250000000001" u="1"/>
        <n v="796" u="1"/>
        <n v="666" u="1"/>
        <n v="377.78" u="1"/>
        <n v="601" u="1"/>
        <n v="779.53846153846155" u="1"/>
        <n v="459" u="1"/>
        <n v="877.75" u="1"/>
        <n v="394" u="1"/>
        <n v="1545" u="1"/>
        <n v="1415" u="1"/>
        <n v="1350" u="1"/>
        <n v="708.70749999999998" u="1"/>
        <n v="823.33333333333337" u="1"/>
        <n v="1220" u="1"/>
        <n v="334.8" u="1"/>
        <n v="1155" u="1"/>
        <n v="1090" u="1"/>
        <n v="264" u="1"/>
        <n v="693.33333333333337" u="1"/>
        <n v="563.33333333333337" u="1"/>
        <n v="797" u="1"/>
        <n v="195" u="1"/>
        <n v="872.42" u="1"/>
        <n v="732" u="1"/>
        <n v="602" u="1"/>
        <n v="110.33333333333333" u="1"/>
        <n v="537" u="1"/>
        <n v="606.03" u="1"/>
        <n v="130" u="1"/>
        <n v="492" u="1"/>
        <n v="442.66" u="1"/>
        <n v="410.75" u="1"/>
        <n v="398.36666666666667" u="1"/>
        <n v="362" u="1"/>
        <n v="618.75" u="1"/>
        <n v="1788.89" u="1"/>
        <n v="297" u="1"/>
        <n v="928" u="1"/>
        <n v="1593.585" u="1"/>
        <n v="686.29499999999996" u="1"/>
        <n v="583.66666666666663" u="1"/>
        <n v="179" u="1"/>
        <n v="400.24" u="1"/>
        <n v="492.5" u="1"/>
        <n v="385.33333333333331" u="1"/>
        <n v="350.9" u="1"/>
        <n v="460" u="1"/>
        <n v="1029.1199999999999" u="1"/>
        <n v="646.88602666666668" u="1"/>
        <n v="427.5" u="1"/>
        <n v="395" u="1"/>
        <n v="435.315" u="1"/>
        <n v="330" u="1"/>
        <n v="265" u="1"/>
        <n v="1029" u="1"/>
        <n v="450.63986000000006" u="1"/>
        <n v="309.09091000000001" u="1"/>
        <n v="609.27" u="1"/>
        <n v="228" u="1"/>
        <n v="864" u="1"/>
        <n v="473.66666666666669" u="1"/>
        <n v="727.61" u="1"/>
        <n v="483.33333333333331" u="1"/>
        <n v="571.5" u="1"/>
        <n v="539" u="1"/>
        <n v="985.41187000000002" u="1"/>
        <n v="428" u="1"/>
        <n v="1551" u="1"/>
        <n v="653.25" u="1"/>
        <n v="1031" u="1"/>
        <n v="930" u="1"/>
        <n v="212" u="1"/>
        <n v="800" u="1"/>
        <n v="735" u="1"/>
        <n v="520.66666666666663" u="1"/>
        <n v="228.57142857142858" u="1"/>
        <n v="670" u="1"/>
        <n v="483.83333333333331" u="1"/>
        <n v="637.5" u="1"/>
        <n v="1201.7062900000001" u="1"/>
        <n v="605" u="1"/>
        <n v="147" u="1"/>
        <n v="540" u="1"/>
        <n v="428.5" u="1"/>
        <n v="396" u="1"/>
        <n v="363.5" u="1"/>
        <n v="680.36" u="1"/>
        <n v="266" u="1"/>
        <n v="846.66666666666663" u="1"/>
        <n v="447.99666666666667" u="1"/>
        <n v="931" u="1"/>
        <n v="716.66666666666663" u="1"/>
        <n v="651.66666666666663" u="1"/>
        <n v="196" u="1"/>
        <n v="586.66666666666663" u="1"/>
        <n v="736" u="1"/>
        <n v="482.4" u="1"/>
        <n v="606" u="1"/>
        <n v="546.42857142857144" u="1"/>
        <n v="1014.175" u="1"/>
        <n v="1880" u="1"/>
        <n v="499.8" u="1"/>
        <n v="630.625" u="1"/>
        <n v="364" u="1"/>
        <n v="1230" u="1"/>
        <n v="1100" u="1"/>
        <n v="1035" u="1"/>
        <n v="569.35" u="1"/>
        <n v="997" u="1"/>
        <n v="245" u="1"/>
        <n v="653.35400000000004" u="1"/>
        <n v="535.83333333333337" u="1"/>
        <n v="180" u="1"/>
        <n v="522.66666666666663" u="1"/>
        <n v="672" u="1"/>
        <n v="639.5" u="1"/>
        <n v="462" u="1"/>
        <n v="339.255" u="1"/>
        <n v="332" u="1"/>
        <n v="1102" u="1"/>
        <n v="267" u="1"/>
        <n v="526.25" u="1"/>
        <n v="1011.8961" u="1"/>
        <n v="879.6" u="1"/>
        <n v="3150" u="1"/>
        <n v="612.14285714285711" u="1"/>
        <n v="738" u="1"/>
        <n v="2500" u="1"/>
        <n v="608" u="1"/>
        <n v="543" u="1"/>
        <n v="495" u="1"/>
        <n v="430" u="1"/>
        <n v="365" u="1"/>
        <n v="698.83800999999994" u="1"/>
        <n v="332.5" u="1"/>
        <n v="300" u="1"/>
        <n v="1169" u="1"/>
        <n v="811.875" u="1"/>
        <n v="1104" u="1"/>
        <n v="267.5" u="1"/>
        <n v="503.375" u="1"/>
        <n v="934" u="1"/>
        <n v="804" u="1"/>
        <n v="1114.8526666666667" u="1"/>
        <n v="589.66666666666663" u="1"/>
        <n v="739" u="1"/>
        <n v="674" u="1"/>
        <n v="609" u="1"/>
        <n v="148" u="1"/>
        <n v="453.33333333333331" u="1"/>
        <n v="544" u="1"/>
        <n v="463" u="1"/>
        <n v="1691" u="1"/>
        <n v="261.43579999999997" u="1"/>
        <n v="1431" u="1"/>
        <n v="1301" u="1"/>
        <n v="1236" u="1"/>
        <n v="1171" u="1"/>
        <n v="73" u="1"/>
        <n v="1000" u="1"/>
        <n v="1001.425" u="1"/>
        <n v="935" u="1"/>
        <n v="542.70000000000005" u="1"/>
        <n v="837.5" u="1"/>
        <n v="805" u="1"/>
        <n v="532.17758620689654" u="1"/>
        <n v="740" u="1"/>
        <n v="1246.3" u="1"/>
        <n v="1035.8333333333333" u="1"/>
        <n v="675" u="1"/>
        <n v="411.66666666666669" u="1"/>
        <n v="610" u="1"/>
        <n v="577.5" u="1"/>
        <n v="545" u="1"/>
        <n v="346.66666666666669" u="1"/>
        <n v="496" u="1"/>
        <n v="356.33333333333331" u="1"/>
        <n v="3485" u="1"/>
        <n v="392.11" u="1"/>
        <n v="3355" u="1"/>
        <n v="398.5" u="1"/>
        <n v="295.2" u="1"/>
        <n v="640.07142499999998" u="1"/>
        <n v="382.81" u="1"/>
        <n v="936" u="1"/>
        <n v="882.6" u="1"/>
        <n v="1044.55933" u="1"/>
        <n v="422.31936999999999" u="1"/>
        <n v="1133.93" u="1"/>
        <n v="965.17538000000002" u="1"/>
        <n v="464" u="1"/>
        <n v="497.84333333333336" u="1"/>
        <n v="1760" u="1"/>
        <n v="431.5" u="1"/>
        <n v="1500" u="1"/>
        <n v="1370" u="1"/>
        <n v="1305" u="1"/>
        <n v="1240" u="1"/>
        <n v="1175" u="1"/>
        <n v="582.60223999999994" u="1"/>
        <n v="269" u="1"/>
        <n v="1045" u="1"/>
        <n v="230" u="1"/>
        <n v="686.30000000000007" u="1"/>
        <n v="872" u="1"/>
        <n v="588.79999999999995" u="1"/>
        <n v="588.80000000000007" u="1"/>
        <n v="522.70833000000005" u="1"/>
        <n v="165" u="1"/>
        <n v="226.79000000000002" u="1"/>
        <n v="612" u="1"/>
        <n v="558.6" u="1"/>
        <n v="1247.33" u="1"/>
        <n v="432" u="1"/>
        <n v="302" u="1"/>
        <n v="1112" u="1"/>
        <n v="238.375" u="1"/>
        <n v="492.70593500000001" u="1"/>
        <n v="905.5" u="1"/>
        <n v="873" u="1"/>
        <n v="1686.6666666666667" u="1"/>
        <n v="380.66666666666669" u="1"/>
        <n v="624.6" u="1"/>
        <n v="336.42857142857144" u="1"/>
        <n v="888.21138333333329" u="1"/>
        <n v="762.66000000000008" u="1"/>
        <n v="465" u="1"/>
        <n v="468.57340000000005" u="1"/>
        <n v="1166.6666666666667" u="1"/>
        <n v="594.95000000000005" u="1"/>
        <n v="392.15370000000001" u="1"/>
        <n v="487.76249999999999" u="1"/>
        <n v="400" u="1"/>
        <n v="451.11111111111109" u="1"/>
        <n v="270" u="1"/>
        <n v="1049" u="1"/>
        <n v="506.58749999999998" u="1"/>
        <n v="640.33333333333337" u="1"/>
        <n v="789.66666666666663" u="1"/>
        <n v="686.875" u="1"/>
        <n v="399.38000000000005" u="1"/>
        <n v="659.66666666666663" u="1"/>
        <n v="841.5" u="1"/>
        <n v="809" u="1"/>
        <n v="198" u="1"/>
        <n v="628.51" u="1"/>
        <n v="744" u="1"/>
        <n v="340.18" u="1"/>
        <n v="614" u="1"/>
        <n v="219.43656882352943" u="1"/>
        <n v="581.5" u="1"/>
        <n v="907.27966500000002" u="1"/>
        <n v="549" u="1"/>
        <n v="498" u="1"/>
        <n v="465.5" u="1"/>
        <n v="358.33333333333331" u="1"/>
        <n v="438.8" u="1"/>
        <n v="368" u="1"/>
        <n v="1311" u="1"/>
        <n v="674.43899999999996" u="1"/>
        <n v="967.87878666666666" u="1"/>
        <n v="1116" u="1"/>
        <n v="2201" u="1"/>
        <n v="1005" u="1"/>
        <n v="940" u="1"/>
        <n v="823.09090909090912" u="1"/>
        <n v="875" u="1"/>
        <n v="810" u="1"/>
        <n v="777.5" u="1"/>
        <n v="320.53571428571428" u="1"/>
        <n v="446.66666666666669" u="1"/>
        <n v="712.5" u="1"/>
        <n v="680" u="1"/>
        <n v="615" u="1"/>
        <n v="409.23076923076923" u="1"/>
        <n v="653.58950666666669" u="1"/>
        <n v="550" u="1"/>
        <n v="848.82999999999993" u="1"/>
        <n v="561.6" u="1"/>
        <n v="316.66666666666669" u="1"/>
        <n v="1331.6" u="1"/>
        <n v="261.33333333333331" u="1"/>
        <n v="336" u="1"/>
        <n v="1118" u="1"/>
        <n v="1006" u="1"/>
        <n v="791.66666666666663" u="1"/>
        <n v="941" u="1"/>
        <n v="876" u="1"/>
        <n v="406.18" u="1"/>
        <n v="746" u="1"/>
        <n v="1991.17" u="1"/>
        <n v="616" u="1"/>
        <n v="691.67200500000001" u="1"/>
        <n v="499" u="1"/>
        <n v="557.44285714285706" u="1"/>
        <n v="501.71428571428572" u="1"/>
        <n v="434" u="1"/>
        <n v="1640" u="1"/>
        <n v="1575" u="1"/>
        <n v="1510" u="1"/>
        <n v="330.11" u="1"/>
        <n v="369" u="1"/>
        <n v="294.19040000000001" u="1"/>
        <n v="1380" u="1"/>
        <n v="838.33333333333337" u="1"/>
        <n v="1315" u="1"/>
        <n v="1250" u="1"/>
        <n v="304" u="1"/>
        <n v="1185" u="1"/>
        <n v="400.56876" u="1"/>
        <n v="1120" u="1"/>
        <n v="643.33333333333337" u="1"/>
        <n v="574.4666666666667" u="1"/>
        <n v="584.56000000000006" u="1"/>
        <n v="967.9545454545455" u="1"/>
        <n v="751.14285714285711" u="1"/>
        <n v="215" u="1"/>
        <n v="513.33333333333337" u="1"/>
        <n v="1043.3329999999999" u="1"/>
        <n v="682" u="1"/>
        <n v="649.5" u="1"/>
        <n v="617" u="1"/>
        <n v="684.85311000000002" u="1"/>
        <n v="150" u="1"/>
        <n v="552" u="1"/>
        <n v="1603.3333333333333" u="1"/>
        <n v="467" u="1"/>
        <n v="1772" u="1"/>
        <n v="472.8" u="1"/>
        <n v="150.10695176470588" u="1"/>
        <n v="418.25" u="1"/>
        <n v="402" u="1"/>
        <n v="1213.3333333333333" u="1"/>
        <n v="260.39999999999998" u="1"/>
        <n v="299.29000000000002" u="1"/>
        <n v="1252" u="1"/>
        <n v="304.5" u="1"/>
        <n v="1751.53" u="1"/>
        <n v="568.75" u="1"/>
        <n v="272" u="1"/>
        <n v="714.38" u="1"/>
        <n v="858.66666666666663" u="1"/>
        <n v="1008" u="1"/>
        <n v="975.5" u="1"/>
        <n v="943" u="1"/>
        <n v="1078.34401" u="1"/>
        <n v="910.5" u="1"/>
        <n v="481.17500000000001" u="1"/>
        <n v="550.69999999999993" u="1"/>
        <n v="160.70000000000002" u="1"/>
        <n v="1106.25" u="1"/>
        <n v="741.61" u="1"/>
        <n v="3060" u="1"/>
        <n v="748" u="1"/>
        <n v="504.55932999999999" u="1"/>
        <n v="618" u="1"/>
        <n v="814.28571428571433" u="1"/>
        <n v="36.5" u="1"/>
        <n v="629.6" u="1"/>
        <n v="500" u="1"/>
        <n v="2223.5500000000002" u="1"/>
        <n v="467.5" u="1"/>
        <n v="435" u="1"/>
        <n v="1046.6666666666667" u="1"/>
        <n v="590.30705875000001" u="1"/>
        <n v="944.06" u="1"/>
        <n v="293.39999999999998" u="1"/>
        <n v="510.42" u="1"/>
        <n v="903.99" u="1"/>
        <n v="370" u="1"/>
        <n v="337.5" u="1"/>
        <n v="219.61538461538461" u="1"/>
        <n v="305" u="1"/>
        <n v="924.66666666666663" u="1"/>
        <n v="272.5" u="1"/>
        <n v="1059" u="1"/>
        <n v="248" u="1"/>
        <n v="944" u="1"/>
        <n v="800.10389999999995" u="1"/>
        <n v="515.33333333333337" u="1"/>
        <n v="749" u="1"/>
        <n v="684" u="1"/>
        <n v="490.83333333333331" u="1"/>
        <n v="619" u="1"/>
        <n v="554" u="1"/>
        <n v="878.93999999999994" u="1"/>
        <n v="885.32999999999993" u="1"/>
        <n v="885.33" u="1"/>
        <n v="807.55000000000007" u="1"/>
        <n v="2601.77711" u="1"/>
        <n v="468" u="1"/>
        <n v="435.5" u="1"/>
        <n v="787.07606999999996" u="1"/>
        <n v="444.44444444444446" u="1"/>
        <n v="606.67439999999999" u="1"/>
        <n v="407.70832999999999" u="1"/>
        <n v="862.20466666666675" u="1"/>
        <n v="538.25" u="1"/>
        <n v="1010" u="1"/>
        <n v="977.5" u="1"/>
        <n v="482.58769000000001" u="1"/>
        <n v="945" u="1"/>
        <n v="880" u="1"/>
        <n v="847.5" u="1"/>
        <n v="815" u="1"/>
        <n v="782.5" u="1"/>
        <n v="750" u="1"/>
        <n v="685" u="1"/>
        <n v="167" u="1"/>
        <n v="473.15" u="1"/>
        <n v="620" u="1"/>
        <n v="587.5" u="1"/>
        <n v="281.375" u="1"/>
        <n v="555" u="1"/>
        <n v="522.5" u="1"/>
        <n v="1029.5" u="1"/>
        <n v="1107.77" u="1"/>
        <n v="343.15" u="1"/>
        <n v="436" u="1"/>
        <n v="1388" u="1"/>
        <n v="991.66666666666663" u="1"/>
        <n v="306" u="1"/>
        <n v="66.25" u="1"/>
        <n v="524.4755555555555" u="1"/>
        <n v="683.7" u="1"/>
        <n v="907.11" u="1"/>
        <n v="216" u="1"/>
        <n v="666.66666666666663" u="1"/>
        <n v="532.79999999999995" u="1"/>
        <n v="532.80000000000007" u="1"/>
        <n v="680.14284999999995" u="1"/>
        <n v="1029.4449999999999" u="1"/>
        <n v="939.55000000000007" u="1"/>
        <n v="500.91" u="1"/>
        <n v="469" u="1"/>
        <n v="436.5" u="1"/>
        <n v="1678.5658800000001" u="1"/>
        <n v="1650" u="1"/>
        <n v="404" u="1"/>
        <n v="1455" u="1"/>
        <n v="1260" u="1"/>
        <n v="1130" u="1"/>
        <n v="1012" u="1"/>
        <n v="339.64285714285717" u="1"/>
        <n v="583.33333333333337" u="1"/>
        <n v="200" u="1"/>
        <n v="191.57999999999998" u="1"/>
        <n v="417.66666666666669" u="1"/>
        <n v="654.5" u="1"/>
        <n v="622" u="1"/>
        <n v="387.09999999999997" u="1"/>
        <n v="135" u="1"/>
        <n v="499.40942000000001" u="1"/>
        <n v="502" u="1"/>
        <n v="866.25" u="1"/>
        <n v="372" u="1"/>
        <n v="519.23" u="1"/>
        <n v="307" u="1"/>
        <n v="274.5" u="1"/>
        <n v="194.45000000000002" u="1"/>
        <n v="883" u="1"/>
        <n v="785.5" u="1"/>
        <n v="753" u="1"/>
        <n v="184" u="1"/>
        <n v="538.66666666666663" u="1"/>
        <n v="688" u="1"/>
        <n v="1077.3" u="1"/>
        <n v="558" u="1"/>
        <n v="217.14285714285714" u="1"/>
        <n v="470" u="1"/>
        <n v="437.5" u="1"/>
        <n v="421.25" u="1"/>
        <n v="405" u="1"/>
        <n v="1615.355" u="1"/>
        <n v="340" u="1"/>
        <n v="1134" u="1"/>
        <n v="275" u="1"/>
        <n v="864.66666666666663" u="1"/>
        <n v="880.36749999999995" u="1"/>
        <n v="1014" u="1"/>
        <n v="280.8" u="1"/>
        <n v="650.33333333333337" u="1"/>
        <n v="819" u="1"/>
        <n v="721.5" u="1"/>
        <n v="45" u="1"/>
        <n v="689" u="1"/>
        <n v="168" u="1"/>
        <n v="1916" u="1"/>
        <n v="470.5" u="1"/>
        <n v="933.25" u="1"/>
        <n v="507.70832999999999" u="1"/>
        <n v="821.57142857142856" u="1"/>
        <n v="438" u="1"/>
        <n v="1180.61412" u="1"/>
        <n v="296.39999999999998" u="1"/>
        <n v="1266" u="1"/>
        <n v="377.62" u="1"/>
        <n v="275.5" u="1"/>
        <n v="422.31" u="1"/>
        <n v="1015" u="1"/>
        <n v="950" u="1"/>
        <n v="917.5" u="1"/>
        <n v="820" u="1"/>
        <n v="755" u="1"/>
        <n v="722.5" u="1"/>
        <n v="690" u="1"/>
        <n v="336.84997499999997" u="1"/>
        <n v="625" u="1"/>
        <n v="386.66666666666669" u="1"/>
        <n v="560" u="1"/>
        <n v="527.5" u="1"/>
        <n v="453.57" u="1"/>
        <n v="1291.81" u="1"/>
        <n v="406" u="1"/>
        <n v="75" u="1"/>
        <n v="576.75" u="1"/>
        <n v="276" u="1"/>
        <n v="866.66666666666663" u="1"/>
        <n v="656.2" u="1"/>
        <n v="736.66666666666663" u="1"/>
        <n v="886" u="1"/>
        <n v="455.28" u="1"/>
        <n v="606.66666666666663" u="1"/>
        <n v="756" u="1"/>
        <n v="623.42384000000004" u="1"/>
        <n v="504" u="1"/>
        <n v="566.42857142857144" u="1"/>
        <n v="648.30890999999997" u="1"/>
        <n v="502.76116000000002" u="1"/>
        <n v="707.75" u="1"/>
        <n v="1400" u="1"/>
        <n v="551.11111111111109" u="1"/>
        <n v="563.57142857142856" u="1"/>
        <n v="577.75" u="1"/>
        <n v="1140" u="1"/>
        <n v="1075" u="1"/>
        <n v="1017" u="1"/>
        <n v="143.636" u="1"/>
        <n v="250" u="1"/>
        <n v="523.33333333333337" u="1"/>
        <n v="185" u="1"/>
        <n v="328.38499999999999" u="1"/>
        <n v="472" u="1"/>
        <n v="1792" u="1"/>
        <n v="518.34401000000003" u="1"/>
        <n v="482.41999999999996" u="1"/>
        <n v="482.42" u="1"/>
        <n v="342" u="1"/>
        <n v="1077" u="1"/>
        <n v="234" u="1"/>
        <n v="431.625" u="1"/>
        <n v="782.93" u="1"/>
        <n v="823" u="1"/>
        <n v="2840" u="1"/>
        <n v="615.22" u="1"/>
        <n v="693" u="1"/>
        <n v="505" u="1"/>
        <n v="821.76" u="1"/>
        <n v="440" u="1"/>
        <n v="1193.2639999999999" u="1"/>
        <n v="369.2" u="1"/>
        <n v="375" u="1"/>
        <n v="631.97" u="1"/>
        <n v="919.2" u="1"/>
        <n v="886.7" u="1"/>
        <n v="208.33333333333334" u="1"/>
        <n v="566.97" u="1"/>
        <n v="310" u="1"/>
        <n v="1144" u="1"/>
        <n v="1079" u="1"/>
        <n v="526.35" u="1"/>
        <n v="772.08500000000004" u="1"/>
        <n v="296.11111111111109" u="1"/>
        <n v="529.20000000000005" u="1"/>
        <n v="824" u="1"/>
        <n v="1632.5" u="1"/>
        <n v="1502.5" u="1"/>
        <n v="617.4" u="1"/>
        <n v="661.5" u="1"/>
        <n v="1115.655" u="1"/>
        <n v="705.6" u="1"/>
        <n v="463.33333333333331" u="1"/>
        <n v="564" u="1"/>
        <n v="1107.78" u="1"/>
        <n v="894.15" u="1"/>
        <n v="473" u="1"/>
        <n v="800.68" u="1"/>
        <n v="408" u="1"/>
        <n v="1411.9259999999999" u="1"/>
        <n v="846.04166666666663" u="1"/>
        <n v="266.39999999999998" u="1"/>
        <n v="465.69230769230768" u="1"/>
        <n v="343" u="1"/>
        <n v="1276" u="1"/>
        <n v="1081" u="1"/>
        <n v="1020" u="1"/>
        <n v="987.5" u="1"/>
        <n v="955" u="1"/>
        <n v="595.20000000000005" u="1"/>
        <n v="890" u="1"/>
        <n v="675.66666666666663" u="1"/>
        <n v="825" u="1"/>
        <n v="202" u="1"/>
        <n v="486.66666666666669" u="1"/>
        <n v="792.5" u="1"/>
        <n v="760" u="1"/>
        <n v="695" u="1"/>
        <n v="630" u="1"/>
        <n v="1179.5" u="1"/>
        <n v="565" u="1"/>
        <n v="137" u="1"/>
        <n v="458.34400999999997" u="1"/>
        <n v="324.16666666666669" u="1"/>
        <n v="473.5" u="1"/>
        <n v="693.81039999999996" u="1"/>
        <n v="441" u="1"/>
        <n v="100" u="1"/>
        <n v="376" u="1"/>
        <n v="1483.5833333333333" u="1"/>
        <n v="316.79999999999995" u="1"/>
        <n v="1013.7482736363636" u="1"/>
        <n v="316.8" u="1"/>
        <n v="755.14284999999995" u="1"/>
        <n v="186" u="1"/>
        <n v="728.5" u="1"/>
        <n v="456.6" u="1"/>
        <n v="696" u="1"/>
        <n v="1610.7142857142858" u="1"/>
        <n v="598.5" u="1"/>
        <n v="359.09999999999997" u="1"/>
        <n v="474" u="1"/>
        <n v="1800" u="1"/>
        <n v="1540" u="1"/>
        <n v="1410" u="1"/>
        <n v="1215" u="1"/>
        <n v="1150" u="1"/>
        <n v="1085" u="1"/>
        <n v="658.33333333333337" u="1"/>
        <n v="528.95875000000001" u="1"/>
        <n v="235" u="1"/>
        <n v="1321.68" u="1"/>
        <n v="892" u="1"/>
        <n v="827" u="1"/>
        <n v="202.5" u="1"/>
        <n v="170" u="1"/>
        <n v="632" u="1"/>
        <n v="864.22222222222217" u="1"/>
        <n v="567" u="1"/>
        <n v="534.5" u="1"/>
        <n v="381.65" u="1"/>
        <n v="458.25" u="1"/>
        <n v="197.26" u="1"/>
        <n v="442" u="1"/>
        <n v="409.5" u="1"/>
        <n v="997.78373363636354" u="1"/>
        <n v="387.24099999999999" u="1"/>
        <n v="219" u="1"/>
        <n v="570.98766999999998" u="1"/>
        <n v="828" u="1"/>
        <n v="872.1" u="1"/>
        <n v="1029.45" u="1"/>
        <n v="188.81" u="1"/>
        <n v="568" u="1"/>
        <n v="535.5" u="1"/>
        <n v="2080" u="1"/>
        <n v="820.79476999999997" u="1"/>
        <n v="491.25" u="1"/>
        <n v="538.26477999999997" u="1"/>
        <n v="475" u="1"/>
        <n v="410" u="1"/>
        <n v="345" u="1"/>
        <n v="1483.1105399999999" u="1"/>
        <n v="862.42929000000004" u="1"/>
        <n v="280" u="1"/>
        <n v="874.66666666666663" u="1"/>
        <n v="331.11111111111109" u="1"/>
        <n v="829" u="1"/>
        <n v="764" u="1"/>
        <n v="1115.2349999999999" u="1"/>
        <n v="699" u="1"/>
        <n v="666.5" u="1"/>
        <n v="1187.5" u="1"/>
        <n v="508" u="1"/>
        <n v="672.77699999999993" u="1"/>
        <n v="378" u="1"/>
        <n v="925.2" u="1"/>
        <n v="860.2" u="1"/>
        <n v="252" u="1"/>
        <n v="661.33333333333337" u="1"/>
        <n v="960" u="1"/>
        <n v="927.5" u="1"/>
        <n v="862.5" u="1"/>
        <n v="830" u="1"/>
        <n v="797.5" u="1"/>
        <n v="765" u="1"/>
        <n v="809.1" u="1"/>
        <n v="700" u="1"/>
        <n v="667.5" u="1"/>
        <n v="635" u="1"/>
        <n v="391.66666666666669" u="1"/>
        <n v="570" u="1"/>
        <n v="537.5" u="1"/>
        <n v="359.88888888888891" u="1"/>
        <n v="476" u="1"/>
        <n v="294.16666666666669" u="1"/>
        <n v="588.23500000000001" u="1"/>
        <n v="411" u="1"/>
        <n v="991.2" u="1"/>
        <n v="727.33333333333337" u="1"/>
        <n v="590.30705799999998" u="1"/>
        <n v="848.0333333333333" u="1"/>
        <n v="771.42857142857144" u="1"/>
        <n v="424.66666666666669" u="1"/>
        <n v="636" u="1"/>
        <n v="571" u="1"/>
        <n v="470.7" u="1"/>
        <n v="1352.76" u="1"/>
        <n v="2005" u="1"/>
        <n v="867.46999999999991" u="1"/>
        <n v="1875" u="1"/>
        <n v="444" u="1"/>
        <n v="302.40000000000003" u="1"/>
        <n v="1420" u="1"/>
        <n v="858.33333333333337" u="1"/>
        <n v="1095" u="1"/>
        <n v="220" u="1"/>
        <n v="281.54624999999999" u="1"/>
        <n v="533.33333333333337" u="1"/>
        <n v="538.38" u="1"/>
        <n v="864.5" u="1"/>
        <n v="303.52" u="1"/>
        <n v="702" u="1"/>
        <n v="604.5" u="1"/>
        <n v="572" u="1"/>
        <n v="231.01000000000002" u="1"/>
        <n v="477" u="1"/>
        <n v="1334.105" u="1"/>
        <n v="264.60000000000002" u="1"/>
        <n v="347" u="1"/>
        <n v="314.5" u="1"/>
        <n v="588.75" u="1"/>
        <n v="282" u="1"/>
        <n v="1032" u="1"/>
        <n v="898" u="1"/>
        <n v="166.66666666666666" u="1"/>
        <n v="204" u="1"/>
        <n v="768" u="1"/>
        <n v="1068.165" u="1"/>
        <n v="2750" u="1"/>
        <n v="573" u="1"/>
        <n v="510" u="1"/>
        <n v="445" u="1"/>
        <n v="558.73500000000001" u="1"/>
        <n v="412.5" u="1"/>
        <n v="243.33333333333334" u="1"/>
        <n v="380" u="1"/>
        <n v="315" u="1"/>
        <n v="799.2" u="1"/>
        <n v="367.68392857142857" u="1"/>
        <n v="188" u="1"/>
        <n v="704" u="1"/>
        <n v="639" u="1"/>
        <n v="606.5" u="1"/>
        <n v="478" u="1"/>
        <n v="445.5" u="1"/>
        <n v="271.40000000000003" u="1"/>
        <n v="1296" u="1"/>
        <n v="1036" u="1"/>
        <n v="997.5" u="1"/>
        <n v="900" u="1"/>
        <n v="573.71428571428567" u="1"/>
        <n v="835" u="1"/>
        <n v="770" u="1"/>
        <n v="705" u="1"/>
        <n v="172" u="1"/>
        <n v="640" u="1"/>
        <n v="607.5" u="1"/>
        <n v="575" u="1"/>
        <n v="542.5" u="1"/>
        <n v="510.40999999999997" u="1"/>
        <n v="407.10999999999996" u="1"/>
        <n v="504.84199999999998" u="1"/>
        <n v="660.84" u="1"/>
        <n v="407.11" u="1"/>
        <n v="320.64999999999998" u="1"/>
        <n v="316" u="1"/>
        <n v="816.66666666666663" u="1"/>
        <n v="1456.595" u="1"/>
        <n v="230.76923076923077" u="1"/>
        <n v="537.33333333333337" u="1"/>
        <n v="694.4" u="1"/>
        <n v="445.34999999999997" u="1"/>
        <n v="706" u="1"/>
        <n v="673.5" u="1"/>
        <n v="1435.635" u="1"/>
        <n v="576" u="1"/>
        <n v="479" u="1"/>
        <n v="414" u="1"/>
        <n v="1560" u="1"/>
        <n v="863.33333333333337" u="1"/>
        <n v="205.71428571428572" u="1"/>
        <n v="219.43680000000001" u="1"/>
        <n v="578.57142857142856" u="1"/>
        <n v="1300" u="1"/>
        <n v="284" u="1"/>
        <n v="733.33333333333337" u="1"/>
        <n v="1105" u="1"/>
        <n v="1040" u="1"/>
        <n v="535.64272727272726" u="1"/>
        <n v="538.33333333333337" u="1"/>
        <n v="869.5" u="1"/>
        <n v="837" u="1"/>
        <n v="913.6" u="1"/>
        <n v="205" u="1"/>
        <n v="406.125" u="1"/>
        <n v="769.64" u="1"/>
        <n v="707" u="1"/>
        <n v="1923.5900000000001" u="1"/>
        <n v="2116" u="1"/>
        <n v="512" u="1"/>
        <n v="907.15" u="1"/>
        <n v="273.49" u="1"/>
        <n v="1133.3333333333333" u="1"/>
        <n v="1201.02" u="1"/>
        <n v="716.44444444444446" u="1"/>
        <n v="317" u="1"/>
        <n v="593.75" u="1"/>
        <n v="425.60431" u="1"/>
        <n v="669.33333333333337" u="1"/>
        <n v="968" u="1"/>
        <n v="998.66888888888889" u="1"/>
        <n v="495.1" u="1"/>
        <n v="708" u="1"/>
        <n v="578" u="1"/>
        <n v="2120" u="1"/>
        <n v="513" u="1"/>
        <n v="496.25" u="1"/>
        <n v="480" u="1"/>
        <n v="463.75" u="1"/>
        <n v="354.55932999999999" u="1"/>
        <n v="415" u="1"/>
        <n v="350" u="1"/>
        <n v="317.5" u="1"/>
        <n v="1022.4" u="1"/>
        <n v="1239" u="1"/>
        <n v="285" u="1"/>
        <n v="739.19999999999993" u="1"/>
        <n v="1044" u="1"/>
        <n v="62.5" u="1"/>
        <n v="190.28571428571428" u="1"/>
        <n v="774" u="1"/>
        <n v="4088.9" u="1"/>
        <n v="676.5" u="1"/>
        <n v="448" u="1"/>
        <n v="888.25" u="1"/>
        <n v="1909.4799999999998" u="1"/>
        <n v="308.33333333333331" u="1"/>
        <n v="318" u="1"/>
        <n v="468.08666666666664" u="1"/>
        <n v="970" u="1"/>
        <n v="937.5" u="1"/>
        <n v="1000.551" u="1"/>
        <n v="840" u="1"/>
        <n v="807.5" u="1"/>
        <n v="496.1" u="1"/>
        <n v="775" u="1"/>
        <n v="710" u="1"/>
        <n v="580" u="1"/>
        <n v="475.2" u="1"/>
        <n v="515" u="1"/>
        <n v="3885" u="1"/>
        <n v="481" u="1"/>
        <n v="110" u="1"/>
        <n v="361.45" u="1"/>
        <n v="416" u="1"/>
        <n v="548.62" u="1"/>
        <n v="351" u="1"/>
        <n v="1016.6666666666666" u="1"/>
        <n v="1435.64" u="1"/>
        <n v="654.44444444444446" u="1"/>
        <n v="308.04999999999995" u="1"/>
        <n v="857.87" u="1"/>
        <n v="886.66666666666663" u="1"/>
        <n v="1048" u="1"/>
        <n v="971" u="1"/>
        <n v="735.29375000000005" u="1"/>
        <n v="206" u="1"/>
        <n v="219.06104000000002" u="1"/>
        <n v="776" u="1"/>
        <n v="581" u="1"/>
        <n v="364.66666666666669" u="1"/>
        <n v="516" u="1"/>
        <n v="654.55933000000005" u="1"/>
        <n v="1830" u="1"/>
        <n v="1700" u="1"/>
        <n v="1570" u="1"/>
        <n v="384" u="1"/>
        <n v="482.14285714285717" u="1"/>
        <n v="1440" u="1"/>
        <n v="1245" u="1"/>
        <n v="785.10803999999996" u="1"/>
        <n v="1050" u="1"/>
        <n v="255" u="1"/>
        <n v="941.28300000000002" u="1"/>
        <n v="1474.1100000000001" u="1"/>
        <n v="972" u="1"/>
        <n v="543.33333333333337" u="1"/>
        <n v="547.20000000000005" u="1"/>
        <n v="842" u="1"/>
        <n v="777" u="1"/>
        <n v="190" u="1"/>
        <n v="712" u="1"/>
        <n v="1132.8699999999999" u="1"/>
      </sharedItems>
    </cacheField>
    <cacheField name="Unit Price" numFmtId="0">
      <sharedItems containsMixedTypes="1" containsNumber="1" minValue="0" maxValue="2500"/>
    </cacheField>
    <cacheField name="Unit Time" numFmtId="0">
      <sharedItems containsMixedTypes="1" containsNumber="1" minValue="0" maxValue="298.851"/>
    </cacheField>
    <cacheField name="Section Completed" numFmtId="0">
      <sharedItems containsSemiMixedTypes="0" containsString="0" containsNumber="1" containsInteger="1" minValue="0" maxValue="115"/>
    </cacheField>
    <cacheField name="Remaining Section" numFmtId="0">
      <sharedItems containsSemiMixedTypes="0" containsString="0" containsNumber="1" containsInteger="1" minValue="-274" maxValue="729" count="114">
        <n v="37"/>
        <n v="17"/>
        <n v="8"/>
        <n v="1"/>
        <n v="0"/>
        <n v="2"/>
        <n v="7"/>
        <n v="4"/>
        <n v="6"/>
        <n v="3"/>
        <n v="12"/>
        <n v="9"/>
        <n v="39"/>
        <n v="80"/>
        <n v="11"/>
        <n v="5"/>
        <n v="22"/>
        <n v="33"/>
        <n v="10"/>
        <n v="20"/>
        <n v="14"/>
        <n v="18"/>
        <n v="28"/>
        <n v="21"/>
        <n v="24"/>
        <n v="116"/>
        <n v="-1"/>
        <n v="16"/>
        <n v="-3"/>
        <n v="25"/>
        <n v="13"/>
        <n v="35"/>
        <n v="26"/>
        <n v="31"/>
        <n v="228"/>
        <n v="36"/>
        <n v="15"/>
        <n v="30"/>
        <n v="215"/>
        <n v="462"/>
        <n v="70"/>
        <n v="19"/>
        <n v="29"/>
        <n v="-5"/>
        <n v="-12"/>
        <n v="58"/>
        <n v="94"/>
        <n v="32"/>
        <n v="45"/>
        <n v="95"/>
        <n v="89"/>
        <n v="-9"/>
        <n v="42"/>
        <n v="75"/>
        <n v="49"/>
        <n v="110"/>
        <n v="-13"/>
        <n v="72"/>
        <n v="-4"/>
        <n v="-6" u="1"/>
        <n v="82" u="1"/>
        <n v="53" u="1"/>
        <n v="249" u="1"/>
        <n v="108" u="1"/>
        <n v="46" u="1"/>
        <n v="-92" u="1"/>
        <n v="292" u="1"/>
        <n v="81" u="1"/>
        <n v="290" u="1"/>
        <n v="107" u="1"/>
        <n v="67" u="1"/>
        <n v="120" u="1"/>
        <n v="52" u="1"/>
        <n v="287" u="1"/>
        <n v="-2" u="1"/>
        <n v="-274" u="1"/>
        <n v="119" u="1"/>
        <n v="38" u="1"/>
        <n v="281" u="1"/>
        <n v="65" u="1"/>
        <n v="78" u="1"/>
        <n v="64" u="1"/>
        <n v="44" u="1"/>
        <n v="132" u="1"/>
        <n v="729" u="1"/>
        <n v="433" u="1"/>
        <n v="103" u="1"/>
        <n v="211" u="1"/>
        <n v="76" u="1"/>
        <n v="50" u="1"/>
        <n v="43" u="1"/>
        <n v="129" u="1"/>
        <n v="480" u="1"/>
        <n v="128" u="1"/>
        <n v="88" u="1"/>
        <n v="263" u="1"/>
        <n v="100" u="1"/>
        <n v="27" u="1"/>
        <n v="-84" u="1"/>
        <n v="151" u="1"/>
        <n v="55" u="1"/>
        <n v="150" u="1"/>
        <n v="112" u="1"/>
        <n v="48" u="1"/>
        <n v="583" u="1"/>
        <n v="61" u="1"/>
        <n v="41" u="1"/>
        <n v="71" u="1"/>
        <n v="54" u="1"/>
        <n v="34" u="1"/>
        <n v="23" u="1"/>
        <n v="520" u="1"/>
        <n v="60" u="1"/>
        <n v="40" u="1"/>
      </sharedItems>
    </cacheField>
    <cacheField name="Remaining value" numFmtId="0">
      <sharedItems containsMixedTypes="1" containsNumber="1" minValue="-7360" maxValue="115500"/>
    </cacheField>
    <cacheField name="Remaining Time" numFmtId="0">
      <sharedItems containsMixedTypes="1" containsNumber="1" minValue="-100" maxValue="1617"/>
    </cacheField>
    <cacheField name="Issue" numFmtId="0">
      <sharedItems count="7">
        <s v=""/>
        <s v="Others"/>
        <s v="Missing info. In SD"/>
        <s v="Wrong info. In SD"/>
        <s v="Mechanical issue"/>
        <s v="Shortage"/>
        <s v="On Hold"/>
      </sharedItems>
    </cacheField>
    <cacheField name="Rep. Count" numFmtId="0">
      <sharedItems containsSemiMixedTypes="0" containsString="0" containsNumber="1" containsInteger="1" minValue="0" maxValue="1"/>
    </cacheField>
    <cacheField name="Year" numFmtId="0">
      <sharedItems containsSemiMixedTypes="0" containsString="0" containsNumber="1" containsInteger="1" minValue="2018" maxValue="2019"/>
    </cacheField>
    <cacheField name="Month" numFmtId="0">
      <sharedItems containsSemiMixedTypes="0" containsString="0" containsNumber="1" containsInteger="1" minValue="1" maxValue="11"/>
    </cacheField>
    <cacheField name="Date" numFmtId="0">
      <sharedItems containsSemiMixedTypes="0" containsString="0" containsNumber="1" containsInteger="1" minValue="1" maxValue="31"/>
    </cacheField>
    <cacheField name="Order Count" numFmtId="0">
      <sharedItems containsSemiMixedTypes="0" containsString="0" containsNumber="1" containsInteger="1" minValue="0" maxValue="3"/>
    </cacheField>
    <cacheField name="Complete/Partial" numFmtId="0">
      <sharedItems containsMixedTypes="1" containsNumber="1" containsInteger="1" minValue="0" maxValue="3" count="6">
        <s v="Partial"/>
        <s v="Complete"/>
        <n v="0" u="1"/>
        <n v="3" u="1"/>
        <n v="2" u="1"/>
        <n v="1" u="1"/>
      </sharedItems>
    </cacheField>
    <cacheField name="Saw" numFmtId="0">
      <sharedItems count="3">
        <b v="0"/>
        <b v="1"/>
        <e v="#N/A"/>
      </sharedItems>
    </cacheField>
    <cacheField name="BA " numFmtId="0">
      <sharedItems count="3">
        <b v="1"/>
        <b v="0"/>
        <e v="#N/A"/>
      </sharedItems>
    </cacheField>
    <cacheField name="weld" numFmtId="0">
      <sharedItems count="4">
        <s v=""/>
        <s v="Ready"/>
        <s v="ToDo"/>
        <e v="#N/A"/>
      </sharedItems>
    </cacheField>
    <cacheField name="lens" numFmtId="0">
      <sharedItems count="4">
        <s v="Done"/>
        <s v="AfterWirin"/>
        <s v=""/>
        <e v="#N/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">
  <r>
    <n v="1"/>
    <x v="0"/>
    <x v="0"/>
    <s v="78945-1"/>
    <n v="14"/>
    <d v="2019-02-04T00:00:00"/>
    <e v="#N/A"/>
    <n v="11"/>
    <d v="2019-02-01T00:00:00"/>
    <n v="1"/>
    <n v="2"/>
    <m/>
    <m/>
    <n v="1"/>
    <m/>
    <m/>
    <m/>
    <m/>
    <s v="NO"/>
    <n v="3"/>
    <n v="21840"/>
    <n v="1560"/>
    <n v="4680"/>
    <m/>
    <m/>
    <n v="0"/>
    <s v=""/>
    <e v="#REF!"/>
    <s v=""/>
    <s v=""/>
    <m/>
    <n v="11772"/>
    <n v="436"/>
    <n v="2616"/>
    <m/>
    <m/>
    <n v="0"/>
  </r>
  <r>
    <n v="1"/>
    <x v="1"/>
    <x v="1"/>
    <s v="78580-11"/>
    <n v="2"/>
    <d v="2019-02-06T00:00:00"/>
    <e v="#N/A"/>
    <n v="1"/>
    <d v="2019-02-01T00:00:00"/>
    <n v="2"/>
    <n v="1"/>
    <m/>
    <m/>
    <m/>
    <m/>
    <m/>
    <m/>
    <m/>
    <s v="YES"/>
    <n v="1"/>
    <n v="440"/>
    <n v="220"/>
    <n v="220"/>
    <m/>
    <m/>
    <n v="0"/>
    <s v=""/>
    <e v="#REF!"/>
    <s v=""/>
    <s v=""/>
    <m/>
    <n v="11772"/>
    <n v="436"/>
    <n v="1308"/>
    <m/>
    <m/>
    <n v="0"/>
  </r>
  <r>
    <n v="1"/>
    <x v="1"/>
    <x v="2"/>
    <s v="78580-6"/>
    <n v="2"/>
    <d v="2019-02-06T00:00:00"/>
    <e v="#N/A"/>
    <n v="0"/>
    <d v="2019-02-01T00:00:00"/>
    <n v="2"/>
    <n v="2"/>
    <m/>
    <m/>
    <m/>
    <m/>
    <m/>
    <m/>
    <m/>
    <s v="YES"/>
    <n v="2"/>
    <n v="440"/>
    <n v="220"/>
    <n v="440"/>
    <m/>
    <m/>
    <n v="0"/>
    <s v=""/>
    <e v="#REF!"/>
    <s v=""/>
    <s v=""/>
    <m/>
    <n v="11772"/>
    <n v="436"/>
    <n v="1744"/>
    <m/>
    <m/>
    <n v="0"/>
  </r>
  <r>
    <n v="1"/>
    <x v="1"/>
    <x v="3"/>
    <s v="78580-10"/>
    <n v="2"/>
    <d v="2019-02-06T00:00:00"/>
    <e v="#N/A"/>
    <n v="0"/>
    <d v="2019-02-01T00:00:00"/>
    <n v="2"/>
    <n v="2"/>
    <m/>
    <m/>
    <m/>
    <m/>
    <m/>
    <m/>
    <m/>
    <s v="YES"/>
    <n v="2"/>
    <n v="440"/>
    <n v="220"/>
    <n v="440"/>
    <m/>
    <m/>
    <n v="0"/>
    <s v=""/>
    <e v="#REF!"/>
    <s v=""/>
    <s v=""/>
    <m/>
    <n v="11772"/>
    <n v="436"/>
    <n v="8720"/>
    <m/>
    <m/>
    <n v="0"/>
  </r>
  <r>
    <n v="1"/>
    <x v="1"/>
    <x v="4"/>
    <s v="78580-25"/>
    <n v="3"/>
    <d v="2019-02-06T00:00:00"/>
    <e v="#N/A"/>
    <n v="0"/>
    <d v="2019-02-01T00:00:00"/>
    <n v="2"/>
    <n v="1"/>
    <n v="2"/>
    <m/>
    <m/>
    <m/>
    <m/>
    <m/>
    <m/>
    <s v="YES"/>
    <n v="3"/>
    <n v="660"/>
    <n v="220"/>
    <n v="660"/>
    <m/>
    <m/>
    <n v="0"/>
    <s v=""/>
    <e v="#REF!"/>
    <s v=""/>
    <s v=""/>
    <m/>
    <n v="1020"/>
    <n v="510"/>
    <n v="510"/>
    <m/>
    <m/>
    <n v="0"/>
  </r>
  <r>
    <n v="1"/>
    <x v="1"/>
    <x v="5"/>
    <s v="78580-24"/>
    <n v="2"/>
    <d v="2019-02-06T00:00:00"/>
    <e v="#N/A"/>
    <n v="0"/>
    <d v="2019-02-01T00:00:00"/>
    <n v="2"/>
    <n v="2"/>
    <m/>
    <m/>
    <m/>
    <m/>
    <m/>
    <m/>
    <m/>
    <s v="YES"/>
    <n v="2"/>
    <n v="440"/>
    <n v="220"/>
    <n v="440"/>
    <m/>
    <m/>
    <n v="0"/>
    <s v=""/>
    <e v="#REF!"/>
    <s v=""/>
    <s v=""/>
    <m/>
    <n v="1360"/>
    <n v="680"/>
    <n v="1360"/>
    <m/>
    <m/>
    <n v="0"/>
  </r>
  <r>
    <n v="1"/>
    <x v="1"/>
    <x v="6"/>
    <s v="78580-3"/>
    <n v="1"/>
    <d v="2019-02-06T00:00:00"/>
    <e v="#N/A"/>
    <n v="0"/>
    <d v="2019-02-01T00:00:00"/>
    <n v="2"/>
    <n v="1"/>
    <m/>
    <m/>
    <m/>
    <m/>
    <m/>
    <m/>
    <m/>
    <s v="YES"/>
    <n v="1"/>
    <n v="22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7"/>
    <s v="78580-32"/>
    <n v="3"/>
    <d v="2019-02-06T00:00:00"/>
    <e v="#N/A"/>
    <n v="2"/>
    <d v="2019-02-01T00:00:00"/>
    <n v="3"/>
    <n v="1"/>
    <m/>
    <m/>
    <m/>
    <m/>
    <m/>
    <m/>
    <m/>
    <s v="YES"/>
    <n v="1"/>
    <n v="66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8"/>
    <s v="78580-5"/>
    <n v="2"/>
    <d v="2019-02-06T00:00:00"/>
    <e v="#N/A"/>
    <n v="0"/>
    <d v="2019-02-01T00:00:00"/>
    <n v="3"/>
    <n v="1"/>
    <n v="1"/>
    <m/>
    <m/>
    <m/>
    <m/>
    <m/>
    <m/>
    <s v="YES"/>
    <n v="2"/>
    <n v="440"/>
    <n v="220"/>
    <n v="440"/>
    <m/>
    <m/>
    <n v="0"/>
    <s v=""/>
    <e v="#REF!"/>
    <s v=""/>
    <s v=""/>
    <m/>
    <n v="2040"/>
    <n v="510"/>
    <n v="510"/>
    <m/>
    <m/>
    <n v="0"/>
  </r>
  <r>
    <n v="1"/>
    <x v="1"/>
    <x v="9"/>
    <s v="78580-9"/>
    <n v="1"/>
    <d v="2019-02-06T00:00:00"/>
    <e v="#N/A"/>
    <n v="0"/>
    <d v="2019-02-01T00:00:00"/>
    <n v="3"/>
    <n v="1"/>
    <m/>
    <m/>
    <m/>
    <m/>
    <m/>
    <m/>
    <m/>
    <s v="YES"/>
    <n v="1"/>
    <n v="220"/>
    <n v="220"/>
    <n v="220"/>
    <m/>
    <m/>
    <n v="0"/>
    <s v=""/>
    <e v="#REF!"/>
    <s v=""/>
    <s v=""/>
    <m/>
    <n v="1020"/>
    <n v="510"/>
    <n v="1020"/>
    <m/>
    <m/>
    <n v="0"/>
  </r>
  <r>
    <n v="1"/>
    <x v="1"/>
    <x v="10"/>
    <s v="78580-7"/>
    <n v="1"/>
    <d v="2019-02-06T00:00:00"/>
    <e v="#N/A"/>
    <n v="0"/>
    <d v="2019-02-01T00:00:00"/>
    <n v="3"/>
    <n v="1"/>
    <m/>
    <m/>
    <m/>
    <m/>
    <m/>
    <m/>
    <m/>
    <s v="YES"/>
    <n v="1"/>
    <n v="220"/>
    <n v="220"/>
    <n v="220"/>
    <m/>
    <m/>
    <n v="0"/>
    <s v=""/>
    <e v="#REF!"/>
    <s v=""/>
    <s v=""/>
    <m/>
    <n v="1020"/>
    <n v="510"/>
    <n v="510"/>
    <m/>
    <m/>
    <n v="0"/>
  </r>
  <r>
    <n v="4"/>
    <x v="2"/>
    <x v="0"/>
    <s v="78266-1"/>
    <n v="26"/>
    <d v="2019-02-04T00:00:00"/>
    <e v="#N/A"/>
    <n v="0"/>
    <d v="2019-02-01T00:00:00"/>
    <n v="4"/>
    <n v="2"/>
    <n v="5"/>
    <n v="3"/>
    <n v="3"/>
    <n v="5"/>
    <n v="6"/>
    <n v="2"/>
    <m/>
    <s v="NO"/>
    <n v="26"/>
    <n v="21060"/>
    <n v="810"/>
    <n v="21060"/>
    <m/>
    <m/>
    <n v="0"/>
    <s v=""/>
    <e v="#REF!"/>
    <s v=""/>
    <s v=""/>
    <m/>
    <n v="20094"/>
    <n v="591"/>
    <n v="20094"/>
    <m/>
    <m/>
    <n v="0"/>
  </r>
  <r>
    <n v="4"/>
    <x v="3"/>
    <x v="0"/>
    <s v="77268-1"/>
    <n v="40"/>
    <d v="2019-01-24T00:00:00"/>
    <e v="#N/A"/>
    <n v="37"/>
    <d v="2019-02-01T00:00:00"/>
    <n v="5"/>
    <n v="3"/>
    <m/>
    <m/>
    <m/>
    <m/>
    <m/>
    <m/>
    <m/>
    <s v="NO"/>
    <n v="3"/>
    <n v="21865"/>
    <n v="546.625"/>
    <n v="1639.875"/>
    <m/>
    <m/>
    <n v="0"/>
    <s v=""/>
    <e v="#REF!"/>
    <s v=""/>
    <s v=""/>
    <m/>
    <n v="4328"/>
    <n v="360.66666666666669"/>
    <n v="4328"/>
    <m/>
    <m/>
    <n v="0"/>
  </r>
  <r>
    <n v="4"/>
    <x v="4"/>
    <x v="11"/>
    <s v="76336-13"/>
    <n v="2"/>
    <d v="2019-02-05T00:00:00"/>
    <e v="#N/A"/>
    <n v="1"/>
    <d v="2019-02-01T00:00:00"/>
    <n v="5"/>
    <n v="1"/>
    <m/>
    <m/>
    <m/>
    <m/>
    <m/>
    <m/>
    <m/>
    <s v="YES"/>
    <n v="1"/>
    <n v="1830"/>
    <n v="915"/>
    <n v="915"/>
    <m/>
    <m/>
    <n v="0"/>
    <s v=""/>
    <e v="#REF!"/>
    <s v=""/>
    <s v=""/>
    <m/>
    <n v="3928"/>
    <n v="392.8"/>
    <n v="3928"/>
    <m/>
    <m/>
    <n v="0"/>
  </r>
  <r>
    <n v="4"/>
    <x v="3"/>
    <x v="0"/>
    <s v="77268-1"/>
    <n v="40"/>
    <d v="2019-01-24T00:00:00"/>
    <e v="#N/A"/>
    <n v="32"/>
    <d v="2019-02-01T00:00:00"/>
    <n v="6"/>
    <n v="4"/>
    <n v="4"/>
    <m/>
    <m/>
    <m/>
    <m/>
    <m/>
    <m/>
    <s v="NO"/>
    <n v="8"/>
    <n v="21865"/>
    <n v="546.625"/>
    <n v="4373"/>
    <m/>
    <m/>
    <n v="0"/>
    <s v=""/>
    <e v="#REF!"/>
    <s v=""/>
    <s v=""/>
    <m/>
    <n v="650"/>
    <n v="650"/>
    <n v="650"/>
    <m/>
    <m/>
    <n v="0"/>
  </r>
  <r>
    <n v="7"/>
    <x v="5"/>
    <x v="12"/>
    <s v="70411-4"/>
    <n v="254"/>
    <d v="2019-02-01T00:00:00"/>
    <e v="#N/A"/>
    <n v="204"/>
    <d v="2019-02-01T00:00:00"/>
    <n v="7"/>
    <n v="10"/>
    <n v="10"/>
    <n v="10"/>
    <n v="10"/>
    <n v="10"/>
    <m/>
    <m/>
    <m/>
    <s v="NO"/>
    <n v="50"/>
    <n v="64770"/>
    <n v="255"/>
    <n v="12750"/>
    <m/>
    <m/>
    <n v="0"/>
    <s v=""/>
    <e v="#REF!"/>
    <s v=""/>
    <s v=""/>
    <m/>
    <n v="3448"/>
    <n v="862"/>
    <n v="3448"/>
    <m/>
    <m/>
    <n v="0"/>
  </r>
  <r>
    <n v="7"/>
    <x v="5"/>
    <x v="12"/>
    <s v="70411-4"/>
    <n v="254"/>
    <d v="2019-02-01T00:00:00"/>
    <e v="#N/A"/>
    <n v="192"/>
    <d v="2019-02-01T00:00:00"/>
    <n v="8"/>
    <n v="10"/>
    <n v="10"/>
    <n v="10"/>
    <n v="10"/>
    <n v="10"/>
    <n v="12"/>
    <m/>
    <m/>
    <s v="NO"/>
    <n v="62"/>
    <n v="64770"/>
    <n v="255"/>
    <n v="15810"/>
    <m/>
    <m/>
    <n v="0"/>
    <s v=""/>
    <e v="#REF!"/>
    <s v=""/>
    <s v=""/>
    <m/>
    <n v="8692"/>
    <n v="1086.5"/>
    <n v="7605.5"/>
    <m/>
    <m/>
    <n v="0"/>
  </r>
  <r>
    <n v="7"/>
    <x v="5"/>
    <x v="12"/>
    <s v="70411-4"/>
    <n v="254"/>
    <d v="2019-02-01T00:00:00"/>
    <e v="#N/A"/>
    <n v="208"/>
    <d v="2019-02-01T00:00:00"/>
    <n v="9"/>
    <n v="8"/>
    <n v="8"/>
    <n v="8"/>
    <n v="10"/>
    <n v="10"/>
    <n v="2"/>
    <m/>
    <m/>
    <s v="NO"/>
    <n v="46"/>
    <n v="64770"/>
    <n v="255"/>
    <n v="11730"/>
    <m/>
    <m/>
    <n v="0"/>
    <s v=""/>
    <e v="#REF!"/>
    <s v=""/>
    <s v=""/>
    <m/>
    <n v="7750"/>
    <n v="516.66666666666663"/>
    <n v="3616.6666666666665"/>
    <m/>
    <m/>
    <n v="0"/>
  </r>
  <r>
    <n v="10"/>
    <x v="6"/>
    <x v="0"/>
    <s v="75966-1"/>
    <n v="290"/>
    <d v="2019-02-14T00:00:00"/>
    <e v="#N/A"/>
    <n v="213"/>
    <d v="2019-02-01T00:00:00"/>
    <n v="10"/>
    <n v="10"/>
    <n v="14"/>
    <n v="10"/>
    <n v="14"/>
    <n v="5"/>
    <m/>
    <n v="12"/>
    <n v="12"/>
    <s v="YES"/>
    <n v="77"/>
    <n v="53650"/>
    <n v="185"/>
    <n v="14245"/>
    <m/>
    <m/>
    <n v="0"/>
    <s v=""/>
    <e v="#REF!"/>
    <s v=""/>
    <s v=""/>
    <m/>
    <n v="1092"/>
    <n v="182"/>
    <n v="1092"/>
    <m/>
    <m/>
    <n v="0"/>
  </r>
  <r>
    <n v="10"/>
    <x v="6"/>
    <x v="0"/>
    <s v="75966-1"/>
    <n v="290"/>
    <d v="2019-02-14T00:00:00"/>
    <e v="#N/A"/>
    <n v="228"/>
    <d v="2019-02-01T00:00:00"/>
    <n v="11"/>
    <n v="10"/>
    <n v="10"/>
    <n v="8"/>
    <n v="12"/>
    <n v="10"/>
    <m/>
    <m/>
    <n v="12"/>
    <s v="YES"/>
    <n v="62"/>
    <n v="53650"/>
    <n v="185"/>
    <n v="11470"/>
    <m/>
    <m/>
    <n v="0"/>
    <s v=""/>
    <e v="#REF!"/>
    <s v=""/>
    <s v=""/>
    <m/>
    <n v="2310"/>
    <n v="165"/>
    <n v="2310"/>
    <m/>
    <m/>
    <n v="0"/>
  </r>
  <r>
    <n v="12"/>
    <x v="7"/>
    <x v="0"/>
    <s v="78947-1"/>
    <n v="4"/>
    <d v="2019-01-31T00:00:00"/>
    <e v="#N/A"/>
    <n v="0"/>
    <d v="2019-02-01T00:00:00"/>
    <n v="12"/>
    <n v="4"/>
    <m/>
    <m/>
    <m/>
    <m/>
    <m/>
    <m/>
    <m/>
    <s v="NO"/>
    <n v="4"/>
    <n v="1152"/>
    <n v="288"/>
    <n v="1152"/>
    <m/>
    <m/>
    <n v="0"/>
    <s v=""/>
    <e v="#REF!"/>
    <s v=""/>
    <s v=""/>
    <m/>
    <n v="8592"/>
    <n v="358"/>
    <n v="8592"/>
    <m/>
    <m/>
    <n v="0"/>
  </r>
  <r>
    <n v="12"/>
    <x v="8"/>
    <x v="0"/>
    <s v="78633-1"/>
    <n v="1"/>
    <d v="2019-01-31T00:00:00"/>
    <e v="#N/A"/>
    <n v="0"/>
    <d v="2019-02-01T00:00:00"/>
    <n v="12"/>
    <n v="1"/>
    <m/>
    <m/>
    <m/>
    <m/>
    <m/>
    <m/>
    <m/>
    <s v="NO"/>
    <n v="1"/>
    <n v="75"/>
    <n v="75"/>
    <n v="75"/>
    <m/>
    <m/>
    <n v="0"/>
    <s v=""/>
    <e v="#REF!"/>
    <s v=""/>
    <s v=""/>
    <m/>
    <n v="4032"/>
    <n v="504"/>
    <n v="4032"/>
    <m/>
    <m/>
    <n v="0"/>
  </r>
  <r>
    <n v="12"/>
    <x v="9"/>
    <x v="0"/>
    <s v="78824-1"/>
    <n v="2"/>
    <d v="2019-02-04T00:00:00"/>
    <e v="#N/A"/>
    <n v="0"/>
    <d v="2019-02-01T00:00:00"/>
    <n v="12"/>
    <n v="2"/>
    <m/>
    <m/>
    <m/>
    <m/>
    <m/>
    <m/>
    <m/>
    <s v="NO"/>
    <n v="2"/>
    <n v="570"/>
    <n v="285"/>
    <n v="570"/>
    <m/>
    <m/>
    <n v="0"/>
    <s v=""/>
    <e v="#REF!"/>
    <s v=""/>
    <s v=""/>
    <m/>
    <n v="4628"/>
    <n v="356"/>
    <n v="4628"/>
    <m/>
    <m/>
    <n v="0"/>
  </r>
  <r>
    <n v="12"/>
    <x v="10"/>
    <x v="0"/>
    <s v="77601-1"/>
    <n v="1"/>
    <d v="2019-01-31T00:00:00"/>
    <e v="#N/A"/>
    <n v="0"/>
    <d v="2019-02-01T00:00:00"/>
    <n v="12"/>
    <n v="1"/>
    <m/>
    <m/>
    <m/>
    <m/>
    <m/>
    <m/>
    <m/>
    <s v="NO"/>
    <n v="1"/>
    <n v="1250"/>
    <n v="1250"/>
    <n v="1250"/>
    <m/>
    <m/>
    <n v="0"/>
    <s v=""/>
    <e v="#REF!"/>
    <s v=""/>
    <s v=""/>
    <m/>
    <n v="19800"/>
    <n v="450"/>
    <n v="4500"/>
    <m/>
    <m/>
    <n v="0"/>
  </r>
  <r>
    <n v="12"/>
    <x v="11"/>
    <x v="0"/>
    <s v="78682-1"/>
    <n v="6"/>
    <d v="2019-02-04T00:00:00"/>
    <e v="#N/A"/>
    <n v="0"/>
    <d v="2019-02-01T00:00:00"/>
    <n v="13"/>
    <n v="6"/>
    <m/>
    <m/>
    <m/>
    <m/>
    <m/>
    <m/>
    <m/>
    <s v="NO"/>
    <n v="6"/>
    <n v="1920"/>
    <n v="320"/>
    <n v="1920"/>
    <m/>
    <m/>
    <n v="0"/>
    <s v=""/>
    <e v="#REF!"/>
    <s v=""/>
    <s v=""/>
    <m/>
    <n v="19800"/>
    <n v="450"/>
    <n v="2700"/>
    <m/>
    <m/>
    <n v="0"/>
  </r>
  <r>
    <n v="12"/>
    <x v="12"/>
    <x v="6"/>
    <s v="76087-3"/>
    <n v="3"/>
    <d v="2019-02-01T00:00:00"/>
    <e v="#N/A"/>
    <n v="0"/>
    <d v="2019-02-01T00:00:00"/>
    <n v="13"/>
    <n v="1"/>
    <n v="2"/>
    <m/>
    <m/>
    <m/>
    <m/>
    <m/>
    <m/>
    <s v="NO"/>
    <n v="3"/>
    <n v="945"/>
    <n v="315"/>
    <n v="945"/>
    <m/>
    <m/>
    <n v="0"/>
    <s v=""/>
    <e v="#REF!"/>
    <s v=""/>
    <s v=""/>
    <m/>
    <n v="1360"/>
    <n v="680"/>
    <n v="1360"/>
    <m/>
    <m/>
    <n v="0"/>
  </r>
  <r>
    <n v="18"/>
    <x v="13"/>
    <x v="10"/>
    <s v="73887-7"/>
    <n v="30"/>
    <d v="2019-02-05T00:00:00"/>
    <s v="Packaging Finished"/>
    <n v="0"/>
    <d v="2019-02-01T00:00:00"/>
    <n v="18"/>
    <n v="10"/>
    <n v="10"/>
    <n v="10"/>
    <m/>
    <m/>
    <m/>
    <m/>
    <m/>
    <s v="YES"/>
    <n v="30"/>
    <n v="7500"/>
    <n v="250"/>
    <n v="7500"/>
    <m/>
    <m/>
    <n v="0"/>
    <s v=""/>
    <e v="#REF!"/>
    <s v=""/>
    <s v=""/>
    <m/>
    <n v="1020"/>
    <n v="510"/>
    <n v="1020"/>
    <m/>
    <m/>
    <n v="0"/>
  </r>
  <r>
    <n v="1"/>
    <x v="1"/>
    <x v="13"/>
    <s v="78580-17"/>
    <n v="1"/>
    <d v="2019-02-06T00:00:00"/>
    <e v="#N/A"/>
    <n v="0"/>
    <d v="2019-02-01T00:00:00"/>
    <n v="1"/>
    <m/>
    <n v="1"/>
    <m/>
    <m/>
    <m/>
    <m/>
    <m/>
    <m/>
    <s v="YES"/>
    <n v="1"/>
    <n v="220"/>
    <n v="220"/>
    <n v="220"/>
    <m/>
    <m/>
    <n v="0"/>
    <s v=""/>
    <e v="#REF!"/>
    <s v=""/>
    <s v=""/>
    <m/>
    <n v="2040"/>
    <n v="510"/>
    <n v="510"/>
    <m/>
    <m/>
    <n v="0"/>
  </r>
  <r>
    <n v="1"/>
    <x v="1"/>
    <x v="14"/>
    <s v="78580-33"/>
    <n v="1"/>
    <d v="2019-02-06T00:00:00"/>
    <e v="#N/A"/>
    <n v="0"/>
    <d v="2019-02-01T00:00:00"/>
    <n v="1"/>
    <m/>
    <n v="1"/>
    <m/>
    <m/>
    <m/>
    <m/>
    <m/>
    <m/>
    <s v="YES"/>
    <n v="1"/>
    <n v="220"/>
    <n v="220"/>
    <n v="220"/>
    <m/>
    <m/>
    <n v="0"/>
    <s v=""/>
    <e v="#REF!"/>
    <s v=""/>
    <s v=""/>
    <m/>
    <n v="1360"/>
    <n v="680"/>
    <n v="680"/>
    <m/>
    <m/>
    <n v="0"/>
  </r>
  <r>
    <n v="1"/>
    <x v="1"/>
    <x v="15"/>
    <s v="78580-19"/>
    <n v="3"/>
    <d v="2019-02-06T00:00:00"/>
    <e v="#N/A"/>
    <n v="1"/>
    <d v="2019-02-01T00:00:00"/>
    <n v="1"/>
    <m/>
    <n v="2"/>
    <m/>
    <m/>
    <m/>
    <m/>
    <m/>
    <m/>
    <s v="YES"/>
    <n v="2"/>
    <n v="660"/>
    <n v="220"/>
    <n v="440"/>
    <m/>
    <m/>
    <n v="0"/>
    <s v=""/>
    <e v="#REF!"/>
    <s v=""/>
    <s v=""/>
    <m/>
    <n v="1950"/>
    <n v="487.5"/>
    <n v="1950"/>
    <m/>
    <m/>
    <n v="0"/>
  </r>
  <r>
    <n v="1"/>
    <x v="1"/>
    <x v="16"/>
    <s v="78580-18"/>
    <n v="2"/>
    <d v="2019-02-06T00:00:00"/>
    <e v="#N/A"/>
    <n v="1"/>
    <d v="2019-02-01T00:00:00"/>
    <n v="1"/>
    <m/>
    <n v="1"/>
    <m/>
    <m/>
    <m/>
    <m/>
    <m/>
    <m/>
    <s v="YES"/>
    <n v="1"/>
    <n v="440"/>
    <n v="220"/>
    <n v="220"/>
    <m/>
    <m/>
    <n v="0"/>
    <s v=""/>
    <e v="#REF!"/>
    <s v=""/>
    <s v=""/>
    <m/>
    <n v="1950"/>
    <n v="487.5"/>
    <n v="1950"/>
    <m/>
    <m/>
    <n v="0"/>
  </r>
  <r>
    <n v="1"/>
    <x v="1"/>
    <x v="17"/>
    <s v="78580-23"/>
    <n v="2"/>
    <d v="2019-02-06T00:00:00"/>
    <e v="#N/A"/>
    <n v="1"/>
    <d v="2019-02-01T00:00:00"/>
    <n v="1"/>
    <m/>
    <m/>
    <n v="1"/>
    <m/>
    <m/>
    <m/>
    <m/>
    <m/>
    <s v="YES"/>
    <n v="1"/>
    <n v="440"/>
    <n v="220"/>
    <n v="220"/>
    <m/>
    <m/>
    <n v="0"/>
    <s v=""/>
    <e v="#REF!"/>
    <s v=""/>
    <s v=""/>
    <m/>
    <n v="1950"/>
    <n v="487.5"/>
    <n v="1950"/>
    <m/>
    <m/>
    <n v="0"/>
  </r>
  <r>
    <n v="1"/>
    <x v="1"/>
    <x v="18"/>
    <s v="78580-41"/>
    <n v="2"/>
    <d v="2019-02-06T00:00:00"/>
    <e v="#N/A"/>
    <n v="1"/>
    <d v="2019-02-01T00:00:00"/>
    <n v="1"/>
    <m/>
    <m/>
    <n v="1"/>
    <m/>
    <m/>
    <m/>
    <m/>
    <m/>
    <s v="YES"/>
    <n v="1"/>
    <n v="990"/>
    <n v="495"/>
    <n v="495"/>
    <m/>
    <m/>
    <n v="0"/>
    <s v=""/>
    <e v="#REF!"/>
    <s v=""/>
    <s v=""/>
    <m/>
    <n v="1950"/>
    <n v="487.5"/>
    <n v="1462.5"/>
    <m/>
    <m/>
    <n v="0"/>
  </r>
  <r>
    <n v="1"/>
    <x v="1"/>
    <x v="19"/>
    <s v="78580-97"/>
    <n v="1"/>
    <d v="2019-02-06T00:00:00"/>
    <e v="#N/A"/>
    <n v="0"/>
    <d v="2019-02-01T00:00:00"/>
    <n v="1"/>
    <m/>
    <m/>
    <n v="1"/>
    <m/>
    <m/>
    <m/>
    <m/>
    <m/>
    <s v="YES"/>
    <n v="1"/>
    <n v="110"/>
    <n v="110"/>
    <n v="110"/>
    <m/>
    <m/>
    <n v="0"/>
    <s v=""/>
    <e v="#REF!"/>
    <s v=""/>
    <s v=""/>
    <m/>
    <n v="1950"/>
    <n v="487.5"/>
    <n v="1950"/>
    <m/>
    <m/>
    <n v="0"/>
  </r>
  <r>
    <n v="1"/>
    <x v="1"/>
    <x v="20"/>
    <s v="78580-94"/>
    <n v="3"/>
    <d v="2019-02-06T00:00:00"/>
    <e v="#N/A"/>
    <n v="1"/>
    <d v="2019-02-01T00:00:00"/>
    <n v="1"/>
    <m/>
    <m/>
    <n v="2"/>
    <m/>
    <m/>
    <m/>
    <m/>
    <m/>
    <s v="YES"/>
    <n v="2"/>
    <n v="330"/>
    <n v="110"/>
    <n v="220"/>
    <m/>
    <m/>
    <n v="0"/>
    <s v=""/>
    <e v="#REF!"/>
    <s v=""/>
    <s v=""/>
    <m/>
    <n v="1950"/>
    <n v="487.5"/>
    <n v="1950"/>
    <m/>
    <m/>
    <n v="0"/>
  </r>
  <r>
    <n v="1"/>
    <x v="1"/>
    <x v="21"/>
    <s v="78580-2"/>
    <n v="2"/>
    <d v="2019-02-06T00:00:00"/>
    <e v="#N/A"/>
    <n v="0"/>
    <d v="2019-02-01T00:00:00"/>
    <n v="2"/>
    <m/>
    <n v="2"/>
    <m/>
    <m/>
    <m/>
    <m/>
    <m/>
    <m/>
    <s v="YES"/>
    <n v="2"/>
    <n v="440"/>
    <n v="220"/>
    <n v="440"/>
    <m/>
    <m/>
    <n v="0"/>
    <s v=""/>
    <e v="#REF!"/>
    <s v=""/>
    <s v=""/>
    <m/>
    <n v="2758"/>
    <n v="394"/>
    <n v="2758"/>
    <m/>
    <m/>
    <n v="0"/>
  </r>
  <r>
    <n v="1"/>
    <x v="1"/>
    <x v="0"/>
    <s v="78580-1"/>
    <n v="3"/>
    <d v="2019-02-06T00:00:00"/>
    <e v="#N/A"/>
    <n v="1"/>
    <d v="2019-02-01T00:00:00"/>
    <n v="2"/>
    <m/>
    <n v="2"/>
    <m/>
    <m/>
    <m/>
    <m/>
    <m/>
    <m/>
    <s v="YES"/>
    <n v="2"/>
    <n v="660"/>
    <n v="220"/>
    <n v="440"/>
    <m/>
    <m/>
    <n v="0"/>
    <s v=""/>
    <e v="#REF!"/>
    <s v=""/>
    <s v=""/>
    <m/>
    <n v="1401"/>
    <n v="233.5"/>
    <n v="1401"/>
    <m/>
    <m/>
    <n v="0"/>
  </r>
  <r>
    <n v="1"/>
    <x v="1"/>
    <x v="22"/>
    <s v="78580-30"/>
    <n v="3"/>
    <d v="2019-02-06T00:00:00"/>
    <e v="#N/A"/>
    <n v="2"/>
    <d v="2019-02-01T00:00:00"/>
    <n v="2"/>
    <m/>
    <n v="1"/>
    <m/>
    <m/>
    <m/>
    <m/>
    <m/>
    <m/>
    <s v="YES"/>
    <n v="1"/>
    <n v="660"/>
    <n v="220"/>
    <n v="220"/>
    <m/>
    <m/>
    <n v="0"/>
    <s v=""/>
    <e v="#REF!"/>
    <s v=""/>
    <s v=""/>
    <m/>
    <n v="439"/>
    <n v="439"/>
    <n v="439"/>
    <m/>
    <m/>
    <n v="0"/>
  </r>
  <r>
    <n v="1"/>
    <x v="1"/>
    <x v="12"/>
    <s v="78580-4"/>
    <n v="1"/>
    <d v="2019-02-06T00:00:00"/>
    <e v="#N/A"/>
    <n v="0"/>
    <d v="2019-02-01T00:00:00"/>
    <n v="2"/>
    <m/>
    <n v="1"/>
    <m/>
    <m/>
    <m/>
    <m/>
    <m/>
    <m/>
    <s v="YES"/>
    <n v="1"/>
    <n v="220"/>
    <n v="220"/>
    <n v="220"/>
    <m/>
    <m/>
    <n v="0"/>
    <s v=""/>
    <e v="#REF!"/>
    <s v=""/>
    <s v=""/>
    <m/>
    <n v="5118"/>
    <n v="853"/>
    <n v="5118"/>
    <m/>
    <m/>
    <n v="0"/>
  </r>
  <r>
    <n v="1"/>
    <x v="1"/>
    <x v="23"/>
    <s v="78580-20"/>
    <n v="3"/>
    <d v="2019-02-06T00:00:00"/>
    <e v="#N/A"/>
    <n v="2"/>
    <d v="2019-02-01T00:00:00"/>
    <n v="2"/>
    <m/>
    <n v="1"/>
    <m/>
    <m/>
    <m/>
    <m/>
    <m/>
    <m/>
    <s v="YES"/>
    <n v="1"/>
    <n v="660"/>
    <n v="220"/>
    <n v="220"/>
    <m/>
    <m/>
    <n v="0"/>
    <s v=""/>
    <e v="#REF!"/>
    <s v=""/>
    <s v=""/>
    <m/>
    <n v="4485"/>
    <n v="747.5"/>
    <n v="4485"/>
    <m/>
    <m/>
    <n v="0"/>
  </r>
  <r>
    <n v="1"/>
    <x v="1"/>
    <x v="7"/>
    <s v="78580-32"/>
    <n v="3"/>
    <d v="2019-02-06T00:00:00"/>
    <e v="#N/A"/>
    <n v="2"/>
    <d v="2019-02-01T00:00:00"/>
    <n v="2"/>
    <m/>
    <m/>
    <n v="1"/>
    <m/>
    <m/>
    <m/>
    <m/>
    <m/>
    <s v="YES"/>
    <n v="1"/>
    <n v="660"/>
    <n v="220"/>
    <n v="220"/>
    <m/>
    <m/>
    <n v="0"/>
    <s v=""/>
    <e v="#REF!"/>
    <s v=""/>
    <s v=""/>
    <m/>
    <n v="10115"/>
    <n v="722.5"/>
    <n v="10115"/>
    <m/>
    <m/>
    <n v="0"/>
  </r>
  <r>
    <n v="1"/>
    <x v="1"/>
    <x v="24"/>
    <s v="78580-8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23625"/>
    <n v="675"/>
    <n v="23625"/>
    <m/>
    <m/>
    <n v="0"/>
  </r>
  <r>
    <n v="1"/>
    <x v="1"/>
    <x v="25"/>
    <s v="78580-12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2802"/>
    <n v="467"/>
    <n v="2802"/>
    <m/>
    <m/>
    <n v="0"/>
  </r>
  <r>
    <n v="1"/>
    <x v="1"/>
    <x v="11"/>
    <s v="78580-13"/>
    <n v="2"/>
    <d v="2019-02-06T00:00:00"/>
    <e v="#N/A"/>
    <n v="1"/>
    <d v="2019-02-01T00:00:00"/>
    <n v="2"/>
    <m/>
    <m/>
    <n v="1"/>
    <m/>
    <m/>
    <m/>
    <m/>
    <m/>
    <s v="YES"/>
    <n v="1"/>
    <n v="440"/>
    <n v="220"/>
    <n v="220"/>
    <m/>
    <m/>
    <n v="0"/>
    <s v=""/>
    <e v="#REF!"/>
    <s v=""/>
    <s v=""/>
    <m/>
    <n v="933.82"/>
    <n v="466.91"/>
    <n v="933.82"/>
    <m/>
    <m/>
    <n v="0"/>
  </r>
  <r>
    <n v="1"/>
    <x v="1"/>
    <x v="26"/>
    <s v="78580-34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2134.34"/>
    <n v="533.58500000000004"/>
    <n v="2134.34"/>
    <m/>
    <m/>
    <n v="0"/>
  </r>
  <r>
    <n v="1"/>
    <x v="1"/>
    <x v="27"/>
    <s v="78580-15"/>
    <n v="2"/>
    <d v="2019-02-06T00:00:00"/>
    <e v="#N/A"/>
    <n v="0"/>
    <d v="2019-02-01T00:00:00"/>
    <n v="2"/>
    <m/>
    <m/>
    <n v="2"/>
    <m/>
    <m/>
    <m/>
    <m/>
    <m/>
    <s v="YES"/>
    <n v="2"/>
    <n v="440"/>
    <n v="220"/>
    <n v="440"/>
    <m/>
    <m/>
    <n v="0"/>
    <s v=""/>
    <e v="#REF!"/>
    <s v=""/>
    <s v=""/>
    <m/>
    <n v="1900"/>
    <n v="475"/>
    <n v="1900"/>
    <m/>
    <m/>
    <n v="0"/>
  </r>
  <r>
    <n v="1"/>
    <x v="1"/>
    <x v="28"/>
    <s v="78580-26"/>
    <n v="1"/>
    <d v="2019-02-06T00:00:00"/>
    <e v="#N/A"/>
    <n v="0"/>
    <d v="2019-02-01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1250"/>
    <n v="416.66666666666669"/>
    <n v="416.66666666666669"/>
    <m/>
    <m/>
    <n v="0"/>
  </r>
  <r>
    <n v="1"/>
    <x v="14"/>
    <x v="2"/>
    <s v="75668-6"/>
    <n v="2"/>
    <d v="2019-01-31T00:00:00"/>
    <e v="#N/A"/>
    <n v="1"/>
    <d v="2019-02-01T00:00:00"/>
    <n v="3"/>
    <m/>
    <n v="1"/>
    <m/>
    <m/>
    <m/>
    <m/>
    <m/>
    <m/>
    <s v="NO"/>
    <n v="1"/>
    <n v="7370"/>
    <n v="3685"/>
    <n v="3685"/>
    <m/>
    <m/>
    <n v="0"/>
    <s v=""/>
    <e v="#REF!"/>
    <s v=""/>
    <s v=""/>
    <m/>
    <n v="600"/>
    <n v="600"/>
    <n v="600"/>
    <m/>
    <m/>
    <n v="0"/>
  </r>
  <r>
    <n v="1"/>
    <x v="1"/>
    <x v="16"/>
    <s v="78580-18"/>
    <n v="2"/>
    <d v="2019-02-06T00:00:00"/>
    <e v="#N/A"/>
    <n v="1"/>
    <d v="2019-02-01T00:00:00"/>
    <n v="3"/>
    <m/>
    <n v="1"/>
    <m/>
    <m/>
    <m/>
    <m/>
    <m/>
    <m/>
    <s v="YES"/>
    <n v="1"/>
    <n v="440"/>
    <n v="220"/>
    <n v="220"/>
    <m/>
    <m/>
    <n v="0"/>
    <s v=""/>
    <e v="#REF!"/>
    <s v=""/>
    <s v=""/>
    <m/>
    <n v="600"/>
    <n v="600"/>
    <n v="600"/>
    <m/>
    <m/>
    <n v="0"/>
  </r>
  <r>
    <n v="1"/>
    <x v="1"/>
    <x v="11"/>
    <s v="78580-13"/>
    <n v="2"/>
    <d v="2019-02-06T00:00:00"/>
    <e v="#N/A"/>
    <n v="1"/>
    <d v="2019-02-01T00:00:00"/>
    <n v="3"/>
    <m/>
    <n v="1"/>
    <m/>
    <m/>
    <m/>
    <m/>
    <m/>
    <m/>
    <s v="YES"/>
    <n v="1"/>
    <n v="440"/>
    <n v="220"/>
    <n v="220"/>
    <m/>
    <m/>
    <n v="0"/>
    <s v=""/>
    <e v="#REF!"/>
    <s v=""/>
    <s v=""/>
    <m/>
    <n v="11000"/>
    <n v="550"/>
    <n v="2750"/>
    <m/>
    <m/>
    <n v="0"/>
  </r>
  <r>
    <n v="1"/>
    <x v="1"/>
    <x v="29"/>
    <s v="78580-16"/>
    <n v="1"/>
    <d v="2019-02-06T00:00:00"/>
    <e v="#N/A"/>
    <n v="0"/>
    <d v="2019-02-01T00:00:00"/>
    <n v="3"/>
    <m/>
    <n v="1"/>
    <m/>
    <m/>
    <m/>
    <m/>
    <m/>
    <m/>
    <s v="YES"/>
    <n v="1"/>
    <n v="22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30"/>
    <s v="78580-35"/>
    <n v="1"/>
    <d v="2019-02-06T00:00:00"/>
    <e v="#N/A"/>
    <n v="0"/>
    <d v="2019-02-01T00:00:00"/>
    <n v="3"/>
    <m/>
    <m/>
    <n v="1"/>
    <m/>
    <m/>
    <m/>
    <m/>
    <m/>
    <s v="YES"/>
    <n v="1"/>
    <n v="22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31"/>
    <s v="78580-22"/>
    <n v="3"/>
    <d v="2019-02-06T00:00:00"/>
    <e v="#N/A"/>
    <n v="2"/>
    <d v="2019-02-01T00:00:00"/>
    <n v="3"/>
    <m/>
    <m/>
    <n v="1"/>
    <m/>
    <m/>
    <m/>
    <m/>
    <m/>
    <s v="YES"/>
    <n v="1"/>
    <n v="660"/>
    <n v="220"/>
    <n v="220"/>
    <m/>
    <m/>
    <n v="0"/>
    <s v=""/>
    <e v="#REF!"/>
    <s v=""/>
    <s v=""/>
    <m/>
    <n v="1360"/>
    <n v="680"/>
    <n v="1360"/>
    <m/>
    <m/>
    <n v="0"/>
  </r>
  <r>
    <n v="1"/>
    <x v="1"/>
    <x v="32"/>
    <s v="78580-39"/>
    <n v="4"/>
    <d v="2019-02-06T00:00:00"/>
    <e v="#N/A"/>
    <n v="3"/>
    <d v="2019-02-01T00:00:00"/>
    <n v="3"/>
    <m/>
    <m/>
    <n v="1"/>
    <m/>
    <m/>
    <m/>
    <m/>
    <m/>
    <s v="YES"/>
    <n v="1"/>
    <n v="880"/>
    <n v="220"/>
    <n v="220"/>
    <m/>
    <m/>
    <n v="0"/>
    <s v=""/>
    <e v="#REF!"/>
    <s v=""/>
    <s v=""/>
    <m/>
    <n v="1360"/>
    <n v="680"/>
    <n v="680"/>
    <m/>
    <m/>
    <n v="0"/>
  </r>
  <r>
    <n v="1"/>
    <x v="1"/>
    <x v="0"/>
    <s v="78580-1"/>
    <n v="3"/>
    <d v="2019-02-06T00:00:00"/>
    <e v="#N/A"/>
    <n v="2"/>
    <d v="2019-02-01T00:00:00"/>
    <n v="3"/>
    <m/>
    <m/>
    <n v="1"/>
    <m/>
    <m/>
    <m/>
    <m/>
    <m/>
    <s v="YES"/>
    <n v="1"/>
    <n v="660"/>
    <n v="220"/>
    <n v="220"/>
    <m/>
    <m/>
    <n v="0"/>
    <s v=""/>
    <e v="#REF!"/>
    <s v=""/>
    <s v=""/>
    <m/>
    <n v="1950"/>
    <n v="487.5"/>
    <n v="1950"/>
    <m/>
    <m/>
    <n v="0"/>
  </r>
  <r>
    <n v="1"/>
    <x v="1"/>
    <x v="33"/>
    <s v="78580-101"/>
    <n v="1"/>
    <d v="2019-02-06T00:00:00"/>
    <e v="#N/A"/>
    <n v="0"/>
    <d v="2019-02-01T00:00:00"/>
    <n v="3"/>
    <m/>
    <m/>
    <n v="1"/>
    <m/>
    <m/>
    <m/>
    <m/>
    <m/>
    <s v="YES"/>
    <n v="1"/>
    <n v="110"/>
    <n v="110"/>
    <n v="110"/>
    <m/>
    <m/>
    <n v="0"/>
    <s v=""/>
    <e v="#REF!"/>
    <s v=""/>
    <s v=""/>
    <m/>
    <n v="1950"/>
    <n v="487.5"/>
    <n v="1950"/>
    <m/>
    <m/>
    <n v="0"/>
  </r>
  <r>
    <n v="1"/>
    <x v="1"/>
    <x v="20"/>
    <s v="78580-94"/>
    <n v="3"/>
    <d v="2019-02-06T00:00:00"/>
    <e v="#N/A"/>
    <n v="2"/>
    <d v="2019-02-01T00:00:00"/>
    <n v="3"/>
    <m/>
    <m/>
    <n v="1"/>
    <m/>
    <m/>
    <m/>
    <m/>
    <m/>
    <s v="YES"/>
    <n v="1"/>
    <n v="330"/>
    <n v="110"/>
    <n v="110"/>
    <m/>
    <m/>
    <n v="0"/>
    <s v=""/>
    <e v="#REF!"/>
    <s v=""/>
    <s v=""/>
    <m/>
    <n v="1950"/>
    <n v="487.5"/>
    <n v="1462.5"/>
    <m/>
    <m/>
    <n v="0"/>
  </r>
  <r>
    <n v="4"/>
    <x v="15"/>
    <x v="21"/>
    <s v="77632-2"/>
    <n v="7"/>
    <d v="2019-01-25T00:00:00"/>
    <e v="#N/A"/>
    <n v="0"/>
    <d v="2019-02-01T00:00:00"/>
    <n v="5"/>
    <m/>
    <n v="1"/>
    <n v="1"/>
    <n v="2"/>
    <m/>
    <n v="1"/>
    <n v="1"/>
    <n v="1"/>
    <s v="NO"/>
    <n v="7"/>
    <n v="7413"/>
    <n v="1059"/>
    <n v="7413"/>
    <m/>
    <m/>
    <n v="0"/>
    <s v=""/>
    <e v="#REF!"/>
    <s v=""/>
    <s v=""/>
    <m/>
    <n v="1950"/>
    <n v="487.5"/>
    <n v="1462.5"/>
    <m/>
    <m/>
    <n v="0"/>
  </r>
  <r>
    <n v="4"/>
    <x v="16"/>
    <x v="9"/>
    <s v="76817-9"/>
    <n v="8"/>
    <d v="2019-02-04T00:00:00"/>
    <s v="Given to Shipping"/>
    <n v="3"/>
    <d v="2019-02-01T00:00:00"/>
    <n v="6"/>
    <m/>
    <m/>
    <n v="5"/>
    <m/>
    <m/>
    <m/>
    <m/>
    <m/>
    <s v="NO"/>
    <n v="5"/>
    <n v="4608"/>
    <n v="576"/>
    <n v="2880"/>
    <m/>
    <m/>
    <n v="0"/>
    <s v=""/>
    <e v="#REF!"/>
    <s v=""/>
    <s v=""/>
    <m/>
    <n v="1950"/>
    <n v="487.5"/>
    <n v="1950"/>
    <m/>
    <m/>
    <n v="0"/>
  </r>
  <r>
    <n v="12"/>
    <x v="17"/>
    <x v="0"/>
    <s v="78464-1"/>
    <n v="1"/>
    <d v="2019-02-04T00:00:00"/>
    <e v="#N/A"/>
    <n v="0"/>
    <d v="2019-02-01T00:00:00"/>
    <n v="12"/>
    <m/>
    <n v="1"/>
    <m/>
    <m/>
    <m/>
    <m/>
    <m/>
    <m/>
    <s v="NO"/>
    <n v="1"/>
    <n v="1085"/>
    <n v="1085"/>
    <n v="1085"/>
    <m/>
    <m/>
    <n v="0"/>
    <s v=""/>
    <e v="#REF!"/>
    <s v=""/>
    <s v=""/>
    <m/>
    <n v="3528"/>
    <n v="441"/>
    <n v="3528"/>
    <m/>
    <m/>
    <n v="0"/>
  </r>
  <r>
    <n v="12"/>
    <x v="18"/>
    <x v="0"/>
    <s v="78622-1"/>
    <n v="2"/>
    <d v="2019-02-01T00:00:00"/>
    <e v="#N/A"/>
    <n v="0"/>
    <d v="2019-02-01T00:00:00"/>
    <n v="12"/>
    <m/>
    <m/>
    <n v="2"/>
    <n v="0"/>
    <m/>
    <m/>
    <m/>
    <m/>
    <s v="NO"/>
    <n v="2"/>
    <n v="660"/>
    <n v="330"/>
    <n v="660"/>
    <m/>
    <m/>
    <n v="0"/>
    <s v=""/>
    <e v="#REF!"/>
    <s v=""/>
    <s v=""/>
    <m/>
    <n v="1653"/>
    <n v="330.6"/>
    <n v="661.2"/>
    <m/>
    <m/>
    <n v="0"/>
  </r>
  <r>
    <n v="12"/>
    <x v="12"/>
    <x v="12"/>
    <s v="76087-4"/>
    <n v="3"/>
    <d v="2019-02-01T00:00:00"/>
    <e v="#N/A"/>
    <n v="0"/>
    <d v="2019-02-01T00:00:00"/>
    <n v="13"/>
    <m/>
    <n v="3"/>
    <m/>
    <m/>
    <m/>
    <m/>
    <m/>
    <m/>
    <s v="NO"/>
    <n v="3"/>
    <n v="1431"/>
    <n v="477"/>
    <n v="1431"/>
    <m/>
    <m/>
    <n v="0"/>
    <s v=""/>
    <e v="#REF!"/>
    <s v=""/>
    <s v=""/>
    <m/>
    <n v="3558"/>
    <n v="395.33333333333331"/>
    <n v="3558"/>
    <m/>
    <m/>
    <n v="0"/>
  </r>
  <r>
    <n v="12"/>
    <x v="12"/>
    <x v="0"/>
    <s v="76087-1"/>
    <n v="3"/>
    <d v="2019-02-01T00:00:00"/>
    <e v="#N/A"/>
    <n v="0"/>
    <d v="2019-02-01T00:00:00"/>
    <n v="13"/>
    <m/>
    <n v="2"/>
    <n v="1"/>
    <m/>
    <m/>
    <m/>
    <m/>
    <m/>
    <s v="NO"/>
    <n v="3"/>
    <n v="945"/>
    <n v="315"/>
    <n v="945"/>
    <m/>
    <m/>
    <n v="0"/>
    <s v=""/>
    <e v="#REF!"/>
    <s v=""/>
    <s v=""/>
    <m/>
    <n v="8512"/>
    <n v="1064"/>
    <n v="8512"/>
    <m/>
    <m/>
    <n v="0"/>
  </r>
  <r>
    <n v="12"/>
    <x v="12"/>
    <x v="21"/>
    <s v="76087-2"/>
    <n v="3"/>
    <d v="2019-02-01T00:00:00"/>
    <e v="#N/A"/>
    <n v="0"/>
    <d v="2019-02-01T00:00:00"/>
    <n v="13"/>
    <m/>
    <m/>
    <n v="3"/>
    <m/>
    <m/>
    <m/>
    <m/>
    <m/>
    <s v="NO"/>
    <n v="3"/>
    <n v="1431"/>
    <n v="477"/>
    <n v="1431"/>
    <m/>
    <m/>
    <n v="0"/>
    <s v=""/>
    <e v="#REF!"/>
    <s v=""/>
    <s v=""/>
    <m/>
    <n v="345"/>
    <n v="345"/>
    <n v="345"/>
    <m/>
    <m/>
    <n v="0"/>
  </r>
  <r>
    <n v="1"/>
    <x v="19"/>
    <x v="2"/>
    <s v="75692-6"/>
    <n v="3"/>
    <d v="2019-01-24T00:00:00"/>
    <e v="#N/A"/>
    <n v="1"/>
    <d v="2019-02-01T00:00:00"/>
    <n v="1"/>
    <m/>
    <m/>
    <m/>
    <n v="2"/>
    <m/>
    <m/>
    <m/>
    <m/>
    <s v="NO"/>
    <n v="2"/>
    <n v="864"/>
    <n v="288"/>
    <n v="576"/>
    <m/>
    <m/>
    <n v="0"/>
    <s v=""/>
    <e v="#REF!"/>
    <s v=""/>
    <s v=""/>
    <m/>
    <n v="1250"/>
    <n v="250"/>
    <n v="1250"/>
    <m/>
    <m/>
    <n v="0"/>
  </r>
  <r>
    <n v="1"/>
    <x v="1"/>
    <x v="34"/>
    <s v="78580-95"/>
    <n v="2"/>
    <d v="2019-02-06T00:00:00"/>
    <e v="#N/A"/>
    <n v="1"/>
    <d v="2019-02-01T00:00:00"/>
    <n v="2"/>
    <m/>
    <m/>
    <m/>
    <n v="1"/>
    <m/>
    <m/>
    <m/>
    <m/>
    <s v="YES"/>
    <n v="1"/>
    <n v="220"/>
    <n v="110"/>
    <n v="110"/>
    <m/>
    <m/>
    <n v="0"/>
    <s v=""/>
    <e v="#REF!"/>
    <s v=""/>
    <s v=""/>
    <m/>
    <n v="4200"/>
    <n v="840"/>
    <n v="4200"/>
    <m/>
    <m/>
    <n v="0"/>
  </r>
  <r>
    <n v="1"/>
    <x v="1"/>
    <x v="35"/>
    <s v="78580-102"/>
    <n v="1"/>
    <d v="2019-02-06T00:00:00"/>
    <e v="#N/A"/>
    <n v="0"/>
    <d v="2019-02-01T00:00:00"/>
    <n v="2"/>
    <m/>
    <m/>
    <m/>
    <n v="1"/>
    <m/>
    <m/>
    <m/>
    <m/>
    <s v="YES"/>
    <n v="1"/>
    <n v="110"/>
    <n v="110"/>
    <n v="110"/>
    <m/>
    <m/>
    <n v="0"/>
    <s v=""/>
    <e v="#REF!"/>
    <s v=""/>
    <s v=""/>
    <m/>
    <n v="3360"/>
    <n v="840"/>
    <n v="3360"/>
    <m/>
    <m/>
    <n v="0"/>
  </r>
  <r>
    <n v="1"/>
    <x v="1"/>
    <x v="36"/>
    <s v="78580-96"/>
    <n v="3"/>
    <d v="2019-02-06T00:00:00"/>
    <e v="#N/A"/>
    <n v="2"/>
    <d v="2019-02-01T00:00:00"/>
    <n v="2"/>
    <m/>
    <m/>
    <m/>
    <n v="1"/>
    <m/>
    <m/>
    <m/>
    <m/>
    <s v="YES"/>
    <n v="1"/>
    <n v="330"/>
    <n v="110"/>
    <n v="110"/>
    <m/>
    <m/>
    <n v="0"/>
    <s v=""/>
    <e v="#REF!"/>
    <s v=""/>
    <s v=""/>
    <m/>
    <n v="1680"/>
    <n v="420"/>
    <n v="1680"/>
    <m/>
    <m/>
    <n v="0"/>
  </r>
  <r>
    <n v="1"/>
    <x v="1"/>
    <x v="37"/>
    <s v="78580-44"/>
    <n v="4"/>
    <d v="2019-02-06T00:00:00"/>
    <e v="#N/A"/>
    <n v="3"/>
    <d v="2019-02-01T00:00:00"/>
    <n v="2"/>
    <m/>
    <m/>
    <m/>
    <n v="1"/>
    <m/>
    <m/>
    <m/>
    <m/>
    <s v="YES"/>
    <n v="1"/>
    <n v="1650"/>
    <n v="412.5"/>
    <n v="412.5"/>
    <m/>
    <m/>
    <n v="0"/>
    <s v=""/>
    <e v="#REF!"/>
    <s v=""/>
    <s v=""/>
    <m/>
    <n v="667"/>
    <n v="333.5"/>
    <n v="667"/>
    <m/>
    <m/>
    <n v="0"/>
  </r>
  <r>
    <n v="1"/>
    <x v="20"/>
    <x v="0"/>
    <s v="77005-1"/>
    <n v="16"/>
    <d v="2019-01-29T00:00:00"/>
    <e v="#N/A"/>
    <n v="13"/>
    <d v="2019-02-01T00:00:00"/>
    <n v="3"/>
    <m/>
    <m/>
    <m/>
    <n v="3"/>
    <m/>
    <m/>
    <m/>
    <m/>
    <s v="NO"/>
    <n v="3"/>
    <n v="9500"/>
    <n v="593.75"/>
    <n v="1781.25"/>
    <m/>
    <m/>
    <n v="0"/>
    <s v=""/>
    <e v="#REF!"/>
    <s v=""/>
    <s v=""/>
    <m/>
    <n v="4783"/>
    <n v="797.16666666666663"/>
    <n v="4783"/>
    <m/>
    <m/>
    <n v="0"/>
  </r>
  <r>
    <n v="1"/>
    <x v="14"/>
    <x v="12"/>
    <s v="75668-4"/>
    <n v="1"/>
    <d v="2019-01-31T00:00:00"/>
    <e v="#N/A"/>
    <n v="0"/>
    <d v="2019-02-01T00:00:00"/>
    <n v="3"/>
    <m/>
    <m/>
    <m/>
    <n v="1"/>
    <m/>
    <m/>
    <m/>
    <m/>
    <s v="NO"/>
    <n v="1"/>
    <n v="3885"/>
    <n v="3885"/>
    <n v="3885"/>
    <m/>
    <m/>
    <n v="0"/>
    <s v=""/>
    <e v="#REF!"/>
    <s v=""/>
    <s v=""/>
    <m/>
    <n v="2392"/>
    <n v="1196"/>
    <n v="1196"/>
    <m/>
    <m/>
    <n v="0"/>
  </r>
  <r>
    <n v="4"/>
    <x v="21"/>
    <x v="1"/>
    <s v="77361-11"/>
    <n v="2"/>
    <d v="2019-01-31T00:00:00"/>
    <e v="#N/A"/>
    <n v="0"/>
    <d v="2019-02-01T00:00:00"/>
    <n v="4"/>
    <m/>
    <m/>
    <m/>
    <n v="2"/>
    <m/>
    <m/>
    <m/>
    <m/>
    <s v="NO"/>
    <n v="2"/>
    <n v="600"/>
    <n v="300"/>
    <n v="600"/>
    <m/>
    <m/>
    <n v="0"/>
    <s v=""/>
    <e v="#REF!"/>
    <s v=""/>
    <s v=""/>
    <m/>
    <n v="11000"/>
    <n v="550"/>
    <n v="1100"/>
    <m/>
    <m/>
    <n v="0"/>
  </r>
  <r>
    <n v="4"/>
    <x v="16"/>
    <x v="9"/>
    <s v="76817-9"/>
    <n v="8"/>
    <d v="2019-02-04T00:00:00"/>
    <s v="Given to Shipping"/>
    <n v="5"/>
    <d v="2019-02-01T00:00:00"/>
    <n v="6"/>
    <m/>
    <m/>
    <m/>
    <n v="3"/>
    <m/>
    <m/>
    <m/>
    <m/>
    <s v="NO"/>
    <n v="3"/>
    <n v="4608"/>
    <n v="576"/>
    <n v="1728"/>
    <m/>
    <m/>
    <n v="0"/>
    <s v=""/>
    <e v="#REF!"/>
    <s v=""/>
    <s v=""/>
    <m/>
    <n v="1200"/>
    <n v="600"/>
    <n v="600"/>
    <m/>
    <m/>
    <n v="0"/>
  </r>
  <r>
    <n v="4"/>
    <x v="16"/>
    <x v="25"/>
    <s v="76817-12"/>
    <n v="4"/>
    <d v="2019-02-04T00:00:00"/>
    <s v="Given to Shipping"/>
    <n v="0"/>
    <d v="2019-02-01T00:00:00"/>
    <n v="6"/>
    <m/>
    <m/>
    <m/>
    <n v="3"/>
    <n v="1"/>
    <m/>
    <m/>
    <m/>
    <s v="NO"/>
    <n v="4"/>
    <n v="2592"/>
    <n v="648"/>
    <n v="2592"/>
    <m/>
    <m/>
    <n v="0"/>
    <s v=""/>
    <e v="#REF!"/>
    <s v=""/>
    <s v=""/>
    <m/>
    <n v="1360"/>
    <n v="680"/>
    <n v="1360"/>
    <m/>
    <m/>
    <n v="0"/>
  </r>
  <r>
    <n v="12"/>
    <x v="22"/>
    <x v="0"/>
    <s v="78377-1"/>
    <n v="3"/>
    <d v="2019-01-31T00:00:00"/>
    <e v="#N/A"/>
    <n v="0"/>
    <d v="2019-02-01T00:00:00"/>
    <n v="13"/>
    <m/>
    <m/>
    <n v="1"/>
    <n v="2"/>
    <m/>
    <m/>
    <m/>
    <m/>
    <s v="NO"/>
    <n v="3"/>
    <n v="2940"/>
    <n v="980"/>
    <n v="2940"/>
    <m/>
    <m/>
    <n v="0"/>
    <s v=""/>
    <e v="#REF!"/>
    <s v=""/>
    <s v=""/>
    <m/>
    <n v="1360"/>
    <n v="680"/>
    <n v="1360"/>
    <m/>
    <m/>
    <n v="0"/>
  </r>
  <r>
    <n v="18"/>
    <x v="13"/>
    <x v="38"/>
    <s v="73887-21"/>
    <n v="7"/>
    <d v="2019-02-05T00:00:00"/>
    <s v="Packaging Finished"/>
    <n v="0"/>
    <d v="2019-02-01T00:00:00"/>
    <n v="18"/>
    <m/>
    <m/>
    <m/>
    <n v="7"/>
    <m/>
    <m/>
    <m/>
    <m/>
    <s v="YES"/>
    <n v="7"/>
    <n v="1764"/>
    <n v="252"/>
    <n v="1764"/>
    <m/>
    <m/>
    <n v="0"/>
    <s v=""/>
    <e v="#REF!"/>
    <s v=""/>
    <s v=""/>
    <m/>
    <n v="1360"/>
    <n v="680"/>
    <n v="1360"/>
    <m/>
    <m/>
    <n v="0"/>
  </r>
  <r>
    <n v="18"/>
    <x v="13"/>
    <x v="6"/>
    <s v="73887-3"/>
    <n v="34"/>
    <d v="2019-02-05T00:00:00"/>
    <s v="Packaging Finished"/>
    <n v="0"/>
    <d v="2019-02-01T00:00:00"/>
    <n v="18"/>
    <m/>
    <m/>
    <m/>
    <n v="3"/>
    <n v="13"/>
    <n v="17"/>
    <m/>
    <n v="1"/>
    <s v="YES"/>
    <n v="34"/>
    <n v="7956"/>
    <n v="234"/>
    <n v="7956"/>
    <m/>
    <m/>
    <n v="0"/>
    <s v=""/>
    <e v="#REF!"/>
    <s v=""/>
    <s v=""/>
    <m/>
    <n v="1360"/>
    <n v="680"/>
    <n v="1360"/>
    <m/>
    <m/>
    <n v="0"/>
  </r>
  <r>
    <n v="1"/>
    <x v="20"/>
    <x v="0"/>
    <s v="77005-1"/>
    <n v="16"/>
    <d v="2019-01-29T00:00:00"/>
    <e v="#N/A"/>
    <n v="14"/>
    <d v="2019-02-01T00:00:00"/>
    <n v="1"/>
    <m/>
    <m/>
    <m/>
    <m/>
    <n v="2"/>
    <m/>
    <m/>
    <m/>
    <s v="NO"/>
    <n v="2"/>
    <n v="9500"/>
    <n v="593.75"/>
    <n v="1187.5"/>
    <m/>
    <m/>
    <n v="0"/>
    <s v=""/>
    <e v="#REF!"/>
    <s v=""/>
    <s v=""/>
    <m/>
    <n v="3188"/>
    <n v="398.5"/>
    <n v="3188"/>
    <m/>
    <m/>
    <n v="0"/>
  </r>
  <r>
    <n v="1"/>
    <x v="23"/>
    <x v="11"/>
    <s v="75745-13"/>
    <n v="5"/>
    <d v="2019-01-28T00:00:00"/>
    <s v="Wiring Started"/>
    <n v="1"/>
    <d v="2019-02-01T00:00:00"/>
    <n v="1"/>
    <m/>
    <m/>
    <m/>
    <m/>
    <n v="3"/>
    <n v="1"/>
    <m/>
    <m/>
    <s v="NO"/>
    <n v="4"/>
    <n v="2770"/>
    <n v="554"/>
    <n v="2216"/>
    <m/>
    <m/>
    <n v="1"/>
    <s v=""/>
    <e v="#REF!"/>
    <s v=""/>
    <s v=""/>
    <m/>
    <n v="1738"/>
    <n v="347.6"/>
    <n v="1042.8000000000002"/>
    <m/>
    <m/>
    <n v="0"/>
  </r>
  <r>
    <n v="1"/>
    <x v="24"/>
    <x v="0"/>
    <s v="78391-1"/>
    <n v="40"/>
    <d v="2019-01-28T00:00:00"/>
    <e v="#N/A"/>
    <n v="30"/>
    <d v="2019-02-01T00:00:00"/>
    <n v="1"/>
    <m/>
    <m/>
    <m/>
    <m/>
    <m/>
    <n v="5"/>
    <n v="3"/>
    <n v="2"/>
    <s v="NO"/>
    <n v="10"/>
    <n v="22400"/>
    <n v="560"/>
    <n v="5600"/>
    <m/>
    <m/>
    <n v="0"/>
    <s v=""/>
    <e v="#REF!"/>
    <s v=""/>
    <s v=""/>
    <m/>
    <n v="6420"/>
    <n v="1284"/>
    <n v="6420"/>
    <m/>
    <m/>
    <n v="0"/>
  </r>
  <r>
    <n v="1"/>
    <x v="20"/>
    <x v="0"/>
    <s v="77005-1"/>
    <n v="16"/>
    <d v="2019-01-29T00:00:00"/>
    <e v="#N/A"/>
    <n v="5"/>
    <d v="2019-02-01T00:00:00"/>
    <n v="2"/>
    <m/>
    <m/>
    <m/>
    <n v="5"/>
    <n v="1"/>
    <n v="5"/>
    <m/>
    <m/>
    <s v="NO"/>
    <n v="11"/>
    <n v="9500"/>
    <n v="593.75"/>
    <n v="6531.25"/>
    <m/>
    <m/>
    <n v="0"/>
    <s v=""/>
    <e v="#REF!"/>
    <s v=""/>
    <s v=""/>
    <m/>
    <n v="2030"/>
    <n v="406"/>
    <n v="2030"/>
    <m/>
    <m/>
    <n v="0"/>
  </r>
  <r>
    <n v="1"/>
    <x v="24"/>
    <x v="0"/>
    <s v="78391-1"/>
    <n v="40"/>
    <d v="2019-01-28T00:00:00"/>
    <e v="#N/A"/>
    <n v="27"/>
    <d v="2019-02-01T00:00:00"/>
    <n v="3"/>
    <m/>
    <m/>
    <m/>
    <m/>
    <n v="6"/>
    <n v="5"/>
    <n v="0"/>
    <n v="2"/>
    <s v="NO"/>
    <n v="13"/>
    <n v="22400"/>
    <n v="560"/>
    <n v="7280"/>
    <m/>
    <m/>
    <n v="0"/>
    <s v=""/>
    <e v="#REF!"/>
    <s v=""/>
    <s v=""/>
    <m/>
    <n v="1648"/>
    <n v="206"/>
    <n v="1648"/>
    <m/>
    <m/>
    <n v="0"/>
  </r>
  <r>
    <n v="4"/>
    <x v="25"/>
    <x v="10"/>
    <s v="78406-7"/>
    <n v="2"/>
    <d v="2019-01-31T00:00:00"/>
    <e v="#N/A"/>
    <n v="1"/>
    <d v="2019-02-01T00:00:00"/>
    <n v="5"/>
    <m/>
    <m/>
    <m/>
    <m/>
    <n v="1"/>
    <m/>
    <m/>
    <m/>
    <s v="NO"/>
    <n v="1"/>
    <n v="895"/>
    <n v="447.5"/>
    <n v="447.5"/>
    <m/>
    <m/>
    <n v="0"/>
    <s v=""/>
    <e v="#REF!"/>
    <s v=""/>
    <s v=""/>
    <m/>
    <n v="11648"/>
    <n v="448"/>
    <n v="11648"/>
    <m/>
    <m/>
    <n v="0"/>
  </r>
  <r>
    <n v="4"/>
    <x v="25"/>
    <x v="12"/>
    <s v="78406-4"/>
    <n v="6"/>
    <d v="2019-01-31T00:00:00"/>
    <e v="#N/A"/>
    <n v="5"/>
    <d v="2019-02-01T00:00:00"/>
    <n v="5"/>
    <m/>
    <m/>
    <m/>
    <m/>
    <n v="1"/>
    <m/>
    <m/>
    <m/>
    <s v="NO"/>
    <n v="1"/>
    <n v="2340"/>
    <n v="390"/>
    <n v="390"/>
    <m/>
    <m/>
    <n v="0"/>
    <s v=""/>
    <e v="#REF!"/>
    <s v=""/>
    <s v=""/>
    <m/>
    <n v="450"/>
    <n v="450"/>
    <n v="450"/>
    <m/>
    <m/>
    <n v="0"/>
  </r>
  <r>
    <n v="4"/>
    <x v="15"/>
    <x v="0"/>
    <s v="77632-1"/>
    <n v="2"/>
    <d v="2019-01-25T00:00:00"/>
    <e v="#N/A"/>
    <n v="0"/>
    <d v="2019-02-01T00:00:00"/>
    <n v="5"/>
    <m/>
    <m/>
    <m/>
    <m/>
    <m/>
    <n v="1"/>
    <n v="1"/>
    <m/>
    <s v="NO"/>
    <n v="2"/>
    <n v="1764"/>
    <n v="882"/>
    <n v="1764"/>
    <m/>
    <m/>
    <n v="0"/>
    <s v=""/>
    <e v="#REF!"/>
    <s v=""/>
    <s v=""/>
    <m/>
    <n v="375"/>
    <n v="375"/>
    <n v="375"/>
    <m/>
    <m/>
    <n v="0"/>
  </r>
  <r>
    <n v="4"/>
    <x v="16"/>
    <x v="11"/>
    <s v="76817-13"/>
    <n v="2"/>
    <d v="2019-02-04T00:00:00"/>
    <s v="Given to Shipping"/>
    <n v="0"/>
    <d v="2019-02-01T00:00:00"/>
    <n v="6"/>
    <m/>
    <m/>
    <m/>
    <m/>
    <n v="2"/>
    <m/>
    <m/>
    <m/>
    <s v="NO"/>
    <n v="2"/>
    <n v="1008"/>
    <n v="504"/>
    <n v="1008"/>
    <m/>
    <m/>
    <n v="0"/>
    <s v=""/>
    <e v="#REF!"/>
    <s v=""/>
    <s v=""/>
    <m/>
    <n v="3210"/>
    <n v="1070"/>
    <n v="3210"/>
    <m/>
    <m/>
    <n v="0"/>
  </r>
  <r>
    <n v="4"/>
    <x v="16"/>
    <x v="39"/>
    <s v="76817-14"/>
    <n v="1"/>
    <d v="2019-02-04T00:00:00"/>
    <s v="Given to Shipping"/>
    <n v="0"/>
    <d v="2019-02-01T00:00:00"/>
    <n v="6"/>
    <m/>
    <m/>
    <m/>
    <m/>
    <n v="1"/>
    <m/>
    <m/>
    <m/>
    <s v="NO"/>
    <n v="1"/>
    <n v="432"/>
    <n v="432"/>
    <n v="432"/>
    <m/>
    <m/>
    <n v="0"/>
    <s v=""/>
    <e v="#REF!"/>
    <s v=""/>
    <s v=""/>
    <m/>
    <n v="3210"/>
    <n v="1070"/>
    <n v="3210"/>
    <m/>
    <m/>
    <n v="0"/>
  </r>
  <r>
    <n v="4"/>
    <x v="16"/>
    <x v="3"/>
    <s v="76817-10"/>
    <n v="2"/>
    <d v="2019-02-04T00:00:00"/>
    <s v="Given to Shipping"/>
    <n v="0"/>
    <d v="2019-02-01T00:00:00"/>
    <n v="6"/>
    <m/>
    <m/>
    <m/>
    <m/>
    <n v="2"/>
    <m/>
    <m/>
    <m/>
    <s v="NO"/>
    <n v="2"/>
    <n v="1476"/>
    <n v="738"/>
    <n v="1476"/>
    <m/>
    <m/>
    <n v="0"/>
    <s v=""/>
    <e v="#REF!"/>
    <s v=""/>
    <s v=""/>
    <m/>
    <n v="6029.58"/>
    <n v="1004.93"/>
    <n v="6029.58"/>
    <m/>
    <m/>
    <n v="0"/>
  </r>
  <r>
    <n v="4"/>
    <x v="16"/>
    <x v="1"/>
    <s v="76817-11"/>
    <n v="4"/>
    <d v="2019-02-04T00:00:00"/>
    <s v="Given to Shipping"/>
    <n v="3"/>
    <d v="2019-02-01T00:00:00"/>
    <n v="6"/>
    <m/>
    <m/>
    <m/>
    <m/>
    <m/>
    <n v="1"/>
    <m/>
    <m/>
    <s v="NO"/>
    <n v="1"/>
    <n v="2916"/>
    <n v="729"/>
    <n v="729"/>
    <m/>
    <m/>
    <n v="0"/>
    <s v=""/>
    <e v="#REF!"/>
    <s v=""/>
    <s v=""/>
    <m/>
    <n v="2392"/>
    <n v="1196"/>
    <n v="2392"/>
    <m/>
    <m/>
    <n v="0"/>
  </r>
  <r>
    <n v="7"/>
    <x v="26"/>
    <x v="25"/>
    <s v="75664-12"/>
    <n v="8"/>
    <d v="2019-01-04T00:00:00"/>
    <e v="#N/A"/>
    <n v="0"/>
    <d v="2019-02-01T00:00:00"/>
    <n v="7"/>
    <m/>
    <m/>
    <m/>
    <m/>
    <m/>
    <n v="8"/>
    <m/>
    <m/>
    <s v="NO"/>
    <n v="8"/>
    <n v="3710"/>
    <n v="463.75"/>
    <n v="3710"/>
    <m/>
    <m/>
    <n v="0"/>
    <s v=""/>
    <e v="#REF!"/>
    <s v=""/>
    <s v=""/>
    <m/>
    <n v="2153"/>
    <n v="717.66666666666663"/>
    <n v="2153"/>
    <m/>
    <m/>
    <n v="0"/>
  </r>
  <r>
    <n v="7"/>
    <x v="27"/>
    <x v="6"/>
    <s v="77908-3"/>
    <n v="2"/>
    <d v="2019-02-05T00:00:00"/>
    <s v="Packaging Finished"/>
    <n v="0"/>
    <d v="2019-02-01T00:00:00"/>
    <n v="9"/>
    <m/>
    <m/>
    <m/>
    <m/>
    <m/>
    <n v="2"/>
    <m/>
    <m/>
    <s v="YES"/>
    <n v="2"/>
    <n v="1560"/>
    <n v="780"/>
    <n v="1560"/>
    <m/>
    <m/>
    <n v="0"/>
    <s v=""/>
    <e v="#REF!"/>
    <s v=""/>
    <s v=""/>
    <m/>
    <n v="14348"/>
    <n v="1793.5"/>
    <n v="14348"/>
    <m/>
    <m/>
    <n v="0"/>
  </r>
  <r>
    <n v="7"/>
    <x v="27"/>
    <x v="2"/>
    <s v="77908-6"/>
    <n v="5"/>
    <d v="2019-02-05T00:00:00"/>
    <s v="Packaging Finished"/>
    <n v="0"/>
    <d v="2019-02-01T00:00:00"/>
    <n v="9"/>
    <m/>
    <m/>
    <m/>
    <m/>
    <m/>
    <n v="5"/>
    <m/>
    <m/>
    <s v="YES"/>
    <n v="5"/>
    <n v="1100"/>
    <n v="220"/>
    <n v="1100"/>
    <m/>
    <m/>
    <n v="0"/>
    <s v=""/>
    <e v="#REF!"/>
    <s v=""/>
    <s v=""/>
    <m/>
    <n v="11000"/>
    <n v="550"/>
    <n v="7150"/>
    <m/>
    <m/>
    <n v="0"/>
  </r>
  <r>
    <n v="7"/>
    <x v="27"/>
    <x v="0"/>
    <s v="77908-1"/>
    <n v="2"/>
    <d v="2019-02-05T00:00:00"/>
    <s v="Packaging Finished"/>
    <n v="1"/>
    <d v="2019-02-01T00:00:00"/>
    <n v="9"/>
    <m/>
    <m/>
    <m/>
    <m/>
    <m/>
    <n v="1"/>
    <n v="0"/>
    <m/>
    <s v="YES"/>
    <n v="1"/>
    <n v="1560"/>
    <n v="780"/>
    <n v="780"/>
    <m/>
    <m/>
    <n v="0"/>
    <s v=""/>
    <e v="#REF!"/>
    <s v=""/>
    <s v=""/>
    <m/>
    <n v="11000"/>
    <n v="550"/>
    <n v="6600"/>
    <m/>
    <m/>
    <n v="0"/>
  </r>
  <r>
    <n v="10"/>
    <x v="28"/>
    <x v="0"/>
    <s v="78453-1"/>
    <n v="2"/>
    <d v="2019-02-01T00:00:00"/>
    <e v="#N/A"/>
    <n v="0"/>
    <d v="2019-02-01T00:00:00"/>
    <n v="10"/>
    <m/>
    <m/>
    <m/>
    <m/>
    <n v="2"/>
    <m/>
    <m/>
    <m/>
    <s v="NO"/>
    <n v="2"/>
    <n v="370"/>
    <n v="185"/>
    <n v="370"/>
    <m/>
    <m/>
    <n v="0"/>
    <s v=""/>
    <e v="#REF!"/>
    <s v=""/>
    <s v=""/>
    <m/>
    <n v="1050"/>
    <n v="525"/>
    <n v="1050"/>
    <m/>
    <m/>
    <n v="0"/>
  </r>
  <r>
    <n v="10"/>
    <x v="28"/>
    <x v="6"/>
    <s v="78453-3"/>
    <n v="3"/>
    <d v="2019-02-01T00:00:00"/>
    <e v="#N/A"/>
    <n v="0"/>
    <d v="2019-02-01T00:00:00"/>
    <n v="10"/>
    <m/>
    <m/>
    <m/>
    <m/>
    <n v="3"/>
    <m/>
    <m/>
    <m/>
    <s v="NO"/>
    <n v="3"/>
    <n v="555"/>
    <n v="185"/>
    <n v="555"/>
    <m/>
    <m/>
    <n v="0"/>
    <s v=""/>
    <e v="#REF!"/>
    <s v=""/>
    <s v=""/>
    <m/>
    <n v="1360"/>
    <n v="680"/>
    <n v="1360"/>
    <m/>
    <m/>
    <n v="0"/>
  </r>
  <r>
    <n v="10"/>
    <x v="28"/>
    <x v="8"/>
    <s v="78453-5"/>
    <n v="2"/>
    <d v="2019-02-01T00:00:00"/>
    <e v="#N/A"/>
    <n v="0"/>
    <d v="2019-02-01T00:00:00"/>
    <n v="10"/>
    <m/>
    <m/>
    <m/>
    <m/>
    <n v="2"/>
    <m/>
    <m/>
    <m/>
    <s v="NO"/>
    <n v="2"/>
    <n v="370"/>
    <n v="185"/>
    <n v="370"/>
    <m/>
    <m/>
    <n v="0"/>
    <s v=""/>
    <e v="#REF!"/>
    <s v=""/>
    <s v=""/>
    <m/>
    <n v="680"/>
    <n v="680"/>
    <n v="680"/>
    <m/>
    <m/>
    <n v="0"/>
  </r>
  <r>
    <n v="10"/>
    <x v="28"/>
    <x v="2"/>
    <s v="78453-6"/>
    <n v="3"/>
    <d v="2019-02-01T00:00:00"/>
    <e v="#N/A"/>
    <n v="0"/>
    <d v="2019-02-01T00:00:00"/>
    <n v="10"/>
    <m/>
    <m/>
    <m/>
    <m/>
    <m/>
    <n v="3"/>
    <m/>
    <m/>
    <s v="NO"/>
    <n v="3"/>
    <n v="555"/>
    <n v="185"/>
    <n v="555"/>
    <m/>
    <m/>
    <n v="0"/>
    <s v=""/>
    <e v="#REF!"/>
    <s v=""/>
    <s v=""/>
    <m/>
    <n v="1360"/>
    <n v="680"/>
    <n v="680"/>
    <m/>
    <m/>
    <n v="0"/>
  </r>
  <r>
    <n v="10"/>
    <x v="29"/>
    <x v="0"/>
    <s v="77346-1"/>
    <n v="1"/>
    <d v="2019-02-01T00:00:00"/>
    <e v="#N/A"/>
    <n v="0"/>
    <d v="2019-02-01T00:00:00"/>
    <n v="10"/>
    <m/>
    <m/>
    <m/>
    <m/>
    <m/>
    <n v="1"/>
    <m/>
    <m/>
    <s v="NO"/>
    <n v="1"/>
    <n v="100"/>
    <n v="100"/>
    <n v="100"/>
    <m/>
    <m/>
    <n v="0"/>
    <s v=""/>
    <e v="#REF!"/>
    <s v=""/>
    <s v=""/>
    <m/>
    <n v="1360"/>
    <n v="680"/>
    <n v="680"/>
    <m/>
    <m/>
    <n v="0"/>
  </r>
  <r>
    <n v="10"/>
    <x v="30"/>
    <x v="0"/>
    <s v="79121-1"/>
    <n v="1"/>
    <d v="2019-02-12T00:00:00"/>
    <s v="Scheduled/Released"/>
    <n v="0"/>
    <d v="2019-02-01T00:00:00"/>
    <n v="10"/>
    <m/>
    <m/>
    <m/>
    <m/>
    <m/>
    <n v="1"/>
    <m/>
    <m/>
    <s v="YES"/>
    <n v="1"/>
    <n v="4400"/>
    <n v="4400"/>
    <n v="4400"/>
    <m/>
    <m/>
    <n v="0"/>
    <s v=""/>
    <e v="#REF!"/>
    <s v=""/>
    <s v=""/>
    <m/>
    <n v="2040"/>
    <n v="510"/>
    <n v="1020"/>
    <m/>
    <m/>
    <n v="0"/>
  </r>
  <r>
    <n v="10"/>
    <x v="31"/>
    <x v="0"/>
    <s v="78915-1"/>
    <n v="7"/>
    <d v="2019-01-31T00:00:00"/>
    <e v="#N/A"/>
    <n v="0"/>
    <d v="2019-02-01T00:00:00"/>
    <n v="10"/>
    <m/>
    <m/>
    <m/>
    <m/>
    <m/>
    <n v="5"/>
    <n v="2"/>
    <m/>
    <s v="NO"/>
    <n v="7"/>
    <n v="1610"/>
    <n v="230"/>
    <n v="1610"/>
    <m/>
    <m/>
    <n v="0"/>
    <s v=""/>
    <e v="#REF!"/>
    <s v=""/>
    <s v=""/>
    <m/>
    <n v="1950"/>
    <n v="487.5"/>
    <n v="1950"/>
    <m/>
    <m/>
    <n v="0"/>
  </r>
  <r>
    <n v="10"/>
    <x v="32"/>
    <x v="0"/>
    <s v="78484-1"/>
    <n v="4"/>
    <d v="2019-02-01T00:00:00"/>
    <s v="Wiring Started"/>
    <n v="0"/>
    <d v="2019-02-01T00:00:00"/>
    <n v="10"/>
    <m/>
    <m/>
    <m/>
    <m/>
    <m/>
    <n v="4"/>
    <m/>
    <m/>
    <s v="NO"/>
    <n v="4"/>
    <n v="960"/>
    <n v="240"/>
    <n v="960"/>
    <m/>
    <m/>
    <n v="0"/>
    <s v=""/>
    <e v="#REF!"/>
    <s v=""/>
    <s v=""/>
    <m/>
    <n v="6139.25"/>
    <n v="511.60416666666669"/>
    <n v="6139.25"/>
    <m/>
    <m/>
    <n v="0"/>
  </r>
  <r>
    <n v="10"/>
    <x v="33"/>
    <x v="0"/>
    <s v="79128-1"/>
    <n v="24"/>
    <d v="2019-02-01T00:00:00"/>
    <e v="#N/A"/>
    <n v="0"/>
    <d v="2019-02-01T00:00:00"/>
    <n v="11"/>
    <m/>
    <m/>
    <m/>
    <m/>
    <n v="2"/>
    <n v="12"/>
    <n v="10"/>
    <m/>
    <s v="NO"/>
    <n v="24"/>
    <n v="6576"/>
    <n v="274"/>
    <n v="6576"/>
    <m/>
    <m/>
    <n v="0"/>
    <s v=""/>
    <e v="#REF!"/>
    <s v=""/>
    <s v=""/>
    <m/>
    <n v="1484"/>
    <n v="296.8"/>
    <n v="1187.2"/>
    <m/>
    <m/>
    <n v="0"/>
  </r>
  <r>
    <n v="12"/>
    <x v="34"/>
    <x v="21"/>
    <s v="77826-2"/>
    <n v="5"/>
    <d v="2019-01-31T00:00:00"/>
    <e v="#N/A"/>
    <n v="0"/>
    <d v="2019-02-01T00:00:00"/>
    <n v="12"/>
    <m/>
    <m/>
    <m/>
    <m/>
    <m/>
    <n v="5"/>
    <m/>
    <m/>
    <s v="NO"/>
    <n v="5"/>
    <n v="4120"/>
    <n v="824"/>
    <n v="4120"/>
    <m/>
    <m/>
    <n v="0"/>
    <s v=""/>
    <e v="#REF!"/>
    <s v=""/>
    <s v=""/>
    <m/>
    <n v="1738"/>
    <n v="347.6"/>
    <n v="695.2"/>
    <m/>
    <m/>
    <n v="0"/>
  </r>
  <r>
    <n v="12"/>
    <x v="34"/>
    <x v="0"/>
    <s v="77826-1"/>
    <n v="4"/>
    <d v="2019-01-31T00:00:00"/>
    <e v="#N/A"/>
    <n v="0"/>
    <d v="2019-02-01T00:00:00"/>
    <n v="12"/>
    <m/>
    <m/>
    <m/>
    <m/>
    <m/>
    <n v="4"/>
    <m/>
    <m/>
    <s v="NO"/>
    <n v="4"/>
    <n v="2900"/>
    <n v="725"/>
    <n v="2900"/>
    <m/>
    <m/>
    <n v="0"/>
    <s v=""/>
    <e v="#REF!"/>
    <s v=""/>
    <s v=""/>
    <m/>
    <n v="1653"/>
    <n v="330.6"/>
    <n v="991.80000000000007"/>
    <m/>
    <m/>
    <n v="0"/>
  </r>
  <r>
    <n v="12"/>
    <x v="35"/>
    <x v="0"/>
    <s v="78697-1"/>
    <n v="1"/>
    <d v="2019-01-31T00:00:00"/>
    <e v="#N/A"/>
    <n v="0"/>
    <d v="2019-02-01T00:00:00"/>
    <n v="12"/>
    <m/>
    <m/>
    <m/>
    <m/>
    <n v="1"/>
    <m/>
    <m/>
    <m/>
    <s v="NO"/>
    <n v="1"/>
    <n v="150.55000000000001"/>
    <n v="150.55000000000001"/>
    <n v="150.55000000000001"/>
    <m/>
    <m/>
    <n v="0"/>
    <s v=""/>
    <e v="#REF!"/>
    <s v=""/>
    <s v=""/>
    <m/>
    <n v="750"/>
    <n v="375"/>
    <n v="750"/>
    <m/>
    <m/>
    <n v="0"/>
  </r>
  <r>
    <n v="12"/>
    <x v="36"/>
    <x v="0"/>
    <s v="78761-1"/>
    <n v="4"/>
    <d v="2019-01-31T00:00:00"/>
    <e v="#N/A"/>
    <n v="0"/>
    <d v="2019-02-01T00:00:00"/>
    <n v="13"/>
    <m/>
    <m/>
    <m/>
    <m/>
    <n v="4"/>
    <m/>
    <m/>
    <m/>
    <s v="NO"/>
    <n v="4"/>
    <n v="2720"/>
    <n v="680"/>
    <n v="2720"/>
    <m/>
    <m/>
    <n v="0"/>
    <s v=""/>
    <e v="#REF!"/>
    <s v=""/>
    <s v=""/>
    <m/>
    <n v="1925"/>
    <n v="275"/>
    <n v="1925"/>
    <m/>
    <m/>
    <n v="0"/>
  </r>
  <r>
    <n v="12"/>
    <x v="37"/>
    <x v="0"/>
    <s v="78512-1"/>
    <n v="7"/>
    <d v="2019-02-04T00:00:00"/>
    <e v="#N/A"/>
    <n v="0"/>
    <d v="2019-02-01T00:00:00"/>
    <n v="13"/>
    <m/>
    <m/>
    <m/>
    <m/>
    <n v="3"/>
    <n v="4"/>
    <m/>
    <m/>
    <s v="NO"/>
    <n v="7"/>
    <n v="4410"/>
    <n v="630"/>
    <n v="4410"/>
    <m/>
    <m/>
    <n v="0"/>
    <s v=""/>
    <e v="#REF!"/>
    <s v=""/>
    <s v=""/>
    <m/>
    <n v="1615"/>
    <n v="807.5"/>
    <n v="1615"/>
    <m/>
    <m/>
    <n v="0"/>
  </r>
  <r>
    <n v="12"/>
    <x v="37"/>
    <x v="0"/>
    <s v="78512-1"/>
    <n v="7"/>
    <d v="2019-02-04T00:00:00"/>
    <e v="#N/A"/>
    <n v="6"/>
    <d v="2019-02-01T00:00:00"/>
    <n v="13"/>
    <m/>
    <m/>
    <m/>
    <m/>
    <m/>
    <n v="1"/>
    <m/>
    <m/>
    <s v="NO"/>
    <n v="1"/>
    <n v="4410"/>
    <n v="630"/>
    <n v="630"/>
    <m/>
    <m/>
    <n v="0"/>
    <s v=""/>
    <e v="#REF!"/>
    <s v=""/>
    <s v=""/>
    <m/>
    <n v="3120"/>
    <n v="240"/>
    <n v="2640"/>
    <m/>
    <m/>
    <n v="0"/>
  </r>
  <r>
    <n v="1"/>
    <x v="20"/>
    <x v="21"/>
    <s v="77005-2"/>
    <n v="16"/>
    <d v="2019-01-29T00:00:00"/>
    <e v="#N/A"/>
    <n v="0"/>
    <d v="2019-02-01T00:00:00"/>
    <n v="2"/>
    <m/>
    <m/>
    <m/>
    <m/>
    <m/>
    <m/>
    <n v="12"/>
    <n v="4"/>
    <s v="NO"/>
    <n v="16"/>
    <n v="11400"/>
    <n v="712.5"/>
    <n v="11400"/>
    <m/>
    <m/>
    <n v="0"/>
    <s v=""/>
    <e v="#REF!"/>
    <s v=""/>
    <s v=""/>
    <m/>
    <n v="7245"/>
    <n v="1449"/>
    <n v="7245"/>
    <m/>
    <m/>
    <n v="0"/>
  </r>
  <r>
    <n v="4"/>
    <x v="16"/>
    <x v="10"/>
    <s v="76817-7"/>
    <n v="24"/>
    <d v="2019-02-04T00:00:00"/>
    <s v="Given to Shipping"/>
    <n v="23"/>
    <d v="2019-02-01T00:00:00"/>
    <n v="6"/>
    <m/>
    <m/>
    <m/>
    <m/>
    <m/>
    <m/>
    <n v="1"/>
    <m/>
    <s v="NO"/>
    <n v="1"/>
    <n v="12828"/>
    <n v="534.5"/>
    <n v="534.5"/>
    <m/>
    <m/>
    <n v="0"/>
    <s v=""/>
    <e v="#REF!"/>
    <s v=""/>
    <s v=""/>
    <m/>
    <n v="9391.26"/>
    <n v="1565.21"/>
    <n v="9391.26"/>
    <m/>
    <m/>
    <n v="0"/>
  </r>
  <r>
    <n v="7"/>
    <x v="38"/>
    <x v="0"/>
    <s v="76468-1"/>
    <n v="29"/>
    <d v="2019-02-07T00:00:00"/>
    <e v="#N/A"/>
    <n v="13"/>
    <d v="2019-02-01T00:00:00"/>
    <n v="7"/>
    <m/>
    <m/>
    <m/>
    <m/>
    <m/>
    <m/>
    <n v="9"/>
    <n v="7"/>
    <s v="YES"/>
    <n v="16"/>
    <n v="6264"/>
    <n v="216"/>
    <n v="3456"/>
    <m/>
    <m/>
    <n v="0"/>
    <s v=""/>
    <e v="#REF!"/>
    <s v=""/>
    <s v=""/>
    <m/>
    <n v="600"/>
    <n v="300"/>
    <n v="300"/>
    <m/>
    <m/>
    <n v="0"/>
  </r>
  <r>
    <n v="7"/>
    <x v="38"/>
    <x v="6"/>
    <s v="76468-3"/>
    <n v="65"/>
    <d v="2019-02-07T00:00:00"/>
    <e v="#N/A"/>
    <n v="40"/>
    <d v="2019-02-01T00:00:00"/>
    <n v="8"/>
    <m/>
    <m/>
    <m/>
    <m/>
    <m/>
    <m/>
    <n v="12"/>
    <n v="13"/>
    <s v="YES"/>
    <n v="25"/>
    <n v="17290"/>
    <n v="266"/>
    <n v="6650"/>
    <m/>
    <m/>
    <n v="0"/>
    <s v=""/>
    <e v="#REF!"/>
    <s v=""/>
    <s v=""/>
    <m/>
    <n v="1100"/>
    <n v="550"/>
    <n v="550"/>
    <m/>
    <m/>
    <n v="0"/>
  </r>
  <r>
    <n v="12"/>
    <x v="39"/>
    <x v="0"/>
    <s v="79184-1"/>
    <n v="1"/>
    <d v="2019-02-01T00:00:00"/>
    <e v="#N/A"/>
    <n v="0"/>
    <d v="2019-02-01T00:00:00"/>
    <n v="12"/>
    <m/>
    <m/>
    <m/>
    <m/>
    <m/>
    <m/>
    <n v="1"/>
    <m/>
    <s v="NO"/>
    <n v="1"/>
    <n v="300"/>
    <n v="300"/>
    <n v="300"/>
    <m/>
    <m/>
    <n v="0"/>
    <s v=""/>
    <e v="#REF!"/>
    <s v=""/>
    <s v=""/>
    <m/>
    <n v="900"/>
    <n v="450"/>
    <n v="900"/>
    <m/>
    <m/>
    <n v="0"/>
  </r>
  <r>
    <n v="12"/>
    <x v="40"/>
    <x v="0"/>
    <s v="77673-1"/>
    <n v="2"/>
    <d v="2019-02-01T00:00:00"/>
    <e v="#N/A"/>
    <n v="0"/>
    <d v="2019-02-01T00:00:00"/>
    <n v="12"/>
    <m/>
    <m/>
    <m/>
    <m/>
    <m/>
    <m/>
    <n v="2"/>
    <m/>
    <s v="NO"/>
    <n v="2"/>
    <n v="1220"/>
    <n v="610"/>
    <n v="1220"/>
    <m/>
    <m/>
    <n v="0"/>
    <s v=""/>
    <e v="#REF!"/>
    <s v=""/>
    <s v=""/>
    <m/>
    <n v="900"/>
    <n v="450"/>
    <n v="450"/>
    <m/>
    <m/>
    <n v="0"/>
  </r>
  <r>
    <n v="12"/>
    <x v="41"/>
    <x v="0"/>
    <s v="78548-1"/>
    <n v="2"/>
    <d v="2019-02-04T00:00:00"/>
    <e v="#N/A"/>
    <n v="0"/>
    <d v="2019-02-01T00:00:00"/>
    <n v="13"/>
    <m/>
    <m/>
    <m/>
    <m/>
    <m/>
    <m/>
    <n v="2"/>
    <m/>
    <s v="NO"/>
    <n v="2"/>
    <n v="3100"/>
    <n v="1550"/>
    <n v="3100"/>
    <m/>
    <m/>
    <n v="0"/>
    <s v=""/>
    <e v="#REF!"/>
    <s v=""/>
    <s v=""/>
    <m/>
    <n v="3400"/>
    <n v="850"/>
    <n v="3400"/>
    <m/>
    <m/>
    <n v="0"/>
  </r>
  <r>
    <n v="18"/>
    <x v="13"/>
    <x v="29"/>
    <s v="73887-16"/>
    <n v="12"/>
    <d v="2019-02-05T00:00:00"/>
    <s v="Packaging Finished"/>
    <n v="0"/>
    <d v="2019-02-01T00:00:00"/>
    <n v="18"/>
    <m/>
    <m/>
    <m/>
    <m/>
    <m/>
    <m/>
    <n v="6"/>
    <n v="6"/>
    <s v="YES"/>
    <n v="12"/>
    <n v="2808"/>
    <n v="234"/>
    <n v="2808"/>
    <m/>
    <m/>
    <n v="0"/>
    <s v=""/>
    <e v="#REF!"/>
    <s v=""/>
    <s v=""/>
    <m/>
    <n v="1020"/>
    <n v="1020"/>
    <n v="1020"/>
    <m/>
    <m/>
    <n v="0"/>
  </r>
  <r>
    <n v="1"/>
    <x v="19"/>
    <x v="24"/>
    <s v="75692-8"/>
    <n v="2"/>
    <d v="2019-01-24T00:00:00"/>
    <e v="#N/A"/>
    <n v="0"/>
    <d v="2019-02-01T00:00:00"/>
    <n v="1"/>
    <m/>
    <m/>
    <m/>
    <m/>
    <m/>
    <m/>
    <m/>
    <n v="2"/>
    <s v="NO"/>
    <n v="2"/>
    <n v="1152"/>
    <n v="576"/>
    <n v="1152"/>
    <m/>
    <m/>
    <n v="0"/>
    <s v=""/>
    <e v="#REF!"/>
    <s v=""/>
    <s v=""/>
    <m/>
    <n v="1950"/>
    <n v="487.5"/>
    <n v="1950"/>
    <m/>
    <m/>
    <n v="0"/>
  </r>
  <r>
    <n v="1"/>
    <x v="19"/>
    <x v="9"/>
    <s v="75692-9"/>
    <n v="2"/>
    <d v="2019-01-24T00:00:00"/>
    <e v="#N/A"/>
    <n v="0"/>
    <d v="2019-02-01T00:00:00"/>
    <n v="1"/>
    <m/>
    <m/>
    <m/>
    <m/>
    <m/>
    <m/>
    <m/>
    <n v="2"/>
    <s v="NO"/>
    <n v="2"/>
    <n v="1440"/>
    <n v="720"/>
    <n v="1440"/>
    <m/>
    <m/>
    <n v="0"/>
    <s v=""/>
    <e v="#REF!"/>
    <s v=""/>
    <s v=""/>
    <m/>
    <n v="1385"/>
    <n v="692.5"/>
    <n v="1385"/>
    <m/>
    <m/>
    <n v="0"/>
  </r>
  <r>
    <n v="1"/>
    <x v="19"/>
    <x v="2"/>
    <s v="75692-6"/>
    <n v="3"/>
    <d v="2019-01-24T00:00:00"/>
    <e v="#N/A"/>
    <n v="2"/>
    <d v="2019-02-01T00:00:00"/>
    <n v="1"/>
    <m/>
    <m/>
    <m/>
    <m/>
    <m/>
    <m/>
    <m/>
    <n v="1"/>
    <s v="NO"/>
    <n v="1"/>
    <n v="864"/>
    <n v="288"/>
    <n v="288"/>
    <m/>
    <m/>
    <n v="0"/>
    <s v=""/>
    <e v="#REF!"/>
    <s v=""/>
    <s v=""/>
    <m/>
    <n v="1131.25"/>
    <n v="1131.25"/>
    <n v="1131.25"/>
    <m/>
    <m/>
    <n v="0"/>
  </r>
  <r>
    <n v="1"/>
    <x v="19"/>
    <x v="10"/>
    <s v="75692-7"/>
    <n v="1"/>
    <d v="2019-01-24T00:00:00"/>
    <e v="#N/A"/>
    <n v="0"/>
    <d v="2019-02-01T00:00:00"/>
    <n v="1"/>
    <m/>
    <m/>
    <m/>
    <m/>
    <m/>
    <m/>
    <m/>
    <n v="1"/>
    <s v="NO"/>
    <n v="1"/>
    <n v="432"/>
    <n v="432"/>
    <n v="432"/>
    <m/>
    <m/>
    <n v="0"/>
    <s v=""/>
    <e v="#REF!"/>
    <s v=""/>
    <s v=""/>
    <m/>
    <n v="40462"/>
    <n v="2247.8888888888887"/>
    <n v="40462"/>
    <m/>
    <m/>
    <n v="0"/>
  </r>
  <r>
    <n v="1"/>
    <x v="42"/>
    <x v="0"/>
    <s v="78505-1"/>
    <n v="16"/>
    <d v="2019-02-01T00:00:00"/>
    <e v="#N/A"/>
    <n v="15"/>
    <d v="2019-02-01T00:00:00"/>
    <n v="2"/>
    <m/>
    <m/>
    <m/>
    <m/>
    <m/>
    <m/>
    <m/>
    <n v="1"/>
    <s v="NO"/>
    <n v="1"/>
    <n v="5420"/>
    <n v="338.75"/>
    <n v="338.75"/>
    <m/>
    <m/>
    <n v="0"/>
    <s v=""/>
    <e v="#REF!"/>
    <s v=""/>
    <s v=""/>
    <m/>
    <n v="400"/>
    <n v="200"/>
    <n v="400"/>
    <m/>
    <m/>
    <n v="0"/>
  </r>
  <r>
    <n v="1"/>
    <x v="43"/>
    <x v="12"/>
    <s v="77848-4"/>
    <n v="3"/>
    <d v="2019-01-25T00:00:00"/>
    <e v="#N/A"/>
    <n v="2"/>
    <d v="2019-02-01T00:00:00"/>
    <n v="3"/>
    <m/>
    <m/>
    <m/>
    <m/>
    <m/>
    <m/>
    <m/>
    <n v="1"/>
    <s v="NO"/>
    <n v="1"/>
    <n v="400"/>
    <n v="133.33333333333334"/>
    <n v="133.33333333333334"/>
    <m/>
    <m/>
    <n v="0"/>
    <s v=""/>
    <e v="#REF!"/>
    <s v=""/>
    <s v=""/>
    <m/>
    <n v="1272"/>
    <n v="212"/>
    <n v="1272"/>
    <m/>
    <m/>
    <n v="0"/>
  </r>
  <r>
    <n v="1"/>
    <x v="43"/>
    <x v="6"/>
    <s v="77848-3"/>
    <n v="2"/>
    <d v="2019-01-25T00:00:00"/>
    <e v="#N/A"/>
    <n v="0"/>
    <d v="2019-02-01T00:00:00"/>
    <n v="3"/>
    <m/>
    <m/>
    <m/>
    <m/>
    <m/>
    <m/>
    <m/>
    <n v="2"/>
    <s v="NO"/>
    <n v="2"/>
    <n v="400"/>
    <n v="200"/>
    <n v="400"/>
    <m/>
    <m/>
    <n v="0"/>
    <s v=""/>
    <e v="#REF!"/>
    <s v=""/>
    <s v=""/>
    <m/>
    <n v="1160"/>
    <n v="232"/>
    <n v="1160"/>
    <m/>
    <m/>
    <n v="0"/>
  </r>
  <r>
    <n v="1"/>
    <x v="43"/>
    <x v="21"/>
    <s v="77848-2"/>
    <n v="1"/>
    <d v="2019-01-25T00:00:00"/>
    <e v="#N/A"/>
    <n v="0"/>
    <d v="2019-02-01T00:00:00"/>
    <n v="3"/>
    <m/>
    <m/>
    <m/>
    <m/>
    <m/>
    <m/>
    <m/>
    <n v="1"/>
    <s v="NO"/>
    <n v="1"/>
    <n v="400"/>
    <n v="400"/>
    <n v="400"/>
    <m/>
    <m/>
    <n v="0"/>
    <s v=""/>
    <e v="#REF!"/>
    <s v=""/>
    <s v=""/>
    <m/>
    <n v="13200"/>
    <n v="220"/>
    <n v="8140"/>
    <m/>
    <m/>
    <n v="0"/>
  </r>
  <r>
    <n v="7"/>
    <x v="27"/>
    <x v="12"/>
    <s v="77908-4"/>
    <n v="6"/>
    <d v="2019-02-05T00:00:00"/>
    <s v="Packaging Finished"/>
    <n v="1"/>
    <d v="2019-02-01T00:00:00"/>
    <n v="9"/>
    <m/>
    <m/>
    <m/>
    <m/>
    <m/>
    <m/>
    <m/>
    <n v="5"/>
    <s v="YES"/>
    <n v="5"/>
    <n v="3640"/>
    <n v="606.66666666666663"/>
    <n v="3033.333333333333"/>
    <m/>
    <m/>
    <n v="0"/>
    <s v=""/>
    <e v="#REF!"/>
    <s v=""/>
    <s v=""/>
    <m/>
    <n v="420"/>
    <n v="420"/>
    <n v="420"/>
    <m/>
    <m/>
    <n v="0"/>
  </r>
  <r>
    <n v="12"/>
    <x v="44"/>
    <x v="0"/>
    <s v="77177-1"/>
    <n v="18"/>
    <d v="2019-01-04T00:00:00"/>
    <e v="#N/A"/>
    <n v="16"/>
    <d v="2019-02-01T00:00:00"/>
    <n v="12"/>
    <m/>
    <m/>
    <m/>
    <m/>
    <m/>
    <m/>
    <m/>
    <n v="2"/>
    <s v="NO"/>
    <n v="2"/>
    <n v="10800"/>
    <n v="600"/>
    <n v="1200"/>
    <m/>
    <m/>
    <n v="0"/>
    <s v=""/>
    <e v="#REF!"/>
    <s v=""/>
    <s v=""/>
    <m/>
    <n v="1415.88"/>
    <n v="1415.88"/>
    <n v="1415.88"/>
    <m/>
    <m/>
    <n v="0"/>
  </r>
  <r>
    <n v="1"/>
    <x v="24"/>
    <x v="0"/>
    <s v="78391-1"/>
    <n v="40"/>
    <d v="2019-01-28T00:00:00"/>
    <e v="#N/A"/>
    <n v="33"/>
    <d v="2019-02-04T00:00:00"/>
    <n v="1"/>
    <n v="6"/>
    <n v="1"/>
    <m/>
    <m/>
    <m/>
    <m/>
    <m/>
    <m/>
    <s v="NO"/>
    <n v="7"/>
    <n v="22400"/>
    <n v="560"/>
    <n v="3920"/>
    <m/>
    <m/>
    <n v="0"/>
    <s v=""/>
    <e v="#REF!"/>
    <s v=""/>
    <s v=""/>
    <m/>
    <n v="700"/>
    <n v="350"/>
    <n v="700"/>
    <m/>
    <m/>
    <n v="0"/>
  </r>
  <r>
    <n v="1"/>
    <x v="1"/>
    <x v="40"/>
    <s v="78580-98"/>
    <n v="1"/>
    <d v="2019-02-06T00:00:00"/>
    <e v="#N/A"/>
    <n v="0"/>
    <d v="2019-02-04T00:00:00"/>
    <n v="1"/>
    <n v="1"/>
    <m/>
    <m/>
    <m/>
    <m/>
    <m/>
    <m/>
    <m/>
    <s v="YES"/>
    <n v="1"/>
    <n v="110"/>
    <n v="110"/>
    <n v="110"/>
    <m/>
    <m/>
    <n v="0"/>
    <s v=""/>
    <e v="#REF!"/>
    <s v=""/>
    <s v=""/>
    <m/>
    <n v="3120"/>
    <n v="240"/>
    <n v="720"/>
    <m/>
    <m/>
    <n v="0"/>
  </r>
  <r>
    <n v="1"/>
    <x v="1"/>
    <x v="41"/>
    <s v="78580-105"/>
    <n v="2"/>
    <d v="2019-02-06T00:00:00"/>
    <e v="#N/A"/>
    <n v="1"/>
    <d v="2019-02-04T00:00:00"/>
    <n v="1"/>
    <n v="1"/>
    <m/>
    <m/>
    <m/>
    <m/>
    <m/>
    <m/>
    <m/>
    <s v="YES"/>
    <n v="1"/>
    <n v="220"/>
    <n v="110"/>
    <n v="110"/>
    <m/>
    <m/>
    <n v="0"/>
    <s v=""/>
    <e v="#REF!"/>
    <s v=""/>
    <s v=""/>
    <m/>
    <n v="3151.76"/>
    <n v="787.94"/>
    <n v="3151.76"/>
    <m/>
    <m/>
    <n v="0"/>
  </r>
  <r>
    <n v="1"/>
    <x v="1"/>
    <x v="34"/>
    <s v="78580-95"/>
    <n v="2"/>
    <d v="2019-02-06T00:00:00"/>
    <e v="#N/A"/>
    <n v="1"/>
    <d v="2019-02-04T00:00:00"/>
    <n v="1"/>
    <m/>
    <n v="1"/>
    <m/>
    <m/>
    <m/>
    <m/>
    <m/>
    <m/>
    <s v="YES"/>
    <n v="1"/>
    <n v="220"/>
    <n v="110"/>
    <n v="110"/>
    <m/>
    <m/>
    <n v="0"/>
    <s v=""/>
    <e v="#REF!"/>
    <s v=""/>
    <s v=""/>
    <m/>
    <n v="700"/>
    <n v="350"/>
    <n v="350"/>
    <m/>
    <m/>
    <n v="0"/>
  </r>
  <r>
    <n v="1"/>
    <x v="1"/>
    <x v="36"/>
    <s v="78580-96"/>
    <n v="3"/>
    <d v="2019-02-06T00:00:00"/>
    <e v="#N/A"/>
    <n v="1"/>
    <d v="2019-02-04T00:00:00"/>
    <n v="1"/>
    <m/>
    <n v="1"/>
    <n v="1"/>
    <m/>
    <m/>
    <m/>
    <m/>
    <m/>
    <s v="YES"/>
    <n v="2"/>
    <n v="330"/>
    <n v="110"/>
    <n v="220"/>
    <m/>
    <m/>
    <n v="0"/>
    <s v=""/>
    <e v="#REF!"/>
    <s v=""/>
    <s v=""/>
    <m/>
    <n v="700"/>
    <n v="350"/>
    <n v="700"/>
    <m/>
    <m/>
    <n v="0"/>
  </r>
  <r>
    <n v="1"/>
    <x v="1"/>
    <x v="42"/>
    <s v="78580-99"/>
    <n v="2"/>
    <d v="2019-02-06T00:00:00"/>
    <e v="#N/A"/>
    <n v="1"/>
    <d v="2019-02-04T00:00:00"/>
    <n v="1"/>
    <m/>
    <n v="1"/>
    <m/>
    <m/>
    <m/>
    <m/>
    <m/>
    <m/>
    <s v="YES"/>
    <n v="1"/>
    <n v="220"/>
    <n v="110"/>
    <n v="110"/>
    <m/>
    <m/>
    <n v="0"/>
    <s v=""/>
    <e v="#REF!"/>
    <s v=""/>
    <s v=""/>
    <m/>
    <n v="900"/>
    <n v="450"/>
    <n v="450"/>
    <m/>
    <m/>
    <n v="0"/>
  </r>
  <r>
    <n v="1"/>
    <x v="1"/>
    <x v="43"/>
    <s v="78580-100"/>
    <n v="2"/>
    <d v="2019-02-06T00:00:00"/>
    <e v="#N/A"/>
    <n v="1"/>
    <d v="2019-02-04T00:00:00"/>
    <n v="1"/>
    <m/>
    <n v="1"/>
    <m/>
    <m/>
    <m/>
    <m/>
    <m/>
    <m/>
    <s v="YES"/>
    <n v="1"/>
    <n v="220"/>
    <n v="110"/>
    <n v="110"/>
    <m/>
    <m/>
    <n v="0"/>
    <s v=""/>
    <e v="#REF!"/>
    <s v=""/>
    <s v=""/>
    <m/>
    <n v="900"/>
    <n v="450"/>
    <n v="9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520"/>
    <n v="380"/>
    <n v="152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810"/>
    <n v="405"/>
    <n v="81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2632.5"/>
    <n v="1316.25"/>
    <n v="2632.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564"/>
    <n v="1188"/>
    <n v="3564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410"/>
    <n v="410"/>
    <n v="41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595"/>
    <n v="1085"/>
    <n v="759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3200"/>
    <n v="220"/>
    <n v="396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060"/>
    <n v="340"/>
    <n v="306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601"/>
    <n v="800.5"/>
    <n v="1601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53"/>
    <n v="353"/>
    <n v="353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960"/>
    <n v="480"/>
    <n v="96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50"/>
    <n v="375"/>
    <n v="37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250"/>
    <n v="416.66666666666669"/>
    <n v="416.66666666666669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00"/>
    <n v="350"/>
    <n v="3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250"/>
    <n v="250"/>
    <n v="2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50"/>
    <n v="550"/>
    <n v="5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800"/>
    <n v="400"/>
    <n v="4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00"/>
    <n v="500"/>
    <n v="5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1250"/>
    <n v="250"/>
    <n v="2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950"/>
    <n v="475"/>
    <n v="47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00"/>
    <n v="350"/>
    <n v="35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2174"/>
    <n v="1087"/>
    <n v="2174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4230"/>
    <n v="705"/>
    <n v="282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8160"/>
    <n v="680"/>
    <n v="40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80"/>
    <n v="390"/>
    <n v="7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040"/>
    <n v="360"/>
    <n v="36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255"/>
    <n v="1085"/>
    <n v="3255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680"/>
    <n v="340"/>
    <n v="68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2700"/>
    <n v="900"/>
    <n v="27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20"/>
    <n v="320"/>
    <n v="32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3000"/>
    <n v="1000"/>
    <n v="3000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5184"/>
    <n v="432"/>
    <n v="864"/>
    <m/>
    <m/>
    <n v="0"/>
  </r>
  <r>
    <e v="#REF!"/>
    <x v="45"/>
    <x v="44"/>
    <s v="-"/>
    <s v=""/>
    <e v="#REF!"/>
    <d v="1899-12-30T00:00:00"/>
    <e v="#VALUE!"/>
    <e v="#REF!"/>
    <m/>
    <m/>
    <m/>
    <m/>
    <m/>
    <m/>
    <m/>
    <m/>
    <m/>
    <e v="#REF!"/>
    <n v="0"/>
    <m/>
    <e v="#VALUE!"/>
    <e v="#VALUE!"/>
    <m/>
    <m/>
    <n v="0"/>
    <s v=""/>
    <e v="#REF!"/>
    <s v=""/>
    <s v=""/>
    <m/>
    <n v="768"/>
    <n v="384"/>
    <n v="768"/>
    <m/>
    <m/>
    <n v="0"/>
  </r>
  <r>
    <n v="1"/>
    <x v="1"/>
    <x v="45"/>
    <s v="78580-103"/>
    <n v="1"/>
    <d v="2019-02-06T00:00:00"/>
    <e v="#N/A"/>
    <n v="0"/>
    <d v="2019-02-04T00:00:00"/>
    <n v="1"/>
    <m/>
    <n v="1"/>
    <m/>
    <m/>
    <m/>
    <m/>
    <m/>
    <m/>
    <s v="YES"/>
    <n v="1"/>
    <n v="110"/>
    <n v="110"/>
    <n v="110"/>
    <m/>
    <m/>
    <n v="0"/>
    <s v=""/>
    <e v="#REF!"/>
    <s v=""/>
    <s v=""/>
    <m/>
    <n v="600"/>
    <n v="300"/>
    <n v="300"/>
    <m/>
    <m/>
    <n v="0"/>
  </r>
  <r>
    <n v="1"/>
    <x v="1"/>
    <x v="46"/>
    <s v="78580-67"/>
    <n v="1"/>
    <d v="2019-02-06T00:00:00"/>
    <e v="#N/A"/>
    <n v="0"/>
    <d v="2019-02-04T00:00:00"/>
    <n v="1"/>
    <m/>
    <n v="1"/>
    <m/>
    <m/>
    <m/>
    <m/>
    <m/>
    <m/>
    <s v="YES"/>
    <n v="1"/>
    <n v="550"/>
    <n v="550"/>
    <n v="550"/>
    <m/>
    <m/>
    <n v="0"/>
    <s v=""/>
    <e v="#REF!"/>
    <s v=""/>
    <s v=""/>
    <m/>
    <n v="11000"/>
    <n v="550"/>
    <n v="550"/>
    <m/>
    <m/>
    <n v="0"/>
  </r>
  <r>
    <n v="1"/>
    <x v="1"/>
    <x v="47"/>
    <s v="78580-68"/>
    <n v="1"/>
    <d v="2019-02-06T00:00:00"/>
    <e v="#N/A"/>
    <n v="0"/>
    <d v="2019-02-04T00:00:00"/>
    <n v="1"/>
    <m/>
    <n v="1"/>
    <m/>
    <m/>
    <m/>
    <m/>
    <m/>
    <m/>
    <s v="YES"/>
    <n v="1"/>
    <n v="550"/>
    <n v="550"/>
    <n v="550"/>
    <m/>
    <m/>
    <n v="0"/>
    <s v=""/>
    <e v="#REF!"/>
    <s v=""/>
    <s v=""/>
    <m/>
    <n v="700"/>
    <n v="350"/>
    <n v="350"/>
    <m/>
    <m/>
    <n v="0"/>
  </r>
  <r>
    <n v="1"/>
    <x v="1"/>
    <x v="48"/>
    <s v="78580-42"/>
    <n v="2"/>
    <d v="2019-02-06T00:00:00"/>
    <e v="#N/A"/>
    <n v="1"/>
    <d v="2019-02-04T00:00:00"/>
    <n v="1"/>
    <m/>
    <n v="1"/>
    <m/>
    <m/>
    <m/>
    <m/>
    <m/>
    <m/>
    <s v="YES"/>
    <n v="1"/>
    <n v="990"/>
    <n v="495"/>
    <n v="495"/>
    <m/>
    <m/>
    <n v="0"/>
    <s v=""/>
    <e v="#REF!"/>
    <s v=""/>
    <s v=""/>
    <m/>
    <n v="500"/>
    <n v="500"/>
    <n v="500"/>
    <m/>
    <m/>
    <n v="0"/>
  </r>
  <r>
    <n v="1"/>
    <x v="1"/>
    <x v="49"/>
    <s v="78580-72"/>
    <n v="2"/>
    <d v="2019-02-06T00:00:00"/>
    <e v="#N/A"/>
    <n v="1"/>
    <d v="2019-02-04T00:00:00"/>
    <n v="1"/>
    <m/>
    <n v="1"/>
    <m/>
    <m/>
    <m/>
    <m/>
    <m/>
    <m/>
    <s v="YES"/>
    <n v="1"/>
    <n v="1100"/>
    <n v="550"/>
    <n v="550"/>
    <m/>
    <m/>
    <n v="0"/>
    <s v=""/>
    <e v="#REF!"/>
    <s v=""/>
    <s v=""/>
    <m/>
    <n v="7690"/>
    <n v="384.5"/>
    <n v="3076"/>
    <m/>
    <m/>
    <n v="0"/>
  </r>
  <r>
    <n v="1"/>
    <x v="1"/>
    <x v="50"/>
    <s v="78580-63"/>
    <n v="2"/>
    <d v="2019-02-06T00:00:00"/>
    <e v="#N/A"/>
    <n v="0"/>
    <d v="2019-02-04T00:00:00"/>
    <n v="1"/>
    <m/>
    <m/>
    <n v="2"/>
    <m/>
    <m/>
    <m/>
    <m/>
    <m/>
    <s v="YES"/>
    <n v="2"/>
    <n v="1100"/>
    <n v="550"/>
    <n v="1100"/>
    <m/>
    <m/>
    <n v="0"/>
    <s v=""/>
    <e v="#REF!"/>
    <s v=""/>
    <s v=""/>
    <m/>
    <n v="3845"/>
    <n v="384.5"/>
    <n v="1538"/>
    <m/>
    <m/>
    <n v="0"/>
  </r>
  <r>
    <n v="1"/>
    <x v="1"/>
    <x v="51"/>
    <s v="78580-83"/>
    <n v="1"/>
    <d v="2019-02-06T00:00:00"/>
    <e v="#N/A"/>
    <n v="0"/>
    <d v="2019-02-04T00:00:00"/>
    <n v="1"/>
    <m/>
    <m/>
    <n v="1"/>
    <m/>
    <m/>
    <m/>
    <m/>
    <m/>
    <s v="YES"/>
    <n v="1"/>
    <n v="330"/>
    <n v="330"/>
    <n v="330"/>
    <m/>
    <m/>
    <n v="0"/>
    <s v=""/>
    <e v="#REF!"/>
    <s v=""/>
    <s v=""/>
    <m/>
    <n v="23240"/>
    <n v="363.125"/>
    <n v="6899.375"/>
    <m/>
    <m/>
    <n v="0"/>
  </r>
  <r>
    <n v="1"/>
    <x v="1"/>
    <x v="52"/>
    <s v="78580-79"/>
    <n v="2"/>
    <d v="2019-02-06T00:00:00"/>
    <e v="#N/A"/>
    <n v="0"/>
    <d v="2019-02-04T00:00:00"/>
    <n v="1"/>
    <m/>
    <m/>
    <n v="2"/>
    <m/>
    <m/>
    <m/>
    <m/>
    <m/>
    <s v="YES"/>
    <n v="2"/>
    <n v="660"/>
    <n v="330"/>
    <n v="660"/>
    <m/>
    <m/>
    <n v="0"/>
    <s v=""/>
    <e v="#REF!"/>
    <s v=""/>
    <s v=""/>
    <m/>
    <n v="8160"/>
    <n v="680"/>
    <n v="680"/>
    <m/>
    <m/>
    <n v="0"/>
  </r>
  <r>
    <n v="1"/>
    <x v="1"/>
    <x v="53"/>
    <s v="78580-84"/>
    <n v="1"/>
    <d v="2019-02-06T00:00:00"/>
    <e v="#N/A"/>
    <n v="0"/>
    <d v="2019-02-04T00:00:00"/>
    <n v="1"/>
    <m/>
    <m/>
    <n v="1"/>
    <m/>
    <m/>
    <m/>
    <m/>
    <m/>
    <s v="YES"/>
    <n v="1"/>
    <n v="330"/>
    <n v="330"/>
    <n v="330"/>
    <m/>
    <m/>
    <n v="0"/>
    <s v=""/>
    <e v="#REF!"/>
    <s v=""/>
    <s v=""/>
    <m/>
    <n v="3800"/>
    <n v="950"/>
    <n v="3800"/>
    <m/>
    <m/>
    <n v="0"/>
  </r>
  <r>
    <n v="1"/>
    <x v="1"/>
    <x v="41"/>
    <s v="78580-105"/>
    <n v="2"/>
    <d v="2019-02-06T00:00:00"/>
    <e v="#N/A"/>
    <n v="1"/>
    <d v="2019-02-04T00:00:00"/>
    <n v="1"/>
    <m/>
    <m/>
    <n v="1"/>
    <m/>
    <m/>
    <m/>
    <m/>
    <m/>
    <s v="YES"/>
    <n v="1"/>
    <n v="220"/>
    <n v="110"/>
    <n v="110"/>
    <m/>
    <m/>
    <n v="0"/>
    <s v=""/>
    <e v="#REF!"/>
    <s v=""/>
    <s v=""/>
    <m/>
    <n v="2600"/>
    <n v="1300"/>
    <n v="2600"/>
    <m/>
    <m/>
    <n v="0"/>
  </r>
  <r>
    <n v="1"/>
    <x v="1"/>
    <x v="54"/>
    <s v="78580-88"/>
    <n v="2"/>
    <d v="2019-02-06T00:00:00"/>
    <e v="#N/A"/>
    <n v="1"/>
    <d v="2019-02-04T00:00:00"/>
    <n v="1"/>
    <m/>
    <m/>
    <n v="1"/>
    <m/>
    <m/>
    <m/>
    <m/>
    <m/>
    <s v="YES"/>
    <n v="1"/>
    <n v="660"/>
    <n v="330"/>
    <n v="330"/>
    <m/>
    <m/>
    <n v="0"/>
    <s v=""/>
    <e v="#REF!"/>
    <s v=""/>
    <s v=""/>
    <m/>
    <n v="1600"/>
    <n v="1600"/>
    <n v="1600"/>
    <m/>
    <m/>
    <n v="0"/>
  </r>
  <r>
    <n v="1"/>
    <x v="1"/>
    <x v="55"/>
    <s v="78580-43"/>
    <n v="4"/>
    <d v="2019-02-06T00:00:00"/>
    <e v="#N/A"/>
    <n v="2"/>
    <d v="2019-02-04T00:00:00"/>
    <n v="2"/>
    <m/>
    <n v="1"/>
    <n v="1"/>
    <m/>
    <m/>
    <m/>
    <m/>
    <m/>
    <s v="YES"/>
    <n v="2"/>
    <n v="1980"/>
    <n v="495"/>
    <n v="990"/>
    <m/>
    <m/>
    <n v="0"/>
    <s v=""/>
    <e v="#REF!"/>
    <s v=""/>
    <s v=""/>
    <m/>
    <n v="3212"/>
    <n v="292"/>
    <n v="1460"/>
    <m/>
    <m/>
    <n v="0"/>
  </r>
  <r>
    <n v="1"/>
    <x v="1"/>
    <x v="56"/>
    <s v="78580-65"/>
    <n v="2"/>
    <d v="2019-02-06T00:00:00"/>
    <e v="#N/A"/>
    <n v="1"/>
    <d v="2019-02-04T00:00:00"/>
    <n v="2"/>
    <m/>
    <n v="1"/>
    <m/>
    <m/>
    <m/>
    <m/>
    <m/>
    <m/>
    <s v="YES"/>
    <n v="1"/>
    <n v="1100"/>
    <n v="550"/>
    <n v="550"/>
    <m/>
    <m/>
    <n v="0"/>
    <s v=""/>
    <e v="#REF!"/>
    <s v=""/>
    <s v=""/>
    <m/>
    <n v="11340"/>
    <n v="270"/>
    <n v="5400"/>
    <m/>
    <m/>
    <n v="0"/>
  </r>
  <r>
    <n v="1"/>
    <x v="1"/>
    <x v="57"/>
    <s v="78580-64"/>
    <n v="1"/>
    <d v="2019-02-06T00:00:00"/>
    <e v="#N/A"/>
    <n v="0"/>
    <d v="2019-02-04T00:00:00"/>
    <n v="2"/>
    <m/>
    <n v="1"/>
    <m/>
    <m/>
    <m/>
    <m/>
    <m/>
    <m/>
    <s v="YES"/>
    <n v="1"/>
    <n v="550"/>
    <n v="550"/>
    <n v="550"/>
    <m/>
    <m/>
    <n v="0"/>
    <s v=""/>
    <e v="#REF!"/>
    <s v=""/>
    <s v=""/>
    <m/>
    <n v="3212"/>
    <n v="292"/>
    <n v="1752"/>
    <m/>
    <m/>
    <n v="0"/>
  </r>
  <r>
    <n v="1"/>
    <x v="1"/>
    <x v="43"/>
    <s v="78580-100"/>
    <n v="2"/>
    <d v="2019-02-06T00:00:00"/>
    <e v="#N/A"/>
    <n v="1"/>
    <d v="2019-02-04T00:00:00"/>
    <n v="2"/>
    <m/>
    <n v="1"/>
    <m/>
    <m/>
    <m/>
    <m/>
    <m/>
    <m/>
    <s v="YES"/>
    <n v="1"/>
    <n v="220"/>
    <n v="110"/>
    <n v="110"/>
    <m/>
    <m/>
    <n v="0"/>
    <s v=""/>
    <e v="#REF!"/>
    <s v=""/>
    <s v=""/>
    <m/>
    <n v="744"/>
    <n v="186"/>
    <n v="744"/>
    <m/>
    <m/>
    <n v="0"/>
  </r>
  <r>
    <n v="1"/>
    <x v="1"/>
    <x v="42"/>
    <s v="78580-99"/>
    <n v="2"/>
    <d v="2019-02-06T00:00:00"/>
    <e v="#N/A"/>
    <n v="1"/>
    <d v="2019-02-04T00:00:00"/>
    <n v="2"/>
    <m/>
    <n v="1"/>
    <m/>
    <m/>
    <m/>
    <m/>
    <m/>
    <m/>
    <s v="YES"/>
    <n v="1"/>
    <n v="220"/>
    <n v="110"/>
    <n v="110"/>
    <m/>
    <m/>
    <n v="0"/>
    <s v=""/>
    <e v="#REF!"/>
    <s v=""/>
    <s v=""/>
    <m/>
    <n v="36361"/>
    <n v="2272.5625"/>
    <n v="22725.625"/>
    <m/>
    <m/>
    <n v="0"/>
  </r>
  <r>
    <n v="1"/>
    <x v="1"/>
    <x v="58"/>
    <s v="78580-106"/>
    <n v="2"/>
    <d v="2019-02-06T00:00:00"/>
    <e v="#N/A"/>
    <n v="1"/>
    <d v="2019-02-04T00:00:00"/>
    <n v="2"/>
    <m/>
    <m/>
    <n v="1"/>
    <m/>
    <m/>
    <m/>
    <m/>
    <m/>
    <s v="YES"/>
    <n v="1"/>
    <n v="990"/>
    <n v="495"/>
    <n v="495"/>
    <m/>
    <m/>
    <n v="0"/>
    <s v=""/>
    <e v="#REF!"/>
    <s v=""/>
    <s v=""/>
    <m/>
    <n v="20171"/>
    <n v="3361.8333333333335"/>
    <n v="3361.8333333333335"/>
    <m/>
    <m/>
    <n v="0"/>
  </r>
  <r>
    <n v="1"/>
    <x v="1"/>
    <x v="17"/>
    <s v="78580-23"/>
    <n v="2"/>
    <d v="2019-02-06T00:00:00"/>
    <e v="#N/A"/>
    <n v="1"/>
    <d v="2019-02-04T00:00:00"/>
    <n v="2"/>
    <m/>
    <m/>
    <n v="1"/>
    <m/>
    <m/>
    <m/>
    <m/>
    <m/>
    <s v="YES"/>
    <n v="1"/>
    <n v="440"/>
    <n v="220"/>
    <n v="220"/>
    <m/>
    <m/>
    <n v="0"/>
    <s v=""/>
    <e v="#REF!"/>
    <s v=""/>
    <s v=""/>
    <m/>
    <n v="36361"/>
    <n v="2272.5625"/>
    <n v="4545.125"/>
    <m/>
    <m/>
    <n v="0"/>
  </r>
  <r>
    <n v="1"/>
    <x v="1"/>
    <x v="39"/>
    <s v="78580-14"/>
    <n v="1"/>
    <d v="2019-02-06T00:00:00"/>
    <e v="#N/A"/>
    <n v="0"/>
    <d v="2019-02-04T00:00:00"/>
    <n v="2"/>
    <m/>
    <m/>
    <n v="1"/>
    <m/>
    <m/>
    <m/>
    <m/>
    <m/>
    <s v="YES"/>
    <n v="1"/>
    <n v="220"/>
    <n v="220"/>
    <n v="220"/>
    <m/>
    <m/>
    <n v="0"/>
    <s v=""/>
    <e v="#REF!"/>
    <s v=""/>
    <s v=""/>
    <m/>
    <n v="40462"/>
    <n v="2247.8888888888887"/>
    <n v="6743.6666666666661"/>
    <m/>
    <m/>
    <n v="0"/>
  </r>
  <r>
    <n v="1"/>
    <x v="1"/>
    <x v="31"/>
    <s v="78580-22"/>
    <n v="3"/>
    <d v="2019-02-06T00:00:00"/>
    <e v="#N/A"/>
    <n v="2"/>
    <d v="2019-02-04T00:00:00"/>
    <n v="2"/>
    <m/>
    <m/>
    <n v="1"/>
    <m/>
    <m/>
    <m/>
    <m/>
    <m/>
    <s v="YES"/>
    <n v="1"/>
    <n v="660"/>
    <n v="220"/>
    <n v="220"/>
    <m/>
    <m/>
    <n v="0"/>
    <s v=""/>
    <e v="#REF!"/>
    <s v=""/>
    <s v=""/>
    <m/>
    <n v="20171"/>
    <n v="3361.8333333333335"/>
    <n v="6723.666666666667"/>
    <m/>
    <m/>
    <n v="0"/>
  </r>
  <r>
    <n v="1"/>
    <x v="1"/>
    <x v="59"/>
    <s v="78580-76"/>
    <n v="2"/>
    <d v="2019-02-06T00:00:00"/>
    <e v="#N/A"/>
    <n v="1"/>
    <d v="2019-02-04T00:00:00"/>
    <n v="2"/>
    <m/>
    <m/>
    <n v="1"/>
    <m/>
    <m/>
    <m/>
    <m/>
    <m/>
    <s v="YES"/>
    <n v="1"/>
    <n v="660"/>
    <n v="330"/>
    <n v="330"/>
    <m/>
    <m/>
    <n v="0"/>
    <s v=""/>
    <e v="#REF!"/>
    <s v=""/>
    <s v=""/>
    <m/>
    <n v="36361"/>
    <n v="2272.5625"/>
    <n v="6817.6875"/>
    <m/>
    <m/>
    <n v="0"/>
  </r>
  <r>
    <n v="1"/>
    <x v="1"/>
    <x v="60"/>
    <s v="78580-86"/>
    <n v="1"/>
    <d v="2019-02-06T00:00:00"/>
    <e v="#N/A"/>
    <n v="0"/>
    <d v="2019-02-04T00:00:00"/>
    <n v="2"/>
    <m/>
    <m/>
    <n v="1"/>
    <m/>
    <m/>
    <m/>
    <m/>
    <m/>
    <s v="YES"/>
    <n v="1"/>
    <n v="330"/>
    <n v="330"/>
    <n v="330"/>
    <m/>
    <m/>
    <n v="0"/>
    <s v=""/>
    <e v="#REF!"/>
    <s v=""/>
    <s v=""/>
    <m/>
    <n v="20171"/>
    <n v="3361.8333333333335"/>
    <n v="13447.333333333334"/>
    <m/>
    <m/>
    <n v="0"/>
  </r>
  <r>
    <n v="1"/>
    <x v="24"/>
    <x v="0"/>
    <s v="78391-1"/>
    <n v="40"/>
    <d v="2019-01-28T00:00:00"/>
    <e v="#N/A"/>
    <n v="27"/>
    <d v="2019-02-04T00:00:00"/>
    <n v="3"/>
    <n v="7"/>
    <n v="3"/>
    <n v="1"/>
    <n v="2"/>
    <m/>
    <m/>
    <m/>
    <m/>
    <s v="NO"/>
    <n v="13"/>
    <n v="22400"/>
    <n v="560"/>
    <n v="7280"/>
    <m/>
    <m/>
    <n v="0"/>
    <s v=""/>
    <e v="#REF!"/>
    <s v=""/>
    <s v=""/>
    <m/>
    <n v="1600"/>
    <n v="400"/>
    <n v="1600"/>
    <m/>
    <m/>
    <n v="0"/>
  </r>
  <r>
    <n v="1"/>
    <x v="1"/>
    <x v="61"/>
    <s v="78580-66"/>
    <n v="1"/>
    <d v="2019-02-06T00:00:00"/>
    <e v="#N/A"/>
    <n v="0"/>
    <d v="2019-02-04T00:00:00"/>
    <n v="3"/>
    <m/>
    <n v="1"/>
    <m/>
    <m/>
    <m/>
    <m/>
    <m/>
    <m/>
    <s v="YES"/>
    <n v="1"/>
    <n v="550"/>
    <n v="550"/>
    <n v="550"/>
    <m/>
    <m/>
    <n v="0"/>
    <s v=""/>
    <e v="#REF!"/>
    <s v=""/>
    <s v=""/>
    <m/>
    <n v="1150"/>
    <n v="383.33333333333331"/>
    <n v="1150"/>
    <m/>
    <m/>
    <n v="0"/>
  </r>
  <r>
    <n v="1"/>
    <x v="1"/>
    <x v="62"/>
    <s v="78580-62"/>
    <n v="2"/>
    <d v="2019-02-06T00:00:00"/>
    <e v="#N/A"/>
    <n v="0"/>
    <d v="2019-02-04T00:00:00"/>
    <n v="3"/>
    <m/>
    <n v="1"/>
    <n v="1"/>
    <m/>
    <m/>
    <m/>
    <m/>
    <m/>
    <s v="YES"/>
    <n v="2"/>
    <n v="1100"/>
    <n v="550"/>
    <n v="1100"/>
    <m/>
    <m/>
    <n v="0"/>
    <s v=""/>
    <e v="#REF!"/>
    <s v=""/>
    <s v=""/>
    <m/>
    <n v="3325"/>
    <n v="475"/>
    <n v="3325"/>
    <m/>
    <m/>
    <n v="0"/>
  </r>
  <r>
    <n v="1"/>
    <x v="1"/>
    <x v="18"/>
    <s v="78580-41"/>
    <n v="2"/>
    <d v="2019-02-06T00:00:00"/>
    <e v="#N/A"/>
    <n v="1"/>
    <d v="2019-02-04T00:00:00"/>
    <n v="3"/>
    <m/>
    <n v="1"/>
    <m/>
    <m/>
    <m/>
    <m/>
    <m/>
    <m/>
    <s v="YES"/>
    <n v="1"/>
    <n v="990"/>
    <n v="495"/>
    <n v="495"/>
    <m/>
    <m/>
    <n v="0"/>
    <s v=""/>
    <e v="#REF!"/>
    <s v=""/>
    <s v=""/>
    <m/>
    <n v="2640"/>
    <n v="440"/>
    <n v="2640"/>
    <m/>
    <m/>
    <n v="0"/>
  </r>
  <r>
    <n v="1"/>
    <x v="1"/>
    <x v="63"/>
    <s v="78580-61"/>
    <n v="1"/>
    <d v="2019-02-06T00:00:00"/>
    <e v="#N/A"/>
    <n v="0"/>
    <d v="2019-02-04T00:00:00"/>
    <n v="3"/>
    <m/>
    <m/>
    <n v="1"/>
    <m/>
    <m/>
    <m/>
    <m/>
    <m/>
    <s v="YES"/>
    <n v="1"/>
    <n v="550"/>
    <n v="550"/>
    <n v="550"/>
    <m/>
    <m/>
    <n v="0"/>
    <s v=""/>
    <e v="#REF!"/>
    <s v=""/>
    <s v=""/>
    <m/>
    <n v="3720"/>
    <n v="620"/>
    <n v="3720"/>
    <m/>
    <m/>
    <n v="0"/>
  </r>
  <r>
    <n v="1"/>
    <x v="1"/>
    <x v="64"/>
    <s v="78580-77"/>
    <n v="2"/>
    <d v="2019-02-06T00:00:00"/>
    <e v="#N/A"/>
    <n v="1"/>
    <d v="2019-02-04T00:00:00"/>
    <n v="3"/>
    <m/>
    <m/>
    <n v="1"/>
    <m/>
    <m/>
    <m/>
    <m/>
    <m/>
    <s v="YES"/>
    <n v="1"/>
    <n v="660"/>
    <n v="330"/>
    <n v="330"/>
    <m/>
    <m/>
    <n v="0"/>
    <s v=""/>
    <e v="#REF!"/>
    <s v=""/>
    <s v=""/>
    <m/>
    <n v="2250"/>
    <n v="450"/>
    <n v="2250"/>
    <m/>
    <m/>
    <n v="0"/>
  </r>
  <r>
    <n v="1"/>
    <x v="1"/>
    <x v="65"/>
    <s v="78580-81"/>
    <n v="1"/>
    <d v="2019-02-06T00:00:00"/>
    <e v="#N/A"/>
    <n v="0"/>
    <d v="2019-02-04T00:00:00"/>
    <n v="3"/>
    <m/>
    <m/>
    <n v="1"/>
    <m/>
    <m/>
    <m/>
    <m/>
    <m/>
    <s v="YES"/>
    <n v="1"/>
    <n v="330"/>
    <n v="330"/>
    <n v="330"/>
    <m/>
    <m/>
    <n v="0"/>
    <s v=""/>
    <e v="#REF!"/>
    <s v=""/>
    <s v=""/>
    <m/>
    <n v="2020"/>
    <n v="505"/>
    <n v="2020"/>
    <m/>
    <m/>
    <n v="0"/>
  </r>
  <r>
    <n v="1"/>
    <x v="1"/>
    <x v="66"/>
    <s v="78580-91"/>
    <n v="2"/>
    <d v="2019-02-06T00:00:00"/>
    <e v="#N/A"/>
    <n v="1"/>
    <d v="2019-02-04T00:00:00"/>
    <n v="3"/>
    <m/>
    <m/>
    <n v="1"/>
    <m/>
    <m/>
    <m/>
    <m/>
    <m/>
    <s v="YES"/>
    <n v="1"/>
    <n v="660"/>
    <n v="330"/>
    <n v="330"/>
    <m/>
    <m/>
    <n v="0"/>
    <s v=""/>
    <e v="#REF!"/>
    <s v=""/>
    <s v=""/>
    <m/>
    <n v="384"/>
    <n v="384"/>
    <n v="384"/>
    <m/>
    <m/>
    <n v="0"/>
  </r>
  <r>
    <n v="4"/>
    <x v="16"/>
    <x v="10"/>
    <s v="76817-7"/>
    <n v="24"/>
    <d v="2019-02-04T00:00:00"/>
    <s v="Given to Shipping"/>
    <n v="19"/>
    <d v="2019-02-04T00:00:00"/>
    <n v="4"/>
    <m/>
    <n v="4"/>
    <n v="1"/>
    <m/>
    <m/>
    <m/>
    <m/>
    <m/>
    <s v="NO"/>
    <n v="5"/>
    <n v="12828"/>
    <n v="534.5"/>
    <n v="2672.5"/>
    <m/>
    <m/>
    <n v="0"/>
    <s v=""/>
    <e v="#REF!"/>
    <s v=""/>
    <s v=""/>
    <m/>
    <n v="409"/>
    <n v="409"/>
    <n v="409"/>
    <m/>
    <m/>
    <n v="0"/>
  </r>
  <r>
    <n v="4"/>
    <x v="46"/>
    <x v="21"/>
    <s v="75398-2"/>
    <n v="129"/>
    <d v="2019-01-16T00:00:00"/>
    <s v="Wiring Started"/>
    <n v="103"/>
    <d v="2019-02-04T00:00:00"/>
    <n v="4"/>
    <m/>
    <m/>
    <n v="5"/>
    <n v="4"/>
    <n v="4"/>
    <n v="4"/>
    <n v="4"/>
    <n v="5"/>
    <s v="NO"/>
    <n v="26"/>
    <n v="156520"/>
    <n v="1213.3333333333333"/>
    <n v="31546.666666666664"/>
    <m/>
    <m/>
    <n v="0"/>
    <s v=""/>
    <e v="#REF!"/>
    <s v=""/>
    <s v=""/>
    <m/>
    <n v="2905"/>
    <n v="363.125"/>
    <n v="1452.5"/>
    <m/>
    <m/>
    <n v="0"/>
  </r>
  <r>
    <n v="4"/>
    <x v="16"/>
    <x v="24"/>
    <s v="76817-8"/>
    <n v="8"/>
    <d v="2019-02-04T00:00:00"/>
    <s v="Given to Shipping"/>
    <n v="4"/>
    <d v="2019-02-04T00:00:00"/>
    <n v="5"/>
    <n v="2"/>
    <n v="2"/>
    <m/>
    <m/>
    <m/>
    <m/>
    <m/>
    <m/>
    <s v="NO"/>
    <n v="4"/>
    <n v="4924"/>
    <n v="615.5"/>
    <n v="2462"/>
    <m/>
    <m/>
    <n v="0"/>
    <s v=""/>
    <e v="#REF!"/>
    <s v=""/>
    <s v=""/>
    <m/>
    <n v="3400"/>
    <n v="340"/>
    <n v="1360"/>
    <m/>
    <m/>
    <n v="0"/>
  </r>
  <r>
    <n v="4"/>
    <x v="16"/>
    <x v="10"/>
    <s v="76817-7"/>
    <n v="24"/>
    <d v="2019-02-04T00:00:00"/>
    <s v="Given to Shipping"/>
    <n v="15"/>
    <d v="2019-02-04T00:00:00"/>
    <n v="5"/>
    <n v="5"/>
    <n v="4"/>
    <m/>
    <m/>
    <m/>
    <m/>
    <m/>
    <m/>
    <s v="NO"/>
    <n v="9"/>
    <n v="12828"/>
    <n v="534.5"/>
    <n v="4810.5"/>
    <m/>
    <m/>
    <n v="0"/>
    <s v=""/>
    <e v="#REF!"/>
    <s v=""/>
    <s v=""/>
    <m/>
    <n v="730"/>
    <n v="365"/>
    <n v="730"/>
    <m/>
    <m/>
    <n v="0"/>
  </r>
  <r>
    <n v="4"/>
    <x v="16"/>
    <x v="21"/>
    <s v="76817-2"/>
    <n v="4"/>
    <d v="2019-02-04T00:00:00"/>
    <s v="Given to Shipping"/>
    <n v="3"/>
    <d v="2019-02-04T00:00:00"/>
    <n v="5"/>
    <m/>
    <n v="1"/>
    <m/>
    <m/>
    <m/>
    <m/>
    <m/>
    <m/>
    <s v="NO"/>
    <n v="1"/>
    <n v="1912"/>
    <n v="478"/>
    <n v="478"/>
    <m/>
    <m/>
    <n v="0"/>
    <s v=""/>
    <e v="#REF!"/>
    <s v=""/>
    <s v=""/>
    <m/>
    <n v="4420"/>
    <n v="736.66666666666663"/>
    <n v="4420"/>
    <m/>
    <m/>
    <n v="0"/>
  </r>
  <r>
    <n v="4"/>
    <x v="46"/>
    <x v="21"/>
    <s v="75398-2"/>
    <n v="129"/>
    <d v="2019-01-16T00:00:00"/>
    <s v="Wiring Started"/>
    <n v="118"/>
    <d v="2019-02-04T00:00:00"/>
    <n v="5"/>
    <m/>
    <m/>
    <n v="5"/>
    <n v="0"/>
    <n v="2"/>
    <n v="2"/>
    <n v="2"/>
    <m/>
    <s v="NO"/>
    <n v="11"/>
    <n v="156520"/>
    <n v="1213.3333333333333"/>
    <n v="13346.666666666666"/>
    <m/>
    <m/>
    <n v="0"/>
    <s v=""/>
    <e v="#REF!"/>
    <s v=""/>
    <s v=""/>
    <m/>
    <n v="11340"/>
    <n v="270"/>
    <n v="6210"/>
    <m/>
    <m/>
    <n v="0"/>
  </r>
  <r>
    <n v="4"/>
    <x v="16"/>
    <x v="10"/>
    <s v="76817-7"/>
    <n v="24"/>
    <d v="2019-02-04T00:00:00"/>
    <s v="Given to Shipping"/>
    <n v="14"/>
    <d v="2019-02-04T00:00:00"/>
    <n v="6"/>
    <n v="2"/>
    <n v="3"/>
    <n v="1"/>
    <m/>
    <m/>
    <n v="2"/>
    <n v="2"/>
    <m/>
    <s v="NO"/>
    <n v="10"/>
    <n v="12828"/>
    <n v="534.5"/>
    <n v="5345"/>
    <m/>
    <m/>
    <n v="0"/>
    <s v=""/>
    <e v="#REF!"/>
    <s v=""/>
    <s v=""/>
    <m/>
    <n v="4284"/>
    <n v="252"/>
    <n v="4284"/>
    <m/>
    <m/>
    <n v="0"/>
  </r>
  <r>
    <n v="4"/>
    <x v="16"/>
    <x v="1"/>
    <s v="76817-11"/>
    <n v="4"/>
    <d v="2019-02-04T00:00:00"/>
    <s v="Given to Shipping"/>
    <n v="1"/>
    <d v="2019-02-04T00:00:00"/>
    <n v="6"/>
    <n v="2"/>
    <m/>
    <n v="1"/>
    <m/>
    <m/>
    <m/>
    <m/>
    <m/>
    <s v="NO"/>
    <n v="3"/>
    <n v="2916"/>
    <n v="729"/>
    <n v="2187"/>
    <m/>
    <m/>
    <n v="0"/>
    <s v=""/>
    <e v="#REF!"/>
    <s v=""/>
    <s v=""/>
    <m/>
    <n v="5520"/>
    <n v="345"/>
    <n v="5520"/>
    <m/>
    <m/>
    <n v="0"/>
  </r>
  <r>
    <n v="4"/>
    <x v="16"/>
    <x v="0"/>
    <s v="76817-1"/>
    <n v="1"/>
    <d v="2019-02-04T00:00:00"/>
    <s v="Given to Shipping"/>
    <n v="0"/>
    <d v="2019-02-04T00:00:00"/>
    <n v="6"/>
    <n v="1"/>
    <m/>
    <m/>
    <m/>
    <m/>
    <m/>
    <m/>
    <m/>
    <s v="NO"/>
    <n v="1"/>
    <n v="227"/>
    <n v="227"/>
    <n v="227"/>
    <m/>
    <m/>
    <n v="0"/>
    <s v=""/>
    <e v="#REF!"/>
    <s v=""/>
    <s v=""/>
    <m/>
    <n v="4300"/>
    <n v="860"/>
    <n v="4300"/>
    <m/>
    <m/>
    <n v="0"/>
  </r>
  <r>
    <n v="4"/>
    <x v="16"/>
    <x v="8"/>
    <s v="76817-5"/>
    <n v="2"/>
    <d v="2019-02-04T00:00:00"/>
    <s v="Given to Shipping"/>
    <n v="0"/>
    <d v="2019-02-04T00:00:00"/>
    <n v="6"/>
    <m/>
    <n v="1"/>
    <n v="1"/>
    <m/>
    <m/>
    <m/>
    <m/>
    <m/>
    <s v="NO"/>
    <n v="2"/>
    <n v="680"/>
    <n v="340"/>
    <n v="680"/>
    <m/>
    <m/>
    <n v="0"/>
    <s v=""/>
    <e v="#REF!"/>
    <s v=""/>
    <s v=""/>
    <m/>
    <n v="3440"/>
    <n v="860"/>
    <n v="2580"/>
    <m/>
    <m/>
    <n v="0"/>
  </r>
  <r>
    <n v="4"/>
    <x v="16"/>
    <x v="2"/>
    <s v="76817-6"/>
    <n v="2"/>
    <d v="2019-02-04T00:00:00"/>
    <s v="Given to Shipping"/>
    <n v="0"/>
    <d v="2019-02-04T00:00:00"/>
    <n v="6"/>
    <m/>
    <n v="1"/>
    <m/>
    <m/>
    <n v="1"/>
    <m/>
    <m/>
    <m/>
    <s v="NO"/>
    <n v="2"/>
    <n v="1232"/>
    <n v="616"/>
    <n v="1232"/>
    <m/>
    <m/>
    <n v="0"/>
    <s v=""/>
    <e v="#REF!"/>
    <s v=""/>
    <s v=""/>
    <m/>
    <n v="1100"/>
    <n v="550"/>
    <n v="1100"/>
    <m/>
    <m/>
    <n v="0"/>
  </r>
  <r>
    <n v="4"/>
    <x v="16"/>
    <x v="12"/>
    <s v="76817-4"/>
    <n v="1"/>
    <d v="2019-02-04T00:00:00"/>
    <s v="Given to Shipping"/>
    <n v="0"/>
    <d v="2019-02-04T00:00:00"/>
    <n v="6"/>
    <m/>
    <m/>
    <n v="1"/>
    <m/>
    <m/>
    <m/>
    <m/>
    <m/>
    <s v="NO"/>
    <n v="1"/>
    <n v="502"/>
    <n v="502"/>
    <n v="502"/>
    <m/>
    <m/>
    <n v="0"/>
    <s v=""/>
    <e v="#REF!"/>
    <s v=""/>
    <s v=""/>
    <m/>
    <n v="1776"/>
    <n v="444"/>
    <n v="1776"/>
    <m/>
    <m/>
    <n v="0"/>
  </r>
  <r>
    <n v="4"/>
    <x v="16"/>
    <x v="9"/>
    <s v="76817-9"/>
    <n v="8"/>
    <d v="2019-02-04T00:00:00"/>
    <s v="Given to Shipping"/>
    <n v="7"/>
    <d v="2019-02-04T00:00:00"/>
    <n v="6"/>
    <m/>
    <m/>
    <n v="1"/>
    <m/>
    <m/>
    <m/>
    <m/>
    <m/>
    <s v="NO"/>
    <n v="1"/>
    <n v="4608"/>
    <n v="576"/>
    <n v="576"/>
    <m/>
    <m/>
    <n v="0"/>
    <s v=""/>
    <e v="#REF!"/>
    <s v=""/>
    <s v=""/>
    <m/>
    <n v="2160"/>
    <n v="720"/>
    <n v="2160"/>
    <m/>
    <m/>
    <n v="0"/>
  </r>
  <r>
    <n v="4"/>
    <x v="16"/>
    <x v="21"/>
    <s v="76817-2"/>
    <n v="4"/>
    <d v="2019-02-04T00:00:00"/>
    <s v="Given to Shipping"/>
    <n v="2"/>
    <d v="2019-02-04T00:00:00"/>
    <n v="6"/>
    <m/>
    <m/>
    <n v="1"/>
    <n v="1"/>
    <m/>
    <m/>
    <m/>
    <m/>
    <s v="NO"/>
    <n v="2"/>
    <n v="1912"/>
    <n v="478"/>
    <n v="956"/>
    <m/>
    <m/>
    <n v="0"/>
    <s v=""/>
    <e v="#REF!"/>
    <s v=""/>
    <s v=""/>
    <m/>
    <n v="720"/>
    <n v="720"/>
    <n v="720"/>
    <m/>
    <m/>
    <n v="0"/>
  </r>
  <r>
    <n v="7"/>
    <x v="38"/>
    <x v="0"/>
    <s v="76468-1"/>
    <n v="29"/>
    <d v="2019-02-07T00:00:00"/>
    <e v="#N/A"/>
    <n v="17"/>
    <d v="2019-02-04T00:00:00"/>
    <n v="7"/>
    <n v="7"/>
    <n v="5"/>
    <m/>
    <m/>
    <m/>
    <m/>
    <m/>
    <m/>
    <s v="YES"/>
    <n v="12"/>
    <n v="6264"/>
    <n v="216"/>
    <n v="2592"/>
    <m/>
    <m/>
    <n v="0"/>
    <s v=""/>
    <e v="#REF!"/>
    <s v=""/>
    <s v=""/>
    <m/>
    <n v="13120"/>
    <n v="3280"/>
    <n v="13120"/>
    <m/>
    <m/>
    <n v="0"/>
  </r>
  <r>
    <n v="7"/>
    <x v="38"/>
    <x v="21"/>
    <s v="76468-2"/>
    <n v="2"/>
    <d v="2019-02-07T00:00:00"/>
    <e v="#N/A"/>
    <n v="0"/>
    <d v="2019-02-04T00:00:00"/>
    <n v="7"/>
    <m/>
    <n v="2"/>
    <m/>
    <m/>
    <m/>
    <m/>
    <m/>
    <m/>
    <s v="YES"/>
    <n v="2"/>
    <n v="690"/>
    <n v="345"/>
    <n v="690"/>
    <m/>
    <m/>
    <n v="0"/>
    <s v=""/>
    <e v="#REF!"/>
    <s v=""/>
    <s v=""/>
    <m/>
    <n v="660"/>
    <n v="330"/>
    <n v="660"/>
    <m/>
    <m/>
    <n v="0"/>
  </r>
  <r>
    <n v="7"/>
    <x v="38"/>
    <x v="12"/>
    <s v="76468-4"/>
    <n v="1"/>
    <d v="2019-02-07T00:00:00"/>
    <e v="#N/A"/>
    <n v="0"/>
    <d v="2019-02-04T00:00:00"/>
    <n v="7"/>
    <m/>
    <n v="1"/>
    <m/>
    <m/>
    <m/>
    <m/>
    <m/>
    <m/>
    <s v="YES"/>
    <n v="1"/>
    <n v="216"/>
    <n v="216"/>
    <n v="216"/>
    <m/>
    <m/>
    <n v="0"/>
    <s v=""/>
    <e v="#REF!"/>
    <s v=""/>
    <s v=""/>
    <m/>
    <n v="2256"/>
    <n v="564"/>
    <n v="2256"/>
    <m/>
    <m/>
    <n v="0"/>
  </r>
  <r>
    <n v="7"/>
    <x v="38"/>
    <x v="8"/>
    <s v="76468-5"/>
    <n v="1"/>
    <d v="2019-02-07T00:00:00"/>
    <e v="#N/A"/>
    <n v="0"/>
    <d v="2019-02-04T00:00:00"/>
    <n v="7"/>
    <m/>
    <n v="1"/>
    <m/>
    <m/>
    <m/>
    <m/>
    <m/>
    <m/>
    <s v="YES"/>
    <n v="1"/>
    <n v="345"/>
    <n v="345"/>
    <n v="345"/>
    <m/>
    <m/>
    <n v="0"/>
    <s v=""/>
    <e v="#REF!"/>
    <s v=""/>
    <s v=""/>
    <m/>
    <n v="1728"/>
    <n v="192"/>
    <n v="1728"/>
    <m/>
    <m/>
    <n v="0"/>
  </r>
  <r>
    <n v="7"/>
    <x v="47"/>
    <x v="8"/>
    <s v="71407-5"/>
    <n v="16"/>
    <d v="2019-02-07T00:00:00"/>
    <e v="#N/A"/>
    <n v="3"/>
    <d v="2019-02-04T00:00:00"/>
    <n v="7"/>
    <m/>
    <m/>
    <n v="7"/>
    <n v="6"/>
    <m/>
    <m/>
    <m/>
    <m/>
    <s v="YES"/>
    <n v="13"/>
    <n v="6635.33"/>
    <n v="414.708125"/>
    <n v="5391.2056249999996"/>
    <m/>
    <m/>
    <n v="0"/>
    <s v=""/>
    <e v="#REF!"/>
    <s v=""/>
    <s v=""/>
    <m/>
    <n v="23240"/>
    <n v="363.125"/>
    <n v="9441.25"/>
    <m/>
    <m/>
    <n v="0"/>
  </r>
  <r>
    <n v="7"/>
    <x v="38"/>
    <x v="2"/>
    <s v="76468-6"/>
    <n v="1"/>
    <d v="2019-02-07T00:00:00"/>
    <e v="#N/A"/>
    <n v="0"/>
    <d v="2019-02-04T00:00:00"/>
    <n v="8"/>
    <n v="1"/>
    <m/>
    <m/>
    <m/>
    <m/>
    <m/>
    <m/>
    <m/>
    <s v="YES"/>
    <n v="1"/>
    <n v="266"/>
    <n v="266"/>
    <n v="266"/>
    <m/>
    <m/>
    <n v="0"/>
    <s v=""/>
    <e v="#REF!"/>
    <s v=""/>
    <s v=""/>
    <m/>
    <n v="4420"/>
    <n v="736.66666666666663"/>
    <n v="4420"/>
    <m/>
    <m/>
    <n v="0"/>
  </r>
  <r>
    <n v="7"/>
    <x v="38"/>
    <x v="6"/>
    <s v="76468-3"/>
    <n v="65"/>
    <d v="2019-02-07T00:00:00"/>
    <e v="#N/A"/>
    <n v="54"/>
    <d v="2019-02-04T00:00:00"/>
    <n v="8"/>
    <n v="7"/>
    <m/>
    <n v="4"/>
    <m/>
    <m/>
    <m/>
    <m/>
    <m/>
    <s v="YES"/>
    <n v="11"/>
    <n v="17290"/>
    <n v="266"/>
    <n v="2926"/>
    <m/>
    <m/>
    <n v="0"/>
    <s v=""/>
    <e v="#REF!"/>
    <s v=""/>
    <s v=""/>
    <m/>
    <n v="4420"/>
    <n v="736.66666666666663"/>
    <n v="4420"/>
    <m/>
    <m/>
    <n v="0"/>
  </r>
  <r>
    <n v="7"/>
    <x v="27"/>
    <x v="9"/>
    <s v="77908-9"/>
    <n v="24"/>
    <d v="2019-02-05T00:00:00"/>
    <s v="Packaging Finished"/>
    <n v="16"/>
    <d v="2019-02-04T00:00:00"/>
    <n v="8"/>
    <m/>
    <n v="4"/>
    <n v="4"/>
    <m/>
    <m/>
    <m/>
    <m/>
    <m/>
    <s v="YES"/>
    <n v="8"/>
    <n v="11280"/>
    <n v="470"/>
    <n v="3760"/>
    <m/>
    <m/>
    <n v="0"/>
    <s v=""/>
    <e v="#REF!"/>
    <s v=""/>
    <s v=""/>
    <m/>
    <n v="2480"/>
    <n v="310"/>
    <n v="2480"/>
    <m/>
    <m/>
    <n v="0"/>
  </r>
  <r>
    <n v="7"/>
    <x v="27"/>
    <x v="8"/>
    <s v="77908-5"/>
    <n v="6"/>
    <d v="2019-02-05T00:00:00"/>
    <s v="Packaging Finished"/>
    <n v="0"/>
    <d v="2019-02-04T00:00:00"/>
    <n v="9"/>
    <n v="5"/>
    <n v="1"/>
    <m/>
    <m/>
    <m/>
    <m/>
    <m/>
    <m/>
    <s v="YES"/>
    <n v="6"/>
    <n v="4160"/>
    <n v="693.33333333333337"/>
    <n v="4160"/>
    <m/>
    <m/>
    <n v="0"/>
    <s v=""/>
    <e v="#REF!"/>
    <s v=""/>
    <s v=""/>
    <m/>
    <n v="2188"/>
    <n v="729.33333333333337"/>
    <n v="2188"/>
    <m/>
    <m/>
    <n v="0"/>
  </r>
  <r>
    <n v="7"/>
    <x v="27"/>
    <x v="21"/>
    <s v="77908-2"/>
    <n v="4"/>
    <d v="2019-02-05T00:00:00"/>
    <s v="Packaging Finished"/>
    <n v="0"/>
    <d v="2019-02-04T00:00:00"/>
    <n v="9"/>
    <m/>
    <n v="3"/>
    <n v="1"/>
    <m/>
    <m/>
    <m/>
    <m/>
    <m/>
    <s v="YES"/>
    <n v="4"/>
    <n v="2600"/>
    <n v="650"/>
    <n v="2600"/>
    <m/>
    <m/>
    <n v="0"/>
    <s v=""/>
    <e v="#REF!"/>
    <s v=""/>
    <s v=""/>
    <m/>
    <n v="3440"/>
    <n v="860"/>
    <n v="860"/>
    <m/>
    <m/>
    <n v="0"/>
  </r>
  <r>
    <n v="7"/>
    <x v="27"/>
    <x v="12"/>
    <s v="77908-4"/>
    <n v="6"/>
    <d v="2019-02-05T00:00:00"/>
    <s v="Packaging Finished"/>
    <n v="5"/>
    <d v="2019-02-04T00:00:00"/>
    <n v="9"/>
    <m/>
    <n v="1"/>
    <m/>
    <m/>
    <m/>
    <m/>
    <m/>
    <m/>
    <s v="YES"/>
    <n v="1"/>
    <n v="3640"/>
    <n v="606.66666666666663"/>
    <n v="606.66666666666663"/>
    <m/>
    <m/>
    <n v="0"/>
    <s v=""/>
    <e v="#REF!"/>
    <s v=""/>
    <s v=""/>
    <m/>
    <n v="8301.15"/>
    <n v="922.34999999999991"/>
    <n v="8301.15"/>
    <m/>
    <m/>
    <n v="0"/>
  </r>
  <r>
    <n v="7"/>
    <x v="27"/>
    <x v="3"/>
    <s v="77908-10"/>
    <n v="3"/>
    <d v="2019-02-05T00:00:00"/>
    <s v="Packaging Finished"/>
    <n v="0"/>
    <d v="2019-02-04T00:00:00"/>
    <n v="9"/>
    <m/>
    <n v="2"/>
    <n v="1"/>
    <m/>
    <m/>
    <m/>
    <m/>
    <m/>
    <s v="YES"/>
    <n v="3"/>
    <n v="2620"/>
    <n v="873.33333333333337"/>
    <n v="2620"/>
    <m/>
    <m/>
    <n v="0"/>
    <s v=""/>
    <e v="#REF!"/>
    <s v=""/>
    <s v=""/>
    <m/>
    <n v="954"/>
    <n v="318"/>
    <n v="954"/>
    <m/>
    <m/>
    <n v="0"/>
  </r>
  <r>
    <n v="7"/>
    <x v="27"/>
    <x v="10"/>
    <s v="77908-7"/>
    <n v="4"/>
    <d v="2019-02-05T00:00:00"/>
    <s v="Packaging Finished"/>
    <n v="0"/>
    <d v="2019-02-04T00:00:00"/>
    <n v="9"/>
    <m/>
    <m/>
    <n v="4"/>
    <m/>
    <m/>
    <m/>
    <m/>
    <m/>
    <s v="YES"/>
    <n v="4"/>
    <n v="1600"/>
    <n v="400"/>
    <n v="1600"/>
    <m/>
    <m/>
    <n v="0"/>
    <s v=""/>
    <e v="#REF!"/>
    <s v=""/>
    <s v=""/>
    <m/>
    <n v="590"/>
    <n v="295"/>
    <n v="590"/>
    <m/>
    <m/>
    <n v="0"/>
  </r>
  <r>
    <n v="10"/>
    <x v="6"/>
    <x v="24"/>
    <s v="75966-8"/>
    <n v="520"/>
    <d v="2019-02-11T00:00:00"/>
    <s v="Machine Shop Started"/>
    <n v="478"/>
    <d v="2019-02-04T00:00:00"/>
    <n v="10"/>
    <n v="10"/>
    <n v="10"/>
    <n v="8"/>
    <n v="10"/>
    <n v="4"/>
    <m/>
    <m/>
    <m/>
    <s v="YES"/>
    <n v="42"/>
    <n v="130000"/>
    <n v="250"/>
    <n v="10500"/>
    <m/>
    <m/>
    <n v="0"/>
    <s v=""/>
    <e v="#REF!"/>
    <s v=""/>
    <s v=""/>
    <m/>
    <n v="4400"/>
    <n v="733.33333333333337"/>
    <n v="4400"/>
    <m/>
    <m/>
    <n v="0"/>
  </r>
  <r>
    <n v="10"/>
    <x v="6"/>
    <x v="0"/>
    <s v="75966-1"/>
    <n v="290"/>
    <d v="2019-02-14T00:00:00"/>
    <e v="#N/A"/>
    <n v="278"/>
    <d v="2019-02-04T00:00:00"/>
    <n v="11"/>
    <n v="10"/>
    <n v="2"/>
    <m/>
    <m/>
    <m/>
    <m/>
    <m/>
    <m/>
    <s v="YES"/>
    <n v="12"/>
    <n v="53650"/>
    <n v="185"/>
    <n v="2220"/>
    <m/>
    <m/>
    <n v="0"/>
    <s v=""/>
    <e v="#REF!"/>
    <s v=""/>
    <s v=""/>
    <m/>
    <n v="6300"/>
    <n v="420"/>
    <n v="5040"/>
    <m/>
    <m/>
    <n v="0"/>
  </r>
  <r>
    <n v="10"/>
    <x v="6"/>
    <x v="24"/>
    <s v="75966-8"/>
    <n v="520"/>
    <d v="2019-02-11T00:00:00"/>
    <s v="Machine Shop Started"/>
    <n v="504"/>
    <d v="2019-02-04T00:00:00"/>
    <n v="11"/>
    <m/>
    <n v="6"/>
    <n v="8"/>
    <n v="2"/>
    <m/>
    <m/>
    <m/>
    <m/>
    <s v="YES"/>
    <n v="16"/>
    <n v="130000"/>
    <n v="250"/>
    <n v="4000"/>
    <m/>
    <m/>
    <n v="0"/>
    <s v=""/>
    <e v="#REF!"/>
    <s v=""/>
    <s v=""/>
    <m/>
    <n v="3360"/>
    <n v="280"/>
    <n v="3360"/>
    <m/>
    <m/>
    <n v="0"/>
  </r>
  <r>
    <n v="12"/>
    <x v="48"/>
    <x v="0"/>
    <s v="75164-1"/>
    <n v="9"/>
    <d v="2019-02-01T00:00:00"/>
    <s v="Wiring Started"/>
    <n v="1"/>
    <d v="2019-02-04T00:00:00"/>
    <n v="12"/>
    <n v="3"/>
    <n v="3"/>
    <m/>
    <m/>
    <m/>
    <m/>
    <m/>
    <n v="2"/>
    <s v="NO"/>
    <n v="8"/>
    <n v="9706.5"/>
    <n v="1078.5"/>
    <n v="8628"/>
    <m/>
    <m/>
    <n v="0"/>
    <s v=""/>
    <e v="#REF!"/>
    <s v=""/>
    <s v=""/>
    <m/>
    <n v="1302"/>
    <n v="217"/>
    <n v="1302"/>
    <m/>
    <m/>
    <n v="0"/>
  </r>
  <r>
    <n v="12"/>
    <x v="48"/>
    <x v="21"/>
    <s v="75164-2"/>
    <n v="2"/>
    <d v="2019-02-01T00:00:00"/>
    <s v="Packaging Finished"/>
    <n v="0"/>
    <d v="2019-02-04T00:00:00"/>
    <n v="12"/>
    <m/>
    <m/>
    <n v="2"/>
    <m/>
    <m/>
    <m/>
    <m/>
    <m/>
    <s v="NO"/>
    <n v="2"/>
    <n v="696.6"/>
    <n v="348.3"/>
    <n v="696.6"/>
    <m/>
    <m/>
    <n v="0"/>
    <s v=""/>
    <e v="#REF!"/>
    <s v=""/>
    <s v=""/>
    <m/>
    <n v="424"/>
    <n v="212"/>
    <n v="424"/>
    <m/>
    <m/>
    <n v="0"/>
  </r>
  <r>
    <n v="12"/>
    <x v="48"/>
    <x v="6"/>
    <s v="75164-3"/>
    <n v="1"/>
    <d v="2019-02-01T00:00:00"/>
    <s v="Packaging Finished"/>
    <n v="0"/>
    <d v="2019-02-04T00:00:00"/>
    <n v="12"/>
    <m/>
    <m/>
    <n v="1"/>
    <m/>
    <m/>
    <m/>
    <m/>
    <m/>
    <s v="NO"/>
    <n v="1"/>
    <n v="1044.9000000000001"/>
    <n v="1044.9000000000001"/>
    <n v="1044.9000000000001"/>
    <m/>
    <m/>
    <n v="0"/>
    <s v=""/>
    <e v="#REF!"/>
    <s v=""/>
    <s v=""/>
    <m/>
    <n v="8492"/>
    <n v="424.6"/>
    <n v="3821.4"/>
    <m/>
    <m/>
    <n v="0"/>
  </r>
  <r>
    <n v="12"/>
    <x v="49"/>
    <x v="0"/>
    <s v="78856-1"/>
    <n v="2"/>
    <d v="2019-02-04T00:00:00"/>
    <e v="#N/A"/>
    <n v="0"/>
    <d v="2019-02-04T00:00:00"/>
    <n v="13"/>
    <n v="2"/>
    <m/>
    <m/>
    <m/>
    <m/>
    <m/>
    <m/>
    <m/>
    <s v="NO"/>
    <n v="2"/>
    <n v="764"/>
    <n v="382"/>
    <n v="764"/>
    <m/>
    <m/>
    <n v="0"/>
    <s v=""/>
    <e v="#REF!"/>
    <s v=""/>
    <s v=""/>
    <m/>
    <n v="6186"/>
    <n v="386.625"/>
    <n v="2706.375"/>
    <m/>
    <m/>
    <n v="0"/>
  </r>
  <r>
    <n v="12"/>
    <x v="50"/>
    <x v="0"/>
    <s v="79146-1"/>
    <n v="3"/>
    <d v="2019-02-04T00:00:00"/>
    <e v="#N/A"/>
    <n v="2"/>
    <d v="2019-02-04T00:00:00"/>
    <n v="13"/>
    <n v="1"/>
    <m/>
    <m/>
    <m/>
    <m/>
    <m/>
    <m/>
    <m/>
    <s v="NO"/>
    <n v="1"/>
    <n v="370"/>
    <n v="123.33333333333333"/>
    <n v="123.33333333333333"/>
    <m/>
    <m/>
    <n v="0"/>
    <s v=""/>
    <e v="#REF!"/>
    <s v=""/>
    <s v=""/>
    <m/>
    <n v="2905"/>
    <n v="363.125"/>
    <n v="1089.375"/>
    <m/>
    <m/>
    <n v="0"/>
  </r>
  <r>
    <n v="12"/>
    <x v="51"/>
    <x v="0"/>
    <s v="78335-1"/>
    <n v="5"/>
    <d v="2019-02-04T00:00:00"/>
    <e v="#N/A"/>
    <n v="0"/>
    <d v="2019-02-04T00:00:00"/>
    <n v="13"/>
    <m/>
    <n v="5"/>
    <m/>
    <m/>
    <m/>
    <m/>
    <m/>
    <m/>
    <s v="NO"/>
    <n v="5"/>
    <n v="3750"/>
    <n v="750"/>
    <n v="3750"/>
    <m/>
    <m/>
    <n v="0"/>
    <s v=""/>
    <e v="#REF!"/>
    <s v=""/>
    <s v=""/>
    <m/>
    <n v="4434"/>
    <n v="369.5"/>
    <n v="2586.5"/>
    <m/>
    <m/>
    <n v="0"/>
  </r>
  <r>
    <n v="12"/>
    <x v="52"/>
    <x v="0"/>
    <s v="78743-1"/>
    <n v="2"/>
    <d v="2019-02-01T00:00:00"/>
    <e v="#N/A"/>
    <n v="0"/>
    <d v="2019-02-04T00:00:00"/>
    <n v="13"/>
    <m/>
    <n v="1"/>
    <n v="1"/>
    <m/>
    <m/>
    <m/>
    <m/>
    <m/>
    <s v="NO"/>
    <n v="2"/>
    <n v="816"/>
    <n v="408"/>
    <n v="816"/>
    <m/>
    <m/>
    <n v="0"/>
    <s v=""/>
    <e v="#REF!"/>
    <s v=""/>
    <s v=""/>
    <m/>
    <n v="1700"/>
    <n v="850"/>
    <n v="1700"/>
    <m/>
    <m/>
    <n v="0"/>
  </r>
  <r>
    <n v="12"/>
    <x v="53"/>
    <x v="0"/>
    <s v="79206-1"/>
    <n v="14"/>
    <d v="2019-02-05T00:00:00"/>
    <e v="#N/A"/>
    <n v="8"/>
    <d v="2019-02-04T00:00:00"/>
    <n v="13"/>
    <m/>
    <m/>
    <n v="6"/>
    <m/>
    <m/>
    <m/>
    <m/>
    <m/>
    <s v="YES"/>
    <n v="6"/>
    <n v="4560"/>
    <n v="325.71428571428572"/>
    <n v="1954.2857142857142"/>
    <m/>
    <m/>
    <n v="0"/>
    <s v=""/>
    <e v="#REF!"/>
    <s v=""/>
    <s v=""/>
    <m/>
    <n v="6120"/>
    <n v="612"/>
    <n v="6120"/>
    <m/>
    <m/>
    <n v="0"/>
  </r>
  <r>
    <n v="18"/>
    <x v="13"/>
    <x v="15"/>
    <s v="73887-19"/>
    <n v="4"/>
    <d v="2019-02-05T00:00:00"/>
    <s v="Packaging Finished"/>
    <n v="0"/>
    <d v="2019-02-04T00:00:00"/>
    <n v="18"/>
    <n v="4"/>
    <m/>
    <m/>
    <m/>
    <m/>
    <m/>
    <m/>
    <m/>
    <s v="YES"/>
    <n v="4"/>
    <n v="1872"/>
    <n v="468"/>
    <n v="1872"/>
    <m/>
    <m/>
    <n v="0"/>
    <s v=""/>
    <e v="#REF!"/>
    <s v=""/>
    <s v=""/>
    <m/>
    <n v="2480"/>
    <n v="310"/>
    <n v="2480"/>
    <m/>
    <m/>
    <n v="0"/>
  </r>
  <r>
    <n v="18"/>
    <x v="13"/>
    <x v="12"/>
    <s v="73887-4"/>
    <n v="1"/>
    <d v="2019-02-05T00:00:00"/>
    <s v="Packaging Finished"/>
    <n v="0"/>
    <d v="2019-02-04T00:00:00"/>
    <n v="18"/>
    <n v="1"/>
    <m/>
    <m/>
    <m/>
    <m/>
    <m/>
    <m/>
    <m/>
    <s v="YES"/>
    <n v="1"/>
    <n v="468"/>
    <n v="468"/>
    <n v="468"/>
    <m/>
    <m/>
    <n v="0"/>
    <s v=""/>
    <e v="#REF!"/>
    <s v=""/>
    <s v=""/>
    <m/>
    <n v="4642"/>
    <n v="422"/>
    <n v="4220"/>
    <m/>
    <m/>
    <n v="0"/>
  </r>
  <r>
    <n v="18"/>
    <x v="13"/>
    <x v="16"/>
    <s v="73887-18"/>
    <n v="3"/>
    <d v="2019-02-05T00:00:00"/>
    <s v="Packaging Finished"/>
    <n v="1"/>
    <d v="2019-02-04T00:00:00"/>
    <n v="18"/>
    <n v="1"/>
    <n v="1"/>
    <m/>
    <m/>
    <m/>
    <m/>
    <m/>
    <m/>
    <s v="YES"/>
    <n v="2"/>
    <n v="1404"/>
    <n v="468"/>
    <n v="936"/>
    <m/>
    <m/>
    <n v="0"/>
    <s v=""/>
    <e v="#REF!"/>
    <s v=""/>
    <s v=""/>
    <m/>
    <n v="1095"/>
    <n v="365"/>
    <n v="1095"/>
    <m/>
    <m/>
    <n v="0"/>
  </r>
  <r>
    <n v="18"/>
    <x v="13"/>
    <x v="2"/>
    <s v="73887-6"/>
    <n v="1"/>
    <d v="2019-02-05T00:00:00"/>
    <s v="Packaging Finished"/>
    <n v="0"/>
    <d v="2019-02-04T00:00:00"/>
    <n v="18"/>
    <n v="1"/>
    <m/>
    <m/>
    <m/>
    <m/>
    <m/>
    <m/>
    <m/>
    <s v="YES"/>
    <n v="1"/>
    <n v="702"/>
    <n v="702"/>
    <n v="702"/>
    <m/>
    <m/>
    <n v="0"/>
    <s v=""/>
    <e v="#REF!"/>
    <s v=""/>
    <s v=""/>
    <m/>
    <n v="1460"/>
    <n v="365"/>
    <n v="1460"/>
    <m/>
    <m/>
    <n v="0"/>
  </r>
  <r>
    <n v="18"/>
    <x v="13"/>
    <x v="17"/>
    <s v="73887-23"/>
    <n v="2"/>
    <d v="2019-02-05T00:00:00"/>
    <s v="Packaging Finished"/>
    <n v="0"/>
    <d v="2019-02-04T00:00:00"/>
    <n v="18"/>
    <m/>
    <n v="1"/>
    <m/>
    <n v="1"/>
    <m/>
    <m/>
    <m/>
    <m/>
    <s v="YES"/>
    <n v="2"/>
    <n v="702"/>
    <n v="351"/>
    <n v="702"/>
    <m/>
    <m/>
    <n v="0"/>
    <s v=""/>
    <e v="#REF!"/>
    <s v=""/>
    <s v=""/>
    <m/>
    <n v="91575.6"/>
    <n v="455.6"/>
    <n v="4100.4000000000005"/>
    <m/>
    <m/>
    <n v="0"/>
  </r>
  <r>
    <n v="18"/>
    <x v="13"/>
    <x v="23"/>
    <s v="73887-20"/>
    <n v="3"/>
    <d v="2019-02-05T00:00:00"/>
    <s v="Packaging Finished"/>
    <n v="2"/>
    <d v="2019-02-04T00:00:00"/>
    <n v="18"/>
    <m/>
    <n v="1"/>
    <m/>
    <m/>
    <m/>
    <m/>
    <m/>
    <m/>
    <s v="YES"/>
    <n v="1"/>
    <n v="2106"/>
    <n v="702"/>
    <n v="702"/>
    <m/>
    <m/>
    <n v="0"/>
    <s v=""/>
    <e v="#REF!"/>
    <s v=""/>
    <s v=""/>
    <m/>
    <n v="400"/>
    <n v="200"/>
    <n v="400"/>
    <m/>
    <m/>
    <n v="0"/>
  </r>
  <r>
    <n v="18"/>
    <x v="13"/>
    <x v="24"/>
    <s v="73887-8"/>
    <n v="1"/>
    <d v="2019-02-05T00:00:00"/>
    <s v="Packaging Finished"/>
    <n v="0"/>
    <d v="2019-02-04T00:00:00"/>
    <n v="18"/>
    <m/>
    <n v="1"/>
    <m/>
    <m/>
    <m/>
    <m/>
    <m/>
    <m/>
    <s v="YES"/>
    <n v="1"/>
    <n v="750"/>
    <n v="750"/>
    <n v="750"/>
    <m/>
    <m/>
    <n v="0"/>
    <s v=""/>
    <e v="#REF!"/>
    <s v=""/>
    <s v=""/>
    <m/>
    <n v="4240"/>
    <n v="424"/>
    <n v="4240"/>
    <m/>
    <m/>
    <n v="0"/>
  </r>
  <r>
    <n v="18"/>
    <x v="13"/>
    <x v="8"/>
    <s v="73887-5"/>
    <n v="2"/>
    <d v="2019-02-05T00:00:00"/>
    <s v="Packaging Finished"/>
    <n v="0"/>
    <d v="2019-02-04T00:00:00"/>
    <n v="18"/>
    <m/>
    <n v="1"/>
    <m/>
    <n v="1"/>
    <m/>
    <m/>
    <m/>
    <m/>
    <s v="YES"/>
    <n v="2"/>
    <n v="936"/>
    <n v="468"/>
    <n v="936"/>
    <m/>
    <m/>
    <n v="0"/>
    <s v=""/>
    <e v="#REF!"/>
    <s v=""/>
    <s v=""/>
    <m/>
    <n v="47488.584000000003"/>
    <n v="456.62100000000004"/>
    <n v="17808.219000000001"/>
    <m/>
    <m/>
    <n v="0"/>
  </r>
  <r>
    <n v="18"/>
    <x v="13"/>
    <x v="28"/>
    <s v="73887-26"/>
    <n v="3"/>
    <d v="2019-02-05T00:00:00"/>
    <s v="Packaging Finished"/>
    <n v="0"/>
    <d v="2019-02-04T00:00:00"/>
    <n v="18"/>
    <m/>
    <n v="1"/>
    <m/>
    <m/>
    <n v="1"/>
    <m/>
    <m/>
    <n v="1"/>
    <s v="YES"/>
    <n v="3"/>
    <n v="1578"/>
    <n v="526"/>
    <n v="1578"/>
    <m/>
    <m/>
    <n v="0"/>
    <s v=""/>
    <e v="#REF!"/>
    <s v=""/>
    <s v=""/>
    <m/>
    <n v="2160"/>
    <n v="360"/>
    <n v="2160"/>
    <m/>
    <m/>
    <n v="0"/>
  </r>
  <r>
    <n v="18"/>
    <x v="13"/>
    <x v="25"/>
    <s v="73887-12"/>
    <n v="8"/>
    <d v="2019-02-05T00:00:00"/>
    <s v="Packaging Finished"/>
    <n v="0"/>
    <d v="2019-02-04T00:00:00"/>
    <n v="18"/>
    <m/>
    <n v="2"/>
    <n v="4"/>
    <n v="2"/>
    <m/>
    <m/>
    <m/>
    <m/>
    <s v="YES"/>
    <n v="8"/>
    <n v="2200"/>
    <n v="275"/>
    <n v="2200"/>
    <m/>
    <m/>
    <n v="0"/>
    <s v=""/>
    <e v="#REF!"/>
    <s v=""/>
    <s v=""/>
    <m/>
    <n v="424"/>
    <n v="424"/>
    <n v="424"/>
    <m/>
    <m/>
    <n v="0"/>
  </r>
  <r>
    <n v="18"/>
    <x v="13"/>
    <x v="1"/>
    <s v="73887-11"/>
    <n v="4"/>
    <d v="2019-02-05T00:00:00"/>
    <s v="Packaging Finished"/>
    <n v="0"/>
    <d v="2019-02-04T00:00:00"/>
    <n v="18"/>
    <m/>
    <n v="4"/>
    <m/>
    <m/>
    <m/>
    <m/>
    <m/>
    <m/>
    <s v="YES"/>
    <n v="4"/>
    <n v="1372"/>
    <n v="343"/>
    <n v="1372"/>
    <m/>
    <m/>
    <n v="0"/>
    <s v=""/>
    <e v="#REF!"/>
    <s v=""/>
    <s v=""/>
    <m/>
    <n v="960"/>
    <n v="240"/>
    <n v="720"/>
    <m/>
    <m/>
    <n v="0"/>
  </r>
  <r>
    <n v="18"/>
    <x v="13"/>
    <x v="0"/>
    <s v="73887-1"/>
    <n v="7"/>
    <d v="2019-02-05T00:00:00"/>
    <s v="Packaging Finished"/>
    <n v="0"/>
    <d v="2019-02-04T00:00:00"/>
    <n v="18"/>
    <m/>
    <m/>
    <n v="7"/>
    <m/>
    <m/>
    <m/>
    <m/>
    <m/>
    <s v="YES"/>
    <n v="7"/>
    <n v="1638"/>
    <n v="234"/>
    <n v="1638"/>
    <m/>
    <m/>
    <n v="0"/>
    <s v=""/>
    <e v="#REF!"/>
    <s v=""/>
    <s v=""/>
    <m/>
    <n v="19800"/>
    <n v="450"/>
    <n v="7200"/>
    <m/>
    <m/>
    <n v="0"/>
  </r>
  <r>
    <n v="1"/>
    <x v="1"/>
    <x v="67"/>
    <s v="78580-82"/>
    <n v="1"/>
    <d v="2019-02-06T00:00:00"/>
    <e v="#N/A"/>
    <n v="0"/>
    <d v="2019-02-04T00:00:00"/>
    <n v="1"/>
    <m/>
    <m/>
    <m/>
    <n v="1"/>
    <m/>
    <m/>
    <m/>
    <m/>
    <s v="YES"/>
    <n v="1"/>
    <n v="330"/>
    <n v="330"/>
    <n v="330"/>
    <m/>
    <m/>
    <n v="0"/>
    <s v=""/>
    <e v="#REF!"/>
    <s v=""/>
    <s v=""/>
    <m/>
    <n v="7690"/>
    <n v="384.5"/>
    <n v="3460.5"/>
    <m/>
    <m/>
    <n v="0"/>
  </r>
  <r>
    <n v="1"/>
    <x v="1"/>
    <x v="68"/>
    <s v="78580-85"/>
    <n v="3"/>
    <d v="2019-02-06T00:00:00"/>
    <e v="#N/A"/>
    <n v="1"/>
    <d v="2019-02-04T00:00:00"/>
    <n v="1"/>
    <m/>
    <m/>
    <m/>
    <n v="2"/>
    <m/>
    <m/>
    <m/>
    <m/>
    <s v="YES"/>
    <n v="2"/>
    <n v="990"/>
    <n v="330"/>
    <n v="660"/>
    <m/>
    <m/>
    <n v="0"/>
    <s v=""/>
    <e v="#REF!"/>
    <s v=""/>
    <s v=""/>
    <m/>
    <n v="8492"/>
    <n v="424.6"/>
    <n v="2972.2000000000003"/>
    <m/>
    <m/>
    <n v="0"/>
  </r>
  <r>
    <n v="1"/>
    <x v="1"/>
    <x v="69"/>
    <s v="78580-89"/>
    <n v="2"/>
    <d v="2019-02-06T00:00:00"/>
    <e v="#N/A"/>
    <n v="1"/>
    <d v="2019-02-04T00:00:00"/>
    <n v="1"/>
    <m/>
    <m/>
    <m/>
    <n v="1"/>
    <m/>
    <m/>
    <m/>
    <m/>
    <s v="YES"/>
    <n v="1"/>
    <n v="660"/>
    <n v="330"/>
    <n v="330"/>
    <m/>
    <m/>
    <n v="0"/>
    <s v=""/>
    <e v="#REF!"/>
    <s v=""/>
    <s v=""/>
    <m/>
    <n v="936"/>
    <n v="234"/>
    <n v="936"/>
    <m/>
    <m/>
    <n v="0"/>
  </r>
  <r>
    <n v="1"/>
    <x v="1"/>
    <x v="70"/>
    <s v="78580-93"/>
    <n v="1"/>
    <d v="2019-02-06T00:00:00"/>
    <e v="#N/A"/>
    <n v="0"/>
    <d v="2019-02-04T00:00:00"/>
    <n v="1"/>
    <m/>
    <m/>
    <m/>
    <n v="1"/>
    <m/>
    <m/>
    <m/>
    <m/>
    <s v="YES"/>
    <n v="1"/>
    <n v="330"/>
    <n v="330"/>
    <n v="330"/>
    <m/>
    <m/>
    <n v="0"/>
    <s v=""/>
    <e v="#REF!"/>
    <s v=""/>
    <s v=""/>
    <m/>
    <n v="1710"/>
    <n v="855"/>
    <n v="1710"/>
    <m/>
    <m/>
    <n v="0"/>
  </r>
  <r>
    <n v="1"/>
    <x v="1"/>
    <x v="71"/>
    <s v="78580-92"/>
    <n v="3"/>
    <d v="2019-02-06T00:00:00"/>
    <e v="#N/A"/>
    <n v="2"/>
    <d v="2019-02-04T00:00:00"/>
    <n v="1"/>
    <m/>
    <m/>
    <m/>
    <n v="1"/>
    <m/>
    <m/>
    <m/>
    <m/>
    <s v="YES"/>
    <n v="1"/>
    <n v="990"/>
    <n v="330"/>
    <n v="330"/>
    <m/>
    <m/>
    <n v="0"/>
    <s v=""/>
    <e v="#REF!"/>
    <s v=""/>
    <s v=""/>
    <m/>
    <n v="18086.61"/>
    <n v="1004.8116666666667"/>
    <n v="18086.61"/>
    <m/>
    <m/>
    <n v="0"/>
  </r>
  <r>
    <n v="1"/>
    <x v="1"/>
    <x v="72"/>
    <s v="78580-80"/>
    <n v="2"/>
    <d v="2019-02-06T00:00:00"/>
    <e v="#N/A"/>
    <n v="1"/>
    <d v="2019-02-04T00:00:00"/>
    <n v="1"/>
    <m/>
    <m/>
    <m/>
    <n v="1"/>
    <m/>
    <m/>
    <m/>
    <m/>
    <s v="YES"/>
    <n v="1"/>
    <n v="660"/>
    <n v="330"/>
    <n v="330"/>
    <m/>
    <m/>
    <n v="0"/>
    <s v=""/>
    <e v="#REF!"/>
    <s v=""/>
    <s v=""/>
    <m/>
    <n v="93735"/>
    <n v="1735.8333333333333"/>
    <n v="59018.333333333328"/>
    <m/>
    <m/>
    <n v="0"/>
  </r>
  <r>
    <n v="1"/>
    <x v="1"/>
    <x v="73"/>
    <s v="78580-87"/>
    <n v="3"/>
    <d v="2019-02-06T00:00:00"/>
    <e v="#N/A"/>
    <n v="1"/>
    <d v="2019-02-04T00:00:00"/>
    <n v="1"/>
    <m/>
    <m/>
    <m/>
    <n v="1"/>
    <n v="1"/>
    <m/>
    <m/>
    <m/>
    <s v="YES"/>
    <n v="2"/>
    <n v="990"/>
    <n v="330"/>
    <n v="660"/>
    <m/>
    <m/>
    <n v="0"/>
    <s v=""/>
    <e v="#REF!"/>
    <s v=""/>
    <s v=""/>
    <m/>
    <n v="91575.6"/>
    <n v="455.6"/>
    <n v="16401.600000000002"/>
    <m/>
    <m/>
    <n v="0"/>
  </r>
  <r>
    <n v="1"/>
    <x v="1"/>
    <x v="74"/>
    <s v="78580-124"/>
    <n v="1"/>
    <d v="2019-02-06T00:00:00"/>
    <e v="#N/A"/>
    <n v="0"/>
    <d v="2019-02-04T00:00:00"/>
    <n v="1"/>
    <m/>
    <m/>
    <m/>
    <m/>
    <n v="1"/>
    <m/>
    <m/>
    <m/>
    <s v="YES"/>
    <n v="1"/>
    <n v="330"/>
    <n v="330"/>
    <n v="330"/>
    <m/>
    <m/>
    <n v="0"/>
    <s v=""/>
    <e v="#REF!"/>
    <s v=""/>
    <s v=""/>
    <m/>
    <n v="1450"/>
    <n v="483.33333333333331"/>
    <n v="1450"/>
    <m/>
    <m/>
    <n v="0"/>
  </r>
  <r>
    <n v="1"/>
    <x v="1"/>
    <x v="75"/>
    <s v="78580-134"/>
    <n v="1"/>
    <d v="2019-02-06T00:00:00"/>
    <e v="#N/A"/>
    <n v="0"/>
    <d v="2019-02-04T00:00:00"/>
    <n v="1"/>
    <m/>
    <m/>
    <m/>
    <m/>
    <n v="1"/>
    <m/>
    <m/>
    <m/>
    <s v="YES"/>
    <n v="1"/>
    <n v="330"/>
    <n v="330"/>
    <n v="330"/>
    <m/>
    <m/>
    <n v="0"/>
    <s v=""/>
    <e v="#REF!"/>
    <s v=""/>
    <s v=""/>
    <m/>
    <n v="2160"/>
    <n v="360"/>
    <n v="1440"/>
    <m/>
    <m/>
    <n v="0"/>
  </r>
  <r>
    <n v="1"/>
    <x v="1"/>
    <x v="76"/>
    <s v="78580-90"/>
    <n v="1"/>
    <d v="2019-02-06T00:00:00"/>
    <e v="#N/A"/>
    <n v="0"/>
    <d v="2019-02-04T00:00:00"/>
    <n v="1"/>
    <m/>
    <m/>
    <m/>
    <m/>
    <n v="1"/>
    <m/>
    <m/>
    <m/>
    <s v="YES"/>
    <n v="1"/>
    <n v="330"/>
    <n v="330"/>
    <n v="330"/>
    <m/>
    <m/>
    <n v="0"/>
    <s v=""/>
    <e v="#REF!"/>
    <s v=""/>
    <s v=""/>
    <m/>
    <n v="475"/>
    <n v="475"/>
    <n v="475"/>
    <m/>
    <m/>
    <n v="0"/>
  </r>
  <r>
    <n v="1"/>
    <x v="1"/>
    <x v="77"/>
    <s v="78580-119"/>
    <n v="2"/>
    <d v="2019-02-06T00:00:00"/>
    <e v="#N/A"/>
    <n v="1"/>
    <d v="2019-02-04T00:00:00"/>
    <n v="1"/>
    <m/>
    <m/>
    <m/>
    <m/>
    <n v="1"/>
    <m/>
    <m/>
    <m/>
    <s v="YES"/>
    <n v="1"/>
    <n v="770"/>
    <n v="385"/>
    <n v="385"/>
    <m/>
    <m/>
    <n v="0"/>
    <s v=""/>
    <e v="#REF!"/>
    <s v=""/>
    <s v=""/>
    <m/>
    <n v="2160"/>
    <n v="360"/>
    <n v="720"/>
    <m/>
    <m/>
    <n v="0"/>
  </r>
  <r>
    <n v="1"/>
    <x v="1"/>
    <x v="64"/>
    <s v="78580-77"/>
    <n v="2"/>
    <d v="2019-02-06T00:00:00"/>
    <e v="#N/A"/>
    <n v="1"/>
    <d v="2019-02-04T00:00:00"/>
    <n v="1"/>
    <m/>
    <m/>
    <m/>
    <m/>
    <n v="1"/>
    <m/>
    <m/>
    <m/>
    <s v="YES"/>
    <n v="1"/>
    <n v="660"/>
    <n v="330"/>
    <n v="330"/>
    <m/>
    <m/>
    <n v="0"/>
    <s v=""/>
    <e v="#REF!"/>
    <s v=""/>
    <s v=""/>
    <m/>
    <n v="19800"/>
    <n v="450"/>
    <n v="6750"/>
    <m/>
    <m/>
    <n v="0"/>
  </r>
  <r>
    <n v="1"/>
    <x v="1"/>
    <x v="78"/>
    <s v="78580-74"/>
    <n v="1"/>
    <d v="2019-02-06T00:00:00"/>
    <e v="#N/A"/>
    <n v="0"/>
    <d v="2019-02-04T00:00:00"/>
    <n v="1"/>
    <m/>
    <m/>
    <m/>
    <m/>
    <n v="1"/>
    <m/>
    <m/>
    <m/>
    <s v="YES"/>
    <n v="1"/>
    <n v="550"/>
    <n v="550"/>
    <n v="550"/>
    <m/>
    <m/>
    <n v="0"/>
    <s v=""/>
    <e v="#REF!"/>
    <s v=""/>
    <s v=""/>
    <m/>
    <n v="2717"/>
    <n v="339.625"/>
    <n v="1018.875"/>
    <m/>
    <m/>
    <n v="0"/>
  </r>
  <r>
    <n v="1"/>
    <x v="54"/>
    <x v="23"/>
    <s v="64752-20"/>
    <n v="18"/>
    <d v="2019-02-05T00:00:00"/>
    <s v="Wiring Started"/>
    <n v="10"/>
    <d v="2019-02-04T00:00:00"/>
    <n v="1"/>
    <m/>
    <m/>
    <m/>
    <m/>
    <n v="1"/>
    <n v="3"/>
    <n v="2"/>
    <n v="2"/>
    <s v="YES"/>
    <n v="8"/>
    <n v="9000"/>
    <n v="500"/>
    <n v="4000"/>
    <m/>
    <m/>
    <n v="0"/>
    <s v=""/>
    <e v="#REF!"/>
    <s v=""/>
    <s v=""/>
    <m/>
    <n v="936"/>
    <n v="468"/>
    <n v="936"/>
    <m/>
    <m/>
    <n v="0"/>
  </r>
  <r>
    <n v="1"/>
    <x v="1"/>
    <x v="69"/>
    <s v="78580-89"/>
    <n v="2"/>
    <d v="2019-02-06T00:00:00"/>
    <e v="#N/A"/>
    <n v="1"/>
    <d v="2019-02-04T00:00:00"/>
    <n v="2"/>
    <m/>
    <m/>
    <m/>
    <n v="1"/>
    <m/>
    <m/>
    <m/>
    <m/>
    <s v="YES"/>
    <n v="1"/>
    <n v="660"/>
    <n v="330"/>
    <n v="330"/>
    <m/>
    <m/>
    <n v="0"/>
    <s v=""/>
    <e v="#REF!"/>
    <s v=""/>
    <s v=""/>
    <m/>
    <n v="1404"/>
    <n v="351"/>
    <n v="1404"/>
    <m/>
    <m/>
    <n v="0"/>
  </r>
  <r>
    <n v="1"/>
    <x v="1"/>
    <x v="68"/>
    <s v="78580-85"/>
    <n v="3"/>
    <d v="2019-02-06T00:00:00"/>
    <e v="#N/A"/>
    <n v="2"/>
    <d v="2019-02-04T00:00:00"/>
    <n v="2"/>
    <m/>
    <m/>
    <m/>
    <n v="1"/>
    <m/>
    <m/>
    <m/>
    <m/>
    <s v="YES"/>
    <n v="1"/>
    <n v="990"/>
    <n v="330"/>
    <n v="330"/>
    <m/>
    <m/>
    <n v="0"/>
    <s v=""/>
    <e v="#REF!"/>
    <s v=""/>
    <s v=""/>
    <m/>
    <n v="2040"/>
    <n v="680"/>
    <n v="2040"/>
    <m/>
    <m/>
    <n v="0"/>
  </r>
  <r>
    <n v="1"/>
    <x v="1"/>
    <x v="79"/>
    <s v="78580-69"/>
    <n v="2"/>
    <d v="2019-02-06T00:00:00"/>
    <e v="#N/A"/>
    <n v="1"/>
    <d v="2019-02-04T00:00:00"/>
    <n v="2"/>
    <m/>
    <m/>
    <m/>
    <n v="1"/>
    <m/>
    <m/>
    <m/>
    <m/>
    <s v="YES"/>
    <n v="1"/>
    <n v="1100"/>
    <n v="550"/>
    <n v="550"/>
    <m/>
    <m/>
    <n v="0"/>
    <s v=""/>
    <e v="#REF!"/>
    <s v=""/>
    <s v=""/>
    <m/>
    <n v="765"/>
    <n v="382.5"/>
    <n v="382.5"/>
    <m/>
    <m/>
    <n v="0"/>
  </r>
  <r>
    <n v="1"/>
    <x v="1"/>
    <x v="49"/>
    <s v="78580-72"/>
    <n v="2"/>
    <d v="2019-02-06T00:00:00"/>
    <e v="#N/A"/>
    <n v="1"/>
    <d v="2019-02-04T00:00:00"/>
    <n v="2"/>
    <m/>
    <m/>
    <m/>
    <n v="1"/>
    <m/>
    <m/>
    <m/>
    <m/>
    <s v="YES"/>
    <n v="1"/>
    <n v="1100"/>
    <n v="550"/>
    <n v="550"/>
    <m/>
    <m/>
    <n v="0"/>
    <s v=""/>
    <e v="#REF!"/>
    <s v=""/>
    <s v=""/>
    <m/>
    <n v="765"/>
    <n v="382.5"/>
    <n v="382.5"/>
    <m/>
    <m/>
    <n v="0"/>
  </r>
  <r>
    <n v="1"/>
    <x v="1"/>
    <x v="80"/>
    <s v="78580-75"/>
    <n v="1"/>
    <d v="2019-02-06T00:00:00"/>
    <e v="#N/A"/>
    <n v="0"/>
    <d v="2019-02-04T00:00:00"/>
    <n v="2"/>
    <m/>
    <m/>
    <m/>
    <n v="1"/>
    <m/>
    <m/>
    <m/>
    <m/>
    <s v="YES"/>
    <n v="1"/>
    <n v="550"/>
    <n v="550"/>
    <n v="550"/>
    <m/>
    <m/>
    <n v="0"/>
    <s v=""/>
    <e v="#REF!"/>
    <s v=""/>
    <s v=""/>
    <m/>
    <n v="2565"/>
    <n v="855"/>
    <n v="1710"/>
    <m/>
    <m/>
    <n v="0"/>
  </r>
  <r>
    <n v="1"/>
    <x v="54"/>
    <x v="3"/>
    <s v="64752-10"/>
    <n v="27"/>
    <d v="2019-02-05T00:00:00"/>
    <s v="Wiring Started"/>
    <n v="20"/>
    <d v="2019-02-04T00:00:00"/>
    <n v="2"/>
    <m/>
    <m/>
    <m/>
    <m/>
    <n v="4"/>
    <m/>
    <m/>
    <n v="3"/>
    <s v="YES"/>
    <n v="7"/>
    <n v="13500"/>
    <n v="500"/>
    <n v="3500"/>
    <m/>
    <m/>
    <n v="0"/>
    <s v=""/>
    <e v="#REF!"/>
    <s v=""/>
    <s v=""/>
    <m/>
    <n v="1330"/>
    <n v="665"/>
    <n v="1330"/>
    <m/>
    <m/>
    <n v="0"/>
  </r>
  <r>
    <n v="1"/>
    <x v="1"/>
    <x v="81"/>
    <s v="78580-108"/>
    <n v="6"/>
    <d v="2019-02-06T00:00:00"/>
    <e v="#N/A"/>
    <n v="5"/>
    <d v="2019-02-04T00:00:00"/>
    <n v="2"/>
    <m/>
    <m/>
    <m/>
    <m/>
    <n v="1"/>
    <m/>
    <m/>
    <m/>
    <s v="YES"/>
    <n v="1"/>
    <n v="2200"/>
    <n v="366.66666666666669"/>
    <n v="366.66666666666669"/>
    <m/>
    <m/>
    <n v="0"/>
    <s v=""/>
    <e v="#REF!"/>
    <s v=""/>
    <s v=""/>
    <m/>
    <n v="855"/>
    <n v="855"/>
    <n v="855"/>
    <m/>
    <m/>
    <n v="0"/>
  </r>
  <r>
    <n v="1"/>
    <x v="54"/>
    <x v="27"/>
    <s v="64752-15"/>
    <n v="32"/>
    <d v="2019-02-05T00:00:00"/>
    <s v="Wiring Started"/>
    <n v="24"/>
    <d v="2019-02-04T00:00:00"/>
    <n v="2"/>
    <m/>
    <m/>
    <m/>
    <m/>
    <n v="1"/>
    <n v="5"/>
    <n v="2"/>
    <m/>
    <s v="YES"/>
    <n v="8"/>
    <n v="12800"/>
    <n v="400"/>
    <n v="3200"/>
    <m/>
    <m/>
    <n v="0"/>
    <s v=""/>
    <e v="#REF!"/>
    <s v=""/>
    <s v=""/>
    <m/>
    <n v="855"/>
    <n v="855"/>
    <n v="855"/>
    <m/>
    <m/>
    <n v="0"/>
  </r>
  <r>
    <n v="1"/>
    <x v="55"/>
    <x v="12"/>
    <s v="72049-4"/>
    <n v="4"/>
    <d v="2019-01-29T00:00:00"/>
    <s v="Wiring Started"/>
    <n v="0"/>
    <d v="2019-02-04T00:00:00"/>
    <n v="3"/>
    <m/>
    <m/>
    <m/>
    <n v="3"/>
    <n v="1"/>
    <m/>
    <m/>
    <m/>
    <s v="NO"/>
    <n v="4"/>
    <n v="10000"/>
    <n v="2500"/>
    <n v="10000"/>
    <m/>
    <m/>
    <n v="0"/>
    <s v=""/>
    <e v="#REF!"/>
    <s v=""/>
    <s v=""/>
    <m/>
    <n v="855"/>
    <n v="855"/>
    <n v="855"/>
    <m/>
    <m/>
    <n v="0"/>
  </r>
  <r>
    <n v="1"/>
    <x v="55"/>
    <x v="29"/>
    <s v="72049-16"/>
    <n v="4"/>
    <d v="2019-01-29T00:00:00"/>
    <s v="Wiring Started"/>
    <n v="1"/>
    <d v="2019-02-04T00:00:00"/>
    <n v="3"/>
    <m/>
    <m/>
    <m/>
    <m/>
    <n v="1"/>
    <n v="1"/>
    <n v="1"/>
    <m/>
    <s v="NO"/>
    <n v="3"/>
    <n v="10000"/>
    <n v="2500"/>
    <n v="7500"/>
    <m/>
    <m/>
    <n v="0"/>
    <s v=""/>
    <e v="#REF!"/>
    <s v=""/>
    <s v=""/>
    <m/>
    <n v="1200"/>
    <n v="600"/>
    <n v="1200"/>
    <m/>
    <m/>
    <n v="0"/>
  </r>
  <r>
    <n v="4"/>
    <x v="16"/>
    <x v="24"/>
    <s v="76817-8"/>
    <n v="8"/>
    <d v="2019-02-04T00:00:00"/>
    <s v="Given to Shipping"/>
    <n v="5"/>
    <d v="2019-02-04T00:00:00"/>
    <n v="6"/>
    <m/>
    <m/>
    <m/>
    <n v="1"/>
    <n v="1"/>
    <m/>
    <n v="1"/>
    <m/>
    <s v="NO"/>
    <n v="3"/>
    <n v="4924"/>
    <n v="615.5"/>
    <n v="1846.5"/>
    <m/>
    <m/>
    <n v="0"/>
    <s v=""/>
    <e v="#REF!"/>
    <s v=""/>
    <s v=""/>
    <m/>
    <n v="700"/>
    <n v="700"/>
    <n v="700"/>
    <m/>
    <m/>
    <n v="0"/>
  </r>
  <r>
    <n v="4"/>
    <x v="16"/>
    <x v="6"/>
    <s v="76817-3"/>
    <n v="4"/>
    <d v="2019-02-04T00:00:00"/>
    <s v="Given to Shipping"/>
    <n v="0"/>
    <d v="2019-02-04T00:00:00"/>
    <n v="6"/>
    <m/>
    <m/>
    <m/>
    <n v="3"/>
    <m/>
    <m/>
    <n v="1"/>
    <m/>
    <s v="NO"/>
    <n v="4"/>
    <n v="3142"/>
    <n v="785.5"/>
    <n v="3142"/>
    <m/>
    <m/>
    <n v="0"/>
    <s v=""/>
    <e v="#REF!"/>
    <s v=""/>
    <s v=""/>
    <m/>
    <n v="6300"/>
    <n v="420"/>
    <n v="1680"/>
    <m/>
    <m/>
    <n v="0"/>
  </r>
  <r>
    <n v="7"/>
    <x v="56"/>
    <x v="6"/>
    <s v="77611-3"/>
    <n v="12"/>
    <d v="2019-01-23T00:00:00"/>
    <e v="#N/A"/>
    <n v="0"/>
    <d v="2019-02-04T00:00:00"/>
    <n v="7"/>
    <m/>
    <m/>
    <m/>
    <m/>
    <n v="4.5"/>
    <n v="4.5"/>
    <n v="3"/>
    <m/>
    <s v="NO"/>
    <n v="12"/>
    <n v="4940"/>
    <n v="411.66666666666669"/>
    <n v="4940"/>
    <m/>
    <m/>
    <n v="0"/>
    <s v=""/>
    <e v="#REF!"/>
    <s v=""/>
    <s v=""/>
    <m/>
    <n v="2160"/>
    <n v="360"/>
    <n v="720"/>
    <m/>
    <m/>
    <n v="0"/>
  </r>
  <r>
    <n v="7"/>
    <x v="57"/>
    <x v="1"/>
    <s v="76823-11"/>
    <n v="81"/>
    <d v="2019-02-04T00:00:00"/>
    <s v="Wiring Started"/>
    <n v="32"/>
    <d v="2019-02-04T00:00:00"/>
    <n v="8"/>
    <m/>
    <m/>
    <m/>
    <n v="9"/>
    <n v="10"/>
    <n v="10"/>
    <n v="10"/>
    <n v="10"/>
    <s v="NO"/>
    <n v="49"/>
    <n v="27450"/>
    <n v="338.88888888888891"/>
    <n v="16605.555555555558"/>
    <m/>
    <m/>
    <n v="0"/>
    <s v=""/>
    <e v="#REF!"/>
    <s v=""/>
    <s v=""/>
    <m/>
    <n v="1460"/>
    <n v="365"/>
    <n v="1460"/>
    <m/>
    <m/>
    <n v="0"/>
  </r>
  <r>
    <n v="7"/>
    <x v="38"/>
    <x v="6"/>
    <s v="76468-3"/>
    <n v="65"/>
    <d v="2019-02-07T00:00:00"/>
    <e v="#N/A"/>
    <n v="23"/>
    <d v="2019-02-04T00:00:00"/>
    <n v="9"/>
    <m/>
    <m/>
    <m/>
    <n v="10"/>
    <n v="10"/>
    <n v="10"/>
    <n v="10"/>
    <n v="2"/>
    <s v="YES"/>
    <n v="42"/>
    <n v="17290"/>
    <n v="266"/>
    <n v="11172"/>
    <m/>
    <m/>
    <n v="0"/>
    <s v=""/>
    <e v="#REF!"/>
    <s v=""/>
    <s v=""/>
    <m/>
    <n v="2456"/>
    <n v="614"/>
    <n v="2456"/>
    <m/>
    <m/>
    <n v="0"/>
  </r>
  <r>
    <n v="10"/>
    <x v="58"/>
    <x v="21"/>
    <s v="78690-2"/>
    <n v="5"/>
    <d v="2019-02-04T00:00:00"/>
    <e v="#N/A"/>
    <n v="0"/>
    <d v="2019-02-04T00:00:00"/>
    <n v="10"/>
    <m/>
    <m/>
    <m/>
    <m/>
    <n v="5"/>
    <m/>
    <m/>
    <m/>
    <s v="NO"/>
    <n v="5"/>
    <n v="3062.5"/>
    <n v="612.5"/>
    <n v="3062.5"/>
    <m/>
    <m/>
    <n v="0"/>
    <s v=""/>
    <e v="#REF!"/>
    <s v=""/>
    <s v=""/>
    <m/>
    <n v="1734"/>
    <n v="867"/>
    <n v="1734"/>
    <m/>
    <m/>
    <n v="0"/>
  </r>
  <r>
    <n v="10"/>
    <x v="59"/>
    <x v="0"/>
    <s v="79085-1"/>
    <n v="88"/>
    <d v="2019-02-05T00:00:00"/>
    <s v="Wiring Started"/>
    <n v="30"/>
    <d v="2019-02-04T00:00:00"/>
    <n v="11"/>
    <m/>
    <m/>
    <m/>
    <n v="10"/>
    <n v="12"/>
    <n v="12"/>
    <n v="12"/>
    <n v="12"/>
    <s v="YES"/>
    <n v="58"/>
    <n v="17600"/>
    <n v="200"/>
    <n v="11600"/>
    <m/>
    <m/>
    <n v="0"/>
    <s v=""/>
    <e v="#REF!"/>
    <s v=""/>
    <s v=""/>
    <m/>
    <n v="867"/>
    <n v="867"/>
    <n v="867"/>
    <m/>
    <m/>
    <n v="0"/>
  </r>
  <r>
    <n v="12"/>
    <x v="60"/>
    <x v="0"/>
    <s v="76370-1"/>
    <n v="3"/>
    <d v="2019-02-01T00:00:00"/>
    <e v="#N/A"/>
    <n v="0"/>
    <d v="2019-02-04T00:00:00"/>
    <n v="12"/>
    <m/>
    <m/>
    <m/>
    <n v="1"/>
    <m/>
    <m/>
    <n v="2"/>
    <m/>
    <s v="NO"/>
    <n v="3"/>
    <n v="3247.05"/>
    <n v="1082.3500000000001"/>
    <n v="3247.05"/>
    <m/>
    <m/>
    <n v="0"/>
    <s v=""/>
    <e v="#REF!"/>
    <s v=""/>
    <s v=""/>
    <m/>
    <n v="855"/>
    <n v="855"/>
    <n v="855"/>
    <m/>
    <m/>
    <n v="0"/>
  </r>
  <r>
    <n v="12"/>
    <x v="61"/>
    <x v="0"/>
    <s v="78768-1"/>
    <n v="1"/>
    <d v="2019-02-04T00:00:00"/>
    <e v="#N/A"/>
    <n v="0"/>
    <d v="2019-02-04T00:00:00"/>
    <n v="12"/>
    <m/>
    <m/>
    <m/>
    <m/>
    <m/>
    <n v="1"/>
    <m/>
    <m/>
    <s v="NO"/>
    <n v="1"/>
    <n v="1112.5"/>
    <n v="1112.5"/>
    <n v="1112.5"/>
    <m/>
    <m/>
    <n v="0"/>
    <s v=""/>
    <e v="#REF!"/>
    <s v=""/>
    <s v=""/>
    <m/>
    <n v="6186"/>
    <n v="386.625"/>
    <n v="2319.75"/>
    <m/>
    <m/>
    <n v="0"/>
  </r>
  <r>
    <n v="12"/>
    <x v="62"/>
    <x v="0"/>
    <s v="78636-1"/>
    <n v="1"/>
    <d v="2019-02-04T00:00:00"/>
    <e v="#N/A"/>
    <n v="0"/>
    <d v="2019-02-04T00:00:00"/>
    <n v="12"/>
    <m/>
    <m/>
    <m/>
    <m/>
    <m/>
    <n v="1"/>
    <m/>
    <m/>
    <s v="NO"/>
    <n v="1"/>
    <n v="300"/>
    <n v="300"/>
    <n v="300"/>
    <m/>
    <m/>
    <n v="0"/>
    <s v=""/>
    <e v="#REF!"/>
    <s v=""/>
    <s v=""/>
    <m/>
    <n v="4434"/>
    <n v="369.5"/>
    <n v="1108.5"/>
    <m/>
    <m/>
    <n v="0"/>
  </r>
  <r>
    <n v="12"/>
    <x v="63"/>
    <x v="0"/>
    <s v="78553-1"/>
    <n v="1"/>
    <d v="2019-02-04T00:00:00"/>
    <e v="#N/A"/>
    <n v="0"/>
    <d v="2019-02-04T00:00:00"/>
    <n v="12"/>
    <m/>
    <m/>
    <m/>
    <m/>
    <m/>
    <n v="1"/>
    <m/>
    <m/>
    <s v="NO"/>
    <n v="1"/>
    <n v="375"/>
    <n v="375"/>
    <n v="375"/>
    <m/>
    <m/>
    <n v="0"/>
    <s v=""/>
    <e v="#REF!"/>
    <s v=""/>
    <s v=""/>
    <m/>
    <n v="1530"/>
    <n v="765"/>
    <n v="1530"/>
    <m/>
    <m/>
    <n v="0"/>
  </r>
  <r>
    <n v="12"/>
    <x v="64"/>
    <x v="0"/>
    <s v="78905-1"/>
    <n v="1"/>
    <d v="2019-02-04T00:00:00"/>
    <e v="#N/A"/>
    <n v="0"/>
    <d v="2019-02-04T00:00:00"/>
    <n v="12"/>
    <m/>
    <m/>
    <m/>
    <m/>
    <n v="1"/>
    <m/>
    <m/>
    <m/>
    <s v="NO"/>
    <n v="1"/>
    <n v="400"/>
    <n v="400"/>
    <n v="400"/>
    <m/>
    <m/>
    <n v="0"/>
    <s v=""/>
    <e v="#REF!"/>
    <s v=""/>
    <s v=""/>
    <m/>
    <n v="1020"/>
    <n v="510"/>
    <n v="1020"/>
    <m/>
    <m/>
    <n v="0"/>
  </r>
  <r>
    <n v="12"/>
    <x v="65"/>
    <x v="21"/>
    <s v="75738-2"/>
    <n v="9"/>
    <d v="2019-02-04T00:00:00"/>
    <s v="Packaging Finished"/>
    <n v="0"/>
    <d v="2019-02-04T00:00:00"/>
    <n v="13"/>
    <m/>
    <m/>
    <m/>
    <n v="3"/>
    <n v="3"/>
    <n v="3"/>
    <m/>
    <m/>
    <s v="NO"/>
    <n v="9"/>
    <n v="2673"/>
    <n v="297"/>
    <n v="2673"/>
    <m/>
    <m/>
    <n v="0"/>
    <s v=""/>
    <e v="#REF!"/>
    <s v=""/>
    <s v=""/>
    <m/>
    <n v="1689.47"/>
    <n v="563.15666666666664"/>
    <n v="1689.4699999999998"/>
    <m/>
    <m/>
    <n v="0"/>
  </r>
  <r>
    <n v="12"/>
    <x v="66"/>
    <x v="0"/>
    <s v="78735-1"/>
    <n v="4"/>
    <d v="2019-02-05T00:00:00"/>
    <e v="#N/A"/>
    <n v="0"/>
    <d v="2019-02-04T00:00:00"/>
    <n v="13"/>
    <m/>
    <m/>
    <m/>
    <m/>
    <n v="4"/>
    <m/>
    <m/>
    <m/>
    <s v="YES"/>
    <n v="4"/>
    <n v="3408"/>
    <n v="852"/>
    <n v="3408"/>
    <m/>
    <m/>
    <n v="0"/>
    <s v=""/>
    <e v="#REF!"/>
    <s v=""/>
    <s v=""/>
    <m/>
    <n v="3640"/>
    <n v="910"/>
    <n v="3640"/>
    <m/>
    <m/>
    <n v="0"/>
  </r>
  <r>
    <n v="12"/>
    <x v="67"/>
    <x v="0"/>
    <s v="79320-1"/>
    <n v="4"/>
    <d v="2019-02-04T00:00:00"/>
    <s v="Packaging Finished"/>
    <n v="0"/>
    <d v="2019-02-04T00:00:00"/>
    <n v="13"/>
    <m/>
    <m/>
    <m/>
    <m/>
    <m/>
    <n v="4"/>
    <m/>
    <m/>
    <s v="NO"/>
    <n v="4"/>
    <n v="2080"/>
    <n v="520"/>
    <n v="2080"/>
    <m/>
    <m/>
    <n v="0"/>
    <s v=""/>
    <e v="#REF!"/>
    <s v=""/>
    <s v=""/>
    <m/>
    <n v="855"/>
    <n v="855"/>
    <n v="855"/>
    <m/>
    <m/>
    <n v="0"/>
  </r>
  <r>
    <n v="18"/>
    <x v="13"/>
    <x v="5"/>
    <s v="73887-24"/>
    <n v="3"/>
    <d v="2019-02-05T00:00:00"/>
    <s v="Packaging Finished"/>
    <n v="0"/>
    <d v="2019-02-04T00:00:00"/>
    <n v="18"/>
    <m/>
    <m/>
    <m/>
    <n v="3"/>
    <m/>
    <m/>
    <m/>
    <m/>
    <s v="YES"/>
    <n v="3"/>
    <n v="1053"/>
    <n v="351"/>
    <n v="1053"/>
    <m/>
    <m/>
    <n v="0"/>
    <s v=""/>
    <e v="#REF!"/>
    <s v=""/>
    <s v=""/>
    <m/>
    <n v="855"/>
    <n v="855"/>
    <n v="855"/>
    <m/>
    <m/>
    <n v="0"/>
  </r>
  <r>
    <n v="18"/>
    <x v="13"/>
    <x v="11"/>
    <s v="73887-13"/>
    <n v="4"/>
    <d v="2019-02-05T00:00:00"/>
    <s v="Packaging Finished"/>
    <n v="0"/>
    <d v="2019-02-04T00:00:00"/>
    <n v="18"/>
    <m/>
    <m/>
    <m/>
    <n v="4"/>
    <m/>
    <m/>
    <m/>
    <m/>
    <s v="YES"/>
    <n v="4"/>
    <n v="2032"/>
    <n v="508"/>
    <n v="2032"/>
    <m/>
    <m/>
    <n v="0"/>
    <s v=""/>
    <e v="#REF!"/>
    <s v=""/>
    <s v=""/>
    <m/>
    <n v="855"/>
    <n v="855"/>
    <n v="855"/>
    <m/>
    <m/>
    <n v="0"/>
  </r>
  <r>
    <n v="18"/>
    <x v="13"/>
    <x v="3"/>
    <s v="73887-10"/>
    <n v="4"/>
    <d v="2019-02-05T00:00:00"/>
    <s v="Packaging Finished"/>
    <n v="0"/>
    <d v="2019-02-04T00:00:00"/>
    <n v="18"/>
    <m/>
    <m/>
    <m/>
    <n v="1"/>
    <n v="3"/>
    <m/>
    <m/>
    <m/>
    <s v="YES"/>
    <n v="4"/>
    <n v="2500"/>
    <n v="625"/>
    <n v="2500"/>
    <m/>
    <m/>
    <n v="0"/>
    <s v=""/>
    <e v="#REF!"/>
    <s v=""/>
    <s v=""/>
    <m/>
    <n v="93735"/>
    <n v="1735.8333333333333"/>
    <n v="8679.1666666666661"/>
    <m/>
    <m/>
    <n v="0"/>
  </r>
  <r>
    <n v="18"/>
    <x v="13"/>
    <x v="9"/>
    <s v="73887-9"/>
    <n v="2"/>
    <d v="2019-02-05T00:00:00"/>
    <s v="Packaging Finished"/>
    <n v="0"/>
    <d v="2019-02-04T00:00:00"/>
    <n v="18"/>
    <m/>
    <m/>
    <m/>
    <m/>
    <n v="2"/>
    <m/>
    <m/>
    <m/>
    <s v="YES"/>
    <n v="2"/>
    <n v="998"/>
    <n v="499"/>
    <n v="998"/>
    <m/>
    <m/>
    <n v="0"/>
    <s v=""/>
    <e v="#REF!"/>
    <s v=""/>
    <s v=""/>
    <m/>
    <n v="47488.584000000003"/>
    <n v="456.62100000000004"/>
    <n v="913.24200000000008"/>
    <m/>
    <m/>
    <n v="0"/>
  </r>
  <r>
    <n v="18"/>
    <x v="68"/>
    <x v="0"/>
    <s v="77808-1"/>
    <n v="18"/>
    <d v="2019-02-04T00:00:00"/>
    <s v="Given to Shipping"/>
    <n v="0"/>
    <d v="2019-02-04T00:00:00"/>
    <n v="18"/>
    <m/>
    <m/>
    <m/>
    <m/>
    <n v="5"/>
    <n v="11"/>
    <n v="2"/>
    <m/>
    <s v="NO"/>
    <n v="18"/>
    <n v="6840"/>
    <n v="380"/>
    <n v="6840"/>
    <m/>
    <m/>
    <n v="0"/>
    <s v=""/>
    <e v="#REF!"/>
    <s v=""/>
    <s v=""/>
    <m/>
    <n v="1800"/>
    <n v="450"/>
    <n v="1800"/>
    <m/>
    <m/>
    <n v="0"/>
  </r>
  <r>
    <n v="18"/>
    <x v="69"/>
    <x v="6"/>
    <s v="78386-3"/>
    <n v="13"/>
    <d v="2019-02-04T00:00:00"/>
    <s v="Given to Shipping"/>
    <n v="0"/>
    <d v="2019-02-04T00:00:00"/>
    <n v="18"/>
    <m/>
    <m/>
    <m/>
    <m/>
    <m/>
    <m/>
    <n v="11"/>
    <n v="2"/>
    <s v="NO"/>
    <n v="13"/>
    <n v="3796"/>
    <n v="292"/>
    <n v="3796"/>
    <m/>
    <m/>
    <n v="0"/>
    <s v=""/>
    <e v="#REF!"/>
    <s v=""/>
    <s v=""/>
    <m/>
    <n v="8492"/>
    <n v="424.6"/>
    <n v="2123"/>
    <m/>
    <m/>
    <n v="0"/>
  </r>
  <r>
    <n v="1"/>
    <x v="1"/>
    <x v="82"/>
    <s v="78580-70"/>
    <n v="1"/>
    <d v="2019-02-06T00:00:00"/>
    <e v="#N/A"/>
    <n v="0"/>
    <d v="2019-02-04T00:00:00"/>
    <n v="1"/>
    <m/>
    <m/>
    <m/>
    <m/>
    <m/>
    <n v="1"/>
    <m/>
    <m/>
    <s v="YES"/>
    <n v="1"/>
    <n v="550"/>
    <n v="550"/>
    <n v="550"/>
    <m/>
    <m/>
    <n v="0"/>
    <s v=""/>
    <e v="#REF!"/>
    <s v=""/>
    <s v=""/>
    <m/>
    <n v="23240"/>
    <n v="363.125"/>
    <n v="1815.625"/>
    <m/>
    <m/>
    <n v="0"/>
  </r>
  <r>
    <n v="1"/>
    <x v="54"/>
    <x v="3"/>
    <s v="64752-10"/>
    <n v="27"/>
    <d v="2019-02-05T00:00:00"/>
    <s v="Wiring Started"/>
    <n v="21"/>
    <d v="2019-02-04T00:00:00"/>
    <n v="1"/>
    <m/>
    <m/>
    <m/>
    <m/>
    <m/>
    <n v="4"/>
    <n v="1"/>
    <n v="1"/>
    <s v="YES"/>
    <n v="6"/>
    <n v="13500"/>
    <n v="500"/>
    <n v="3000"/>
    <m/>
    <m/>
    <n v="0"/>
    <s v=""/>
    <e v="#REF!"/>
    <s v=""/>
    <s v=""/>
    <m/>
    <n v="2717"/>
    <n v="339.625"/>
    <n v="1358.5"/>
    <m/>
    <m/>
    <n v="0"/>
  </r>
  <r>
    <n v="1"/>
    <x v="54"/>
    <x v="27"/>
    <s v="64752-15"/>
    <n v="32"/>
    <d v="2019-02-05T00:00:00"/>
    <s v="Wiring Started"/>
    <n v="18"/>
    <d v="2019-02-04T00:00:00"/>
    <n v="1"/>
    <m/>
    <m/>
    <m/>
    <m/>
    <m/>
    <n v="4"/>
    <n v="8"/>
    <n v="2"/>
    <s v="YES"/>
    <n v="14"/>
    <n v="12800"/>
    <n v="400"/>
    <n v="5600"/>
    <m/>
    <m/>
    <n v="0"/>
    <s v=""/>
    <e v="#REF!"/>
    <s v=""/>
    <s v=""/>
    <m/>
    <n v="1180"/>
    <n v="590"/>
    <n v="1180"/>
    <m/>
    <m/>
    <n v="0"/>
  </r>
  <r>
    <n v="1"/>
    <x v="54"/>
    <x v="1"/>
    <s v="64752-11"/>
    <n v="15"/>
    <d v="2019-02-05T00:00:00"/>
    <s v="Wiring Started"/>
    <n v="12"/>
    <d v="2019-02-04T00:00:00"/>
    <n v="1"/>
    <m/>
    <m/>
    <m/>
    <m/>
    <m/>
    <m/>
    <m/>
    <n v="3"/>
    <s v="YES"/>
    <n v="3"/>
    <n v="9000"/>
    <n v="600"/>
    <n v="1800"/>
    <m/>
    <m/>
    <n v="0"/>
    <s v=""/>
    <e v="#REF!"/>
    <s v=""/>
    <s v=""/>
    <m/>
    <n v="12870"/>
    <n v="495"/>
    <n v="495"/>
    <m/>
    <m/>
    <n v="0"/>
  </r>
  <r>
    <n v="1"/>
    <x v="54"/>
    <x v="16"/>
    <s v="64752-18"/>
    <n v="2"/>
    <d v="2019-02-05T00:00:00"/>
    <s v="Wiring Started"/>
    <n v="1"/>
    <d v="2019-02-04T00:00:00"/>
    <n v="1"/>
    <m/>
    <m/>
    <m/>
    <m/>
    <m/>
    <m/>
    <m/>
    <n v="1"/>
    <s v="YES"/>
    <n v="1"/>
    <n v="800"/>
    <n v="400"/>
    <n v="400"/>
    <m/>
    <m/>
    <n v="0"/>
    <s v=""/>
    <e v="#REF!"/>
    <s v=""/>
    <s v=""/>
    <m/>
    <n v="1980"/>
    <n v="495"/>
    <n v="1980"/>
    <m/>
    <m/>
    <n v="0"/>
  </r>
  <r>
    <n v="1"/>
    <x v="54"/>
    <x v="15"/>
    <s v="64752-19"/>
    <n v="4"/>
    <d v="2019-02-05T00:00:00"/>
    <s v="Wiring Started"/>
    <n v="3"/>
    <d v="2019-02-04T00:00:00"/>
    <n v="1"/>
    <m/>
    <m/>
    <m/>
    <m/>
    <m/>
    <m/>
    <m/>
    <n v="1"/>
    <s v="YES"/>
    <n v="1"/>
    <n v="1800"/>
    <n v="450"/>
    <n v="450"/>
    <m/>
    <m/>
    <n v="0"/>
    <s v=""/>
    <e v="#REF!"/>
    <s v=""/>
    <s v=""/>
    <m/>
    <n v="855"/>
    <n v="855"/>
    <n v="855"/>
    <m/>
    <m/>
    <n v="0"/>
  </r>
  <r>
    <n v="1"/>
    <x v="54"/>
    <x v="25"/>
    <s v="64752-12"/>
    <n v="116"/>
    <d v="2019-02-05T00:00:00"/>
    <s v="Wiring Started"/>
    <n v="115"/>
    <d v="2019-02-04T00:00:00"/>
    <n v="1"/>
    <m/>
    <m/>
    <m/>
    <m/>
    <m/>
    <m/>
    <m/>
    <n v="1"/>
    <s v="YES"/>
    <n v="1"/>
    <n v="2300"/>
    <n v="19.827586206896552"/>
    <n v="19.827586206896552"/>
    <m/>
    <m/>
    <n v="0"/>
    <s v=""/>
    <e v="#REF!"/>
    <s v=""/>
    <s v=""/>
    <m/>
    <n v="855"/>
    <n v="855"/>
    <n v="855"/>
    <m/>
    <m/>
    <n v="0"/>
  </r>
  <r>
    <n v="1"/>
    <x v="54"/>
    <x v="13"/>
    <s v="64752-17"/>
    <n v="2"/>
    <d v="2019-02-05T00:00:00"/>
    <s v="Wiring Started"/>
    <n v="0"/>
    <d v="2019-02-04T00:00:00"/>
    <n v="2"/>
    <m/>
    <m/>
    <m/>
    <m/>
    <m/>
    <n v="2"/>
    <m/>
    <m/>
    <s v="YES"/>
    <n v="2"/>
    <n v="700"/>
    <n v="350"/>
    <n v="700"/>
    <m/>
    <m/>
    <n v="0"/>
    <s v=""/>
    <e v="#REF!"/>
    <s v=""/>
    <s v=""/>
    <m/>
    <n v="855"/>
    <n v="855"/>
    <n v="855"/>
    <m/>
    <m/>
    <n v="0"/>
  </r>
  <r>
    <n v="1"/>
    <x v="54"/>
    <x v="16"/>
    <s v="64752-18"/>
    <n v="2"/>
    <d v="2019-02-05T00:00:00"/>
    <s v="Wiring Started"/>
    <n v="1"/>
    <d v="2019-02-04T00:00:00"/>
    <n v="2"/>
    <m/>
    <m/>
    <m/>
    <m/>
    <m/>
    <n v="1"/>
    <m/>
    <m/>
    <s v="YES"/>
    <n v="1"/>
    <n v="800"/>
    <n v="400"/>
    <n v="400"/>
    <m/>
    <m/>
    <n v="0"/>
    <s v=""/>
    <e v="#REF!"/>
    <s v=""/>
    <s v=""/>
    <m/>
    <n v="855"/>
    <n v="855"/>
    <n v="855"/>
    <m/>
    <m/>
    <n v="0"/>
  </r>
  <r>
    <n v="1"/>
    <x v="54"/>
    <x v="23"/>
    <s v="64752-20"/>
    <n v="18"/>
    <d v="2019-02-05T00:00:00"/>
    <s v="Wiring Started"/>
    <n v="15"/>
    <d v="2019-02-04T00:00:00"/>
    <n v="2"/>
    <m/>
    <m/>
    <m/>
    <m/>
    <m/>
    <m/>
    <n v="3"/>
    <m/>
    <s v="YES"/>
    <n v="3"/>
    <n v="9000"/>
    <n v="500"/>
    <n v="1500"/>
    <m/>
    <m/>
    <n v="0"/>
    <s v=""/>
    <e v="#REF!"/>
    <s v=""/>
    <s v=""/>
    <m/>
    <n v="855"/>
    <n v="855"/>
    <n v="855"/>
    <m/>
    <m/>
    <n v="0"/>
  </r>
  <r>
    <n v="1"/>
    <x v="54"/>
    <x v="15"/>
    <s v="64752-19"/>
    <n v="4"/>
    <d v="2019-02-05T00:00:00"/>
    <s v="Wiring Started"/>
    <n v="2"/>
    <d v="2019-02-04T00:00:00"/>
    <n v="2"/>
    <m/>
    <m/>
    <m/>
    <m/>
    <m/>
    <m/>
    <n v="2"/>
    <m/>
    <s v="YES"/>
    <n v="2"/>
    <n v="1800"/>
    <n v="450"/>
    <n v="900"/>
    <m/>
    <m/>
    <n v="0"/>
    <s v=""/>
    <e v="#REF!"/>
    <s v=""/>
    <s v=""/>
    <m/>
    <n v="855"/>
    <n v="855"/>
    <n v="855"/>
    <m/>
    <m/>
    <n v="0"/>
  </r>
  <r>
    <n v="1"/>
    <x v="54"/>
    <x v="1"/>
    <s v="64752-11"/>
    <n v="15"/>
    <d v="2019-02-05T00:00:00"/>
    <s v="Wiring Started"/>
    <n v="13"/>
    <d v="2019-02-04T00:00:00"/>
    <n v="2"/>
    <m/>
    <m/>
    <m/>
    <m/>
    <m/>
    <m/>
    <n v="1"/>
    <n v="1"/>
    <s v="YES"/>
    <n v="2"/>
    <n v="9000"/>
    <n v="600"/>
    <n v="1200"/>
    <m/>
    <m/>
    <n v="0"/>
    <s v=""/>
    <e v="#REF!"/>
    <s v=""/>
    <s v=""/>
    <m/>
    <n v="855"/>
    <n v="855"/>
    <n v="855"/>
    <m/>
    <m/>
    <n v="0"/>
  </r>
  <r>
    <n v="1"/>
    <x v="54"/>
    <x v="27"/>
    <s v="64752-15"/>
    <n v="32"/>
    <d v="2019-02-05T00:00:00"/>
    <s v="Wiring Started"/>
    <n v="26"/>
    <d v="2019-02-04T00:00:00"/>
    <n v="3"/>
    <m/>
    <m/>
    <m/>
    <m/>
    <m/>
    <m/>
    <n v="3"/>
    <n v="3"/>
    <s v="YES"/>
    <n v="6"/>
    <n v="12800"/>
    <n v="400"/>
    <n v="2400"/>
    <m/>
    <m/>
    <n v="0"/>
    <s v=""/>
    <e v="#REF!"/>
    <s v=""/>
    <s v=""/>
    <m/>
    <n v="855"/>
    <n v="855"/>
    <n v="855"/>
    <m/>
    <m/>
    <n v="0"/>
  </r>
  <r>
    <n v="7"/>
    <x v="70"/>
    <x v="0"/>
    <s v="77440-1"/>
    <n v="12"/>
    <d v="2019-02-01T00:00:00"/>
    <s v="Given to Shipping"/>
    <n v="0"/>
    <d v="2019-02-04T00:00:00"/>
    <n v="7"/>
    <m/>
    <m/>
    <m/>
    <m/>
    <m/>
    <m/>
    <n v="3"/>
    <n v="9"/>
    <s v="NO"/>
    <n v="12"/>
    <n v="1324"/>
    <n v="110.33333333333333"/>
    <n v="1324"/>
    <m/>
    <m/>
    <n v="0"/>
    <s v=""/>
    <e v="#REF!"/>
    <s v=""/>
    <s v=""/>
    <m/>
    <n v="91575.6"/>
    <n v="455.6"/>
    <n v="5011.6000000000004"/>
    <m/>
    <m/>
    <n v="0"/>
  </r>
  <r>
    <n v="7"/>
    <x v="47"/>
    <x v="3"/>
    <s v="71407-10"/>
    <n v="16"/>
    <d v="2019-02-07T00:00:00"/>
    <e v="#N/A"/>
    <n v="13"/>
    <d v="2019-02-04T00:00:00"/>
    <n v="7"/>
    <m/>
    <m/>
    <m/>
    <n v="3"/>
    <m/>
    <m/>
    <m/>
    <m/>
    <s v="YES"/>
    <n v="3"/>
    <n v="1531.26"/>
    <n v="95.703749999999999"/>
    <n v="287.11124999999998"/>
    <m/>
    <m/>
    <n v="0"/>
    <s v=""/>
    <e v="#REF!"/>
    <s v=""/>
    <s v=""/>
    <m/>
    <n v="1014"/>
    <n v="338"/>
    <n v="1014"/>
    <m/>
    <m/>
    <n v="0"/>
  </r>
  <r>
    <n v="7"/>
    <x v="71"/>
    <x v="0"/>
    <s v="73829-1"/>
    <n v="24"/>
    <d v="2019-02-06T00:00:00"/>
    <s v="Wiring Started"/>
    <n v="15"/>
    <d v="2019-02-04T00:00:00"/>
    <n v="9"/>
    <m/>
    <m/>
    <m/>
    <m/>
    <m/>
    <m/>
    <m/>
    <n v="9"/>
    <s v="YES"/>
    <n v="9"/>
    <n v="26756.464"/>
    <n v="1114.8526666666667"/>
    <n v="10033.673999999999"/>
    <m/>
    <m/>
    <n v="0"/>
    <s v=""/>
    <e v="#REF!"/>
    <s v=""/>
    <s v=""/>
    <m/>
    <n v="1209"/>
    <n v="604.5"/>
    <n v="1209"/>
    <m/>
    <m/>
    <n v="0"/>
  </r>
  <r>
    <n v="10"/>
    <x v="58"/>
    <x v="0"/>
    <s v="78690-1"/>
    <n v="5"/>
    <d v="2019-02-04T00:00:00"/>
    <e v="#N/A"/>
    <n v="0"/>
    <d v="2019-02-04T00:00:00"/>
    <n v="10"/>
    <m/>
    <m/>
    <m/>
    <m/>
    <m/>
    <n v="5"/>
    <m/>
    <m/>
    <s v="NO"/>
    <n v="5"/>
    <n v="1937.5"/>
    <n v="387.5"/>
    <n v="1937.5"/>
    <m/>
    <m/>
    <n v="0"/>
    <s v=""/>
    <e v="#REF!"/>
    <s v=""/>
    <s v=""/>
    <m/>
    <n v="1800"/>
    <n v="450"/>
    <n v="1800"/>
    <m/>
    <m/>
    <n v="0"/>
  </r>
  <r>
    <n v="10"/>
    <x v="72"/>
    <x v="0"/>
    <s v="79000-1"/>
    <n v="1"/>
    <d v="2019-02-04T00:00:00"/>
    <s v="Scheduled/Released"/>
    <n v="0"/>
    <d v="2019-02-04T00:00:00"/>
    <n v="10"/>
    <m/>
    <m/>
    <m/>
    <m/>
    <m/>
    <n v="1"/>
    <m/>
    <m/>
    <s v="NO"/>
    <n v="1"/>
    <n v="239"/>
    <n v="239"/>
    <n v="239"/>
    <m/>
    <m/>
    <n v="0"/>
    <s v=""/>
    <e v="#REF!"/>
    <s v=""/>
    <s v=""/>
    <m/>
    <n v="1050"/>
    <n v="525"/>
    <n v="525"/>
    <m/>
    <m/>
    <n v="0"/>
  </r>
  <r>
    <n v="10"/>
    <x v="73"/>
    <x v="1"/>
    <s v="77854-11"/>
    <n v="2"/>
    <d v="2019-02-04T00:00:00"/>
    <e v="#N/A"/>
    <n v="0"/>
    <d v="2019-02-04T00:00:00"/>
    <n v="10"/>
    <m/>
    <m/>
    <m/>
    <m/>
    <m/>
    <n v="2"/>
    <m/>
    <m/>
    <s v="NO"/>
    <n v="2"/>
    <n v="500"/>
    <n v="250"/>
    <n v="500"/>
    <m/>
    <m/>
    <n v="0"/>
    <s v=""/>
    <e v="#REF!"/>
    <s v=""/>
    <s v=""/>
    <m/>
    <n v="1820"/>
    <n v="606.66666666666663"/>
    <n v="1820"/>
    <m/>
    <m/>
    <n v="0"/>
  </r>
  <r>
    <n v="10"/>
    <x v="74"/>
    <x v="0"/>
    <s v="79001-1"/>
    <n v="8"/>
    <d v="2019-02-04T00:00:00"/>
    <e v="#N/A"/>
    <n v="0"/>
    <d v="2019-02-04T00:00:00"/>
    <n v="10"/>
    <m/>
    <m/>
    <m/>
    <m/>
    <m/>
    <n v="1"/>
    <n v="7"/>
    <m/>
    <s v="NO"/>
    <n v="8"/>
    <n v="2889.2"/>
    <n v="361.15"/>
    <n v="2889.2"/>
    <m/>
    <m/>
    <n v="0"/>
    <s v=""/>
    <e v="#REF!"/>
    <s v=""/>
    <s v=""/>
    <m/>
    <n v="746.72"/>
    <n v="746.72"/>
    <n v="746.72"/>
    <m/>
    <m/>
    <n v="0"/>
  </r>
  <r>
    <n v="10"/>
    <x v="27"/>
    <x v="24"/>
    <s v="77908-8"/>
    <n v="12"/>
    <d v="2019-02-05T00:00:00"/>
    <s v="Packaging Finished"/>
    <n v="4"/>
    <d v="2019-02-04T00:00:00"/>
    <n v="10"/>
    <m/>
    <m/>
    <m/>
    <m/>
    <m/>
    <m/>
    <m/>
    <n v="8"/>
    <s v="YES"/>
    <n v="8"/>
    <n v="3420"/>
    <n v="285"/>
    <n v="2280"/>
    <m/>
    <m/>
    <n v="0"/>
    <s v=""/>
    <e v="#REF!"/>
    <s v=""/>
    <s v=""/>
    <m/>
    <n v="2692.96"/>
    <n v="897.65333333333331"/>
    <n v="897.65333333333331"/>
    <m/>
    <m/>
    <n v="0"/>
  </r>
  <r>
    <n v="12"/>
    <x v="75"/>
    <x v="0"/>
    <s v="79198-1"/>
    <n v="12"/>
    <d v="2019-02-05T00:00:00"/>
    <s v="Wiring Started"/>
    <n v="11"/>
    <d v="2019-02-04T00:00:00"/>
    <n v="13"/>
    <m/>
    <m/>
    <m/>
    <m/>
    <m/>
    <m/>
    <n v="0"/>
    <n v="1"/>
    <s v="YES"/>
    <n v="1"/>
    <n v="5880"/>
    <n v="490"/>
    <n v="490"/>
    <m/>
    <m/>
    <n v="0"/>
    <s v=""/>
    <e v="#REF!"/>
    <s v=""/>
    <s v=""/>
    <m/>
    <n v="2692.95"/>
    <n v="897.65"/>
    <n v="1795.3"/>
    <m/>
    <m/>
    <n v="0"/>
  </r>
  <r>
    <n v="18"/>
    <x v="69"/>
    <x v="0"/>
    <s v="78386-1"/>
    <n v="3"/>
    <d v="2019-02-04T00:00:00"/>
    <s v="Given to Shipping"/>
    <n v="0"/>
    <d v="2019-02-04T00:00:00"/>
    <n v="18"/>
    <m/>
    <m/>
    <m/>
    <m/>
    <m/>
    <m/>
    <m/>
    <n v="3"/>
    <s v="NO"/>
    <n v="3"/>
    <n v="1095"/>
    <n v="365"/>
    <n v="1095"/>
    <m/>
    <m/>
    <n v="0"/>
    <s v=""/>
    <e v="#REF!"/>
    <s v=""/>
    <s v=""/>
    <m/>
    <n v="2154.37"/>
    <n v="1077.1849999999999"/>
    <n v="1077.1849999999999"/>
    <m/>
    <m/>
    <n v="0"/>
  </r>
  <r>
    <n v="18"/>
    <x v="69"/>
    <x v="21"/>
    <s v="78386-2"/>
    <n v="3"/>
    <d v="2019-02-04T00:00:00"/>
    <s v="Given to Shipping"/>
    <n v="0"/>
    <d v="2019-02-04T00:00:00"/>
    <n v="18"/>
    <m/>
    <m/>
    <m/>
    <m/>
    <m/>
    <m/>
    <m/>
    <n v="3"/>
    <s v="NO"/>
    <n v="3"/>
    <n v="1314"/>
    <n v="438"/>
    <n v="1314"/>
    <m/>
    <m/>
    <n v="0"/>
    <s v=""/>
    <e v="#REF!"/>
    <s v=""/>
    <s v=""/>
    <m/>
    <n v="960"/>
    <n v="480"/>
    <n v="480"/>
    <m/>
    <m/>
    <n v="0"/>
  </r>
  <r>
    <n v="1"/>
    <x v="54"/>
    <x v="27"/>
    <s v="64752-15"/>
    <n v="32"/>
    <d v="2019-02-05T00:00:00"/>
    <s v="Wiring Started"/>
    <n v="29"/>
    <d v="2019-02-05T00:00:00"/>
    <n v="1"/>
    <n v="2"/>
    <n v="1"/>
    <m/>
    <m/>
    <m/>
    <m/>
    <m/>
    <m/>
    <s v="YES"/>
    <n v="3"/>
    <n v="12800"/>
    <n v="400"/>
    <n v="1200"/>
    <m/>
    <m/>
    <n v="0"/>
    <s v=""/>
    <e v="#REF!"/>
    <s v=""/>
    <s v=""/>
    <m/>
    <n v="1050"/>
    <n v="525"/>
    <n v="525"/>
    <m/>
    <m/>
    <n v="0"/>
  </r>
  <r>
    <n v="1"/>
    <x v="54"/>
    <x v="3"/>
    <s v="64752-10"/>
    <n v="27"/>
    <d v="2019-02-05T00:00:00"/>
    <s v="Wiring Started"/>
    <n v="19"/>
    <d v="2019-02-05T00:00:00"/>
    <n v="1"/>
    <n v="3"/>
    <n v="2"/>
    <n v="3"/>
    <m/>
    <m/>
    <m/>
    <m/>
    <m/>
    <s v="YES"/>
    <n v="8"/>
    <n v="13500"/>
    <n v="500"/>
    <n v="4000"/>
    <m/>
    <m/>
    <n v="0"/>
    <s v=""/>
    <e v="#REF!"/>
    <s v=""/>
    <s v=""/>
    <m/>
    <n v="980"/>
    <n v="490"/>
    <n v="980"/>
    <m/>
    <m/>
    <n v="0"/>
  </r>
  <r>
    <n v="1"/>
    <x v="54"/>
    <x v="25"/>
    <s v="64752-12"/>
    <n v="116"/>
    <d v="2019-02-05T00:00:00"/>
    <s v="Wiring Started"/>
    <n v="114"/>
    <d v="2019-02-05T00:00:00"/>
    <n v="1"/>
    <n v="1"/>
    <n v="1"/>
    <m/>
    <m/>
    <m/>
    <m/>
    <m/>
    <m/>
    <s v="YES"/>
    <n v="2"/>
    <n v="2300"/>
    <n v="19.827586206896552"/>
    <n v="39.655172413793103"/>
    <m/>
    <m/>
    <n v="0"/>
    <s v=""/>
    <e v="#REF!"/>
    <s v=""/>
    <s v=""/>
    <m/>
    <n v="2160"/>
    <n v="360"/>
    <n v="1080"/>
    <m/>
    <m/>
    <n v="0"/>
  </r>
  <r>
    <n v="1"/>
    <x v="54"/>
    <x v="23"/>
    <s v="64752-20"/>
    <n v="18"/>
    <d v="2019-02-05T00:00:00"/>
    <s v="Wiring Started"/>
    <n v="10"/>
    <d v="2019-02-05T00:00:00"/>
    <n v="1"/>
    <n v="2"/>
    <n v="3"/>
    <n v="1"/>
    <n v="2"/>
    <m/>
    <m/>
    <m/>
    <m/>
    <s v="YES"/>
    <n v="8"/>
    <n v="9000"/>
    <n v="500"/>
    <n v="4000"/>
    <m/>
    <m/>
    <n v="0"/>
    <s v=""/>
    <e v="#REF!"/>
    <s v=""/>
    <s v=""/>
    <m/>
    <n v="960"/>
    <n v="480"/>
    <n v="480"/>
    <m/>
    <m/>
    <n v="0"/>
  </r>
  <r>
    <n v="1"/>
    <x v="54"/>
    <x v="1"/>
    <s v="64752-11"/>
    <n v="15"/>
    <d v="2019-02-05T00:00:00"/>
    <s v="Wiring Started"/>
    <n v="12"/>
    <d v="2019-02-05T00:00:00"/>
    <n v="1"/>
    <m/>
    <n v="2"/>
    <m/>
    <n v="1"/>
    <m/>
    <m/>
    <m/>
    <m/>
    <s v="YES"/>
    <n v="3"/>
    <n v="9000"/>
    <n v="600"/>
    <n v="180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1"/>
    <s v="64752-11"/>
    <n v="15"/>
    <d v="2019-02-05T00:00:00"/>
    <s v="Wiring Started"/>
    <n v="8"/>
    <d v="2019-02-05T00:00:00"/>
    <n v="2"/>
    <n v="2"/>
    <n v="2"/>
    <n v="3"/>
    <m/>
    <m/>
    <m/>
    <m/>
    <m/>
    <s v="YES"/>
    <n v="7"/>
    <n v="9000"/>
    <n v="600"/>
    <n v="4200"/>
    <m/>
    <m/>
    <n v="0"/>
    <s v=""/>
    <e v="#REF!"/>
    <s v=""/>
    <s v=""/>
    <m/>
    <n v="2692.95"/>
    <n v="897.65"/>
    <n v="1795.3"/>
    <m/>
    <m/>
    <n v="0"/>
  </r>
  <r>
    <n v="1"/>
    <x v="54"/>
    <x v="11"/>
    <s v="64752-13"/>
    <n v="5"/>
    <d v="2019-02-05T00:00:00"/>
    <s v="Wiring Started"/>
    <n v="3"/>
    <d v="2019-02-05T00:00:00"/>
    <n v="2"/>
    <m/>
    <n v="1"/>
    <n v="1"/>
    <m/>
    <m/>
    <m/>
    <m/>
    <m/>
    <s v="YES"/>
    <n v="2"/>
    <n v="3000"/>
    <n v="600"/>
    <n v="120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3"/>
    <s v="64752-10"/>
    <n v="27"/>
    <d v="2019-02-05T00:00:00"/>
    <s v="Wiring Started"/>
    <n v="21"/>
    <d v="2019-02-05T00:00:00"/>
    <n v="2"/>
    <m/>
    <n v="4"/>
    <n v="2"/>
    <m/>
    <m/>
    <m/>
    <m/>
    <m/>
    <s v="YES"/>
    <n v="6"/>
    <n v="13500"/>
    <n v="500"/>
    <n v="3000"/>
    <m/>
    <m/>
    <n v="0"/>
    <s v=""/>
    <e v="#REF!"/>
    <s v=""/>
    <s v=""/>
    <m/>
    <n v="8350"/>
    <n v="835"/>
    <n v="5845"/>
    <m/>
    <m/>
    <n v="0"/>
  </r>
  <r>
    <n v="1"/>
    <x v="55"/>
    <x v="6"/>
    <s v="72049-3"/>
    <n v="12"/>
    <d v="2019-01-29T00:00:00"/>
    <s v="Machine Shop Started"/>
    <n v="0"/>
    <d v="2019-02-05T00:00:00"/>
    <n v="3"/>
    <n v="1"/>
    <m/>
    <n v="2"/>
    <n v="1"/>
    <n v="4"/>
    <n v="3"/>
    <n v="1"/>
    <m/>
    <s v="NO"/>
    <n v="12"/>
    <n v="14720"/>
    <n v="1226.6666666666667"/>
    <n v="14720"/>
    <m/>
    <m/>
    <n v="0"/>
    <s v=""/>
    <e v="#REF!"/>
    <s v=""/>
    <s v=""/>
    <m/>
    <n v="3640"/>
    <n v="910"/>
    <n v="3640"/>
    <m/>
    <m/>
    <n v="0"/>
  </r>
  <r>
    <n v="1"/>
    <x v="55"/>
    <x v="27"/>
    <s v="72049-15"/>
    <n v="12"/>
    <d v="2019-01-29T00:00:00"/>
    <s v="Machine Shop Started"/>
    <n v="0"/>
    <d v="2019-02-05T00:00:00"/>
    <n v="3"/>
    <n v="3"/>
    <m/>
    <m/>
    <n v="3"/>
    <n v="1"/>
    <n v="4"/>
    <n v="1"/>
    <m/>
    <s v="NO"/>
    <n v="12"/>
    <n v="14720"/>
    <n v="1226.6666666666667"/>
    <n v="14720"/>
    <m/>
    <m/>
    <n v="0"/>
    <s v=""/>
    <e v="#REF!"/>
    <s v=""/>
    <s v=""/>
    <m/>
    <n v="855"/>
    <n v="855"/>
    <n v="855"/>
    <m/>
    <m/>
    <n v="0"/>
  </r>
  <r>
    <n v="1"/>
    <x v="55"/>
    <x v="29"/>
    <s v="72049-16"/>
    <n v="4"/>
    <d v="2019-01-29T00:00:00"/>
    <s v="Wiring Started"/>
    <n v="3"/>
    <d v="2019-02-05T00:00:00"/>
    <n v="3"/>
    <n v="1"/>
    <m/>
    <m/>
    <m/>
    <m/>
    <m/>
    <m/>
    <m/>
    <s v="NO"/>
    <n v="1"/>
    <n v="10000"/>
    <n v="2500"/>
    <n v="2500"/>
    <m/>
    <m/>
    <n v="0"/>
    <s v=""/>
    <e v="#REF!"/>
    <s v=""/>
    <s v=""/>
    <m/>
    <n v="855"/>
    <n v="855"/>
    <n v="855"/>
    <m/>
    <m/>
    <n v="0"/>
  </r>
  <r>
    <n v="1"/>
    <x v="54"/>
    <x v="83"/>
    <s v="64752-37"/>
    <n v="12"/>
    <d v="2019-02-05T00:00:00"/>
    <s v="Wiring Started"/>
    <n v="6"/>
    <d v="2019-02-05T00:00:00"/>
    <n v="3"/>
    <m/>
    <n v="4"/>
    <n v="2"/>
    <m/>
    <m/>
    <m/>
    <m/>
    <m/>
    <s v="YES"/>
    <n v="6"/>
    <n v="2400"/>
    <n v="200"/>
    <n v="1200"/>
    <m/>
    <m/>
    <n v="0"/>
    <s v=""/>
    <e v="#REF!"/>
    <s v=""/>
    <s v=""/>
    <m/>
    <n v="855"/>
    <n v="855"/>
    <n v="855"/>
    <m/>
    <m/>
    <n v="0"/>
  </r>
  <r>
    <n v="4"/>
    <x v="46"/>
    <x v="21"/>
    <s v="75398-2"/>
    <n v="129"/>
    <d v="2019-01-16T00:00:00"/>
    <s v="Wiring Started"/>
    <n v="101"/>
    <d v="2019-02-05T00:00:00"/>
    <n v="4"/>
    <n v="4"/>
    <n v="4"/>
    <n v="4"/>
    <n v="4"/>
    <n v="5"/>
    <n v="7"/>
    <m/>
    <m/>
    <s v="NO"/>
    <n v="28"/>
    <n v="156520"/>
    <n v="1213.3333333333333"/>
    <n v="33973.333333333328"/>
    <m/>
    <m/>
    <n v="0"/>
    <s v=""/>
    <e v="#REF!"/>
    <s v=""/>
    <s v=""/>
    <m/>
    <n v="855"/>
    <n v="855"/>
    <n v="855"/>
    <m/>
    <m/>
    <n v="0"/>
  </r>
  <r>
    <n v="4"/>
    <x v="46"/>
    <x v="21"/>
    <s v="75398-2"/>
    <n v="129"/>
    <d v="2019-01-16T00:00:00"/>
    <s v="Wiring Started"/>
    <n v="99"/>
    <d v="2019-02-05T00:00:00"/>
    <n v="5"/>
    <n v="5"/>
    <n v="5"/>
    <n v="5"/>
    <n v="5"/>
    <n v="5"/>
    <n v="5"/>
    <m/>
    <m/>
    <s v="NO"/>
    <n v="30"/>
    <n v="156520"/>
    <n v="1213.3333333333333"/>
    <n v="36400"/>
    <m/>
    <m/>
    <n v="0"/>
    <s v=""/>
    <e v="#REF!"/>
    <s v=""/>
    <s v=""/>
    <m/>
    <n v="855"/>
    <n v="855"/>
    <n v="855"/>
    <m/>
    <m/>
    <n v="0"/>
  </r>
  <r>
    <n v="4"/>
    <x v="46"/>
    <x v="21"/>
    <s v="75398-2"/>
    <n v="129"/>
    <d v="2019-01-16T00:00:00"/>
    <s v="Wiring Started"/>
    <n v="109"/>
    <d v="2019-02-05T00:00:00"/>
    <n v="6"/>
    <n v="0"/>
    <n v="0"/>
    <n v="6"/>
    <n v="5"/>
    <n v="0"/>
    <n v="9"/>
    <m/>
    <m/>
    <s v="NO"/>
    <n v="20"/>
    <n v="156520"/>
    <n v="1213.3333333333333"/>
    <n v="24266.666666666664"/>
    <m/>
    <m/>
    <n v="0"/>
    <s v=""/>
    <e v="#REF!"/>
    <s v=""/>
    <s v=""/>
    <m/>
    <n v="855"/>
    <n v="855"/>
    <n v="855"/>
    <m/>
    <m/>
    <n v="0"/>
  </r>
  <r>
    <n v="7"/>
    <x v="57"/>
    <x v="1"/>
    <s v="76823-11"/>
    <n v="81"/>
    <d v="2019-02-04T00:00:00"/>
    <s v="Wiring Started"/>
    <n v="71"/>
    <d v="2019-02-05T00:00:00"/>
    <n v="7"/>
    <n v="10"/>
    <m/>
    <m/>
    <m/>
    <m/>
    <m/>
    <m/>
    <m/>
    <s v="NO"/>
    <n v="10"/>
    <n v="27450"/>
    <n v="338.88888888888891"/>
    <n v="3388.8888888888891"/>
    <m/>
    <m/>
    <n v="0"/>
    <s v=""/>
    <e v="#REF!"/>
    <s v=""/>
    <s v=""/>
    <m/>
    <n v="855"/>
    <n v="855"/>
    <n v="855"/>
    <m/>
    <m/>
    <n v="0"/>
  </r>
  <r>
    <n v="7"/>
    <x v="5"/>
    <x v="83"/>
    <s v="70411-37"/>
    <n v="281"/>
    <d v="2019-02-08T00:00:00"/>
    <s v="Machine Shop Finished"/>
    <n v="228"/>
    <d v="2019-02-05T00:00:00"/>
    <n v="7"/>
    <m/>
    <n v="10"/>
    <n v="10"/>
    <n v="11"/>
    <n v="11"/>
    <n v="11"/>
    <m/>
    <m/>
    <s v="YES"/>
    <n v="53"/>
    <n v="71655"/>
    <n v="255"/>
    <n v="13515"/>
    <m/>
    <m/>
    <n v="0"/>
    <s v=""/>
    <e v="#REF!"/>
    <s v=""/>
    <s v=""/>
    <m/>
    <n v="855"/>
    <n v="855"/>
    <n v="855"/>
    <m/>
    <m/>
    <n v="0"/>
  </r>
  <r>
    <n v="7"/>
    <x v="57"/>
    <x v="1"/>
    <s v="76823-11"/>
    <n v="81"/>
    <d v="2019-02-04T00:00:00"/>
    <s v="Wiring Started"/>
    <n v="60"/>
    <d v="2019-02-05T00:00:00"/>
    <n v="8"/>
    <n v="10"/>
    <n v="10"/>
    <n v="1"/>
    <m/>
    <m/>
    <m/>
    <m/>
    <m/>
    <s v="NO"/>
    <n v="21"/>
    <n v="27450"/>
    <n v="338.88888888888891"/>
    <n v="7116.666666666667"/>
    <m/>
    <m/>
    <n v="0"/>
    <s v=""/>
    <e v="#REF!"/>
    <s v=""/>
    <s v=""/>
    <m/>
    <n v="855"/>
    <n v="855"/>
    <n v="855"/>
    <m/>
    <m/>
    <n v="0"/>
  </r>
  <r>
    <n v="7"/>
    <x v="71"/>
    <x v="0"/>
    <s v="73829-1"/>
    <n v="24"/>
    <d v="2019-02-06T00:00:00"/>
    <s v="Wiring Started"/>
    <n v="4"/>
    <d v="2019-02-05T00:00:00"/>
    <n v="9"/>
    <n v="8"/>
    <n v="1"/>
    <n v="4"/>
    <n v="6"/>
    <n v="1"/>
    <m/>
    <m/>
    <m/>
    <s v="YES"/>
    <n v="20"/>
    <n v="26756.464"/>
    <n v="1114.8526666666667"/>
    <n v="22297.053333333333"/>
    <m/>
    <m/>
    <n v="0"/>
    <s v=""/>
    <e v="#REF!"/>
    <s v=""/>
    <s v=""/>
    <m/>
    <n v="855"/>
    <n v="855"/>
    <n v="855"/>
    <m/>
    <m/>
    <n v="0"/>
  </r>
  <r>
    <n v="7"/>
    <x v="57"/>
    <x v="1"/>
    <s v="76823-11"/>
    <n v="81"/>
    <d v="2019-02-04T00:00:00"/>
    <s v="Wiring Started"/>
    <n v="71"/>
    <d v="2019-02-05T00:00:00"/>
    <n v="9"/>
    <m/>
    <n v="8"/>
    <n v="2"/>
    <m/>
    <m/>
    <m/>
    <m/>
    <m/>
    <s v="NO"/>
    <n v="10"/>
    <n v="27450"/>
    <n v="338.88888888888891"/>
    <n v="3388.8888888888891"/>
    <m/>
    <m/>
    <n v="0"/>
    <s v=""/>
    <e v="#REF!"/>
    <s v=""/>
    <s v=""/>
    <m/>
    <n v="1380"/>
    <n v="460"/>
    <n v="1380"/>
    <m/>
    <m/>
    <n v="0"/>
  </r>
  <r>
    <n v="10"/>
    <x v="76"/>
    <x v="0"/>
    <s v="78731-1"/>
    <n v="110"/>
    <d v="2019-02-06T00:00:00"/>
    <s v="Machine Shop Started"/>
    <n v="98"/>
    <d v="2019-02-05T00:00:00"/>
    <n v="10"/>
    <n v="6"/>
    <n v="6"/>
    <m/>
    <m/>
    <m/>
    <m/>
    <m/>
    <m/>
    <s v="YES"/>
    <n v="12"/>
    <n v="5520"/>
    <n v="50.18181818181818"/>
    <n v="602.18181818181813"/>
    <m/>
    <m/>
    <n v="0"/>
    <s v=""/>
    <e v="#REF!"/>
    <s v=""/>
    <s v=""/>
    <m/>
    <n v="6486"/>
    <n v="1081"/>
    <n v="6486"/>
    <m/>
    <m/>
    <n v="0"/>
  </r>
  <r>
    <n v="10"/>
    <x v="77"/>
    <x v="0"/>
    <s v="78927-1"/>
    <n v="37"/>
    <d v="2019-02-06T00:00:00"/>
    <s v="Machine Shop Started"/>
    <n v="0"/>
    <d v="2019-02-05T00:00:00"/>
    <n v="10"/>
    <m/>
    <n v="4"/>
    <n v="12"/>
    <n v="15"/>
    <n v="6"/>
    <m/>
    <m/>
    <m/>
    <s v="YES"/>
    <n v="37"/>
    <n v="13660.4"/>
    <n v="369.2"/>
    <n v="13660.4"/>
    <m/>
    <m/>
    <n v="0"/>
    <s v=""/>
    <e v="#REF!"/>
    <s v=""/>
    <s v=""/>
    <m/>
    <n v="93735"/>
    <n v="1735.8333333333333"/>
    <n v="20830"/>
    <m/>
    <m/>
    <n v="0"/>
  </r>
  <r>
    <n v="10"/>
    <x v="59"/>
    <x v="0"/>
    <s v="79085-1"/>
    <n v="88"/>
    <d v="2019-02-05T00:00:00"/>
    <s v="Wiring Started"/>
    <n v="46"/>
    <d v="2019-02-05T00:00:00"/>
    <n v="11"/>
    <n v="12"/>
    <n v="12"/>
    <n v="12"/>
    <n v="6"/>
    <m/>
    <m/>
    <m/>
    <m/>
    <s v="YES"/>
    <n v="42"/>
    <n v="17600"/>
    <n v="200"/>
    <n v="8400"/>
    <m/>
    <m/>
    <n v="0"/>
    <s v=""/>
    <e v="#REF!"/>
    <s v=""/>
    <s v=""/>
    <m/>
    <n v="3616"/>
    <n v="904"/>
    <n v="3616"/>
    <m/>
    <m/>
    <n v="0"/>
  </r>
  <r>
    <n v="12"/>
    <x v="78"/>
    <x v="0"/>
    <s v="78999-1"/>
    <n v="2"/>
    <d v="2019-02-01T00:00:00"/>
    <s v="Wiring Started"/>
    <n v="0"/>
    <d v="2019-02-05T00:00:00"/>
    <n v="12"/>
    <n v="2"/>
    <m/>
    <m/>
    <m/>
    <m/>
    <m/>
    <m/>
    <m/>
    <s v="NO"/>
    <n v="2"/>
    <n v="1135"/>
    <n v="567.5"/>
    <n v="1135"/>
    <m/>
    <m/>
    <n v="0"/>
    <s v=""/>
    <e v="#REF!"/>
    <s v=""/>
    <s v=""/>
    <m/>
    <n v="3218"/>
    <n v="804.5"/>
    <n v="3218"/>
    <m/>
    <m/>
    <n v="0"/>
  </r>
  <r>
    <n v="12"/>
    <x v="79"/>
    <x v="0"/>
    <s v="78645-1"/>
    <n v="1"/>
    <d v="2019-02-01T00:00:00"/>
    <s v="Wiring Started"/>
    <n v="0"/>
    <d v="2019-02-05T00:00:00"/>
    <n v="12"/>
    <m/>
    <n v="1"/>
    <m/>
    <m/>
    <m/>
    <m/>
    <m/>
    <m/>
    <s v="NO"/>
    <n v="1"/>
    <n v="1077"/>
    <n v="1077"/>
    <n v="1077"/>
    <m/>
    <m/>
    <n v="0"/>
    <s v=""/>
    <e v="#REF!"/>
    <s v=""/>
    <s v=""/>
    <m/>
    <n v="62205"/>
    <n v="165"/>
    <n v="19140"/>
    <m/>
    <m/>
    <n v="0"/>
  </r>
  <r>
    <n v="12"/>
    <x v="79"/>
    <x v="21"/>
    <s v="78645-2"/>
    <n v="1"/>
    <d v="2019-02-01T00:00:00"/>
    <s v="Wiring Started"/>
    <n v="0"/>
    <d v="2019-02-05T00:00:00"/>
    <n v="12"/>
    <m/>
    <n v="1"/>
    <m/>
    <m/>
    <m/>
    <m/>
    <m/>
    <m/>
    <s v="NO"/>
    <n v="1"/>
    <n v="1102"/>
    <n v="1102"/>
    <n v="1102"/>
    <m/>
    <m/>
    <n v="0"/>
    <s v=""/>
    <e v="#REF!"/>
    <s v=""/>
    <s v=""/>
    <m/>
    <n v="21000"/>
    <n v="350"/>
    <n v="21000"/>
    <m/>
    <m/>
    <n v="0"/>
  </r>
  <r>
    <n v="12"/>
    <x v="75"/>
    <x v="0"/>
    <s v="79198-1"/>
    <n v="12"/>
    <d v="2019-02-05T00:00:00"/>
    <s v="Wiring Started"/>
    <n v="1"/>
    <d v="2019-02-05T00:00:00"/>
    <n v="13"/>
    <n v="8"/>
    <n v="3"/>
    <n v="0"/>
    <m/>
    <m/>
    <m/>
    <m/>
    <m/>
    <s v="YES"/>
    <n v="11"/>
    <n v="5880"/>
    <n v="490"/>
    <n v="5390"/>
    <m/>
    <m/>
    <n v="0"/>
    <s v=""/>
    <e v="#REF!"/>
    <s v=""/>
    <s v=""/>
    <m/>
    <n v="730"/>
    <n v="365"/>
    <n v="730"/>
    <m/>
    <m/>
    <n v="0"/>
  </r>
  <r>
    <n v="12"/>
    <x v="65"/>
    <x v="0"/>
    <s v="75738-1"/>
    <n v="9"/>
    <d v="2019-02-04T00:00:00"/>
    <s v="Wiring Started"/>
    <n v="0"/>
    <d v="2019-02-05T00:00:00"/>
    <n v="13"/>
    <m/>
    <n v="5"/>
    <n v="4"/>
    <m/>
    <m/>
    <m/>
    <m/>
    <m/>
    <s v="NO"/>
    <n v="9"/>
    <n v="2851.2"/>
    <n v="316.79999999999995"/>
    <n v="2851.2"/>
    <m/>
    <m/>
    <n v="0"/>
    <s v=""/>
    <e v="#REF!"/>
    <s v=""/>
    <s v=""/>
    <m/>
    <n v="645"/>
    <n v="215"/>
    <n v="645"/>
    <m/>
    <m/>
    <n v="0"/>
  </r>
  <r>
    <n v="18"/>
    <x v="80"/>
    <x v="22"/>
    <s v="75212-30"/>
    <n v="14"/>
    <d v="2019-02-01T00:00:00"/>
    <s v="Wiring Started"/>
    <n v="0"/>
    <d v="2019-02-05T00:00:00"/>
    <n v="18"/>
    <n v="7"/>
    <n v="7"/>
    <m/>
    <m/>
    <m/>
    <m/>
    <m/>
    <m/>
    <s v="NO"/>
    <n v="14"/>
    <n v="2800"/>
    <n v="200"/>
    <n v="2800"/>
    <m/>
    <m/>
    <n v="0"/>
    <s v=""/>
    <e v="#REF!"/>
    <s v=""/>
    <s v=""/>
    <m/>
    <n v="1800"/>
    <n v="600"/>
    <n v="1800"/>
    <m/>
    <m/>
    <n v="0"/>
  </r>
  <r>
    <n v="18"/>
    <x v="81"/>
    <x v="12"/>
    <s v="77693-4"/>
    <n v="8"/>
    <d v="2019-02-05T00:00:00"/>
    <s v="Wiring Started"/>
    <n v="0"/>
    <d v="2019-02-05T00:00:00"/>
    <n v="18"/>
    <n v="4"/>
    <n v="4"/>
    <m/>
    <m/>
    <m/>
    <m/>
    <m/>
    <m/>
    <s v="YES"/>
    <n v="8"/>
    <n v="2565.1999999999998"/>
    <n v="320.64999999999998"/>
    <n v="2565.1999999999998"/>
    <m/>
    <m/>
    <n v="0"/>
    <s v=""/>
    <e v="#REF!"/>
    <s v=""/>
    <s v=""/>
    <m/>
    <n v="3468"/>
    <n v="867"/>
    <n v="3468"/>
    <m/>
    <m/>
    <n v="0"/>
  </r>
  <r>
    <n v="1"/>
    <x v="54"/>
    <x v="11"/>
    <s v="64752-13"/>
    <n v="5"/>
    <d v="2019-02-05T00:00:00"/>
    <s v="Wiring Started"/>
    <n v="2"/>
    <d v="2019-02-05T00:00:00"/>
    <n v="1"/>
    <m/>
    <m/>
    <n v="3"/>
    <m/>
    <m/>
    <m/>
    <m/>
    <m/>
    <s v="YES"/>
    <n v="3"/>
    <n v="3000"/>
    <n v="600"/>
    <n v="1800"/>
    <m/>
    <m/>
    <n v="0"/>
    <s v=""/>
    <e v="#REF!"/>
    <s v=""/>
    <s v=""/>
    <m/>
    <n v="2072"/>
    <n v="259"/>
    <n v="2072"/>
    <m/>
    <m/>
    <n v="0"/>
  </r>
  <r>
    <n v="1"/>
    <x v="54"/>
    <x v="25"/>
    <s v="64752-12"/>
    <n v="116"/>
    <d v="2019-02-05T00:00:00"/>
    <s v="Wiring Started"/>
    <n v="115"/>
    <d v="2019-02-05T00:00:00"/>
    <n v="2"/>
    <m/>
    <m/>
    <n v="1"/>
    <m/>
    <m/>
    <m/>
    <m/>
    <m/>
    <s v="YES"/>
    <n v="1"/>
    <n v="2300"/>
    <n v="19.827586206896552"/>
    <n v="19.827586206896552"/>
    <m/>
    <m/>
    <n v="0"/>
    <s v=""/>
    <e v="#REF!"/>
    <s v=""/>
    <s v=""/>
    <m/>
    <n v="702"/>
    <n v="234"/>
    <n v="702"/>
    <m/>
    <m/>
    <n v="0"/>
  </r>
  <r>
    <n v="7"/>
    <x v="57"/>
    <x v="10"/>
    <s v="76823-7"/>
    <n v="24"/>
    <d v="2019-02-04T00:00:00"/>
    <s v="Wiring Started"/>
    <n v="0"/>
    <d v="2019-02-05T00:00:00"/>
    <n v="8"/>
    <m/>
    <m/>
    <n v="9"/>
    <n v="10"/>
    <n v="5"/>
    <m/>
    <m/>
    <m/>
    <s v="NO"/>
    <n v="24"/>
    <n v="8250"/>
    <n v="343.75"/>
    <n v="8250"/>
    <m/>
    <m/>
    <n v="0"/>
    <s v=""/>
    <e v="#REF!"/>
    <s v=""/>
    <s v=""/>
    <m/>
    <n v="2692.96"/>
    <n v="897.65333333333331"/>
    <n v="897.65333333333331"/>
    <m/>
    <m/>
    <n v="0"/>
  </r>
  <r>
    <n v="7"/>
    <x v="57"/>
    <x v="24"/>
    <s v="76823-8"/>
    <n v="15"/>
    <d v="2019-02-04T00:00:00"/>
    <s v="Wiring Started"/>
    <n v="0"/>
    <d v="2019-02-05T00:00:00"/>
    <n v="9"/>
    <m/>
    <m/>
    <n v="2"/>
    <n v="3"/>
    <n v="8"/>
    <n v="2"/>
    <m/>
    <m/>
    <s v="NO"/>
    <n v="15"/>
    <n v="5130"/>
    <n v="342"/>
    <n v="5130"/>
    <m/>
    <m/>
    <n v="0"/>
    <s v=""/>
    <e v="#REF!"/>
    <s v=""/>
    <s v=""/>
    <m/>
    <n v="2585.25"/>
    <n v="861.75"/>
    <n v="1723.5"/>
    <m/>
    <m/>
    <n v="0"/>
  </r>
  <r>
    <n v="12"/>
    <x v="82"/>
    <x v="0"/>
    <s v="77898-1"/>
    <n v="2"/>
    <d v="2019-02-05T00:00:00"/>
    <s v="Machine Shop Finished"/>
    <n v="0"/>
    <d v="2019-02-05T00:00:00"/>
    <n v="12"/>
    <m/>
    <m/>
    <n v="2"/>
    <m/>
    <m/>
    <m/>
    <m/>
    <m/>
    <s v="YES"/>
    <n v="2"/>
    <n v="1666"/>
    <n v="833"/>
    <n v="1666"/>
    <m/>
    <m/>
    <n v="0"/>
    <s v=""/>
    <e v="#REF!"/>
    <s v=""/>
    <s v=""/>
    <m/>
    <n v="2692.95"/>
    <n v="897.65"/>
    <n v="897.65"/>
    <m/>
    <m/>
    <n v="0"/>
  </r>
  <r>
    <n v="12"/>
    <x v="48"/>
    <x v="0"/>
    <s v="75164-1"/>
    <n v="9"/>
    <d v="2019-02-01T00:00:00"/>
    <s v="Wiring Started"/>
    <n v="8"/>
    <d v="2019-02-05T00:00:00"/>
    <n v="12"/>
    <m/>
    <m/>
    <n v="1"/>
    <m/>
    <m/>
    <m/>
    <m/>
    <m/>
    <s v="NO"/>
    <n v="1"/>
    <n v="9706.5"/>
    <n v="1078.5"/>
    <n v="1078.5"/>
    <m/>
    <m/>
    <n v="0"/>
    <s v=""/>
    <e v="#REF!"/>
    <s v=""/>
    <s v=""/>
    <m/>
    <n v="2800.68"/>
    <n v="933.56"/>
    <n v="933.56"/>
    <m/>
    <m/>
    <n v="0"/>
  </r>
  <r>
    <n v="12"/>
    <x v="83"/>
    <x v="0"/>
    <s v="79106-1"/>
    <n v="3"/>
    <d v="2019-02-07T00:00:00"/>
    <s v="Machine Shop Finished"/>
    <n v="0"/>
    <d v="2019-02-05T00:00:00"/>
    <n v="13"/>
    <m/>
    <m/>
    <n v="2"/>
    <n v="1"/>
    <m/>
    <m/>
    <m/>
    <m/>
    <s v="YES"/>
    <n v="3"/>
    <n v="1710"/>
    <n v="570"/>
    <n v="1710"/>
    <m/>
    <m/>
    <n v="0"/>
    <s v=""/>
    <e v="#REF!"/>
    <s v=""/>
    <s v=""/>
    <m/>
    <n v="2692.96"/>
    <n v="897.65333333333331"/>
    <n v="897.65333333333331"/>
    <m/>
    <m/>
    <n v="0"/>
  </r>
  <r>
    <n v="12"/>
    <x v="83"/>
    <x v="21"/>
    <s v="79106-2"/>
    <n v="3"/>
    <d v="2019-02-07T00:00:00"/>
    <s v="Machine Shop Finished"/>
    <n v="0"/>
    <d v="2019-02-05T00:00:00"/>
    <n v="13"/>
    <m/>
    <m/>
    <n v="1"/>
    <n v="2"/>
    <m/>
    <m/>
    <m/>
    <m/>
    <s v="YES"/>
    <n v="3"/>
    <n v="1710"/>
    <n v="570"/>
    <n v="1710"/>
    <m/>
    <m/>
    <n v="0"/>
    <s v=""/>
    <e v="#REF!"/>
    <s v=""/>
    <s v=""/>
    <m/>
    <n v="2692.96"/>
    <n v="897.65333333333331"/>
    <n v="897.65333333333331"/>
    <m/>
    <m/>
    <n v="0"/>
  </r>
  <r>
    <n v="18"/>
    <x v="81"/>
    <x v="24"/>
    <s v="77693-8"/>
    <n v="30"/>
    <d v="2019-02-05T00:00:00"/>
    <s v="Wiring Started"/>
    <n v="15"/>
    <d v="2019-02-05T00:00:00"/>
    <n v="18"/>
    <m/>
    <m/>
    <n v="8"/>
    <n v="5"/>
    <n v="2"/>
    <m/>
    <m/>
    <m/>
    <s v="YES"/>
    <n v="15"/>
    <n v="12185.4"/>
    <n v="406.18"/>
    <n v="6092.7"/>
    <m/>
    <m/>
    <n v="0"/>
    <s v=""/>
    <e v="#REF!"/>
    <s v=""/>
    <s v=""/>
    <m/>
    <n v="2692.96"/>
    <n v="897.65333333333331"/>
    <n v="897.65333333333331"/>
    <m/>
    <m/>
    <n v="0"/>
  </r>
  <r>
    <n v="1"/>
    <x v="54"/>
    <x v="29"/>
    <s v="64752-16"/>
    <n v="2"/>
    <d v="2019-02-05T00:00:00"/>
    <s v="Wiring Started"/>
    <n v="1"/>
    <d v="2019-02-05T00:00:00"/>
    <n v="1"/>
    <m/>
    <m/>
    <m/>
    <n v="1"/>
    <m/>
    <m/>
    <m/>
    <m/>
    <s v="YES"/>
    <n v="1"/>
    <n v="500"/>
    <n v="250"/>
    <n v="250"/>
    <m/>
    <m/>
    <n v="0"/>
    <s v=""/>
    <e v="#REF!"/>
    <s v=""/>
    <s v=""/>
    <m/>
    <n v="2692.95"/>
    <n v="897.65"/>
    <n v="897.65"/>
    <m/>
    <m/>
    <n v="0"/>
  </r>
  <r>
    <n v="1"/>
    <x v="54"/>
    <x v="84"/>
    <s v="64752-31"/>
    <n v="10"/>
    <d v="2019-02-05T00:00:00"/>
    <s v="Wiring Started"/>
    <n v="8"/>
    <d v="2019-02-05T00:00:00"/>
    <n v="1"/>
    <m/>
    <m/>
    <m/>
    <n v="2"/>
    <m/>
    <m/>
    <m/>
    <m/>
    <s v="YES"/>
    <n v="2"/>
    <n v="600"/>
    <n v="60"/>
    <n v="120"/>
    <m/>
    <m/>
    <n v="0"/>
    <s v=""/>
    <e v="#REF!"/>
    <s v=""/>
    <s v=""/>
    <m/>
    <n v="2692.95"/>
    <n v="897.65"/>
    <n v="897.65"/>
    <m/>
    <m/>
    <n v="0"/>
  </r>
  <r>
    <n v="1"/>
    <x v="54"/>
    <x v="22"/>
    <s v="64752-30"/>
    <n v="26"/>
    <d v="2019-02-01T00:00:00"/>
    <s v="Wiring Started"/>
    <n v="7"/>
    <d v="2019-02-05T00:00:00"/>
    <n v="1"/>
    <m/>
    <m/>
    <m/>
    <n v="3"/>
    <n v="8"/>
    <n v="8"/>
    <m/>
    <m/>
    <s v="NO"/>
    <n v="19"/>
    <n v="10400"/>
    <n v="400"/>
    <n v="7600"/>
    <m/>
    <m/>
    <n v="0"/>
    <s v=""/>
    <e v="#REF!"/>
    <s v=""/>
    <s v=""/>
    <m/>
    <n v="1831.22"/>
    <n v="1831.22"/>
    <n v="1831.22"/>
    <m/>
    <m/>
    <n v="0"/>
  </r>
  <r>
    <n v="1"/>
    <x v="54"/>
    <x v="27"/>
    <s v="64752-15"/>
    <n v="32"/>
    <d v="2019-02-05T00:00:00"/>
    <s v="Wiring Started"/>
    <n v="31"/>
    <d v="2019-02-05T00:00:00"/>
    <n v="2"/>
    <m/>
    <m/>
    <m/>
    <n v="1"/>
    <m/>
    <m/>
    <m/>
    <m/>
    <s v="YES"/>
    <n v="1"/>
    <n v="12800"/>
    <n v="400"/>
    <n v="40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31"/>
    <s v="64752-22"/>
    <n v="1"/>
    <d v="2019-02-01T00:00:00"/>
    <s v="Wiring Started"/>
    <n v="0"/>
    <d v="2019-02-05T00:00:00"/>
    <n v="2"/>
    <m/>
    <m/>
    <m/>
    <n v="1"/>
    <m/>
    <m/>
    <m/>
    <m/>
    <s v="NO"/>
    <n v="1"/>
    <n v="450"/>
    <n v="450"/>
    <n v="450"/>
    <m/>
    <m/>
    <n v="0"/>
    <s v=""/>
    <e v="#REF!"/>
    <s v=""/>
    <s v=""/>
    <m/>
    <n v="2692.96"/>
    <n v="897.65333333333331"/>
    <n v="897.65333333333331"/>
    <m/>
    <m/>
    <n v="0"/>
  </r>
  <r>
    <n v="1"/>
    <x v="54"/>
    <x v="17"/>
    <s v="64752-23"/>
    <n v="16"/>
    <d v="2019-02-01T00:00:00"/>
    <s v="Machine Shop Finished"/>
    <n v="8"/>
    <d v="2019-02-05T00:00:00"/>
    <n v="2"/>
    <m/>
    <m/>
    <m/>
    <n v="1"/>
    <n v="7"/>
    <m/>
    <m/>
    <m/>
    <s v="NO"/>
    <n v="8"/>
    <n v="5760"/>
    <n v="360"/>
    <n v="2880"/>
    <m/>
    <m/>
    <n v="0"/>
    <s v=""/>
    <e v="#REF!"/>
    <s v=""/>
    <s v=""/>
    <m/>
    <n v="2692.96"/>
    <n v="897.65333333333331"/>
    <n v="897.65333333333331"/>
    <m/>
    <m/>
    <n v="0"/>
  </r>
  <r>
    <n v="4"/>
    <x v="46"/>
    <x v="6"/>
    <s v="75398-3"/>
    <n v="1"/>
    <d v="2019-01-16T00:00:00"/>
    <s v="Wiring Started"/>
    <n v="0"/>
    <d v="2019-02-05T00:00:00"/>
    <n v="6"/>
    <m/>
    <m/>
    <m/>
    <n v="1"/>
    <m/>
    <m/>
    <m/>
    <m/>
    <s v="NO"/>
    <n v="1"/>
    <n v="585"/>
    <n v="585"/>
    <n v="585"/>
    <m/>
    <m/>
    <n v="0"/>
    <s v=""/>
    <e v="#REF!"/>
    <s v=""/>
    <s v=""/>
    <m/>
    <n v="2692.95"/>
    <n v="897.65"/>
    <n v="897.65"/>
    <m/>
    <m/>
    <n v="0"/>
  </r>
  <r>
    <n v="7"/>
    <x v="57"/>
    <x v="3"/>
    <s v="76823-10"/>
    <n v="3"/>
    <d v="2019-02-04T00:00:00"/>
    <s v="Wiring Started"/>
    <n v="0"/>
    <d v="2019-02-05T00:00:00"/>
    <n v="8"/>
    <m/>
    <m/>
    <m/>
    <m/>
    <n v="3"/>
    <m/>
    <m/>
    <m/>
    <s v="NO"/>
    <n v="3"/>
    <n v="1470"/>
    <n v="490"/>
    <n v="1470"/>
    <m/>
    <m/>
    <n v="0"/>
    <s v=""/>
    <e v="#REF!"/>
    <s v=""/>
    <s v=""/>
    <m/>
    <n v="2692.95"/>
    <n v="897.65"/>
    <n v="897.65"/>
    <m/>
    <m/>
    <n v="0"/>
  </r>
  <r>
    <n v="7"/>
    <x v="57"/>
    <x v="9"/>
    <s v="76823-9"/>
    <n v="2"/>
    <d v="2019-02-04T00:00:00"/>
    <s v="Wiring Started"/>
    <n v="0"/>
    <d v="2019-02-05T00:00:00"/>
    <n v="8"/>
    <m/>
    <m/>
    <m/>
    <m/>
    <n v="2"/>
    <m/>
    <m/>
    <m/>
    <s v="NO"/>
    <n v="2"/>
    <n v="1190"/>
    <n v="595"/>
    <n v="1190"/>
    <m/>
    <m/>
    <n v="0"/>
    <s v=""/>
    <e v="#REF!"/>
    <s v=""/>
    <s v=""/>
    <m/>
    <n v="2692.96"/>
    <n v="897.65333333333331"/>
    <n v="1795.3066666666666"/>
    <m/>
    <m/>
    <n v="0"/>
  </r>
  <r>
    <n v="10"/>
    <x v="77"/>
    <x v="6"/>
    <s v="78927-3"/>
    <n v="8"/>
    <d v="2019-02-06T00:00:00"/>
    <s v="Machine Shop Started"/>
    <n v="-6"/>
    <d v="2019-02-05T00:00:00"/>
    <n v="10"/>
    <m/>
    <m/>
    <m/>
    <m/>
    <n v="4"/>
    <n v="10"/>
    <m/>
    <m/>
    <s v="YES"/>
    <n v="14"/>
    <n v="10914.2"/>
    <n v="1364.2750000000001"/>
    <n v="19099.850000000002"/>
    <m/>
    <m/>
    <n v="0"/>
    <s v=""/>
    <e v="#REF!"/>
    <s v=""/>
    <s v=""/>
    <m/>
    <n v="2800.68"/>
    <n v="933.56"/>
    <n v="933.56"/>
    <m/>
    <m/>
    <n v="0"/>
  </r>
  <r>
    <n v="10"/>
    <x v="84"/>
    <x v="0"/>
    <s v="79050-1"/>
    <n v="2"/>
    <d v="2019-02-05T00:00:00"/>
    <s v="Machine Shop Started"/>
    <n v="0"/>
    <d v="2019-02-05T00:00:00"/>
    <n v="11"/>
    <m/>
    <m/>
    <m/>
    <n v="2"/>
    <m/>
    <m/>
    <m/>
    <m/>
    <s v="YES"/>
    <n v="2"/>
    <n v="300"/>
    <n v="150"/>
    <n v="300"/>
    <m/>
    <m/>
    <n v="0"/>
    <s v=""/>
    <e v="#REF!"/>
    <s v=""/>
    <s v=""/>
    <m/>
    <n v="2692.95"/>
    <n v="897.65"/>
    <n v="2692.95"/>
    <m/>
    <m/>
    <n v="0"/>
  </r>
  <r>
    <n v="10"/>
    <x v="85"/>
    <x v="0"/>
    <s v="78909-1"/>
    <n v="2"/>
    <d v="2019-02-06T00:00:00"/>
    <s v="Machine Shop Started"/>
    <n v="0"/>
    <d v="2019-02-05T00:00:00"/>
    <n v="11"/>
    <m/>
    <m/>
    <m/>
    <n v="2"/>
    <m/>
    <m/>
    <m/>
    <m/>
    <s v="YES"/>
    <n v="2"/>
    <n v="500"/>
    <n v="250"/>
    <n v="500"/>
    <m/>
    <m/>
    <n v="0"/>
    <s v=""/>
    <e v="#REF!"/>
    <s v=""/>
    <s v=""/>
    <m/>
    <n v="2692.96"/>
    <n v="897.65333333333331"/>
    <n v="897.65333333333331"/>
    <m/>
    <m/>
    <n v="0"/>
  </r>
  <r>
    <n v="10"/>
    <x v="86"/>
    <x v="0"/>
    <s v="79005-1"/>
    <n v="3"/>
    <d v="2019-02-05T00:00:00"/>
    <s v="Machine Shop Started"/>
    <n v="0"/>
    <d v="2019-02-05T00:00:00"/>
    <n v="11"/>
    <m/>
    <m/>
    <m/>
    <n v="3"/>
    <m/>
    <m/>
    <m/>
    <m/>
    <s v="YES"/>
    <n v="3"/>
    <n v="870"/>
    <n v="290"/>
    <n v="870"/>
    <m/>
    <m/>
    <n v="0"/>
    <s v=""/>
    <e v="#REF!"/>
    <s v=""/>
    <s v=""/>
    <m/>
    <n v="2692.95"/>
    <n v="897.65"/>
    <n v="897.65"/>
    <m/>
    <m/>
    <n v="0"/>
  </r>
  <r>
    <n v="10"/>
    <x v="87"/>
    <x v="0"/>
    <s v="79043-1"/>
    <n v="10"/>
    <d v="2019-02-05T00:00:00"/>
    <s v="Machine Shop Finished"/>
    <n v="0"/>
    <d v="2019-02-05T00:00:00"/>
    <n v="11"/>
    <m/>
    <m/>
    <m/>
    <m/>
    <n v="10"/>
    <m/>
    <m/>
    <m/>
    <s v="YES"/>
    <n v="10"/>
    <n v="2950"/>
    <n v="295"/>
    <n v="2950"/>
    <m/>
    <m/>
    <n v="0"/>
    <s v=""/>
    <e v="#REF!"/>
    <s v=""/>
    <s v=""/>
    <m/>
    <n v="15664"/>
    <n v="356"/>
    <n v="15664"/>
    <m/>
    <m/>
    <n v="0"/>
  </r>
  <r>
    <n v="10"/>
    <x v="88"/>
    <x v="0"/>
    <s v="78812-1"/>
    <n v="1"/>
    <d v="2019-02-06T00:00:00"/>
    <s v="Machine Shop Started"/>
    <n v="0"/>
    <d v="2019-02-05T00:00:00"/>
    <n v="11"/>
    <m/>
    <m/>
    <m/>
    <m/>
    <n v="1"/>
    <m/>
    <m/>
    <m/>
    <s v="YES"/>
    <n v="1"/>
    <n v="355"/>
    <n v="355"/>
    <n v="355"/>
    <m/>
    <m/>
    <n v="0"/>
    <s v=""/>
    <e v="#REF!"/>
    <s v=""/>
    <s v=""/>
    <m/>
    <n v="1911"/>
    <n v="273"/>
    <n v="1911"/>
    <m/>
    <m/>
    <n v="0"/>
  </r>
  <r>
    <n v="10"/>
    <x v="88"/>
    <x v="6"/>
    <s v="78812-3"/>
    <n v="1"/>
    <d v="2019-02-06T00:00:00"/>
    <s v="Machine Shop Started"/>
    <n v="0"/>
    <d v="2019-02-05T00:00:00"/>
    <n v="11"/>
    <m/>
    <m/>
    <m/>
    <m/>
    <n v="1"/>
    <m/>
    <m/>
    <m/>
    <s v="YES"/>
    <n v="1"/>
    <n v="255"/>
    <n v="255"/>
    <n v="255"/>
    <m/>
    <m/>
    <n v="0"/>
    <s v=""/>
    <e v="#REF!"/>
    <s v=""/>
    <s v=""/>
    <m/>
    <n v="4626"/>
    <n v="257"/>
    <n v="4369"/>
    <m/>
    <m/>
    <n v="0"/>
  </r>
  <r>
    <n v="12"/>
    <x v="89"/>
    <x v="0"/>
    <s v="78637-1"/>
    <n v="1"/>
    <d v="2019-02-05T00:00:00"/>
    <s v="Machine Shop Finished"/>
    <n v="0"/>
    <d v="2019-02-05T00:00:00"/>
    <n v="12"/>
    <m/>
    <m/>
    <m/>
    <m/>
    <n v="1"/>
    <m/>
    <m/>
    <m/>
    <s v="YES"/>
    <n v="1"/>
    <n v="669.6"/>
    <n v="669.6"/>
    <n v="669.6"/>
    <m/>
    <m/>
    <n v="0"/>
    <s v=""/>
    <e v="#REF!"/>
    <s v=""/>
    <s v=""/>
    <m/>
    <n v="768"/>
    <n v="192"/>
    <n v="768"/>
    <m/>
    <m/>
    <n v="0"/>
  </r>
  <r>
    <n v="12"/>
    <x v="89"/>
    <x v="21"/>
    <s v="78637-2"/>
    <n v="3"/>
    <d v="2019-02-05T00:00:00"/>
    <s v="Machine Shop Finished"/>
    <n v="1"/>
    <d v="2019-02-05T00:00:00"/>
    <n v="12"/>
    <m/>
    <m/>
    <m/>
    <m/>
    <n v="2"/>
    <m/>
    <m/>
    <m/>
    <s v="YES"/>
    <n v="2"/>
    <n v="1026"/>
    <n v="342"/>
    <n v="684"/>
    <m/>
    <m/>
    <n v="0"/>
    <s v=""/>
    <e v="#REF!"/>
    <s v=""/>
    <s v=""/>
    <m/>
    <n v="1285"/>
    <n v="257"/>
    <n v="1285"/>
    <m/>
    <m/>
    <n v="0"/>
  </r>
  <r>
    <n v="12"/>
    <x v="90"/>
    <x v="0"/>
    <s v="79037-1"/>
    <n v="1"/>
    <d v="2019-02-05T00:00:00"/>
    <s v="Machine Shop Finished"/>
    <n v="0"/>
    <d v="2019-02-05T00:00:00"/>
    <n v="12"/>
    <m/>
    <m/>
    <m/>
    <m/>
    <n v="1"/>
    <m/>
    <m/>
    <m/>
    <s v="YES"/>
    <n v="1"/>
    <n v="568"/>
    <n v="568"/>
    <n v="568"/>
    <m/>
    <m/>
    <n v="0"/>
    <s v=""/>
    <e v="#REF!"/>
    <s v=""/>
    <s v=""/>
    <m/>
    <n v="2289.44"/>
    <n v="763.14666666666665"/>
    <n v="2289.44"/>
    <m/>
    <m/>
    <n v="0"/>
  </r>
  <r>
    <n v="12"/>
    <x v="91"/>
    <x v="0"/>
    <s v="78502-1"/>
    <n v="3"/>
    <d v="2019-02-05T00:00:00"/>
    <s v="Machine Shop Finished"/>
    <n v="2"/>
    <d v="2019-02-05T00:00:00"/>
    <n v="12"/>
    <m/>
    <m/>
    <m/>
    <n v="1"/>
    <m/>
    <m/>
    <m/>
    <m/>
    <s v="YES"/>
    <n v="1"/>
    <n v="870"/>
    <n v="290"/>
    <n v="290"/>
    <m/>
    <m/>
    <n v="0"/>
    <s v=""/>
    <e v="#REF!"/>
    <s v=""/>
    <s v=""/>
    <m/>
    <n v="360"/>
    <n v="360"/>
    <n v="360"/>
    <m/>
    <m/>
    <n v="0"/>
  </r>
  <r>
    <n v="12"/>
    <x v="92"/>
    <x v="0"/>
    <s v="78515-1"/>
    <n v="5"/>
    <d v="2019-02-07T00:00:00"/>
    <s v="Machine Shop Finished"/>
    <n v="0"/>
    <d v="2019-02-05T00:00:00"/>
    <n v="13"/>
    <m/>
    <m/>
    <m/>
    <n v="5"/>
    <m/>
    <m/>
    <m/>
    <m/>
    <s v="YES"/>
    <n v="5"/>
    <n v="2335"/>
    <n v="467"/>
    <n v="2335"/>
    <m/>
    <m/>
    <n v="0"/>
    <s v=""/>
    <e v="#REF!"/>
    <s v=""/>
    <s v=""/>
    <m/>
    <n v="343.42"/>
    <n v="343.42"/>
    <n v="343.42"/>
    <m/>
    <m/>
    <n v="0"/>
  </r>
  <r>
    <n v="12"/>
    <x v="93"/>
    <x v="0"/>
    <s v="72844-1"/>
    <n v="8"/>
    <d v="2019-02-07T00:00:00"/>
    <s v="Machine Shop Started"/>
    <n v="0"/>
    <d v="2019-02-05T00:00:00"/>
    <n v="13"/>
    <m/>
    <m/>
    <m/>
    <n v="1"/>
    <n v="7"/>
    <m/>
    <m/>
    <m/>
    <s v="YES"/>
    <n v="8"/>
    <n v="3104"/>
    <n v="388"/>
    <n v="3104"/>
    <m/>
    <m/>
    <n v="0"/>
    <s v=""/>
    <e v="#REF!"/>
    <s v=""/>
    <s v=""/>
    <m/>
    <n v="2289.4499999999998"/>
    <n v="763.15"/>
    <n v="2289.4499999999998"/>
    <m/>
    <m/>
    <n v="0"/>
  </r>
  <r>
    <n v="18"/>
    <x v="81"/>
    <x v="0"/>
    <s v="77693-1"/>
    <n v="13"/>
    <d v="2019-02-05T00:00:00"/>
    <s v="Wiring Started"/>
    <n v="3"/>
    <d v="2019-02-05T00:00:00"/>
    <n v="18"/>
    <m/>
    <m/>
    <m/>
    <n v="3"/>
    <n v="7"/>
    <m/>
    <m/>
    <m/>
    <s v="YES"/>
    <n v="10"/>
    <n v="3890.77"/>
    <n v="299.29000000000002"/>
    <n v="2992.9"/>
    <m/>
    <m/>
    <n v="0"/>
    <s v=""/>
    <e v="#REF!"/>
    <s v=""/>
    <s v=""/>
    <m/>
    <n v="91575.6"/>
    <n v="455.6"/>
    <n v="28247.200000000001"/>
    <m/>
    <m/>
    <n v="0"/>
  </r>
  <r>
    <n v="1"/>
    <x v="54"/>
    <x v="5"/>
    <s v="64752-24"/>
    <n v="4"/>
    <d v="2019-02-01T00:00:00"/>
    <s v="Wiring Started"/>
    <n v="0"/>
    <d v="2019-02-05T00:00:00"/>
    <n v="2"/>
    <m/>
    <m/>
    <m/>
    <m/>
    <m/>
    <n v="4"/>
    <m/>
    <m/>
    <s v="NO"/>
    <n v="4"/>
    <n v="1260"/>
    <n v="315"/>
    <n v="1260"/>
    <m/>
    <m/>
    <n v="0"/>
    <s v=""/>
    <e v="#REF!"/>
    <s v=""/>
    <s v=""/>
    <m/>
    <n v="14950"/>
    <n v="1495"/>
    <n v="14950"/>
    <m/>
    <m/>
    <n v="0"/>
  </r>
  <r>
    <n v="4"/>
    <x v="94"/>
    <x v="6"/>
    <s v="78889-3"/>
    <n v="7"/>
    <d v="2019-02-08T00:00:00"/>
    <s v="Machine Shop Finished"/>
    <n v="6"/>
    <d v="2019-02-05T00:00:00"/>
    <n v="4"/>
    <m/>
    <m/>
    <m/>
    <m/>
    <n v="1"/>
    <m/>
    <m/>
    <m/>
    <s v="YES"/>
    <n v="1"/>
    <n v="1360"/>
    <n v="194.28571428571428"/>
    <n v="194.28571428571428"/>
    <m/>
    <m/>
    <n v="0"/>
    <s v=""/>
    <e v="#REF!"/>
    <s v=""/>
    <s v=""/>
    <m/>
    <n v="12560"/>
    <n v="1570"/>
    <n v="12560"/>
    <m/>
    <m/>
    <n v="0"/>
  </r>
  <r>
    <n v="4"/>
    <x v="94"/>
    <x v="21"/>
    <s v="78889-2"/>
    <n v="2"/>
    <d v="2019-02-08T00:00:00"/>
    <s v="Machine Shop Finished"/>
    <n v="0"/>
    <d v="2019-02-05T00:00:00"/>
    <n v="4"/>
    <m/>
    <m/>
    <m/>
    <m/>
    <n v="2"/>
    <m/>
    <m/>
    <m/>
    <s v="YES"/>
    <n v="2"/>
    <n v="1440"/>
    <n v="720"/>
    <n v="1440"/>
    <m/>
    <m/>
    <n v="0"/>
    <s v=""/>
    <e v="#REF!"/>
    <s v=""/>
    <s v=""/>
    <m/>
    <n v="56000"/>
    <n v="500"/>
    <n v="500"/>
    <m/>
    <m/>
    <n v="0"/>
  </r>
  <r>
    <n v="7"/>
    <x v="57"/>
    <x v="25"/>
    <s v="76823-12"/>
    <n v="24"/>
    <d v="2019-02-04T00:00:00"/>
    <s v="Wiring Started"/>
    <n v="12"/>
    <d v="2019-02-05T00:00:00"/>
    <n v="8"/>
    <m/>
    <m/>
    <m/>
    <m/>
    <m/>
    <n v="12"/>
    <m/>
    <m/>
    <s v="NO"/>
    <n v="12"/>
    <n v="4920"/>
    <n v="205"/>
    <n v="2460"/>
    <m/>
    <m/>
    <n v="0"/>
    <m/>
    <m/>
    <m/>
    <m/>
    <m/>
    <m/>
    <m/>
    <m/>
    <m/>
    <m/>
    <m/>
  </r>
  <r>
    <n v="7"/>
    <x v="57"/>
    <x v="25"/>
    <s v="76823-12"/>
    <n v="24"/>
    <d v="2019-02-04T00:00:00"/>
    <s v="Wiring Started"/>
    <n v="21"/>
    <d v="2019-02-05T00:00:00"/>
    <n v="9"/>
    <m/>
    <m/>
    <m/>
    <m/>
    <m/>
    <n v="3"/>
    <m/>
    <m/>
    <s v="NO"/>
    <n v="3"/>
    <n v="4920"/>
    <n v="205"/>
    <n v="615"/>
    <m/>
    <m/>
    <n v="0"/>
    <m/>
    <m/>
    <m/>
    <m/>
    <m/>
    <m/>
    <m/>
    <m/>
    <m/>
    <m/>
    <m/>
  </r>
  <r>
    <n v="7"/>
    <x v="71"/>
    <x v="21"/>
    <s v="73829-2"/>
    <n v="27"/>
    <d v="2019-02-06T00:00:00"/>
    <s v="Wiring Started"/>
    <n v="22"/>
    <d v="2019-02-05T00:00:00"/>
    <n v="9"/>
    <m/>
    <m/>
    <m/>
    <m/>
    <m/>
    <n v="5"/>
    <m/>
    <m/>
    <s v="YES"/>
    <n v="5"/>
    <n v="23279.526000000002"/>
    <n v="862.20466666666675"/>
    <n v="4311.0233333333335"/>
    <m/>
    <m/>
    <n v="0"/>
    <m/>
    <m/>
    <m/>
    <m/>
    <m/>
    <m/>
    <m/>
    <m/>
    <m/>
    <m/>
    <m/>
  </r>
  <r>
    <n v="10"/>
    <x v="88"/>
    <x v="21"/>
    <s v="78812-2"/>
    <n v="3"/>
    <d v="2019-02-06T00:00:00"/>
    <s v="Machine Shop Started"/>
    <n v="0"/>
    <d v="2019-02-05T00:00:00"/>
    <n v="11"/>
    <m/>
    <m/>
    <m/>
    <m/>
    <m/>
    <n v="3"/>
    <m/>
    <m/>
    <s v="YES"/>
    <n v="3"/>
    <n v="765"/>
    <n v="255"/>
    <n v="765"/>
    <m/>
    <m/>
    <n v="0"/>
    <m/>
    <m/>
    <m/>
    <m/>
    <m/>
    <m/>
    <m/>
    <m/>
    <m/>
    <m/>
    <m/>
  </r>
  <r>
    <n v="10"/>
    <x v="95"/>
    <x v="0"/>
    <s v="78861-1"/>
    <n v="8"/>
    <d v="2019-02-06T00:00:00"/>
    <s v="Machine Shop Started"/>
    <n v="0"/>
    <d v="2019-02-05T00:00:00"/>
    <n v="11"/>
    <m/>
    <m/>
    <m/>
    <m/>
    <m/>
    <n v="8"/>
    <m/>
    <m/>
    <s v="YES"/>
    <n v="8"/>
    <n v="1344"/>
    <n v="168"/>
    <n v="1344"/>
    <m/>
    <m/>
    <n v="0"/>
    <m/>
    <m/>
    <m/>
    <m/>
    <m/>
    <m/>
    <m/>
    <m/>
    <m/>
    <m/>
    <m/>
  </r>
  <r>
    <n v="10"/>
    <x v="95"/>
    <x v="21"/>
    <s v="78861-2"/>
    <n v="5"/>
    <d v="2019-02-06T00:00:00"/>
    <s v="Machine Shop Started"/>
    <n v="3"/>
    <d v="2019-02-05T00:00:00"/>
    <n v="11"/>
    <m/>
    <m/>
    <m/>
    <m/>
    <m/>
    <n v="2"/>
    <m/>
    <m/>
    <s v="YES"/>
    <n v="2"/>
    <n v="840"/>
    <n v="168"/>
    <n v="336"/>
    <m/>
    <m/>
    <n v="0"/>
    <m/>
    <m/>
    <m/>
    <m/>
    <m/>
    <m/>
    <m/>
    <m/>
    <m/>
    <m/>
    <m/>
  </r>
  <r>
    <n v="12"/>
    <x v="96"/>
    <x v="0"/>
    <s v="70426-1"/>
    <n v="3"/>
    <d v="2019-02-04T00:00:00"/>
    <s v="Machine Shop Finished"/>
    <n v="2"/>
    <d v="2019-02-05T00:00:00"/>
    <n v="12"/>
    <m/>
    <m/>
    <m/>
    <m/>
    <m/>
    <n v="1"/>
    <m/>
    <m/>
    <s v="NO"/>
    <n v="1"/>
    <n v="352"/>
    <n v="117.33333333333333"/>
    <n v="117.33333333333333"/>
    <m/>
    <m/>
    <n v="0"/>
    <m/>
    <m/>
    <m/>
    <m/>
    <m/>
    <m/>
    <m/>
    <m/>
    <m/>
    <m/>
    <m/>
  </r>
  <r>
    <n v="12"/>
    <x v="97"/>
    <x v="0"/>
    <s v="79024-1"/>
    <n v="1"/>
    <d v="2019-02-05T00:00:00"/>
    <s v="Machine Shop Finished"/>
    <n v="0"/>
    <d v="2019-02-05T00:00:00"/>
    <n v="12"/>
    <m/>
    <m/>
    <m/>
    <m/>
    <m/>
    <n v="1"/>
    <m/>
    <m/>
    <s v="YES"/>
    <n v="1"/>
    <n v="396"/>
    <n v="396"/>
    <n v="396"/>
    <m/>
    <m/>
    <n v="0"/>
    <m/>
    <m/>
    <m/>
    <m/>
    <m/>
    <m/>
    <m/>
    <m/>
    <m/>
    <m/>
    <m/>
  </r>
  <r>
    <n v="12"/>
    <x v="98"/>
    <x v="0"/>
    <s v="78902-1"/>
    <n v="2"/>
    <d v="2019-02-05T00:00:00"/>
    <s v="Machine Shop Finished"/>
    <n v="0"/>
    <d v="2019-02-05T00:00:00"/>
    <n v="12"/>
    <m/>
    <m/>
    <m/>
    <m/>
    <m/>
    <n v="2"/>
    <m/>
    <m/>
    <s v="YES"/>
    <n v="2"/>
    <n v="816"/>
    <n v="408"/>
    <n v="816"/>
    <m/>
    <m/>
    <n v="0"/>
    <m/>
    <m/>
    <m/>
    <m/>
    <m/>
    <m/>
    <m/>
    <m/>
    <m/>
    <m/>
    <m/>
  </r>
  <r>
    <n v="12"/>
    <x v="88"/>
    <x v="12"/>
    <s v="78812-4"/>
    <n v="5"/>
    <d v="2019-02-06T00:00:00"/>
    <s v="Machine Shop Finished"/>
    <n v="0"/>
    <d v="2019-02-05T00:00:00"/>
    <n v="13"/>
    <m/>
    <m/>
    <m/>
    <m/>
    <m/>
    <n v="5"/>
    <m/>
    <m/>
    <s v="YES"/>
    <n v="5"/>
    <n v="1000"/>
    <n v="200"/>
    <n v="1000"/>
    <m/>
    <m/>
    <n v="0"/>
    <m/>
    <m/>
    <m/>
    <m/>
    <m/>
    <m/>
    <m/>
    <m/>
    <m/>
    <m/>
    <m/>
  </r>
  <r>
    <n v="18"/>
    <x v="81"/>
    <x v="8"/>
    <s v="77693-5"/>
    <n v="7"/>
    <d v="2019-02-05T00:00:00"/>
    <s v="Wiring Started"/>
    <n v="0"/>
    <d v="2019-02-05T00:00:00"/>
    <n v="18"/>
    <m/>
    <m/>
    <m/>
    <m/>
    <m/>
    <n v="7"/>
    <m/>
    <m/>
    <s v="YES"/>
    <n v="7"/>
    <n v="2933"/>
    <n v="419"/>
    <n v="2933"/>
    <m/>
    <m/>
    <n v="0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">
  <r>
    <s v="78927-1"/>
    <x v="0"/>
    <x v="0"/>
    <d v="2019-02-06T00:00:00"/>
    <x v="0"/>
    <x v="0"/>
    <b v="0"/>
    <x v="0"/>
    <s v="High Priority"/>
    <x v="0"/>
    <x v="0"/>
    <s v="waiting for wires"/>
    <x v="0"/>
    <n v="1"/>
    <n v="37"/>
    <x v="0"/>
    <x v="0"/>
    <n v="103.6"/>
    <n v="13660.4"/>
    <n v="0"/>
    <m/>
    <s v="Smart Li"/>
    <s v="Zahra Vatani"/>
    <m/>
    <m/>
    <s v="LA"/>
    <s v="Picked - Complete"/>
    <m/>
    <m/>
    <b v="0"/>
    <b v="0"/>
    <s v="NO"/>
    <x v="0"/>
    <x v="0"/>
    <s v="Wiring Issue"/>
    <x v="0"/>
    <n v="369.2"/>
    <n v="2.8"/>
    <n v="0"/>
    <x v="0"/>
    <n v="13660.4"/>
    <n v="103.6"/>
    <x v="0"/>
    <n v="1"/>
    <n v="2019"/>
    <n v="2"/>
    <n v="6"/>
    <n v="3"/>
    <x v="0"/>
    <x v="0"/>
    <x v="0"/>
    <x v="0"/>
    <x v="0"/>
  </r>
  <r>
    <s v="78927-2"/>
    <x v="0"/>
    <x v="0"/>
    <d v="2019-02-06T00:00:00"/>
    <x v="1"/>
    <x v="0"/>
    <b v="0"/>
    <x v="0"/>
    <s v="High Priority"/>
    <x v="1"/>
    <x v="1"/>
    <m/>
    <x v="1"/>
    <n v="1"/>
    <n v="17"/>
    <x v="1"/>
    <x v="1"/>
    <n v="107.1"/>
    <n v="9937.52"/>
    <n v="0"/>
    <m/>
    <s v="Smart Li"/>
    <s v="Zahra Vatani"/>
    <m/>
    <m/>
    <s v="LAE"/>
    <s v="Picked - Complete"/>
    <m/>
    <m/>
    <b v="0"/>
    <b v="0"/>
    <s v="NO"/>
    <x v="0"/>
    <x v="0"/>
    <s v="Machine Shop Started"/>
    <x v="0"/>
    <n v="584.56000000000006"/>
    <n v="6.3"/>
    <n v="0"/>
    <x v="1"/>
    <n v="9937.52"/>
    <n v="107.1"/>
    <x v="0"/>
    <n v="1"/>
    <n v="2019"/>
    <n v="2"/>
    <n v="6"/>
    <n v="3"/>
    <x v="0"/>
    <x v="0"/>
    <x v="0"/>
    <x v="0"/>
    <x v="0"/>
  </r>
  <r>
    <s v="78927-3"/>
    <x v="0"/>
    <x v="0"/>
    <d v="2019-02-06T00:00:00"/>
    <x v="1"/>
    <x v="0"/>
    <b v="0"/>
    <x v="0"/>
    <s v="High Priority"/>
    <x v="1"/>
    <x v="1"/>
    <m/>
    <x v="2"/>
    <n v="1"/>
    <n v="22"/>
    <x v="2"/>
    <x v="2"/>
    <n v="72.599999999999994"/>
    <n v="10914.2"/>
    <n v="0"/>
    <m/>
    <s v="Smart Li"/>
    <s v="Zahra Vatani"/>
    <m/>
    <m/>
    <s v="LB"/>
    <s v="Picked - Complete"/>
    <m/>
    <m/>
    <b v="0"/>
    <b v="0"/>
    <s v="NO"/>
    <x v="0"/>
    <x v="0"/>
    <s v="Machine Shop Started"/>
    <x v="0"/>
    <n v="496.1"/>
    <n v="3.3"/>
    <n v="14"/>
    <x v="2"/>
    <n v="3968.8"/>
    <n v="26.4"/>
    <x v="0"/>
    <n v="0"/>
    <n v="2019"/>
    <n v="2"/>
    <n v="6"/>
    <n v="3"/>
    <x v="0"/>
    <x v="0"/>
    <x v="0"/>
    <x v="0"/>
    <x v="0"/>
  </r>
  <r>
    <s v="78927-4"/>
    <x v="1"/>
    <x v="0"/>
    <d v="2019-02-06T00:00:00"/>
    <x v="2"/>
    <x v="0"/>
    <b v="0"/>
    <x v="0"/>
    <s v="High Priority"/>
    <x v="0"/>
    <x v="0"/>
    <s v="need snapping reflectors in lines 4,5,6"/>
    <x v="3"/>
    <n v="1"/>
    <n v="1"/>
    <x v="3"/>
    <x v="3"/>
    <n v="7.6"/>
    <n v="698.04"/>
    <n v="0"/>
    <m/>
    <s v="Smart Li"/>
    <s v="Zahra Vatani"/>
    <m/>
    <m/>
    <s v="LC-4'"/>
    <m/>
    <m/>
    <d v="2019-01-31T00:00:00"/>
    <b v="0"/>
    <b v="0"/>
    <s v="NO"/>
    <x v="1"/>
    <x v="0"/>
    <s v="Machine Shop Finished - Incomplete"/>
    <x v="0"/>
    <n v="698.04"/>
    <n v="7.6"/>
    <n v="0"/>
    <x v="3"/>
    <n v="698.04"/>
    <n v="7.6"/>
    <x v="0"/>
    <n v="1"/>
    <n v="2019"/>
    <n v="2"/>
    <n v="6"/>
    <n v="3"/>
    <x v="0"/>
    <x v="1"/>
    <x v="0"/>
    <x v="0"/>
    <x v="0"/>
  </r>
  <r>
    <s v="78927-5"/>
    <x v="1"/>
    <x v="0"/>
    <d v="2019-02-06T00:00:00"/>
    <x v="2"/>
    <x v="0"/>
    <b v="0"/>
    <x v="0"/>
    <s v="High Priority"/>
    <x v="1"/>
    <x v="1"/>
    <m/>
    <x v="4"/>
    <n v="1"/>
    <n v="4"/>
    <x v="4"/>
    <x v="4"/>
    <n v="94.4"/>
    <n v="10822.08"/>
    <n v="0"/>
    <m/>
    <s v="Smart Li"/>
    <s v="Zahra Vatani"/>
    <m/>
    <m/>
    <s v="LC-16'"/>
    <m/>
    <m/>
    <d v="2019-01-31T00:00:00"/>
    <b v="0"/>
    <b v="0"/>
    <s v="NO"/>
    <x v="1"/>
    <x v="0"/>
    <s v="Machine Shop Finished - Incomplete"/>
    <x v="0"/>
    <n v="1352.76"/>
    <n v="11.8"/>
    <n v="0"/>
    <x v="2"/>
    <n v="10822.08"/>
    <n v="94.4"/>
    <x v="0"/>
    <n v="0"/>
    <n v="2019"/>
    <n v="2"/>
    <n v="6"/>
    <n v="3"/>
    <x v="0"/>
    <x v="1"/>
    <x v="0"/>
    <x v="0"/>
    <x v="0"/>
  </r>
  <r>
    <s v="78927-6"/>
    <x v="1"/>
    <x v="0"/>
    <d v="2019-02-06T00:00:00"/>
    <x v="2"/>
    <x v="0"/>
    <b v="0"/>
    <x v="0"/>
    <s v="High Priority"/>
    <x v="1"/>
    <x v="1"/>
    <m/>
    <x v="5"/>
    <n v="1"/>
    <n v="4"/>
    <x v="4"/>
    <x v="5"/>
    <n v="109.6"/>
    <n v="11652.76"/>
    <n v="0"/>
    <m/>
    <s v="Smart Li"/>
    <s v="Zahra Vatani"/>
    <m/>
    <m/>
    <s v="LCE-16'"/>
    <m/>
    <m/>
    <d v="2019-01-31T00:00:00"/>
    <b v="0"/>
    <b v="0"/>
    <s v="NO"/>
    <x v="1"/>
    <x v="0"/>
    <s v="Machine Shop Finished - Incomplete"/>
    <x v="0"/>
    <n v="1456.595"/>
    <n v="13.7"/>
    <n v="0"/>
    <x v="2"/>
    <n v="11652.76"/>
    <n v="109.6"/>
    <x v="0"/>
    <n v="0"/>
    <n v="2019"/>
    <n v="2"/>
    <n v="6"/>
    <n v="3"/>
    <x v="0"/>
    <x v="1"/>
    <x v="0"/>
    <x v="0"/>
    <x v="0"/>
  </r>
  <r>
    <s v="79198-1"/>
    <x v="2"/>
    <x v="1"/>
    <d v="2019-02-05T00:00:00"/>
    <x v="3"/>
    <x v="0"/>
    <b v="0"/>
    <x v="1"/>
    <s v="High Priority"/>
    <x v="1"/>
    <x v="1"/>
    <m/>
    <x v="0"/>
    <n v="1"/>
    <n v="6"/>
    <x v="5"/>
    <x v="6"/>
    <n v="69"/>
    <n v="5880"/>
    <n v="0"/>
    <m/>
    <s v="Internat"/>
    <s v="Joe Brier"/>
    <m/>
    <m/>
    <s v="F1-14'"/>
    <s v="Picked - Complete"/>
    <m/>
    <d v="2019-01-30T00:00:00"/>
    <b v="0"/>
    <b v="0"/>
    <s v="NO"/>
    <x v="2"/>
    <x v="0"/>
    <s v="Given to Shipping"/>
    <x v="0"/>
    <n v="490"/>
    <n v="5.75"/>
    <n v="12"/>
    <x v="4"/>
    <n v="0"/>
    <n v="0"/>
    <x v="0"/>
    <n v="1"/>
    <n v="2019"/>
    <n v="2"/>
    <n v="5"/>
    <n v="1"/>
    <x v="1"/>
    <x v="1"/>
    <x v="0"/>
    <x v="0"/>
    <x v="0"/>
  </r>
  <r>
    <s v="79375-1"/>
    <x v="3"/>
    <x v="2"/>
    <d v="2019-02-01T00:00:00"/>
    <x v="0"/>
    <x v="1"/>
    <b v="0"/>
    <x v="2"/>
    <s v="High Priority"/>
    <x v="1"/>
    <x v="1"/>
    <m/>
    <x v="0"/>
    <n v="1"/>
    <n v="1"/>
    <x v="3"/>
    <x v="7"/>
    <n v="4.3"/>
    <n v="180"/>
    <n v="180"/>
    <s v="SAMPLE FOR HOWARD"/>
    <s v="HOUSE"/>
    <s v="Stan Buyansky"/>
    <m/>
    <m/>
    <s v="A"/>
    <s v="Picked - Complete"/>
    <d v="2019-02-03T00:00:00"/>
    <m/>
    <b v="0"/>
    <b v="0"/>
    <s v="NO"/>
    <x v="2"/>
    <x v="0"/>
    <s v="Wiring Issue"/>
    <x v="0"/>
    <n v="180"/>
    <n v="4.3"/>
    <n v="0"/>
    <x v="3"/>
    <n v="180"/>
    <n v="4.3"/>
    <x v="0"/>
    <n v="1"/>
    <n v="2019"/>
    <n v="2"/>
    <n v="1"/>
    <n v="1"/>
    <x v="1"/>
    <x v="1"/>
    <x v="0"/>
    <x v="0"/>
    <x v="1"/>
  </r>
  <r>
    <s v="77249-1"/>
    <x v="3"/>
    <x v="3"/>
    <m/>
    <x v="2"/>
    <x v="1"/>
    <b v="0"/>
    <x v="3"/>
    <s v="High Priority"/>
    <x v="0"/>
    <x v="1"/>
    <s v="SUB ASSEMBLY"/>
    <x v="0"/>
    <n v="1"/>
    <n v="2"/>
    <x v="6"/>
    <x v="8"/>
    <n v="16"/>
    <n v="1440"/>
    <n v="1440"/>
    <s v="For Axis _x001e_Lines 1-2-4-7-9-12 must be ready by 1/10.  Contractor waiting to install."/>
    <s v="HOUSE"/>
    <s v="Jatin Patel"/>
    <s v="Sukwhinder to advise.  Edited on 1/18/2019 _x001e__x001e_::: MS: 01/22  Edited on 1/22/2019 _x001e__x001e_ - other lines scheduled on 1/24  Edited on 1/22/2019 _x001e__x001e_:: kaushik to advise  Edited on 1/29/2019 _x001e__x001e_::: Elizabeth to follow up with Bilal  Edited on 2/5/2019 _x001e__x001e_"/>
    <m/>
    <s v="PRIVATE OFFICE - NEIL"/>
    <s v="Picked - Complete"/>
    <m/>
    <d v="2019-01-24T00:00:00"/>
    <b v="0"/>
    <b v="1"/>
    <s v="NO"/>
    <x v="2"/>
    <x v="0"/>
    <s v="Machine Shop Finished - Incomplete"/>
    <x v="0"/>
    <n v="720"/>
    <n v="8"/>
    <n v="0"/>
    <x v="5"/>
    <n v="1440"/>
    <n v="16"/>
    <x v="1"/>
    <n v="1"/>
    <n v="2019"/>
    <n v="1"/>
    <n v="18"/>
    <n v="1"/>
    <x v="1"/>
    <x v="1"/>
    <x v="0"/>
    <x v="0"/>
    <x v="0"/>
  </r>
  <r>
    <s v="77249-2"/>
    <x v="3"/>
    <x v="4"/>
    <m/>
    <x v="2"/>
    <x v="1"/>
    <b v="0"/>
    <x v="3"/>
    <s v="High Priority"/>
    <x v="2"/>
    <x v="1"/>
    <s v="SUB ASSEMBLY/NPI HEAT SINK"/>
    <x v="1"/>
    <n v="1"/>
    <n v="1"/>
    <x v="7"/>
    <x v="9"/>
    <n v="40"/>
    <n v="1360"/>
    <n v="1360"/>
    <s v="For Axis _x001e_Lines 1-2-4-7-9-12 must be ready by 1/10.  Contractor waiting to install."/>
    <s v="HOUSE"/>
    <s v="Jatin Patel"/>
    <s v="MS: 01/23 - Ready: Kaushik to advise_x001e_  Edited on 1/22/2019 _x001e__x001e_::: Kaushik to advise  Edited on 1/23/2019 _x001e__x001e_::: Elizabeth to follow  Edited on 1/28/2019:: Kaushik to advise  Edited on 1/29/2019 _x001e__x001e_::: Ready : Jan 31st ok per Kaushik  Edited on 1/30/2019::: Elizabeth to follow up with Bilal  Edited on 2/5/2019 _x001e__x001e_"/>
    <m/>
    <s v="MEETING ROOM 4"/>
    <s v="Picked - Complete"/>
    <d v="2019-01-23T00:00:00"/>
    <m/>
    <b v="0"/>
    <b v="1"/>
    <s v="NO"/>
    <x v="2"/>
    <x v="0"/>
    <s v="Machine Shop Finished - Incomplete"/>
    <x v="0"/>
    <n v="194.28571428571428"/>
    <n v="5.7142857142857144"/>
    <n v="0"/>
    <x v="6"/>
    <n v="1360"/>
    <n v="40"/>
    <x v="2"/>
    <n v="0"/>
    <n v="2019"/>
    <n v="1"/>
    <n v="10"/>
    <n v="0"/>
    <x v="1"/>
    <x v="1"/>
    <x v="0"/>
    <x v="0"/>
    <x v="0"/>
  </r>
  <r>
    <s v="77249-3"/>
    <x v="4"/>
    <x v="5"/>
    <m/>
    <x v="2"/>
    <x v="1"/>
    <b v="0"/>
    <x v="3"/>
    <s v="High Priority"/>
    <x v="1"/>
    <x v="1"/>
    <m/>
    <x v="2"/>
    <n v="1"/>
    <n v="1"/>
    <x v="3"/>
    <x v="10"/>
    <n v="10.26"/>
    <n v="680"/>
    <n v="680"/>
    <s v="For Axis _x001e_Lines 1-2-4-7-9-12 must be ready by 1/10.  Contractor waiting to install."/>
    <s v="HOUSE"/>
    <s v="Jatin Patel"/>
    <m/>
    <m/>
    <s v="MEETING ROOM 3"/>
    <m/>
    <m/>
    <m/>
    <b v="0"/>
    <b v="1"/>
    <s v="NO"/>
    <x v="2"/>
    <x v="0"/>
    <s v="Machine Shop Finished - Incomplete"/>
    <x v="0"/>
    <n v="680"/>
    <n v="10.26"/>
    <n v="0"/>
    <x v="3"/>
    <n v="680"/>
    <n v="10.26"/>
    <x v="0"/>
    <n v="0"/>
    <n v="2019"/>
    <n v="1"/>
    <n v="24"/>
    <n v="1"/>
    <x v="1"/>
    <x v="1"/>
    <x v="0"/>
    <x v="0"/>
    <x v="0"/>
  </r>
  <r>
    <s v="77249-4"/>
    <x v="3"/>
    <x v="3"/>
    <m/>
    <x v="2"/>
    <x v="1"/>
    <b v="0"/>
    <x v="3"/>
    <s v="High Priority"/>
    <x v="3"/>
    <x v="1"/>
    <s v="LED TAPE"/>
    <x v="3"/>
    <n v="1"/>
    <n v="1"/>
    <x v="8"/>
    <x v="11"/>
    <n v="40.18"/>
    <n v="2100"/>
    <n v="2100"/>
    <s v="For Axis _x001e_Lines 1-2-4-7-9-12 must be ready by 1/10.  Contractor waiting to install."/>
    <s v="HOUSE"/>
    <s v="Jatin Patel"/>
    <s v="MS: 01/24 - Ship: Kaushik to advise  Edited on 1/24/2019 _x001e__x001e_::: Elizabeth to follow  Edited on 1/28/2019 _x001e__x001e_:: Kaushik to advise  Edited on 1/29/2019 _x001e__x001e_::: Ready: Jan 31st ok per Kaushik  Edited on 1/30/2019 _x001e__x001e_ Ready for Feb 4th.  Edited on 1/31/2019::: Elizabeth to follow up with Bilal  Edited on 2/5/2019 _x001e__x001e_"/>
    <m/>
    <s v="HR OFFICE"/>
    <s v="Picked - Complete"/>
    <d v="2019-01-11T00:00:00"/>
    <m/>
    <b v="0"/>
    <b v="0"/>
    <s v="NO"/>
    <x v="2"/>
    <x v="0"/>
    <s v="Machine Shop Finished - Incomplete"/>
    <x v="0"/>
    <n v="525"/>
    <n v="10.045"/>
    <n v="0"/>
    <x v="7"/>
    <n v="2100"/>
    <n v="40.18"/>
    <x v="3"/>
    <n v="0"/>
    <n v="2019"/>
    <n v="1"/>
    <n v="18"/>
    <n v="1"/>
    <x v="1"/>
    <x v="1"/>
    <x v="0"/>
    <x v="1"/>
    <x v="0"/>
  </r>
  <r>
    <s v="77249-10"/>
    <x v="4"/>
    <x v="5"/>
    <m/>
    <x v="1"/>
    <x v="1"/>
    <b v="0"/>
    <x v="3"/>
    <s v="High Priority"/>
    <x v="4"/>
    <x v="1"/>
    <s v="ENG. APPROVAL ????"/>
    <x v="6"/>
    <n v="1"/>
    <n v="1"/>
    <x v="3"/>
    <x v="12"/>
    <n v="10.26"/>
    <n v="510"/>
    <n v="510"/>
    <s v="For Axis _x001e_Lines 1-2-4-7-9-12 must be ready by 1/10.  Contractor waiting to install."/>
    <s v="HOUSE"/>
    <s v="Jatin Patel"/>
    <s v="Added new parts for line: 10 only - Bom Update???  Edited on 2/5/2019 _x001e__x001e_"/>
    <m/>
    <s v="MICHAEL R"/>
    <m/>
    <m/>
    <m/>
    <b v="0"/>
    <b v="1"/>
    <s v="NO"/>
    <x v="2"/>
    <x v="0"/>
    <s v="Machine Shop Started"/>
    <x v="0"/>
    <n v="510"/>
    <n v="10.26"/>
    <n v="0"/>
    <x v="3"/>
    <n v="510"/>
    <n v="10.26"/>
    <x v="4"/>
    <n v="1"/>
    <n v="2019"/>
    <n v="1"/>
    <n v="24"/>
    <n v="1"/>
    <x v="1"/>
    <x v="1"/>
    <x v="0"/>
    <x v="0"/>
    <x v="0"/>
  </r>
  <r>
    <s v="77249-11"/>
    <x v="4"/>
    <x v="5"/>
    <m/>
    <x v="2"/>
    <x v="1"/>
    <b v="0"/>
    <x v="3"/>
    <s v="High Priority"/>
    <x v="1"/>
    <x v="1"/>
    <m/>
    <x v="7"/>
    <n v="1"/>
    <n v="1"/>
    <x v="3"/>
    <x v="13"/>
    <n v="10.26"/>
    <n v="510"/>
    <n v="510"/>
    <s v="For Axis _x001e_Lines 1-2-4-7-9-12 must be ready by 1/10.  Contractor waiting to install."/>
    <s v="HOUSE"/>
    <s v="Jatin Patel"/>
    <m/>
    <m/>
    <s v="LAZER"/>
    <m/>
    <m/>
    <m/>
    <b v="0"/>
    <b v="1"/>
    <s v="NO"/>
    <x v="2"/>
    <x v="0"/>
    <s v="Machine Shop Finished - Incomplete"/>
    <x v="0"/>
    <n v="510"/>
    <n v="10.26"/>
    <n v="0"/>
    <x v="3"/>
    <n v="510"/>
    <n v="10.26"/>
    <x v="0"/>
    <n v="0"/>
    <n v="2019"/>
    <n v="1"/>
    <n v="24"/>
    <n v="1"/>
    <x v="1"/>
    <x v="1"/>
    <x v="0"/>
    <x v="0"/>
    <x v="0"/>
  </r>
  <r>
    <s v="77249-15"/>
    <x v="4"/>
    <x v="5"/>
    <m/>
    <x v="2"/>
    <x v="1"/>
    <b v="0"/>
    <x v="3"/>
    <s v="High Priority"/>
    <x v="1"/>
    <x v="1"/>
    <m/>
    <x v="8"/>
    <n v="1"/>
    <n v="1"/>
    <x v="3"/>
    <x v="14"/>
    <n v="7.45"/>
    <n v="340"/>
    <n v="340"/>
    <s v="For Axis _x001e_Lines 1-2-4-7-9-12 must be ready by 1/10.  Contractor waiting to install."/>
    <s v="HOUSE"/>
    <s v="Jatin Patel"/>
    <m/>
    <m/>
    <s v="HR CORRIDOR"/>
    <m/>
    <m/>
    <m/>
    <b v="0"/>
    <b v="0"/>
    <s v="NO"/>
    <x v="2"/>
    <x v="0"/>
    <s v="Machine Shop Finished - Incomplete"/>
    <x v="0"/>
    <n v="340"/>
    <n v="7.45"/>
    <n v="0"/>
    <x v="3"/>
    <n v="340"/>
    <n v="7.45"/>
    <x v="0"/>
    <n v="0"/>
    <n v="2019"/>
    <n v="1"/>
    <n v="24"/>
    <n v="1"/>
    <x v="1"/>
    <x v="1"/>
    <x v="0"/>
    <x v="0"/>
    <x v="0"/>
  </r>
  <r>
    <s v="78306-1"/>
    <x v="2"/>
    <x v="0"/>
    <d v="2019-02-01T00:00:00"/>
    <x v="1"/>
    <x v="2"/>
    <b v="0"/>
    <x v="4"/>
    <s v="Regular"/>
    <x v="5"/>
    <x v="1"/>
    <s v="Extrusion/Brackets"/>
    <x v="0"/>
    <n v="1"/>
    <n v="1"/>
    <x v="3"/>
    <x v="15"/>
    <n v="8"/>
    <n v="500"/>
    <n v="500"/>
    <m/>
    <s v="HOUSE"/>
    <s v="Sacha Lempka"/>
    <m/>
    <m/>
    <s v="COPPER-6'"/>
    <m/>
    <m/>
    <m/>
    <b v="0"/>
    <b v="0"/>
    <s v="NO"/>
    <x v="0"/>
    <x v="0"/>
    <s v="Machine Shop Started"/>
    <x v="0"/>
    <n v="500"/>
    <n v="8"/>
    <n v="0"/>
    <x v="3"/>
    <n v="500"/>
    <n v="8"/>
    <x v="5"/>
    <n v="1"/>
    <n v="2019"/>
    <n v="2"/>
    <n v="6"/>
    <n v="1"/>
    <x v="1"/>
    <x v="0"/>
    <x v="1"/>
    <x v="0"/>
    <x v="0"/>
  </r>
  <r>
    <s v="75467-6"/>
    <x v="4"/>
    <x v="6"/>
    <d v="2018-11-09T00:00:00"/>
    <x v="0"/>
    <x v="2"/>
    <b v="0"/>
    <x v="5"/>
    <s v="Regular"/>
    <x v="0"/>
    <x v="1"/>
    <s v="Ind. Eng. to check"/>
    <x v="5"/>
    <n v="1"/>
    <n v="3"/>
    <x v="9"/>
    <x v="16"/>
    <n v="0"/>
    <n v="3600"/>
    <n v="3600"/>
    <s v="HARVARD NPI - MUST DO ON TIME!!!_x001e_RE-SCHEDULED TO NOV 29th (from 11/09) - PER FAIZ"/>
    <s v="HOUSE"/>
    <s v="Stan Buyansky"/>
    <s v="Carlos to advise Faiz  Edited on 1/21/2019 _x001e__x001e_::: Kaushik to follow  Edited on 1/22/2019 _x001e__x001e_"/>
    <m/>
    <s v="L-04-14'"/>
    <m/>
    <m/>
    <m/>
    <b v="0"/>
    <b v="0"/>
    <s v="NO"/>
    <x v="3"/>
    <x v="1"/>
    <s v="Wiring Issue"/>
    <x v="0"/>
    <n v="600"/>
    <n v="0"/>
    <n v="0"/>
    <x v="8"/>
    <n v="3600"/>
    <n v="0"/>
    <x v="1"/>
    <n v="1"/>
    <n v="2018"/>
    <n v="11"/>
    <n v="29"/>
    <n v="1"/>
    <x v="1"/>
    <x v="1"/>
    <x v="0"/>
    <x v="0"/>
    <x v="0"/>
  </r>
  <r>
    <s v="76884-1"/>
    <x v="3"/>
    <x v="0"/>
    <d v="2018-12-18T00:00:00"/>
    <x v="0"/>
    <x v="2"/>
    <b v="0"/>
    <x v="6"/>
    <s v="Regular"/>
    <x v="4"/>
    <x v="1"/>
    <s v="Light guide- NPI"/>
    <x v="0"/>
    <n v="1"/>
    <n v="2"/>
    <x v="8"/>
    <x v="17"/>
    <n v="0"/>
    <n v="1840"/>
    <n v="1840"/>
    <m/>
    <s v="HOUSE"/>
    <s v="Stan Buyansky"/>
    <m/>
    <m/>
    <s v="A"/>
    <m/>
    <m/>
    <m/>
    <b v="0"/>
    <b v="0"/>
    <s v="NO"/>
    <x v="3"/>
    <x v="0"/>
    <s v="Wiring Issue"/>
    <x v="0"/>
    <n v="460"/>
    <n v="0"/>
    <n v="0"/>
    <x v="7"/>
    <n v="1840"/>
    <n v="0"/>
    <x v="4"/>
    <n v="1"/>
    <n v="2019"/>
    <n v="2"/>
    <n v="6"/>
    <n v="1"/>
    <x v="1"/>
    <x v="1"/>
    <x v="0"/>
    <x v="0"/>
    <x v="0"/>
  </r>
  <r>
    <s v="78982-1"/>
    <x v="2"/>
    <x v="7"/>
    <d v="2019-02-12T00:00:00"/>
    <x v="1"/>
    <x v="0"/>
    <b v="0"/>
    <x v="7"/>
    <s v="Regular"/>
    <x v="1"/>
    <x v="1"/>
    <m/>
    <x v="0"/>
    <n v="1"/>
    <n v="2"/>
    <x v="6"/>
    <x v="18"/>
    <n v="9.4"/>
    <n v="1020"/>
    <n v="0"/>
    <m/>
    <s v="LS Phill"/>
    <s v="Gaurav Jain"/>
    <m/>
    <m/>
    <s v="AL7-6'"/>
    <m/>
    <d v="2019-02-05T00:00:00"/>
    <m/>
    <b v="0"/>
    <b v="0"/>
    <s v="NO"/>
    <x v="3"/>
    <x v="0"/>
    <s v="Machine Shop Started"/>
    <x v="0"/>
    <n v="510"/>
    <n v="4.7"/>
    <n v="0"/>
    <x v="5"/>
    <n v="1020"/>
    <n v="9.4"/>
    <x v="0"/>
    <n v="1"/>
    <n v="2019"/>
    <n v="2"/>
    <n v="12"/>
    <n v="1"/>
    <x v="1"/>
    <x v="0"/>
    <x v="1"/>
    <x v="0"/>
    <x v="0"/>
  </r>
  <r>
    <s v="78986-1"/>
    <x v="2"/>
    <x v="8"/>
    <d v="2019-02-08T00:00:00"/>
    <x v="2"/>
    <x v="0"/>
    <b v="0"/>
    <x v="8"/>
    <s v="Regular"/>
    <x v="1"/>
    <x v="1"/>
    <m/>
    <x v="0"/>
    <n v="1"/>
    <n v="4"/>
    <x v="8"/>
    <x v="18"/>
    <n v="18.399999999999999"/>
    <n v="2040"/>
    <n v="0"/>
    <m/>
    <s v="LS Phill"/>
    <s v="Gaurav Jain"/>
    <m/>
    <m/>
    <s v="AL7-6'"/>
    <s v="Picked - Complete"/>
    <d v="2019-01-29T00:00:00"/>
    <d v="2019-02-05T00:00:00"/>
    <b v="0"/>
    <b v="0"/>
    <s v="NO"/>
    <x v="2"/>
    <x v="0"/>
    <s v="Machine Shop Finished - Incomplete"/>
    <x v="0"/>
    <n v="510"/>
    <n v="4.5999999999999996"/>
    <n v="0"/>
    <x v="7"/>
    <n v="2040"/>
    <n v="18.399999999999999"/>
    <x v="0"/>
    <n v="1"/>
    <n v="2019"/>
    <n v="2"/>
    <n v="8"/>
    <n v="1"/>
    <x v="1"/>
    <x v="1"/>
    <x v="0"/>
    <x v="0"/>
    <x v="2"/>
  </r>
  <r>
    <s v="79106-1"/>
    <x v="2"/>
    <x v="9"/>
    <d v="2019-02-07T00:00:00"/>
    <x v="4"/>
    <x v="0"/>
    <b v="0"/>
    <x v="9"/>
    <s v="Priority"/>
    <x v="0"/>
    <x v="1"/>
    <m/>
    <x v="0"/>
    <n v="1"/>
    <n v="3"/>
    <x v="10"/>
    <x v="19"/>
    <n v="14.1"/>
    <n v="1710"/>
    <n v="0"/>
    <s v="NEEDS ON SITE FOR FEB 13TH _x001e__x001e_SHIPPING TO: _x001e_10 W. Manor Way_x001e_Robbinsville NJ 08691_x001e_United States"/>
    <s v="LS Phill"/>
    <s v="Gaurav Jain"/>
    <m/>
    <m/>
    <s v="LT-09-6' G"/>
    <s v="Picked - Complete"/>
    <d v="2019-01-29T00:00:00"/>
    <d v="2019-02-04T00:00:00"/>
    <b v="0"/>
    <b v="0"/>
    <s v="NO"/>
    <x v="0"/>
    <x v="0"/>
    <s v="Packaging Finished"/>
    <x v="0"/>
    <n v="570"/>
    <n v="4.7"/>
    <n v="3"/>
    <x v="4"/>
    <n v="0"/>
    <n v="0"/>
    <x v="1"/>
    <n v="1"/>
    <n v="2019"/>
    <n v="2"/>
    <n v="7"/>
    <n v="1"/>
    <x v="1"/>
    <x v="1"/>
    <x v="0"/>
    <x v="0"/>
    <x v="2"/>
  </r>
  <r>
    <s v="79106-2"/>
    <x v="2"/>
    <x v="9"/>
    <d v="2019-02-07T00:00:00"/>
    <x v="4"/>
    <x v="0"/>
    <b v="0"/>
    <x v="9"/>
    <s v="Priority"/>
    <x v="0"/>
    <x v="1"/>
    <m/>
    <x v="1"/>
    <n v="1"/>
    <n v="3"/>
    <x v="10"/>
    <x v="20"/>
    <n v="14.1"/>
    <n v="1710"/>
    <n v="0"/>
    <s v="NEEDS ON SITE FOR FEB 13TH _x001e__x001e_SHIPPING TO: _x001e_10 W. Manor Way_x001e_Robbinsville NJ 08691_x001e_United States"/>
    <s v="LS Phill"/>
    <s v="Gaurav Jain"/>
    <m/>
    <m/>
    <s v="LT-09-6' F"/>
    <s v="Picked - Complete"/>
    <d v="2019-01-29T00:00:00"/>
    <d v="2019-02-04T00:00:00"/>
    <b v="0"/>
    <b v="0"/>
    <s v="NO"/>
    <x v="0"/>
    <x v="0"/>
    <s v="Packaging Finished"/>
    <x v="0"/>
    <n v="570"/>
    <n v="4.7"/>
    <n v="3"/>
    <x v="4"/>
    <n v="0"/>
    <n v="0"/>
    <x v="1"/>
    <n v="0"/>
    <n v="2019"/>
    <n v="2"/>
    <n v="7"/>
    <n v="1"/>
    <x v="1"/>
    <x v="1"/>
    <x v="0"/>
    <x v="0"/>
    <x v="2"/>
  </r>
  <r>
    <s v="78822-1"/>
    <x v="2"/>
    <x v="8"/>
    <d v="2019-02-08T00:00:00"/>
    <x v="2"/>
    <x v="0"/>
    <b v="0"/>
    <x v="10"/>
    <s v="Regular"/>
    <x v="1"/>
    <x v="1"/>
    <m/>
    <x v="0"/>
    <n v="1"/>
    <n v="2"/>
    <x v="6"/>
    <x v="21"/>
    <n v="15"/>
    <n v="960"/>
    <n v="0"/>
    <m/>
    <s v="TLS"/>
    <s v="Jessica Kennedy"/>
    <m/>
    <m/>
    <s v="L7-4'"/>
    <s v="Picked - Complete"/>
    <d v="2019-02-03T00:00:00"/>
    <d v="2019-02-05T00:00:00"/>
    <b v="0"/>
    <b v="0"/>
    <s v="OK"/>
    <x v="2"/>
    <x v="0"/>
    <s v="Machine Shop Finished -Ready"/>
    <x v="0"/>
    <n v="480"/>
    <n v="7.5"/>
    <n v="0"/>
    <x v="5"/>
    <n v="960"/>
    <n v="15"/>
    <x v="0"/>
    <n v="1"/>
    <n v="2019"/>
    <n v="2"/>
    <n v="8"/>
    <n v="1"/>
    <x v="1"/>
    <x v="1"/>
    <x v="1"/>
    <x v="0"/>
    <x v="0"/>
  </r>
  <r>
    <s v="78822-2"/>
    <x v="2"/>
    <x v="8"/>
    <d v="2019-02-08T00:00:00"/>
    <x v="2"/>
    <x v="0"/>
    <b v="0"/>
    <x v="10"/>
    <s v="Regular"/>
    <x v="1"/>
    <x v="1"/>
    <m/>
    <x v="1"/>
    <n v="1"/>
    <n v="1"/>
    <x v="3"/>
    <x v="22"/>
    <n v="5.9"/>
    <n v="480"/>
    <n v="0"/>
    <m/>
    <s v="TLS"/>
    <s v="Jessica Kennedy"/>
    <m/>
    <m/>
    <s v="L2-6'"/>
    <s v="Picked - Complete"/>
    <d v="2019-02-03T00:00:00"/>
    <d v="2019-02-05T00:00:00"/>
    <b v="0"/>
    <b v="0"/>
    <s v="OK"/>
    <x v="2"/>
    <x v="0"/>
    <s v="Machine Shop Finished -Ready"/>
    <x v="0"/>
    <n v="480"/>
    <n v="5.9"/>
    <n v="0"/>
    <x v="3"/>
    <n v="480"/>
    <n v="5.9"/>
    <x v="0"/>
    <n v="0"/>
    <n v="2019"/>
    <n v="2"/>
    <n v="8"/>
    <n v="1"/>
    <x v="1"/>
    <x v="1"/>
    <x v="0"/>
    <x v="0"/>
    <x v="0"/>
  </r>
  <r>
    <s v="78822-3"/>
    <x v="2"/>
    <x v="8"/>
    <d v="2019-02-08T00:00:00"/>
    <x v="2"/>
    <x v="0"/>
    <b v="0"/>
    <x v="10"/>
    <s v="Regular"/>
    <x v="1"/>
    <x v="1"/>
    <m/>
    <x v="2"/>
    <n v="1"/>
    <n v="3"/>
    <x v="10"/>
    <x v="23"/>
    <n v="28.5"/>
    <n v="2400"/>
    <n v="0"/>
    <m/>
    <s v="TLS"/>
    <s v="Jessica Kennedy"/>
    <m/>
    <m/>
    <s v="L5-10'"/>
    <s v="Picked - Complete"/>
    <d v="2019-02-03T00:00:00"/>
    <d v="2019-02-05T00:00:00"/>
    <b v="0"/>
    <b v="0"/>
    <s v="OK"/>
    <x v="2"/>
    <x v="0"/>
    <s v="Machine Shop Finished -Ready"/>
    <x v="0"/>
    <n v="800"/>
    <n v="9.5"/>
    <n v="0"/>
    <x v="9"/>
    <n v="2400"/>
    <n v="28.5"/>
    <x v="0"/>
    <n v="0"/>
    <n v="2019"/>
    <n v="2"/>
    <n v="8"/>
    <n v="1"/>
    <x v="1"/>
    <x v="1"/>
    <x v="0"/>
    <x v="0"/>
    <x v="0"/>
  </r>
  <r>
    <s v="78822-4"/>
    <x v="2"/>
    <x v="8"/>
    <d v="2019-02-08T00:00:00"/>
    <x v="2"/>
    <x v="0"/>
    <b v="0"/>
    <x v="10"/>
    <s v="Regular"/>
    <x v="1"/>
    <x v="1"/>
    <m/>
    <x v="3"/>
    <n v="1"/>
    <n v="1"/>
    <x v="3"/>
    <x v="24"/>
    <n v="7"/>
    <n v="560"/>
    <n v="0"/>
    <m/>
    <s v="TLS"/>
    <s v="Jessica Kennedy"/>
    <m/>
    <m/>
    <s v="L5-7'"/>
    <s v="Picked - Complete"/>
    <d v="2019-02-03T00:00:00"/>
    <d v="2019-02-05T00:00:00"/>
    <b v="0"/>
    <b v="0"/>
    <s v="OK"/>
    <x v="2"/>
    <x v="0"/>
    <s v="Machine Shop Finished -Ready"/>
    <x v="0"/>
    <n v="560"/>
    <n v="7"/>
    <n v="0"/>
    <x v="3"/>
    <n v="560"/>
    <n v="7"/>
    <x v="0"/>
    <n v="0"/>
    <n v="2019"/>
    <n v="2"/>
    <n v="8"/>
    <n v="1"/>
    <x v="1"/>
    <x v="1"/>
    <x v="0"/>
    <x v="0"/>
    <x v="0"/>
  </r>
  <r>
    <s v="78650-1"/>
    <x v="5"/>
    <x v="10"/>
    <d v="2019-02-04T00:00:00"/>
    <x v="3"/>
    <x v="0"/>
    <b v="0"/>
    <x v="11"/>
    <s v="High Priority"/>
    <x v="1"/>
    <x v="1"/>
    <m/>
    <x v="0"/>
    <n v="1"/>
    <n v="3"/>
    <x v="10"/>
    <x v="25"/>
    <n v="27"/>
    <n v="2040"/>
    <n v="0"/>
    <s v="MUST SHIP 2/4"/>
    <s v="westernl"/>
    <s v="Sacha Lempka"/>
    <s v="Ship: Feb 5th  Edited on 2/5/2019 _x001e__x001e_"/>
    <m/>
    <s v="A-8'"/>
    <s v="Picked - Complete"/>
    <d v="2019-02-03T00:00:00"/>
    <d v="2019-02-04T00:00:00"/>
    <b v="0"/>
    <b v="0"/>
    <s v="NO"/>
    <x v="2"/>
    <x v="0"/>
    <s v="Given to Shipping"/>
    <x v="0"/>
    <n v="680"/>
    <n v="9"/>
    <n v="0"/>
    <x v="9"/>
    <n v="2040"/>
    <n v="27"/>
    <x v="0"/>
    <n v="1"/>
    <n v="2019"/>
    <n v="2"/>
    <n v="4"/>
    <n v="1"/>
    <x v="1"/>
    <x v="1"/>
    <x v="0"/>
    <x v="0"/>
    <x v="0"/>
  </r>
  <r>
    <s v="78650-2"/>
    <x v="5"/>
    <x v="10"/>
    <d v="2019-02-04T00:00:00"/>
    <x v="3"/>
    <x v="0"/>
    <b v="0"/>
    <x v="11"/>
    <s v="High Priority"/>
    <x v="1"/>
    <x v="1"/>
    <m/>
    <x v="1"/>
    <n v="1"/>
    <n v="12"/>
    <x v="5"/>
    <x v="26"/>
    <n v="36"/>
    <n v="4080"/>
    <n v="0"/>
    <s v="MUST SHIP 2/4"/>
    <s v="westernl"/>
    <s v="Sacha Lempka"/>
    <m/>
    <m/>
    <s v="A-4'"/>
    <s v="Picked - Complete"/>
    <d v="2019-02-03T00:00:00"/>
    <d v="2019-02-04T00:00:00"/>
    <b v="0"/>
    <b v="0"/>
    <s v="NO"/>
    <x v="2"/>
    <x v="0"/>
    <s v="Given to Shipping"/>
    <x v="0"/>
    <n v="340"/>
    <n v="3"/>
    <n v="0"/>
    <x v="10"/>
    <n v="4080"/>
    <n v="36"/>
    <x v="0"/>
    <n v="0"/>
    <n v="2019"/>
    <n v="2"/>
    <n v="4"/>
    <n v="1"/>
    <x v="1"/>
    <x v="1"/>
    <x v="1"/>
    <x v="0"/>
    <x v="0"/>
  </r>
  <r>
    <s v="78651-1"/>
    <x v="2"/>
    <x v="1"/>
    <d v="2019-02-05T00:00:00"/>
    <x v="2"/>
    <x v="0"/>
    <b v="0"/>
    <x v="12"/>
    <s v="Regular"/>
    <x v="1"/>
    <x v="1"/>
    <m/>
    <x v="0"/>
    <n v="1"/>
    <n v="1"/>
    <x v="3"/>
    <x v="27"/>
    <n v="6.8"/>
    <n v="670.6"/>
    <n v="0"/>
    <m/>
    <s v="westernl"/>
    <s v="Sacha Lempka"/>
    <s v="Ship: Feb 6th  Edited on 2/5/2019 _x001e__x001e_"/>
    <m/>
    <s v="LW2-6"/>
    <s v="Picked - Complete"/>
    <d v="2019-01-25T00:00:00"/>
    <d v="2019-01-30T00:00:00"/>
    <b v="0"/>
    <b v="0"/>
    <s v="OK"/>
    <x v="2"/>
    <x v="0"/>
    <s v="Machine Shop Finished -Ready"/>
    <x v="0"/>
    <n v="670.6"/>
    <n v="6.8"/>
    <n v="0"/>
    <x v="3"/>
    <n v="670.6"/>
    <n v="6.8"/>
    <x v="0"/>
    <n v="1"/>
    <n v="2019"/>
    <n v="2"/>
    <n v="5"/>
    <n v="1"/>
    <x v="1"/>
    <x v="1"/>
    <x v="0"/>
    <x v="0"/>
    <x v="0"/>
  </r>
  <r>
    <s v="78651-2"/>
    <x v="2"/>
    <x v="1"/>
    <d v="2019-02-05T00:00:00"/>
    <x v="2"/>
    <x v="0"/>
    <b v="0"/>
    <x v="12"/>
    <s v="Regular"/>
    <x v="1"/>
    <x v="1"/>
    <m/>
    <x v="1"/>
    <n v="1"/>
    <n v="8"/>
    <x v="4"/>
    <x v="28"/>
    <n v="54.4"/>
    <n v="7153.2"/>
    <n v="0"/>
    <m/>
    <s v="westernl"/>
    <s v="Sacha Lempka"/>
    <m/>
    <m/>
    <s v="LW2-8"/>
    <s v="Picked - Complete"/>
    <d v="2019-01-25T00:00:00"/>
    <d v="2019-01-30T00:00:00"/>
    <b v="0"/>
    <b v="0"/>
    <s v="OK"/>
    <x v="2"/>
    <x v="0"/>
    <s v="Machine Shop Finished -Ready"/>
    <x v="0"/>
    <n v="894.15"/>
    <n v="6.8"/>
    <n v="0"/>
    <x v="2"/>
    <n v="7153.2"/>
    <n v="54.4"/>
    <x v="0"/>
    <n v="0"/>
    <n v="2019"/>
    <n v="2"/>
    <n v="5"/>
    <n v="1"/>
    <x v="1"/>
    <x v="1"/>
    <x v="0"/>
    <x v="0"/>
    <x v="0"/>
  </r>
  <r>
    <s v="78651-3"/>
    <x v="2"/>
    <x v="1"/>
    <d v="2019-02-05T00:00:00"/>
    <x v="2"/>
    <x v="0"/>
    <b v="0"/>
    <x v="12"/>
    <s v="Regular"/>
    <x v="1"/>
    <x v="1"/>
    <m/>
    <x v="2"/>
    <n v="1"/>
    <n v="1"/>
    <x v="3"/>
    <x v="29"/>
    <n v="9"/>
    <n v="1341.2"/>
    <n v="0"/>
    <m/>
    <s v="westernl"/>
    <s v="Sacha Lempka"/>
    <m/>
    <m/>
    <s v="LW2-12"/>
    <s v="Picked - Complete"/>
    <d v="2019-01-25T00:00:00"/>
    <d v="2019-01-30T00:00:00"/>
    <b v="0"/>
    <b v="0"/>
    <s v="OK"/>
    <x v="2"/>
    <x v="0"/>
    <s v="Machine Shop Finished -Ready"/>
    <x v="0"/>
    <n v="1341.2"/>
    <n v="9"/>
    <n v="0"/>
    <x v="3"/>
    <n v="1341.2"/>
    <n v="9"/>
    <x v="0"/>
    <n v="0"/>
    <n v="2019"/>
    <n v="2"/>
    <n v="5"/>
    <n v="1"/>
    <x v="1"/>
    <x v="1"/>
    <x v="0"/>
    <x v="0"/>
    <x v="0"/>
  </r>
  <r>
    <s v="78590-1"/>
    <x v="2"/>
    <x v="7"/>
    <d v="2019-02-12T00:00:00"/>
    <x v="1"/>
    <x v="0"/>
    <b v="0"/>
    <x v="13"/>
    <s v="Regular"/>
    <x v="1"/>
    <x v="1"/>
    <m/>
    <x v="0"/>
    <n v="1"/>
    <n v="9"/>
    <x v="11"/>
    <x v="30"/>
    <n v="63"/>
    <n v="7884"/>
    <n v="0"/>
    <m/>
    <s v="TLS"/>
    <s v="Jessica Kennedy"/>
    <m/>
    <m/>
    <s v="D-12'"/>
    <s v="Picked - Complete"/>
    <d v="2019-02-03T00:00:00"/>
    <m/>
    <b v="0"/>
    <b v="0"/>
    <s v="NO"/>
    <x v="3"/>
    <x v="0"/>
    <s v="Machine Shop Started"/>
    <x v="0"/>
    <n v="876"/>
    <n v="7"/>
    <n v="0"/>
    <x v="11"/>
    <n v="7884"/>
    <n v="63"/>
    <x v="0"/>
    <n v="1"/>
    <n v="2019"/>
    <n v="2"/>
    <n v="12"/>
    <n v="1"/>
    <x v="1"/>
    <x v="1"/>
    <x v="1"/>
    <x v="0"/>
    <x v="2"/>
  </r>
  <r>
    <s v="78875-1"/>
    <x v="4"/>
    <x v="11"/>
    <d v="2019-02-11T00:00:00"/>
    <x v="5"/>
    <x v="1"/>
    <b v="0"/>
    <x v="14"/>
    <s v="High Priority"/>
    <x v="1"/>
    <x v="1"/>
    <m/>
    <x v="0"/>
    <n v="1"/>
    <n v="2"/>
    <x v="4"/>
    <x v="31"/>
    <n v="43"/>
    <n v="1520"/>
    <n v="0"/>
    <s v="MOCK UP / SAMPLE ORDER_x001e_SHIP BY FEB. 8TH IF POSSIBLE"/>
    <s v="CHARRON"/>
    <s v="Sacha Lempka"/>
    <m/>
    <m/>
    <s v="A"/>
    <s v="Picked - Complete"/>
    <d v="2019-02-03T00:00:00"/>
    <m/>
    <b v="0"/>
    <b v="0"/>
    <s v="NO"/>
    <x v="1"/>
    <x v="0"/>
    <s v="Scheduled/Released"/>
    <x v="0"/>
    <n v="190"/>
    <n v="5.375"/>
    <n v="0"/>
    <x v="2"/>
    <n v="1520"/>
    <n v="43"/>
    <x v="0"/>
    <n v="1"/>
    <n v="2019"/>
    <n v="2"/>
    <n v="11"/>
    <n v="1"/>
    <x v="1"/>
    <x v="0"/>
    <x v="1"/>
    <x v="0"/>
    <x v="2"/>
  </r>
  <r>
    <s v="78559-1"/>
    <x v="0"/>
    <x v="12"/>
    <d v="2019-02-13T00:00:00"/>
    <x v="1"/>
    <x v="0"/>
    <b v="0"/>
    <x v="15"/>
    <s v="Regular"/>
    <x v="1"/>
    <x v="1"/>
    <m/>
    <x v="0"/>
    <n v="1"/>
    <n v="39"/>
    <x v="12"/>
    <x v="32"/>
    <n v="113.1"/>
    <n v="9555"/>
    <n v="0"/>
    <s v="MUST SHIP BY FEB 14"/>
    <s v="Internat"/>
    <s v="Rohan Srivastava"/>
    <m/>
    <m/>
    <s v="F01A"/>
    <m/>
    <m/>
    <m/>
    <b v="0"/>
    <b v="0"/>
    <s v="NO"/>
    <x v="0"/>
    <x v="0"/>
    <s v="Machine Shop Started"/>
    <x v="0"/>
    <n v="245"/>
    <n v="2.9"/>
    <n v="0"/>
    <x v="12"/>
    <n v="9555"/>
    <n v="113.1"/>
    <x v="0"/>
    <n v="1"/>
    <n v="2019"/>
    <n v="2"/>
    <n v="13"/>
    <n v="2"/>
    <x v="0"/>
    <x v="0"/>
    <x v="1"/>
    <x v="0"/>
    <x v="2"/>
  </r>
  <r>
    <s v="78559-2"/>
    <x v="0"/>
    <x v="12"/>
    <d v="2019-02-13T00:00:00"/>
    <x v="1"/>
    <x v="0"/>
    <b v="0"/>
    <x v="15"/>
    <s v="Regular"/>
    <x v="1"/>
    <x v="1"/>
    <m/>
    <x v="1"/>
    <n v="1"/>
    <n v="80"/>
    <x v="13"/>
    <x v="33"/>
    <n v="232"/>
    <n v="19600"/>
    <n v="0"/>
    <s v="MUST SHIP BY FEB 14"/>
    <s v="Internat"/>
    <s v="Rohan Srivastava"/>
    <m/>
    <m/>
    <s v="F01B"/>
    <m/>
    <m/>
    <m/>
    <b v="0"/>
    <b v="0"/>
    <s v="NO"/>
    <x v="0"/>
    <x v="0"/>
    <s v="Machine Shop Started"/>
    <x v="0"/>
    <n v="245"/>
    <n v="2.9"/>
    <n v="0"/>
    <x v="13"/>
    <n v="19600"/>
    <n v="232"/>
    <x v="0"/>
    <n v="0"/>
    <n v="2019"/>
    <n v="2"/>
    <n v="13"/>
    <n v="2"/>
    <x v="0"/>
    <x v="0"/>
    <x v="1"/>
    <x v="0"/>
    <x v="2"/>
  </r>
  <r>
    <s v="78559-3"/>
    <x v="0"/>
    <x v="12"/>
    <d v="2019-02-13T00:00:00"/>
    <x v="1"/>
    <x v="0"/>
    <b v="0"/>
    <x v="15"/>
    <s v="Regular"/>
    <x v="1"/>
    <x v="1"/>
    <m/>
    <x v="2"/>
    <n v="1"/>
    <n v="11"/>
    <x v="14"/>
    <x v="34"/>
    <n v="38.5"/>
    <n v="3850"/>
    <n v="0"/>
    <s v="MUST SHIP BY FEB 14"/>
    <s v="Internat"/>
    <s v="Rohan Srivastava"/>
    <m/>
    <m/>
    <s v="F02"/>
    <m/>
    <m/>
    <m/>
    <b v="0"/>
    <b v="0"/>
    <s v="NO"/>
    <x v="0"/>
    <x v="0"/>
    <s v="Machine Shop Started"/>
    <x v="0"/>
    <n v="350"/>
    <n v="3.5"/>
    <n v="0"/>
    <x v="14"/>
    <n v="3850"/>
    <n v="38.5"/>
    <x v="0"/>
    <n v="0"/>
    <n v="2019"/>
    <n v="2"/>
    <n v="13"/>
    <n v="2"/>
    <x v="0"/>
    <x v="0"/>
    <x v="1"/>
    <x v="0"/>
    <x v="2"/>
  </r>
  <r>
    <s v="78559-4"/>
    <x v="0"/>
    <x v="12"/>
    <d v="2019-02-13T00:00:00"/>
    <x v="2"/>
    <x v="0"/>
    <b v="0"/>
    <x v="15"/>
    <s v="Regular"/>
    <x v="1"/>
    <x v="1"/>
    <m/>
    <x v="3"/>
    <n v="1"/>
    <n v="5"/>
    <x v="15"/>
    <x v="35"/>
    <n v="19.5"/>
    <n v="1500"/>
    <n v="0"/>
    <s v="MUST SHIP BY FEB 14"/>
    <s v="Internat"/>
    <s v="Rohan Srivastava"/>
    <m/>
    <m/>
    <s v="F03-4'"/>
    <m/>
    <m/>
    <m/>
    <b v="0"/>
    <b v="0"/>
    <s v="NO"/>
    <x v="3"/>
    <x v="0"/>
    <s v="Machine Shop Finished - Incomplete"/>
    <x v="0"/>
    <n v="300"/>
    <n v="3.9"/>
    <n v="0"/>
    <x v="15"/>
    <n v="1500"/>
    <n v="19.5"/>
    <x v="0"/>
    <n v="1"/>
    <n v="2019"/>
    <n v="2"/>
    <n v="13"/>
    <n v="2"/>
    <x v="0"/>
    <x v="1"/>
    <x v="0"/>
    <x v="0"/>
    <x v="0"/>
  </r>
  <r>
    <s v="78559-5"/>
    <x v="0"/>
    <x v="12"/>
    <d v="2019-02-13T00:00:00"/>
    <x v="1"/>
    <x v="0"/>
    <b v="0"/>
    <x v="15"/>
    <s v="Regular"/>
    <x v="1"/>
    <x v="1"/>
    <m/>
    <x v="4"/>
    <n v="1"/>
    <n v="22"/>
    <x v="2"/>
    <x v="36"/>
    <n v="55"/>
    <n v="4510"/>
    <n v="0"/>
    <s v="MUST SHIP BY FEB 14"/>
    <s v="Internat"/>
    <s v="Rohan Srivastava"/>
    <m/>
    <m/>
    <s v="F04"/>
    <m/>
    <m/>
    <m/>
    <b v="0"/>
    <b v="0"/>
    <s v="NO"/>
    <x v="0"/>
    <x v="0"/>
    <s v="Machine Shop Started"/>
    <x v="0"/>
    <n v="205"/>
    <n v="2.5"/>
    <n v="0"/>
    <x v="16"/>
    <n v="4510"/>
    <n v="55"/>
    <x v="0"/>
    <n v="0"/>
    <n v="2019"/>
    <n v="2"/>
    <n v="13"/>
    <n v="2"/>
    <x v="0"/>
    <x v="0"/>
    <x v="1"/>
    <x v="0"/>
    <x v="2"/>
  </r>
  <r>
    <s v="78559-6"/>
    <x v="0"/>
    <x v="12"/>
    <d v="2019-02-13T00:00:00"/>
    <x v="1"/>
    <x v="0"/>
    <b v="0"/>
    <x v="15"/>
    <s v="Regular"/>
    <x v="1"/>
    <x v="1"/>
    <m/>
    <x v="5"/>
    <n v="1"/>
    <n v="33"/>
    <x v="16"/>
    <x v="37"/>
    <n v="211.2"/>
    <n v="15510"/>
    <n v="0"/>
    <s v="MUST SHIP BY FEB 14"/>
    <s v="Internat"/>
    <s v="Rohan Srivastava"/>
    <m/>
    <m/>
    <s v="F1A/EM"/>
    <m/>
    <m/>
    <m/>
    <b v="0"/>
    <b v="0"/>
    <s v="NO"/>
    <x v="0"/>
    <x v="0"/>
    <s v="Machine Shop Started"/>
    <x v="0"/>
    <n v="470"/>
    <n v="6.3999999999999995"/>
    <n v="0"/>
    <x v="17"/>
    <n v="15510"/>
    <n v="211.2"/>
    <x v="0"/>
    <n v="0"/>
    <n v="2019"/>
    <n v="2"/>
    <n v="13"/>
    <n v="2"/>
    <x v="0"/>
    <x v="0"/>
    <x v="1"/>
    <x v="0"/>
    <x v="2"/>
  </r>
  <r>
    <s v="78559-7"/>
    <x v="0"/>
    <x v="12"/>
    <d v="2019-02-13T00:00:00"/>
    <x v="1"/>
    <x v="0"/>
    <b v="0"/>
    <x v="15"/>
    <s v="Regular"/>
    <x v="1"/>
    <x v="1"/>
    <m/>
    <x v="9"/>
    <n v="1"/>
    <n v="10"/>
    <x v="17"/>
    <x v="38"/>
    <n v="64"/>
    <n v="4700"/>
    <n v="0"/>
    <s v="MUST SHIP BY FEB 14"/>
    <s v="Internat"/>
    <s v="Rohan Srivastava"/>
    <m/>
    <m/>
    <s v="F1B/EM"/>
    <m/>
    <m/>
    <m/>
    <b v="0"/>
    <b v="0"/>
    <s v="NO"/>
    <x v="0"/>
    <x v="0"/>
    <s v="Machine Shop Started"/>
    <x v="0"/>
    <n v="470"/>
    <n v="6.4"/>
    <n v="0"/>
    <x v="18"/>
    <n v="4700"/>
    <n v="64"/>
    <x v="0"/>
    <n v="0"/>
    <n v="2019"/>
    <n v="2"/>
    <n v="13"/>
    <n v="2"/>
    <x v="0"/>
    <x v="0"/>
    <x v="1"/>
    <x v="0"/>
    <x v="2"/>
  </r>
  <r>
    <s v="78559-8"/>
    <x v="0"/>
    <x v="12"/>
    <d v="2019-02-13T00:00:00"/>
    <x v="2"/>
    <x v="0"/>
    <b v="0"/>
    <x v="15"/>
    <s v="Regular"/>
    <x v="1"/>
    <x v="1"/>
    <m/>
    <x v="10"/>
    <n v="1"/>
    <n v="1"/>
    <x v="3"/>
    <x v="39"/>
    <n v="7.8"/>
    <n v="525"/>
    <n v="0"/>
    <s v="MUST SHIP BY FEB 14"/>
    <s v="Internat"/>
    <s v="Rohan Srivastava"/>
    <m/>
    <m/>
    <s v="F03-4' EM"/>
    <m/>
    <m/>
    <m/>
    <b v="0"/>
    <b v="0"/>
    <s v="NO"/>
    <x v="3"/>
    <x v="0"/>
    <s v="Machine Shop Finished - Incomplete"/>
    <x v="0"/>
    <n v="525"/>
    <n v="7.8"/>
    <n v="0"/>
    <x v="3"/>
    <n v="525"/>
    <n v="7.8"/>
    <x v="0"/>
    <n v="0"/>
    <n v="2019"/>
    <n v="2"/>
    <n v="13"/>
    <n v="2"/>
    <x v="0"/>
    <x v="1"/>
    <x v="0"/>
    <x v="0"/>
    <x v="0"/>
  </r>
  <r>
    <s v="78559-9"/>
    <x v="0"/>
    <x v="12"/>
    <d v="2019-02-13T00:00:00"/>
    <x v="1"/>
    <x v="0"/>
    <b v="0"/>
    <x v="15"/>
    <s v="Regular"/>
    <x v="1"/>
    <x v="1"/>
    <m/>
    <x v="11"/>
    <n v="1"/>
    <n v="1"/>
    <x v="3"/>
    <x v="40"/>
    <n v="6"/>
    <n v="430"/>
    <n v="0"/>
    <s v="MUST SHIP BY FEB 14"/>
    <s v="Internat"/>
    <s v="Rohan Srivastava"/>
    <m/>
    <m/>
    <s v="F04/EM"/>
    <m/>
    <m/>
    <m/>
    <b v="0"/>
    <b v="0"/>
    <s v="NO"/>
    <x v="0"/>
    <x v="0"/>
    <s v="Machine Shop Started"/>
    <x v="0"/>
    <n v="430"/>
    <n v="6"/>
    <n v="0"/>
    <x v="3"/>
    <n v="430"/>
    <n v="6"/>
    <x v="0"/>
    <n v="0"/>
    <n v="2019"/>
    <n v="2"/>
    <n v="13"/>
    <n v="2"/>
    <x v="0"/>
    <x v="0"/>
    <x v="1"/>
    <x v="0"/>
    <x v="2"/>
  </r>
  <r>
    <s v="78559-10"/>
    <x v="0"/>
    <x v="12"/>
    <d v="2019-02-13T00:00:00"/>
    <x v="2"/>
    <x v="0"/>
    <b v="0"/>
    <x v="15"/>
    <s v="Regular"/>
    <x v="1"/>
    <x v="1"/>
    <m/>
    <x v="6"/>
    <n v="1"/>
    <n v="2"/>
    <x v="6"/>
    <x v="41"/>
    <n v="8.3000000000000007"/>
    <n v="600"/>
    <n v="0"/>
    <s v="MUST SHIP BY FEB 14"/>
    <s v="Internat"/>
    <s v="Rohan Srivastava"/>
    <m/>
    <m/>
    <s v="F05-4'"/>
    <m/>
    <m/>
    <m/>
    <b v="0"/>
    <b v="0"/>
    <s v="NO"/>
    <x v="3"/>
    <x v="0"/>
    <s v="Machine Shop Finished - Incomplete"/>
    <x v="0"/>
    <n v="300"/>
    <n v="4.1500000000000004"/>
    <n v="0"/>
    <x v="5"/>
    <n v="600"/>
    <n v="8.3000000000000007"/>
    <x v="0"/>
    <n v="0"/>
    <n v="2019"/>
    <n v="2"/>
    <n v="13"/>
    <n v="2"/>
    <x v="0"/>
    <x v="1"/>
    <x v="0"/>
    <x v="0"/>
    <x v="0"/>
  </r>
  <r>
    <s v="79342-1"/>
    <x v="0"/>
    <x v="9"/>
    <d v="2019-02-07T00:00:00"/>
    <x v="5"/>
    <x v="0"/>
    <b v="0"/>
    <x v="16"/>
    <s v="Regular"/>
    <x v="1"/>
    <x v="1"/>
    <m/>
    <x v="0"/>
    <n v="1"/>
    <n v="1"/>
    <x v="3"/>
    <x v="42"/>
    <n v="3"/>
    <n v="265"/>
    <n v="0"/>
    <m/>
    <s v="Internat"/>
    <s v="Joe Brier"/>
    <m/>
    <m/>
    <s v="LF06"/>
    <m/>
    <m/>
    <m/>
    <b v="0"/>
    <b v="0"/>
    <s v="NO"/>
    <x v="0"/>
    <x v="0"/>
    <s v="Scheduled/Released"/>
    <x v="0"/>
    <n v="265"/>
    <n v="3"/>
    <n v="0"/>
    <x v="3"/>
    <n v="265"/>
    <n v="3"/>
    <x v="0"/>
    <n v="1"/>
    <n v="2019"/>
    <n v="2"/>
    <n v="7"/>
    <n v="1"/>
    <x v="1"/>
    <x v="0"/>
    <x v="1"/>
    <x v="0"/>
    <x v="2"/>
  </r>
  <r>
    <s v="76704-1"/>
    <x v="2"/>
    <x v="8"/>
    <d v="2019-02-08T00:00:00"/>
    <x v="1"/>
    <x v="0"/>
    <b v="0"/>
    <x v="17"/>
    <s v="High Priority"/>
    <x v="1"/>
    <x v="1"/>
    <m/>
    <x v="0"/>
    <n v="1"/>
    <n v="1"/>
    <x v="6"/>
    <x v="43"/>
    <n v="16"/>
    <n v="780"/>
    <n v="0"/>
    <s v="MUST SHIP ASAP, HIGH PRIORITY"/>
    <s v="Internat"/>
    <s v="Rohan Srivastava"/>
    <m/>
    <m/>
    <s v="F24-12' 6&quot;"/>
    <m/>
    <d v="2019-02-04T00:00:00"/>
    <d v="2019-02-05T00:00:00"/>
    <b v="0"/>
    <b v="0"/>
    <s v="NO"/>
    <x v="1"/>
    <x v="0"/>
    <s v="Machine Shop Started"/>
    <x v="0"/>
    <n v="390"/>
    <n v="8"/>
    <n v="0"/>
    <x v="5"/>
    <n v="780"/>
    <n v="16"/>
    <x v="0"/>
    <n v="1"/>
    <n v="2019"/>
    <n v="2"/>
    <n v="8"/>
    <n v="1"/>
    <x v="1"/>
    <x v="0"/>
    <x v="1"/>
    <x v="0"/>
    <x v="2"/>
  </r>
  <r>
    <s v="73251-28"/>
    <x v="1"/>
    <x v="9"/>
    <m/>
    <x v="1"/>
    <x v="0"/>
    <b v="0"/>
    <x v="18"/>
    <s v="High Priority"/>
    <x v="1"/>
    <x v="1"/>
    <m/>
    <x v="12"/>
    <n v="1"/>
    <n v="1"/>
    <x v="7"/>
    <x v="44"/>
    <n v="67.5"/>
    <n v="4152"/>
    <n v="0"/>
    <m/>
    <s v="Internat"/>
    <s v="Gagandeep Singh"/>
    <m/>
    <m/>
    <s v="F1-83'7-1/8&quot; - 22ND FL"/>
    <s v="Picked - Complete"/>
    <d v="2019-01-30T00:00:00"/>
    <m/>
    <b v="0"/>
    <b v="0"/>
    <s v="NO"/>
    <x v="1"/>
    <x v="0"/>
    <s v="Machine Shop Started"/>
    <x v="0"/>
    <n v="593.14285714285711"/>
    <n v="9.6428571428571423"/>
    <n v="0"/>
    <x v="6"/>
    <n v="4152"/>
    <n v="67.5"/>
    <x v="0"/>
    <n v="1"/>
    <n v="2019"/>
    <n v="2"/>
    <n v="7"/>
    <n v="1"/>
    <x v="1"/>
    <x v="0"/>
    <x v="1"/>
    <x v="0"/>
    <x v="2"/>
  </r>
  <r>
    <s v="73251-29"/>
    <x v="1"/>
    <x v="9"/>
    <m/>
    <x v="1"/>
    <x v="0"/>
    <b v="0"/>
    <x v="18"/>
    <s v="High Priority"/>
    <x v="1"/>
    <x v="1"/>
    <m/>
    <x v="13"/>
    <n v="1"/>
    <n v="1"/>
    <x v="3"/>
    <x v="45"/>
    <n v="8.6999999999999993"/>
    <n v="400"/>
    <n v="0"/>
    <m/>
    <s v="Internat"/>
    <s v="Gagandeep Singh"/>
    <m/>
    <m/>
    <s v="F1A-97&quot; - 22ND FL"/>
    <s v="Picked - Complete"/>
    <d v="2019-01-30T00:00:00"/>
    <m/>
    <b v="0"/>
    <b v="0"/>
    <s v="NO"/>
    <x v="1"/>
    <x v="0"/>
    <s v="Machine Shop Started"/>
    <x v="0"/>
    <n v="400"/>
    <n v="8.6999999999999993"/>
    <n v="0"/>
    <x v="3"/>
    <n v="400"/>
    <n v="8.6999999999999993"/>
    <x v="0"/>
    <n v="0"/>
    <n v="2019"/>
    <n v="2"/>
    <n v="7"/>
    <n v="1"/>
    <x v="1"/>
    <x v="0"/>
    <x v="1"/>
    <x v="0"/>
    <x v="2"/>
  </r>
  <r>
    <s v="73251-30"/>
    <x v="1"/>
    <x v="9"/>
    <m/>
    <x v="1"/>
    <x v="0"/>
    <b v="0"/>
    <x v="18"/>
    <s v="High Priority"/>
    <x v="1"/>
    <x v="1"/>
    <m/>
    <x v="14"/>
    <n v="1"/>
    <n v="3"/>
    <x v="10"/>
    <x v="46"/>
    <n v="10.5"/>
    <n v="300"/>
    <n v="0"/>
    <m/>
    <s v="Internat"/>
    <s v="Gagandeep Singh"/>
    <m/>
    <m/>
    <s v="F1B-2' - 22ND FL"/>
    <s v="Picked - Complete"/>
    <d v="2019-01-30T00:00:00"/>
    <m/>
    <b v="0"/>
    <b v="0"/>
    <s v="NO"/>
    <x v="1"/>
    <x v="0"/>
    <s v="Machine Shop Started"/>
    <x v="0"/>
    <n v="100"/>
    <n v="3.5"/>
    <n v="0"/>
    <x v="9"/>
    <n v="300"/>
    <n v="10.5"/>
    <x v="0"/>
    <n v="0"/>
    <n v="2019"/>
    <n v="2"/>
    <n v="7"/>
    <n v="1"/>
    <x v="1"/>
    <x v="0"/>
    <x v="1"/>
    <x v="0"/>
    <x v="2"/>
  </r>
  <r>
    <s v="73251-31"/>
    <x v="1"/>
    <x v="9"/>
    <m/>
    <x v="1"/>
    <x v="0"/>
    <b v="0"/>
    <x v="18"/>
    <s v="High Priority"/>
    <x v="1"/>
    <x v="1"/>
    <m/>
    <x v="15"/>
    <n v="1"/>
    <n v="1"/>
    <x v="3"/>
    <x v="47"/>
    <n v="6.1"/>
    <n v="240"/>
    <n v="0"/>
    <m/>
    <s v="Internat"/>
    <s v="Gagandeep Singh"/>
    <m/>
    <m/>
    <s v="F1C-57-1/2&quot; - 22ND FL"/>
    <s v="Picked - Complete"/>
    <d v="2019-01-30T00:00:00"/>
    <m/>
    <b v="0"/>
    <b v="0"/>
    <s v="NO"/>
    <x v="1"/>
    <x v="0"/>
    <s v="Machine Shop Started"/>
    <x v="0"/>
    <n v="240"/>
    <n v="6.1"/>
    <n v="0"/>
    <x v="3"/>
    <n v="240"/>
    <n v="6.1"/>
    <x v="0"/>
    <n v="0"/>
    <n v="2019"/>
    <n v="2"/>
    <n v="7"/>
    <n v="1"/>
    <x v="1"/>
    <x v="0"/>
    <x v="1"/>
    <x v="0"/>
    <x v="2"/>
  </r>
  <r>
    <s v="73251-32"/>
    <x v="1"/>
    <x v="9"/>
    <m/>
    <x v="1"/>
    <x v="0"/>
    <b v="0"/>
    <x v="18"/>
    <s v="High Priority"/>
    <x v="5"/>
    <x v="1"/>
    <s v="Extrusion 12'"/>
    <x v="16"/>
    <n v="1"/>
    <n v="1"/>
    <x v="8"/>
    <x v="48"/>
    <n v="29.5"/>
    <n v="1594"/>
    <n v="0"/>
    <m/>
    <s v="Internat"/>
    <s v="Gagandeep Singh"/>
    <m/>
    <m/>
    <s v="F1W-20'3-7/8&quot;X12' - 22ND FL"/>
    <s v="Picked - Complete"/>
    <d v="2019-01-30T00:00:00"/>
    <m/>
    <b v="0"/>
    <b v="0"/>
    <s v="NO"/>
    <x v="2"/>
    <x v="0"/>
    <s v="Machine Shop Started"/>
    <x v="0"/>
    <n v="398.5"/>
    <n v="7.375"/>
    <n v="0"/>
    <x v="7"/>
    <n v="1594"/>
    <n v="29.5"/>
    <x v="5"/>
    <n v="0"/>
    <n v="2019"/>
    <n v="2"/>
    <n v="7"/>
    <n v="1"/>
    <x v="1"/>
    <x v="0"/>
    <x v="1"/>
    <x v="0"/>
    <x v="2"/>
  </r>
  <r>
    <s v="73251-33"/>
    <x v="1"/>
    <x v="9"/>
    <m/>
    <x v="1"/>
    <x v="0"/>
    <b v="0"/>
    <x v="18"/>
    <s v="High Priority"/>
    <x v="1"/>
    <x v="1"/>
    <m/>
    <x v="17"/>
    <n v="1"/>
    <n v="1"/>
    <x v="8"/>
    <x v="49"/>
    <n v="57"/>
    <n v="2104"/>
    <n v="0"/>
    <m/>
    <s v="Internat"/>
    <s v="Gagandeep Singh"/>
    <m/>
    <m/>
    <s v="F1W-21'7 3/4&quot;X20'4-1/2&quot; - 22ND FL"/>
    <s v="Picked - Complete"/>
    <d v="2019-01-30T00:00:00"/>
    <m/>
    <b v="0"/>
    <b v="0"/>
    <s v="NO"/>
    <x v="2"/>
    <x v="0"/>
    <s v="Machine Shop Started"/>
    <x v="0"/>
    <n v="526"/>
    <n v="14.25"/>
    <n v="0"/>
    <x v="7"/>
    <n v="2104"/>
    <n v="57"/>
    <x v="0"/>
    <n v="0"/>
    <n v="2019"/>
    <n v="2"/>
    <n v="7"/>
    <n v="1"/>
    <x v="1"/>
    <x v="0"/>
    <x v="1"/>
    <x v="0"/>
    <x v="2"/>
  </r>
  <r>
    <s v="73251-36"/>
    <x v="1"/>
    <x v="9"/>
    <m/>
    <x v="1"/>
    <x v="0"/>
    <b v="0"/>
    <x v="18"/>
    <s v="High Priority"/>
    <x v="1"/>
    <x v="1"/>
    <m/>
    <x v="18"/>
    <n v="1"/>
    <n v="1"/>
    <x v="10"/>
    <x v="50"/>
    <n v="15"/>
    <n v="950"/>
    <n v="0"/>
    <m/>
    <s v="Internat"/>
    <s v="Gagandeep Singh"/>
    <m/>
    <m/>
    <s v="F7-5'3-1/4&quot;X8'2-3/8&quot; - 22ND FL"/>
    <s v="Picked - Complete"/>
    <d v="2019-01-30T00:00:00"/>
    <m/>
    <b v="0"/>
    <b v="0"/>
    <s v="NO"/>
    <x v="1"/>
    <x v="0"/>
    <s v="Machine Shop Started"/>
    <x v="0"/>
    <n v="316.66666666666669"/>
    <n v="5"/>
    <n v="0"/>
    <x v="9"/>
    <n v="950"/>
    <n v="15"/>
    <x v="0"/>
    <n v="0"/>
    <n v="2019"/>
    <n v="2"/>
    <n v="7"/>
    <n v="1"/>
    <x v="1"/>
    <x v="0"/>
    <x v="1"/>
    <x v="0"/>
    <x v="2"/>
  </r>
  <r>
    <s v="73251-37"/>
    <x v="1"/>
    <x v="9"/>
    <m/>
    <x v="1"/>
    <x v="0"/>
    <b v="0"/>
    <x v="18"/>
    <s v="High Priority"/>
    <x v="1"/>
    <x v="1"/>
    <m/>
    <x v="19"/>
    <n v="1"/>
    <n v="1"/>
    <x v="8"/>
    <x v="51"/>
    <n v="26"/>
    <n v="1800"/>
    <n v="0"/>
    <m/>
    <s v="Internat"/>
    <s v="Gagandeep Singh"/>
    <m/>
    <m/>
    <s v="F7-9'11-5/8&quot;X22'-3/8&quot; - 22ND FL"/>
    <s v="Picked - Complete"/>
    <d v="2019-01-30T00:00:00"/>
    <m/>
    <b v="0"/>
    <b v="0"/>
    <s v="NO"/>
    <x v="1"/>
    <x v="0"/>
    <s v="Machine Shop Started"/>
    <x v="0"/>
    <n v="450"/>
    <n v="6.5"/>
    <n v="0"/>
    <x v="7"/>
    <n v="1800"/>
    <n v="26"/>
    <x v="0"/>
    <n v="0"/>
    <n v="2019"/>
    <n v="2"/>
    <n v="7"/>
    <n v="1"/>
    <x v="1"/>
    <x v="0"/>
    <x v="1"/>
    <x v="0"/>
    <x v="2"/>
  </r>
  <r>
    <s v="73251-41"/>
    <x v="1"/>
    <x v="9"/>
    <m/>
    <x v="1"/>
    <x v="0"/>
    <b v="0"/>
    <x v="18"/>
    <s v="High Priority"/>
    <x v="1"/>
    <x v="1"/>
    <m/>
    <x v="20"/>
    <n v="1"/>
    <n v="1"/>
    <x v="3"/>
    <x v="52"/>
    <n v="6.1"/>
    <n v="400"/>
    <n v="0"/>
    <m/>
    <s v="Internat"/>
    <s v="Gagandeep Singh"/>
    <m/>
    <m/>
    <s v="F1A-96-3/4&quot; - 22ND FL"/>
    <s v="Picked - Complete"/>
    <d v="2019-01-30T00:00:00"/>
    <m/>
    <b v="0"/>
    <b v="0"/>
    <s v="NO"/>
    <x v="1"/>
    <x v="0"/>
    <s v="Machine Shop Started"/>
    <x v="0"/>
    <n v="400"/>
    <n v="6.1"/>
    <n v="0"/>
    <x v="3"/>
    <n v="400"/>
    <n v="6.1"/>
    <x v="0"/>
    <n v="0"/>
    <n v="2019"/>
    <n v="2"/>
    <n v="7"/>
    <n v="1"/>
    <x v="1"/>
    <x v="0"/>
    <x v="1"/>
    <x v="0"/>
    <x v="2"/>
  </r>
  <r>
    <s v="73251-42"/>
    <x v="1"/>
    <x v="9"/>
    <m/>
    <x v="1"/>
    <x v="0"/>
    <b v="0"/>
    <x v="18"/>
    <s v="High Priority"/>
    <x v="1"/>
    <x v="1"/>
    <m/>
    <x v="21"/>
    <n v="1"/>
    <n v="1"/>
    <x v="3"/>
    <x v="53"/>
    <n v="6.1"/>
    <n v="240"/>
    <n v="0"/>
    <m/>
    <s v="Internat"/>
    <s v="Gagandeep Singh"/>
    <m/>
    <m/>
    <s v="F1C-57-3/4&quot; - 22ND FL"/>
    <s v="Picked - Complete"/>
    <d v="2019-01-30T00:00:00"/>
    <m/>
    <b v="0"/>
    <b v="0"/>
    <s v="NO"/>
    <x v="1"/>
    <x v="0"/>
    <s v="Machine Shop Started"/>
    <x v="0"/>
    <n v="240"/>
    <n v="6.1"/>
    <n v="0"/>
    <x v="3"/>
    <n v="240"/>
    <n v="6.1"/>
    <x v="0"/>
    <n v="0"/>
    <n v="2019"/>
    <n v="2"/>
    <n v="7"/>
    <n v="1"/>
    <x v="1"/>
    <x v="0"/>
    <x v="1"/>
    <x v="0"/>
    <x v="2"/>
  </r>
  <r>
    <s v="73251-43"/>
    <x v="1"/>
    <x v="9"/>
    <m/>
    <x v="1"/>
    <x v="0"/>
    <b v="0"/>
    <x v="18"/>
    <s v="High Priority"/>
    <x v="1"/>
    <x v="1"/>
    <m/>
    <x v="22"/>
    <n v="1"/>
    <n v="1"/>
    <x v="10"/>
    <x v="54"/>
    <n v="24.9"/>
    <n v="1392"/>
    <n v="0"/>
    <m/>
    <s v="Internat"/>
    <s v="Gagandeep Singh"/>
    <m/>
    <m/>
    <s v="F1W-28'7-1/4&quot; - 22ND FL"/>
    <s v="Picked - Complete"/>
    <d v="2019-01-30T00:00:00"/>
    <m/>
    <b v="0"/>
    <b v="0"/>
    <s v="NO"/>
    <x v="2"/>
    <x v="0"/>
    <s v="Machine Shop Started"/>
    <x v="0"/>
    <n v="464"/>
    <n v="8.2999999999999989"/>
    <n v="0"/>
    <x v="9"/>
    <n v="1392"/>
    <n v="24.9"/>
    <x v="0"/>
    <n v="0"/>
    <n v="2019"/>
    <n v="2"/>
    <n v="7"/>
    <n v="1"/>
    <x v="1"/>
    <x v="0"/>
    <x v="1"/>
    <x v="0"/>
    <x v="2"/>
  </r>
  <r>
    <s v="67150-41"/>
    <x v="5"/>
    <x v="11"/>
    <m/>
    <x v="2"/>
    <x v="0"/>
    <b v="0"/>
    <x v="19"/>
    <s v="Regular"/>
    <x v="1"/>
    <x v="1"/>
    <m/>
    <x v="20"/>
    <n v="1"/>
    <n v="10"/>
    <x v="18"/>
    <x v="55"/>
    <n v="130"/>
    <n v="8350"/>
    <n v="0"/>
    <s v="do not ship before 1/4/2019"/>
    <s v="Internat"/>
    <s v="Gagandeep Singh"/>
    <m/>
    <m/>
    <s v="LT-02D-15'-BASEMNT FL"/>
    <s v="Picked - Complete"/>
    <d v="2019-02-03T00:00:00"/>
    <m/>
    <b v="0"/>
    <b v="0"/>
    <s v="NO"/>
    <x v="1"/>
    <x v="0"/>
    <s v="Machine Shop Finished - Incomplete"/>
    <x v="0"/>
    <n v="417.5"/>
    <n v="6.5"/>
    <n v="0"/>
    <x v="19"/>
    <n v="8350"/>
    <n v="130"/>
    <x v="0"/>
    <n v="1"/>
    <n v="2019"/>
    <n v="2"/>
    <n v="11"/>
    <n v="1"/>
    <x v="1"/>
    <x v="1"/>
    <x v="1"/>
    <x v="0"/>
    <x v="0"/>
  </r>
  <r>
    <s v="67150-42"/>
    <x v="5"/>
    <x v="11"/>
    <m/>
    <x v="2"/>
    <x v="0"/>
    <b v="0"/>
    <x v="19"/>
    <s v="Regular"/>
    <x v="1"/>
    <x v="1"/>
    <m/>
    <x v="21"/>
    <n v="1"/>
    <n v="1"/>
    <x v="6"/>
    <x v="56"/>
    <n v="13.4"/>
    <n v="835"/>
    <n v="0"/>
    <s v="do not ship before 1/4/2019"/>
    <s v="Internat"/>
    <s v="Gagandeep Singh"/>
    <m/>
    <m/>
    <s v="LT-02D-15'EM-BASEMNT FL"/>
    <s v="Picked - Complete"/>
    <d v="2019-02-03T00:00:00"/>
    <m/>
    <b v="0"/>
    <b v="0"/>
    <s v="NO"/>
    <x v="1"/>
    <x v="0"/>
    <s v="Machine Shop Finished - Incomplete"/>
    <x v="0"/>
    <n v="417.5"/>
    <n v="6.7"/>
    <n v="0"/>
    <x v="5"/>
    <n v="835"/>
    <n v="13.4"/>
    <x v="0"/>
    <n v="0"/>
    <n v="2019"/>
    <n v="2"/>
    <n v="11"/>
    <n v="1"/>
    <x v="1"/>
    <x v="1"/>
    <x v="1"/>
    <x v="0"/>
    <x v="0"/>
  </r>
  <r>
    <s v="67150-43"/>
    <x v="5"/>
    <x v="11"/>
    <m/>
    <x v="2"/>
    <x v="0"/>
    <b v="0"/>
    <x v="19"/>
    <s v="Regular"/>
    <x v="1"/>
    <x v="1"/>
    <m/>
    <x v="22"/>
    <n v="1"/>
    <n v="5"/>
    <x v="15"/>
    <x v="57"/>
    <n v="44"/>
    <n v="2800"/>
    <n v="0"/>
    <s v="do not ship before 1/4/2019"/>
    <s v="Internat"/>
    <s v="Gagandeep Singh"/>
    <m/>
    <m/>
    <s v="LT-02B-10'-1ST FL"/>
    <m/>
    <d v="2019-01-31T00:00:00"/>
    <m/>
    <b v="0"/>
    <b v="0"/>
    <s v="NO"/>
    <x v="1"/>
    <x v="0"/>
    <s v="Machine Shop Finished - Incomplete"/>
    <x v="0"/>
    <n v="560"/>
    <n v="8.8000000000000007"/>
    <n v="0"/>
    <x v="15"/>
    <n v="2800"/>
    <n v="44"/>
    <x v="0"/>
    <n v="0"/>
    <n v="2019"/>
    <n v="2"/>
    <n v="11"/>
    <n v="1"/>
    <x v="1"/>
    <x v="1"/>
    <x v="0"/>
    <x v="0"/>
    <x v="0"/>
  </r>
  <r>
    <s v="67150-44"/>
    <x v="5"/>
    <x v="11"/>
    <m/>
    <x v="2"/>
    <x v="0"/>
    <b v="0"/>
    <x v="19"/>
    <s v="Regular"/>
    <x v="1"/>
    <x v="1"/>
    <m/>
    <x v="23"/>
    <n v="1"/>
    <n v="4"/>
    <x v="4"/>
    <x v="58"/>
    <n v="52"/>
    <n v="3340"/>
    <n v="0"/>
    <s v="do not ship before 1/4/2019"/>
    <s v="Internat"/>
    <s v="Gagandeep Singh"/>
    <m/>
    <m/>
    <s v="LT-02B-15'-1ST FL"/>
    <m/>
    <d v="2019-01-31T00:00:00"/>
    <m/>
    <b v="0"/>
    <b v="0"/>
    <s v="NO"/>
    <x v="1"/>
    <x v="0"/>
    <s v="Machine Shop Finished - Incomplete"/>
    <x v="0"/>
    <n v="417.5"/>
    <n v="6.5"/>
    <n v="0"/>
    <x v="2"/>
    <n v="3340"/>
    <n v="52"/>
    <x v="0"/>
    <n v="0"/>
    <n v="2019"/>
    <n v="2"/>
    <n v="11"/>
    <n v="1"/>
    <x v="1"/>
    <x v="1"/>
    <x v="0"/>
    <x v="0"/>
    <x v="0"/>
  </r>
  <r>
    <s v="67150-45"/>
    <x v="5"/>
    <x v="11"/>
    <m/>
    <x v="2"/>
    <x v="0"/>
    <b v="0"/>
    <x v="19"/>
    <s v="Regular"/>
    <x v="1"/>
    <x v="1"/>
    <m/>
    <x v="24"/>
    <n v="1"/>
    <n v="4"/>
    <x v="8"/>
    <x v="59"/>
    <n v="25.2"/>
    <n v="1140"/>
    <n v="0"/>
    <s v="do not ship before 1/4/2019"/>
    <s v="Internat"/>
    <s v="Gagandeep Singh"/>
    <m/>
    <m/>
    <s v="LT-02C-5'-1ST FL"/>
    <m/>
    <d v="2019-01-31T00:00:00"/>
    <m/>
    <b v="0"/>
    <b v="0"/>
    <s v="NO"/>
    <x v="1"/>
    <x v="0"/>
    <s v="Machine Shop Finished - Incomplete"/>
    <x v="0"/>
    <n v="285"/>
    <n v="6.3"/>
    <n v="0"/>
    <x v="7"/>
    <n v="1140"/>
    <n v="25.2"/>
    <x v="0"/>
    <n v="0"/>
    <n v="2019"/>
    <n v="2"/>
    <n v="11"/>
    <n v="1"/>
    <x v="1"/>
    <x v="1"/>
    <x v="0"/>
    <x v="0"/>
    <x v="0"/>
  </r>
  <r>
    <s v="67150-46"/>
    <x v="5"/>
    <x v="11"/>
    <m/>
    <x v="2"/>
    <x v="0"/>
    <b v="0"/>
    <x v="19"/>
    <s v="Regular"/>
    <x v="1"/>
    <x v="1"/>
    <m/>
    <x v="25"/>
    <n v="1"/>
    <n v="3"/>
    <x v="10"/>
    <x v="57"/>
    <n v="26.4"/>
    <n v="1680"/>
    <n v="0"/>
    <s v="do not ship before 1/4/2019"/>
    <s v="Internat"/>
    <s v="Gagandeep Singh"/>
    <m/>
    <m/>
    <s v="LT-02B-10'-2ND FL"/>
    <m/>
    <d v="2019-01-31T00:00:00"/>
    <m/>
    <b v="0"/>
    <b v="0"/>
    <s v="NO"/>
    <x v="1"/>
    <x v="0"/>
    <s v="Machine Shop Finished - Incomplete"/>
    <x v="0"/>
    <n v="560"/>
    <n v="8.7999999999999989"/>
    <n v="0"/>
    <x v="9"/>
    <n v="1680"/>
    <n v="26.4"/>
    <x v="0"/>
    <n v="0"/>
    <n v="2019"/>
    <n v="2"/>
    <n v="11"/>
    <n v="1"/>
    <x v="1"/>
    <x v="1"/>
    <x v="0"/>
    <x v="0"/>
    <x v="0"/>
  </r>
  <r>
    <s v="67150-47"/>
    <x v="5"/>
    <x v="11"/>
    <m/>
    <x v="2"/>
    <x v="0"/>
    <b v="0"/>
    <x v="19"/>
    <s v="Regular"/>
    <x v="1"/>
    <x v="1"/>
    <m/>
    <x v="26"/>
    <n v="1"/>
    <n v="4"/>
    <x v="4"/>
    <x v="58"/>
    <n v="52"/>
    <n v="3340"/>
    <n v="0"/>
    <s v="do not ship before 1/4/2019"/>
    <s v="Internat"/>
    <s v="Gagandeep Singh"/>
    <m/>
    <m/>
    <s v="LT-02B-15'-2ND FL"/>
    <s v="Picked - Complete"/>
    <d v="2019-02-03T00:00:00"/>
    <m/>
    <b v="0"/>
    <b v="0"/>
    <s v="NO"/>
    <x v="1"/>
    <x v="0"/>
    <s v="Machine Shop Finished - Incomplete"/>
    <x v="0"/>
    <n v="417.5"/>
    <n v="6.5"/>
    <n v="0"/>
    <x v="2"/>
    <n v="3340"/>
    <n v="52"/>
    <x v="0"/>
    <n v="0"/>
    <n v="2019"/>
    <n v="2"/>
    <n v="11"/>
    <n v="1"/>
    <x v="1"/>
    <x v="1"/>
    <x v="1"/>
    <x v="0"/>
    <x v="0"/>
  </r>
  <r>
    <s v="67150-48"/>
    <x v="5"/>
    <x v="11"/>
    <m/>
    <x v="2"/>
    <x v="0"/>
    <b v="0"/>
    <x v="19"/>
    <s v="Regular"/>
    <x v="1"/>
    <x v="1"/>
    <m/>
    <x v="27"/>
    <n v="1"/>
    <n v="5"/>
    <x v="15"/>
    <x v="59"/>
    <n v="31.5"/>
    <n v="1425"/>
    <n v="0"/>
    <s v="do not ship before 1/4/2019"/>
    <s v="Internat"/>
    <s v="Gagandeep Singh"/>
    <m/>
    <m/>
    <s v="LT-02C-5'-2ND FL"/>
    <m/>
    <d v="2019-01-31T00:00:00"/>
    <m/>
    <b v="0"/>
    <b v="0"/>
    <s v="NO"/>
    <x v="1"/>
    <x v="0"/>
    <s v="Machine Shop Finished - Incomplete"/>
    <x v="0"/>
    <n v="285"/>
    <n v="6.3"/>
    <n v="0"/>
    <x v="15"/>
    <n v="1425"/>
    <n v="31.5"/>
    <x v="0"/>
    <n v="0"/>
    <n v="2019"/>
    <n v="2"/>
    <n v="11"/>
    <n v="1"/>
    <x v="1"/>
    <x v="1"/>
    <x v="0"/>
    <x v="0"/>
    <x v="0"/>
  </r>
  <r>
    <s v="67150-49"/>
    <x v="5"/>
    <x v="11"/>
    <m/>
    <x v="2"/>
    <x v="0"/>
    <b v="0"/>
    <x v="19"/>
    <s v="Regular"/>
    <x v="1"/>
    <x v="1"/>
    <m/>
    <x v="28"/>
    <n v="1"/>
    <n v="12"/>
    <x v="5"/>
    <x v="57"/>
    <n v="105.6"/>
    <n v="6720"/>
    <n v="0"/>
    <s v="do not ship before 1/4/2019"/>
    <s v="Internat"/>
    <s v="Gagandeep Singh"/>
    <m/>
    <m/>
    <s v="LT-02B-10'-3RD FL"/>
    <m/>
    <d v="2019-01-31T00:00:00"/>
    <m/>
    <b v="0"/>
    <b v="0"/>
    <s v="NO"/>
    <x v="1"/>
    <x v="0"/>
    <s v="Machine Shop Finished - Incomplete"/>
    <x v="0"/>
    <n v="560"/>
    <n v="8.7999999999999989"/>
    <n v="0"/>
    <x v="10"/>
    <n v="6720"/>
    <n v="105.6"/>
    <x v="0"/>
    <n v="0"/>
    <n v="2019"/>
    <n v="2"/>
    <n v="11"/>
    <n v="1"/>
    <x v="1"/>
    <x v="1"/>
    <x v="0"/>
    <x v="0"/>
    <x v="0"/>
  </r>
  <r>
    <s v="67150-50"/>
    <x v="5"/>
    <x v="11"/>
    <m/>
    <x v="2"/>
    <x v="0"/>
    <b v="0"/>
    <x v="19"/>
    <s v="Regular"/>
    <x v="1"/>
    <x v="1"/>
    <m/>
    <x v="29"/>
    <n v="1"/>
    <n v="5"/>
    <x v="17"/>
    <x v="58"/>
    <n v="65"/>
    <n v="4175"/>
    <n v="0"/>
    <s v="do not ship before 1/4/2019"/>
    <s v="Internat"/>
    <s v="Gagandeep Singh"/>
    <m/>
    <m/>
    <s v="LT-02B-15'-3RD FL"/>
    <m/>
    <d v="2019-01-31T00:00:00"/>
    <m/>
    <b v="0"/>
    <b v="0"/>
    <s v="NO"/>
    <x v="1"/>
    <x v="0"/>
    <s v="Machine Shop Finished - Incomplete"/>
    <x v="0"/>
    <n v="417.5"/>
    <n v="6.5"/>
    <n v="0"/>
    <x v="18"/>
    <n v="4175"/>
    <n v="65"/>
    <x v="0"/>
    <n v="0"/>
    <n v="2019"/>
    <n v="2"/>
    <n v="11"/>
    <n v="1"/>
    <x v="1"/>
    <x v="1"/>
    <x v="0"/>
    <x v="0"/>
    <x v="0"/>
  </r>
  <r>
    <s v="67150-51"/>
    <x v="5"/>
    <x v="11"/>
    <m/>
    <x v="2"/>
    <x v="0"/>
    <b v="0"/>
    <x v="19"/>
    <s v="Regular"/>
    <x v="1"/>
    <x v="1"/>
    <m/>
    <x v="30"/>
    <n v="1"/>
    <n v="5"/>
    <x v="15"/>
    <x v="59"/>
    <n v="31.5"/>
    <n v="1425"/>
    <n v="0"/>
    <s v="do not ship before 1/4/2019"/>
    <s v="Internat"/>
    <s v="Gagandeep Singh"/>
    <m/>
    <m/>
    <s v="LT-02C-5'-3RD FL"/>
    <m/>
    <d v="2019-01-31T00:00:00"/>
    <m/>
    <b v="0"/>
    <b v="0"/>
    <s v="NO"/>
    <x v="1"/>
    <x v="0"/>
    <s v="Machine Shop Finished - Incomplete"/>
    <x v="0"/>
    <n v="285"/>
    <n v="6.3"/>
    <n v="0"/>
    <x v="15"/>
    <n v="1425"/>
    <n v="31.5"/>
    <x v="0"/>
    <n v="0"/>
    <n v="2019"/>
    <n v="2"/>
    <n v="11"/>
    <n v="1"/>
    <x v="1"/>
    <x v="1"/>
    <x v="0"/>
    <x v="0"/>
    <x v="0"/>
  </r>
  <r>
    <s v="67150-52"/>
    <x v="5"/>
    <x v="11"/>
    <m/>
    <x v="2"/>
    <x v="0"/>
    <b v="0"/>
    <x v="19"/>
    <s v="Regular"/>
    <x v="1"/>
    <x v="1"/>
    <m/>
    <x v="31"/>
    <n v="1"/>
    <n v="14"/>
    <x v="19"/>
    <x v="57"/>
    <n v="123.2"/>
    <n v="7840"/>
    <n v="0"/>
    <s v="do not ship before 1/4/2019"/>
    <s v="Internat"/>
    <s v="Gagandeep Singh"/>
    <m/>
    <m/>
    <s v="LT-02B-10'-4TH FL"/>
    <s v="Picked - Complete"/>
    <d v="2019-02-03T00:00:00"/>
    <m/>
    <b v="0"/>
    <b v="0"/>
    <s v="NO"/>
    <x v="1"/>
    <x v="0"/>
    <s v="Machine Shop Finished - Incomplete"/>
    <x v="0"/>
    <n v="560"/>
    <n v="8.8000000000000007"/>
    <n v="0"/>
    <x v="20"/>
    <n v="7840"/>
    <n v="123.20000000000002"/>
    <x v="0"/>
    <n v="0"/>
    <n v="2019"/>
    <n v="2"/>
    <n v="11"/>
    <n v="1"/>
    <x v="1"/>
    <x v="1"/>
    <x v="1"/>
    <x v="0"/>
    <x v="0"/>
  </r>
  <r>
    <s v="67150-53"/>
    <x v="5"/>
    <x v="11"/>
    <m/>
    <x v="2"/>
    <x v="0"/>
    <b v="0"/>
    <x v="19"/>
    <s v="Regular"/>
    <x v="1"/>
    <x v="1"/>
    <m/>
    <x v="32"/>
    <n v="1"/>
    <n v="9"/>
    <x v="20"/>
    <x v="58"/>
    <n v="117"/>
    <n v="7515"/>
    <n v="0"/>
    <s v="do not ship before 1/4/2019"/>
    <s v="Internat"/>
    <s v="Gagandeep Singh"/>
    <m/>
    <m/>
    <s v="LT-02B-15'-4TH FL"/>
    <s v="Picked - Complete"/>
    <d v="2019-02-03T00:00:00"/>
    <m/>
    <b v="0"/>
    <b v="0"/>
    <s v="NO"/>
    <x v="1"/>
    <x v="0"/>
    <s v="Machine Shop Finished - Incomplete"/>
    <x v="0"/>
    <n v="417.5"/>
    <n v="6.5"/>
    <n v="0"/>
    <x v="21"/>
    <n v="7515"/>
    <n v="117"/>
    <x v="0"/>
    <n v="0"/>
    <n v="2019"/>
    <n v="2"/>
    <n v="11"/>
    <n v="1"/>
    <x v="1"/>
    <x v="1"/>
    <x v="1"/>
    <x v="0"/>
    <x v="0"/>
  </r>
  <r>
    <s v="67150-55"/>
    <x v="5"/>
    <x v="11"/>
    <m/>
    <x v="2"/>
    <x v="0"/>
    <b v="0"/>
    <x v="19"/>
    <s v="Regular"/>
    <x v="1"/>
    <x v="1"/>
    <m/>
    <x v="33"/>
    <n v="1"/>
    <n v="1"/>
    <x v="3"/>
    <x v="60"/>
    <n v="3.3"/>
    <n v="230"/>
    <n v="0"/>
    <s v="do not ship before 1/4/2019"/>
    <s v="Internat"/>
    <s v="Gagandeep Singh"/>
    <m/>
    <m/>
    <s v="LT-02B-4'-5TH FL"/>
    <m/>
    <d v="2019-01-31T00:00:00"/>
    <m/>
    <b v="0"/>
    <b v="0"/>
    <s v="NO"/>
    <x v="1"/>
    <x v="0"/>
    <s v="Machine Shop Finished - Incomplete"/>
    <x v="0"/>
    <n v="230"/>
    <n v="3.3"/>
    <n v="0"/>
    <x v="3"/>
    <n v="230"/>
    <n v="3.3"/>
    <x v="0"/>
    <n v="0"/>
    <n v="2019"/>
    <n v="2"/>
    <n v="11"/>
    <n v="1"/>
    <x v="1"/>
    <x v="1"/>
    <x v="0"/>
    <x v="0"/>
    <x v="0"/>
  </r>
  <r>
    <s v="67150-56"/>
    <x v="5"/>
    <x v="11"/>
    <m/>
    <x v="2"/>
    <x v="0"/>
    <b v="0"/>
    <x v="19"/>
    <s v="Regular"/>
    <x v="1"/>
    <x v="1"/>
    <m/>
    <x v="34"/>
    <n v="1"/>
    <n v="3"/>
    <x v="10"/>
    <x v="61"/>
    <n v="18.899999999999999"/>
    <n v="855"/>
    <n v="0"/>
    <s v="do not ship before 1/4/2019"/>
    <s v="Internat"/>
    <s v="Gagandeep Singh"/>
    <m/>
    <m/>
    <s v="LT-02B-5'-5TH FL"/>
    <m/>
    <d v="2019-01-31T00:00:00"/>
    <m/>
    <b v="0"/>
    <b v="0"/>
    <s v="NO"/>
    <x v="1"/>
    <x v="0"/>
    <s v="Machine Shop Finished - Incomplete"/>
    <x v="0"/>
    <n v="285"/>
    <n v="6.3"/>
    <n v="0"/>
    <x v="9"/>
    <n v="855"/>
    <n v="18.899999999999999"/>
    <x v="0"/>
    <n v="0"/>
    <n v="2019"/>
    <n v="2"/>
    <n v="11"/>
    <n v="1"/>
    <x v="1"/>
    <x v="1"/>
    <x v="0"/>
    <x v="0"/>
    <x v="0"/>
  </r>
  <r>
    <s v="67150-57"/>
    <x v="5"/>
    <x v="11"/>
    <m/>
    <x v="2"/>
    <x v="0"/>
    <b v="0"/>
    <x v="19"/>
    <s v="Regular"/>
    <x v="1"/>
    <x v="1"/>
    <m/>
    <x v="35"/>
    <n v="1"/>
    <n v="10"/>
    <x v="17"/>
    <x v="57"/>
    <n v="88"/>
    <n v="5600"/>
    <n v="0"/>
    <s v="do not ship before 1/4/2019"/>
    <s v="Internat"/>
    <s v="Gagandeep Singh"/>
    <m/>
    <m/>
    <s v="LT-02B-10'-5TH FL"/>
    <m/>
    <d v="2019-01-31T00:00:00"/>
    <m/>
    <b v="0"/>
    <b v="0"/>
    <s v="NO"/>
    <x v="1"/>
    <x v="0"/>
    <s v="Machine Shop Finished - Incomplete"/>
    <x v="0"/>
    <n v="560"/>
    <n v="8.8000000000000007"/>
    <n v="0"/>
    <x v="18"/>
    <n v="5600"/>
    <n v="88"/>
    <x v="0"/>
    <n v="0"/>
    <n v="2019"/>
    <n v="2"/>
    <n v="11"/>
    <n v="1"/>
    <x v="1"/>
    <x v="1"/>
    <x v="0"/>
    <x v="0"/>
    <x v="0"/>
  </r>
  <r>
    <s v="67150-58"/>
    <x v="5"/>
    <x v="11"/>
    <m/>
    <x v="2"/>
    <x v="0"/>
    <b v="0"/>
    <x v="19"/>
    <s v="Regular"/>
    <x v="1"/>
    <x v="1"/>
    <m/>
    <x v="36"/>
    <n v="1"/>
    <n v="1"/>
    <x v="6"/>
    <x v="62"/>
    <n v="13.3"/>
    <n v="715"/>
    <n v="0"/>
    <s v="do not ship before 1/4/2019"/>
    <s v="Internat"/>
    <s v="Gagandeep Singh"/>
    <m/>
    <m/>
    <s v="LT-63D-13'-BASEMNT"/>
    <s v="Picked - Complete"/>
    <d v="2019-02-03T00:00:00"/>
    <m/>
    <b v="0"/>
    <b v="0"/>
    <s v="NO"/>
    <x v="1"/>
    <x v="0"/>
    <s v="Machine Shop Finished - Incomplete"/>
    <x v="0"/>
    <n v="357.5"/>
    <n v="6.65"/>
    <n v="0"/>
    <x v="5"/>
    <n v="715"/>
    <n v="13.3"/>
    <x v="0"/>
    <n v="0"/>
    <n v="2019"/>
    <n v="2"/>
    <n v="11"/>
    <n v="1"/>
    <x v="1"/>
    <x v="1"/>
    <x v="1"/>
    <x v="0"/>
    <x v="0"/>
  </r>
  <r>
    <s v="67150-59"/>
    <x v="5"/>
    <x v="11"/>
    <m/>
    <x v="2"/>
    <x v="0"/>
    <b v="0"/>
    <x v="19"/>
    <s v="Regular"/>
    <x v="1"/>
    <x v="1"/>
    <m/>
    <x v="37"/>
    <n v="1"/>
    <n v="6"/>
    <x v="5"/>
    <x v="63"/>
    <n v="97.2"/>
    <n v="5940"/>
    <n v="0"/>
    <s v="do not ship before 1/4/2019"/>
    <s v="Internat"/>
    <s v="Gagandeep Singh"/>
    <m/>
    <m/>
    <s v="LT-63D-18'-BASEMNT"/>
    <s v="Picked - Complete"/>
    <d v="2019-02-03T00:00:00"/>
    <m/>
    <b v="0"/>
    <b v="0"/>
    <s v="NO"/>
    <x v="1"/>
    <x v="0"/>
    <s v="Machine Shop Finished - Incomplete"/>
    <x v="0"/>
    <n v="495"/>
    <n v="8.1"/>
    <n v="0"/>
    <x v="10"/>
    <n v="5940"/>
    <n v="97.199999999999989"/>
    <x v="0"/>
    <n v="0"/>
    <n v="2019"/>
    <n v="2"/>
    <n v="11"/>
    <n v="1"/>
    <x v="1"/>
    <x v="1"/>
    <x v="1"/>
    <x v="0"/>
    <x v="0"/>
  </r>
  <r>
    <s v="67150-60"/>
    <x v="5"/>
    <x v="11"/>
    <m/>
    <x v="2"/>
    <x v="0"/>
    <b v="0"/>
    <x v="19"/>
    <s v="Regular"/>
    <x v="1"/>
    <x v="1"/>
    <m/>
    <x v="38"/>
    <n v="1"/>
    <n v="1"/>
    <x v="6"/>
    <x v="64"/>
    <n v="16.5"/>
    <n v="935"/>
    <n v="0"/>
    <s v="do not ship before 1/4/2019"/>
    <s v="Internat"/>
    <s v="Gagandeep Singh"/>
    <m/>
    <m/>
    <s v="LT-63D-17'EM-BASEMNT"/>
    <s v="Picked - Complete"/>
    <d v="2019-02-03T00:00:00"/>
    <m/>
    <b v="0"/>
    <b v="0"/>
    <s v="NO"/>
    <x v="1"/>
    <x v="0"/>
    <s v="Machine Shop Finished - Incomplete"/>
    <x v="0"/>
    <n v="467.5"/>
    <n v="8.25"/>
    <n v="0"/>
    <x v="5"/>
    <n v="935"/>
    <n v="16.5"/>
    <x v="0"/>
    <n v="0"/>
    <n v="2019"/>
    <n v="2"/>
    <n v="11"/>
    <n v="1"/>
    <x v="1"/>
    <x v="1"/>
    <x v="1"/>
    <x v="0"/>
    <x v="0"/>
  </r>
  <r>
    <s v="67150-61"/>
    <x v="5"/>
    <x v="11"/>
    <m/>
    <x v="2"/>
    <x v="0"/>
    <b v="0"/>
    <x v="19"/>
    <s v="Regular"/>
    <x v="1"/>
    <x v="1"/>
    <m/>
    <x v="39"/>
    <n v="1"/>
    <n v="6"/>
    <x v="5"/>
    <x v="65"/>
    <n v="99"/>
    <n v="5940"/>
    <n v="0"/>
    <s v="do not ship before 1/4/2019"/>
    <s v="Internat"/>
    <s v="Gagandeep Singh"/>
    <m/>
    <m/>
    <s v="LT-63D-18'EM-BASEMNT"/>
    <s v="Picked - Complete"/>
    <d v="2019-02-03T00:00:00"/>
    <m/>
    <b v="0"/>
    <b v="0"/>
    <s v="NO"/>
    <x v="1"/>
    <x v="0"/>
    <s v="Machine Shop Finished - Incomplete"/>
    <x v="0"/>
    <n v="495"/>
    <n v="8.25"/>
    <n v="0"/>
    <x v="10"/>
    <n v="5940"/>
    <n v="99"/>
    <x v="0"/>
    <n v="0"/>
    <n v="2019"/>
    <n v="2"/>
    <n v="11"/>
    <n v="1"/>
    <x v="1"/>
    <x v="1"/>
    <x v="1"/>
    <x v="0"/>
    <x v="0"/>
  </r>
  <r>
    <s v="70634-1"/>
    <x v="4"/>
    <x v="2"/>
    <d v="2019-02-01T00:00:00"/>
    <x v="2"/>
    <x v="0"/>
    <b v="0"/>
    <x v="20"/>
    <s v="High Priority"/>
    <x v="1"/>
    <x v="1"/>
    <s v="Sections"/>
    <x v="0"/>
    <n v="1"/>
    <n v="1"/>
    <x v="18"/>
    <x v="66"/>
    <n v="280.77"/>
    <n v="12320"/>
    <n v="0"/>
    <s v="Ship complete"/>
    <s v="Internat"/>
    <s v="Gagandeep Singh"/>
    <s v="Elizabeth to follow up with Bilal.  Edited on 2/1/2019 _x001e__x001e_"/>
    <m/>
    <s v="LF05-110' INSIDE"/>
    <s v="Picked - Complete"/>
    <m/>
    <m/>
    <b v="0"/>
    <b v="0"/>
    <s v="OK"/>
    <x v="2"/>
    <x v="0"/>
    <s v="Machine Shop Finished -Ready"/>
    <x v="0"/>
    <n v="616"/>
    <n v="14.038499999999999"/>
    <n v="0"/>
    <x v="19"/>
    <n v="12320"/>
    <n v="280.77"/>
    <x v="0"/>
    <n v="1"/>
    <n v="2019"/>
    <n v="2"/>
    <n v="1"/>
    <n v="1"/>
    <x v="1"/>
    <x v="1"/>
    <x v="0"/>
    <x v="0"/>
    <x v="0"/>
  </r>
  <r>
    <s v="70634-2"/>
    <x v="4"/>
    <x v="2"/>
    <d v="2019-02-01T00:00:00"/>
    <x v="2"/>
    <x v="0"/>
    <b v="0"/>
    <x v="20"/>
    <s v="High Priority"/>
    <x v="6"/>
    <x v="0"/>
    <s v="Eng. to Approved END Plates"/>
    <x v="1"/>
    <n v="1"/>
    <n v="1"/>
    <x v="21"/>
    <x v="67"/>
    <n v="374.74"/>
    <n v="12992"/>
    <n v="0"/>
    <s v="Ship complete"/>
    <s v="Internat"/>
    <s v="Gagandeep Singh"/>
    <s v="Ship: Feb 6th  Edited on 2/5/2019 _x001e__x001e_"/>
    <m/>
    <s v="LF05-116' INSIDE"/>
    <s v="Picked - Complete"/>
    <m/>
    <m/>
    <b v="0"/>
    <b v="0"/>
    <s v="OK"/>
    <x v="2"/>
    <x v="0"/>
    <s v="Machine Shop Finished -Ready"/>
    <x v="0"/>
    <n v="464"/>
    <n v="13.383571428571429"/>
    <n v="0"/>
    <x v="22"/>
    <n v="12992"/>
    <n v="374.74"/>
    <x v="0"/>
    <n v="0"/>
    <n v="2019"/>
    <n v="2"/>
    <n v="1"/>
    <n v="1"/>
    <x v="1"/>
    <x v="1"/>
    <x v="0"/>
    <x v="0"/>
    <x v="0"/>
  </r>
  <r>
    <s v="70634-3"/>
    <x v="4"/>
    <x v="2"/>
    <d v="2019-02-01T00:00:00"/>
    <x v="2"/>
    <x v="0"/>
    <b v="0"/>
    <x v="20"/>
    <s v="High Priority"/>
    <x v="6"/>
    <x v="0"/>
    <s v="Eng. to Approved END Plates"/>
    <x v="2"/>
    <n v="1"/>
    <n v="1"/>
    <x v="22"/>
    <x v="66"/>
    <n v="280.77"/>
    <n v="12320"/>
    <n v="0"/>
    <s v="Ship complete"/>
    <s v="Internat"/>
    <s v="Gagandeep Singh"/>
    <m/>
    <m/>
    <s v="LF05-110' OUTSIDE"/>
    <s v="Picked - Complete"/>
    <m/>
    <m/>
    <b v="0"/>
    <b v="0"/>
    <s v="OK"/>
    <x v="2"/>
    <x v="0"/>
    <s v="Machine Shop Finished -Ready"/>
    <x v="0"/>
    <n v="586.66666666666663"/>
    <n v="13.37"/>
    <n v="0"/>
    <x v="23"/>
    <n v="12320"/>
    <n v="280.77"/>
    <x v="0"/>
    <n v="0"/>
    <n v="2019"/>
    <n v="2"/>
    <n v="1"/>
    <n v="1"/>
    <x v="1"/>
    <x v="1"/>
    <x v="0"/>
    <x v="0"/>
    <x v="0"/>
  </r>
  <r>
    <s v="70634-4"/>
    <x v="4"/>
    <x v="2"/>
    <d v="2019-02-01T00:00:00"/>
    <x v="2"/>
    <x v="0"/>
    <b v="0"/>
    <x v="20"/>
    <s v="High Priority"/>
    <x v="3"/>
    <x v="0"/>
    <s v="WRONG QTY OF ITEM NO.10"/>
    <x v="3"/>
    <n v="1"/>
    <n v="1"/>
    <x v="21"/>
    <x v="68"/>
    <n v="471.77"/>
    <n v="12992"/>
    <n v="0"/>
    <s v="Ship complete"/>
    <s v="Internat"/>
    <s v="Gagandeep Singh"/>
    <m/>
    <m/>
    <s v="LF05-116' OUTSIDE"/>
    <s v="Picked - Complete"/>
    <m/>
    <m/>
    <b v="0"/>
    <b v="0"/>
    <s v="OK"/>
    <x v="2"/>
    <x v="0"/>
    <s v="Machine Shop Finished -Ready"/>
    <x v="0"/>
    <n v="464"/>
    <n v="16.848928571428569"/>
    <n v="0"/>
    <x v="22"/>
    <n v="12992"/>
    <n v="471.76999999999992"/>
    <x v="0"/>
    <n v="0"/>
    <n v="2019"/>
    <n v="2"/>
    <n v="1"/>
    <n v="1"/>
    <x v="1"/>
    <x v="1"/>
    <x v="0"/>
    <x v="0"/>
    <x v="0"/>
  </r>
  <r>
    <s v="78614-1"/>
    <x v="1"/>
    <x v="9"/>
    <d v="2019-02-07T00:00:00"/>
    <x v="1"/>
    <x v="0"/>
    <b v="0"/>
    <x v="21"/>
    <s v="High Priority"/>
    <x v="5"/>
    <x v="1"/>
    <s v="EXTRUSION??"/>
    <x v="0"/>
    <n v="1"/>
    <n v="24"/>
    <x v="23"/>
    <x v="69"/>
    <n v="158.4"/>
    <n v="9120"/>
    <n v="0"/>
    <s v="MUST SHIP NO LATER THAN FEB 8TH - NO BUFFER"/>
    <s v="LS Phill"/>
    <s v="Jessica Kennedy"/>
    <m/>
    <m/>
    <s v="W2"/>
    <s v="Picked - Complete"/>
    <d v="2019-02-03T00:00:00"/>
    <m/>
    <b v="0"/>
    <b v="0"/>
    <s v="NO"/>
    <x v="3"/>
    <x v="0"/>
    <s v="Machine Shop Started"/>
    <x v="0"/>
    <n v="380"/>
    <n v="6.6000000000000005"/>
    <n v="0"/>
    <x v="24"/>
    <n v="9120"/>
    <n v="158.4"/>
    <x v="5"/>
    <n v="1"/>
    <n v="2019"/>
    <n v="2"/>
    <n v="7"/>
    <n v="1"/>
    <x v="1"/>
    <x v="1"/>
    <x v="1"/>
    <x v="0"/>
    <x v="0"/>
  </r>
  <r>
    <s v="67875-1"/>
    <x v="2"/>
    <x v="11"/>
    <m/>
    <x v="1"/>
    <x v="0"/>
    <b v="0"/>
    <x v="22"/>
    <s v="Regular"/>
    <x v="1"/>
    <x v="1"/>
    <m/>
    <x v="0"/>
    <n v="1"/>
    <n v="1"/>
    <x v="19"/>
    <x v="70"/>
    <n v="82"/>
    <n v="5850"/>
    <n v="0"/>
    <m/>
    <s v="HOUSE"/>
    <s v="Gagandeep Singh"/>
    <m/>
    <m/>
    <s v="LF15-8'5&quot;X33'4&quot;"/>
    <m/>
    <m/>
    <m/>
    <b v="0"/>
    <b v="0"/>
    <s v="NO"/>
    <x v="0"/>
    <x v="0"/>
    <s v="Machine Shop Started"/>
    <x v="0"/>
    <n v="417.85714285714283"/>
    <n v="5.8571428571428568"/>
    <n v="0"/>
    <x v="20"/>
    <n v="5850"/>
    <n v="82"/>
    <x v="0"/>
    <n v="1"/>
    <n v="2019"/>
    <n v="2"/>
    <n v="11"/>
    <n v="1"/>
    <x v="1"/>
    <x v="1"/>
    <x v="0"/>
    <x v="1"/>
    <x v="2"/>
  </r>
  <r>
    <s v="64752-8"/>
    <x v="3"/>
    <x v="1"/>
    <m/>
    <x v="0"/>
    <x v="0"/>
    <b v="0"/>
    <x v="23"/>
    <s v="Regular"/>
    <x v="1"/>
    <x v="1"/>
    <m/>
    <x v="10"/>
    <n v="1"/>
    <n v="12"/>
    <x v="23"/>
    <x v="71"/>
    <n v="162"/>
    <n v="9600"/>
    <n v="0"/>
    <s v="**LINE 4 MOUNTING KITS TO BE SHIPPED AHEAD OF TIME**"/>
    <s v="HOUSE"/>
    <s v="Gagandeep Singh"/>
    <m/>
    <m/>
    <s v="B-16'"/>
    <m/>
    <d v="2019-01-28T00:00:00"/>
    <d v="2019-02-01T00:00:00"/>
    <b v="0"/>
    <b v="0"/>
    <s v="NO"/>
    <x v="2"/>
    <x v="0"/>
    <s v="Wiring Issue"/>
    <x v="0"/>
    <n v="400"/>
    <n v="6.75"/>
    <n v="0"/>
    <x v="24"/>
    <n v="9600"/>
    <n v="162"/>
    <x v="0"/>
    <n v="1"/>
    <n v="2019"/>
    <n v="2"/>
    <n v="5"/>
    <n v="2"/>
    <x v="0"/>
    <x v="1"/>
    <x v="0"/>
    <x v="0"/>
    <x v="0"/>
  </r>
  <r>
    <s v="64752-10"/>
    <x v="3"/>
    <x v="1"/>
    <m/>
    <x v="0"/>
    <x v="0"/>
    <b v="0"/>
    <x v="23"/>
    <s v="Regular"/>
    <x v="1"/>
    <x v="1"/>
    <m/>
    <x v="6"/>
    <n v="1"/>
    <n v="9"/>
    <x v="24"/>
    <x v="72"/>
    <n v="238.5"/>
    <n v="13500"/>
    <n v="0"/>
    <s v="**LINE 4 MOUNTING KITS TO BE SHIPPED AHEAD OF TIME**"/>
    <s v="HOUSE"/>
    <s v="Gagandeep Singh"/>
    <m/>
    <m/>
    <s v="C10-30'"/>
    <m/>
    <d v="2019-01-28T00:00:00"/>
    <d v="2019-02-01T00:00:00"/>
    <b v="0"/>
    <b v="0"/>
    <s v="NO"/>
    <x v="2"/>
    <x v="0"/>
    <s v="Wiring Issue"/>
    <x v="0"/>
    <n v="500"/>
    <n v="8.8333333333333339"/>
    <n v="27"/>
    <x v="4"/>
    <n v="0"/>
    <n v="0"/>
    <x v="0"/>
    <n v="0"/>
    <n v="2019"/>
    <n v="2"/>
    <n v="5"/>
    <n v="2"/>
    <x v="0"/>
    <x v="1"/>
    <x v="0"/>
    <x v="0"/>
    <x v="0"/>
  </r>
  <r>
    <s v="64752-11"/>
    <x v="3"/>
    <x v="1"/>
    <m/>
    <x v="0"/>
    <x v="0"/>
    <b v="0"/>
    <x v="23"/>
    <s v="Regular"/>
    <x v="1"/>
    <x v="1"/>
    <m/>
    <x v="7"/>
    <n v="1"/>
    <n v="5"/>
    <x v="25"/>
    <x v="73"/>
    <n v="145.5"/>
    <n v="9000"/>
    <n v="0"/>
    <s v="**LINE 4 MOUNTING KITS TO BE SHIPPED AHEAD OF TIME**"/>
    <s v="HOUSE"/>
    <s v="Gagandeep Singh"/>
    <m/>
    <m/>
    <s v="C11-36'"/>
    <m/>
    <d v="2019-01-28T00:00:00"/>
    <d v="2019-02-01T00:00:00"/>
    <b v="0"/>
    <b v="0"/>
    <s v="NO"/>
    <x v="2"/>
    <x v="0"/>
    <s v="Wiring Issue"/>
    <x v="0"/>
    <n v="600"/>
    <n v="9.6999999999999993"/>
    <n v="15"/>
    <x v="4"/>
    <n v="0"/>
    <n v="0"/>
    <x v="0"/>
    <n v="0"/>
    <n v="2019"/>
    <n v="2"/>
    <n v="5"/>
    <n v="2"/>
    <x v="0"/>
    <x v="1"/>
    <x v="0"/>
    <x v="0"/>
    <x v="0"/>
  </r>
  <r>
    <s v="64752-12"/>
    <x v="3"/>
    <x v="1"/>
    <m/>
    <x v="0"/>
    <x v="0"/>
    <b v="0"/>
    <x v="23"/>
    <s v="Regular"/>
    <x v="1"/>
    <x v="1"/>
    <m/>
    <x v="40"/>
    <n v="1"/>
    <n v="1"/>
    <x v="8"/>
    <x v="74"/>
    <n v="39.200000000000003"/>
    <n v="2300"/>
    <n v="0"/>
    <s v="**LINE 4 MOUNTING KITS TO BE SHIPPED AHEAD OF TIME**"/>
    <s v="HOUSE"/>
    <s v="Gagandeep Singh"/>
    <m/>
    <m/>
    <s v="C13-46'"/>
    <m/>
    <d v="2019-01-28T00:00:00"/>
    <d v="2019-02-01T00:00:00"/>
    <b v="0"/>
    <b v="0"/>
    <s v="NO"/>
    <x v="2"/>
    <x v="0"/>
    <s v="Wiring Issue"/>
    <x v="0"/>
    <n v="575"/>
    <n v="9.8000000000000007"/>
    <n v="4"/>
    <x v="4"/>
    <n v="0"/>
    <n v="0"/>
    <x v="0"/>
    <n v="0"/>
    <n v="2019"/>
    <n v="2"/>
    <n v="5"/>
    <n v="2"/>
    <x v="0"/>
    <x v="1"/>
    <x v="0"/>
    <x v="0"/>
    <x v="0"/>
  </r>
  <r>
    <s v="64752-13"/>
    <x v="3"/>
    <x v="1"/>
    <m/>
    <x v="0"/>
    <x v="0"/>
    <b v="0"/>
    <x v="23"/>
    <s v="Regular"/>
    <x v="1"/>
    <x v="1"/>
    <m/>
    <x v="41"/>
    <n v="1"/>
    <n v="1"/>
    <x v="15"/>
    <x v="75"/>
    <n v="49.3"/>
    <n v="3000"/>
    <n v="0"/>
    <s v="**LINE 4 MOUNTING KITS TO BE SHIPPED AHEAD OF TIME**"/>
    <s v="HOUSE"/>
    <s v="Gagandeep Singh"/>
    <m/>
    <m/>
    <s v="C14-60'"/>
    <m/>
    <d v="2019-01-28T00:00:00"/>
    <d v="2019-02-01T00:00:00"/>
    <b v="0"/>
    <b v="0"/>
    <s v="NO"/>
    <x v="2"/>
    <x v="0"/>
    <s v="Wiring Issue"/>
    <x v="0"/>
    <n v="600"/>
    <n v="9.86"/>
    <n v="5"/>
    <x v="4"/>
    <n v="0"/>
    <n v="0"/>
    <x v="0"/>
    <n v="0"/>
    <n v="2019"/>
    <n v="2"/>
    <n v="5"/>
    <n v="2"/>
    <x v="0"/>
    <x v="1"/>
    <x v="0"/>
    <x v="0"/>
    <x v="0"/>
  </r>
  <r>
    <s v="64752-14"/>
    <x v="3"/>
    <x v="1"/>
    <m/>
    <x v="0"/>
    <x v="0"/>
    <b v="0"/>
    <x v="23"/>
    <s v="Regular"/>
    <x v="5"/>
    <x v="1"/>
    <s v="Driver DR18771"/>
    <x v="42"/>
    <n v="1"/>
    <n v="116"/>
    <x v="26"/>
    <x v="76"/>
    <n v="754"/>
    <n v="34800"/>
    <n v="0"/>
    <s v="**LINE 4 MOUNTING KITS TO BE SHIPPED AHEAD OF TIME**"/>
    <s v="HOUSE"/>
    <s v="Gagandeep Singh"/>
    <s v="ETA: 2/7 - If we ship partial it would be Feb 6th - Joshua to advise or ship complete  Edited on 2/5/2019"/>
    <m/>
    <s v="C2-6'-TG9"/>
    <m/>
    <d v="2019-01-28T00:00:00"/>
    <d v="2019-02-01T00:00:00"/>
    <b v="0"/>
    <b v="0"/>
    <s v="NO"/>
    <x v="0"/>
    <x v="0"/>
    <s v="Wiring Issue"/>
    <x v="0"/>
    <n v="300"/>
    <n v="6.5"/>
    <n v="0"/>
    <x v="25"/>
    <n v="34800"/>
    <n v="754"/>
    <x v="5"/>
    <n v="0"/>
    <n v="2019"/>
    <n v="2"/>
    <n v="5"/>
    <n v="2"/>
    <x v="0"/>
    <x v="1"/>
    <x v="0"/>
    <x v="0"/>
    <x v="0"/>
  </r>
  <r>
    <s v="64752-15"/>
    <x v="3"/>
    <x v="1"/>
    <m/>
    <x v="0"/>
    <x v="0"/>
    <b v="0"/>
    <x v="23"/>
    <s v="Regular"/>
    <x v="3"/>
    <x v="0"/>
    <s v="Quantity"/>
    <x v="8"/>
    <n v="1"/>
    <n v="32"/>
    <x v="27"/>
    <x v="77"/>
    <n v="204.8"/>
    <n v="12800"/>
    <n v="0"/>
    <s v="**LINE 4 MOUNTING KITS TO BE SHIPPED AHEAD OF TIME**"/>
    <s v="HOUSE"/>
    <s v="Gagandeep Singh"/>
    <m/>
    <m/>
    <s v="C3-8'-TG15"/>
    <m/>
    <d v="2019-01-28T00:00:00"/>
    <d v="2019-02-01T00:00:00"/>
    <b v="0"/>
    <b v="0"/>
    <s v="NO"/>
    <x v="2"/>
    <x v="0"/>
    <s v="Wiring Issue"/>
    <x v="0"/>
    <n v="400"/>
    <n v="6.4"/>
    <n v="32"/>
    <x v="4"/>
    <n v="0"/>
    <n v="0"/>
    <x v="0"/>
    <n v="0"/>
    <n v="2019"/>
    <n v="2"/>
    <n v="5"/>
    <n v="2"/>
    <x v="0"/>
    <x v="1"/>
    <x v="0"/>
    <x v="0"/>
    <x v="0"/>
  </r>
  <r>
    <s v="64752-16"/>
    <x v="3"/>
    <x v="1"/>
    <m/>
    <x v="0"/>
    <x v="0"/>
    <b v="0"/>
    <x v="23"/>
    <s v="Regular"/>
    <x v="1"/>
    <x v="1"/>
    <m/>
    <x v="43"/>
    <n v="1"/>
    <n v="1"/>
    <x v="3"/>
    <x v="78"/>
    <n v="9"/>
    <n v="500"/>
    <n v="0"/>
    <s v="**LINE 4 MOUNTING KITS TO BE SHIPPED AHEAD OF TIME**"/>
    <s v="HOUSE"/>
    <s v="Gagandeep Singh"/>
    <m/>
    <m/>
    <s v="C4-10'"/>
    <m/>
    <d v="2019-01-28T00:00:00"/>
    <d v="2019-02-01T00:00:00"/>
    <b v="0"/>
    <b v="0"/>
    <s v="NO"/>
    <x v="2"/>
    <x v="0"/>
    <s v="Wiring Issue"/>
    <x v="0"/>
    <n v="500"/>
    <n v="9"/>
    <n v="1"/>
    <x v="4"/>
    <n v="0"/>
    <n v="0"/>
    <x v="0"/>
    <n v="0"/>
    <n v="2019"/>
    <n v="2"/>
    <n v="5"/>
    <n v="2"/>
    <x v="0"/>
    <x v="1"/>
    <x v="0"/>
    <x v="0"/>
    <x v="0"/>
  </r>
  <r>
    <s v="64752-17"/>
    <x v="3"/>
    <x v="1"/>
    <m/>
    <x v="0"/>
    <x v="0"/>
    <b v="0"/>
    <x v="23"/>
    <s v="Regular"/>
    <x v="1"/>
    <x v="1"/>
    <m/>
    <x v="44"/>
    <n v="1"/>
    <n v="1"/>
    <x v="6"/>
    <x v="79"/>
    <n v="13.7"/>
    <n v="700"/>
    <n v="0"/>
    <s v="**LINE 4 MOUNTING KITS TO BE SHIPPED AHEAD OF TIME**"/>
    <s v="HOUSE"/>
    <s v="Gagandeep Singh"/>
    <m/>
    <m/>
    <s v="C6-14'"/>
    <m/>
    <d v="2019-01-28T00:00:00"/>
    <d v="2019-02-01T00:00:00"/>
    <b v="0"/>
    <b v="0"/>
    <s v="NO"/>
    <x v="2"/>
    <x v="0"/>
    <s v="Wiring Issue"/>
    <x v="0"/>
    <n v="350"/>
    <n v="6.85"/>
    <n v="2"/>
    <x v="4"/>
    <n v="0"/>
    <n v="0"/>
    <x v="0"/>
    <n v="0"/>
    <n v="2019"/>
    <n v="2"/>
    <n v="5"/>
    <n v="2"/>
    <x v="0"/>
    <x v="1"/>
    <x v="0"/>
    <x v="0"/>
    <x v="0"/>
  </r>
  <r>
    <s v="64752-18"/>
    <x v="3"/>
    <x v="1"/>
    <m/>
    <x v="0"/>
    <x v="0"/>
    <b v="0"/>
    <x v="23"/>
    <s v="Regular"/>
    <x v="1"/>
    <x v="1"/>
    <m/>
    <x v="45"/>
    <n v="1"/>
    <n v="1"/>
    <x v="6"/>
    <x v="80"/>
    <n v="13.7"/>
    <n v="800"/>
    <n v="0"/>
    <s v="**LINE 4 MOUNTING KITS TO BE SHIPPED AHEAD OF TIME**"/>
    <s v="HOUSE"/>
    <s v="Gagandeep Singh"/>
    <m/>
    <m/>
    <s v="C7-16'"/>
    <m/>
    <d v="2019-01-28T00:00:00"/>
    <d v="2019-02-01T00:00:00"/>
    <b v="0"/>
    <b v="0"/>
    <s v="NO"/>
    <x v="2"/>
    <x v="0"/>
    <s v="Wiring Issue"/>
    <x v="0"/>
    <n v="400"/>
    <n v="6.85"/>
    <n v="2"/>
    <x v="4"/>
    <n v="0"/>
    <n v="0"/>
    <x v="0"/>
    <n v="0"/>
    <n v="2019"/>
    <n v="2"/>
    <n v="5"/>
    <n v="2"/>
    <x v="0"/>
    <x v="1"/>
    <x v="0"/>
    <x v="0"/>
    <x v="0"/>
  </r>
  <r>
    <s v="64752-19"/>
    <x v="3"/>
    <x v="1"/>
    <m/>
    <x v="0"/>
    <x v="0"/>
    <b v="0"/>
    <x v="23"/>
    <s v="Regular"/>
    <x v="1"/>
    <x v="1"/>
    <m/>
    <x v="46"/>
    <n v="1"/>
    <n v="2"/>
    <x v="8"/>
    <x v="81"/>
    <n v="33"/>
    <n v="1800"/>
    <n v="0"/>
    <s v="**LINE 4 MOUNTING KITS TO BE SHIPPED AHEAD OF TIME**"/>
    <s v="HOUSE"/>
    <s v="Gagandeep Singh"/>
    <m/>
    <m/>
    <s v="C8-18'"/>
    <m/>
    <d v="2019-01-28T00:00:00"/>
    <d v="2019-02-01T00:00:00"/>
    <b v="0"/>
    <b v="0"/>
    <s v="NO"/>
    <x v="2"/>
    <x v="0"/>
    <s v="Wiring Issue"/>
    <x v="0"/>
    <n v="450"/>
    <n v="8.25"/>
    <n v="3"/>
    <x v="3"/>
    <n v="450"/>
    <n v="8.25"/>
    <x v="0"/>
    <n v="0"/>
    <n v="2019"/>
    <n v="2"/>
    <n v="5"/>
    <n v="2"/>
    <x v="0"/>
    <x v="1"/>
    <x v="0"/>
    <x v="0"/>
    <x v="0"/>
  </r>
  <r>
    <s v="64752-20"/>
    <x v="3"/>
    <x v="1"/>
    <m/>
    <x v="0"/>
    <x v="0"/>
    <b v="0"/>
    <x v="23"/>
    <s v="Regular"/>
    <x v="1"/>
    <x v="1"/>
    <m/>
    <x v="47"/>
    <n v="1"/>
    <n v="9"/>
    <x v="20"/>
    <x v="82"/>
    <n v="148.5"/>
    <n v="9000"/>
    <n v="0"/>
    <s v="**LINE 4 MOUNTING KITS TO BE SHIPPED AHEAD OF TIME**"/>
    <s v="HOUSE"/>
    <s v="Gagandeep Singh"/>
    <m/>
    <m/>
    <s v="C9-20'"/>
    <m/>
    <d v="2019-01-28T00:00:00"/>
    <d v="2019-02-01T00:00:00"/>
    <b v="0"/>
    <b v="0"/>
    <s v="NO"/>
    <x v="2"/>
    <x v="0"/>
    <s v="Wiring Issue"/>
    <x v="0"/>
    <n v="500"/>
    <n v="8.25"/>
    <n v="19"/>
    <x v="26"/>
    <n v="-500"/>
    <n v="-8.25"/>
    <x v="0"/>
    <n v="0"/>
    <n v="2019"/>
    <n v="2"/>
    <n v="5"/>
    <n v="2"/>
    <x v="0"/>
    <x v="1"/>
    <x v="0"/>
    <x v="0"/>
    <x v="0"/>
  </r>
  <r>
    <s v="64752-22"/>
    <x v="3"/>
    <x v="1"/>
    <m/>
    <x v="0"/>
    <x v="0"/>
    <b v="0"/>
    <x v="23"/>
    <s v="Regular"/>
    <x v="6"/>
    <x v="0"/>
    <s v="Driver"/>
    <x v="48"/>
    <n v="1"/>
    <n v="1"/>
    <x v="3"/>
    <x v="83"/>
    <n v="8.1999999999999993"/>
    <n v="450"/>
    <n v="0"/>
    <s v="**LINE 4 MOUNTING KITS TO BE SHIPPED AHEAD OF TIME**"/>
    <s v="HOUSE"/>
    <s v="Gagandeep Singh"/>
    <m/>
    <m/>
    <s v="D-10'"/>
    <m/>
    <d v="2019-02-03T00:00:00"/>
    <d v="2019-02-01T00:00:00"/>
    <b v="0"/>
    <b v="0"/>
    <s v="NO"/>
    <x v="2"/>
    <x v="0"/>
    <s v="Wiring Issue"/>
    <x v="0"/>
    <n v="450"/>
    <n v="8.1999999999999993"/>
    <n v="1"/>
    <x v="4"/>
    <n v="0"/>
    <n v="0"/>
    <x v="0"/>
    <n v="0"/>
    <n v="2019"/>
    <n v="2"/>
    <n v="5"/>
    <n v="2"/>
    <x v="0"/>
    <x v="1"/>
    <x v="0"/>
    <x v="0"/>
    <x v="0"/>
  </r>
  <r>
    <s v="64752-23"/>
    <x v="3"/>
    <x v="1"/>
    <m/>
    <x v="2"/>
    <x v="0"/>
    <b v="0"/>
    <x v="23"/>
    <s v="Regular"/>
    <x v="5"/>
    <x v="1"/>
    <s v="Extrusion"/>
    <x v="49"/>
    <n v="1"/>
    <n v="8"/>
    <x v="28"/>
    <x v="84"/>
    <n v="99.2"/>
    <n v="5760"/>
    <n v="0"/>
    <s v="**LINE 4 MOUNTING KITS TO BE SHIPPED AHEAD OF TIME**"/>
    <s v="HOUSE"/>
    <s v="Gagandeep Singh"/>
    <m/>
    <m/>
    <s v="D1-16'"/>
    <m/>
    <d v="2019-02-03T00:00:00"/>
    <d v="2019-02-01T00:00:00"/>
    <b v="0"/>
    <b v="0"/>
    <s v="NO"/>
    <x v="2"/>
    <x v="0"/>
    <s v="Machine Shop Finished - Incomplete"/>
    <x v="0"/>
    <n v="360"/>
    <n v="6.2"/>
    <n v="8"/>
    <x v="2"/>
    <n v="2880"/>
    <n v="49.6"/>
    <x v="5"/>
    <n v="1"/>
    <n v="2019"/>
    <n v="2"/>
    <n v="5"/>
    <n v="2"/>
    <x v="0"/>
    <x v="1"/>
    <x v="0"/>
    <x v="0"/>
    <x v="0"/>
  </r>
  <r>
    <s v="64752-24"/>
    <x v="3"/>
    <x v="1"/>
    <m/>
    <x v="0"/>
    <x v="0"/>
    <b v="0"/>
    <x v="23"/>
    <s v="Regular"/>
    <x v="1"/>
    <x v="1"/>
    <m/>
    <x v="50"/>
    <n v="1"/>
    <n v="1"/>
    <x v="8"/>
    <x v="85"/>
    <n v="20.5"/>
    <n v="1260"/>
    <n v="0"/>
    <s v="**LINE 4 MOUNTING KITS TO BE SHIPPED AHEAD OF TIME**"/>
    <s v="HOUSE"/>
    <s v="Gagandeep Singh"/>
    <m/>
    <m/>
    <s v="D2-28'"/>
    <m/>
    <d v="2019-02-03T00:00:00"/>
    <d v="2019-02-01T00:00:00"/>
    <b v="0"/>
    <b v="0"/>
    <s v="NO"/>
    <x v="2"/>
    <x v="0"/>
    <s v="Wiring Issue"/>
    <x v="0"/>
    <n v="315"/>
    <n v="5.125"/>
    <n v="4"/>
    <x v="4"/>
    <n v="0"/>
    <n v="0"/>
    <x v="0"/>
    <n v="0"/>
    <n v="2019"/>
    <n v="2"/>
    <n v="5"/>
    <n v="2"/>
    <x v="0"/>
    <x v="1"/>
    <x v="0"/>
    <x v="0"/>
    <x v="0"/>
  </r>
  <r>
    <s v="64752-30"/>
    <x v="3"/>
    <x v="1"/>
    <m/>
    <x v="0"/>
    <x v="0"/>
    <b v="0"/>
    <x v="23"/>
    <s v="Regular"/>
    <x v="0"/>
    <x v="0"/>
    <s v="MISSING DUST COVER"/>
    <x v="14"/>
    <n v="1"/>
    <n v="26"/>
    <x v="29"/>
    <x v="86"/>
    <n v="291.2"/>
    <n v="10400"/>
    <n v="0"/>
    <s v="**LINE 4 MOUNTING KITS TO BE SHIPPED AHEAD OF TIME**"/>
    <s v="HOUSE"/>
    <s v="Gagandeep Singh"/>
    <m/>
    <m/>
    <s v="TT-5'"/>
    <m/>
    <d v="2019-02-03T00:00:00"/>
    <d v="2019-02-01T00:00:00"/>
    <b v="0"/>
    <b v="0"/>
    <s v="NO"/>
    <x v="2"/>
    <x v="0"/>
    <s v="Wiring Issue"/>
    <x v="0"/>
    <n v="400"/>
    <n v="11.2"/>
    <n v="19"/>
    <x v="6"/>
    <n v="2800"/>
    <n v="78.399999999999991"/>
    <x v="0"/>
    <n v="0"/>
    <n v="2019"/>
    <n v="2"/>
    <n v="5"/>
    <n v="2"/>
    <x v="0"/>
    <x v="1"/>
    <x v="0"/>
    <x v="0"/>
    <x v="0"/>
  </r>
  <r>
    <s v="64752-31"/>
    <x v="3"/>
    <x v="1"/>
    <m/>
    <x v="0"/>
    <x v="0"/>
    <b v="0"/>
    <x v="23"/>
    <s v="Regular"/>
    <x v="1"/>
    <x v="1"/>
    <m/>
    <x v="15"/>
    <n v="1"/>
    <n v="2"/>
    <x v="6"/>
    <x v="87"/>
    <n v="13"/>
    <n v="600"/>
    <n v="0"/>
    <s v="**LINE 4 MOUNTING KITS TO BE SHIPPED AHEAD OF TIME**"/>
    <s v="HOUSE"/>
    <s v="Gagandeep Singh"/>
    <m/>
    <m/>
    <s v="C2-6'-DF"/>
    <m/>
    <d v="2019-01-28T00:00:00"/>
    <d v="2019-02-01T00:00:00"/>
    <b v="0"/>
    <b v="0"/>
    <s v="NO"/>
    <x v="2"/>
    <x v="0"/>
    <s v="Wiring Issue"/>
    <x v="0"/>
    <n v="300"/>
    <n v="6.5"/>
    <n v="2"/>
    <x v="4"/>
    <n v="0"/>
    <n v="0"/>
    <x v="0"/>
    <n v="0"/>
    <n v="2019"/>
    <n v="2"/>
    <n v="5"/>
    <n v="2"/>
    <x v="0"/>
    <x v="1"/>
    <x v="0"/>
    <x v="0"/>
    <x v="0"/>
  </r>
  <r>
    <s v="64752-37"/>
    <x v="3"/>
    <x v="1"/>
    <m/>
    <x v="0"/>
    <x v="0"/>
    <b v="0"/>
    <x v="23"/>
    <s v="Regular"/>
    <x v="1"/>
    <x v="1"/>
    <m/>
    <x v="19"/>
    <n v="1"/>
    <n v="12"/>
    <x v="5"/>
    <x v="88"/>
    <n v="39.6"/>
    <n v="2400"/>
    <n v="0"/>
    <s v="**LINE 4 MOUNTING KITS TO BE SHIPPED AHEAD OF TIME**"/>
    <s v="HOUSE"/>
    <s v="Gagandeep Singh"/>
    <m/>
    <m/>
    <s v="C1-4'"/>
    <m/>
    <d v="2019-01-28T00:00:00"/>
    <d v="2019-02-01T00:00:00"/>
    <b v="0"/>
    <b v="0"/>
    <s v="NO"/>
    <x v="2"/>
    <x v="0"/>
    <s v="Wiring Issue"/>
    <x v="0"/>
    <n v="200"/>
    <n v="3.3000000000000003"/>
    <n v="6"/>
    <x v="8"/>
    <n v="1200"/>
    <n v="19.8"/>
    <x v="0"/>
    <n v="0"/>
    <n v="2019"/>
    <n v="2"/>
    <n v="5"/>
    <n v="2"/>
    <x v="0"/>
    <x v="1"/>
    <x v="0"/>
    <x v="0"/>
    <x v="0"/>
  </r>
  <r>
    <s v="64752-40"/>
    <x v="3"/>
    <x v="1"/>
    <m/>
    <x v="0"/>
    <x v="0"/>
    <b v="0"/>
    <x v="23"/>
    <s v="Regular"/>
    <x v="1"/>
    <x v="1"/>
    <m/>
    <x v="51"/>
    <n v="1"/>
    <n v="10"/>
    <x v="17"/>
    <x v="89"/>
    <n v="67"/>
    <n v="3000"/>
    <n v="0"/>
    <s v="**LINE 4 MOUNTING KITS TO BE SHIPPED AHEAD OF TIME**"/>
    <s v="HOUSE"/>
    <s v="Gagandeep Singh"/>
    <m/>
    <m/>
    <s v="C2-DP"/>
    <m/>
    <d v="2019-01-28T00:00:00"/>
    <d v="2019-02-01T00:00:00"/>
    <b v="0"/>
    <b v="0"/>
    <s v="NO"/>
    <x v="2"/>
    <x v="0"/>
    <s v="Wiring Issue"/>
    <x v="0"/>
    <n v="300"/>
    <n v="6.7"/>
    <n v="0"/>
    <x v="18"/>
    <n v="3000"/>
    <n v="67"/>
    <x v="0"/>
    <n v="0"/>
    <n v="2019"/>
    <n v="2"/>
    <n v="5"/>
    <n v="2"/>
    <x v="0"/>
    <x v="1"/>
    <x v="0"/>
    <x v="0"/>
    <x v="0"/>
  </r>
  <r>
    <s v="78720-1"/>
    <x v="1"/>
    <x v="9"/>
    <d v="2019-02-07T00:00:00"/>
    <x v="1"/>
    <x v="3"/>
    <b v="0"/>
    <x v="24"/>
    <s v="High Priority"/>
    <x v="2"/>
    <x v="0"/>
    <s v="Missing Bottom View"/>
    <x v="0"/>
    <n v="1"/>
    <n v="1"/>
    <x v="4"/>
    <x v="90"/>
    <n v="57"/>
    <n v="5540"/>
    <n v="0"/>
    <m/>
    <s v="Internat"/>
    <s v="Robert Lipura"/>
    <m/>
    <m/>
    <s v="F2-40'X6'"/>
    <s v="Picked - Complete"/>
    <d v="2019-02-03T00:00:00"/>
    <m/>
    <b v="0"/>
    <b v="0"/>
    <s v="NO"/>
    <x v="1"/>
    <x v="0"/>
    <s v="Machine Shop Started"/>
    <x v="0"/>
    <n v="692.5"/>
    <n v="7.125"/>
    <n v="0"/>
    <x v="2"/>
    <n v="5540"/>
    <n v="57"/>
    <x v="0"/>
    <n v="1"/>
    <n v="2019"/>
    <n v="2"/>
    <n v="7"/>
    <n v="1"/>
    <x v="1"/>
    <x v="0"/>
    <x v="1"/>
    <x v="0"/>
    <x v="2"/>
  </r>
  <r>
    <s v="78511-1"/>
    <x v="4"/>
    <x v="0"/>
    <d v="2019-02-06T00:00:00"/>
    <x v="2"/>
    <x v="0"/>
    <b v="0"/>
    <x v="25"/>
    <s v="Regular"/>
    <x v="5"/>
    <x v="1"/>
    <s v="Extrusion"/>
    <x v="0"/>
    <n v="1"/>
    <n v="1"/>
    <x v="28"/>
    <x v="91"/>
    <n v="147"/>
    <n v="15640"/>
    <n v="0"/>
    <m/>
    <s v="HIGH"/>
    <s v="Rohan Srivastava"/>
    <m/>
    <m/>
    <s v="LC-184'"/>
    <m/>
    <m/>
    <m/>
    <b v="0"/>
    <b v="0"/>
    <s v="OK"/>
    <x v="2"/>
    <x v="0"/>
    <s v="Machine Shop Finished -Ready"/>
    <x v="0"/>
    <n v="977.5"/>
    <n v="9.1875"/>
    <n v="0"/>
    <x v="27"/>
    <n v="15640"/>
    <n v="147"/>
    <x v="5"/>
    <n v="1"/>
    <n v="2019"/>
    <n v="2"/>
    <n v="6"/>
    <n v="1"/>
    <x v="1"/>
    <x v="1"/>
    <x v="0"/>
    <x v="0"/>
    <x v="0"/>
  </r>
  <r>
    <s v="78511-2"/>
    <x v="4"/>
    <x v="0"/>
    <d v="2019-02-06T00:00:00"/>
    <x v="2"/>
    <x v="0"/>
    <b v="0"/>
    <x v="25"/>
    <s v="Regular"/>
    <x v="1"/>
    <x v="1"/>
    <m/>
    <x v="1"/>
    <n v="1"/>
    <n v="1"/>
    <x v="8"/>
    <x v="92"/>
    <n v="37.799999999999997"/>
    <n v="3825"/>
    <n v="0"/>
    <m/>
    <s v="HIGH"/>
    <s v="Rohan Srivastava"/>
    <m/>
    <m/>
    <s v="LC-45'"/>
    <m/>
    <m/>
    <m/>
    <b v="0"/>
    <b v="0"/>
    <s v="OK"/>
    <x v="2"/>
    <x v="0"/>
    <s v="Machine Shop Finished -Ready"/>
    <x v="0"/>
    <n v="956.25"/>
    <n v="9.4499999999999993"/>
    <n v="0"/>
    <x v="7"/>
    <n v="3825"/>
    <n v="37.799999999999997"/>
    <x v="0"/>
    <n v="0"/>
    <n v="2019"/>
    <n v="2"/>
    <n v="6"/>
    <n v="1"/>
    <x v="1"/>
    <x v="1"/>
    <x v="0"/>
    <x v="0"/>
    <x v="0"/>
  </r>
  <r>
    <s v="76762-4"/>
    <x v="1"/>
    <x v="0"/>
    <m/>
    <x v="1"/>
    <x v="0"/>
    <b v="0"/>
    <x v="26"/>
    <s v="High Priority"/>
    <x v="1"/>
    <x v="1"/>
    <m/>
    <x v="3"/>
    <n v="1"/>
    <n v="1"/>
    <x v="28"/>
    <x v="93"/>
    <n v="88"/>
    <n v="4280"/>
    <n v="0"/>
    <s v="MUST SHIP BY 1/28"/>
    <s v="Internat"/>
    <s v="Rohan Srivastava"/>
    <m/>
    <m/>
    <s v="F2-48'/1"/>
    <m/>
    <d v="2019-01-28T00:00:00"/>
    <d v="2019-02-05T00:00:00"/>
    <b v="0"/>
    <b v="0"/>
    <s v="NO"/>
    <x v="2"/>
    <x v="0"/>
    <s v="Machine Shop Started"/>
    <x v="0"/>
    <n v="267.5"/>
    <n v="5.5"/>
    <n v="0"/>
    <x v="27"/>
    <n v="4280"/>
    <n v="88"/>
    <x v="0"/>
    <n v="1"/>
    <n v="2019"/>
    <n v="2"/>
    <n v="6"/>
    <n v="1"/>
    <x v="1"/>
    <x v="1"/>
    <x v="1"/>
    <x v="1"/>
    <x v="2"/>
  </r>
  <r>
    <s v="76762-5"/>
    <x v="1"/>
    <x v="0"/>
    <m/>
    <x v="1"/>
    <x v="0"/>
    <b v="0"/>
    <x v="26"/>
    <s v="High Priority"/>
    <x v="1"/>
    <x v="1"/>
    <m/>
    <x v="4"/>
    <n v="1"/>
    <n v="1"/>
    <x v="28"/>
    <x v="93"/>
    <n v="88"/>
    <n v="4280"/>
    <n v="0"/>
    <s v="MUST SHIP BY 1/28"/>
    <s v="Internat"/>
    <s v="Rohan Srivastava"/>
    <m/>
    <m/>
    <s v="F2-48'/2"/>
    <m/>
    <d v="2019-01-28T00:00:00"/>
    <d v="2019-02-05T00:00:00"/>
    <b v="0"/>
    <b v="0"/>
    <s v="NO"/>
    <x v="2"/>
    <x v="0"/>
    <s v="Machine Shop Started"/>
    <x v="0"/>
    <n v="267.5"/>
    <n v="5.5"/>
    <n v="0"/>
    <x v="27"/>
    <n v="4280"/>
    <n v="88"/>
    <x v="0"/>
    <n v="0"/>
    <n v="2019"/>
    <n v="2"/>
    <n v="6"/>
    <n v="1"/>
    <x v="1"/>
    <x v="1"/>
    <x v="1"/>
    <x v="1"/>
    <x v="2"/>
  </r>
  <r>
    <s v="76762-6"/>
    <x v="1"/>
    <x v="0"/>
    <m/>
    <x v="1"/>
    <x v="0"/>
    <b v="0"/>
    <x v="26"/>
    <s v="High Priority"/>
    <x v="1"/>
    <x v="1"/>
    <m/>
    <x v="5"/>
    <n v="1"/>
    <n v="1"/>
    <x v="11"/>
    <x v="94"/>
    <n v="46"/>
    <n v="2380"/>
    <n v="0"/>
    <s v="MUST SHIP BY 1/28"/>
    <s v="Internat"/>
    <s v="Rohan Srivastava"/>
    <m/>
    <m/>
    <s v="F2-28'"/>
    <m/>
    <d v="2019-01-28T00:00:00"/>
    <d v="2019-02-05T00:00:00"/>
    <b v="0"/>
    <b v="0"/>
    <s v="NO"/>
    <x v="2"/>
    <x v="0"/>
    <s v="Machine Shop Started"/>
    <x v="0"/>
    <n v="264.44444444444446"/>
    <n v="5.1111111111111107"/>
    <n v="0"/>
    <x v="11"/>
    <n v="2380"/>
    <n v="46"/>
    <x v="0"/>
    <n v="0"/>
    <n v="2019"/>
    <n v="2"/>
    <n v="6"/>
    <n v="1"/>
    <x v="1"/>
    <x v="1"/>
    <x v="1"/>
    <x v="1"/>
    <x v="2"/>
  </r>
  <r>
    <s v="76762-7"/>
    <x v="1"/>
    <x v="0"/>
    <m/>
    <x v="1"/>
    <x v="0"/>
    <b v="0"/>
    <x v="26"/>
    <s v="High Priority"/>
    <x v="3"/>
    <x v="0"/>
    <s v="Wiring Diagram"/>
    <x v="9"/>
    <n v="1"/>
    <n v="1"/>
    <x v="17"/>
    <x v="95"/>
    <n v="67"/>
    <n v="4640"/>
    <n v="0"/>
    <s v="MUST SHIP BY 1/28"/>
    <s v="Internat"/>
    <s v="Rohan Srivastava"/>
    <m/>
    <m/>
    <s v="F3-64' REC"/>
    <m/>
    <d v="2019-01-28T00:00:00"/>
    <d v="2019-02-05T00:00:00"/>
    <b v="0"/>
    <b v="0"/>
    <s v="NO"/>
    <x v="2"/>
    <x v="0"/>
    <s v="Machine Shop Started"/>
    <x v="0"/>
    <n v="464"/>
    <n v="6.7"/>
    <n v="0"/>
    <x v="18"/>
    <n v="4640"/>
    <n v="67"/>
    <x v="0"/>
    <n v="0"/>
    <n v="2019"/>
    <n v="2"/>
    <n v="6"/>
    <n v="1"/>
    <x v="1"/>
    <x v="1"/>
    <x v="1"/>
    <x v="1"/>
    <x v="2"/>
  </r>
  <r>
    <s v="76762-8"/>
    <x v="1"/>
    <x v="0"/>
    <m/>
    <x v="1"/>
    <x v="0"/>
    <b v="0"/>
    <x v="26"/>
    <s v="High Priority"/>
    <x v="6"/>
    <x v="0"/>
    <s v="Drivers"/>
    <x v="10"/>
    <n v="1"/>
    <n v="1"/>
    <x v="17"/>
    <x v="96"/>
    <n v="63"/>
    <n v="4880"/>
    <n v="0"/>
    <s v="MUST SHIP BY 1/28"/>
    <s v="Internat"/>
    <s v="Rohan Srivastava"/>
    <m/>
    <m/>
    <s v="F3A-68' REC"/>
    <m/>
    <d v="2019-01-28T00:00:00"/>
    <d v="2019-02-05T00:00:00"/>
    <b v="0"/>
    <b v="0"/>
    <s v="NO"/>
    <x v="2"/>
    <x v="0"/>
    <s v="Machine Shop Started"/>
    <x v="0"/>
    <n v="488"/>
    <n v="6.3"/>
    <n v="0"/>
    <x v="18"/>
    <n v="4880"/>
    <n v="63"/>
    <x v="0"/>
    <n v="0"/>
    <n v="2019"/>
    <n v="2"/>
    <n v="6"/>
    <n v="1"/>
    <x v="1"/>
    <x v="1"/>
    <x v="1"/>
    <x v="1"/>
    <x v="2"/>
  </r>
  <r>
    <s v="75728-1"/>
    <x v="6"/>
    <x v="8"/>
    <d v="2019-02-08T00:00:00"/>
    <x v="2"/>
    <x v="0"/>
    <b v="0"/>
    <x v="27"/>
    <s v="High Priority"/>
    <x v="1"/>
    <x v="1"/>
    <m/>
    <x v="0"/>
    <n v="1"/>
    <n v="4"/>
    <x v="8"/>
    <x v="97"/>
    <n v="12.4"/>
    <n v="1120"/>
    <n v="0"/>
    <s v="MUST SHIP 2/8/19"/>
    <s v="HiTec QC"/>
    <s v="Sacha Lempka"/>
    <m/>
    <m/>
    <s v="A-4"/>
    <s v="Picked - Complete"/>
    <d v="2019-02-03T00:00:00"/>
    <m/>
    <b v="0"/>
    <b v="0"/>
    <s v="NO"/>
    <x v="1"/>
    <x v="0"/>
    <s v="Machine Shop Finished - Incomplete"/>
    <x v="0"/>
    <n v="280"/>
    <n v="3.1"/>
    <n v="0"/>
    <x v="7"/>
    <n v="1120"/>
    <n v="12.4"/>
    <x v="0"/>
    <n v="1"/>
    <n v="2019"/>
    <n v="2"/>
    <n v="8"/>
    <n v="2"/>
    <x v="0"/>
    <x v="1"/>
    <x v="0"/>
    <x v="0"/>
    <x v="0"/>
  </r>
  <r>
    <s v="75728-2"/>
    <x v="6"/>
    <x v="8"/>
    <d v="2019-02-08T00:00:00"/>
    <x v="2"/>
    <x v="0"/>
    <b v="0"/>
    <x v="27"/>
    <s v="High Priority"/>
    <x v="1"/>
    <x v="1"/>
    <m/>
    <x v="1"/>
    <n v="1"/>
    <n v="1"/>
    <x v="3"/>
    <x v="98"/>
    <n v="5.5"/>
    <n v="560"/>
    <n v="0"/>
    <s v="MUST SHIP 2/8/19"/>
    <s v="HiTec QC"/>
    <s v="Sacha Lempka"/>
    <m/>
    <m/>
    <s v="A-8"/>
    <s v="Picked - Complete"/>
    <d v="2019-02-03T00:00:00"/>
    <m/>
    <b v="0"/>
    <b v="0"/>
    <s v="NO"/>
    <x v="1"/>
    <x v="0"/>
    <s v="Machine Shop Finished - Incomplete"/>
    <x v="0"/>
    <n v="560"/>
    <n v="5.5"/>
    <n v="0"/>
    <x v="3"/>
    <n v="560"/>
    <n v="5.5"/>
    <x v="0"/>
    <n v="0"/>
    <n v="2019"/>
    <n v="2"/>
    <n v="8"/>
    <n v="2"/>
    <x v="0"/>
    <x v="1"/>
    <x v="0"/>
    <x v="0"/>
    <x v="0"/>
  </r>
  <r>
    <s v="75728-3"/>
    <x v="6"/>
    <x v="8"/>
    <d v="2019-02-08T00:00:00"/>
    <x v="2"/>
    <x v="0"/>
    <b v="0"/>
    <x v="27"/>
    <s v="High Priority"/>
    <x v="1"/>
    <x v="1"/>
    <m/>
    <x v="2"/>
    <n v="1"/>
    <n v="1"/>
    <x v="3"/>
    <x v="99"/>
    <n v="5.5"/>
    <n v="560"/>
    <n v="0"/>
    <s v="MUST SHIP 2/8/19"/>
    <s v="HiTec QC"/>
    <s v="Sacha Lempka"/>
    <m/>
    <m/>
    <s v="AA-8"/>
    <s v="Picked - Complete"/>
    <d v="2019-02-03T00:00:00"/>
    <m/>
    <b v="0"/>
    <b v="0"/>
    <s v="NO"/>
    <x v="1"/>
    <x v="0"/>
    <s v="Machine Shop Finished - Incomplete"/>
    <x v="0"/>
    <n v="560"/>
    <n v="5.5"/>
    <n v="0"/>
    <x v="3"/>
    <n v="560"/>
    <n v="5.5"/>
    <x v="0"/>
    <n v="0"/>
    <n v="2019"/>
    <n v="2"/>
    <n v="8"/>
    <n v="2"/>
    <x v="0"/>
    <x v="1"/>
    <x v="0"/>
    <x v="0"/>
    <x v="0"/>
  </r>
  <r>
    <s v="75728-4"/>
    <x v="6"/>
    <x v="8"/>
    <d v="2019-02-08T00:00:00"/>
    <x v="2"/>
    <x v="0"/>
    <b v="0"/>
    <x v="27"/>
    <s v="High Priority"/>
    <x v="1"/>
    <x v="1"/>
    <m/>
    <x v="3"/>
    <n v="1"/>
    <n v="1"/>
    <x v="10"/>
    <x v="100"/>
    <n v="24.2"/>
    <n v="2520"/>
    <n v="0"/>
    <s v="MUST SHIP 2/8/19"/>
    <s v="HiTec QC"/>
    <s v="Sacha Lempka"/>
    <m/>
    <m/>
    <s v="A-36"/>
    <s v="Picked - Complete"/>
    <d v="2019-02-03T00:00:00"/>
    <m/>
    <b v="0"/>
    <b v="0"/>
    <s v="NO"/>
    <x v="1"/>
    <x v="0"/>
    <s v="Machine Shop Finished - Incomplete"/>
    <x v="0"/>
    <n v="840"/>
    <n v="8.0666666666666664"/>
    <n v="0"/>
    <x v="9"/>
    <n v="2520"/>
    <n v="24.2"/>
    <x v="0"/>
    <n v="0"/>
    <n v="2019"/>
    <n v="2"/>
    <n v="8"/>
    <n v="2"/>
    <x v="0"/>
    <x v="1"/>
    <x v="0"/>
    <x v="0"/>
    <x v="0"/>
  </r>
  <r>
    <s v="75728-5"/>
    <x v="6"/>
    <x v="8"/>
    <d v="2019-02-08T00:00:00"/>
    <x v="2"/>
    <x v="0"/>
    <b v="0"/>
    <x v="27"/>
    <s v="High Priority"/>
    <x v="1"/>
    <x v="1"/>
    <m/>
    <x v="4"/>
    <n v="1"/>
    <n v="2"/>
    <x v="8"/>
    <x v="101"/>
    <n v="23.1"/>
    <n v="2240"/>
    <n v="0"/>
    <s v="MUST SHIP 2/8/19"/>
    <s v="HiTec QC"/>
    <s v="Sacha Lempka"/>
    <m/>
    <m/>
    <s v="A-16"/>
    <s v="Picked - Complete"/>
    <d v="2019-02-03T00:00:00"/>
    <m/>
    <b v="0"/>
    <b v="0"/>
    <s v="NO"/>
    <x v="1"/>
    <x v="0"/>
    <s v="Machine Shop Finished - Incomplete"/>
    <x v="0"/>
    <n v="560"/>
    <n v="5.7750000000000004"/>
    <n v="0"/>
    <x v="7"/>
    <n v="2240"/>
    <n v="23.1"/>
    <x v="0"/>
    <n v="0"/>
    <n v="2019"/>
    <n v="2"/>
    <n v="8"/>
    <n v="2"/>
    <x v="0"/>
    <x v="1"/>
    <x v="0"/>
    <x v="0"/>
    <x v="0"/>
  </r>
  <r>
    <s v="75728-9"/>
    <x v="6"/>
    <x v="8"/>
    <d v="2019-02-08T00:00:00"/>
    <x v="1"/>
    <x v="0"/>
    <b v="0"/>
    <x v="27"/>
    <s v="High Priority"/>
    <x v="1"/>
    <x v="1"/>
    <m/>
    <x v="11"/>
    <n v="1"/>
    <n v="1"/>
    <x v="28"/>
    <x v="102"/>
    <n v="120"/>
    <n v="10990"/>
    <n v="0"/>
    <s v="MUST SHIP 2/8/19"/>
    <s v="HiTec QC"/>
    <s v="Sacha Lempka"/>
    <m/>
    <m/>
    <s v="AA-98X51X10"/>
    <s v="Picked - Complete"/>
    <m/>
    <m/>
    <b v="0"/>
    <b v="0"/>
    <s v="NO"/>
    <x v="1"/>
    <x v="0"/>
    <s v="Machine Shop Started"/>
    <x v="0"/>
    <n v="686.875"/>
    <n v="7.5"/>
    <n v="0"/>
    <x v="27"/>
    <n v="10990"/>
    <n v="120"/>
    <x v="0"/>
    <n v="1"/>
    <n v="2019"/>
    <n v="2"/>
    <n v="8"/>
    <n v="2"/>
    <x v="0"/>
    <x v="1"/>
    <x v="1"/>
    <x v="2"/>
    <x v="2"/>
  </r>
  <r>
    <s v="77808-1"/>
    <x v="6"/>
    <x v="10"/>
    <d v="2019-02-04T00:00:00"/>
    <x v="6"/>
    <x v="0"/>
    <b v="0"/>
    <x v="28"/>
    <s v="Regular"/>
    <x v="1"/>
    <x v="1"/>
    <m/>
    <x v="0"/>
    <n v="1"/>
    <n v="15"/>
    <x v="25"/>
    <x v="103"/>
    <n v="68.400000000000006"/>
    <n v="5700"/>
    <n v="0"/>
    <m/>
    <s v="HiTec QC"/>
    <s v="Sacha Lempka"/>
    <m/>
    <m/>
    <s v="L6-L6A"/>
    <s v="Picked - Complete"/>
    <m/>
    <d v="2019-02-01T00:00:00"/>
    <b v="0"/>
    <b v="0"/>
    <s v="NO"/>
    <x v="2"/>
    <x v="0"/>
    <s v="Order UnShipped"/>
    <x v="0"/>
    <n v="380"/>
    <n v="4.5600000000000005"/>
    <n v="18"/>
    <x v="28"/>
    <n v="-1140"/>
    <n v="-13.680000000000001"/>
    <x v="0"/>
    <n v="1"/>
    <n v="2019"/>
    <n v="2"/>
    <n v="4"/>
    <n v="1"/>
    <x v="1"/>
    <x v="1"/>
    <x v="0"/>
    <x v="0"/>
    <x v="0"/>
  </r>
  <r>
    <s v="77808-2"/>
    <x v="6"/>
    <x v="10"/>
    <d v="2019-02-04T00:00:00"/>
    <x v="6"/>
    <x v="0"/>
    <b v="0"/>
    <x v="28"/>
    <s v="Regular"/>
    <x v="1"/>
    <x v="1"/>
    <m/>
    <x v="1"/>
    <n v="1"/>
    <n v="3"/>
    <x v="10"/>
    <x v="104"/>
    <n v="11.4"/>
    <n v="1140"/>
    <n v="0"/>
    <m/>
    <s v="HiTec QC"/>
    <s v="Sacha Lempka"/>
    <m/>
    <m/>
    <s v="L6-S"/>
    <s v="Picked - Complete"/>
    <m/>
    <m/>
    <b v="0"/>
    <b v="0"/>
    <s v="NO"/>
    <x v="3"/>
    <x v="0"/>
    <s v="Order UnShipped"/>
    <x v="0"/>
    <n v="380"/>
    <n v="3.8000000000000003"/>
    <n v="0"/>
    <x v="9"/>
    <n v="1140"/>
    <n v="11.4"/>
    <x v="0"/>
    <n v="0"/>
    <n v="2019"/>
    <n v="2"/>
    <n v="4"/>
    <n v="1"/>
    <x v="1"/>
    <x v="1"/>
    <x v="0"/>
    <x v="0"/>
    <x v="0"/>
  </r>
  <r>
    <s v="77741-5"/>
    <x v="3"/>
    <x v="1"/>
    <d v="2019-02-05T00:00:00"/>
    <x v="2"/>
    <x v="0"/>
    <b v="0"/>
    <x v="29"/>
    <s v="Regular"/>
    <x v="1"/>
    <x v="1"/>
    <m/>
    <x v="4"/>
    <n v="1"/>
    <n v="3"/>
    <x v="10"/>
    <x v="105"/>
    <n v="12"/>
    <n v="975"/>
    <n v="0"/>
    <s v="LINES 5 6 7 HAS TO BE DELIVERED ONSITE BY FEB 11TH ("/>
    <s v="Enterpri"/>
    <s v="Jessica Pasternyk"/>
    <m/>
    <m/>
    <s v="W5-4'"/>
    <m/>
    <d v="2019-01-25T00:00:00"/>
    <m/>
    <b v="0"/>
    <b v="0"/>
    <s v="NO"/>
    <x v="2"/>
    <x v="0"/>
    <s v="Machine Shop Finished - Incomplete"/>
    <x v="0"/>
    <n v="325"/>
    <n v="4"/>
    <n v="0"/>
    <x v="9"/>
    <n v="975"/>
    <n v="12"/>
    <x v="0"/>
    <n v="1"/>
    <n v="2019"/>
    <n v="2"/>
    <n v="5"/>
    <n v="2"/>
    <x v="0"/>
    <x v="1"/>
    <x v="0"/>
    <x v="0"/>
    <x v="0"/>
  </r>
  <r>
    <s v="77741-6"/>
    <x v="3"/>
    <x v="1"/>
    <d v="2019-02-05T00:00:00"/>
    <x v="2"/>
    <x v="0"/>
    <b v="0"/>
    <x v="29"/>
    <s v="Regular"/>
    <x v="1"/>
    <x v="1"/>
    <m/>
    <x v="5"/>
    <n v="1"/>
    <n v="2"/>
    <x v="6"/>
    <x v="106"/>
    <n v="6.6"/>
    <n v="820"/>
    <n v="0"/>
    <s v="LINES 5 6 7 HAS TO BE DELIVERED ONSITE BY FEB 11TH ("/>
    <s v="Enterpri"/>
    <s v="Jessica Pasternyk"/>
    <m/>
    <m/>
    <s v="W5-5'"/>
    <m/>
    <d v="2019-01-25T00:00:00"/>
    <m/>
    <b v="0"/>
    <b v="0"/>
    <s v="NO"/>
    <x v="2"/>
    <x v="0"/>
    <s v="Machine Shop Finished - Incomplete"/>
    <x v="0"/>
    <n v="410"/>
    <n v="3.3"/>
    <n v="0"/>
    <x v="5"/>
    <n v="820"/>
    <n v="6.6"/>
    <x v="0"/>
    <n v="0"/>
    <n v="2019"/>
    <n v="2"/>
    <n v="5"/>
    <n v="2"/>
    <x v="0"/>
    <x v="1"/>
    <x v="0"/>
    <x v="0"/>
    <x v="0"/>
  </r>
  <r>
    <s v="77741-8"/>
    <x v="3"/>
    <x v="1"/>
    <d v="2019-02-05T00:00:00"/>
    <x v="1"/>
    <x v="0"/>
    <b v="0"/>
    <x v="29"/>
    <s v="Regular"/>
    <x v="1"/>
    <x v="1"/>
    <m/>
    <x v="10"/>
    <n v="1"/>
    <n v="1"/>
    <x v="3"/>
    <x v="107"/>
    <n v="11.8"/>
    <n v="1175"/>
    <n v="0"/>
    <s v="LINES 5 6 7 HAS TO BE DELIVERED ONSITE BY FEB 11TH ("/>
    <s v="Enterpri"/>
    <s v="Jessica Pasternyk"/>
    <s v="MS: Feb 4th - Kaushik to advise???  Edited on 2/5/2019 _x001e__x001e_"/>
    <m/>
    <s v="G1-4.5-4'X4'X4'"/>
    <m/>
    <d v="2019-01-25T00:00:00"/>
    <m/>
    <b v="0"/>
    <b v="0"/>
    <s v="NO"/>
    <x v="2"/>
    <x v="0"/>
    <s v="Machine Shop Started"/>
    <x v="0"/>
    <n v="1175"/>
    <n v="11.8"/>
    <n v="0"/>
    <x v="3"/>
    <n v="1175"/>
    <n v="11.8"/>
    <x v="0"/>
    <n v="1"/>
    <n v="2019"/>
    <n v="2"/>
    <n v="5"/>
    <n v="2"/>
    <x v="0"/>
    <x v="1"/>
    <x v="0"/>
    <x v="1"/>
    <x v="2"/>
  </r>
  <r>
    <s v="77741-9"/>
    <x v="3"/>
    <x v="1"/>
    <d v="2019-02-05T00:00:00"/>
    <x v="2"/>
    <x v="0"/>
    <b v="0"/>
    <x v="29"/>
    <s v="Regular"/>
    <x v="1"/>
    <x v="1"/>
    <m/>
    <x v="11"/>
    <n v="1"/>
    <n v="1"/>
    <x v="10"/>
    <x v="108"/>
    <n v="16"/>
    <n v="1075"/>
    <n v="0"/>
    <s v="LINES 5 6 7 HAS TO BE DELIVERED ONSITE BY FEB 11TH ("/>
    <s v="Enterpri"/>
    <s v="Jessica Pasternyk"/>
    <s v="Partial : Joshua to advise??  Edited on 2/5/2019 _x001e__x001e_"/>
    <m/>
    <s v="G1-L-6'X6'"/>
    <m/>
    <d v="2019-01-25T00:00:00"/>
    <m/>
    <b v="0"/>
    <b v="0"/>
    <s v="NO"/>
    <x v="2"/>
    <x v="0"/>
    <s v="Machine Shop Finished - Incomplete"/>
    <x v="0"/>
    <n v="358.33333333333331"/>
    <n v="5.333333333333333"/>
    <n v="0"/>
    <x v="9"/>
    <n v="1075"/>
    <n v="16"/>
    <x v="0"/>
    <n v="0"/>
    <n v="2019"/>
    <n v="2"/>
    <n v="5"/>
    <n v="2"/>
    <x v="0"/>
    <x v="1"/>
    <x v="0"/>
    <x v="1"/>
    <x v="0"/>
  </r>
  <r>
    <s v="77741-10"/>
    <x v="3"/>
    <x v="1"/>
    <d v="2019-02-05T00:00:00"/>
    <x v="1"/>
    <x v="0"/>
    <b v="0"/>
    <x v="29"/>
    <s v="Regular"/>
    <x v="3"/>
    <x v="0"/>
    <s v="LED Tape Length"/>
    <x v="6"/>
    <n v="1"/>
    <n v="1"/>
    <x v="6"/>
    <x v="109"/>
    <n v="15.8"/>
    <n v="1500"/>
    <n v="0"/>
    <s v="LINES 5 6 7 HAS TO BE DELIVERED ONSITE BY FEB 11TH ("/>
    <s v="Enterpri"/>
    <s v="Jessica Pasternyk"/>
    <m/>
    <m/>
    <s v="G2-1.66"/>
    <s v="Picked - Complete"/>
    <d v="2019-01-27T00:00:00"/>
    <m/>
    <b v="0"/>
    <b v="0"/>
    <s v="NO"/>
    <x v="2"/>
    <x v="0"/>
    <s v="Machine Shop Started"/>
    <x v="0"/>
    <n v="750"/>
    <n v="7.9"/>
    <n v="0"/>
    <x v="5"/>
    <n v="1500"/>
    <n v="15.8"/>
    <x v="0"/>
    <n v="0"/>
    <n v="2019"/>
    <n v="2"/>
    <n v="5"/>
    <n v="2"/>
    <x v="0"/>
    <x v="1"/>
    <x v="0"/>
    <x v="1"/>
    <x v="2"/>
  </r>
  <r>
    <s v="77741-11"/>
    <x v="3"/>
    <x v="1"/>
    <d v="2019-02-05T00:00:00"/>
    <x v="2"/>
    <x v="0"/>
    <b v="0"/>
    <x v="29"/>
    <s v="Regular"/>
    <x v="1"/>
    <x v="1"/>
    <m/>
    <x v="7"/>
    <n v="1"/>
    <n v="1"/>
    <x v="3"/>
    <x v="110"/>
    <n v="11.8"/>
    <n v="1175"/>
    <n v="0"/>
    <s v="LINES 5 6 7 HAS TO BE DELIVERED ONSITE BY FEB 11TH ("/>
    <s v="Enterpri"/>
    <s v="Jessica Pasternyk"/>
    <m/>
    <m/>
    <s v="G2-2.33"/>
    <s v="Picked - Complete"/>
    <d v="2019-01-27T00:00:00"/>
    <m/>
    <b v="0"/>
    <b v="0"/>
    <s v="NO"/>
    <x v="2"/>
    <x v="0"/>
    <s v="Machine Shop Finished - Incomplete"/>
    <x v="0"/>
    <n v="1175"/>
    <n v="11.8"/>
    <n v="0"/>
    <x v="3"/>
    <n v="1175"/>
    <n v="11.8"/>
    <x v="0"/>
    <n v="0"/>
    <n v="2019"/>
    <n v="2"/>
    <n v="5"/>
    <n v="2"/>
    <x v="0"/>
    <x v="1"/>
    <x v="0"/>
    <x v="1"/>
    <x v="0"/>
  </r>
  <r>
    <s v="77741-12"/>
    <x v="3"/>
    <x v="1"/>
    <d v="2019-02-05T00:00:00"/>
    <x v="2"/>
    <x v="0"/>
    <b v="0"/>
    <x v="29"/>
    <s v="Regular"/>
    <x v="1"/>
    <x v="1"/>
    <m/>
    <x v="40"/>
    <n v="1"/>
    <n v="1"/>
    <x v="3"/>
    <x v="111"/>
    <n v="11.8"/>
    <n v="1175"/>
    <n v="0"/>
    <s v="LINES 5 6 7 HAS TO BE DELIVERED ONSITE BY FEB 11TH ("/>
    <s v="Enterpri"/>
    <s v="Jessica Pasternyk"/>
    <m/>
    <m/>
    <s v="G2-2.66"/>
    <s v="Picked - Complete"/>
    <d v="2019-01-27T00:00:00"/>
    <m/>
    <b v="0"/>
    <b v="0"/>
    <s v="NO"/>
    <x v="2"/>
    <x v="0"/>
    <s v="Machine Shop Finished - Incomplete"/>
    <x v="0"/>
    <n v="1175"/>
    <n v="11.8"/>
    <n v="0"/>
    <x v="3"/>
    <n v="1175"/>
    <n v="11.8"/>
    <x v="0"/>
    <n v="0"/>
    <n v="2019"/>
    <n v="2"/>
    <n v="5"/>
    <n v="2"/>
    <x v="0"/>
    <x v="1"/>
    <x v="0"/>
    <x v="1"/>
    <x v="0"/>
  </r>
  <r>
    <s v="77741-13"/>
    <x v="3"/>
    <x v="1"/>
    <d v="2019-02-05T00:00:00"/>
    <x v="1"/>
    <x v="0"/>
    <b v="0"/>
    <x v="29"/>
    <s v="Regular"/>
    <x v="1"/>
    <x v="1"/>
    <m/>
    <x v="41"/>
    <n v="1"/>
    <n v="1"/>
    <x v="6"/>
    <x v="112"/>
    <n v="11.8"/>
    <n v="1175"/>
    <n v="0"/>
    <s v="LINES 5 6 7 HAS TO BE DELIVERED ONSITE BY FEB 11TH ("/>
    <s v="Enterpri"/>
    <s v="Jessica Pasternyk"/>
    <m/>
    <m/>
    <s v="G2-3.33"/>
    <s v="Picked - Complete"/>
    <d v="2019-01-27T00:00:00"/>
    <m/>
    <b v="0"/>
    <b v="0"/>
    <s v="NO"/>
    <x v="2"/>
    <x v="0"/>
    <s v="Machine Shop Started"/>
    <x v="0"/>
    <n v="587.5"/>
    <n v="5.9"/>
    <n v="0"/>
    <x v="5"/>
    <n v="1175"/>
    <n v="11.8"/>
    <x v="0"/>
    <n v="0"/>
    <n v="2019"/>
    <n v="2"/>
    <n v="5"/>
    <n v="2"/>
    <x v="0"/>
    <x v="1"/>
    <x v="0"/>
    <x v="1"/>
    <x v="2"/>
  </r>
  <r>
    <s v="77741-15"/>
    <x v="3"/>
    <x v="1"/>
    <d v="2019-02-05T00:00:00"/>
    <x v="1"/>
    <x v="0"/>
    <b v="0"/>
    <x v="29"/>
    <s v="Regular"/>
    <x v="1"/>
    <x v="1"/>
    <m/>
    <x v="8"/>
    <n v="1"/>
    <n v="1"/>
    <x v="3"/>
    <x v="113"/>
    <n v="24"/>
    <n v="325"/>
    <n v="0"/>
    <s v="LINES 5 6 7 HAS TO BE DELIVERED ONSITE BY FEB 11TH ("/>
    <s v="Enterpri"/>
    <s v="Jessica Pasternyk"/>
    <m/>
    <m/>
    <s v="G2-5'"/>
    <s v="Picked - Complete"/>
    <d v="2019-01-27T00:00:00"/>
    <m/>
    <b v="0"/>
    <b v="0"/>
    <s v="NO"/>
    <x v="2"/>
    <x v="0"/>
    <s v="Machine Shop Started"/>
    <x v="0"/>
    <n v="325"/>
    <n v="24"/>
    <n v="0"/>
    <x v="3"/>
    <n v="325"/>
    <n v="24"/>
    <x v="0"/>
    <n v="0"/>
    <n v="2019"/>
    <n v="2"/>
    <n v="5"/>
    <n v="2"/>
    <x v="0"/>
    <x v="1"/>
    <x v="1"/>
    <x v="1"/>
    <x v="2"/>
  </r>
  <r>
    <s v="77741-17"/>
    <x v="3"/>
    <x v="1"/>
    <d v="2019-02-05T00:00:00"/>
    <x v="2"/>
    <x v="0"/>
    <b v="0"/>
    <x v="29"/>
    <s v="Regular"/>
    <x v="1"/>
    <x v="1"/>
    <m/>
    <x v="44"/>
    <n v="1"/>
    <n v="1"/>
    <x v="10"/>
    <x v="114"/>
    <n v="28.8"/>
    <n v="1950"/>
    <n v="0"/>
    <s v="LINES 5 6 7 HAS TO BE DELIVERED ONSITE BY FEB 11TH ("/>
    <s v="Enterpri"/>
    <s v="Jessica Pasternyk"/>
    <m/>
    <m/>
    <s v="G2-30'"/>
    <m/>
    <d v="2019-01-27T00:00:00"/>
    <m/>
    <b v="0"/>
    <b v="0"/>
    <s v="NO"/>
    <x v="2"/>
    <x v="0"/>
    <s v="Machine Shop Finished - Incomplete"/>
    <x v="0"/>
    <n v="650"/>
    <n v="9.6"/>
    <n v="0"/>
    <x v="9"/>
    <n v="1950"/>
    <n v="28.799999999999997"/>
    <x v="0"/>
    <n v="0"/>
    <n v="2019"/>
    <n v="2"/>
    <n v="5"/>
    <n v="2"/>
    <x v="0"/>
    <x v="1"/>
    <x v="0"/>
    <x v="0"/>
    <x v="0"/>
  </r>
  <r>
    <s v="77741-18"/>
    <x v="3"/>
    <x v="1"/>
    <d v="2019-02-05T00:00:00"/>
    <x v="2"/>
    <x v="0"/>
    <b v="0"/>
    <x v="29"/>
    <s v="Regular"/>
    <x v="1"/>
    <x v="1"/>
    <m/>
    <x v="45"/>
    <n v="1"/>
    <n v="5"/>
    <x v="15"/>
    <x v="115"/>
    <n v="15.2"/>
    <n v="1625"/>
    <n v="0"/>
    <s v="LINES 5 6 7 HAS TO BE DELIVERED ONSITE BY FEB 11TH ("/>
    <s v="Enterpri"/>
    <s v="Jessica Pasternyk"/>
    <m/>
    <m/>
    <s v="G1-4'"/>
    <m/>
    <d v="2019-01-27T00:00:00"/>
    <m/>
    <b v="0"/>
    <b v="0"/>
    <s v="NO"/>
    <x v="2"/>
    <x v="0"/>
    <s v="Machine Shop Finished - Incomplete"/>
    <x v="0"/>
    <n v="325"/>
    <n v="3.04"/>
    <n v="0"/>
    <x v="15"/>
    <n v="1625"/>
    <n v="15.2"/>
    <x v="0"/>
    <n v="0"/>
    <n v="2019"/>
    <n v="2"/>
    <n v="5"/>
    <n v="2"/>
    <x v="0"/>
    <x v="1"/>
    <x v="0"/>
    <x v="0"/>
    <x v="0"/>
  </r>
  <r>
    <s v="77741-19"/>
    <x v="3"/>
    <x v="1"/>
    <d v="2019-02-05T00:00:00"/>
    <x v="2"/>
    <x v="0"/>
    <b v="0"/>
    <x v="29"/>
    <s v="Regular"/>
    <x v="1"/>
    <x v="1"/>
    <m/>
    <x v="46"/>
    <n v="1"/>
    <n v="2"/>
    <x v="6"/>
    <x v="116"/>
    <n v="6"/>
    <n v="1300"/>
    <n v="0"/>
    <s v="LINES 5 6 7 HAS TO BE DELIVERED ONSITE BY FEB 11TH ("/>
    <s v="Enterpri"/>
    <s v="Jessica Pasternyk"/>
    <m/>
    <m/>
    <s v="G1-8'"/>
    <m/>
    <d v="2019-01-27T00:00:00"/>
    <m/>
    <b v="0"/>
    <b v="0"/>
    <s v="NO"/>
    <x v="2"/>
    <x v="0"/>
    <s v="Machine Shop Finished - Incomplete"/>
    <x v="0"/>
    <n v="650"/>
    <n v="3"/>
    <n v="0"/>
    <x v="5"/>
    <n v="1300"/>
    <n v="6"/>
    <x v="0"/>
    <n v="0"/>
    <n v="2019"/>
    <n v="2"/>
    <n v="5"/>
    <n v="2"/>
    <x v="0"/>
    <x v="1"/>
    <x v="0"/>
    <x v="0"/>
    <x v="0"/>
  </r>
  <r>
    <s v="79098-1"/>
    <x v="2"/>
    <x v="11"/>
    <d v="2019-02-11T00:00:00"/>
    <x v="1"/>
    <x v="0"/>
    <b v="0"/>
    <x v="30"/>
    <s v="Regular"/>
    <x v="1"/>
    <x v="1"/>
    <m/>
    <x v="0"/>
    <n v="1"/>
    <n v="2"/>
    <x v="6"/>
    <x v="117"/>
    <n v="7"/>
    <n v="934"/>
    <n v="0"/>
    <m/>
    <s v="Enterpri"/>
    <s v="Jessica Pasternyk"/>
    <m/>
    <m/>
    <s v="A-4'"/>
    <m/>
    <m/>
    <m/>
    <b v="0"/>
    <b v="0"/>
    <s v="NO"/>
    <x v="1"/>
    <x v="0"/>
    <s v="Machine Shop Started"/>
    <x v="0"/>
    <n v="467"/>
    <n v="3.5"/>
    <n v="0"/>
    <x v="5"/>
    <n v="934"/>
    <n v="7"/>
    <x v="0"/>
    <n v="1"/>
    <n v="2019"/>
    <n v="2"/>
    <n v="11"/>
    <n v="1"/>
    <x v="1"/>
    <x v="0"/>
    <x v="1"/>
    <x v="0"/>
    <x v="2"/>
  </r>
  <r>
    <s v="79285-1"/>
    <x v="2"/>
    <x v="11"/>
    <d v="2019-02-11T00:00:00"/>
    <x v="1"/>
    <x v="0"/>
    <b v="0"/>
    <x v="31"/>
    <s v="Regular"/>
    <x v="1"/>
    <x v="1"/>
    <m/>
    <x v="0"/>
    <n v="1"/>
    <n v="1"/>
    <x v="3"/>
    <x v="118"/>
    <n v="9"/>
    <n v="880"/>
    <n v="0"/>
    <m/>
    <s v="LtgUnlim"/>
    <s v="Rajithan Sivapatharajahon"/>
    <m/>
    <m/>
    <s v="LC-11'"/>
    <m/>
    <d v="2019-02-04T00:00:00"/>
    <m/>
    <b v="0"/>
    <b v="0"/>
    <s v="NO"/>
    <x v="1"/>
    <x v="0"/>
    <s v="Machine Shop Started"/>
    <x v="0"/>
    <n v="880"/>
    <n v="9"/>
    <n v="0"/>
    <x v="3"/>
    <n v="880"/>
    <n v="9"/>
    <x v="0"/>
    <n v="1"/>
    <n v="2019"/>
    <n v="2"/>
    <n v="11"/>
    <n v="1"/>
    <x v="1"/>
    <x v="0"/>
    <x v="1"/>
    <x v="0"/>
    <x v="2"/>
  </r>
  <r>
    <s v="79240-1"/>
    <x v="0"/>
    <x v="0"/>
    <d v="2019-02-06T00:00:00"/>
    <x v="1"/>
    <x v="0"/>
    <b v="0"/>
    <x v="32"/>
    <s v="Regular"/>
    <x v="1"/>
    <x v="1"/>
    <m/>
    <x v="0"/>
    <n v="1"/>
    <n v="6"/>
    <x v="9"/>
    <x v="119"/>
    <n v="16.8"/>
    <n v="1650"/>
    <n v="0"/>
    <m/>
    <s v="Internat"/>
    <s v="Rohan Srivastava"/>
    <m/>
    <m/>
    <s v="A2"/>
    <m/>
    <m/>
    <m/>
    <b v="0"/>
    <b v="0"/>
    <s v="NO"/>
    <x v="0"/>
    <x v="0"/>
    <s v="Machine Shop Started"/>
    <x v="0"/>
    <n v="275"/>
    <n v="2.8000000000000003"/>
    <n v="0"/>
    <x v="8"/>
    <n v="1650"/>
    <n v="16.8"/>
    <x v="0"/>
    <n v="1"/>
    <n v="2019"/>
    <n v="2"/>
    <n v="6"/>
    <n v="1"/>
    <x v="1"/>
    <x v="0"/>
    <x v="1"/>
    <x v="0"/>
    <x v="2"/>
  </r>
  <r>
    <s v="79240-2"/>
    <x v="0"/>
    <x v="0"/>
    <d v="2019-02-06T00:00:00"/>
    <x v="1"/>
    <x v="0"/>
    <b v="0"/>
    <x v="32"/>
    <s v="Regular"/>
    <x v="1"/>
    <x v="1"/>
    <m/>
    <x v="1"/>
    <n v="1"/>
    <n v="1"/>
    <x v="3"/>
    <x v="120"/>
    <n v="6.3"/>
    <n v="520"/>
    <n v="0"/>
    <m/>
    <s v="Internat"/>
    <s v="Rohan Srivastava"/>
    <m/>
    <m/>
    <s v="A2EM"/>
    <m/>
    <m/>
    <m/>
    <b v="0"/>
    <b v="0"/>
    <s v="NO"/>
    <x v="0"/>
    <x v="0"/>
    <s v="Machine Shop Started"/>
    <x v="0"/>
    <n v="520"/>
    <n v="6.3"/>
    <n v="0"/>
    <x v="3"/>
    <n v="520"/>
    <n v="6.3"/>
    <x v="0"/>
    <n v="0"/>
    <n v="2019"/>
    <n v="2"/>
    <n v="6"/>
    <n v="1"/>
    <x v="1"/>
    <x v="0"/>
    <x v="1"/>
    <x v="0"/>
    <x v="2"/>
  </r>
  <r>
    <s v="78710-1"/>
    <x v="2"/>
    <x v="0"/>
    <d v="2019-02-06T00:00:00"/>
    <x v="1"/>
    <x v="0"/>
    <b v="0"/>
    <x v="33"/>
    <s v="Regular"/>
    <x v="1"/>
    <x v="1"/>
    <m/>
    <x v="0"/>
    <n v="1"/>
    <n v="2"/>
    <x v="6"/>
    <x v="121"/>
    <n v="68"/>
    <n v="3080"/>
    <n v="0"/>
    <m/>
    <s v="MAC'S II"/>
    <s v="George Bacalla"/>
    <m/>
    <m/>
    <s v="A-2X6"/>
    <s v="Picked - Complete"/>
    <d v="2019-01-27T00:00:00"/>
    <d v="2019-02-04T00:00:00"/>
    <b v="0"/>
    <b v="0"/>
    <s v="NO"/>
    <x v="2"/>
    <x v="0"/>
    <s v="Machine Shop Started"/>
    <x v="0"/>
    <n v="1540"/>
    <n v="34"/>
    <n v="0"/>
    <x v="5"/>
    <n v="3080"/>
    <n v="68"/>
    <x v="0"/>
    <n v="1"/>
    <n v="2019"/>
    <n v="2"/>
    <n v="6"/>
    <n v="2"/>
    <x v="0"/>
    <x v="1"/>
    <x v="0"/>
    <x v="1"/>
    <x v="2"/>
  </r>
  <r>
    <s v="78710-2"/>
    <x v="2"/>
    <x v="0"/>
    <d v="2019-02-06T00:00:00"/>
    <x v="2"/>
    <x v="0"/>
    <b v="0"/>
    <x v="33"/>
    <s v="Regular"/>
    <x v="1"/>
    <x v="1"/>
    <m/>
    <x v="1"/>
    <n v="1"/>
    <n v="3"/>
    <x v="10"/>
    <x v="122"/>
    <n v="30.6"/>
    <n v="1854"/>
    <n v="0"/>
    <m/>
    <s v="MAC'S II"/>
    <s v="George Bacalla"/>
    <m/>
    <m/>
    <s v="A1-6'"/>
    <s v="Picked - Complete"/>
    <m/>
    <m/>
    <b v="0"/>
    <b v="0"/>
    <s v="NO"/>
    <x v="2"/>
    <x v="0"/>
    <s v="Machine Shop Finished - Incomplete"/>
    <x v="0"/>
    <n v="618"/>
    <n v="10.200000000000001"/>
    <n v="0"/>
    <x v="9"/>
    <n v="1854"/>
    <n v="30.6"/>
    <x v="0"/>
    <n v="1"/>
    <n v="2019"/>
    <n v="2"/>
    <n v="6"/>
    <n v="2"/>
    <x v="0"/>
    <x v="1"/>
    <x v="0"/>
    <x v="0"/>
    <x v="0"/>
  </r>
  <r>
    <s v="78710-3"/>
    <x v="2"/>
    <x v="0"/>
    <d v="2019-02-06T00:00:00"/>
    <x v="1"/>
    <x v="0"/>
    <b v="0"/>
    <x v="33"/>
    <s v="Regular"/>
    <x v="1"/>
    <x v="1"/>
    <m/>
    <x v="2"/>
    <n v="1"/>
    <n v="1"/>
    <x v="3"/>
    <x v="123"/>
    <n v="30.2"/>
    <n v="1600"/>
    <n v="0"/>
    <m/>
    <s v="MAC'S II"/>
    <s v="George Bacalla"/>
    <m/>
    <m/>
    <s v="B-4X4"/>
    <s v="Picked - Complete"/>
    <d v="2019-01-27T00:00:00"/>
    <d v="2019-02-04T00:00:00"/>
    <b v="0"/>
    <b v="0"/>
    <s v="NO"/>
    <x v="2"/>
    <x v="0"/>
    <s v="Machine Shop Started"/>
    <x v="0"/>
    <n v="1600"/>
    <n v="30.2"/>
    <n v="0"/>
    <x v="3"/>
    <n v="1600"/>
    <n v="30.2"/>
    <x v="0"/>
    <n v="0"/>
    <n v="2019"/>
    <n v="2"/>
    <n v="6"/>
    <n v="2"/>
    <x v="0"/>
    <x v="1"/>
    <x v="0"/>
    <x v="1"/>
    <x v="2"/>
  </r>
  <r>
    <s v="75738-1"/>
    <x v="2"/>
    <x v="10"/>
    <d v="2018-12-03T00:00:00"/>
    <x v="3"/>
    <x v="0"/>
    <b v="0"/>
    <x v="34"/>
    <s v="Regular"/>
    <x v="4"/>
    <x v="0"/>
    <s v="Quantity"/>
    <x v="0"/>
    <n v="2"/>
    <n v="9"/>
    <x v="11"/>
    <x v="124"/>
    <n v="27"/>
    <n v="2851.2"/>
    <n v="0"/>
    <m/>
    <s v="MAC'S II"/>
    <s v="George Bacalla"/>
    <s v="Ms: 2/1 - Kaushik to advise.  Edited on 2/1/2019"/>
    <m/>
    <s v="LI04-4'"/>
    <m/>
    <d v="2019-01-27T00:00:00"/>
    <d v="2019-02-03T00:00:00"/>
    <b v="0"/>
    <b v="0"/>
    <s v="NO"/>
    <x v="2"/>
    <x v="0"/>
    <s v="Given to Shipping"/>
    <x v="0"/>
    <n v="316.79999999999995"/>
    <n v="3"/>
    <n v="9"/>
    <x v="4"/>
    <n v="0"/>
    <n v="0"/>
    <x v="0"/>
    <n v="1"/>
    <n v="2019"/>
    <n v="2"/>
    <n v="4"/>
    <n v="1"/>
    <x v="1"/>
    <x v="1"/>
    <x v="0"/>
    <x v="0"/>
    <x v="0"/>
  </r>
  <r>
    <s v="75738-2"/>
    <x v="2"/>
    <x v="10"/>
    <d v="2018-12-03T00:00:00"/>
    <x v="3"/>
    <x v="0"/>
    <b v="0"/>
    <x v="34"/>
    <s v="Regular"/>
    <x v="3"/>
    <x v="0"/>
    <s v="Quantity"/>
    <x v="1"/>
    <n v="2"/>
    <n v="9"/>
    <x v="11"/>
    <x v="125"/>
    <n v="27"/>
    <n v="2673"/>
    <n v="0"/>
    <m/>
    <s v="MAC'S II"/>
    <s v="George Bacalla"/>
    <m/>
    <m/>
    <s v="LI05-2'"/>
    <m/>
    <d v="2019-01-27T00:00:00"/>
    <d v="2019-02-03T00:00:00"/>
    <b v="0"/>
    <b v="0"/>
    <s v="NO"/>
    <x v="2"/>
    <x v="0"/>
    <s v="Given to Shipping"/>
    <x v="0"/>
    <n v="297"/>
    <n v="3"/>
    <n v="9"/>
    <x v="4"/>
    <n v="0"/>
    <n v="0"/>
    <x v="0"/>
    <n v="0"/>
    <n v="2019"/>
    <n v="2"/>
    <n v="4"/>
    <n v="1"/>
    <x v="1"/>
    <x v="1"/>
    <x v="0"/>
    <x v="0"/>
    <x v="0"/>
  </r>
  <r>
    <s v="78933-1"/>
    <x v="0"/>
    <x v="9"/>
    <d v="2019-02-07T00:00:00"/>
    <x v="1"/>
    <x v="0"/>
    <b v="0"/>
    <x v="35"/>
    <s v="Regular"/>
    <x v="1"/>
    <x v="1"/>
    <m/>
    <x v="0"/>
    <n v="1"/>
    <n v="20"/>
    <x v="18"/>
    <x v="126"/>
    <n v="56"/>
    <n v="4500"/>
    <n v="0"/>
    <m/>
    <s v="Lightin1"/>
    <s v="Rajithan Sivapatharajahon"/>
    <m/>
    <m/>
    <s v="2X2"/>
    <m/>
    <m/>
    <m/>
    <b v="0"/>
    <b v="0"/>
    <s v="NO"/>
    <x v="0"/>
    <x v="0"/>
    <s v="Machine Shop Started"/>
    <x v="0"/>
    <n v="225"/>
    <n v="2.8"/>
    <n v="0"/>
    <x v="19"/>
    <n v="4500"/>
    <n v="56"/>
    <x v="0"/>
    <n v="1"/>
    <n v="2019"/>
    <n v="2"/>
    <n v="7"/>
    <n v="1"/>
    <x v="1"/>
    <x v="0"/>
    <x v="1"/>
    <x v="0"/>
    <x v="2"/>
  </r>
  <r>
    <s v="59584-10"/>
    <x v="3"/>
    <x v="0"/>
    <m/>
    <x v="1"/>
    <x v="0"/>
    <b v="0"/>
    <x v="36"/>
    <s v="High Priority"/>
    <x v="1"/>
    <x v="1"/>
    <m/>
    <x v="6"/>
    <n v="1"/>
    <n v="1"/>
    <x v="7"/>
    <x v="127"/>
    <n v="57"/>
    <n v="3945"/>
    <n v="0"/>
    <m/>
    <s v="Internat"/>
    <s v="Gagandeep Singh"/>
    <m/>
    <m/>
    <s v="F4-16'2&quot;X45'9&quot;'-L SHAPE"/>
    <s v="Picked - Complete"/>
    <d v="2019-01-27T00:00:00"/>
    <m/>
    <b v="0"/>
    <b v="0"/>
    <s v="NO"/>
    <x v="0"/>
    <x v="0"/>
    <s v="Machine Shop Started"/>
    <x v="0"/>
    <n v="563.57142857142856"/>
    <n v="8.1428571428571423"/>
    <n v="0"/>
    <x v="6"/>
    <n v="3945"/>
    <n v="57"/>
    <x v="0"/>
    <n v="1"/>
    <n v="2019"/>
    <n v="2"/>
    <n v="6"/>
    <n v="1"/>
    <x v="1"/>
    <x v="1"/>
    <x v="0"/>
    <x v="1"/>
    <x v="2"/>
  </r>
  <r>
    <s v="59584-12"/>
    <x v="3"/>
    <x v="0"/>
    <m/>
    <x v="1"/>
    <x v="0"/>
    <b v="0"/>
    <x v="36"/>
    <s v="High Priority"/>
    <x v="7"/>
    <x v="0"/>
    <s v="Driver"/>
    <x v="40"/>
    <n v="1"/>
    <n v="1"/>
    <x v="22"/>
    <x v="128"/>
    <n v="211"/>
    <n v="14010"/>
    <n v="0"/>
    <m/>
    <s v="Internat"/>
    <s v="Gagandeep Singh"/>
    <m/>
    <m/>
    <s v="F4-12'10&quot;X67'4-5/8&quot;X145'9 3/4&quot;"/>
    <s v="Picked - Complete"/>
    <d v="2019-01-27T00:00:00"/>
    <m/>
    <b v="0"/>
    <b v="0"/>
    <s v="NO"/>
    <x v="0"/>
    <x v="0"/>
    <s v="Machine Shop Started"/>
    <x v="0"/>
    <n v="667.14285714285711"/>
    <n v="10.047619047619047"/>
    <n v="0"/>
    <x v="23"/>
    <n v="14010"/>
    <n v="211"/>
    <x v="0"/>
    <n v="0"/>
    <n v="2019"/>
    <n v="2"/>
    <n v="6"/>
    <n v="1"/>
    <x v="1"/>
    <x v="1"/>
    <x v="0"/>
    <x v="1"/>
    <x v="2"/>
  </r>
  <r>
    <s v="59584-66"/>
    <x v="3"/>
    <x v="0"/>
    <m/>
    <x v="1"/>
    <x v="0"/>
    <b v="0"/>
    <x v="36"/>
    <s v="High Priority"/>
    <x v="1"/>
    <x v="1"/>
    <m/>
    <x v="52"/>
    <n v="1"/>
    <n v="1"/>
    <x v="15"/>
    <x v="129"/>
    <n v="36"/>
    <n v="2325"/>
    <n v="0"/>
    <m/>
    <s v="Internat"/>
    <s v="Gagandeep Singh"/>
    <m/>
    <m/>
    <s v="F4-16'2&quot;X18'7&quot;-L SHAPE"/>
    <s v="Picked - Complete"/>
    <d v="2019-01-27T00:00:00"/>
    <m/>
    <b v="0"/>
    <b v="0"/>
    <s v="NO"/>
    <x v="0"/>
    <x v="0"/>
    <s v="Machine Shop Started"/>
    <x v="0"/>
    <n v="465"/>
    <n v="7.2"/>
    <n v="0"/>
    <x v="15"/>
    <n v="2325"/>
    <n v="36"/>
    <x v="0"/>
    <n v="0"/>
    <n v="2019"/>
    <n v="2"/>
    <n v="6"/>
    <n v="1"/>
    <x v="1"/>
    <x v="1"/>
    <x v="0"/>
    <x v="1"/>
    <x v="2"/>
  </r>
  <r>
    <s v="59584-67"/>
    <x v="3"/>
    <x v="0"/>
    <m/>
    <x v="1"/>
    <x v="0"/>
    <b v="0"/>
    <x v="36"/>
    <s v="High Priority"/>
    <x v="1"/>
    <x v="1"/>
    <m/>
    <x v="53"/>
    <n v="1"/>
    <n v="1"/>
    <x v="2"/>
    <x v="130"/>
    <n v="330"/>
    <n v="13395"/>
    <n v="0"/>
    <m/>
    <s v="Internat"/>
    <s v="Gagandeep Singh"/>
    <m/>
    <m/>
    <s v="F4-57'6-3/4&quot;X31'4&quot;X29'1&quot;X65'2&quot;X28'9-1/2"/>
    <s v="Picked - Complete"/>
    <d v="2019-01-27T00:00:00"/>
    <m/>
    <b v="0"/>
    <b v="0"/>
    <s v="NO"/>
    <x v="0"/>
    <x v="0"/>
    <s v="Machine Shop Started"/>
    <x v="0"/>
    <n v="608.86363636363637"/>
    <n v="15"/>
    <n v="0"/>
    <x v="16"/>
    <n v="13395"/>
    <n v="330"/>
    <x v="0"/>
    <n v="0"/>
    <n v="2019"/>
    <n v="2"/>
    <n v="6"/>
    <n v="1"/>
    <x v="1"/>
    <x v="1"/>
    <x v="0"/>
    <x v="1"/>
    <x v="2"/>
  </r>
  <r>
    <s v="78812-1"/>
    <x v="0"/>
    <x v="0"/>
    <d v="2019-02-06T00:00:00"/>
    <x v="4"/>
    <x v="0"/>
    <b v="0"/>
    <x v="37"/>
    <s v="Regular"/>
    <x v="1"/>
    <x v="1"/>
    <m/>
    <x v="0"/>
    <n v="1"/>
    <n v="1"/>
    <x v="3"/>
    <x v="131"/>
    <n v="3.5"/>
    <n v="355"/>
    <n v="0"/>
    <m/>
    <s v="Internat"/>
    <s v="Rohan Srivastava"/>
    <m/>
    <m/>
    <s v="A-2X4"/>
    <m/>
    <m/>
    <d v="2019-02-01T00:00:00"/>
    <b v="0"/>
    <b v="0"/>
    <s v="NO"/>
    <x v="0"/>
    <x v="0"/>
    <s v="Packaging Finished"/>
    <x v="0"/>
    <n v="355"/>
    <n v="3.5"/>
    <n v="1"/>
    <x v="4"/>
    <n v="0"/>
    <n v="0"/>
    <x v="0"/>
    <n v="1"/>
    <n v="2019"/>
    <n v="2"/>
    <n v="6"/>
    <n v="2"/>
    <x v="0"/>
    <x v="0"/>
    <x v="1"/>
    <x v="0"/>
    <x v="0"/>
  </r>
  <r>
    <s v="78812-2"/>
    <x v="0"/>
    <x v="0"/>
    <d v="2019-02-06T00:00:00"/>
    <x v="4"/>
    <x v="0"/>
    <b v="0"/>
    <x v="37"/>
    <s v="Regular"/>
    <x v="1"/>
    <x v="1"/>
    <m/>
    <x v="1"/>
    <n v="1"/>
    <n v="3"/>
    <x v="10"/>
    <x v="132"/>
    <n v="8.6999999999999993"/>
    <n v="765"/>
    <n v="0"/>
    <m/>
    <s v="Internat"/>
    <s v="Rohan Srivastava"/>
    <m/>
    <m/>
    <s v="A2-2X2"/>
    <m/>
    <m/>
    <d v="2019-02-01T00:00:00"/>
    <b v="0"/>
    <b v="0"/>
    <s v="NO"/>
    <x v="0"/>
    <x v="0"/>
    <s v="Packaging Finished"/>
    <x v="0"/>
    <n v="255"/>
    <n v="2.9"/>
    <n v="3"/>
    <x v="4"/>
    <n v="0"/>
    <n v="0"/>
    <x v="0"/>
    <n v="0"/>
    <n v="2019"/>
    <n v="2"/>
    <n v="6"/>
    <n v="2"/>
    <x v="0"/>
    <x v="0"/>
    <x v="1"/>
    <x v="0"/>
    <x v="0"/>
  </r>
  <r>
    <s v="78812-3"/>
    <x v="0"/>
    <x v="0"/>
    <d v="2019-02-06T00:00:00"/>
    <x v="4"/>
    <x v="0"/>
    <b v="0"/>
    <x v="37"/>
    <s v="Regular"/>
    <x v="1"/>
    <x v="1"/>
    <m/>
    <x v="2"/>
    <n v="1"/>
    <n v="1"/>
    <x v="3"/>
    <x v="132"/>
    <n v="2.9"/>
    <n v="255"/>
    <n v="0"/>
    <m/>
    <s v="Internat"/>
    <s v="Rohan Srivastava"/>
    <m/>
    <m/>
    <s v="A3-2X2"/>
    <m/>
    <m/>
    <d v="2019-02-01T00:00:00"/>
    <b v="0"/>
    <b v="0"/>
    <s v="NO"/>
    <x v="0"/>
    <x v="0"/>
    <s v="Packaging Finished"/>
    <x v="0"/>
    <n v="255"/>
    <n v="2.9"/>
    <n v="1"/>
    <x v="4"/>
    <n v="0"/>
    <n v="0"/>
    <x v="0"/>
    <n v="0"/>
    <n v="2019"/>
    <n v="2"/>
    <n v="6"/>
    <n v="2"/>
    <x v="0"/>
    <x v="0"/>
    <x v="1"/>
    <x v="0"/>
    <x v="0"/>
  </r>
  <r>
    <s v="78812-4"/>
    <x v="2"/>
    <x v="0"/>
    <d v="2019-02-06T00:00:00"/>
    <x v="0"/>
    <x v="0"/>
    <b v="0"/>
    <x v="37"/>
    <s v="Regular"/>
    <x v="1"/>
    <x v="1"/>
    <m/>
    <x v="3"/>
    <n v="1"/>
    <n v="2"/>
    <x v="6"/>
    <x v="133"/>
    <n v="10.8"/>
    <n v="1000"/>
    <n v="0"/>
    <m/>
    <s v="Internat"/>
    <s v="Rohan Srivastava"/>
    <m/>
    <m/>
    <s v="B1-4'"/>
    <s v="Picked - Complete"/>
    <d v="2019-02-03T00:00:00"/>
    <d v="2019-02-01T00:00:00"/>
    <b v="0"/>
    <b v="0"/>
    <s v="NO"/>
    <x v="2"/>
    <x v="0"/>
    <s v="Wiring Issue"/>
    <x v="0"/>
    <n v="500"/>
    <n v="5.4"/>
    <n v="5"/>
    <x v="28"/>
    <n v="-1500"/>
    <n v="-16.200000000000003"/>
    <x v="0"/>
    <n v="1"/>
    <n v="2019"/>
    <n v="2"/>
    <n v="6"/>
    <n v="2"/>
    <x v="0"/>
    <x v="1"/>
    <x v="0"/>
    <x v="0"/>
    <x v="0"/>
  </r>
  <r>
    <s v="78812-5"/>
    <x v="2"/>
    <x v="0"/>
    <d v="2019-02-06T00:00:00"/>
    <x v="0"/>
    <x v="0"/>
    <b v="0"/>
    <x v="37"/>
    <s v="Regular"/>
    <x v="4"/>
    <x v="1"/>
    <m/>
    <x v="4"/>
    <n v="1"/>
    <n v="9"/>
    <x v="11"/>
    <x v="133"/>
    <n v="48.6"/>
    <n v="4500"/>
    <n v="0"/>
    <m/>
    <s v="Internat"/>
    <s v="Rohan Srivastava"/>
    <m/>
    <m/>
    <s v="B2-4'"/>
    <s v="Picked - Complete"/>
    <d v="2019-02-03T00:00:00"/>
    <d v="2019-02-01T00:00:00"/>
    <b v="0"/>
    <b v="0"/>
    <s v="NO"/>
    <x v="2"/>
    <x v="0"/>
    <s v="Wiring Issue"/>
    <x v="0"/>
    <n v="500"/>
    <n v="5.4"/>
    <n v="0"/>
    <x v="11"/>
    <n v="4500"/>
    <n v="48.6"/>
    <x v="4"/>
    <n v="0"/>
    <n v="2019"/>
    <n v="2"/>
    <n v="6"/>
    <n v="2"/>
    <x v="0"/>
    <x v="1"/>
    <x v="0"/>
    <x v="0"/>
    <x v="0"/>
  </r>
  <r>
    <s v="78812-6"/>
    <x v="2"/>
    <x v="0"/>
    <d v="2019-02-06T00:00:00"/>
    <x v="0"/>
    <x v="0"/>
    <b v="0"/>
    <x v="37"/>
    <s v="Regular"/>
    <x v="4"/>
    <x v="1"/>
    <m/>
    <x v="5"/>
    <n v="1"/>
    <n v="5"/>
    <x v="15"/>
    <x v="134"/>
    <n v="46.5"/>
    <n v="3500"/>
    <n v="0"/>
    <m/>
    <s v="Internat"/>
    <s v="Rohan Srivastava"/>
    <m/>
    <m/>
    <s v="B2-4' EM"/>
    <s v="Picked - Complete"/>
    <d v="2019-02-03T00:00:00"/>
    <d v="2019-02-01T00:00:00"/>
    <b v="0"/>
    <b v="0"/>
    <s v="NO"/>
    <x v="2"/>
    <x v="0"/>
    <s v="Wiring Issue"/>
    <x v="0"/>
    <n v="700"/>
    <n v="9.3000000000000007"/>
    <n v="0"/>
    <x v="15"/>
    <n v="3500"/>
    <n v="46.5"/>
    <x v="4"/>
    <n v="0"/>
    <n v="2019"/>
    <n v="2"/>
    <n v="6"/>
    <n v="2"/>
    <x v="0"/>
    <x v="1"/>
    <x v="0"/>
    <x v="0"/>
    <x v="0"/>
  </r>
  <r>
    <s v="78812-7"/>
    <x v="2"/>
    <x v="0"/>
    <d v="2019-02-06T00:00:00"/>
    <x v="0"/>
    <x v="0"/>
    <b v="0"/>
    <x v="37"/>
    <s v="Regular"/>
    <x v="0"/>
    <x v="0"/>
    <s v="Mising Sensor Cover"/>
    <x v="9"/>
    <n v="1"/>
    <n v="10"/>
    <x v="17"/>
    <x v="135"/>
    <n v="136"/>
    <n v="10000"/>
    <n v="0"/>
    <m/>
    <s v="Internat"/>
    <s v="Rohan Srivastava"/>
    <m/>
    <m/>
    <s v="B4-8'"/>
    <s v="Picked - Complete"/>
    <d v="2019-02-03T00:00:00"/>
    <d v="2019-02-01T00:00:00"/>
    <b v="0"/>
    <b v="0"/>
    <s v="NO"/>
    <x v="2"/>
    <x v="0"/>
    <s v="Wiring Issue"/>
    <x v="0"/>
    <n v="1000"/>
    <n v="13.6"/>
    <n v="0"/>
    <x v="18"/>
    <n v="10000"/>
    <n v="136"/>
    <x v="0"/>
    <n v="0"/>
    <n v="2019"/>
    <n v="2"/>
    <n v="6"/>
    <n v="2"/>
    <x v="0"/>
    <x v="1"/>
    <x v="0"/>
    <x v="0"/>
    <x v="0"/>
  </r>
  <r>
    <s v="78936-1"/>
    <x v="2"/>
    <x v="1"/>
    <d v="2019-02-05T00:00:00"/>
    <x v="0"/>
    <x v="0"/>
    <b v="0"/>
    <x v="38"/>
    <s v="Regular"/>
    <x v="4"/>
    <x v="0"/>
    <s v="FIXTURE NOT DELIVER"/>
    <x v="0"/>
    <n v="1"/>
    <n v="3"/>
    <x v="10"/>
    <x v="136"/>
    <n v="14.4"/>
    <n v="2040"/>
    <n v="0"/>
    <m/>
    <s v="Internat"/>
    <s v="Rohan Srivastava"/>
    <m/>
    <m/>
    <s v="F1-8'"/>
    <m/>
    <d v="2019-01-25T00:00:00"/>
    <d v="2019-01-30T00:00:00"/>
    <b v="0"/>
    <b v="0"/>
    <s v="NO"/>
    <x v="2"/>
    <x v="0"/>
    <s v="Wiring Issue"/>
    <x v="0"/>
    <n v="680"/>
    <n v="4.8"/>
    <n v="0"/>
    <x v="9"/>
    <n v="2040"/>
    <n v="14.399999999999999"/>
    <x v="0"/>
    <n v="1"/>
    <n v="2019"/>
    <n v="2"/>
    <n v="5"/>
    <n v="1"/>
    <x v="1"/>
    <x v="1"/>
    <x v="1"/>
    <x v="0"/>
    <x v="0"/>
  </r>
  <r>
    <s v="74968-1"/>
    <x v="3"/>
    <x v="13"/>
    <d v="2019-01-29T00:00:00"/>
    <x v="1"/>
    <x v="0"/>
    <b v="0"/>
    <x v="39"/>
    <s v="High Priority"/>
    <x v="0"/>
    <x v="1"/>
    <s v="Sub Assembly parts"/>
    <x v="0"/>
    <n v="1"/>
    <n v="1"/>
    <x v="8"/>
    <x v="137"/>
    <n v="60"/>
    <n v="5400"/>
    <n v="0"/>
    <s v="NO LATER THAN FEB 5TH"/>
    <s v="HIGH"/>
    <s v="Rohan Srivastava"/>
    <s v="MS:01/29  Edited on 1/28/2019"/>
    <m/>
    <s v="A-23 '9-1/4&quot;"/>
    <s v="Picked - Complete"/>
    <d v="2019-01-17T00:00:00"/>
    <m/>
    <b v="0"/>
    <b v="0"/>
    <s v="NO"/>
    <x v="1"/>
    <x v="0"/>
    <s v="Machine Shop Started"/>
    <x v="0"/>
    <n v="1350"/>
    <n v="15"/>
    <n v="0"/>
    <x v="7"/>
    <n v="5400"/>
    <n v="60"/>
    <x v="1"/>
    <n v="1"/>
    <n v="2019"/>
    <n v="1"/>
    <n v="29"/>
    <n v="1"/>
    <x v="1"/>
    <x v="0"/>
    <x v="1"/>
    <x v="0"/>
    <x v="0"/>
  </r>
  <r>
    <s v="74968-2"/>
    <x v="3"/>
    <x v="13"/>
    <d v="2019-01-29T00:00:00"/>
    <x v="1"/>
    <x v="0"/>
    <b v="0"/>
    <x v="39"/>
    <s v="High Priority"/>
    <x v="0"/>
    <x v="0"/>
    <s v="Sub Assembly parts"/>
    <x v="1"/>
    <n v="1"/>
    <n v="1"/>
    <x v="10"/>
    <x v="138"/>
    <n v="40"/>
    <n v="3375"/>
    <n v="0"/>
    <s v="NO LATER THAN FEB 5TH"/>
    <s v="HIGH"/>
    <s v="Rohan Srivastava"/>
    <s v="MS: 01/30 - Ship: ?  Edited on 1/29/2019"/>
    <m/>
    <s v="B-14' 10-1/4&quot;"/>
    <s v="Picked - Complete"/>
    <d v="2019-01-17T00:00:00"/>
    <m/>
    <b v="0"/>
    <b v="0"/>
    <s v="NO"/>
    <x v="1"/>
    <x v="0"/>
    <s v="Machine Shop Started"/>
    <x v="0"/>
    <n v="1125"/>
    <n v="13.333333333333334"/>
    <n v="0"/>
    <x v="9"/>
    <n v="3375"/>
    <n v="40"/>
    <x v="0"/>
    <n v="0"/>
    <n v="2019"/>
    <n v="1"/>
    <n v="29"/>
    <n v="1"/>
    <x v="1"/>
    <x v="0"/>
    <x v="1"/>
    <x v="0"/>
    <x v="0"/>
  </r>
  <r>
    <s v="74968-3"/>
    <x v="3"/>
    <x v="13"/>
    <d v="2019-01-29T00:00:00"/>
    <x v="1"/>
    <x v="0"/>
    <b v="0"/>
    <x v="39"/>
    <s v="High Priority"/>
    <x v="5"/>
    <x v="0"/>
    <s v="PATTERN INFORMATION"/>
    <x v="2"/>
    <n v="1"/>
    <n v="1"/>
    <x v="10"/>
    <x v="139"/>
    <n v="40"/>
    <n v="3825"/>
    <n v="0"/>
    <s v="NO LATER THAN FEB 5TH"/>
    <s v="HIGH"/>
    <s v="Rohan Srivastava"/>
    <s v="Sukhwinder to follow  Edited on 1/30/2019 _x001e__x001e_Ms:Feb 1st - Kaushik to advise.  Edited on 1/31/2019 _x001e__x001e_:::: Machine Shop Started - Sukhwinder to advise???  Edited on 2/5/2019 _x001e__x001e_"/>
    <m/>
    <s v="C-16' 10-1/4&quot;`"/>
    <s v="Picked - Complete"/>
    <d v="2019-01-17T00:00:00"/>
    <m/>
    <b v="0"/>
    <b v="0"/>
    <s v="NO"/>
    <x v="1"/>
    <x v="0"/>
    <s v="Machine Shop Started"/>
    <x v="0"/>
    <n v="1275"/>
    <n v="13.333333333333334"/>
    <n v="0"/>
    <x v="9"/>
    <n v="3825"/>
    <n v="40"/>
    <x v="0"/>
    <n v="0"/>
    <n v="2019"/>
    <n v="1"/>
    <n v="29"/>
    <n v="1"/>
    <x v="1"/>
    <x v="0"/>
    <x v="1"/>
    <x v="0"/>
    <x v="0"/>
  </r>
  <r>
    <s v="77375-1"/>
    <x v="4"/>
    <x v="7"/>
    <d v="2019-02-12T00:00:00"/>
    <x v="1"/>
    <x v="0"/>
    <b v="0"/>
    <x v="40"/>
    <s v="Regular"/>
    <x v="1"/>
    <x v="1"/>
    <m/>
    <x v="0"/>
    <n v="1"/>
    <n v="2"/>
    <x v="8"/>
    <x v="140"/>
    <n v="26.8"/>
    <n v="2910.44"/>
    <n v="0"/>
    <m/>
    <s v="IllumBos"/>
    <s v="Philip Halsey"/>
    <m/>
    <m/>
    <s v="L04-15'"/>
    <m/>
    <d v="2019-02-03T00:00:00"/>
    <m/>
    <b v="0"/>
    <b v="0"/>
    <s v="NO"/>
    <x v="0"/>
    <x v="0"/>
    <s v="Machine Shop Started"/>
    <x v="0"/>
    <n v="727.61"/>
    <n v="6.7"/>
    <n v="0"/>
    <x v="7"/>
    <n v="2910.44"/>
    <n v="26.8"/>
    <x v="0"/>
    <n v="1"/>
    <n v="2019"/>
    <n v="2"/>
    <n v="12"/>
    <n v="1"/>
    <x v="1"/>
    <x v="0"/>
    <x v="1"/>
    <x v="0"/>
    <x v="2"/>
  </r>
  <r>
    <s v="77375-2"/>
    <x v="4"/>
    <x v="7"/>
    <d v="2019-02-12T00:00:00"/>
    <x v="1"/>
    <x v="0"/>
    <b v="0"/>
    <x v="40"/>
    <s v="Regular"/>
    <x v="1"/>
    <x v="1"/>
    <m/>
    <x v="1"/>
    <n v="1"/>
    <n v="2"/>
    <x v="8"/>
    <x v="141"/>
    <n v="37.6"/>
    <n v="4074.6"/>
    <n v="0"/>
    <m/>
    <s v="IllumBos"/>
    <s v="Philip Halsey"/>
    <m/>
    <m/>
    <s v="L04-21'"/>
    <m/>
    <d v="2019-02-03T00:00:00"/>
    <m/>
    <b v="0"/>
    <b v="0"/>
    <s v="NO"/>
    <x v="0"/>
    <x v="0"/>
    <s v="Machine Shop Started"/>
    <x v="0"/>
    <n v="1018.65"/>
    <n v="9.4"/>
    <n v="0"/>
    <x v="7"/>
    <n v="4074.6"/>
    <n v="37.6"/>
    <x v="0"/>
    <n v="0"/>
    <n v="2019"/>
    <n v="2"/>
    <n v="12"/>
    <n v="1"/>
    <x v="1"/>
    <x v="0"/>
    <x v="1"/>
    <x v="0"/>
    <x v="2"/>
  </r>
  <r>
    <s v="77375-3"/>
    <x v="4"/>
    <x v="7"/>
    <d v="2019-02-12T00:00:00"/>
    <x v="1"/>
    <x v="0"/>
    <b v="0"/>
    <x v="40"/>
    <s v="Regular"/>
    <x v="1"/>
    <x v="1"/>
    <m/>
    <x v="2"/>
    <n v="1"/>
    <n v="1"/>
    <x v="6"/>
    <x v="142"/>
    <n v="18.8"/>
    <n v="2231.31"/>
    <n v="0"/>
    <m/>
    <s v="IllumBos"/>
    <s v="Philip Halsey"/>
    <m/>
    <m/>
    <s v="L04-23'"/>
    <m/>
    <d v="2019-02-03T00:00:00"/>
    <m/>
    <b v="0"/>
    <b v="0"/>
    <s v="NO"/>
    <x v="0"/>
    <x v="0"/>
    <s v="Machine Shop Started"/>
    <x v="0"/>
    <n v="1115.655"/>
    <n v="9.4"/>
    <n v="0"/>
    <x v="5"/>
    <n v="2231.31"/>
    <n v="18.8"/>
    <x v="0"/>
    <n v="0"/>
    <n v="2019"/>
    <n v="2"/>
    <n v="12"/>
    <n v="1"/>
    <x v="1"/>
    <x v="0"/>
    <x v="1"/>
    <x v="0"/>
    <x v="2"/>
  </r>
  <r>
    <s v="77375-5"/>
    <x v="4"/>
    <x v="7"/>
    <d v="2019-02-12T00:00:00"/>
    <x v="1"/>
    <x v="0"/>
    <b v="0"/>
    <x v="40"/>
    <s v="Regular"/>
    <x v="1"/>
    <x v="1"/>
    <m/>
    <x v="4"/>
    <n v="1"/>
    <n v="2"/>
    <x v="6"/>
    <x v="143"/>
    <n v="22"/>
    <n v="1643.52"/>
    <n v="0"/>
    <m/>
    <s v="IllumBos"/>
    <s v="Philip Halsey"/>
    <m/>
    <m/>
    <s v="L04E 7.5'"/>
    <m/>
    <d v="2019-02-03T00:00:00"/>
    <m/>
    <b v="0"/>
    <b v="0"/>
    <s v="NO"/>
    <x v="0"/>
    <x v="0"/>
    <s v="Machine Shop Started"/>
    <x v="0"/>
    <n v="821.76"/>
    <n v="11"/>
    <n v="0"/>
    <x v="5"/>
    <n v="1643.52"/>
    <n v="22"/>
    <x v="0"/>
    <n v="0"/>
    <n v="2019"/>
    <n v="2"/>
    <n v="12"/>
    <n v="1"/>
    <x v="1"/>
    <x v="0"/>
    <x v="1"/>
    <x v="0"/>
    <x v="2"/>
  </r>
  <r>
    <s v="77375-6"/>
    <x v="4"/>
    <x v="7"/>
    <d v="2019-02-12T00:00:00"/>
    <x v="1"/>
    <x v="0"/>
    <b v="0"/>
    <x v="40"/>
    <s v="Regular"/>
    <x v="1"/>
    <x v="1"/>
    <m/>
    <x v="5"/>
    <n v="1"/>
    <n v="1"/>
    <x v="4"/>
    <x v="144"/>
    <n v="72"/>
    <n v="9500"/>
    <n v="0"/>
    <m/>
    <s v="IllumBos"/>
    <s v="Philip Halsey"/>
    <m/>
    <m/>
    <s v="L07"/>
    <m/>
    <d v="2019-02-03T00:00:00"/>
    <m/>
    <b v="0"/>
    <b v="0"/>
    <s v="NO"/>
    <x v="3"/>
    <x v="0"/>
    <s v="Machine Shop Started"/>
    <x v="0"/>
    <n v="1187.5"/>
    <n v="9"/>
    <n v="0"/>
    <x v="2"/>
    <n v="9500"/>
    <n v="72"/>
    <x v="0"/>
    <n v="0"/>
    <n v="2019"/>
    <n v="2"/>
    <n v="12"/>
    <n v="1"/>
    <x v="1"/>
    <x v="0"/>
    <x v="1"/>
    <x v="0"/>
    <x v="2"/>
  </r>
  <r>
    <s v="77375-7"/>
    <x v="4"/>
    <x v="7"/>
    <d v="2019-02-12T00:00:00"/>
    <x v="1"/>
    <x v="0"/>
    <b v="0"/>
    <x v="40"/>
    <s v="Regular"/>
    <x v="5"/>
    <x v="1"/>
    <m/>
    <x v="9"/>
    <n v="1"/>
    <n v="1"/>
    <x v="11"/>
    <x v="145"/>
    <n v="88"/>
    <n v="8988.02"/>
    <n v="0"/>
    <m/>
    <s v="IllumBos"/>
    <s v="Philip Halsey"/>
    <m/>
    <m/>
    <s v="L08"/>
    <m/>
    <d v="2019-02-03T00:00:00"/>
    <m/>
    <b v="0"/>
    <b v="0"/>
    <s v="NO"/>
    <x v="3"/>
    <x v="0"/>
    <s v="Machine Shop Started"/>
    <x v="0"/>
    <n v="998.66888888888889"/>
    <n v="9.7777777777777786"/>
    <n v="0"/>
    <x v="11"/>
    <n v="8988.02"/>
    <n v="88"/>
    <x v="5"/>
    <n v="0"/>
    <n v="2019"/>
    <n v="2"/>
    <n v="12"/>
    <n v="1"/>
    <x v="1"/>
    <x v="0"/>
    <x v="1"/>
    <x v="0"/>
    <x v="2"/>
  </r>
  <r>
    <s v="77375-8"/>
    <x v="4"/>
    <x v="7"/>
    <d v="2019-02-12T00:00:00"/>
    <x v="1"/>
    <x v="0"/>
    <b v="0"/>
    <x v="40"/>
    <s v="Regular"/>
    <x v="1"/>
    <x v="1"/>
    <m/>
    <x v="10"/>
    <n v="1"/>
    <n v="8"/>
    <x v="4"/>
    <x v="146"/>
    <n v="104"/>
    <n v="6756.64"/>
    <n v="0"/>
    <m/>
    <s v="IllumBos"/>
    <s v="Philip Halsey"/>
    <m/>
    <m/>
    <s v="L09E-3.5"/>
    <m/>
    <d v="2019-02-03T00:00:00"/>
    <m/>
    <b v="0"/>
    <b v="0"/>
    <s v="NO"/>
    <x v="0"/>
    <x v="0"/>
    <s v="Machine Shop Started"/>
    <x v="0"/>
    <n v="844.58"/>
    <n v="13"/>
    <n v="0"/>
    <x v="2"/>
    <n v="6756.64"/>
    <n v="104"/>
    <x v="0"/>
    <n v="0"/>
    <n v="2019"/>
    <n v="2"/>
    <n v="12"/>
    <n v="1"/>
    <x v="1"/>
    <x v="0"/>
    <x v="1"/>
    <x v="0"/>
    <x v="2"/>
  </r>
  <r>
    <s v="78789-1"/>
    <x v="2"/>
    <x v="8"/>
    <d v="2019-02-08T00:00:00"/>
    <x v="2"/>
    <x v="0"/>
    <b v="0"/>
    <x v="41"/>
    <s v="Regular"/>
    <x v="1"/>
    <x v="1"/>
    <m/>
    <x v="0"/>
    <n v="1"/>
    <n v="1"/>
    <x v="3"/>
    <x v="147"/>
    <n v="9"/>
    <n v="830"/>
    <n v="0"/>
    <m/>
    <s v="IllumBos"/>
    <s v="Philip Halsey"/>
    <m/>
    <m/>
    <s v="L3-10'"/>
    <s v="Picked - Complete"/>
    <d v="2019-02-03T00:00:00"/>
    <d v="2019-02-04T00:00:00"/>
    <b v="0"/>
    <b v="0"/>
    <s v="NO"/>
    <x v="1"/>
    <x v="0"/>
    <s v="Machine Shop Finished - Incomplete"/>
    <x v="0"/>
    <n v="830"/>
    <n v="9"/>
    <n v="0"/>
    <x v="3"/>
    <n v="830"/>
    <n v="9"/>
    <x v="0"/>
    <n v="1"/>
    <n v="2019"/>
    <n v="2"/>
    <n v="8"/>
    <n v="1"/>
    <x v="1"/>
    <x v="1"/>
    <x v="0"/>
    <x v="0"/>
    <x v="0"/>
  </r>
  <r>
    <s v="79135-1"/>
    <x v="2"/>
    <x v="12"/>
    <d v="2019-02-13T00:00:00"/>
    <x v="1"/>
    <x v="0"/>
    <b v="0"/>
    <x v="42"/>
    <s v="High Priority"/>
    <x v="1"/>
    <x v="1"/>
    <m/>
    <x v="0"/>
    <n v="1"/>
    <n v="2"/>
    <x v="6"/>
    <x v="148"/>
    <n v="15.2"/>
    <n v="1488"/>
    <n v="0"/>
    <s v="no buffer, must ship by 2/13"/>
    <s v="IllumBos"/>
    <s v="Philip Halsey"/>
    <m/>
    <m/>
    <s v="VERT-5'"/>
    <m/>
    <d v="2019-02-04T00:00:00"/>
    <m/>
    <b v="0"/>
    <b v="0"/>
    <s v="NO"/>
    <x v="3"/>
    <x v="0"/>
    <s v="Machine Shop Started"/>
    <x v="0"/>
    <n v="744"/>
    <n v="7.6"/>
    <n v="0"/>
    <x v="5"/>
    <n v="1488"/>
    <n v="15.2"/>
    <x v="0"/>
    <n v="1"/>
    <n v="2019"/>
    <n v="2"/>
    <n v="13"/>
    <n v="1"/>
    <x v="1"/>
    <x v="1"/>
    <x v="1"/>
    <x v="0"/>
    <x v="2"/>
  </r>
  <r>
    <s v="77560-1"/>
    <x v="5"/>
    <x v="0"/>
    <d v="2019-02-06T00:00:00"/>
    <x v="2"/>
    <x v="0"/>
    <b v="0"/>
    <x v="43"/>
    <s v="Regular"/>
    <x v="0"/>
    <x v="0"/>
    <s v="STORES-Picked Wrong Part"/>
    <x v="0"/>
    <n v="1"/>
    <n v="12"/>
    <x v="5"/>
    <x v="149"/>
    <n v="86.88"/>
    <n v="11388.6"/>
    <n v="0"/>
    <s v="*DO NOT SHIP BEFORE FEBRUARY 6 2019*"/>
    <s v="RichardM"/>
    <s v="George Bacalla"/>
    <m/>
    <m/>
    <s v="W2-8'-0&quot;"/>
    <m/>
    <m/>
    <d v="2019-02-03T00:00:00"/>
    <b v="0"/>
    <b v="0"/>
    <s v="NO"/>
    <x v="2"/>
    <x v="0"/>
    <s v="Machine Shop Finished - Incomplete"/>
    <x v="0"/>
    <n v="949.05000000000007"/>
    <n v="7.2399999999999993"/>
    <n v="0"/>
    <x v="10"/>
    <n v="11388.6"/>
    <n v="86.88"/>
    <x v="0"/>
    <n v="1"/>
    <n v="2019"/>
    <n v="2"/>
    <n v="6"/>
    <n v="1"/>
    <x v="1"/>
    <x v="1"/>
    <x v="0"/>
    <x v="0"/>
    <x v="0"/>
  </r>
  <r>
    <s v="79024-1"/>
    <x v="2"/>
    <x v="1"/>
    <d v="2019-02-05T00:00:00"/>
    <x v="6"/>
    <x v="0"/>
    <b v="0"/>
    <x v="44"/>
    <s v="Regular"/>
    <x v="1"/>
    <x v="1"/>
    <m/>
    <x v="0"/>
    <n v="1"/>
    <n v="1"/>
    <x v="3"/>
    <x v="150"/>
    <n v="298.851"/>
    <n v="396"/>
    <n v="0"/>
    <m/>
    <s v="RichardM"/>
    <s v="George Bacalla"/>
    <m/>
    <m/>
    <s v="L8-5'"/>
    <s v="Picked - Complete"/>
    <d v="2019-02-03T00:00:00"/>
    <d v="2019-01-30T00:00:00"/>
    <b v="0"/>
    <b v="0"/>
    <s v="NO"/>
    <x v="2"/>
    <x v="0"/>
    <s v="Order UnShipped"/>
    <x v="0"/>
    <n v="396"/>
    <n v="298.851"/>
    <n v="1"/>
    <x v="4"/>
    <n v="0"/>
    <n v="0"/>
    <x v="0"/>
    <n v="1"/>
    <n v="2019"/>
    <n v="2"/>
    <n v="5"/>
    <n v="1"/>
    <x v="1"/>
    <x v="1"/>
    <x v="0"/>
    <x v="0"/>
    <x v="0"/>
  </r>
  <r>
    <s v="79164-1"/>
    <x v="2"/>
    <x v="11"/>
    <d v="2019-02-11T00:00:00"/>
    <x v="1"/>
    <x v="0"/>
    <b v="0"/>
    <x v="45"/>
    <s v="Regular"/>
    <x v="1"/>
    <x v="1"/>
    <m/>
    <x v="0"/>
    <n v="1"/>
    <n v="1"/>
    <x v="3"/>
    <x v="151"/>
    <n v="6.5"/>
    <n v="612"/>
    <n v="0"/>
    <m/>
    <s v="RichardM"/>
    <s v="George Bacalla"/>
    <m/>
    <m/>
    <s v="L39A-8'"/>
    <m/>
    <d v="2019-02-04T00:00:00"/>
    <m/>
    <b v="0"/>
    <b v="0"/>
    <s v="NO"/>
    <x v="1"/>
    <x v="0"/>
    <s v="Machine Shop Started"/>
    <x v="0"/>
    <n v="612"/>
    <n v="6.5"/>
    <n v="0"/>
    <x v="3"/>
    <n v="612"/>
    <n v="6.5"/>
    <x v="0"/>
    <n v="1"/>
    <n v="2019"/>
    <n v="2"/>
    <n v="11"/>
    <n v="1"/>
    <x v="1"/>
    <x v="0"/>
    <x v="1"/>
    <x v="0"/>
    <x v="2"/>
  </r>
  <r>
    <s v="78603-1"/>
    <x v="3"/>
    <x v="7"/>
    <d v="2019-02-12T00:00:00"/>
    <x v="1"/>
    <x v="0"/>
    <b v="0"/>
    <x v="46"/>
    <s v="Regular"/>
    <x v="5"/>
    <x v="1"/>
    <s v="Extrusion"/>
    <x v="0"/>
    <n v="1"/>
    <n v="2"/>
    <x v="6"/>
    <x v="152"/>
    <n v="14.4"/>
    <n v="1022.4"/>
    <n v="0"/>
    <m/>
    <s v="RichardM"/>
    <s v="George Bacalla"/>
    <m/>
    <m/>
    <s v="D-6'"/>
    <s v="Picked - Complete"/>
    <m/>
    <m/>
    <b v="0"/>
    <b v="0"/>
    <s v="NO"/>
    <x v="3"/>
    <x v="0"/>
    <s v="Machine Shop Started"/>
    <x v="0"/>
    <n v="511.2"/>
    <n v="7.2"/>
    <n v="0"/>
    <x v="5"/>
    <n v="1022.4"/>
    <n v="14.4"/>
    <x v="5"/>
    <n v="1"/>
    <n v="2019"/>
    <n v="2"/>
    <n v="12"/>
    <n v="1"/>
    <x v="1"/>
    <x v="0"/>
    <x v="1"/>
    <x v="0"/>
    <x v="2"/>
  </r>
  <r>
    <s v="78603-2"/>
    <x v="3"/>
    <x v="7"/>
    <d v="2019-02-12T00:00:00"/>
    <x v="1"/>
    <x v="0"/>
    <b v="0"/>
    <x v="46"/>
    <s v="Regular"/>
    <x v="1"/>
    <x v="1"/>
    <m/>
    <x v="1"/>
    <n v="1"/>
    <n v="2"/>
    <x v="6"/>
    <x v="153"/>
    <n v="14.4"/>
    <n v="873"/>
    <n v="0"/>
    <m/>
    <s v="RichardM"/>
    <s v="George Bacalla"/>
    <m/>
    <m/>
    <s v="E-5'"/>
    <s v="Picked - Complete"/>
    <m/>
    <m/>
    <b v="0"/>
    <b v="0"/>
    <s v="NO"/>
    <x v="3"/>
    <x v="0"/>
    <s v="Machine Shop Started"/>
    <x v="0"/>
    <n v="436.5"/>
    <n v="7.2"/>
    <n v="0"/>
    <x v="5"/>
    <n v="873"/>
    <n v="14.4"/>
    <x v="0"/>
    <n v="0"/>
    <n v="2019"/>
    <n v="2"/>
    <n v="12"/>
    <n v="1"/>
    <x v="1"/>
    <x v="0"/>
    <x v="1"/>
    <x v="0"/>
    <x v="2"/>
  </r>
  <r>
    <s v="78637-1"/>
    <x v="2"/>
    <x v="1"/>
    <d v="2019-02-05T00:00:00"/>
    <x v="4"/>
    <x v="0"/>
    <b v="0"/>
    <x v="47"/>
    <s v="Regular"/>
    <x v="0"/>
    <x v="0"/>
    <s v="Covers"/>
    <x v="0"/>
    <n v="1"/>
    <n v="1"/>
    <x v="3"/>
    <x v="154"/>
    <n v="11.7"/>
    <n v="669.6"/>
    <n v="0"/>
    <m/>
    <s v="RichardM"/>
    <s v="George Bacalla"/>
    <s v="Kaushik to advise??  Edited on 2/5/2019"/>
    <m/>
    <s v="J-8'"/>
    <s v="Picked - Complete"/>
    <m/>
    <d v="2019-01-30T00:00:00"/>
    <b v="0"/>
    <b v="0"/>
    <s v="NO"/>
    <x v="2"/>
    <x v="0"/>
    <s v="Packaging Finished"/>
    <x v="0"/>
    <n v="669.6"/>
    <n v="11.7"/>
    <n v="1"/>
    <x v="4"/>
    <n v="0"/>
    <n v="0"/>
    <x v="0"/>
    <n v="1"/>
    <n v="2019"/>
    <n v="2"/>
    <n v="5"/>
    <n v="1"/>
    <x v="1"/>
    <x v="1"/>
    <x v="0"/>
    <x v="0"/>
    <x v="0"/>
  </r>
  <r>
    <s v="78637-2"/>
    <x v="2"/>
    <x v="1"/>
    <d v="2019-02-05T00:00:00"/>
    <x v="4"/>
    <x v="0"/>
    <b v="0"/>
    <x v="47"/>
    <s v="Regular"/>
    <x v="0"/>
    <x v="1"/>
    <s v="End Cap"/>
    <x v="1"/>
    <n v="1"/>
    <n v="3"/>
    <x v="10"/>
    <x v="155"/>
    <n v="15.6"/>
    <n v="1026"/>
    <n v="0"/>
    <m/>
    <s v="RichardM"/>
    <s v="George Bacalla"/>
    <m/>
    <m/>
    <s v="K-4'"/>
    <s v="Picked - Complete"/>
    <m/>
    <d v="2019-01-30T00:00:00"/>
    <b v="0"/>
    <b v="0"/>
    <s v="NO"/>
    <x v="2"/>
    <x v="0"/>
    <s v="Packaging Finished"/>
    <x v="0"/>
    <n v="342"/>
    <n v="5.2"/>
    <n v="2"/>
    <x v="3"/>
    <n v="342"/>
    <n v="5.2"/>
    <x v="1"/>
    <n v="0"/>
    <n v="2019"/>
    <n v="2"/>
    <n v="5"/>
    <n v="1"/>
    <x v="1"/>
    <x v="1"/>
    <x v="1"/>
    <x v="0"/>
    <x v="0"/>
  </r>
  <r>
    <s v="77630-1"/>
    <x v="6"/>
    <x v="8"/>
    <d v="2019-02-08T00:00:00"/>
    <x v="1"/>
    <x v="0"/>
    <b v="0"/>
    <x v="48"/>
    <s v="High Priority"/>
    <x v="1"/>
    <x v="1"/>
    <m/>
    <x v="0"/>
    <n v="1"/>
    <n v="3"/>
    <x v="10"/>
    <x v="156"/>
    <n v="36.9"/>
    <n v="750"/>
    <n v="0"/>
    <m/>
    <s v="RichardM"/>
    <s v="George Bacalla"/>
    <m/>
    <m/>
    <s v="L09"/>
    <s v="Picked - Complete"/>
    <d v="2019-02-03T00:00:00"/>
    <m/>
    <b v="0"/>
    <b v="0"/>
    <s v="NO"/>
    <x v="3"/>
    <x v="0"/>
    <s v="Machine Shop Started"/>
    <x v="0"/>
    <n v="250"/>
    <n v="12.299999999999999"/>
    <n v="0"/>
    <x v="9"/>
    <n v="750"/>
    <n v="36.9"/>
    <x v="0"/>
    <n v="1"/>
    <n v="2019"/>
    <n v="2"/>
    <n v="8"/>
    <n v="1"/>
    <x v="1"/>
    <x v="0"/>
    <x v="1"/>
    <x v="0"/>
    <x v="2"/>
  </r>
  <r>
    <s v="77630-2"/>
    <x v="6"/>
    <x v="8"/>
    <d v="2019-02-08T00:00:00"/>
    <x v="1"/>
    <x v="0"/>
    <b v="0"/>
    <x v="48"/>
    <s v="High Priority"/>
    <x v="1"/>
    <x v="1"/>
    <m/>
    <x v="1"/>
    <n v="1"/>
    <n v="3"/>
    <x v="10"/>
    <x v="157"/>
    <n v="11.7"/>
    <n v="1275"/>
    <n v="0"/>
    <m/>
    <s v="RichardM"/>
    <s v="George Bacalla"/>
    <m/>
    <m/>
    <s v="L08"/>
    <s v="Picked - Complete"/>
    <d v="2019-02-03T00:00:00"/>
    <m/>
    <b v="0"/>
    <b v="0"/>
    <s v="NO"/>
    <x v="3"/>
    <x v="0"/>
    <s v="Machine Shop Started"/>
    <x v="0"/>
    <n v="425"/>
    <n v="3.9"/>
    <n v="0"/>
    <x v="9"/>
    <n v="1275"/>
    <n v="11.7"/>
    <x v="0"/>
    <n v="0"/>
    <n v="2019"/>
    <n v="2"/>
    <n v="8"/>
    <n v="1"/>
    <x v="1"/>
    <x v="0"/>
    <x v="1"/>
    <x v="0"/>
    <x v="2"/>
  </r>
  <r>
    <s v="77630-3"/>
    <x v="6"/>
    <x v="8"/>
    <d v="2019-02-08T00:00:00"/>
    <x v="1"/>
    <x v="0"/>
    <b v="0"/>
    <x v="48"/>
    <s v="High Priority"/>
    <x v="1"/>
    <x v="1"/>
    <m/>
    <x v="2"/>
    <n v="1"/>
    <n v="3"/>
    <x v="10"/>
    <x v="158"/>
    <n v="11.7"/>
    <n v="1275"/>
    <n v="0"/>
    <m/>
    <s v="RichardM"/>
    <s v="George Bacalla"/>
    <m/>
    <m/>
    <s v="L08-DRY"/>
    <s v="Picked - Complete"/>
    <d v="2019-02-03T00:00:00"/>
    <m/>
    <b v="0"/>
    <b v="0"/>
    <s v="NO"/>
    <x v="3"/>
    <x v="0"/>
    <s v="Machine Shop Started"/>
    <x v="0"/>
    <n v="425"/>
    <n v="3.9"/>
    <n v="0"/>
    <x v="9"/>
    <n v="1275"/>
    <n v="11.7"/>
    <x v="0"/>
    <n v="0"/>
    <n v="2019"/>
    <n v="2"/>
    <n v="8"/>
    <n v="1"/>
    <x v="1"/>
    <x v="0"/>
    <x v="1"/>
    <x v="0"/>
    <x v="2"/>
  </r>
  <r>
    <s v="78529-1"/>
    <x v="5"/>
    <x v="9"/>
    <d v="2019-02-07T00:00:00"/>
    <x v="2"/>
    <x v="0"/>
    <b v="0"/>
    <x v="49"/>
    <s v="Regular"/>
    <x v="1"/>
    <x v="1"/>
    <m/>
    <x v="0"/>
    <n v="1"/>
    <n v="1"/>
    <x v="3"/>
    <x v="159"/>
    <n v="7"/>
    <n v="972"/>
    <n v="0"/>
    <m/>
    <s v="RichardM"/>
    <s v="George Bacalla"/>
    <m/>
    <m/>
    <s v="1-12'"/>
    <s v="Picked - Complete"/>
    <d v="2019-02-03T00:00:00"/>
    <m/>
    <b v="0"/>
    <b v="0"/>
    <s v="NO"/>
    <x v="2"/>
    <x v="0"/>
    <s v="Machine Shop Finished - Incomplete"/>
    <x v="0"/>
    <n v="972"/>
    <n v="7"/>
    <n v="0"/>
    <x v="3"/>
    <n v="972"/>
    <n v="7"/>
    <x v="0"/>
    <n v="1"/>
    <n v="2019"/>
    <n v="2"/>
    <n v="7"/>
    <n v="1"/>
    <x v="1"/>
    <x v="1"/>
    <x v="0"/>
    <x v="0"/>
    <x v="0"/>
  </r>
  <r>
    <s v="78529-2"/>
    <x v="5"/>
    <x v="9"/>
    <d v="2019-02-07T00:00:00"/>
    <x v="2"/>
    <x v="0"/>
    <b v="0"/>
    <x v="49"/>
    <s v="Regular"/>
    <x v="1"/>
    <x v="1"/>
    <m/>
    <x v="1"/>
    <n v="1"/>
    <n v="1"/>
    <x v="6"/>
    <x v="160"/>
    <n v="12"/>
    <n v="1620"/>
    <n v="0"/>
    <m/>
    <s v="RichardM"/>
    <s v="George Bacalla"/>
    <m/>
    <m/>
    <s v="1-20'"/>
    <s v="Picked - Complete"/>
    <d v="2019-02-03T00:00:00"/>
    <m/>
    <b v="0"/>
    <b v="0"/>
    <s v="NO"/>
    <x v="2"/>
    <x v="0"/>
    <s v="Machine Shop Finished - Incomplete"/>
    <x v="0"/>
    <n v="810"/>
    <n v="6"/>
    <n v="0"/>
    <x v="5"/>
    <n v="1620"/>
    <n v="12"/>
    <x v="0"/>
    <n v="0"/>
    <n v="2019"/>
    <n v="2"/>
    <n v="7"/>
    <n v="1"/>
    <x v="1"/>
    <x v="1"/>
    <x v="0"/>
    <x v="0"/>
    <x v="0"/>
  </r>
  <r>
    <s v="78529-3"/>
    <x v="5"/>
    <x v="9"/>
    <d v="2019-02-07T00:00:00"/>
    <x v="2"/>
    <x v="0"/>
    <b v="0"/>
    <x v="49"/>
    <s v="Regular"/>
    <x v="1"/>
    <x v="1"/>
    <m/>
    <x v="2"/>
    <n v="1"/>
    <n v="25"/>
    <x v="30"/>
    <x v="161"/>
    <n v="75"/>
    <n v="8550"/>
    <n v="0"/>
    <m/>
    <s v="RichardM"/>
    <s v="George Bacalla"/>
    <m/>
    <m/>
    <s v="1-4'"/>
    <s v="Picked - Complete"/>
    <d v="2019-02-03T00:00:00"/>
    <m/>
    <b v="0"/>
    <b v="0"/>
    <s v="NO"/>
    <x v="2"/>
    <x v="0"/>
    <s v="Machine Shop Finished - Incomplete"/>
    <x v="0"/>
    <n v="342"/>
    <n v="3"/>
    <n v="0"/>
    <x v="29"/>
    <n v="8550"/>
    <n v="75"/>
    <x v="0"/>
    <n v="0"/>
    <n v="2019"/>
    <n v="2"/>
    <n v="7"/>
    <n v="1"/>
    <x v="1"/>
    <x v="1"/>
    <x v="0"/>
    <x v="0"/>
    <x v="0"/>
  </r>
  <r>
    <s v="78529-4"/>
    <x v="5"/>
    <x v="9"/>
    <d v="2019-02-07T00:00:00"/>
    <x v="2"/>
    <x v="0"/>
    <b v="0"/>
    <x v="49"/>
    <s v="Regular"/>
    <x v="1"/>
    <x v="1"/>
    <m/>
    <x v="3"/>
    <n v="1"/>
    <n v="1"/>
    <x v="3"/>
    <x v="162"/>
    <n v="5"/>
    <n v="648"/>
    <n v="0"/>
    <m/>
    <s v="RichardM"/>
    <s v="George Bacalla"/>
    <m/>
    <m/>
    <s v="1-8'"/>
    <s v="Picked - Complete"/>
    <d v="2019-02-03T00:00:00"/>
    <m/>
    <b v="0"/>
    <b v="0"/>
    <s v="NO"/>
    <x v="2"/>
    <x v="0"/>
    <s v="Machine Shop Finished - Incomplete"/>
    <x v="0"/>
    <n v="648"/>
    <n v="5"/>
    <n v="0"/>
    <x v="3"/>
    <n v="648"/>
    <n v="5"/>
    <x v="0"/>
    <n v="0"/>
    <n v="2019"/>
    <n v="2"/>
    <n v="7"/>
    <n v="1"/>
    <x v="1"/>
    <x v="1"/>
    <x v="0"/>
    <x v="0"/>
    <x v="0"/>
  </r>
  <r>
    <s v="78535-1"/>
    <x v="1"/>
    <x v="7"/>
    <d v="2019-02-12T00:00:00"/>
    <x v="1"/>
    <x v="0"/>
    <b v="0"/>
    <x v="50"/>
    <s v="Regular"/>
    <x v="1"/>
    <x v="1"/>
    <m/>
    <x v="0"/>
    <n v="1"/>
    <n v="3"/>
    <x v="10"/>
    <x v="163"/>
    <n v="9"/>
    <n v="1004.4"/>
    <n v="0"/>
    <m/>
    <s v="RichardM"/>
    <s v="George Bacalla"/>
    <m/>
    <m/>
    <s v="LI04-4'"/>
    <s v="Picked - Complete"/>
    <d v="2019-02-05T00:00:00"/>
    <m/>
    <b v="0"/>
    <b v="0"/>
    <s v="NO"/>
    <x v="3"/>
    <x v="0"/>
    <s v="Machine Shop Started"/>
    <x v="0"/>
    <n v="334.8"/>
    <n v="3"/>
    <n v="0"/>
    <x v="9"/>
    <n v="1004.4000000000001"/>
    <n v="9"/>
    <x v="0"/>
    <n v="1"/>
    <n v="2019"/>
    <n v="2"/>
    <n v="12"/>
    <n v="1"/>
    <x v="1"/>
    <x v="1"/>
    <x v="1"/>
    <x v="0"/>
    <x v="2"/>
  </r>
  <r>
    <s v="78535-2"/>
    <x v="1"/>
    <x v="7"/>
    <d v="2019-02-12T00:00:00"/>
    <x v="1"/>
    <x v="0"/>
    <b v="0"/>
    <x v="50"/>
    <s v="Regular"/>
    <x v="1"/>
    <x v="1"/>
    <m/>
    <x v="1"/>
    <n v="1"/>
    <n v="4"/>
    <x v="8"/>
    <x v="164"/>
    <n v="12"/>
    <n v="1173.5999999999999"/>
    <n v="0"/>
    <m/>
    <s v="RichardM"/>
    <s v="George Bacalla"/>
    <m/>
    <m/>
    <s v="LI05-2'"/>
    <s v="Picked - Complete"/>
    <d v="2019-02-05T00:00:00"/>
    <m/>
    <b v="0"/>
    <b v="0"/>
    <s v="NO"/>
    <x v="3"/>
    <x v="0"/>
    <s v="Machine Shop Started"/>
    <x v="0"/>
    <n v="293.39999999999998"/>
    <n v="3"/>
    <n v="0"/>
    <x v="7"/>
    <n v="1173.5999999999999"/>
    <n v="12"/>
    <x v="0"/>
    <n v="0"/>
    <n v="2019"/>
    <n v="2"/>
    <n v="12"/>
    <n v="1"/>
    <x v="1"/>
    <x v="1"/>
    <x v="1"/>
    <x v="0"/>
    <x v="2"/>
  </r>
  <r>
    <s v="78535-3"/>
    <x v="1"/>
    <x v="7"/>
    <d v="2019-02-12T00:00:00"/>
    <x v="1"/>
    <x v="0"/>
    <b v="0"/>
    <x v="50"/>
    <s v="Regular"/>
    <x v="1"/>
    <x v="1"/>
    <m/>
    <x v="2"/>
    <n v="1"/>
    <n v="12"/>
    <x v="5"/>
    <x v="165"/>
    <n v="38.4"/>
    <n v="3801.6"/>
    <n v="0"/>
    <m/>
    <s v="RichardM"/>
    <s v="George Bacalla"/>
    <m/>
    <m/>
    <s v="LI05D-2'"/>
    <s v="Picked - Complete"/>
    <d v="2019-02-05T00:00:00"/>
    <m/>
    <b v="0"/>
    <b v="0"/>
    <s v="NO"/>
    <x v="3"/>
    <x v="0"/>
    <s v="Machine Shop Started"/>
    <x v="0"/>
    <n v="316.8"/>
    <n v="3.1999999999999997"/>
    <n v="0"/>
    <x v="10"/>
    <n v="3801.6000000000004"/>
    <n v="38.4"/>
    <x v="0"/>
    <n v="0"/>
    <n v="2019"/>
    <n v="2"/>
    <n v="12"/>
    <n v="1"/>
    <x v="1"/>
    <x v="1"/>
    <x v="0"/>
    <x v="0"/>
    <x v="2"/>
  </r>
  <r>
    <s v="78535-4"/>
    <x v="1"/>
    <x v="7"/>
    <d v="2019-02-12T00:00:00"/>
    <x v="1"/>
    <x v="0"/>
    <b v="0"/>
    <x v="50"/>
    <s v="Regular"/>
    <x v="3"/>
    <x v="0"/>
    <s v="LIGHT DIRECTION IS"/>
    <x v="3"/>
    <n v="1"/>
    <n v="1"/>
    <x v="10"/>
    <x v="166"/>
    <n v="15"/>
    <n v="1080"/>
    <n v="0"/>
    <m/>
    <s v="RichardM"/>
    <s v="George Bacalla"/>
    <m/>
    <m/>
    <s v="LI05/LI04-L-10'"/>
    <s v="Picked - Complete"/>
    <d v="2019-02-05T00:00:00"/>
    <m/>
    <b v="0"/>
    <b v="0"/>
    <s v="NO"/>
    <x v="3"/>
    <x v="0"/>
    <s v="Machine Shop Started"/>
    <x v="0"/>
    <n v="360"/>
    <n v="5"/>
    <n v="0"/>
    <x v="9"/>
    <n v="1080"/>
    <n v="15"/>
    <x v="0"/>
    <n v="0"/>
    <n v="2019"/>
    <n v="2"/>
    <n v="12"/>
    <n v="1"/>
    <x v="1"/>
    <x v="0"/>
    <x v="1"/>
    <x v="2"/>
    <x v="2"/>
  </r>
  <r>
    <s v="76076-1"/>
    <x v="2"/>
    <x v="8"/>
    <d v="2019-02-08T00:00:00"/>
    <x v="2"/>
    <x v="0"/>
    <b v="0"/>
    <x v="51"/>
    <s v="Regular"/>
    <x v="1"/>
    <x v="1"/>
    <m/>
    <x v="0"/>
    <n v="1"/>
    <n v="4"/>
    <x v="8"/>
    <x v="167"/>
    <n v="25.2"/>
    <n v="3700"/>
    <n v="0"/>
    <m/>
    <s v="LS Phill"/>
    <s v="Gaurav Jain"/>
    <m/>
    <m/>
    <s v="L13-6'"/>
    <s v="Picked - Complete"/>
    <d v="2019-02-03T00:00:00"/>
    <d v="2019-02-04T00:00:00"/>
    <b v="0"/>
    <b v="0"/>
    <s v="NO"/>
    <x v="1"/>
    <x v="0"/>
    <s v="Machine Shop Finished - Incomplete"/>
    <x v="0"/>
    <n v="925"/>
    <n v="6.3"/>
    <n v="0"/>
    <x v="7"/>
    <n v="3700"/>
    <n v="25.2"/>
    <x v="0"/>
    <n v="1"/>
    <n v="2019"/>
    <n v="2"/>
    <n v="8"/>
    <n v="1"/>
    <x v="1"/>
    <x v="1"/>
    <x v="0"/>
    <x v="0"/>
    <x v="0"/>
  </r>
  <r>
    <s v="76076-2"/>
    <x v="2"/>
    <x v="8"/>
    <d v="2019-02-08T00:00:00"/>
    <x v="2"/>
    <x v="0"/>
    <b v="0"/>
    <x v="51"/>
    <s v="Regular"/>
    <x v="1"/>
    <x v="1"/>
    <m/>
    <x v="1"/>
    <n v="1"/>
    <n v="1"/>
    <x v="3"/>
    <x v="168"/>
    <n v="3.3"/>
    <n v="688"/>
    <n v="0"/>
    <m/>
    <s v="LS Phill"/>
    <s v="Gaurav Jain"/>
    <m/>
    <m/>
    <s v="L14-4'"/>
    <s v="Picked - Complete"/>
    <d v="2019-02-03T00:00:00"/>
    <d v="2019-02-04T00:00:00"/>
    <b v="0"/>
    <b v="0"/>
    <s v="NO"/>
    <x v="1"/>
    <x v="0"/>
    <s v="Machine Shop Finished - Incomplete"/>
    <x v="0"/>
    <n v="688"/>
    <n v="3.3"/>
    <n v="0"/>
    <x v="3"/>
    <n v="688"/>
    <n v="3.3"/>
    <x v="0"/>
    <n v="0"/>
    <n v="2019"/>
    <n v="2"/>
    <n v="8"/>
    <n v="1"/>
    <x v="1"/>
    <x v="1"/>
    <x v="0"/>
    <x v="0"/>
    <x v="0"/>
  </r>
  <r>
    <s v="76076-3"/>
    <x v="2"/>
    <x v="8"/>
    <d v="2019-02-08T00:00:00"/>
    <x v="2"/>
    <x v="0"/>
    <b v="0"/>
    <x v="51"/>
    <s v="Regular"/>
    <x v="1"/>
    <x v="1"/>
    <m/>
    <x v="2"/>
    <n v="1"/>
    <n v="2"/>
    <x v="6"/>
    <x v="169"/>
    <n v="12.6"/>
    <n v="1540"/>
    <n v="0"/>
    <m/>
    <s v="LS Phill"/>
    <s v="Gaurav Jain"/>
    <m/>
    <m/>
    <s v="L15-5'"/>
    <s v="Picked - Complete"/>
    <d v="2019-02-03T00:00:00"/>
    <d v="2019-02-04T00:00:00"/>
    <b v="0"/>
    <b v="0"/>
    <s v="NO"/>
    <x v="1"/>
    <x v="0"/>
    <s v="Machine Shop Finished - Incomplete"/>
    <x v="0"/>
    <n v="770"/>
    <n v="6.3"/>
    <n v="0"/>
    <x v="5"/>
    <n v="1540"/>
    <n v="12.6"/>
    <x v="0"/>
    <n v="0"/>
    <n v="2019"/>
    <n v="2"/>
    <n v="8"/>
    <n v="1"/>
    <x v="1"/>
    <x v="1"/>
    <x v="0"/>
    <x v="0"/>
    <x v="0"/>
  </r>
  <r>
    <s v="76076-4"/>
    <x v="2"/>
    <x v="8"/>
    <d v="2019-02-08T00:00:00"/>
    <x v="2"/>
    <x v="0"/>
    <b v="0"/>
    <x v="51"/>
    <s v="Regular"/>
    <x v="1"/>
    <x v="1"/>
    <m/>
    <x v="3"/>
    <n v="1"/>
    <n v="3"/>
    <x v="10"/>
    <x v="170"/>
    <n v="18.899999999999999"/>
    <n v="3660"/>
    <n v="0"/>
    <m/>
    <s v="LS Phill"/>
    <s v="Gaurav Jain"/>
    <m/>
    <m/>
    <s v="L16-8'"/>
    <s v="Picked - Complete"/>
    <d v="2019-02-03T00:00:00"/>
    <d v="2019-02-04T00:00:00"/>
    <b v="0"/>
    <b v="0"/>
    <s v="NO"/>
    <x v="1"/>
    <x v="0"/>
    <s v="Machine Shop Finished - Incomplete"/>
    <x v="0"/>
    <n v="1220"/>
    <n v="6.3"/>
    <n v="0"/>
    <x v="9"/>
    <n v="3660"/>
    <n v="18.899999999999999"/>
    <x v="0"/>
    <n v="0"/>
    <n v="2019"/>
    <n v="2"/>
    <n v="8"/>
    <n v="1"/>
    <x v="1"/>
    <x v="1"/>
    <x v="0"/>
    <x v="0"/>
    <x v="0"/>
  </r>
  <r>
    <s v="79502-1"/>
    <x v="2"/>
    <x v="0"/>
    <d v="2019-02-06T00:00:00"/>
    <x v="1"/>
    <x v="3"/>
    <b v="0"/>
    <x v="52"/>
    <s v="High Priority"/>
    <x v="1"/>
    <x v="1"/>
    <m/>
    <x v="0"/>
    <n v="1"/>
    <n v="1"/>
    <x v="3"/>
    <x v="171"/>
    <n v="3.2"/>
    <n v="160"/>
    <n v="0"/>
    <s v="ROCKEFELLER - NEW TO WEEK - URGENT!!!_x001e_FEDEX PRIORITY"/>
    <s v="Internat"/>
    <s v="Robert Lipura"/>
    <m/>
    <m/>
    <s v="146/145-4.50(27 SW BMR)"/>
    <m/>
    <d v="2019-02-05T00:00:00"/>
    <m/>
    <b v="0"/>
    <b v="0"/>
    <s v="NO"/>
    <x v="2"/>
    <x v="0"/>
    <s v="Machine Shop Started"/>
    <x v="0"/>
    <n v="160"/>
    <n v="3.2"/>
    <n v="0"/>
    <x v="3"/>
    <n v="160"/>
    <n v="3.2"/>
    <x v="0"/>
    <n v="1"/>
    <n v="2019"/>
    <n v="2"/>
    <n v="6"/>
    <n v="1"/>
    <x v="1"/>
    <x v="2"/>
    <x v="2"/>
    <x v="3"/>
    <x v="3"/>
  </r>
  <r>
    <s v="79502-2"/>
    <x v="2"/>
    <x v="0"/>
    <d v="2019-02-06T00:00:00"/>
    <x v="1"/>
    <x v="3"/>
    <b v="0"/>
    <x v="52"/>
    <s v="High Priority"/>
    <x v="1"/>
    <x v="1"/>
    <m/>
    <x v="1"/>
    <n v="1"/>
    <n v="1"/>
    <x v="3"/>
    <x v="171"/>
    <n v="3.2"/>
    <n v="160"/>
    <n v="0"/>
    <s v="ROCKEFELLER - NEW TO WEEK - URGENT!!!_x001e_FEDEX PRIORITY"/>
    <s v="Internat"/>
    <s v="Robert Lipura"/>
    <m/>
    <m/>
    <s v="146/145-4.50(26 NW BMR)"/>
    <m/>
    <d v="2019-02-05T00:00:00"/>
    <m/>
    <b v="0"/>
    <b v="0"/>
    <s v="NO"/>
    <x v="2"/>
    <x v="0"/>
    <s v="Machine Shop Started"/>
    <x v="0"/>
    <n v="160"/>
    <n v="3.2"/>
    <n v="0"/>
    <x v="3"/>
    <n v="160"/>
    <n v="3.2"/>
    <x v="0"/>
    <n v="0"/>
    <n v="2019"/>
    <n v="2"/>
    <n v="6"/>
    <n v="1"/>
    <x v="1"/>
    <x v="2"/>
    <x v="2"/>
    <x v="3"/>
    <x v="3"/>
  </r>
  <r>
    <s v="79170-1"/>
    <x v="0"/>
    <x v="2"/>
    <d v="2019-02-01T00:00:00"/>
    <x v="6"/>
    <x v="3"/>
    <b v="0"/>
    <x v="53"/>
    <s v="Regular"/>
    <x v="1"/>
    <x v="1"/>
    <m/>
    <x v="0"/>
    <n v="1"/>
    <n v="80"/>
    <x v="31"/>
    <x v="172"/>
    <n v="0"/>
    <n v="1968"/>
    <n v="0"/>
    <s v="PLEASE PRODUCE DRYWALL KIT ONLY 1X1"/>
    <s v="IllumBos"/>
    <s v="Daljit Singh"/>
    <s v="Ship:2/4  Edited on 2/1/2019 _x001e__x001e_"/>
    <m/>
    <m/>
    <m/>
    <m/>
    <m/>
    <b v="0"/>
    <b v="0"/>
    <s v="NO"/>
    <x v="3"/>
    <x v="0"/>
    <s v="Order UnShipped"/>
    <x v="0"/>
    <e v="#DIV/0!"/>
    <e v="#DIV/0!"/>
    <n v="0"/>
    <x v="4"/>
    <e v="#DIV/0!"/>
    <e v="#DIV/0!"/>
    <x v="0"/>
    <n v="1"/>
    <n v="2019"/>
    <n v="2"/>
    <n v="1"/>
    <n v="1"/>
    <x v="1"/>
    <x v="1"/>
    <x v="0"/>
    <x v="0"/>
    <x v="2"/>
  </r>
  <r>
    <s v="78545-1"/>
    <x v="2"/>
    <x v="9"/>
    <d v="2019-02-07T00:00:00"/>
    <x v="1"/>
    <x v="0"/>
    <b v="0"/>
    <x v="54"/>
    <s v="Regular"/>
    <x v="1"/>
    <x v="1"/>
    <m/>
    <x v="0"/>
    <n v="1"/>
    <n v="6"/>
    <x v="9"/>
    <x v="173"/>
    <n v="28.638000000000002"/>
    <n v="2640"/>
    <n v="0"/>
    <m/>
    <s v="Smart Li"/>
    <s v="Zahra Vatani"/>
    <m/>
    <m/>
    <s v="A-4'"/>
    <s v="Picked - Complete"/>
    <m/>
    <d v="2019-02-04T00:00:00"/>
    <b v="0"/>
    <b v="0"/>
    <s v="NO"/>
    <x v="1"/>
    <x v="0"/>
    <s v="Machine Shop Started"/>
    <x v="0"/>
    <n v="440"/>
    <n v="4.7730000000000006"/>
    <n v="0"/>
    <x v="8"/>
    <n v="2640"/>
    <n v="28.638000000000005"/>
    <x v="0"/>
    <n v="1"/>
    <n v="2019"/>
    <n v="2"/>
    <n v="7"/>
    <n v="1"/>
    <x v="1"/>
    <x v="0"/>
    <x v="1"/>
    <x v="0"/>
    <x v="2"/>
  </r>
  <r>
    <s v="72221-1"/>
    <x v="1"/>
    <x v="9"/>
    <d v="2019-02-07T00:00:00"/>
    <x v="2"/>
    <x v="0"/>
    <b v="0"/>
    <x v="55"/>
    <s v="Regular"/>
    <x v="1"/>
    <x v="1"/>
    <m/>
    <x v="0"/>
    <n v="1"/>
    <n v="13"/>
    <x v="32"/>
    <x v="174"/>
    <n v="62.4"/>
    <n v="3952"/>
    <n v="0"/>
    <m/>
    <s v="Enterpri"/>
    <s v="Jessica Pasternyk"/>
    <m/>
    <m/>
    <s v="L13"/>
    <m/>
    <m/>
    <d v="2019-02-04T00:00:00"/>
    <b v="0"/>
    <b v="0"/>
    <s v="NO"/>
    <x v="0"/>
    <x v="0"/>
    <s v="Machine Shop Finished - Incomplete"/>
    <x v="0"/>
    <n v="304"/>
    <n v="4.8"/>
    <n v="0"/>
    <x v="30"/>
    <n v="3952"/>
    <n v="62.4"/>
    <x v="0"/>
    <n v="1"/>
    <n v="2019"/>
    <n v="2"/>
    <n v="7"/>
    <n v="2"/>
    <x v="0"/>
    <x v="1"/>
    <x v="0"/>
    <x v="0"/>
    <x v="0"/>
  </r>
  <r>
    <s v="72221-2"/>
    <x v="1"/>
    <x v="9"/>
    <d v="2019-02-07T00:00:00"/>
    <x v="1"/>
    <x v="0"/>
    <b v="0"/>
    <x v="55"/>
    <s v="Regular"/>
    <x v="1"/>
    <x v="1"/>
    <m/>
    <x v="1"/>
    <n v="1"/>
    <n v="14"/>
    <x v="19"/>
    <x v="175"/>
    <n v="105"/>
    <n v="6370"/>
    <n v="0"/>
    <m/>
    <s v="Enterpri"/>
    <s v="Jessica Pasternyk"/>
    <m/>
    <m/>
    <s v="L13-6'"/>
    <m/>
    <m/>
    <m/>
    <b v="0"/>
    <b v="0"/>
    <s v="NO"/>
    <x v="0"/>
    <x v="0"/>
    <s v="Machine Shop Started"/>
    <x v="0"/>
    <n v="455"/>
    <n v="7.5"/>
    <n v="0"/>
    <x v="20"/>
    <n v="6370"/>
    <n v="105"/>
    <x v="0"/>
    <n v="1"/>
    <n v="2019"/>
    <n v="2"/>
    <n v="7"/>
    <n v="2"/>
    <x v="0"/>
    <x v="1"/>
    <x v="1"/>
    <x v="0"/>
    <x v="0"/>
  </r>
  <r>
    <s v="72221-3"/>
    <x v="1"/>
    <x v="9"/>
    <d v="2019-02-07T00:00:00"/>
    <x v="2"/>
    <x v="0"/>
    <b v="0"/>
    <x v="55"/>
    <s v="Regular"/>
    <x v="1"/>
    <x v="1"/>
    <m/>
    <x v="2"/>
    <n v="1"/>
    <n v="12"/>
    <x v="5"/>
    <x v="176"/>
    <n v="90"/>
    <n v="7278"/>
    <n v="0"/>
    <m/>
    <s v="Enterpri"/>
    <s v="Jessica Pasternyk"/>
    <m/>
    <m/>
    <s v="L13-8"/>
    <m/>
    <m/>
    <d v="2019-02-04T00:00:00"/>
    <b v="0"/>
    <b v="0"/>
    <s v="NO"/>
    <x v="0"/>
    <x v="0"/>
    <s v="Machine Shop Finished - Incomplete"/>
    <x v="0"/>
    <n v="606.5"/>
    <n v="7.5"/>
    <n v="0"/>
    <x v="10"/>
    <n v="7278"/>
    <n v="90"/>
    <x v="0"/>
    <n v="0"/>
    <n v="2019"/>
    <n v="2"/>
    <n v="7"/>
    <n v="2"/>
    <x v="0"/>
    <x v="1"/>
    <x v="0"/>
    <x v="0"/>
    <x v="0"/>
  </r>
  <r>
    <s v="72221-4"/>
    <x v="1"/>
    <x v="9"/>
    <d v="2019-02-07T00:00:00"/>
    <x v="2"/>
    <x v="0"/>
    <b v="0"/>
    <x v="55"/>
    <s v="Regular"/>
    <x v="1"/>
    <x v="1"/>
    <m/>
    <x v="3"/>
    <n v="1"/>
    <n v="13"/>
    <x v="32"/>
    <x v="177"/>
    <n v="91"/>
    <n v="7670"/>
    <n v="0"/>
    <m/>
    <s v="Enterpri"/>
    <s v="Jessica Pasternyk"/>
    <m/>
    <m/>
    <s v="L14"/>
    <m/>
    <m/>
    <d v="2019-02-04T00:00:00"/>
    <b v="0"/>
    <b v="0"/>
    <s v="NO"/>
    <x v="0"/>
    <x v="0"/>
    <s v="Machine Shop Finished - Incomplete"/>
    <x v="0"/>
    <n v="590"/>
    <n v="7"/>
    <n v="0"/>
    <x v="30"/>
    <n v="7670"/>
    <n v="91"/>
    <x v="0"/>
    <n v="0"/>
    <n v="2019"/>
    <n v="2"/>
    <n v="7"/>
    <n v="2"/>
    <x v="0"/>
    <x v="1"/>
    <x v="0"/>
    <x v="0"/>
    <x v="0"/>
  </r>
  <r>
    <s v="78491-1"/>
    <x v="5"/>
    <x v="0"/>
    <d v="2019-02-06T00:00:00"/>
    <x v="2"/>
    <x v="0"/>
    <b v="0"/>
    <x v="56"/>
    <s v="Regular"/>
    <x v="1"/>
    <x v="1"/>
    <m/>
    <x v="0"/>
    <n v="1"/>
    <n v="21"/>
    <x v="22"/>
    <x v="178"/>
    <n v="100.8"/>
    <n v="5880"/>
    <n v="0"/>
    <m/>
    <s v="Vanguard"/>
    <s v="Philip Halsey"/>
    <m/>
    <m/>
    <s v="PENDANT-4'"/>
    <m/>
    <m/>
    <m/>
    <b v="0"/>
    <b v="0"/>
    <s v="NO"/>
    <x v="2"/>
    <x v="0"/>
    <s v="Machine Shop Finished - Incomplete"/>
    <x v="0"/>
    <n v="280"/>
    <n v="4.8"/>
    <n v="0"/>
    <x v="23"/>
    <n v="5880"/>
    <n v="100.8"/>
    <x v="0"/>
    <n v="1"/>
    <n v="2019"/>
    <n v="2"/>
    <n v="6"/>
    <n v="1"/>
    <x v="1"/>
    <x v="1"/>
    <x v="0"/>
    <x v="0"/>
    <x v="0"/>
  </r>
  <r>
    <s v="76983-1"/>
    <x v="2"/>
    <x v="14"/>
    <d v="2019-01-31T00:00:00"/>
    <x v="2"/>
    <x v="0"/>
    <b v="0"/>
    <x v="57"/>
    <s v="Regular"/>
    <x v="5"/>
    <x v="1"/>
    <s v="SUB ASSEMLY/EXTRUSION"/>
    <x v="0"/>
    <n v="1"/>
    <n v="1"/>
    <x v="6"/>
    <x v="179"/>
    <n v="11.2"/>
    <n v="1658"/>
    <n v="0"/>
    <m/>
    <s v="CAL"/>
    <s v="Stan Buyansky"/>
    <s v="Extrusion eta: 2/1 - Ms:2/1  Edited on 1/31/2019 _x001e__x001e_ - Ms:2/3 - Kaushik to advise.  Edited on 2/1/2019 _x001e__x001e_::: Elizabeth to follow  Edited on 2/5/2019 _x001e__x001e_"/>
    <m/>
    <s v="A"/>
    <m/>
    <m/>
    <m/>
    <b v="0"/>
    <b v="0"/>
    <s v="NO"/>
    <x v="3"/>
    <x v="0"/>
    <s v="Machine Shop Finished - Incomplete"/>
    <x v="0"/>
    <n v="829"/>
    <n v="5.6"/>
    <n v="0"/>
    <x v="5"/>
    <n v="1658"/>
    <n v="11.2"/>
    <x v="5"/>
    <n v="1"/>
    <n v="2019"/>
    <n v="1"/>
    <n v="31"/>
    <n v="1"/>
    <x v="1"/>
    <x v="1"/>
    <x v="0"/>
    <x v="0"/>
    <x v="0"/>
  </r>
  <r>
    <s v="78889-1"/>
    <x v="4"/>
    <x v="8"/>
    <d v="2019-02-08T00:00:00"/>
    <x v="2"/>
    <x v="0"/>
    <b v="0"/>
    <x v="58"/>
    <s v="Regular"/>
    <x v="1"/>
    <x v="1"/>
    <m/>
    <x v="0"/>
    <n v="1"/>
    <n v="2"/>
    <x v="8"/>
    <x v="180"/>
    <n v="33.200000000000003"/>
    <n v="2880"/>
    <n v="0"/>
    <m/>
    <s v="IllumBos"/>
    <s v="Philip Halsey"/>
    <m/>
    <m/>
    <s v="C1-17' 4&quot;"/>
    <m/>
    <m/>
    <m/>
    <b v="0"/>
    <b v="0"/>
    <s v="OK"/>
    <x v="2"/>
    <x v="0"/>
    <s v="Machine Shop Finished -Ready"/>
    <x v="0"/>
    <n v="720"/>
    <n v="8.3000000000000007"/>
    <n v="0"/>
    <x v="7"/>
    <n v="2880"/>
    <n v="33.200000000000003"/>
    <x v="0"/>
    <n v="1"/>
    <n v="2019"/>
    <n v="2"/>
    <n v="8"/>
    <n v="1"/>
    <x v="1"/>
    <x v="1"/>
    <x v="0"/>
    <x v="0"/>
    <x v="0"/>
  </r>
  <r>
    <s v="78889-2"/>
    <x v="4"/>
    <x v="8"/>
    <d v="2019-02-08T00:00:00"/>
    <x v="2"/>
    <x v="0"/>
    <b v="0"/>
    <x v="58"/>
    <s v="Regular"/>
    <x v="1"/>
    <x v="1"/>
    <m/>
    <x v="1"/>
    <n v="1"/>
    <n v="2"/>
    <x v="6"/>
    <x v="181"/>
    <n v="18.8"/>
    <n v="1440"/>
    <n v="0"/>
    <m/>
    <s v="IllumBos"/>
    <s v="Philip Halsey"/>
    <m/>
    <m/>
    <s v="C1 8' 6&quot;"/>
    <m/>
    <m/>
    <m/>
    <b v="0"/>
    <b v="0"/>
    <s v="OK"/>
    <x v="2"/>
    <x v="0"/>
    <s v="Machine Shop Finished -Ready"/>
    <x v="0"/>
    <n v="720"/>
    <n v="9.4"/>
    <n v="2"/>
    <x v="4"/>
    <n v="0"/>
    <n v="0"/>
    <x v="0"/>
    <n v="0"/>
    <n v="2019"/>
    <n v="2"/>
    <n v="8"/>
    <n v="1"/>
    <x v="1"/>
    <x v="1"/>
    <x v="0"/>
    <x v="0"/>
    <x v="0"/>
  </r>
  <r>
    <s v="78889-3"/>
    <x v="4"/>
    <x v="8"/>
    <d v="2019-02-08T00:00:00"/>
    <x v="2"/>
    <x v="0"/>
    <b v="0"/>
    <x v="58"/>
    <s v="Regular"/>
    <x v="1"/>
    <x v="1"/>
    <m/>
    <x v="2"/>
    <n v="1"/>
    <n v="1"/>
    <x v="6"/>
    <x v="182"/>
    <n v="16.600000000000001"/>
    <n v="1360"/>
    <n v="0"/>
    <m/>
    <s v="IllumBos"/>
    <s v="Philip Halsey"/>
    <m/>
    <m/>
    <s v="C1 17'"/>
    <m/>
    <m/>
    <m/>
    <b v="0"/>
    <b v="0"/>
    <s v="OK"/>
    <x v="2"/>
    <x v="0"/>
    <s v="Machine Shop Finished -Ready"/>
    <x v="0"/>
    <n v="680"/>
    <n v="8.3000000000000007"/>
    <n v="1"/>
    <x v="3"/>
    <n v="680"/>
    <n v="8.3000000000000007"/>
    <x v="0"/>
    <n v="0"/>
    <n v="2019"/>
    <n v="2"/>
    <n v="8"/>
    <n v="1"/>
    <x v="1"/>
    <x v="1"/>
    <x v="0"/>
    <x v="0"/>
    <x v="0"/>
  </r>
  <r>
    <s v="78889-4"/>
    <x v="4"/>
    <x v="8"/>
    <d v="2019-02-08T00:00:00"/>
    <x v="2"/>
    <x v="0"/>
    <b v="0"/>
    <x v="58"/>
    <s v="Regular"/>
    <x v="1"/>
    <x v="1"/>
    <m/>
    <x v="3"/>
    <n v="1"/>
    <n v="1"/>
    <x v="6"/>
    <x v="183"/>
    <n v="14"/>
    <n v="1280"/>
    <n v="0"/>
    <m/>
    <s v="IllumBos"/>
    <s v="Philip Halsey"/>
    <m/>
    <m/>
    <s v="C1 16'"/>
    <m/>
    <m/>
    <m/>
    <b v="0"/>
    <b v="0"/>
    <s v="OK"/>
    <x v="2"/>
    <x v="0"/>
    <s v="Machine Shop Finished -Ready"/>
    <x v="0"/>
    <n v="640"/>
    <n v="7"/>
    <n v="0"/>
    <x v="5"/>
    <n v="1280"/>
    <n v="14"/>
    <x v="0"/>
    <n v="0"/>
    <n v="2019"/>
    <n v="2"/>
    <n v="8"/>
    <n v="1"/>
    <x v="1"/>
    <x v="1"/>
    <x v="0"/>
    <x v="0"/>
    <x v="0"/>
  </r>
  <r>
    <s v="78706-1"/>
    <x v="2"/>
    <x v="9"/>
    <d v="2019-02-07T00:00:00"/>
    <x v="2"/>
    <x v="0"/>
    <b v="0"/>
    <x v="59"/>
    <s v="Regular"/>
    <x v="4"/>
    <x v="1"/>
    <m/>
    <x v="0"/>
    <n v="1"/>
    <n v="7"/>
    <x v="7"/>
    <x v="184"/>
    <n v="43.4"/>
    <n v="7000"/>
    <n v="0"/>
    <m/>
    <s v="Internat"/>
    <s v="Rohan Srivastava"/>
    <m/>
    <m/>
    <s v="D-8'"/>
    <s v="Picked - Complete"/>
    <m/>
    <d v="2019-02-04T00:00:00"/>
    <b v="0"/>
    <b v="0"/>
    <s v="NO"/>
    <x v="2"/>
    <x v="0"/>
    <s v="Machine Shop Finished - Incomplete"/>
    <x v="0"/>
    <n v="1000"/>
    <n v="6.2"/>
    <n v="0"/>
    <x v="6"/>
    <n v="7000"/>
    <n v="43.4"/>
    <x v="4"/>
    <n v="1"/>
    <n v="2019"/>
    <n v="2"/>
    <n v="7"/>
    <n v="1"/>
    <x v="1"/>
    <x v="1"/>
    <x v="0"/>
    <x v="0"/>
    <x v="0"/>
  </r>
  <r>
    <s v="78706-2"/>
    <x v="2"/>
    <x v="9"/>
    <d v="2019-02-07T00:00:00"/>
    <x v="2"/>
    <x v="0"/>
    <b v="0"/>
    <x v="59"/>
    <s v="Regular"/>
    <x v="1"/>
    <x v="1"/>
    <m/>
    <x v="1"/>
    <n v="1"/>
    <n v="10"/>
    <x v="17"/>
    <x v="185"/>
    <n v="102"/>
    <n v="10000"/>
    <n v="0"/>
    <m/>
    <s v="Internat"/>
    <s v="Rohan Srivastava"/>
    <m/>
    <m/>
    <s v="F-8'"/>
    <s v="Picked - Complete"/>
    <m/>
    <d v="2019-02-04T00:00:00"/>
    <b v="0"/>
    <b v="0"/>
    <s v="NO"/>
    <x v="2"/>
    <x v="0"/>
    <s v="Machine Shop Finished - Incomplete"/>
    <x v="0"/>
    <n v="1000"/>
    <n v="10.199999999999999"/>
    <n v="0"/>
    <x v="18"/>
    <n v="10000"/>
    <n v="102"/>
    <x v="0"/>
    <n v="0"/>
    <n v="2019"/>
    <n v="2"/>
    <n v="7"/>
    <n v="1"/>
    <x v="1"/>
    <x v="1"/>
    <x v="0"/>
    <x v="0"/>
    <x v="0"/>
  </r>
  <r>
    <s v="78949-1"/>
    <x v="2"/>
    <x v="9"/>
    <d v="2019-02-07T00:00:00"/>
    <x v="1"/>
    <x v="0"/>
    <b v="0"/>
    <x v="60"/>
    <s v="Regular"/>
    <x v="1"/>
    <x v="1"/>
    <m/>
    <x v="0"/>
    <n v="1"/>
    <n v="1"/>
    <x v="3"/>
    <x v="186"/>
    <n v="11.4"/>
    <n v="900"/>
    <n v="0"/>
    <m/>
    <s v="AES"/>
    <s v="Christina Torok"/>
    <m/>
    <m/>
    <s v="13 LOBBY"/>
    <s v="Picked - Complete"/>
    <d v="2019-01-29T00:00:00"/>
    <d v="2019-02-04T00:00:00"/>
    <b v="0"/>
    <b v="0"/>
    <s v="NO"/>
    <x v="3"/>
    <x v="0"/>
    <s v="Machine Shop Started"/>
    <x v="0"/>
    <n v="900"/>
    <n v="11.4"/>
    <n v="0"/>
    <x v="3"/>
    <n v="900"/>
    <n v="11.4"/>
    <x v="0"/>
    <n v="1"/>
    <n v="2019"/>
    <n v="2"/>
    <n v="7"/>
    <n v="1"/>
    <x v="1"/>
    <x v="1"/>
    <x v="0"/>
    <x v="0"/>
    <x v="2"/>
  </r>
  <r>
    <s v="79189-1"/>
    <x v="2"/>
    <x v="9"/>
    <d v="2019-02-07T00:00:00"/>
    <x v="1"/>
    <x v="3"/>
    <b v="0"/>
    <x v="61"/>
    <s v="Regular"/>
    <x v="1"/>
    <x v="1"/>
    <m/>
    <x v="0"/>
    <n v="1"/>
    <n v="1"/>
    <x v="3"/>
    <x v="187"/>
    <n v="8.6"/>
    <n v="555"/>
    <n v="555"/>
    <s v="FIXTURE WAS PRODUCED WITH THE WRONG DIMENSION."/>
    <s v="Ltg Spec"/>
    <s v="Anil Surendra Sanchara"/>
    <m/>
    <m/>
    <s v="12E 604 HALL @ 55&quot;"/>
    <s v="Picked - Complete"/>
    <d v="2019-02-03T00:00:00"/>
    <d v="2019-02-04T00:00:00"/>
    <b v="0"/>
    <b v="0"/>
    <s v="NO"/>
    <x v="3"/>
    <x v="0"/>
    <s v="Machine Shop Started"/>
    <x v="0"/>
    <n v="555"/>
    <n v="8.6"/>
    <n v="0"/>
    <x v="3"/>
    <n v="555"/>
    <n v="8.6"/>
    <x v="0"/>
    <n v="1"/>
    <n v="2019"/>
    <n v="2"/>
    <n v="7"/>
    <n v="1"/>
    <x v="1"/>
    <x v="1"/>
    <x v="1"/>
    <x v="0"/>
    <x v="0"/>
  </r>
  <r>
    <s v="79201-1"/>
    <x v="2"/>
    <x v="12"/>
    <d v="2019-02-13T00:00:00"/>
    <x v="5"/>
    <x v="0"/>
    <b v="0"/>
    <x v="62"/>
    <s v="Regular"/>
    <x v="1"/>
    <x v="1"/>
    <m/>
    <x v="0"/>
    <n v="1"/>
    <n v="2"/>
    <x v="8"/>
    <x v="188"/>
    <n v="61"/>
    <n v="2352.94"/>
    <n v="0"/>
    <m/>
    <s v="Vanguard"/>
    <s v="Philip Halsey"/>
    <m/>
    <m/>
    <s v="L1-24'"/>
    <m/>
    <d v="2019-02-04T00:00:00"/>
    <m/>
    <b v="0"/>
    <b v="0"/>
    <s v="NO"/>
    <x v="0"/>
    <x v="0"/>
    <s v="Scheduled/Released"/>
    <x v="0"/>
    <n v="588.23500000000001"/>
    <n v="15.25"/>
    <n v="0"/>
    <x v="7"/>
    <n v="2352.94"/>
    <n v="61"/>
    <x v="0"/>
    <n v="1"/>
    <n v="2019"/>
    <n v="2"/>
    <n v="13"/>
    <n v="1"/>
    <x v="1"/>
    <x v="0"/>
    <x v="1"/>
    <x v="0"/>
    <x v="2"/>
  </r>
  <r>
    <s v="76939-2"/>
    <x v="2"/>
    <x v="7"/>
    <d v="2019-02-12T00:00:00"/>
    <x v="1"/>
    <x v="0"/>
    <b v="0"/>
    <x v="63"/>
    <s v="High Priority"/>
    <x v="1"/>
    <x v="1"/>
    <m/>
    <x v="1"/>
    <n v="1"/>
    <n v="2"/>
    <x v="6"/>
    <x v="189"/>
    <n v="18"/>
    <n v="1512"/>
    <n v="0"/>
    <m/>
    <s v="Concordi"/>
    <s v="George Bacalla"/>
    <m/>
    <m/>
    <s v="F23 12'"/>
    <m/>
    <d v="2019-02-04T00:00:00"/>
    <m/>
    <b v="0"/>
    <b v="0"/>
    <s v="NO"/>
    <x v="3"/>
    <x v="0"/>
    <s v="Machine Shop Started"/>
    <x v="0"/>
    <n v="756"/>
    <n v="9"/>
    <n v="0"/>
    <x v="5"/>
    <n v="1512"/>
    <n v="18"/>
    <x v="0"/>
    <n v="1"/>
    <n v="2019"/>
    <n v="2"/>
    <n v="12"/>
    <n v="1"/>
    <x v="1"/>
    <x v="1"/>
    <x v="1"/>
    <x v="0"/>
    <x v="0"/>
  </r>
  <r>
    <s v="76939-3"/>
    <x v="2"/>
    <x v="7"/>
    <d v="2019-02-12T00:00:00"/>
    <x v="1"/>
    <x v="0"/>
    <b v="0"/>
    <x v="63"/>
    <s v="High Priority"/>
    <x v="1"/>
    <x v="1"/>
    <m/>
    <x v="2"/>
    <n v="1"/>
    <n v="2"/>
    <x v="8"/>
    <x v="190"/>
    <n v="26.6"/>
    <n v="2016"/>
    <n v="0"/>
    <m/>
    <s v="Concordi"/>
    <s v="George Bacalla"/>
    <m/>
    <m/>
    <s v="F23 16'"/>
    <m/>
    <d v="2019-02-04T00:00:00"/>
    <m/>
    <b v="0"/>
    <b v="0"/>
    <s v="NO"/>
    <x v="3"/>
    <x v="0"/>
    <s v="Machine Shop Started"/>
    <x v="0"/>
    <n v="504"/>
    <n v="6.65"/>
    <n v="0"/>
    <x v="7"/>
    <n v="2016"/>
    <n v="26.6"/>
    <x v="0"/>
    <n v="0"/>
    <n v="2019"/>
    <n v="2"/>
    <n v="12"/>
    <n v="1"/>
    <x v="1"/>
    <x v="1"/>
    <x v="1"/>
    <x v="0"/>
    <x v="0"/>
  </r>
  <r>
    <s v="76939-4"/>
    <x v="2"/>
    <x v="7"/>
    <d v="2019-02-12T00:00:00"/>
    <x v="1"/>
    <x v="0"/>
    <b v="0"/>
    <x v="63"/>
    <s v="High Priority"/>
    <x v="1"/>
    <x v="1"/>
    <m/>
    <x v="3"/>
    <n v="1"/>
    <n v="2"/>
    <x v="9"/>
    <x v="191"/>
    <n v="57.4"/>
    <n v="4284"/>
    <n v="0"/>
    <m/>
    <s v="Concordi"/>
    <s v="George Bacalla"/>
    <m/>
    <m/>
    <s v="F23 34'"/>
    <m/>
    <d v="2019-02-04T00:00:00"/>
    <m/>
    <b v="0"/>
    <b v="0"/>
    <s v="NO"/>
    <x v="3"/>
    <x v="0"/>
    <s v="Machine Shop Started"/>
    <x v="0"/>
    <n v="714"/>
    <n v="9.5666666666666664"/>
    <n v="0"/>
    <x v="8"/>
    <n v="4284"/>
    <n v="57.4"/>
    <x v="0"/>
    <n v="0"/>
    <n v="2019"/>
    <n v="2"/>
    <n v="12"/>
    <n v="1"/>
    <x v="1"/>
    <x v="1"/>
    <x v="1"/>
    <x v="0"/>
    <x v="0"/>
  </r>
  <r>
    <s v="78931-1"/>
    <x v="2"/>
    <x v="1"/>
    <d v="2019-02-05T00:00:00"/>
    <x v="4"/>
    <x v="0"/>
    <b v="0"/>
    <x v="64"/>
    <s v="Regular"/>
    <x v="1"/>
    <x v="1"/>
    <m/>
    <x v="0"/>
    <n v="1"/>
    <n v="2"/>
    <x v="6"/>
    <x v="192"/>
    <n v="10.8"/>
    <n v="704"/>
    <n v="0"/>
    <m/>
    <s v="CAL"/>
    <s v="Stan Buyansky"/>
    <m/>
    <m/>
    <s v="A"/>
    <s v="Picked - Complete"/>
    <d v="2019-01-25T00:00:00"/>
    <d v="2019-01-30T00:00:00"/>
    <b v="0"/>
    <b v="0"/>
    <s v=""/>
    <x v="2"/>
    <x v="0"/>
    <s v="Packaging Finished"/>
    <x v="0"/>
    <n v="352"/>
    <n v="5.4"/>
    <n v="0"/>
    <x v="5"/>
    <n v="704"/>
    <n v="10.8"/>
    <x v="0"/>
    <n v="1"/>
    <n v="2019"/>
    <n v="2"/>
    <n v="5"/>
    <n v="1"/>
    <x v="1"/>
    <x v="1"/>
    <x v="0"/>
    <x v="0"/>
    <x v="0"/>
  </r>
  <r>
    <s v="76028-32"/>
    <x v="4"/>
    <x v="8"/>
    <d v="2019-01-21T00:00:00"/>
    <x v="1"/>
    <x v="0"/>
    <b v="0"/>
    <x v="65"/>
    <s v="High Priority"/>
    <x v="1"/>
    <x v="1"/>
    <m/>
    <x v="16"/>
    <n v="1"/>
    <n v="2"/>
    <x v="17"/>
    <x v="193"/>
    <n v="89.6"/>
    <n v="6944"/>
    <n v="0"/>
    <m/>
    <s v="ERW Ltg"/>
    <s v="George Bacalla"/>
    <m/>
    <m/>
    <s v="L02-56'"/>
    <m/>
    <m/>
    <m/>
    <b v="0"/>
    <b v="0"/>
    <s v="NO"/>
    <x v="2"/>
    <x v="0"/>
    <s v="Machine Shop Started"/>
    <x v="0"/>
    <n v="694.4"/>
    <n v="8.9599999999999991"/>
    <n v="0"/>
    <x v="18"/>
    <n v="6944"/>
    <n v="89.6"/>
    <x v="0"/>
    <n v="1"/>
    <n v="2019"/>
    <n v="2"/>
    <n v="8"/>
    <n v="2"/>
    <x v="0"/>
    <x v="0"/>
    <x v="1"/>
    <x v="0"/>
    <x v="2"/>
  </r>
  <r>
    <s v="76028-44"/>
    <x v="4"/>
    <x v="8"/>
    <d v="2019-01-21T00:00:00"/>
    <x v="5"/>
    <x v="0"/>
    <b v="0"/>
    <x v="65"/>
    <s v="High Priority"/>
    <x v="1"/>
    <x v="1"/>
    <m/>
    <x v="23"/>
    <n v="1"/>
    <n v="1"/>
    <x v="11"/>
    <x v="194"/>
    <n v="63.5"/>
    <n v="4960"/>
    <n v="0"/>
    <m/>
    <s v="ERW Ltg"/>
    <s v="George Bacalla"/>
    <m/>
    <m/>
    <s v="L02-80'"/>
    <m/>
    <m/>
    <m/>
    <b v="0"/>
    <b v="0"/>
    <s v="NO"/>
    <x v="2"/>
    <x v="0"/>
    <s v="Scheduled/Released"/>
    <x v="0"/>
    <n v="551.11111111111109"/>
    <n v="7.0555555555555554"/>
    <n v="0"/>
    <x v="11"/>
    <n v="4960"/>
    <n v="63.5"/>
    <x v="0"/>
    <n v="1"/>
    <n v="2019"/>
    <n v="2"/>
    <n v="8"/>
    <n v="2"/>
    <x v="0"/>
    <x v="0"/>
    <x v="1"/>
    <x v="0"/>
    <x v="2"/>
  </r>
  <r>
    <s v="76191-1"/>
    <x v="4"/>
    <x v="15"/>
    <d v="2019-01-17T00:00:00"/>
    <x v="1"/>
    <x v="0"/>
    <b v="0"/>
    <x v="66"/>
    <s v="Regular"/>
    <x v="4"/>
    <x v="1"/>
    <s v="Machining"/>
    <x v="0"/>
    <n v="1"/>
    <n v="5"/>
    <x v="15"/>
    <x v="195"/>
    <n v="56.65"/>
    <n v="3240"/>
    <n v="0"/>
    <m/>
    <s v="PSGI"/>
    <s v="Sacha Lempka"/>
    <s v="Ship: Jan 18th  Edited on 1/17/2019 _x001e__x001e_ - Ship:1 /21  Edited on 1/18/2019 _x001e__x001e_::: Will Ship: Jan 22nd  Edited on 1/22/2019 _x001e__x001e_::: Ship: Jan 23rd  Edited on 1/22/2019::: End Caps (Misplaced) - ETA: Jay/Erin to advise  Edited on 1/24/2019 _x001e__x001e_ - End cap Received - SHIP: Jan 29th  Edited on 1/28/2019::: Will Ship: Jan 30th  Edited on 1/29/2019 _x001e__x001e_::: Ship: Jan 31st  Edited on 1/30/2019 - Elizabeth following up.  Edited on 2/1/2019:::: Elizabeth to follow  Edited on 2/5/2019 _x001e__x001e_"/>
    <m/>
    <s v="P2"/>
    <s v="Picked - Complete"/>
    <d v="2019-01-13T00:00:00"/>
    <d v="2019-01-17T00:00:00"/>
    <b v="0"/>
    <b v="0"/>
    <s v="OK"/>
    <x v="2"/>
    <x v="0"/>
    <s v="Machine Shop Started"/>
    <x v="0"/>
    <n v="648"/>
    <n v="11.33"/>
    <n v="0"/>
    <x v="15"/>
    <n v="3240"/>
    <n v="56.65"/>
    <x v="4"/>
    <n v="1"/>
    <n v="2019"/>
    <n v="1"/>
    <n v="17"/>
    <n v="1"/>
    <x v="1"/>
    <x v="1"/>
    <x v="0"/>
    <x v="0"/>
    <x v="0"/>
  </r>
  <r>
    <s v="79076-1"/>
    <x v="2"/>
    <x v="8"/>
    <d v="2019-02-08T00:00:00"/>
    <x v="2"/>
    <x v="3"/>
    <b v="0"/>
    <x v="67"/>
    <s v="Regular"/>
    <x v="1"/>
    <x v="1"/>
    <m/>
    <x v="0"/>
    <n v="1"/>
    <n v="1"/>
    <x v="3"/>
    <x v="196"/>
    <n v="9"/>
    <n v="448"/>
    <n v="448"/>
    <m/>
    <s v="KSA Ltg"/>
    <s v="Anil Surendra Sanchara"/>
    <m/>
    <m/>
    <s v="L11 - REPLACE"/>
    <s v="Picked - Complete"/>
    <d v="2019-02-03T00:00:00"/>
    <d v="2019-02-04T00:00:00"/>
    <b v="0"/>
    <b v="0"/>
    <s v="NO"/>
    <x v="1"/>
    <x v="0"/>
    <s v="Machine Shop Finished - Incomplete"/>
    <x v="0"/>
    <n v="448"/>
    <n v="9"/>
    <n v="0"/>
    <x v="3"/>
    <n v="448"/>
    <n v="9"/>
    <x v="0"/>
    <n v="1"/>
    <n v="2019"/>
    <n v="2"/>
    <n v="8"/>
    <n v="1"/>
    <x v="1"/>
    <x v="1"/>
    <x v="0"/>
    <x v="0"/>
    <x v="0"/>
  </r>
  <r>
    <s v="78711-1"/>
    <x v="2"/>
    <x v="0"/>
    <d v="2019-02-06T00:00:00"/>
    <x v="2"/>
    <x v="0"/>
    <b v="0"/>
    <x v="68"/>
    <s v="Regular"/>
    <x v="1"/>
    <x v="1"/>
    <m/>
    <x v="0"/>
    <n v="1"/>
    <n v="1"/>
    <x v="3"/>
    <x v="197"/>
    <n v="11.2"/>
    <n v="353"/>
    <n v="0"/>
    <m/>
    <s v="KSA Ltg"/>
    <s v="Joshua Zimet"/>
    <m/>
    <m/>
    <s v="F3"/>
    <s v="Picked - Complete"/>
    <d v="2019-02-03T00:00:00"/>
    <d v="2019-02-04T00:00:00"/>
    <b v="0"/>
    <b v="0"/>
    <s v="NO"/>
    <x v="0"/>
    <x v="0"/>
    <s v="Machine Shop Finished - Incomplete"/>
    <x v="0"/>
    <n v="353"/>
    <n v="11.2"/>
    <n v="0"/>
    <x v="3"/>
    <n v="353"/>
    <n v="11.2"/>
    <x v="0"/>
    <n v="1"/>
    <n v="2019"/>
    <n v="2"/>
    <n v="6"/>
    <n v="1"/>
    <x v="1"/>
    <x v="1"/>
    <x v="0"/>
    <x v="0"/>
    <x v="0"/>
  </r>
  <r>
    <s v="78150-1"/>
    <x v="1"/>
    <x v="2"/>
    <d v="2019-02-01T00:00:00"/>
    <x v="2"/>
    <x v="0"/>
    <b v="0"/>
    <x v="69"/>
    <s v="Regular"/>
    <x v="0"/>
    <x v="0"/>
    <s v="sub assembly parts"/>
    <x v="0"/>
    <n v="1"/>
    <n v="3"/>
    <x v="10"/>
    <x v="198"/>
    <n v="24"/>
    <n v="2148"/>
    <n v="0"/>
    <m/>
    <s v="Enterpri"/>
    <s v="Jessica Pasternyk"/>
    <s v="Ship: Kaushik to advise  Edited on 2/5/2019 _x001e__x001e_"/>
    <m/>
    <s v="L1-8'"/>
    <m/>
    <d v="2019-01-27T00:00:00"/>
    <d v="2019-02-05T00:00:00"/>
    <b v="0"/>
    <b v="1"/>
    <s v="NO"/>
    <x v="1"/>
    <x v="0"/>
    <s v="Machine Shop Finished - Incomplete"/>
    <x v="0"/>
    <n v="716"/>
    <n v="8"/>
    <n v="0"/>
    <x v="9"/>
    <n v="2148"/>
    <n v="24"/>
    <x v="0"/>
    <n v="1"/>
    <n v="2019"/>
    <n v="2"/>
    <n v="1"/>
    <n v="1"/>
    <x v="1"/>
    <x v="1"/>
    <x v="0"/>
    <x v="0"/>
    <x v="0"/>
  </r>
  <r>
    <s v="78150-2"/>
    <x v="1"/>
    <x v="2"/>
    <d v="2019-02-01T00:00:00"/>
    <x v="2"/>
    <x v="0"/>
    <b v="0"/>
    <x v="69"/>
    <s v="Regular"/>
    <x v="5"/>
    <x v="1"/>
    <s v="Extrusion"/>
    <x v="1"/>
    <n v="1"/>
    <n v="1"/>
    <x v="3"/>
    <x v="199"/>
    <n v="11"/>
    <n v="1040"/>
    <n v="0"/>
    <m/>
    <s v="Enterpri"/>
    <s v="Jessica Pasternyk"/>
    <m/>
    <m/>
    <s v="L2-12'"/>
    <m/>
    <d v="2019-01-27T00:00:00"/>
    <d v="2019-02-05T00:00:00"/>
    <b v="0"/>
    <b v="1"/>
    <s v="NO"/>
    <x v="1"/>
    <x v="0"/>
    <s v="Machine Shop Finished - Incomplete"/>
    <x v="0"/>
    <n v="1040"/>
    <n v="11"/>
    <n v="0"/>
    <x v="3"/>
    <n v="1040"/>
    <n v="11"/>
    <x v="5"/>
    <n v="0"/>
    <n v="2019"/>
    <n v="2"/>
    <n v="1"/>
    <n v="1"/>
    <x v="1"/>
    <x v="1"/>
    <x v="0"/>
    <x v="0"/>
    <x v="0"/>
  </r>
  <r>
    <s v="78150-3"/>
    <x v="1"/>
    <x v="2"/>
    <d v="2019-02-01T00:00:00"/>
    <x v="2"/>
    <x v="0"/>
    <b v="0"/>
    <x v="69"/>
    <s v="Regular"/>
    <x v="1"/>
    <x v="1"/>
    <m/>
    <x v="2"/>
    <n v="1"/>
    <n v="1"/>
    <x v="3"/>
    <x v="200"/>
    <n v="25.8"/>
    <n v="1134"/>
    <n v="0"/>
    <m/>
    <s v="Enterpri"/>
    <s v="Jessica Pasternyk"/>
    <m/>
    <m/>
    <s v="L3-9'"/>
    <m/>
    <d v="2019-01-27T00:00:00"/>
    <d v="2019-02-05T00:00:00"/>
    <b v="0"/>
    <b v="1"/>
    <s v="NO"/>
    <x v="1"/>
    <x v="0"/>
    <s v="Machine Shop Finished - Incomplete"/>
    <x v="0"/>
    <n v="1134"/>
    <n v="25.8"/>
    <n v="0"/>
    <x v="3"/>
    <n v="1134"/>
    <n v="25.8"/>
    <x v="0"/>
    <n v="0"/>
    <n v="2019"/>
    <n v="2"/>
    <n v="1"/>
    <n v="1"/>
    <x v="1"/>
    <x v="1"/>
    <x v="0"/>
    <x v="0"/>
    <x v="0"/>
  </r>
  <r>
    <s v="78290-1"/>
    <x v="2"/>
    <x v="10"/>
    <d v="2019-02-04T00:00:00"/>
    <x v="2"/>
    <x v="0"/>
    <b v="0"/>
    <x v="70"/>
    <s v="Regular"/>
    <x v="1"/>
    <x v="1"/>
    <m/>
    <x v="0"/>
    <n v="1"/>
    <n v="2"/>
    <x v="6"/>
    <x v="201"/>
    <n v="36"/>
    <n v="2542"/>
    <n v="0"/>
    <m/>
    <s v="Enterpri"/>
    <s v="Jessica Pasternyk"/>
    <s v="Ms:2/1 - Kaushik to advise.  Edited on 2/1/2019 _x001e__x001e_::: Ship: Feb 5th  Edited on 2/5/2019 _x001e__x001e_"/>
    <m/>
    <s v="JL1"/>
    <m/>
    <m/>
    <d v="2019-01-29T00:00:00"/>
    <b v="0"/>
    <b v="0"/>
    <s v="OK"/>
    <x v="2"/>
    <x v="0"/>
    <s v="Machine Shop Finished -Ready"/>
    <x v="0"/>
    <n v="1271"/>
    <n v="18"/>
    <n v="0"/>
    <x v="5"/>
    <n v="2542"/>
    <n v="36"/>
    <x v="0"/>
    <n v="1"/>
    <n v="2019"/>
    <n v="2"/>
    <n v="4"/>
    <n v="1"/>
    <x v="1"/>
    <x v="1"/>
    <x v="0"/>
    <x v="0"/>
    <x v="0"/>
  </r>
  <r>
    <s v="75697-1"/>
    <x v="3"/>
    <x v="1"/>
    <d v="2019-02-05T00:00:00"/>
    <x v="2"/>
    <x v="0"/>
    <b v="0"/>
    <x v="71"/>
    <s v="Regular"/>
    <x v="1"/>
    <x v="1"/>
    <m/>
    <x v="0"/>
    <n v="1"/>
    <n v="7"/>
    <x v="7"/>
    <x v="202"/>
    <n v="40.950000000000003"/>
    <n v="3767.8534599999998"/>
    <n v="0"/>
    <m/>
    <s v="LS Phill"/>
    <s v="Gaurav Jain"/>
    <s v="Ship: Feb 6th  Edited on 2/5/2019 _x001e__x001e_"/>
    <m/>
    <s v="F5-4'"/>
    <m/>
    <m/>
    <d v="2019-02-04T00:00:00"/>
    <b v="0"/>
    <b v="0"/>
    <s v="NO"/>
    <x v="2"/>
    <x v="0"/>
    <s v="Machine Shop Finished - Incomplete"/>
    <x v="0"/>
    <n v="538.26477999999997"/>
    <n v="5.8500000000000005"/>
    <n v="0"/>
    <x v="6"/>
    <n v="3767.8534599999998"/>
    <n v="40.950000000000003"/>
    <x v="0"/>
    <n v="1"/>
    <n v="2019"/>
    <n v="2"/>
    <n v="5"/>
    <n v="1"/>
    <x v="1"/>
    <x v="1"/>
    <x v="0"/>
    <x v="0"/>
    <x v="2"/>
  </r>
  <r>
    <s v="75697-2"/>
    <x v="3"/>
    <x v="1"/>
    <d v="2019-02-05T00:00:00"/>
    <x v="2"/>
    <x v="0"/>
    <b v="0"/>
    <x v="71"/>
    <s v="Regular"/>
    <x v="1"/>
    <x v="1"/>
    <m/>
    <x v="1"/>
    <n v="1"/>
    <n v="35"/>
    <x v="33"/>
    <x v="202"/>
    <n v="204.75"/>
    <n v="18839.2673"/>
    <n v="0"/>
    <m/>
    <s v="LS Phill"/>
    <s v="Gaurav Jain"/>
    <m/>
    <m/>
    <s v="F5-4' E"/>
    <m/>
    <m/>
    <d v="2019-02-04T00:00:00"/>
    <b v="0"/>
    <b v="0"/>
    <s v="NO"/>
    <x v="2"/>
    <x v="0"/>
    <s v="Machine Shop Finished - Incomplete"/>
    <x v="0"/>
    <n v="538.26477999999997"/>
    <n v="5.85"/>
    <n v="0"/>
    <x v="31"/>
    <n v="18839.2673"/>
    <n v="204.75"/>
    <x v="0"/>
    <n v="0"/>
    <n v="2019"/>
    <n v="2"/>
    <n v="5"/>
    <n v="1"/>
    <x v="1"/>
    <x v="1"/>
    <x v="0"/>
    <x v="0"/>
    <x v="2"/>
  </r>
  <r>
    <s v="75697-3"/>
    <x v="3"/>
    <x v="1"/>
    <d v="2019-02-05T00:00:00"/>
    <x v="2"/>
    <x v="0"/>
    <b v="0"/>
    <x v="71"/>
    <s v="Regular"/>
    <x v="1"/>
    <x v="1"/>
    <m/>
    <x v="2"/>
    <n v="1"/>
    <n v="26"/>
    <x v="29"/>
    <x v="203"/>
    <n v="209.56"/>
    <n v="25909.76856"/>
    <n v="0"/>
    <m/>
    <s v="LS Phill"/>
    <s v="Gaurav Jain"/>
    <m/>
    <m/>
    <s v="F5-8' E"/>
    <m/>
    <m/>
    <d v="2019-02-04T00:00:00"/>
    <b v="0"/>
    <b v="0"/>
    <s v="NO"/>
    <x v="2"/>
    <x v="0"/>
    <s v="Machine Shop Finished - Incomplete"/>
    <x v="0"/>
    <n v="996.52956000000006"/>
    <n v="8.06"/>
    <n v="0"/>
    <x v="32"/>
    <n v="25909.76856"/>
    <n v="209.56"/>
    <x v="0"/>
    <n v="0"/>
    <n v="2019"/>
    <n v="2"/>
    <n v="5"/>
    <n v="1"/>
    <x v="1"/>
    <x v="1"/>
    <x v="0"/>
    <x v="0"/>
    <x v="2"/>
  </r>
  <r>
    <s v="75697-4"/>
    <x v="3"/>
    <x v="1"/>
    <d v="2019-02-05T00:00:00"/>
    <x v="2"/>
    <x v="0"/>
    <b v="0"/>
    <x v="71"/>
    <s v="Regular"/>
    <x v="1"/>
    <x v="1"/>
    <m/>
    <x v="3"/>
    <n v="1"/>
    <n v="1"/>
    <x v="3"/>
    <x v="204"/>
    <n v="9.81"/>
    <n v="1483.1105399999999"/>
    <n v="0"/>
    <m/>
    <s v="LS Phill"/>
    <s v="Gaurav Jain"/>
    <m/>
    <m/>
    <s v="F5-12' E"/>
    <m/>
    <m/>
    <d v="2019-02-04T00:00:00"/>
    <b v="0"/>
    <b v="0"/>
    <s v="NO"/>
    <x v="2"/>
    <x v="0"/>
    <s v="Machine Shop Finished - Incomplete"/>
    <x v="0"/>
    <n v="1483.1105399999999"/>
    <n v="9.81"/>
    <n v="0"/>
    <x v="3"/>
    <n v="1483.1105399999999"/>
    <n v="9.81"/>
    <x v="0"/>
    <n v="0"/>
    <n v="2019"/>
    <n v="2"/>
    <n v="5"/>
    <n v="1"/>
    <x v="1"/>
    <x v="1"/>
    <x v="0"/>
    <x v="0"/>
    <x v="2"/>
  </r>
  <r>
    <s v="78569-1"/>
    <x v="6"/>
    <x v="8"/>
    <d v="2019-02-08T00:00:00"/>
    <x v="2"/>
    <x v="0"/>
    <b v="0"/>
    <x v="72"/>
    <s v="High Priority"/>
    <x v="5"/>
    <x v="1"/>
    <s v="Extrusion"/>
    <x v="0"/>
    <n v="1"/>
    <n v="31"/>
    <x v="34"/>
    <x v="205"/>
    <n v="189.1"/>
    <n v="12927"/>
    <n v="0"/>
    <m/>
    <s v="Performa"/>
    <s v="Stan Buyansky"/>
    <m/>
    <m/>
    <s v="SD-5"/>
    <m/>
    <m/>
    <m/>
    <b v="0"/>
    <b v="0"/>
    <s v="NO"/>
    <x v="0"/>
    <x v="0"/>
    <s v="Machine Shop Finished - Incomplete"/>
    <x v="0"/>
    <n v="417"/>
    <n v="6.1"/>
    <n v="0"/>
    <x v="33"/>
    <n v="12927"/>
    <n v="189.1"/>
    <x v="5"/>
    <n v="1"/>
    <n v="2019"/>
    <n v="2"/>
    <n v="8"/>
    <n v="1"/>
    <x v="1"/>
    <x v="0"/>
    <x v="1"/>
    <x v="0"/>
    <x v="2"/>
  </r>
  <r>
    <s v="79186-1"/>
    <x v="2"/>
    <x v="8"/>
    <d v="2019-02-08T00:00:00"/>
    <x v="1"/>
    <x v="3"/>
    <b v="0"/>
    <x v="73"/>
    <s v="Regular"/>
    <x v="5"/>
    <x v="1"/>
    <m/>
    <x v="0"/>
    <n v="1"/>
    <n v="1"/>
    <x v="3"/>
    <x v="206"/>
    <n v="38.799999999999997"/>
    <n v="840"/>
    <n v="840"/>
    <m/>
    <s v="Performa"/>
    <s v="Tajinder Singh"/>
    <m/>
    <m/>
    <s v="LP3-28"/>
    <s v="Picked - Complete"/>
    <d v="2019-01-30T00:00:00"/>
    <d v="2019-02-05T00:00:00"/>
    <b v="0"/>
    <b v="0"/>
    <s v="NO"/>
    <x v="1"/>
    <x v="0"/>
    <s v="Machine Shop Started"/>
    <x v="0"/>
    <n v="840"/>
    <n v="38.799999999999997"/>
    <n v="0"/>
    <x v="3"/>
    <n v="840"/>
    <n v="38.799999999999997"/>
    <x v="5"/>
    <n v="1"/>
    <n v="2019"/>
    <n v="2"/>
    <n v="8"/>
    <n v="1"/>
    <x v="1"/>
    <x v="0"/>
    <x v="1"/>
    <x v="0"/>
    <x v="0"/>
  </r>
  <r>
    <s v="70875-1"/>
    <x v="2"/>
    <x v="11"/>
    <d v="2019-02-11T00:00:00"/>
    <x v="5"/>
    <x v="0"/>
    <b v="0"/>
    <x v="74"/>
    <s v="Regular"/>
    <x v="1"/>
    <x v="1"/>
    <m/>
    <x v="0"/>
    <n v="1"/>
    <n v="4"/>
    <x v="5"/>
    <x v="207"/>
    <n v="68"/>
    <n v="5942.16"/>
    <n v="0"/>
    <m/>
    <s v="Performa"/>
    <s v="Stan Buyansky"/>
    <m/>
    <m/>
    <s v="H15"/>
    <s v="Picked - Complete"/>
    <d v="2019-02-03T00:00:00"/>
    <m/>
    <b v="0"/>
    <b v="0"/>
    <s v="NO"/>
    <x v="3"/>
    <x v="0"/>
    <s v="Scheduled/Released"/>
    <x v="0"/>
    <n v="495.18"/>
    <n v="5.666666666666667"/>
    <n v="0"/>
    <x v="10"/>
    <n v="5942.16"/>
    <n v="68"/>
    <x v="0"/>
    <n v="1"/>
    <n v="2019"/>
    <n v="2"/>
    <n v="11"/>
    <n v="1"/>
    <x v="1"/>
    <x v="0"/>
    <x v="1"/>
    <x v="0"/>
    <x v="2"/>
  </r>
  <r>
    <s v="79418-1"/>
    <x v="4"/>
    <x v="1"/>
    <m/>
    <x v="1"/>
    <x v="1"/>
    <b v="0"/>
    <x v="75"/>
    <s v="High Priority"/>
    <x v="5"/>
    <x v="1"/>
    <m/>
    <x v="0"/>
    <n v="1"/>
    <n v="1"/>
    <x v="3"/>
    <x v="208"/>
    <n v="7"/>
    <n v="100"/>
    <n v="100"/>
    <s v="Howard’s tours in the lab - need for Thursday Feb 7th latest"/>
    <s v="HOUSE"/>
    <s v="Joe Brier"/>
    <s v="MS: Feb 5th  Edited on 2/5/2019"/>
    <m/>
    <s v="ZEN-A"/>
    <s v="Picked - Complete"/>
    <m/>
    <m/>
    <b v="0"/>
    <b v="0"/>
    <s v="NO"/>
    <x v="2"/>
    <x v="0"/>
    <s v="Machine Shop Started"/>
    <x v="0"/>
    <n v="100"/>
    <n v="7"/>
    <n v="0"/>
    <x v="3"/>
    <n v="100"/>
    <n v="7"/>
    <x v="5"/>
    <n v="1"/>
    <n v="2019"/>
    <n v="2"/>
    <n v="5"/>
    <n v="1"/>
    <x v="1"/>
    <x v="0"/>
    <x v="1"/>
    <x v="0"/>
    <x v="2"/>
  </r>
  <r>
    <s v="79418-2"/>
    <x v="4"/>
    <x v="1"/>
    <m/>
    <x v="1"/>
    <x v="1"/>
    <b v="0"/>
    <x v="75"/>
    <s v="High Priority"/>
    <x v="1"/>
    <x v="1"/>
    <m/>
    <x v="1"/>
    <n v="1"/>
    <n v="1"/>
    <x v="3"/>
    <x v="209"/>
    <n v="7"/>
    <n v="100"/>
    <n v="100"/>
    <s v="Howard’s tours in the lab - need for Thursday Feb 7th latest"/>
    <s v="HOUSE"/>
    <s v="Joe Brier"/>
    <m/>
    <m/>
    <s v="ZEN-B"/>
    <s v="Picked - Complete"/>
    <m/>
    <m/>
    <b v="0"/>
    <b v="0"/>
    <s v="NO"/>
    <x v="2"/>
    <x v="0"/>
    <s v="Machine Shop Started"/>
    <x v="0"/>
    <n v="100"/>
    <n v="7"/>
    <n v="0"/>
    <x v="3"/>
    <n v="100"/>
    <n v="7"/>
    <x v="0"/>
    <n v="0"/>
    <n v="2019"/>
    <n v="2"/>
    <n v="5"/>
    <n v="1"/>
    <x v="1"/>
    <x v="0"/>
    <x v="1"/>
    <x v="0"/>
    <x v="2"/>
  </r>
  <r>
    <s v="79418-3"/>
    <x v="4"/>
    <x v="1"/>
    <m/>
    <x v="1"/>
    <x v="1"/>
    <b v="0"/>
    <x v="75"/>
    <s v="High Priority"/>
    <x v="1"/>
    <x v="1"/>
    <m/>
    <x v="2"/>
    <n v="1"/>
    <n v="1"/>
    <x v="3"/>
    <x v="210"/>
    <n v="5.6"/>
    <n v="100"/>
    <n v="100"/>
    <s v="Howard’s tours in the lab - need for Thursday Feb 7th latest"/>
    <s v="HOUSE"/>
    <s v="Joe Brier"/>
    <m/>
    <m/>
    <s v="ZESQ-A"/>
    <s v="Picked - Complete"/>
    <m/>
    <m/>
    <b v="0"/>
    <b v="0"/>
    <s v="NO"/>
    <x v="2"/>
    <x v="0"/>
    <s v="Machine Shop Started"/>
    <x v="0"/>
    <n v="100"/>
    <n v="5.6"/>
    <n v="0"/>
    <x v="3"/>
    <n v="100"/>
    <n v="5.6"/>
    <x v="0"/>
    <n v="0"/>
    <n v="2019"/>
    <n v="2"/>
    <n v="5"/>
    <n v="1"/>
    <x v="1"/>
    <x v="2"/>
    <x v="2"/>
    <x v="3"/>
    <x v="3"/>
  </r>
  <r>
    <s v="79418-4"/>
    <x v="4"/>
    <x v="1"/>
    <m/>
    <x v="1"/>
    <x v="1"/>
    <b v="0"/>
    <x v="75"/>
    <s v="High Priority"/>
    <x v="5"/>
    <x v="1"/>
    <m/>
    <x v="3"/>
    <n v="1"/>
    <n v="1"/>
    <x v="3"/>
    <x v="211"/>
    <n v="5.6"/>
    <n v="100"/>
    <n v="100"/>
    <s v="Howard’s tours in the lab - need for Thursday Feb 7th latest"/>
    <s v="HOUSE"/>
    <s v="Joe Brier"/>
    <m/>
    <m/>
    <s v="ZESQ-B"/>
    <s v="Picked - Complete"/>
    <m/>
    <m/>
    <b v="0"/>
    <b v="0"/>
    <s v="NO"/>
    <x v="2"/>
    <x v="0"/>
    <s v="Machine Shop Started"/>
    <x v="0"/>
    <n v="100"/>
    <n v="5.6"/>
    <n v="0"/>
    <x v="3"/>
    <n v="100"/>
    <n v="5.6"/>
    <x v="5"/>
    <n v="0"/>
    <n v="2019"/>
    <n v="2"/>
    <n v="5"/>
    <n v="1"/>
    <x v="1"/>
    <x v="2"/>
    <x v="2"/>
    <x v="3"/>
    <x v="3"/>
  </r>
  <r>
    <s v="79124-1"/>
    <x v="6"/>
    <x v="11"/>
    <d v="2019-02-11T00:00:00"/>
    <x v="1"/>
    <x v="1"/>
    <b v="0"/>
    <x v="76"/>
    <s v="Regular"/>
    <x v="1"/>
    <x v="1"/>
    <m/>
    <x v="0"/>
    <n v="1"/>
    <n v="1"/>
    <x v="6"/>
    <x v="212"/>
    <n v="8.6"/>
    <n v="200"/>
    <n v="200"/>
    <s v="Call Joe/Gagan when ready."/>
    <s v="HOUSE"/>
    <s v="Joe Brier"/>
    <m/>
    <m/>
    <s v="A1-SAMPLE"/>
    <m/>
    <m/>
    <m/>
    <b v="0"/>
    <b v="0"/>
    <s v="NO"/>
    <x v="0"/>
    <x v="0"/>
    <s v="Machine Shop Started"/>
    <x v="0"/>
    <n v="100"/>
    <n v="4.3"/>
    <n v="0"/>
    <x v="5"/>
    <n v="200"/>
    <n v="8.6"/>
    <x v="0"/>
    <n v="1"/>
    <n v="2019"/>
    <n v="2"/>
    <n v="11"/>
    <n v="1"/>
    <x v="1"/>
    <x v="1"/>
    <x v="1"/>
    <x v="0"/>
    <x v="2"/>
  </r>
  <r>
    <s v="79320-1"/>
    <x v="2"/>
    <x v="10"/>
    <d v="2019-02-04T00:00:00"/>
    <x v="4"/>
    <x v="0"/>
    <b v="0"/>
    <x v="77"/>
    <s v="High Priority"/>
    <x v="1"/>
    <x v="1"/>
    <m/>
    <x v="0"/>
    <n v="1"/>
    <n v="1"/>
    <x v="8"/>
    <x v="213"/>
    <n v="27.2"/>
    <n v="2080"/>
    <n v="2080"/>
    <s v="MUST SHIP 2/4"/>
    <s v="HOUSE"/>
    <s v="Rohan Srivastava"/>
    <m/>
    <m/>
    <s v="B2-32'"/>
    <s v="Picked - Complete"/>
    <m/>
    <d v="2019-01-30T00:00:00"/>
    <b v="0"/>
    <b v="0"/>
    <s v="NO"/>
    <x v="0"/>
    <x v="0"/>
    <s v="Packaging Finished"/>
    <x v="0"/>
    <n v="520"/>
    <n v="6.8"/>
    <n v="4"/>
    <x v="4"/>
    <n v="0"/>
    <n v="0"/>
    <x v="0"/>
    <n v="1"/>
    <n v="2019"/>
    <n v="2"/>
    <n v="4"/>
    <n v="1"/>
    <x v="1"/>
    <x v="1"/>
    <x v="0"/>
    <x v="0"/>
    <x v="0"/>
  </r>
  <r>
    <s v="73887-1"/>
    <x v="6"/>
    <x v="1"/>
    <m/>
    <x v="4"/>
    <x v="0"/>
    <b v="0"/>
    <x v="78"/>
    <s v="Regular"/>
    <x v="1"/>
    <x v="1"/>
    <m/>
    <x v="0"/>
    <n v="1"/>
    <n v="7"/>
    <x v="7"/>
    <x v="214"/>
    <n v="29.4"/>
    <n v="1638"/>
    <n v="0"/>
    <m/>
    <s v="Visual"/>
    <s v="Christina Torok"/>
    <s v="Ship: Feb 6th  Edited on 2/5/2019 _x001e__x001e_"/>
    <m/>
    <s v="B-4"/>
    <m/>
    <d v="2019-01-28T00:00:00"/>
    <m/>
    <b v="0"/>
    <b v="0"/>
    <s v="NO"/>
    <x v="2"/>
    <x v="0"/>
    <s v="Packaging Finished"/>
    <x v="0"/>
    <n v="234"/>
    <n v="4.2"/>
    <n v="7"/>
    <x v="4"/>
    <n v="0"/>
    <n v="0"/>
    <x v="0"/>
    <n v="1"/>
    <n v="2019"/>
    <n v="2"/>
    <n v="5"/>
    <n v="2"/>
    <x v="0"/>
    <x v="2"/>
    <x v="2"/>
    <x v="3"/>
    <x v="3"/>
  </r>
  <r>
    <s v="73887-3"/>
    <x v="6"/>
    <x v="1"/>
    <m/>
    <x v="4"/>
    <x v="0"/>
    <b v="0"/>
    <x v="78"/>
    <s v="Regular"/>
    <x v="1"/>
    <x v="1"/>
    <m/>
    <x v="2"/>
    <n v="1"/>
    <n v="34"/>
    <x v="35"/>
    <x v="215"/>
    <n v="105.4"/>
    <n v="7956"/>
    <n v="0"/>
    <m/>
    <s v="Visual"/>
    <s v="Christina Torok"/>
    <m/>
    <m/>
    <s v="B3-4-GRID"/>
    <m/>
    <d v="2019-01-28T00:00:00"/>
    <m/>
    <b v="0"/>
    <b v="0"/>
    <s v="NO"/>
    <x v="2"/>
    <x v="0"/>
    <s v="Packaging Finished"/>
    <x v="0"/>
    <n v="234"/>
    <n v="3.1"/>
    <n v="34"/>
    <x v="4"/>
    <n v="0"/>
    <n v="0"/>
    <x v="0"/>
    <n v="0"/>
    <n v="2019"/>
    <n v="2"/>
    <n v="5"/>
    <n v="2"/>
    <x v="0"/>
    <x v="2"/>
    <x v="2"/>
    <x v="3"/>
    <x v="3"/>
  </r>
  <r>
    <s v="73887-4"/>
    <x v="6"/>
    <x v="1"/>
    <m/>
    <x v="4"/>
    <x v="0"/>
    <b v="0"/>
    <x v="78"/>
    <s v="Regular"/>
    <x v="1"/>
    <x v="1"/>
    <m/>
    <x v="3"/>
    <n v="1"/>
    <n v="1"/>
    <x v="3"/>
    <x v="216"/>
    <n v="6.1"/>
    <n v="468"/>
    <n v="0"/>
    <m/>
    <s v="Visual"/>
    <s v="Christina Torok"/>
    <m/>
    <m/>
    <s v="B3-8-GRID"/>
    <m/>
    <d v="2019-01-28T00:00:00"/>
    <m/>
    <b v="0"/>
    <b v="0"/>
    <s v="NO"/>
    <x v="2"/>
    <x v="0"/>
    <s v="Packaging Finished"/>
    <x v="0"/>
    <n v="468"/>
    <n v="6.1"/>
    <n v="1"/>
    <x v="4"/>
    <n v="0"/>
    <n v="0"/>
    <x v="0"/>
    <n v="0"/>
    <n v="2019"/>
    <n v="2"/>
    <n v="5"/>
    <n v="2"/>
    <x v="0"/>
    <x v="2"/>
    <x v="2"/>
    <x v="3"/>
    <x v="3"/>
  </r>
  <r>
    <s v="73887-5"/>
    <x v="6"/>
    <x v="1"/>
    <m/>
    <x v="4"/>
    <x v="0"/>
    <b v="0"/>
    <x v="78"/>
    <s v="Regular"/>
    <x v="1"/>
    <x v="1"/>
    <m/>
    <x v="4"/>
    <n v="1"/>
    <n v="1"/>
    <x v="6"/>
    <x v="217"/>
    <n v="12.8"/>
    <n v="936"/>
    <n v="0"/>
    <m/>
    <s v="Visual"/>
    <s v="Christina Torok"/>
    <m/>
    <m/>
    <s v="B3-16-GYP"/>
    <m/>
    <d v="2019-01-28T00:00:00"/>
    <m/>
    <b v="0"/>
    <b v="0"/>
    <s v="NO"/>
    <x v="2"/>
    <x v="0"/>
    <s v="Packaging Finished"/>
    <x v="0"/>
    <n v="468"/>
    <n v="6.4"/>
    <n v="2"/>
    <x v="4"/>
    <n v="0"/>
    <n v="0"/>
    <x v="0"/>
    <n v="0"/>
    <n v="2019"/>
    <n v="2"/>
    <n v="5"/>
    <n v="2"/>
    <x v="0"/>
    <x v="2"/>
    <x v="2"/>
    <x v="3"/>
    <x v="3"/>
  </r>
  <r>
    <s v="73887-6"/>
    <x v="6"/>
    <x v="1"/>
    <m/>
    <x v="4"/>
    <x v="0"/>
    <b v="0"/>
    <x v="78"/>
    <s v="Regular"/>
    <x v="1"/>
    <x v="1"/>
    <m/>
    <x v="5"/>
    <n v="1"/>
    <n v="1"/>
    <x v="3"/>
    <x v="218"/>
    <n v="8.6999999999999993"/>
    <n v="702"/>
    <n v="0"/>
    <m/>
    <s v="Visual"/>
    <s v="Christina Torok"/>
    <m/>
    <m/>
    <s v="B3-12-GRID"/>
    <m/>
    <d v="2019-01-28T00:00:00"/>
    <m/>
    <b v="0"/>
    <b v="0"/>
    <s v="NO"/>
    <x v="2"/>
    <x v="0"/>
    <s v="Packaging Finished"/>
    <x v="0"/>
    <n v="702"/>
    <n v="8.6999999999999993"/>
    <n v="1"/>
    <x v="4"/>
    <n v="0"/>
    <n v="0"/>
    <x v="0"/>
    <n v="0"/>
    <n v="2019"/>
    <n v="2"/>
    <n v="5"/>
    <n v="2"/>
    <x v="0"/>
    <x v="2"/>
    <x v="2"/>
    <x v="3"/>
    <x v="3"/>
  </r>
  <r>
    <s v="73887-7"/>
    <x v="6"/>
    <x v="1"/>
    <m/>
    <x v="4"/>
    <x v="0"/>
    <b v="0"/>
    <x v="78"/>
    <s v="Regular"/>
    <x v="0"/>
    <x v="1"/>
    <s v="Wrong Size Flange"/>
    <x v="9"/>
    <n v="1"/>
    <n v="30"/>
    <x v="36"/>
    <x v="219"/>
    <n v="93"/>
    <n v="7500"/>
    <n v="0"/>
    <m/>
    <s v="Visual"/>
    <s v="Christina Torok"/>
    <m/>
    <m/>
    <s v="B4-4-GRID"/>
    <m/>
    <d v="2019-01-28T00:00:00"/>
    <m/>
    <b v="0"/>
    <b v="0"/>
    <s v="NO"/>
    <x v="2"/>
    <x v="0"/>
    <s v="Packaging Finished"/>
    <x v="0"/>
    <n v="250"/>
    <n v="3.1"/>
    <n v="30"/>
    <x v="4"/>
    <n v="0"/>
    <n v="0"/>
    <x v="1"/>
    <n v="0"/>
    <n v="2019"/>
    <n v="2"/>
    <n v="5"/>
    <n v="2"/>
    <x v="0"/>
    <x v="2"/>
    <x v="2"/>
    <x v="3"/>
    <x v="3"/>
  </r>
  <r>
    <s v="73887-8"/>
    <x v="6"/>
    <x v="1"/>
    <m/>
    <x v="4"/>
    <x v="0"/>
    <b v="0"/>
    <x v="78"/>
    <s v="Regular"/>
    <x v="1"/>
    <x v="1"/>
    <m/>
    <x v="10"/>
    <n v="1"/>
    <n v="1"/>
    <x v="3"/>
    <x v="220"/>
    <n v="8.6999999999999993"/>
    <n v="750"/>
    <n v="0"/>
    <m/>
    <s v="Visual"/>
    <s v="Christina Torok"/>
    <m/>
    <m/>
    <s v="B4-12-GYP"/>
    <m/>
    <d v="2019-01-28T00:00:00"/>
    <m/>
    <b v="0"/>
    <b v="0"/>
    <s v="NO"/>
    <x v="2"/>
    <x v="0"/>
    <s v="Packaging Finished"/>
    <x v="0"/>
    <n v="750"/>
    <n v="8.6999999999999993"/>
    <n v="1"/>
    <x v="4"/>
    <n v="0"/>
    <n v="0"/>
    <x v="0"/>
    <n v="0"/>
    <n v="2019"/>
    <n v="2"/>
    <n v="5"/>
    <n v="2"/>
    <x v="0"/>
    <x v="2"/>
    <x v="2"/>
    <x v="3"/>
    <x v="3"/>
  </r>
  <r>
    <s v="73887-9"/>
    <x v="6"/>
    <x v="1"/>
    <m/>
    <x v="4"/>
    <x v="0"/>
    <b v="0"/>
    <x v="78"/>
    <s v="Regular"/>
    <x v="1"/>
    <x v="1"/>
    <m/>
    <x v="11"/>
    <n v="1"/>
    <n v="1"/>
    <x v="6"/>
    <x v="221"/>
    <n v="12.8"/>
    <n v="998"/>
    <n v="0"/>
    <m/>
    <s v="Visual"/>
    <s v="Christina Torok"/>
    <m/>
    <m/>
    <s v="B4-16-GRID"/>
    <m/>
    <d v="2019-01-28T00:00:00"/>
    <m/>
    <b v="0"/>
    <b v="0"/>
    <s v="NO"/>
    <x v="2"/>
    <x v="0"/>
    <s v="Packaging Finished"/>
    <x v="0"/>
    <n v="499"/>
    <n v="6.4"/>
    <n v="2"/>
    <x v="4"/>
    <n v="0"/>
    <n v="0"/>
    <x v="0"/>
    <n v="0"/>
    <n v="2019"/>
    <n v="2"/>
    <n v="5"/>
    <n v="2"/>
    <x v="0"/>
    <x v="2"/>
    <x v="2"/>
    <x v="3"/>
    <x v="3"/>
  </r>
  <r>
    <s v="73887-10"/>
    <x v="6"/>
    <x v="1"/>
    <m/>
    <x v="4"/>
    <x v="0"/>
    <b v="0"/>
    <x v="78"/>
    <s v="Regular"/>
    <x v="1"/>
    <x v="1"/>
    <m/>
    <x v="6"/>
    <n v="1"/>
    <n v="2"/>
    <x v="8"/>
    <x v="222"/>
    <n v="31.2"/>
    <n v="2500"/>
    <n v="0"/>
    <m/>
    <s v="Visual"/>
    <s v="Christina Torok"/>
    <m/>
    <m/>
    <s v="B4-20-GYP"/>
    <m/>
    <d v="2019-01-28T00:00:00"/>
    <m/>
    <b v="0"/>
    <b v="0"/>
    <s v="NO"/>
    <x v="2"/>
    <x v="0"/>
    <s v="Packaging Finished"/>
    <x v="0"/>
    <n v="625"/>
    <n v="7.8"/>
    <n v="4"/>
    <x v="4"/>
    <n v="0"/>
    <n v="0"/>
    <x v="0"/>
    <n v="0"/>
    <n v="2019"/>
    <n v="2"/>
    <n v="5"/>
    <n v="2"/>
    <x v="0"/>
    <x v="2"/>
    <x v="2"/>
    <x v="3"/>
    <x v="3"/>
  </r>
  <r>
    <s v="73887-11"/>
    <x v="6"/>
    <x v="1"/>
    <m/>
    <x v="4"/>
    <x v="0"/>
    <b v="0"/>
    <x v="78"/>
    <s v="Regular"/>
    <x v="1"/>
    <x v="1"/>
    <m/>
    <x v="7"/>
    <n v="1"/>
    <n v="4"/>
    <x v="8"/>
    <x v="223"/>
    <n v="24.4"/>
    <n v="1372"/>
    <n v="0"/>
    <m/>
    <s v="Visual"/>
    <s v="Christina Torok"/>
    <m/>
    <m/>
    <s v="B5-6-GRID"/>
    <m/>
    <d v="2019-01-28T00:00:00"/>
    <m/>
    <b v="0"/>
    <b v="0"/>
    <s v="NO"/>
    <x v="2"/>
    <x v="0"/>
    <s v="Packaging Finished"/>
    <x v="0"/>
    <n v="343"/>
    <n v="6.1"/>
    <n v="4"/>
    <x v="4"/>
    <n v="0"/>
    <n v="0"/>
    <x v="0"/>
    <n v="0"/>
    <n v="2019"/>
    <n v="2"/>
    <n v="5"/>
    <n v="2"/>
    <x v="0"/>
    <x v="2"/>
    <x v="2"/>
    <x v="3"/>
    <x v="3"/>
  </r>
  <r>
    <s v="73887-12"/>
    <x v="6"/>
    <x v="1"/>
    <m/>
    <x v="4"/>
    <x v="0"/>
    <b v="0"/>
    <x v="78"/>
    <s v="Regular"/>
    <x v="1"/>
    <x v="1"/>
    <m/>
    <x v="40"/>
    <n v="1"/>
    <n v="8"/>
    <x v="4"/>
    <x v="224"/>
    <n v="38.4"/>
    <n v="2200"/>
    <n v="0"/>
    <m/>
    <s v="Visual"/>
    <s v="Christina Torok"/>
    <m/>
    <m/>
    <s v="B8-4"/>
    <m/>
    <d v="2019-01-28T00:00:00"/>
    <m/>
    <b v="0"/>
    <b v="0"/>
    <s v="NO"/>
    <x v="2"/>
    <x v="0"/>
    <s v="Packaging Finished"/>
    <x v="0"/>
    <n v="275"/>
    <n v="4.8"/>
    <n v="8"/>
    <x v="4"/>
    <n v="0"/>
    <n v="0"/>
    <x v="0"/>
    <n v="0"/>
    <n v="2019"/>
    <n v="2"/>
    <n v="5"/>
    <n v="2"/>
    <x v="0"/>
    <x v="2"/>
    <x v="2"/>
    <x v="3"/>
    <x v="3"/>
  </r>
  <r>
    <s v="73887-13"/>
    <x v="6"/>
    <x v="1"/>
    <m/>
    <x v="4"/>
    <x v="0"/>
    <b v="0"/>
    <x v="78"/>
    <s v="Regular"/>
    <x v="1"/>
    <x v="1"/>
    <m/>
    <x v="41"/>
    <n v="1"/>
    <n v="4"/>
    <x v="8"/>
    <x v="225"/>
    <n v="29.6"/>
    <n v="2032"/>
    <n v="0"/>
    <m/>
    <s v="Visual"/>
    <s v="Christina Torok"/>
    <m/>
    <m/>
    <s v="B8-8"/>
    <m/>
    <d v="2019-01-28T00:00:00"/>
    <m/>
    <b v="0"/>
    <b v="0"/>
    <s v="NO"/>
    <x v="2"/>
    <x v="0"/>
    <s v="Packaging Finished"/>
    <x v="0"/>
    <n v="508"/>
    <n v="7.4"/>
    <n v="4"/>
    <x v="4"/>
    <n v="0"/>
    <n v="0"/>
    <x v="0"/>
    <n v="0"/>
    <n v="2019"/>
    <n v="2"/>
    <n v="5"/>
    <n v="2"/>
    <x v="0"/>
    <x v="2"/>
    <x v="2"/>
    <x v="3"/>
    <x v="3"/>
  </r>
  <r>
    <s v="73887-15"/>
    <x v="6"/>
    <x v="1"/>
    <m/>
    <x v="2"/>
    <x v="0"/>
    <b v="0"/>
    <x v="78"/>
    <s v="Regular"/>
    <x v="0"/>
    <x v="0"/>
    <s v="sub assembly"/>
    <x v="8"/>
    <n v="1"/>
    <n v="2"/>
    <x v="19"/>
    <x v="226"/>
    <n v="74"/>
    <n v="2664"/>
    <n v="0"/>
    <m/>
    <s v="Visual"/>
    <s v="Christina Torok"/>
    <m/>
    <m/>
    <s v="Q4"/>
    <m/>
    <d v="2019-01-28T00:00:00"/>
    <m/>
    <b v="0"/>
    <b v="0"/>
    <s v="NO"/>
    <x v="1"/>
    <x v="0"/>
    <s v="Machine Shop Finished - Incomplete"/>
    <x v="0"/>
    <n v="190.28571428571428"/>
    <n v="5.2857142857142856"/>
    <n v="0"/>
    <x v="20"/>
    <n v="2664"/>
    <n v="74"/>
    <x v="0"/>
    <n v="1"/>
    <n v="2019"/>
    <n v="2"/>
    <n v="5"/>
    <n v="2"/>
    <x v="0"/>
    <x v="1"/>
    <x v="0"/>
    <x v="0"/>
    <x v="0"/>
  </r>
  <r>
    <s v="73887-16"/>
    <x v="6"/>
    <x v="1"/>
    <m/>
    <x v="4"/>
    <x v="0"/>
    <b v="0"/>
    <x v="78"/>
    <s v="Regular"/>
    <x v="1"/>
    <x v="1"/>
    <m/>
    <x v="43"/>
    <n v="1"/>
    <n v="12"/>
    <x v="5"/>
    <x v="227"/>
    <n v="37.200000000000003"/>
    <n v="2808"/>
    <n v="0"/>
    <m/>
    <s v="Visual"/>
    <s v="Christina Torok"/>
    <m/>
    <m/>
    <s v="B3-4- INT METAL"/>
    <m/>
    <d v="2019-01-28T00:00:00"/>
    <m/>
    <b v="0"/>
    <b v="0"/>
    <s v="NO"/>
    <x v="2"/>
    <x v="0"/>
    <s v="Packaging Finished"/>
    <x v="0"/>
    <n v="234"/>
    <n v="3.1"/>
    <n v="12"/>
    <x v="4"/>
    <n v="0"/>
    <n v="0"/>
    <x v="0"/>
    <n v="0"/>
    <n v="2019"/>
    <n v="2"/>
    <n v="5"/>
    <n v="2"/>
    <x v="0"/>
    <x v="2"/>
    <x v="2"/>
    <x v="3"/>
    <x v="3"/>
  </r>
  <r>
    <s v="73887-18"/>
    <x v="6"/>
    <x v="1"/>
    <m/>
    <x v="4"/>
    <x v="0"/>
    <b v="0"/>
    <x v="78"/>
    <s v="Regular"/>
    <x v="1"/>
    <x v="1"/>
    <m/>
    <x v="45"/>
    <n v="1"/>
    <n v="3"/>
    <x v="10"/>
    <x v="228"/>
    <n v="18.3"/>
    <n v="1404"/>
    <n v="0"/>
    <m/>
    <s v="Visual"/>
    <s v="Christina Torok"/>
    <m/>
    <m/>
    <s v="B3-8-GYP"/>
    <m/>
    <d v="2019-01-28T00:00:00"/>
    <m/>
    <b v="0"/>
    <b v="0"/>
    <s v="NO"/>
    <x v="2"/>
    <x v="0"/>
    <s v="Packaging Finished"/>
    <x v="0"/>
    <n v="468"/>
    <n v="6.1000000000000005"/>
    <n v="2"/>
    <x v="3"/>
    <n v="468"/>
    <n v="6.1000000000000005"/>
    <x v="0"/>
    <n v="0"/>
    <n v="2019"/>
    <n v="2"/>
    <n v="5"/>
    <n v="2"/>
    <x v="0"/>
    <x v="2"/>
    <x v="2"/>
    <x v="3"/>
    <x v="3"/>
  </r>
  <r>
    <s v="73887-19"/>
    <x v="6"/>
    <x v="1"/>
    <m/>
    <x v="4"/>
    <x v="0"/>
    <b v="0"/>
    <x v="78"/>
    <s v="Regular"/>
    <x v="1"/>
    <x v="1"/>
    <m/>
    <x v="46"/>
    <n v="1"/>
    <n v="4"/>
    <x v="8"/>
    <x v="229"/>
    <n v="24.4"/>
    <n v="1872"/>
    <n v="0"/>
    <m/>
    <s v="Visual"/>
    <s v="Christina Torok"/>
    <m/>
    <m/>
    <s v="B3 8 INT METAL"/>
    <m/>
    <d v="2019-01-28T00:00:00"/>
    <m/>
    <b v="0"/>
    <b v="0"/>
    <s v="NO"/>
    <x v="2"/>
    <x v="0"/>
    <s v="Packaging Finished"/>
    <x v="0"/>
    <n v="468"/>
    <n v="6.1"/>
    <n v="4"/>
    <x v="4"/>
    <n v="0"/>
    <n v="0"/>
    <x v="0"/>
    <n v="0"/>
    <n v="2019"/>
    <n v="2"/>
    <n v="5"/>
    <n v="2"/>
    <x v="0"/>
    <x v="2"/>
    <x v="2"/>
    <x v="3"/>
    <x v="3"/>
  </r>
  <r>
    <s v="73887-20"/>
    <x v="6"/>
    <x v="1"/>
    <m/>
    <x v="4"/>
    <x v="0"/>
    <b v="0"/>
    <x v="78"/>
    <s v="Regular"/>
    <x v="1"/>
    <x v="1"/>
    <m/>
    <x v="47"/>
    <n v="1"/>
    <n v="3"/>
    <x v="10"/>
    <x v="230"/>
    <n v="26.1"/>
    <n v="2106"/>
    <n v="0"/>
    <m/>
    <s v="Visual"/>
    <s v="Christina Torok"/>
    <m/>
    <m/>
    <s v="B3-12-GYP"/>
    <m/>
    <d v="2019-01-28T00:00:00"/>
    <m/>
    <b v="0"/>
    <b v="0"/>
    <s v="NO"/>
    <x v="2"/>
    <x v="0"/>
    <s v="Packaging Finished"/>
    <x v="0"/>
    <n v="702"/>
    <n v="8.7000000000000011"/>
    <n v="1"/>
    <x v="5"/>
    <n v="1404"/>
    <n v="17.400000000000002"/>
    <x v="0"/>
    <n v="0"/>
    <n v="2019"/>
    <n v="2"/>
    <n v="5"/>
    <n v="2"/>
    <x v="0"/>
    <x v="2"/>
    <x v="2"/>
    <x v="3"/>
    <x v="3"/>
  </r>
  <r>
    <s v="73887-21"/>
    <x v="6"/>
    <x v="1"/>
    <m/>
    <x v="4"/>
    <x v="0"/>
    <b v="0"/>
    <x v="78"/>
    <s v="Regular"/>
    <x v="1"/>
    <x v="1"/>
    <m/>
    <x v="54"/>
    <n v="1"/>
    <n v="7"/>
    <x v="7"/>
    <x v="231"/>
    <n v="21.7"/>
    <n v="1764"/>
    <n v="0"/>
    <m/>
    <s v="Visual"/>
    <s v="Christina Torok"/>
    <m/>
    <m/>
    <s v="B4-4-GYP"/>
    <m/>
    <d v="2019-01-28T00:00:00"/>
    <m/>
    <b v="0"/>
    <b v="0"/>
    <s v="NO"/>
    <x v="2"/>
    <x v="0"/>
    <s v="Packaging Finished"/>
    <x v="0"/>
    <n v="252"/>
    <n v="3.1"/>
    <n v="7"/>
    <x v="4"/>
    <n v="0"/>
    <n v="0"/>
    <x v="0"/>
    <n v="0"/>
    <n v="2019"/>
    <n v="2"/>
    <n v="5"/>
    <n v="2"/>
    <x v="0"/>
    <x v="2"/>
    <x v="2"/>
    <x v="3"/>
    <x v="3"/>
  </r>
  <r>
    <s v="73887-23"/>
    <x v="6"/>
    <x v="1"/>
    <m/>
    <x v="4"/>
    <x v="0"/>
    <b v="0"/>
    <x v="78"/>
    <s v="Regular"/>
    <x v="1"/>
    <x v="1"/>
    <m/>
    <x v="49"/>
    <n v="1"/>
    <n v="2"/>
    <x v="6"/>
    <x v="232"/>
    <n v="12.2"/>
    <n v="702"/>
    <n v="0"/>
    <m/>
    <s v="Visual"/>
    <s v="Christina Torok"/>
    <m/>
    <m/>
    <s v="B5-6-GYP"/>
    <m/>
    <d v="2019-01-28T00:00:00"/>
    <m/>
    <b v="0"/>
    <b v="0"/>
    <s v="NO"/>
    <x v="2"/>
    <x v="0"/>
    <s v="Packaging Finished"/>
    <x v="0"/>
    <n v="351"/>
    <n v="6.1"/>
    <n v="2"/>
    <x v="4"/>
    <n v="0"/>
    <n v="0"/>
    <x v="0"/>
    <n v="0"/>
    <n v="2019"/>
    <n v="2"/>
    <n v="5"/>
    <n v="2"/>
    <x v="0"/>
    <x v="2"/>
    <x v="2"/>
    <x v="3"/>
    <x v="3"/>
  </r>
  <r>
    <s v="73887-24"/>
    <x v="6"/>
    <x v="1"/>
    <m/>
    <x v="4"/>
    <x v="0"/>
    <b v="0"/>
    <x v="78"/>
    <s v="Regular"/>
    <x v="1"/>
    <x v="1"/>
    <m/>
    <x v="50"/>
    <n v="1"/>
    <n v="3"/>
    <x v="10"/>
    <x v="233"/>
    <n v="18.3"/>
    <n v="1053"/>
    <n v="0"/>
    <m/>
    <s v="Visual"/>
    <s v="Christina Torok"/>
    <m/>
    <m/>
    <s v="B5-6-INT METAL"/>
    <m/>
    <d v="2019-01-28T00:00:00"/>
    <m/>
    <b v="0"/>
    <b v="0"/>
    <s v="NO"/>
    <x v="2"/>
    <x v="0"/>
    <s v="Packaging Finished"/>
    <x v="0"/>
    <n v="351"/>
    <n v="6.1000000000000005"/>
    <n v="3"/>
    <x v="4"/>
    <n v="0"/>
    <n v="0"/>
    <x v="0"/>
    <n v="0"/>
    <n v="2019"/>
    <n v="2"/>
    <n v="5"/>
    <n v="2"/>
    <x v="0"/>
    <x v="2"/>
    <x v="2"/>
    <x v="3"/>
    <x v="3"/>
  </r>
  <r>
    <s v="73887-26"/>
    <x v="6"/>
    <x v="1"/>
    <m/>
    <x v="4"/>
    <x v="0"/>
    <b v="0"/>
    <x v="78"/>
    <s v="Regular"/>
    <x v="1"/>
    <x v="1"/>
    <m/>
    <x v="55"/>
    <n v="1"/>
    <n v="3"/>
    <x v="10"/>
    <x v="228"/>
    <n v="18.3"/>
    <n v="1578"/>
    <n v="0"/>
    <m/>
    <s v="Visual"/>
    <s v="Christina Torok"/>
    <m/>
    <m/>
    <s v="B5-8 GYP"/>
    <m/>
    <d v="2019-01-28T00:00:00"/>
    <m/>
    <b v="0"/>
    <b v="0"/>
    <s v="NO"/>
    <x v="2"/>
    <x v="0"/>
    <s v="Packaging Finished"/>
    <x v="0"/>
    <n v="526"/>
    <n v="6.1000000000000005"/>
    <n v="3"/>
    <x v="4"/>
    <n v="0"/>
    <n v="0"/>
    <x v="0"/>
    <n v="0"/>
    <n v="2019"/>
    <n v="2"/>
    <n v="5"/>
    <n v="2"/>
    <x v="0"/>
    <x v="2"/>
    <x v="2"/>
    <x v="3"/>
    <x v="3"/>
  </r>
  <r>
    <s v="78593-1"/>
    <x v="4"/>
    <x v="2"/>
    <d v="2019-02-01T00:00:00"/>
    <x v="0"/>
    <x v="0"/>
    <b v="0"/>
    <x v="79"/>
    <s v="High Priority"/>
    <x v="8"/>
    <x v="0"/>
    <s v="Sections"/>
    <x v="0"/>
    <n v="1"/>
    <n v="3"/>
    <x v="10"/>
    <x v="234"/>
    <n v="18.3"/>
    <n v="1680"/>
    <n v="0"/>
    <s v="Needs on site for Feb. 8th_x001e_Must be off site by Feb. 11th -  Detroit, MI"/>
    <s v="Clarus"/>
    <s v="Christina Torok"/>
    <s v="Ms:2/1 - Kaushik to advise.  Edited on 1/31/2019"/>
    <m/>
    <s v="LD"/>
    <s v="Picked - Complete"/>
    <d v="2019-01-28T00:00:00"/>
    <d v="2019-02-01T00:00:00"/>
    <b v="0"/>
    <b v="0"/>
    <s v="OK"/>
    <x v="2"/>
    <x v="0"/>
    <s v="Wiring Started"/>
    <x v="0"/>
    <n v="560"/>
    <n v="6.1000000000000005"/>
    <n v="0"/>
    <x v="9"/>
    <n v="1680"/>
    <n v="18.3"/>
    <x v="0"/>
    <n v="1"/>
    <n v="2019"/>
    <n v="2"/>
    <n v="1"/>
    <n v="2"/>
    <x v="0"/>
    <x v="1"/>
    <x v="0"/>
    <x v="0"/>
    <x v="0"/>
  </r>
  <r>
    <s v="78593-2"/>
    <x v="4"/>
    <x v="2"/>
    <d v="2019-02-01T00:00:00"/>
    <x v="0"/>
    <x v="0"/>
    <b v="0"/>
    <x v="79"/>
    <s v="High Priority"/>
    <x v="1"/>
    <x v="1"/>
    <m/>
    <x v="1"/>
    <n v="1"/>
    <n v="2"/>
    <x v="6"/>
    <x v="235"/>
    <n v="20"/>
    <n v="1480"/>
    <n v="0"/>
    <s v="Needs on site for Feb. 8th_x001e_Must be off site by Feb. 11th -  Detroit, MI"/>
    <s v="Clarus"/>
    <s v="Christina Torok"/>
    <s v="Ms:2/3 - Kaushik to advise.  Edited on 2/1/2019 _x001e__x001e_"/>
    <m/>
    <s v="LDE"/>
    <s v="Picked - Complete"/>
    <d v="2019-01-28T00:00:00"/>
    <d v="2019-02-01T00:00:00"/>
    <b v="0"/>
    <b v="0"/>
    <s v="OK"/>
    <x v="2"/>
    <x v="0"/>
    <s v="Wiring Started"/>
    <x v="0"/>
    <n v="740"/>
    <n v="10"/>
    <n v="0"/>
    <x v="5"/>
    <n v="1480"/>
    <n v="20"/>
    <x v="0"/>
    <n v="0"/>
    <n v="2019"/>
    <n v="2"/>
    <n v="1"/>
    <n v="2"/>
    <x v="0"/>
    <x v="1"/>
    <x v="0"/>
    <x v="0"/>
    <x v="0"/>
  </r>
  <r>
    <s v="78593-3"/>
    <x v="4"/>
    <x v="2"/>
    <d v="2019-02-01T00:00:00"/>
    <x v="0"/>
    <x v="0"/>
    <b v="0"/>
    <x v="79"/>
    <s v="High Priority"/>
    <x v="1"/>
    <x v="1"/>
    <m/>
    <x v="2"/>
    <n v="1"/>
    <n v="2"/>
    <x v="6"/>
    <x v="236"/>
    <n v="12.4"/>
    <n v="816"/>
    <n v="0"/>
    <s v="Needs on site for Feb. 8th_x001e_Must be off site by Feb. 11th -  Detroit, MI"/>
    <s v="Clarus"/>
    <s v="Christina Torok"/>
    <s v="Ship: Feb 5th  Edited on 2/5/2019 _x001e__x001e_"/>
    <m/>
    <s v="LG"/>
    <s v="Picked - Complete"/>
    <d v="2019-01-28T00:00:00"/>
    <d v="2019-02-01T00:00:00"/>
    <b v="0"/>
    <b v="0"/>
    <s v="NO"/>
    <x v="2"/>
    <x v="0"/>
    <s v="Wiring Issue"/>
    <x v="0"/>
    <n v="408"/>
    <n v="6.2"/>
    <n v="0"/>
    <x v="5"/>
    <n v="816"/>
    <n v="12.4"/>
    <x v="0"/>
    <n v="1"/>
    <n v="2019"/>
    <n v="2"/>
    <n v="1"/>
    <n v="2"/>
    <x v="0"/>
    <x v="1"/>
    <x v="0"/>
    <x v="0"/>
    <x v="0"/>
  </r>
  <r>
    <s v="78593-4"/>
    <x v="4"/>
    <x v="2"/>
    <d v="2019-02-01T00:00:00"/>
    <x v="0"/>
    <x v="0"/>
    <b v="0"/>
    <x v="79"/>
    <s v="High Priority"/>
    <x v="1"/>
    <x v="1"/>
    <m/>
    <x v="3"/>
    <n v="1"/>
    <n v="4"/>
    <x v="4"/>
    <x v="237"/>
    <n v="116"/>
    <n v="7040"/>
    <n v="0"/>
    <s v="Needs on site for Feb. 8th_x001e_Must be off site by Feb. 11th -  Detroit, MI"/>
    <s v="Clarus"/>
    <s v="Christina Torok"/>
    <m/>
    <m/>
    <s v="LH"/>
    <s v="Picked - Complete"/>
    <d v="2019-01-28T00:00:00"/>
    <m/>
    <b v="0"/>
    <b v="0"/>
    <s v="NO"/>
    <x v="2"/>
    <x v="0"/>
    <s v="Wiring Issue"/>
    <x v="0"/>
    <n v="880"/>
    <n v="14.5"/>
    <n v="0"/>
    <x v="2"/>
    <n v="7040"/>
    <n v="116"/>
    <x v="0"/>
    <n v="0"/>
    <n v="2019"/>
    <n v="2"/>
    <n v="1"/>
    <n v="2"/>
    <x v="0"/>
    <x v="1"/>
    <x v="0"/>
    <x v="1"/>
    <x v="0"/>
  </r>
  <r>
    <s v="72101-1"/>
    <x v="1"/>
    <x v="12"/>
    <d v="2019-02-13T00:00:00"/>
    <x v="1"/>
    <x v="0"/>
    <b v="0"/>
    <x v="80"/>
    <s v="Regular"/>
    <x v="1"/>
    <x v="1"/>
    <m/>
    <x v="0"/>
    <n v="1"/>
    <n v="38"/>
    <x v="37"/>
    <x v="238"/>
    <n v="1216"/>
    <n v="47500"/>
    <n v="0"/>
    <m/>
    <s v="Ltg Spec"/>
    <s v="Christina Torok"/>
    <m/>
    <m/>
    <n v="10"/>
    <m/>
    <m/>
    <m/>
    <b v="0"/>
    <b v="0"/>
    <s v="NO"/>
    <x v="3"/>
    <x v="0"/>
    <s v="Machine Shop Started"/>
    <x v="0"/>
    <n v="208.33333333333334"/>
    <n v="5.333333333333333"/>
    <n v="0"/>
    <x v="34"/>
    <n v="47500"/>
    <n v="1216"/>
    <x v="0"/>
    <n v="1"/>
    <n v="2019"/>
    <n v="2"/>
    <n v="13"/>
    <n v="1"/>
    <x v="1"/>
    <x v="1"/>
    <x v="1"/>
    <x v="0"/>
    <x v="2"/>
  </r>
  <r>
    <s v="76192-1"/>
    <x v="3"/>
    <x v="16"/>
    <d v="2019-01-30T00:00:00"/>
    <x v="1"/>
    <x v="0"/>
    <b v="0"/>
    <x v="81"/>
    <s v="Regular"/>
    <x v="0"/>
    <x v="1"/>
    <s v="SUB ASSEMBLY"/>
    <x v="0"/>
    <n v="1"/>
    <n v="2"/>
    <x v="6"/>
    <x v="239"/>
    <n v="16"/>
    <n v="1470"/>
    <n v="0"/>
    <s v="DO NOT SHIP BEFORE FEB 1ST 2019"/>
    <s v="LS Phill"/>
    <s v="Jessica Kennedy"/>
    <s v="Not Machine Shop Finished - ETA: Extrusions?  Edited on 1/29/2019 _x001e__x001e_"/>
    <m/>
    <s v="FS-7'"/>
    <s v="Picked - Complete"/>
    <m/>
    <d v="2019-01-28T00:00:00"/>
    <b v="0"/>
    <b v="0"/>
    <s v="NO"/>
    <x v="1"/>
    <x v="0"/>
    <s v="Machine Shop Started"/>
    <x v="0"/>
    <n v="735"/>
    <n v="8"/>
    <n v="0"/>
    <x v="5"/>
    <n v="1470"/>
    <n v="16"/>
    <x v="1"/>
    <n v="1"/>
    <n v="2019"/>
    <n v="1"/>
    <n v="30"/>
    <n v="1"/>
    <x v="1"/>
    <x v="1"/>
    <x v="1"/>
    <x v="0"/>
    <x v="0"/>
  </r>
  <r>
    <s v="76192-2"/>
    <x v="3"/>
    <x v="16"/>
    <d v="2019-01-30T00:00:00"/>
    <x v="1"/>
    <x v="0"/>
    <b v="0"/>
    <x v="81"/>
    <s v="Regular"/>
    <x v="5"/>
    <x v="1"/>
    <s v="Cartridge Ext??"/>
    <x v="1"/>
    <n v="1"/>
    <n v="2"/>
    <x v="6"/>
    <x v="240"/>
    <n v="20"/>
    <n v="1890"/>
    <n v="0"/>
    <s v="DO NOT SHIP BEFORE FEB 1ST 2019"/>
    <s v="LS Phill"/>
    <s v="Jessica Kennedy"/>
    <s v="ETA: Extrusion: Feb 21st? - Erin, will try to expedite  Edited on 1/30/2019 _x001e__x001e_"/>
    <m/>
    <s v="FS-9'"/>
    <s v="Picked - Complete"/>
    <m/>
    <d v="2019-01-28T00:00:00"/>
    <b v="0"/>
    <b v="0"/>
    <s v="NO"/>
    <x v="1"/>
    <x v="0"/>
    <s v="Machine Shop Started"/>
    <x v="0"/>
    <n v="945"/>
    <n v="10"/>
    <n v="0"/>
    <x v="5"/>
    <n v="1890"/>
    <n v="20"/>
    <x v="5"/>
    <n v="0"/>
    <n v="2019"/>
    <n v="1"/>
    <n v="30"/>
    <n v="1"/>
    <x v="1"/>
    <x v="1"/>
    <x v="1"/>
    <x v="0"/>
    <x v="0"/>
  </r>
  <r>
    <s v="76192-3"/>
    <x v="3"/>
    <x v="16"/>
    <d v="2019-01-30T00:00:00"/>
    <x v="1"/>
    <x v="0"/>
    <b v="0"/>
    <x v="81"/>
    <s v="Regular"/>
    <x v="5"/>
    <x v="1"/>
    <s v="Cartridge Ext??"/>
    <x v="2"/>
    <n v="1"/>
    <n v="2"/>
    <x v="6"/>
    <x v="241"/>
    <n v="20"/>
    <n v="2520"/>
    <n v="0"/>
    <s v="DO NOT SHIP BEFORE FEB 1ST 2019"/>
    <s v="LS Phill"/>
    <s v="Jessica Kennedy"/>
    <s v="EX22118-8-WH Eta: 2/15 - Trying to expedite raw + paint.  Edited on 1/31/2019 _x001e__x001e_"/>
    <m/>
    <s v="FS-12'"/>
    <s v="Picked - Complete"/>
    <m/>
    <d v="2019-01-28T00:00:00"/>
    <b v="0"/>
    <b v="0"/>
    <s v="NO"/>
    <x v="1"/>
    <x v="0"/>
    <s v="Machine Shop Started"/>
    <x v="0"/>
    <n v="1260"/>
    <n v="10"/>
    <n v="0"/>
    <x v="5"/>
    <n v="2520"/>
    <n v="20"/>
    <x v="5"/>
    <n v="0"/>
    <n v="2019"/>
    <n v="1"/>
    <n v="30"/>
    <n v="1"/>
    <x v="1"/>
    <x v="1"/>
    <x v="1"/>
    <x v="0"/>
    <x v="0"/>
  </r>
  <r>
    <s v="76192-4"/>
    <x v="3"/>
    <x v="16"/>
    <d v="2019-01-30T00:00:00"/>
    <x v="1"/>
    <x v="0"/>
    <b v="0"/>
    <x v="81"/>
    <s v="Regular"/>
    <x v="1"/>
    <x v="1"/>
    <m/>
    <x v="3"/>
    <n v="1"/>
    <n v="2"/>
    <x v="8"/>
    <x v="242"/>
    <n v="28"/>
    <n v="2730"/>
    <n v="0"/>
    <s v="DO NOT SHIP BEFORE FEB 1ST 2019"/>
    <s v="LS Phill"/>
    <s v="Jessica Kennedy"/>
    <s v="ETA part: Feb 8th? (Paint)  Edited on 2/5/2019 _x001e__x001e_"/>
    <m/>
    <s v="FS-13'"/>
    <s v="Picked - Complete"/>
    <m/>
    <d v="2019-01-28T00:00:00"/>
    <b v="0"/>
    <b v="0"/>
    <s v="NO"/>
    <x v="1"/>
    <x v="0"/>
    <s v="Machine Shop Started"/>
    <x v="0"/>
    <n v="682.5"/>
    <n v="7"/>
    <n v="0"/>
    <x v="7"/>
    <n v="2730"/>
    <n v="28"/>
    <x v="0"/>
    <n v="0"/>
    <n v="2019"/>
    <n v="1"/>
    <n v="30"/>
    <n v="1"/>
    <x v="1"/>
    <x v="1"/>
    <x v="1"/>
    <x v="0"/>
    <x v="0"/>
  </r>
  <r>
    <s v="76192-5"/>
    <x v="3"/>
    <x v="16"/>
    <d v="2019-01-30T00:00:00"/>
    <x v="1"/>
    <x v="0"/>
    <b v="0"/>
    <x v="81"/>
    <s v="Regular"/>
    <x v="1"/>
    <x v="1"/>
    <m/>
    <x v="4"/>
    <n v="1"/>
    <n v="8"/>
    <x v="28"/>
    <x v="243"/>
    <n v="112"/>
    <n v="11760"/>
    <n v="0"/>
    <s v="DO NOT SHIP BEFORE FEB 1ST 2019"/>
    <s v="LS Phill"/>
    <s v="Jessica Kennedy"/>
    <m/>
    <m/>
    <s v="FS-14'"/>
    <s v="Picked - Complete"/>
    <m/>
    <d v="2019-01-28T00:00:00"/>
    <b v="0"/>
    <b v="0"/>
    <s v="NO"/>
    <x v="1"/>
    <x v="0"/>
    <s v="Machine Shop Started"/>
    <x v="0"/>
    <n v="735"/>
    <n v="7"/>
    <n v="0"/>
    <x v="27"/>
    <n v="11760"/>
    <n v="112"/>
    <x v="0"/>
    <n v="0"/>
    <n v="2019"/>
    <n v="1"/>
    <n v="30"/>
    <n v="1"/>
    <x v="1"/>
    <x v="1"/>
    <x v="1"/>
    <x v="0"/>
    <x v="0"/>
  </r>
  <r>
    <s v="76192-6"/>
    <x v="3"/>
    <x v="16"/>
    <d v="2019-01-30T00:00:00"/>
    <x v="1"/>
    <x v="0"/>
    <b v="0"/>
    <x v="81"/>
    <s v="Regular"/>
    <x v="1"/>
    <x v="1"/>
    <m/>
    <x v="5"/>
    <n v="1"/>
    <n v="2"/>
    <x v="8"/>
    <x v="244"/>
    <n v="32"/>
    <n v="3990"/>
    <n v="0"/>
    <s v="DO NOT SHIP BEFORE FEB 1ST 2019"/>
    <s v="LS Phill"/>
    <s v="Jessica Kennedy"/>
    <m/>
    <m/>
    <s v="FS-19'"/>
    <s v="Picked - Complete"/>
    <m/>
    <d v="2019-01-28T00:00:00"/>
    <b v="0"/>
    <b v="0"/>
    <s v="NO"/>
    <x v="1"/>
    <x v="0"/>
    <s v="Machine Shop Started"/>
    <x v="0"/>
    <n v="997.5"/>
    <n v="8"/>
    <n v="0"/>
    <x v="7"/>
    <n v="3990"/>
    <n v="32"/>
    <x v="0"/>
    <n v="0"/>
    <n v="2019"/>
    <n v="1"/>
    <n v="30"/>
    <n v="1"/>
    <x v="1"/>
    <x v="1"/>
    <x v="1"/>
    <x v="0"/>
    <x v="0"/>
  </r>
  <r>
    <s v="79014-1"/>
    <x v="2"/>
    <x v="7"/>
    <d v="2019-02-12T00:00:00"/>
    <x v="1"/>
    <x v="0"/>
    <b v="0"/>
    <x v="82"/>
    <s v="Regular"/>
    <x v="1"/>
    <x v="1"/>
    <m/>
    <x v="0"/>
    <n v="1"/>
    <n v="2"/>
    <x v="6"/>
    <x v="245"/>
    <n v="9.6"/>
    <n v="640"/>
    <n v="0"/>
    <m/>
    <s v="Internat"/>
    <s v="Rohan Srivastava"/>
    <m/>
    <m/>
    <s v="A-4'"/>
    <m/>
    <m/>
    <m/>
    <b v="0"/>
    <b v="0"/>
    <s v="NO"/>
    <x v="3"/>
    <x v="0"/>
    <s v="Machine Shop Started"/>
    <x v="0"/>
    <n v="320"/>
    <n v="4.8"/>
    <n v="0"/>
    <x v="5"/>
    <n v="640"/>
    <n v="9.6"/>
    <x v="0"/>
    <n v="1"/>
    <n v="2019"/>
    <n v="2"/>
    <n v="12"/>
    <n v="1"/>
    <x v="1"/>
    <x v="0"/>
    <x v="1"/>
    <x v="0"/>
    <x v="2"/>
  </r>
  <r>
    <s v="76592-1"/>
    <x v="1"/>
    <x v="8"/>
    <m/>
    <x v="1"/>
    <x v="0"/>
    <b v="0"/>
    <x v="83"/>
    <s v="Regular"/>
    <x v="6"/>
    <x v="0"/>
    <s v="Driver"/>
    <x v="0"/>
    <n v="1"/>
    <n v="1"/>
    <x v="4"/>
    <x v="246"/>
    <n v="50"/>
    <n v="4210"/>
    <n v="0"/>
    <s v="Partial"/>
    <s v="Internat"/>
    <s v="Rohan Srivastava"/>
    <m/>
    <m/>
    <s v="L6A-6'X14'"/>
    <s v="Picked - Complete"/>
    <d v="2019-01-25T00:00:00"/>
    <m/>
    <b v="0"/>
    <b v="0"/>
    <s v="NO"/>
    <x v="2"/>
    <x v="0"/>
    <s v="Machine Shop Started"/>
    <x v="0"/>
    <n v="526.25"/>
    <n v="6.25"/>
    <n v="0"/>
    <x v="2"/>
    <n v="4210"/>
    <n v="50"/>
    <x v="0"/>
    <n v="1"/>
    <n v="2019"/>
    <n v="2"/>
    <n v="8"/>
    <n v="1"/>
    <x v="1"/>
    <x v="0"/>
    <x v="1"/>
    <x v="1"/>
    <x v="2"/>
  </r>
  <r>
    <s v="76592-2"/>
    <x v="1"/>
    <x v="8"/>
    <m/>
    <x v="1"/>
    <x v="0"/>
    <b v="0"/>
    <x v="83"/>
    <s v="Regular"/>
    <x v="6"/>
    <x v="0"/>
    <s v="Driver"/>
    <x v="1"/>
    <n v="1"/>
    <n v="1"/>
    <x v="4"/>
    <x v="247"/>
    <n v="40"/>
    <n v="4027"/>
    <n v="0"/>
    <s v="Partial"/>
    <s v="Internat"/>
    <s v="Rohan Srivastava"/>
    <m/>
    <m/>
    <s v="L6B-35'"/>
    <s v="Picked - Complete"/>
    <d v="2019-01-25T00:00:00"/>
    <m/>
    <b v="0"/>
    <b v="0"/>
    <s v="NO"/>
    <x v="2"/>
    <x v="0"/>
    <s v="Machine Shop Started"/>
    <x v="0"/>
    <n v="503.375"/>
    <n v="5"/>
    <n v="0"/>
    <x v="2"/>
    <n v="4027"/>
    <n v="40"/>
    <x v="0"/>
    <n v="0"/>
    <n v="2019"/>
    <n v="2"/>
    <n v="8"/>
    <n v="1"/>
    <x v="1"/>
    <x v="0"/>
    <x v="1"/>
    <x v="1"/>
    <x v="2"/>
  </r>
  <r>
    <s v="76592-19"/>
    <x v="1"/>
    <x v="8"/>
    <m/>
    <x v="1"/>
    <x v="0"/>
    <b v="0"/>
    <x v="83"/>
    <s v="Regular"/>
    <x v="1"/>
    <x v="1"/>
    <m/>
    <x v="46"/>
    <n v="1"/>
    <n v="1"/>
    <x v="10"/>
    <x v="248"/>
    <n v="8.9"/>
    <n v="1160"/>
    <n v="0"/>
    <s v="Partial"/>
    <s v="Internat"/>
    <s v="Rohan Srivastava"/>
    <m/>
    <m/>
    <s v="L7-10'6 1/2&quot;-48.75"/>
    <s v="Picked - Complete"/>
    <d v="2019-01-25T00:00:00"/>
    <m/>
    <b v="0"/>
    <b v="0"/>
    <s v="NO"/>
    <x v="2"/>
    <x v="0"/>
    <s v="Machine Shop Started"/>
    <x v="0"/>
    <n v="386.66666666666669"/>
    <n v="2.9666666666666668"/>
    <n v="0"/>
    <x v="9"/>
    <n v="1160"/>
    <n v="8.9"/>
    <x v="0"/>
    <n v="0"/>
    <n v="2019"/>
    <n v="2"/>
    <n v="8"/>
    <n v="1"/>
    <x v="1"/>
    <x v="0"/>
    <x v="1"/>
    <x v="1"/>
    <x v="2"/>
  </r>
  <r>
    <s v="76592-22"/>
    <x v="1"/>
    <x v="8"/>
    <m/>
    <x v="1"/>
    <x v="0"/>
    <b v="0"/>
    <x v="83"/>
    <s v="Regular"/>
    <x v="6"/>
    <x v="0"/>
    <s v="Driver"/>
    <x v="48"/>
    <n v="1"/>
    <n v="1"/>
    <x v="15"/>
    <x v="249"/>
    <n v="31"/>
    <n v="3480"/>
    <n v="0"/>
    <s v="Partial"/>
    <s v="Internat"/>
    <s v="Rohan Srivastava"/>
    <m/>
    <m/>
    <s v="L7-25'5 1/2&quot;-48.73"/>
    <s v="Picked - Complete"/>
    <d v="2019-01-25T00:00:00"/>
    <m/>
    <b v="0"/>
    <b v="0"/>
    <s v="NO"/>
    <x v="2"/>
    <x v="0"/>
    <s v="Machine Shop Started"/>
    <x v="0"/>
    <n v="696"/>
    <n v="6.2"/>
    <n v="0"/>
    <x v="15"/>
    <n v="3480"/>
    <n v="31"/>
    <x v="0"/>
    <n v="0"/>
    <n v="2019"/>
    <n v="2"/>
    <n v="8"/>
    <n v="1"/>
    <x v="1"/>
    <x v="0"/>
    <x v="1"/>
    <x v="1"/>
    <x v="2"/>
  </r>
  <r>
    <s v="77207-1"/>
    <x v="4"/>
    <x v="0"/>
    <d v="2019-02-06T00:00:00"/>
    <x v="2"/>
    <x v="0"/>
    <b v="0"/>
    <x v="84"/>
    <s v="Regular"/>
    <x v="1"/>
    <x v="1"/>
    <m/>
    <x v="0"/>
    <n v="1"/>
    <n v="18"/>
    <x v="38"/>
    <x v="250"/>
    <n v="405"/>
    <n v="27540"/>
    <n v="0"/>
    <m/>
    <s v="Internat"/>
    <s v="Rohan Srivastava"/>
    <m/>
    <m/>
    <s v="D-16'"/>
    <s v="Picked - Complete"/>
    <d v="2019-01-28T00:00:00"/>
    <m/>
    <b v="0"/>
    <b v="0"/>
    <s v="NO"/>
    <x v="2"/>
    <x v="0"/>
    <s v="Machine Shop Finished - Incomplete"/>
    <x v="0"/>
    <n v="765"/>
    <n v="11.25"/>
    <n v="0"/>
    <x v="35"/>
    <n v="27540"/>
    <n v="405"/>
    <x v="0"/>
    <n v="1"/>
    <n v="2019"/>
    <n v="2"/>
    <n v="6"/>
    <n v="2"/>
    <x v="0"/>
    <x v="1"/>
    <x v="0"/>
    <x v="0"/>
    <x v="0"/>
  </r>
  <r>
    <s v="77207-2"/>
    <x v="4"/>
    <x v="0"/>
    <d v="2019-02-06T00:00:00"/>
    <x v="2"/>
    <x v="0"/>
    <b v="0"/>
    <x v="84"/>
    <s v="Regular"/>
    <x v="3"/>
    <x v="0"/>
    <s v="Indirect driver"/>
    <x v="1"/>
    <n v="1"/>
    <n v="4"/>
    <x v="5"/>
    <x v="251"/>
    <n v="161.6"/>
    <n v="10880"/>
    <n v="0"/>
    <m/>
    <s v="Internat"/>
    <s v="Rohan Srivastava"/>
    <m/>
    <m/>
    <s v="D-30'"/>
    <s v="Picked - Complete"/>
    <d v="2019-01-28T00:00:00"/>
    <m/>
    <b v="0"/>
    <b v="0"/>
    <s v="NO"/>
    <x v="2"/>
    <x v="0"/>
    <s v="Machine Shop Finished - Incomplete"/>
    <x v="0"/>
    <n v="906.66666666666663"/>
    <n v="13.466666666666667"/>
    <n v="0"/>
    <x v="10"/>
    <n v="10880"/>
    <n v="161.6"/>
    <x v="0"/>
    <n v="0"/>
    <n v="2019"/>
    <n v="2"/>
    <n v="6"/>
    <n v="2"/>
    <x v="0"/>
    <x v="1"/>
    <x v="0"/>
    <x v="0"/>
    <x v="0"/>
  </r>
  <r>
    <s v="77207-3"/>
    <x v="4"/>
    <x v="0"/>
    <d v="2019-02-06T00:00:00"/>
    <x v="2"/>
    <x v="0"/>
    <b v="0"/>
    <x v="84"/>
    <s v="Regular"/>
    <x v="1"/>
    <x v="1"/>
    <m/>
    <x v="2"/>
    <n v="1"/>
    <n v="3"/>
    <x v="10"/>
    <x v="252"/>
    <n v="12.6"/>
    <n v="390"/>
    <n v="0"/>
    <m/>
    <s v="Internat"/>
    <s v="Rohan Srivastava"/>
    <m/>
    <m/>
    <s v="E-2"/>
    <s v="Picked - Complete"/>
    <d v="2019-01-28T00:00:00"/>
    <m/>
    <b v="0"/>
    <b v="0"/>
    <s v="NO"/>
    <x v="2"/>
    <x v="0"/>
    <s v="Machine Shop Finished - Incomplete"/>
    <x v="0"/>
    <n v="130"/>
    <n v="4.2"/>
    <n v="0"/>
    <x v="9"/>
    <n v="390"/>
    <n v="12.600000000000001"/>
    <x v="0"/>
    <n v="0"/>
    <n v="2019"/>
    <n v="2"/>
    <n v="6"/>
    <n v="2"/>
    <x v="0"/>
    <x v="1"/>
    <x v="0"/>
    <x v="0"/>
    <x v="0"/>
  </r>
  <r>
    <s v="77207-4"/>
    <x v="4"/>
    <x v="0"/>
    <d v="2019-02-06T00:00:00"/>
    <x v="2"/>
    <x v="0"/>
    <b v="0"/>
    <x v="84"/>
    <s v="Regular"/>
    <x v="1"/>
    <x v="1"/>
    <m/>
    <x v="3"/>
    <n v="1"/>
    <n v="5"/>
    <x v="15"/>
    <x v="253"/>
    <n v="21"/>
    <n v="1300"/>
    <n v="0"/>
    <m/>
    <s v="Internat"/>
    <s v="Rohan Srivastava"/>
    <m/>
    <m/>
    <s v="E-4"/>
    <s v="Picked - Complete"/>
    <d v="2019-01-28T00:00:00"/>
    <m/>
    <b v="0"/>
    <b v="0"/>
    <s v="NO"/>
    <x v="2"/>
    <x v="0"/>
    <s v="Machine Shop Finished - Incomplete"/>
    <x v="0"/>
    <n v="260"/>
    <n v="4.2"/>
    <n v="0"/>
    <x v="15"/>
    <n v="1300"/>
    <n v="21"/>
    <x v="0"/>
    <n v="0"/>
    <n v="2019"/>
    <n v="2"/>
    <n v="6"/>
    <n v="2"/>
    <x v="0"/>
    <x v="1"/>
    <x v="0"/>
    <x v="0"/>
    <x v="0"/>
  </r>
  <r>
    <s v="77207-5"/>
    <x v="4"/>
    <x v="0"/>
    <d v="2019-02-06T00:00:00"/>
    <x v="2"/>
    <x v="0"/>
    <b v="0"/>
    <x v="84"/>
    <s v="Regular"/>
    <x v="1"/>
    <x v="1"/>
    <m/>
    <x v="4"/>
    <n v="1"/>
    <n v="3"/>
    <x v="10"/>
    <x v="254"/>
    <n v="20.7"/>
    <n v="1170"/>
    <n v="0"/>
    <m/>
    <s v="Internat"/>
    <s v="Rohan Srivastava"/>
    <m/>
    <m/>
    <s v="E-6"/>
    <s v="Picked - Complete"/>
    <d v="2019-01-28T00:00:00"/>
    <m/>
    <b v="0"/>
    <b v="0"/>
    <s v="NO"/>
    <x v="2"/>
    <x v="0"/>
    <s v="Machine Shop Finished - Incomplete"/>
    <x v="0"/>
    <n v="390"/>
    <n v="6.8999999999999995"/>
    <n v="0"/>
    <x v="9"/>
    <n v="1170"/>
    <n v="20.7"/>
    <x v="0"/>
    <n v="0"/>
    <n v="2019"/>
    <n v="2"/>
    <n v="6"/>
    <n v="2"/>
    <x v="0"/>
    <x v="1"/>
    <x v="0"/>
    <x v="0"/>
    <x v="0"/>
  </r>
  <r>
    <s v="77207-6"/>
    <x v="4"/>
    <x v="0"/>
    <d v="2019-02-06T00:00:00"/>
    <x v="2"/>
    <x v="0"/>
    <b v="0"/>
    <x v="84"/>
    <s v="Regular"/>
    <x v="1"/>
    <x v="1"/>
    <m/>
    <x v="5"/>
    <n v="1"/>
    <n v="4"/>
    <x v="8"/>
    <x v="255"/>
    <n v="27.6"/>
    <n v="2080"/>
    <n v="0"/>
    <m/>
    <s v="Internat"/>
    <s v="Rohan Srivastava"/>
    <m/>
    <m/>
    <s v="E-8"/>
    <s v="Picked - Complete"/>
    <d v="2019-01-28T00:00:00"/>
    <m/>
    <b v="0"/>
    <b v="0"/>
    <s v="NO"/>
    <x v="2"/>
    <x v="0"/>
    <s v="Machine Shop Finished - Incomplete"/>
    <x v="0"/>
    <n v="520"/>
    <n v="6.9"/>
    <n v="0"/>
    <x v="7"/>
    <n v="2080"/>
    <n v="27.6"/>
    <x v="0"/>
    <n v="0"/>
    <n v="2019"/>
    <n v="2"/>
    <n v="6"/>
    <n v="2"/>
    <x v="0"/>
    <x v="1"/>
    <x v="0"/>
    <x v="0"/>
    <x v="0"/>
  </r>
  <r>
    <s v="77207-7"/>
    <x v="4"/>
    <x v="0"/>
    <d v="2019-02-06T00:00:00"/>
    <x v="2"/>
    <x v="0"/>
    <b v="0"/>
    <x v="84"/>
    <s v="Regular"/>
    <x v="1"/>
    <x v="1"/>
    <m/>
    <x v="9"/>
    <n v="1"/>
    <n v="1"/>
    <x v="3"/>
    <x v="256"/>
    <n v="8.1999999999999993"/>
    <n v="550"/>
    <n v="0"/>
    <m/>
    <s v="Internat"/>
    <s v="Rohan Srivastava"/>
    <m/>
    <m/>
    <s v="E-8E"/>
    <s v="Picked - Complete"/>
    <d v="2019-01-28T00:00:00"/>
    <m/>
    <b v="0"/>
    <b v="0"/>
    <s v="NO"/>
    <x v="2"/>
    <x v="0"/>
    <s v="Machine Shop Finished - Incomplete"/>
    <x v="0"/>
    <n v="550"/>
    <n v="8.1999999999999993"/>
    <n v="0"/>
    <x v="3"/>
    <n v="550"/>
    <n v="8.1999999999999993"/>
    <x v="0"/>
    <n v="0"/>
    <n v="2019"/>
    <n v="2"/>
    <n v="6"/>
    <n v="2"/>
    <x v="0"/>
    <x v="1"/>
    <x v="0"/>
    <x v="0"/>
    <x v="0"/>
  </r>
  <r>
    <s v="77207-8"/>
    <x v="4"/>
    <x v="0"/>
    <d v="2019-02-06T00:00:00"/>
    <x v="2"/>
    <x v="0"/>
    <b v="0"/>
    <x v="84"/>
    <s v="Regular"/>
    <x v="1"/>
    <x v="1"/>
    <m/>
    <x v="10"/>
    <n v="1"/>
    <n v="1"/>
    <x v="3"/>
    <x v="257"/>
    <n v="4"/>
    <n v="195"/>
    <n v="0"/>
    <m/>
    <s v="Internat"/>
    <s v="Rohan Srivastava"/>
    <m/>
    <m/>
    <s v="F-3"/>
    <s v="Picked - Complete"/>
    <d v="2019-01-28T00:00:00"/>
    <m/>
    <b v="0"/>
    <b v="0"/>
    <s v="NO"/>
    <x v="2"/>
    <x v="0"/>
    <s v="Machine Shop Finished - Incomplete"/>
    <x v="0"/>
    <n v="195"/>
    <n v="4"/>
    <n v="0"/>
    <x v="3"/>
    <n v="195"/>
    <n v="4"/>
    <x v="0"/>
    <n v="0"/>
    <n v="2019"/>
    <n v="2"/>
    <n v="6"/>
    <n v="2"/>
    <x v="0"/>
    <x v="1"/>
    <x v="0"/>
    <x v="0"/>
    <x v="0"/>
  </r>
  <r>
    <s v="77207-9"/>
    <x v="4"/>
    <x v="0"/>
    <d v="2019-02-06T00:00:00"/>
    <x v="2"/>
    <x v="0"/>
    <b v="0"/>
    <x v="84"/>
    <s v="Regular"/>
    <x v="1"/>
    <x v="1"/>
    <m/>
    <x v="11"/>
    <n v="1"/>
    <n v="9"/>
    <x v="11"/>
    <x v="258"/>
    <n v="36"/>
    <n v="2340"/>
    <n v="0"/>
    <m/>
    <s v="Internat"/>
    <s v="Rohan Srivastava"/>
    <m/>
    <m/>
    <s v="F-4"/>
    <s v="Picked - Complete"/>
    <d v="2019-01-28T00:00:00"/>
    <m/>
    <b v="0"/>
    <b v="0"/>
    <s v="NO"/>
    <x v="2"/>
    <x v="0"/>
    <s v="Machine Shop Finished - Incomplete"/>
    <x v="0"/>
    <n v="260"/>
    <n v="4"/>
    <n v="0"/>
    <x v="11"/>
    <n v="2340"/>
    <n v="36"/>
    <x v="0"/>
    <n v="0"/>
    <n v="2019"/>
    <n v="2"/>
    <n v="6"/>
    <n v="2"/>
    <x v="0"/>
    <x v="1"/>
    <x v="0"/>
    <x v="0"/>
    <x v="0"/>
  </r>
  <r>
    <s v="77207-10"/>
    <x v="4"/>
    <x v="0"/>
    <d v="2019-02-06T00:00:00"/>
    <x v="2"/>
    <x v="0"/>
    <b v="0"/>
    <x v="84"/>
    <s v="Regular"/>
    <x v="1"/>
    <x v="1"/>
    <m/>
    <x v="6"/>
    <n v="1"/>
    <n v="5"/>
    <x v="15"/>
    <x v="259"/>
    <n v="37.5"/>
    <n v="1950"/>
    <n v="0"/>
    <m/>
    <s v="Internat"/>
    <s v="Rohan Srivastava"/>
    <m/>
    <m/>
    <s v="F-6"/>
    <s v="Picked - Complete"/>
    <d v="2019-01-28T00:00:00"/>
    <m/>
    <b v="0"/>
    <b v="0"/>
    <s v="NO"/>
    <x v="2"/>
    <x v="0"/>
    <s v="Machine Shop Finished - Incomplete"/>
    <x v="0"/>
    <n v="390"/>
    <n v="7.5"/>
    <n v="0"/>
    <x v="15"/>
    <n v="1950"/>
    <n v="37.5"/>
    <x v="0"/>
    <n v="0"/>
    <n v="2019"/>
    <n v="2"/>
    <n v="6"/>
    <n v="2"/>
    <x v="0"/>
    <x v="1"/>
    <x v="0"/>
    <x v="0"/>
    <x v="0"/>
  </r>
  <r>
    <s v="77207-11"/>
    <x v="4"/>
    <x v="0"/>
    <d v="2019-02-06T00:00:00"/>
    <x v="2"/>
    <x v="0"/>
    <b v="0"/>
    <x v="84"/>
    <s v="Regular"/>
    <x v="1"/>
    <x v="1"/>
    <m/>
    <x v="7"/>
    <n v="1"/>
    <n v="2"/>
    <x v="6"/>
    <x v="260"/>
    <n v="15.6"/>
    <n v="840"/>
    <n v="0"/>
    <m/>
    <s v="Internat"/>
    <s v="Rohan Srivastava"/>
    <m/>
    <m/>
    <s v="F-6E"/>
    <s v="Picked - Complete"/>
    <d v="2019-01-28T00:00:00"/>
    <m/>
    <b v="0"/>
    <b v="0"/>
    <s v="NO"/>
    <x v="2"/>
    <x v="0"/>
    <s v="Machine Shop Finished - Incomplete"/>
    <x v="0"/>
    <n v="420"/>
    <n v="7.8"/>
    <n v="0"/>
    <x v="5"/>
    <n v="840"/>
    <n v="15.6"/>
    <x v="0"/>
    <n v="0"/>
    <n v="2019"/>
    <n v="2"/>
    <n v="6"/>
    <n v="2"/>
    <x v="0"/>
    <x v="1"/>
    <x v="0"/>
    <x v="0"/>
    <x v="0"/>
  </r>
  <r>
    <s v="77207-12"/>
    <x v="4"/>
    <x v="0"/>
    <d v="2019-02-06T00:00:00"/>
    <x v="2"/>
    <x v="0"/>
    <b v="0"/>
    <x v="84"/>
    <s v="Regular"/>
    <x v="1"/>
    <x v="1"/>
    <m/>
    <x v="40"/>
    <n v="1"/>
    <n v="6"/>
    <x v="9"/>
    <x v="261"/>
    <n v="45"/>
    <n v="3120"/>
    <n v="0"/>
    <m/>
    <s v="Internat"/>
    <s v="Rohan Srivastava"/>
    <m/>
    <m/>
    <s v="F-8"/>
    <s v="Picked - Complete"/>
    <d v="2019-01-28T00:00:00"/>
    <m/>
    <b v="0"/>
    <b v="0"/>
    <s v="NO"/>
    <x v="2"/>
    <x v="0"/>
    <s v="Machine Shop Finished - Incomplete"/>
    <x v="0"/>
    <n v="520"/>
    <n v="7.5"/>
    <n v="0"/>
    <x v="8"/>
    <n v="3120"/>
    <n v="45"/>
    <x v="0"/>
    <n v="0"/>
    <n v="2019"/>
    <n v="2"/>
    <n v="6"/>
    <n v="2"/>
    <x v="0"/>
    <x v="1"/>
    <x v="0"/>
    <x v="0"/>
    <x v="0"/>
  </r>
  <r>
    <s v="77207-13"/>
    <x v="4"/>
    <x v="0"/>
    <d v="2019-02-06T00:00:00"/>
    <x v="2"/>
    <x v="0"/>
    <b v="0"/>
    <x v="84"/>
    <s v="Regular"/>
    <x v="1"/>
    <x v="1"/>
    <m/>
    <x v="41"/>
    <n v="1"/>
    <n v="1"/>
    <x v="3"/>
    <x v="262"/>
    <n v="7.8"/>
    <n v="550"/>
    <n v="0"/>
    <m/>
    <s v="Internat"/>
    <s v="Rohan Srivastava"/>
    <m/>
    <m/>
    <s v="F-8E"/>
    <s v="Picked - Complete"/>
    <d v="2019-01-28T00:00:00"/>
    <m/>
    <b v="0"/>
    <b v="0"/>
    <s v="NO"/>
    <x v="2"/>
    <x v="0"/>
    <s v="Machine Shop Finished - Incomplete"/>
    <x v="0"/>
    <n v="550"/>
    <n v="7.8"/>
    <n v="0"/>
    <x v="3"/>
    <n v="550"/>
    <n v="7.8"/>
    <x v="0"/>
    <n v="0"/>
    <n v="2019"/>
    <n v="2"/>
    <n v="6"/>
    <n v="2"/>
    <x v="0"/>
    <x v="1"/>
    <x v="0"/>
    <x v="0"/>
    <x v="0"/>
  </r>
  <r>
    <s v="77207-14"/>
    <x v="4"/>
    <x v="0"/>
    <d v="2019-02-06T00:00:00"/>
    <x v="1"/>
    <x v="0"/>
    <b v="0"/>
    <x v="84"/>
    <s v="Regular"/>
    <x v="1"/>
    <x v="1"/>
    <m/>
    <x v="42"/>
    <n v="1"/>
    <n v="7"/>
    <x v="7"/>
    <x v="263"/>
    <n v="44.1"/>
    <n v="2730"/>
    <n v="0"/>
    <m/>
    <s v="Internat"/>
    <s v="Rohan Srivastava"/>
    <m/>
    <m/>
    <s v="H-6"/>
    <s v="Picked - Complete"/>
    <d v="2019-01-28T00:00:00"/>
    <m/>
    <b v="0"/>
    <b v="0"/>
    <s v="NO"/>
    <x v="2"/>
    <x v="0"/>
    <s v="Machine Shop Started"/>
    <x v="0"/>
    <n v="390"/>
    <n v="6.3"/>
    <n v="0"/>
    <x v="6"/>
    <n v="2730"/>
    <n v="44.1"/>
    <x v="0"/>
    <n v="1"/>
    <n v="2019"/>
    <n v="2"/>
    <n v="6"/>
    <n v="2"/>
    <x v="0"/>
    <x v="1"/>
    <x v="1"/>
    <x v="0"/>
    <x v="0"/>
  </r>
  <r>
    <s v="77207-15"/>
    <x v="4"/>
    <x v="0"/>
    <d v="2019-02-06T00:00:00"/>
    <x v="1"/>
    <x v="0"/>
    <b v="0"/>
    <x v="84"/>
    <s v="Regular"/>
    <x v="1"/>
    <x v="1"/>
    <m/>
    <x v="8"/>
    <n v="1"/>
    <n v="3"/>
    <x v="10"/>
    <x v="264"/>
    <n v="18.899999999999999"/>
    <n v="1560"/>
    <n v="0"/>
    <m/>
    <s v="Internat"/>
    <s v="Rohan Srivastava"/>
    <m/>
    <m/>
    <s v="H-8"/>
    <s v="Picked - Complete"/>
    <d v="2019-01-28T00:00:00"/>
    <m/>
    <b v="0"/>
    <b v="0"/>
    <s v="NO"/>
    <x v="2"/>
    <x v="0"/>
    <s v="Machine Shop Started"/>
    <x v="0"/>
    <n v="520"/>
    <n v="6.3"/>
    <n v="0"/>
    <x v="9"/>
    <n v="1560"/>
    <n v="18.899999999999999"/>
    <x v="0"/>
    <n v="0"/>
    <n v="2019"/>
    <n v="2"/>
    <n v="6"/>
    <n v="2"/>
    <x v="0"/>
    <x v="1"/>
    <x v="1"/>
    <x v="0"/>
    <x v="0"/>
  </r>
  <r>
    <s v="77207-16"/>
    <x v="4"/>
    <x v="0"/>
    <d v="2019-02-06T00:00:00"/>
    <x v="1"/>
    <x v="0"/>
    <b v="0"/>
    <x v="84"/>
    <s v="Regular"/>
    <x v="1"/>
    <x v="1"/>
    <m/>
    <x v="43"/>
    <n v="1"/>
    <n v="1"/>
    <x v="4"/>
    <x v="265"/>
    <n v="52"/>
    <n v="3730"/>
    <n v="0"/>
    <m/>
    <s v="Internat"/>
    <s v="Rohan Srivastava"/>
    <m/>
    <m/>
    <s v="H1-8'X13' REC"/>
    <s v="Picked - Complete"/>
    <d v="2019-01-28T00:00:00"/>
    <m/>
    <b v="0"/>
    <b v="0"/>
    <s v="NO"/>
    <x v="2"/>
    <x v="0"/>
    <s v="Machine Shop Started"/>
    <x v="0"/>
    <n v="466.25"/>
    <n v="6.5"/>
    <n v="0"/>
    <x v="2"/>
    <n v="3730"/>
    <n v="52"/>
    <x v="0"/>
    <n v="0"/>
    <n v="2019"/>
    <n v="2"/>
    <n v="6"/>
    <n v="2"/>
    <x v="0"/>
    <x v="1"/>
    <x v="1"/>
    <x v="2"/>
    <x v="2"/>
  </r>
  <r>
    <s v="77207-17"/>
    <x v="4"/>
    <x v="0"/>
    <d v="2019-02-06T00:00:00"/>
    <x v="1"/>
    <x v="0"/>
    <b v="0"/>
    <x v="84"/>
    <s v="Regular"/>
    <x v="1"/>
    <x v="1"/>
    <m/>
    <x v="44"/>
    <n v="1"/>
    <n v="1"/>
    <x v="3"/>
    <x v="266"/>
    <n v="7.2"/>
    <n v="303.52"/>
    <n v="0"/>
    <m/>
    <s v="Internat"/>
    <s v="Rohan Srivastava"/>
    <m/>
    <m/>
    <s v="X-4' 8&quot;"/>
    <s v="Picked - Complete"/>
    <d v="2019-01-28T00:00:00"/>
    <m/>
    <b v="0"/>
    <b v="0"/>
    <s v="NO"/>
    <x v="2"/>
    <x v="0"/>
    <s v="Machine Shop Started"/>
    <x v="0"/>
    <n v="303.52"/>
    <n v="7.2"/>
    <n v="0"/>
    <x v="3"/>
    <n v="303.52"/>
    <n v="7.2"/>
    <x v="0"/>
    <n v="0"/>
    <n v="2019"/>
    <n v="2"/>
    <n v="6"/>
    <n v="2"/>
    <x v="0"/>
    <x v="1"/>
    <x v="1"/>
    <x v="0"/>
    <x v="0"/>
  </r>
  <r>
    <s v="77207-18"/>
    <x v="4"/>
    <x v="0"/>
    <d v="2019-02-06T00:00:00"/>
    <x v="1"/>
    <x v="0"/>
    <b v="0"/>
    <x v="84"/>
    <s v="Regular"/>
    <x v="1"/>
    <x v="1"/>
    <m/>
    <x v="45"/>
    <n v="1"/>
    <n v="1"/>
    <x v="3"/>
    <x v="267"/>
    <n v="7.2"/>
    <n v="476.96"/>
    <n v="0"/>
    <m/>
    <s v="Internat"/>
    <s v="Rohan Srivastava"/>
    <m/>
    <m/>
    <s v="X-7' 4&quot;"/>
    <s v="Picked - Complete"/>
    <d v="2019-01-28T00:00:00"/>
    <m/>
    <b v="0"/>
    <b v="0"/>
    <s v="NO"/>
    <x v="2"/>
    <x v="0"/>
    <s v="Machine Shop Started"/>
    <x v="0"/>
    <n v="476.96"/>
    <n v="7.2"/>
    <n v="0"/>
    <x v="3"/>
    <n v="476.96"/>
    <n v="7.2"/>
    <x v="0"/>
    <n v="0"/>
    <n v="2019"/>
    <n v="2"/>
    <n v="6"/>
    <n v="2"/>
    <x v="0"/>
    <x v="1"/>
    <x v="1"/>
    <x v="0"/>
    <x v="0"/>
  </r>
  <r>
    <s v="77207-19"/>
    <x v="4"/>
    <x v="0"/>
    <d v="2019-02-06T00:00:00"/>
    <x v="1"/>
    <x v="0"/>
    <b v="0"/>
    <x v="84"/>
    <s v="Regular"/>
    <x v="1"/>
    <x v="1"/>
    <m/>
    <x v="46"/>
    <n v="1"/>
    <n v="1"/>
    <x v="6"/>
    <x v="268"/>
    <n v="10.199999999999999"/>
    <n v="910.56"/>
    <n v="0"/>
    <m/>
    <s v="Internat"/>
    <s v="Rohan Srivastava"/>
    <m/>
    <m/>
    <s v="X-14'"/>
    <s v="Picked - Complete"/>
    <d v="2019-01-28T00:00:00"/>
    <m/>
    <b v="0"/>
    <b v="0"/>
    <s v="NO"/>
    <x v="2"/>
    <x v="0"/>
    <s v="Machine Shop Started"/>
    <x v="0"/>
    <n v="455.28"/>
    <n v="5.0999999999999996"/>
    <n v="0"/>
    <x v="5"/>
    <n v="910.56"/>
    <n v="10.199999999999999"/>
    <x v="0"/>
    <n v="0"/>
    <n v="2019"/>
    <n v="2"/>
    <n v="6"/>
    <n v="2"/>
    <x v="0"/>
    <x v="1"/>
    <x v="1"/>
    <x v="0"/>
    <x v="0"/>
  </r>
  <r>
    <s v="77207-20"/>
    <x v="4"/>
    <x v="0"/>
    <d v="2019-02-06T00:00:00"/>
    <x v="1"/>
    <x v="0"/>
    <b v="0"/>
    <x v="84"/>
    <s v="Regular"/>
    <x v="0"/>
    <x v="0"/>
    <s v="FIXTURE TYPE"/>
    <x v="47"/>
    <n v="1"/>
    <n v="1"/>
    <x v="6"/>
    <x v="269"/>
    <n v="18"/>
    <n v="1300.8"/>
    <n v="0"/>
    <m/>
    <s v="Internat"/>
    <s v="Rohan Srivastava"/>
    <m/>
    <m/>
    <s v="X-19' 9&quot;"/>
    <s v="Picked - Complete"/>
    <d v="2019-01-28T00:00:00"/>
    <m/>
    <b v="0"/>
    <b v="0"/>
    <s v="NO"/>
    <x v="2"/>
    <x v="0"/>
    <s v="Machine Shop Started"/>
    <x v="0"/>
    <n v="650.4"/>
    <n v="9"/>
    <n v="0"/>
    <x v="5"/>
    <n v="1300.8"/>
    <n v="18"/>
    <x v="0"/>
    <n v="0"/>
    <n v="2019"/>
    <n v="2"/>
    <n v="6"/>
    <n v="2"/>
    <x v="0"/>
    <x v="1"/>
    <x v="1"/>
    <x v="0"/>
    <x v="0"/>
  </r>
  <r>
    <s v="78050-1"/>
    <x v="2"/>
    <x v="9"/>
    <d v="2019-02-07T00:00:00"/>
    <x v="2"/>
    <x v="0"/>
    <b v="0"/>
    <x v="85"/>
    <s v="Regular"/>
    <x v="6"/>
    <x v="0"/>
    <s v="Driver"/>
    <x v="0"/>
    <n v="1"/>
    <n v="10"/>
    <x v="17"/>
    <x v="270"/>
    <n v="38"/>
    <n v="4731.5"/>
    <n v="0"/>
    <m/>
    <s v="Internat"/>
    <s v="Rohan Srivastava"/>
    <m/>
    <m/>
    <s v="A-4'"/>
    <m/>
    <m/>
    <d v="2019-02-04T00:00:00"/>
    <b v="0"/>
    <b v="0"/>
    <s v="NO"/>
    <x v="1"/>
    <x v="0"/>
    <s v="Machine Shop Finished - Incomplete"/>
    <x v="0"/>
    <n v="473.15"/>
    <n v="3.8"/>
    <n v="0"/>
    <x v="18"/>
    <n v="4731.5"/>
    <n v="38"/>
    <x v="0"/>
    <n v="1"/>
    <n v="2019"/>
    <n v="2"/>
    <n v="7"/>
    <n v="1"/>
    <x v="1"/>
    <x v="1"/>
    <x v="0"/>
    <x v="0"/>
    <x v="0"/>
  </r>
  <r>
    <s v="79121-1"/>
    <x v="4"/>
    <x v="7"/>
    <d v="2019-02-12T00:00:00"/>
    <x v="5"/>
    <x v="3"/>
    <b v="0"/>
    <x v="86"/>
    <s v="Regular"/>
    <x v="1"/>
    <x v="1"/>
    <m/>
    <x v="0"/>
    <n v="1"/>
    <n v="10"/>
    <x v="17"/>
    <x v="271"/>
    <n v="73"/>
    <n v="4400"/>
    <n v="4400"/>
    <m/>
    <s v="Internat"/>
    <s v="Robert Lipura"/>
    <m/>
    <m/>
    <s v="LT-01-8'-23RD FL"/>
    <s v="Picked - Complete"/>
    <m/>
    <m/>
    <b v="0"/>
    <b v="0"/>
    <s v="NO"/>
    <x v="3"/>
    <x v="0"/>
    <s v="Scheduled/Released"/>
    <x v="0"/>
    <n v="440"/>
    <n v="7.3"/>
    <n v="1"/>
    <x v="11"/>
    <n v="3960"/>
    <n v="65.7"/>
    <x v="0"/>
    <n v="1"/>
    <n v="2019"/>
    <n v="2"/>
    <n v="12"/>
    <n v="1"/>
    <x v="1"/>
    <x v="0"/>
    <x v="1"/>
    <x v="0"/>
    <x v="2"/>
  </r>
  <r>
    <s v="79322-1"/>
    <x v="2"/>
    <x v="9"/>
    <d v="2019-02-07T00:00:00"/>
    <x v="1"/>
    <x v="3"/>
    <b v="0"/>
    <x v="87"/>
    <s v="Regular"/>
    <x v="1"/>
    <x v="1"/>
    <m/>
    <x v="0"/>
    <n v="1"/>
    <n v="1"/>
    <x v="3"/>
    <x v="272"/>
    <n v="3"/>
    <n v="0"/>
    <n v="0"/>
    <m/>
    <s v="prime we"/>
    <s v="Tajinder Singh"/>
    <m/>
    <m/>
    <s v="CAJ."/>
    <s v="Picked - Complete"/>
    <m/>
    <d v="2019-02-04T00:00:00"/>
    <b v="0"/>
    <b v="0"/>
    <s v="NO"/>
    <x v="3"/>
    <x v="0"/>
    <s v="Machine Shop Started"/>
    <x v="0"/>
    <n v="0"/>
    <n v="3"/>
    <n v="0"/>
    <x v="3"/>
    <n v="0"/>
    <n v="3"/>
    <x v="0"/>
    <n v="1"/>
    <n v="2019"/>
    <n v="2"/>
    <n v="7"/>
    <n v="1"/>
    <x v="1"/>
    <x v="0"/>
    <x v="1"/>
    <x v="0"/>
    <x v="2"/>
  </r>
  <r>
    <s v="78727-1"/>
    <x v="2"/>
    <x v="7"/>
    <d v="2019-02-12T00:00:00"/>
    <x v="1"/>
    <x v="0"/>
    <b v="0"/>
    <x v="88"/>
    <s v="Regular"/>
    <x v="1"/>
    <x v="1"/>
    <m/>
    <x v="0"/>
    <n v="1"/>
    <n v="2"/>
    <x v="9"/>
    <x v="273"/>
    <n v="39.1"/>
    <n v="5760"/>
    <n v="0"/>
    <m/>
    <s v="Enterpri"/>
    <s v="Jessica Pasternyk"/>
    <m/>
    <m/>
    <s v="F21-30'-ADD 1/4"/>
    <m/>
    <d v="2019-02-04T00:00:00"/>
    <m/>
    <b v="0"/>
    <b v="0"/>
    <s v="NO"/>
    <x v="3"/>
    <x v="0"/>
    <s v="Machine Shop Started"/>
    <x v="0"/>
    <n v="960"/>
    <n v="6.5166666666666666"/>
    <n v="0"/>
    <x v="8"/>
    <n v="5760"/>
    <n v="39.1"/>
    <x v="0"/>
    <n v="1"/>
    <n v="2019"/>
    <n v="2"/>
    <n v="12"/>
    <n v="1"/>
    <x v="1"/>
    <x v="1"/>
    <x v="1"/>
    <x v="0"/>
    <x v="0"/>
  </r>
  <r>
    <s v="78401-1"/>
    <x v="2"/>
    <x v="8"/>
    <d v="2019-02-08T00:00:00"/>
    <x v="2"/>
    <x v="0"/>
    <b v="0"/>
    <x v="89"/>
    <s v="High Priority"/>
    <x v="1"/>
    <x v="1"/>
    <m/>
    <x v="0"/>
    <n v="1"/>
    <n v="1"/>
    <x v="6"/>
    <x v="274"/>
    <n v="22.7"/>
    <n v="2118"/>
    <n v="0"/>
    <m/>
    <s v="CAL"/>
    <s v="Stan Buyansky"/>
    <m/>
    <m/>
    <s v="F17A"/>
    <s v="Picked - Complete"/>
    <d v="2019-02-03T00:00:00"/>
    <d v="2019-02-05T00:00:00"/>
    <b v="0"/>
    <b v="0"/>
    <s v="NO"/>
    <x v="2"/>
    <x v="0"/>
    <s v="Machine Shop Finished - Incomplete"/>
    <x v="0"/>
    <n v="1059"/>
    <n v="11.35"/>
    <n v="0"/>
    <x v="5"/>
    <n v="2118"/>
    <n v="22.7"/>
    <x v="0"/>
    <n v="1"/>
    <n v="2019"/>
    <n v="2"/>
    <n v="8"/>
    <n v="2"/>
    <x v="0"/>
    <x v="1"/>
    <x v="0"/>
    <x v="0"/>
    <x v="0"/>
  </r>
  <r>
    <s v="78401-2"/>
    <x v="2"/>
    <x v="8"/>
    <d v="2019-02-08T00:00:00"/>
    <x v="1"/>
    <x v="0"/>
    <b v="0"/>
    <x v="89"/>
    <s v="High Priority"/>
    <x v="1"/>
    <x v="1"/>
    <m/>
    <x v="1"/>
    <n v="1"/>
    <n v="1"/>
    <x v="3"/>
    <x v="275"/>
    <n v="8.6999999999999993"/>
    <n v="706"/>
    <n v="0"/>
    <m/>
    <s v="CAL"/>
    <s v="Stan Buyansky"/>
    <m/>
    <m/>
    <s v="F17B"/>
    <s v="Picked - Complete"/>
    <m/>
    <m/>
    <b v="0"/>
    <b v="0"/>
    <s v="NO"/>
    <x v="2"/>
    <x v="0"/>
    <s v="Machine Shop Started"/>
    <x v="0"/>
    <n v="706"/>
    <n v="8.6999999999999993"/>
    <n v="0"/>
    <x v="3"/>
    <n v="706"/>
    <n v="8.6999999999999993"/>
    <x v="0"/>
    <n v="1"/>
    <n v="2019"/>
    <n v="2"/>
    <n v="8"/>
    <n v="2"/>
    <x v="0"/>
    <x v="1"/>
    <x v="1"/>
    <x v="0"/>
    <x v="0"/>
  </r>
  <r>
    <s v="78854-1"/>
    <x v="2"/>
    <x v="0"/>
    <d v="2019-02-06T00:00:00"/>
    <x v="2"/>
    <x v="0"/>
    <b v="0"/>
    <x v="90"/>
    <s v="Regular"/>
    <x v="1"/>
    <x v="1"/>
    <m/>
    <x v="0"/>
    <n v="1"/>
    <n v="2"/>
    <x v="6"/>
    <x v="276"/>
    <n v="6.28"/>
    <n v="720"/>
    <n v="0"/>
    <m/>
    <s v="Internat"/>
    <s v="Rohan Srivastava"/>
    <m/>
    <m/>
    <s v="LF02A-4'"/>
    <s v="Picked - Complete"/>
    <d v="2019-01-27T00:00:00"/>
    <d v="2019-02-01T00:00:00"/>
    <b v="0"/>
    <b v="0"/>
    <s v="NO"/>
    <x v="0"/>
    <x v="0"/>
    <s v="Machine Shop Finished - Incomplete"/>
    <x v="0"/>
    <n v="360"/>
    <n v="3.14"/>
    <n v="0"/>
    <x v="5"/>
    <n v="720"/>
    <n v="6.28"/>
    <x v="0"/>
    <n v="1"/>
    <n v="2019"/>
    <n v="2"/>
    <n v="6"/>
    <n v="1"/>
    <x v="1"/>
    <x v="1"/>
    <x v="0"/>
    <x v="0"/>
    <x v="0"/>
  </r>
  <r>
    <s v="77187-1"/>
    <x v="2"/>
    <x v="9"/>
    <d v="2019-02-07T00:00:00"/>
    <x v="1"/>
    <x v="0"/>
    <b v="0"/>
    <x v="91"/>
    <s v="Regular"/>
    <x v="2"/>
    <x v="0"/>
    <s v="Missing Info"/>
    <x v="0"/>
    <n v="1"/>
    <n v="1"/>
    <x v="8"/>
    <x v="277"/>
    <n v="50"/>
    <n v="2890"/>
    <n v="0"/>
    <m/>
    <s v="Internat"/>
    <s v="Gagandeep Singh"/>
    <m/>
    <m/>
    <s v="F3B-14'X6' REC"/>
    <s v="Picked - Complete"/>
    <d v="2019-02-03T00:00:00"/>
    <d v="2019-02-04T00:00:00"/>
    <b v="0"/>
    <b v="0"/>
    <s v="NO"/>
    <x v="2"/>
    <x v="0"/>
    <s v="Machine Shop Started"/>
    <x v="0"/>
    <n v="722.5"/>
    <n v="12.5"/>
    <n v="0"/>
    <x v="7"/>
    <n v="2890"/>
    <n v="50"/>
    <x v="0"/>
    <n v="1"/>
    <n v="2019"/>
    <n v="2"/>
    <n v="7"/>
    <n v="1"/>
    <x v="1"/>
    <x v="1"/>
    <x v="1"/>
    <x v="0"/>
    <x v="2"/>
  </r>
  <r>
    <s v="77187-2"/>
    <x v="2"/>
    <x v="9"/>
    <d v="2019-02-07T00:00:00"/>
    <x v="1"/>
    <x v="0"/>
    <b v="0"/>
    <x v="91"/>
    <s v="Regular"/>
    <x v="2"/>
    <x v="0"/>
    <s v="Missing Info"/>
    <x v="1"/>
    <n v="1"/>
    <n v="1"/>
    <x v="3"/>
    <x v="278"/>
    <n v="30"/>
    <n v="1700"/>
    <n v="0"/>
    <m/>
    <s v="Internat"/>
    <s v="Gagandeep Singh"/>
    <m/>
    <m/>
    <s v="FB-8'X2'  REC"/>
    <s v="Picked - Complete"/>
    <d v="2019-02-03T00:00:00"/>
    <d v="2019-02-04T00:00:00"/>
    <b v="0"/>
    <b v="0"/>
    <s v="NO"/>
    <x v="2"/>
    <x v="0"/>
    <s v="Machine Shop Started"/>
    <x v="0"/>
    <n v="1700"/>
    <n v="30"/>
    <n v="0"/>
    <x v="3"/>
    <n v="1700"/>
    <n v="30"/>
    <x v="0"/>
    <n v="0"/>
    <n v="2019"/>
    <n v="2"/>
    <n v="7"/>
    <n v="1"/>
    <x v="1"/>
    <x v="1"/>
    <x v="1"/>
    <x v="0"/>
    <x v="2"/>
  </r>
  <r>
    <s v="72844-1"/>
    <x v="2"/>
    <x v="9"/>
    <d v="2019-02-07T00:00:00"/>
    <x v="3"/>
    <x v="0"/>
    <b v="0"/>
    <x v="92"/>
    <s v="Regular"/>
    <x v="1"/>
    <x v="1"/>
    <m/>
    <x v="0"/>
    <n v="1"/>
    <n v="8"/>
    <x v="4"/>
    <x v="279"/>
    <n v="37.6"/>
    <n v="3104"/>
    <n v="0"/>
    <m/>
    <s v="westernl"/>
    <s v="Sacha Lempka"/>
    <m/>
    <m/>
    <s v="R20"/>
    <m/>
    <d v="2019-01-28T00:00:00"/>
    <d v="2019-02-04T00:00:00"/>
    <b v="0"/>
    <b v="0"/>
    <s v="NO"/>
    <x v="0"/>
    <x v="0"/>
    <s v="Given to Shipping"/>
    <x v="0"/>
    <n v="388"/>
    <n v="4.7"/>
    <n v="8"/>
    <x v="4"/>
    <n v="0"/>
    <n v="0"/>
    <x v="0"/>
    <n v="1"/>
    <n v="2019"/>
    <n v="2"/>
    <n v="7"/>
    <n v="1"/>
    <x v="1"/>
    <x v="1"/>
    <x v="0"/>
    <x v="0"/>
    <x v="0"/>
  </r>
  <r>
    <s v="76093-2"/>
    <x v="2"/>
    <x v="7"/>
    <d v="2019-02-12T00:00:00"/>
    <x v="2"/>
    <x v="0"/>
    <b v="0"/>
    <x v="93"/>
    <s v="Regular"/>
    <x v="1"/>
    <x v="1"/>
    <m/>
    <x v="1"/>
    <n v="1"/>
    <n v="5"/>
    <x v="15"/>
    <x v="280"/>
    <n v="24"/>
    <n v="2364"/>
    <n v="0"/>
    <m/>
    <s v="LHI"/>
    <s v="Rajithan Sivapatharajahon"/>
    <m/>
    <m/>
    <s v="Y"/>
    <s v="Picked - Complete"/>
    <d v="2019-02-04T00:00:00"/>
    <m/>
    <b v="0"/>
    <b v="0"/>
    <s v="NO"/>
    <x v="3"/>
    <x v="0"/>
    <s v="Machine Shop Finished - Incomplete"/>
    <x v="0"/>
    <n v="472.8"/>
    <n v="4.8"/>
    <n v="0"/>
    <x v="15"/>
    <n v="2364"/>
    <n v="24"/>
    <x v="0"/>
    <n v="1"/>
    <n v="2019"/>
    <n v="2"/>
    <n v="12"/>
    <n v="1"/>
    <x v="1"/>
    <x v="1"/>
    <x v="0"/>
    <x v="0"/>
    <x v="0"/>
  </r>
  <r>
    <s v="77393-1"/>
    <x v="3"/>
    <x v="13"/>
    <d v="2019-01-29T00:00:00"/>
    <x v="2"/>
    <x v="0"/>
    <b v="0"/>
    <x v="94"/>
    <s v="Regular"/>
    <x v="0"/>
    <x v="1"/>
    <s v="PATTERN INFORMATION/SUB ASSEMBLY"/>
    <x v="0"/>
    <n v="1"/>
    <n v="1"/>
    <x v="9"/>
    <x v="281"/>
    <n v="32"/>
    <n v="1890"/>
    <n v="0"/>
    <m/>
    <s v="JCWright"/>
    <s v="George Bacalla"/>
    <s v="MS: 01/29-Ship: Kaushik to advise  Edited on 1/28/2019 _x001e__x001e_::: Ship: Jan 31st  Edited on 1/29/2019 _x001e__x001e_::: Kaushik : Jan 31st  Edited on 1/30/2019 _x001e__x001e_ - Waiting for material - Kaushik to advise ship date.  Edited on 2/1/2019 _x001e__x001e_"/>
    <m/>
    <s v="F12-24'-0&quot;"/>
    <s v="Picked - Complete"/>
    <d v="2019-01-27T00:00:00"/>
    <d v="2019-01-28T00:00:00"/>
    <b v="0"/>
    <b v="0"/>
    <s v="NO"/>
    <x v="1"/>
    <x v="0"/>
    <s v="Machine Shop Finished - Incomplete"/>
    <x v="0"/>
    <n v="315"/>
    <n v="5.333333333333333"/>
    <n v="0"/>
    <x v="8"/>
    <n v="1890"/>
    <n v="32"/>
    <x v="1"/>
    <n v="1"/>
    <n v="2019"/>
    <n v="1"/>
    <n v="29"/>
    <n v="1"/>
    <x v="1"/>
    <x v="1"/>
    <x v="0"/>
    <x v="0"/>
    <x v="0"/>
  </r>
  <r>
    <s v="79010-1"/>
    <x v="2"/>
    <x v="2"/>
    <d v="2019-02-01T00:00:00"/>
    <x v="1"/>
    <x v="0"/>
    <b v="0"/>
    <x v="95"/>
    <s v="Regular"/>
    <x v="0"/>
    <x v="0"/>
    <s v="MATERIAL????"/>
    <x v="0"/>
    <n v="1"/>
    <n v="1"/>
    <x v="3"/>
    <x v="282"/>
    <n v="3.8"/>
    <n v="380"/>
    <n v="0"/>
    <m/>
    <s v="Enterpri"/>
    <s v="Jessica Pasternyk"/>
    <s v="Ms: 2/1 - Kaushik to advise.  Edited on 2/1/2019::: Kaushik to advise  Edited on 2/5/2019 _x001e__x001e_"/>
    <m/>
    <s v="A-4'"/>
    <m/>
    <m/>
    <m/>
    <b v="0"/>
    <b v="0"/>
    <s v="NO"/>
    <x v="0"/>
    <x v="0"/>
    <s v="Machine Shop Started"/>
    <x v="0"/>
    <n v="380"/>
    <n v="3.8"/>
    <n v="0"/>
    <x v="3"/>
    <n v="380"/>
    <n v="3.8"/>
    <x v="0"/>
    <n v="1"/>
    <n v="2019"/>
    <n v="2"/>
    <n v="1"/>
    <n v="1"/>
    <x v="1"/>
    <x v="2"/>
    <x v="2"/>
    <x v="3"/>
    <x v="3"/>
  </r>
  <r>
    <s v="72906-2"/>
    <x v="6"/>
    <x v="9"/>
    <d v="2019-01-09T00:00:00"/>
    <x v="2"/>
    <x v="0"/>
    <b v="0"/>
    <x v="96"/>
    <s v="Regular"/>
    <x v="1"/>
    <x v="1"/>
    <m/>
    <x v="1"/>
    <n v="1"/>
    <n v="1"/>
    <x v="3"/>
    <x v="283"/>
    <n v="3.86"/>
    <n v="288"/>
    <n v="0"/>
    <s v="On site for February 15th Going To: WINNIPEG MB R2C 2Z2"/>
    <s v="Integra"/>
    <s v="Rajithan Sivapatharajahon"/>
    <m/>
    <m/>
    <s v="N1"/>
    <s v="Picked - Complete"/>
    <d v="2019-01-28T00:00:00"/>
    <d v="2019-02-04T00:00:00"/>
    <b v="0"/>
    <b v="0"/>
    <s v="NO"/>
    <x v="2"/>
    <x v="0"/>
    <s v="Machine Shop Finished - Incomplete"/>
    <x v="0"/>
    <n v="288"/>
    <n v="3.86"/>
    <n v="0"/>
    <x v="3"/>
    <n v="288"/>
    <n v="3.86"/>
    <x v="0"/>
    <n v="1"/>
    <n v="2019"/>
    <n v="2"/>
    <n v="7"/>
    <n v="1"/>
    <x v="1"/>
    <x v="1"/>
    <x v="0"/>
    <x v="0"/>
    <x v="0"/>
  </r>
  <r>
    <s v="72906-3"/>
    <x v="6"/>
    <x v="9"/>
    <d v="2019-01-09T00:00:00"/>
    <x v="2"/>
    <x v="0"/>
    <b v="0"/>
    <x v="96"/>
    <s v="Regular"/>
    <x v="1"/>
    <x v="1"/>
    <m/>
    <x v="2"/>
    <n v="1"/>
    <n v="2"/>
    <x v="6"/>
    <x v="284"/>
    <n v="20.58"/>
    <n v="1440"/>
    <n v="0"/>
    <s v="On site for February 15th Going To: WINNIPEG MB R2C 2Z2"/>
    <s v="Integra"/>
    <s v="Rajithan Sivapatharajahon"/>
    <m/>
    <m/>
    <s v="N2"/>
    <s v="Picked - Complete"/>
    <d v="2019-01-28T00:00:00"/>
    <d v="2019-02-04T00:00:00"/>
    <b v="0"/>
    <b v="0"/>
    <s v="NO"/>
    <x v="2"/>
    <x v="0"/>
    <s v="Machine Shop Finished - Incomplete"/>
    <x v="0"/>
    <n v="720"/>
    <n v="10.29"/>
    <n v="0"/>
    <x v="5"/>
    <n v="1440"/>
    <n v="20.58"/>
    <x v="0"/>
    <n v="0"/>
    <n v="2019"/>
    <n v="2"/>
    <n v="7"/>
    <n v="1"/>
    <x v="1"/>
    <x v="1"/>
    <x v="0"/>
    <x v="0"/>
    <x v="0"/>
  </r>
  <r>
    <s v="72906-4"/>
    <x v="6"/>
    <x v="9"/>
    <d v="2019-01-09T00:00:00"/>
    <x v="2"/>
    <x v="0"/>
    <b v="0"/>
    <x v="96"/>
    <s v="Regular"/>
    <x v="1"/>
    <x v="1"/>
    <m/>
    <x v="3"/>
    <n v="1"/>
    <n v="1"/>
    <x v="3"/>
    <x v="285"/>
    <n v="7.3"/>
    <n v="432"/>
    <n v="0"/>
    <s v="On site for February 15th Going To: WINNIPEG MB R2C 2Z2"/>
    <s v="Integra"/>
    <s v="Rajithan Sivapatharajahon"/>
    <m/>
    <m/>
    <s v="N3"/>
    <s v="Picked - Complete"/>
    <d v="2019-01-28T00:00:00"/>
    <d v="2019-02-04T00:00:00"/>
    <b v="0"/>
    <b v="0"/>
    <s v="NO"/>
    <x v="2"/>
    <x v="0"/>
    <s v="Machine Shop Finished - Incomplete"/>
    <x v="0"/>
    <n v="432"/>
    <n v="7.3"/>
    <n v="0"/>
    <x v="3"/>
    <n v="432"/>
    <n v="7.3"/>
    <x v="0"/>
    <n v="0"/>
    <n v="2019"/>
    <n v="2"/>
    <n v="7"/>
    <n v="1"/>
    <x v="1"/>
    <x v="1"/>
    <x v="0"/>
    <x v="0"/>
    <x v="0"/>
  </r>
  <r>
    <s v="72906-5"/>
    <x v="6"/>
    <x v="9"/>
    <d v="2019-01-09T00:00:00"/>
    <x v="2"/>
    <x v="0"/>
    <b v="0"/>
    <x v="96"/>
    <s v="Regular"/>
    <x v="1"/>
    <x v="1"/>
    <m/>
    <x v="4"/>
    <n v="1"/>
    <n v="2"/>
    <x v="17"/>
    <x v="286"/>
    <n v="81.319999999999993"/>
    <n v="8500"/>
    <n v="0"/>
    <s v="On site for February 15th Going To: WINNIPEG MB R2C 2Z2"/>
    <s v="Integra"/>
    <s v="Rajithan Sivapatharajahon"/>
    <m/>
    <m/>
    <s v="K50"/>
    <s v="Picked - Complete"/>
    <d v="2019-01-28T00:00:00"/>
    <d v="2019-02-04T00:00:00"/>
    <b v="0"/>
    <b v="0"/>
    <s v="NO"/>
    <x v="2"/>
    <x v="0"/>
    <s v="Machine Shop Finished - Incomplete"/>
    <x v="0"/>
    <n v="850"/>
    <n v="8.1319999999999997"/>
    <n v="0"/>
    <x v="18"/>
    <n v="8500"/>
    <n v="81.319999999999993"/>
    <x v="0"/>
    <n v="0"/>
    <n v="2019"/>
    <n v="2"/>
    <n v="7"/>
    <n v="1"/>
    <x v="1"/>
    <x v="1"/>
    <x v="0"/>
    <x v="0"/>
    <x v="0"/>
  </r>
  <r>
    <s v="72906-6"/>
    <x v="6"/>
    <x v="9"/>
    <d v="2019-01-09T00:00:00"/>
    <x v="2"/>
    <x v="0"/>
    <b v="0"/>
    <x v="96"/>
    <s v="Regular"/>
    <x v="1"/>
    <x v="1"/>
    <m/>
    <x v="5"/>
    <n v="1"/>
    <n v="1"/>
    <x v="6"/>
    <x v="287"/>
    <n v="18.34"/>
    <n v="1870"/>
    <n v="0"/>
    <s v="On site for February 15th Going To: WINNIPEG MB R2C 2Z2"/>
    <s v="Integra"/>
    <s v="Rajithan Sivapatharajahon"/>
    <m/>
    <m/>
    <s v="K22"/>
    <s v="Picked - Complete"/>
    <d v="2019-01-28T00:00:00"/>
    <d v="2019-02-04T00:00:00"/>
    <b v="0"/>
    <b v="0"/>
    <s v="NO"/>
    <x v="2"/>
    <x v="0"/>
    <s v="Machine Shop Finished - Incomplete"/>
    <x v="0"/>
    <n v="935"/>
    <n v="9.17"/>
    <n v="0"/>
    <x v="5"/>
    <n v="1870"/>
    <n v="18.34"/>
    <x v="0"/>
    <n v="0"/>
    <n v="2019"/>
    <n v="2"/>
    <n v="7"/>
    <n v="1"/>
    <x v="1"/>
    <x v="1"/>
    <x v="0"/>
    <x v="0"/>
    <x v="0"/>
  </r>
  <r>
    <s v="72906-7"/>
    <x v="6"/>
    <x v="9"/>
    <d v="2019-01-09T00:00:00"/>
    <x v="2"/>
    <x v="0"/>
    <b v="0"/>
    <x v="96"/>
    <s v="Regular"/>
    <x v="1"/>
    <x v="1"/>
    <m/>
    <x v="9"/>
    <n v="1"/>
    <n v="1"/>
    <x v="6"/>
    <x v="288"/>
    <n v="18.34"/>
    <n v="1785"/>
    <n v="0"/>
    <s v="On site for February 15th Going To: WINNIPEG MB R2C 2Z2"/>
    <s v="Integra"/>
    <s v="Rajithan Sivapatharajahon"/>
    <m/>
    <m/>
    <s v="K21"/>
    <s v="Picked - Complete"/>
    <d v="2019-01-28T00:00:00"/>
    <d v="2019-02-04T00:00:00"/>
    <b v="0"/>
    <b v="0"/>
    <s v="NO"/>
    <x v="2"/>
    <x v="0"/>
    <s v="Machine Shop Finished - Incomplete"/>
    <x v="0"/>
    <n v="892.5"/>
    <n v="9.17"/>
    <n v="0"/>
    <x v="5"/>
    <n v="1785"/>
    <n v="18.34"/>
    <x v="0"/>
    <n v="0"/>
    <n v="2019"/>
    <n v="2"/>
    <n v="7"/>
    <n v="1"/>
    <x v="1"/>
    <x v="1"/>
    <x v="0"/>
    <x v="0"/>
    <x v="0"/>
  </r>
  <r>
    <s v="72906-8"/>
    <x v="6"/>
    <x v="9"/>
    <d v="2019-01-09T00:00:00"/>
    <x v="2"/>
    <x v="0"/>
    <b v="0"/>
    <x v="96"/>
    <s v="Regular"/>
    <x v="1"/>
    <x v="1"/>
    <m/>
    <x v="10"/>
    <n v="1"/>
    <n v="1"/>
    <x v="6"/>
    <x v="289"/>
    <n v="16.07"/>
    <n v="1700"/>
    <n v="0"/>
    <s v="On site for February 15th Going To: WINNIPEG MB R2C 2Z2"/>
    <s v="Integra"/>
    <s v="Rajithan Sivapatharajahon"/>
    <m/>
    <m/>
    <s v="K20"/>
    <s v="Picked - Complete"/>
    <d v="2019-01-28T00:00:00"/>
    <d v="2019-02-04T00:00:00"/>
    <b v="0"/>
    <b v="0"/>
    <s v="NO"/>
    <x v="2"/>
    <x v="0"/>
    <s v="Machine Shop Finished - Incomplete"/>
    <x v="0"/>
    <n v="850"/>
    <n v="8.0350000000000001"/>
    <n v="0"/>
    <x v="5"/>
    <n v="1700"/>
    <n v="16.07"/>
    <x v="0"/>
    <n v="0"/>
    <n v="2019"/>
    <n v="2"/>
    <n v="7"/>
    <n v="1"/>
    <x v="1"/>
    <x v="1"/>
    <x v="0"/>
    <x v="0"/>
    <x v="0"/>
  </r>
  <r>
    <s v="77607-1"/>
    <x v="4"/>
    <x v="8"/>
    <d v="2019-02-08T00:00:00"/>
    <x v="2"/>
    <x v="0"/>
    <b v="0"/>
    <x v="97"/>
    <s v="Regular"/>
    <x v="1"/>
    <x v="1"/>
    <m/>
    <x v="0"/>
    <n v="1"/>
    <n v="1"/>
    <x v="6"/>
    <x v="290"/>
    <n v="16"/>
    <n v="1862"/>
    <n v="0"/>
    <m/>
    <s v="Integra"/>
    <s v="Rajithan Sivapatharajahon"/>
    <m/>
    <m/>
    <s v=" K19"/>
    <s v="Picked - Complete"/>
    <d v="2019-01-28T00:00:00"/>
    <m/>
    <b v="0"/>
    <b v="0"/>
    <s v="OK"/>
    <x v="2"/>
    <x v="0"/>
    <s v="Machine Shop Finished -Ready"/>
    <x v="0"/>
    <n v="931"/>
    <n v="8"/>
    <n v="0"/>
    <x v="5"/>
    <n v="1862"/>
    <n v="16"/>
    <x v="0"/>
    <n v="1"/>
    <n v="2019"/>
    <n v="2"/>
    <n v="8"/>
    <n v="2"/>
    <x v="0"/>
    <x v="1"/>
    <x v="0"/>
    <x v="0"/>
    <x v="0"/>
  </r>
  <r>
    <s v="77607-2"/>
    <x v="4"/>
    <x v="8"/>
    <d v="2019-02-08T00:00:00"/>
    <x v="2"/>
    <x v="0"/>
    <b v="0"/>
    <x v="97"/>
    <s v="Regular"/>
    <x v="1"/>
    <x v="1"/>
    <m/>
    <x v="1"/>
    <n v="1"/>
    <n v="1"/>
    <x v="6"/>
    <x v="291"/>
    <n v="18.399999999999999"/>
    <n v="2058"/>
    <n v="0"/>
    <m/>
    <s v="Integra"/>
    <s v="Rajithan Sivapatharajahon"/>
    <m/>
    <m/>
    <s v="K21"/>
    <s v="Picked - Complete"/>
    <d v="2019-01-28T00:00:00"/>
    <m/>
    <b v="0"/>
    <b v="0"/>
    <s v="OK"/>
    <x v="2"/>
    <x v="0"/>
    <s v="Machine Shop Finished -Ready"/>
    <x v="0"/>
    <n v="1029"/>
    <n v="9.1999999999999993"/>
    <n v="0"/>
    <x v="5"/>
    <n v="2058"/>
    <n v="18.399999999999999"/>
    <x v="0"/>
    <n v="0"/>
    <n v="2019"/>
    <n v="2"/>
    <n v="8"/>
    <n v="2"/>
    <x v="0"/>
    <x v="1"/>
    <x v="0"/>
    <x v="0"/>
    <x v="0"/>
  </r>
  <r>
    <s v="77607-3"/>
    <x v="4"/>
    <x v="8"/>
    <d v="2019-02-08T00:00:00"/>
    <x v="2"/>
    <x v="0"/>
    <b v="0"/>
    <x v="97"/>
    <s v="Regular"/>
    <x v="1"/>
    <x v="1"/>
    <m/>
    <x v="2"/>
    <n v="1"/>
    <n v="1"/>
    <x v="10"/>
    <x v="292"/>
    <n v="27.4"/>
    <n v="3430"/>
    <n v="0"/>
    <m/>
    <s v="Integra"/>
    <s v="Rajithan Sivapatharajahon"/>
    <m/>
    <m/>
    <s v="K35"/>
    <s v="Picked - Complete"/>
    <d v="2019-01-28T00:00:00"/>
    <m/>
    <b v="0"/>
    <b v="0"/>
    <s v="OK"/>
    <x v="2"/>
    <x v="0"/>
    <s v="Machine Shop Finished -Ready"/>
    <x v="0"/>
    <n v="1143.3333333333333"/>
    <n v="9.1333333333333329"/>
    <n v="0"/>
    <x v="9"/>
    <n v="3430"/>
    <n v="27.4"/>
    <x v="0"/>
    <n v="0"/>
    <n v="2019"/>
    <n v="2"/>
    <n v="8"/>
    <n v="2"/>
    <x v="0"/>
    <x v="1"/>
    <x v="0"/>
    <x v="0"/>
    <x v="0"/>
  </r>
  <r>
    <s v="77607-4"/>
    <x v="4"/>
    <x v="8"/>
    <d v="2019-02-08T00:00:00"/>
    <x v="2"/>
    <x v="0"/>
    <b v="0"/>
    <x v="97"/>
    <s v="Regular"/>
    <x v="1"/>
    <x v="1"/>
    <m/>
    <x v="3"/>
    <n v="1"/>
    <n v="3"/>
    <x v="5"/>
    <x v="293"/>
    <n v="94.8"/>
    <n v="11172"/>
    <n v="0"/>
    <m/>
    <s v="Integra"/>
    <s v="Rajithan Sivapatharajahon"/>
    <m/>
    <m/>
    <s v="K38"/>
    <s v="Picked - Complete"/>
    <d v="2019-01-28T00:00:00"/>
    <m/>
    <b v="0"/>
    <b v="0"/>
    <s v="OK"/>
    <x v="2"/>
    <x v="0"/>
    <s v="Machine Shop Finished -Ready"/>
    <x v="0"/>
    <n v="931"/>
    <n v="7.8999999999999995"/>
    <n v="0"/>
    <x v="10"/>
    <n v="11172"/>
    <n v="94.8"/>
    <x v="0"/>
    <n v="0"/>
    <n v="2019"/>
    <n v="2"/>
    <n v="8"/>
    <n v="2"/>
    <x v="0"/>
    <x v="1"/>
    <x v="0"/>
    <x v="0"/>
    <x v="0"/>
  </r>
  <r>
    <s v="77607-5"/>
    <x v="4"/>
    <x v="8"/>
    <d v="2019-02-08T00:00:00"/>
    <x v="1"/>
    <x v="0"/>
    <b v="0"/>
    <x v="97"/>
    <s v="Regular"/>
    <x v="1"/>
    <x v="1"/>
    <m/>
    <x v="4"/>
    <n v="1"/>
    <n v="3"/>
    <x v="25"/>
    <x v="294"/>
    <n v="138"/>
    <n v="11400"/>
    <n v="0"/>
    <m/>
    <s v="Integra"/>
    <s v="Rajithan Sivapatharajahon"/>
    <m/>
    <m/>
    <s v="N1"/>
    <s v="Picked - Complete"/>
    <m/>
    <m/>
    <b v="0"/>
    <b v="0"/>
    <s v="NO"/>
    <x v="1"/>
    <x v="0"/>
    <s v="Machine Shop Started"/>
    <x v="0"/>
    <n v="760"/>
    <n v="9.1999999999999993"/>
    <n v="0"/>
    <x v="36"/>
    <n v="11400"/>
    <n v="138"/>
    <x v="0"/>
    <n v="1"/>
    <n v="2019"/>
    <n v="2"/>
    <n v="8"/>
    <n v="2"/>
    <x v="0"/>
    <x v="1"/>
    <x v="0"/>
    <x v="1"/>
    <x v="2"/>
  </r>
  <r>
    <s v="77607-6"/>
    <x v="4"/>
    <x v="8"/>
    <d v="2019-02-08T00:00:00"/>
    <x v="2"/>
    <x v="0"/>
    <b v="0"/>
    <x v="97"/>
    <s v="Regular"/>
    <x v="1"/>
    <x v="1"/>
    <m/>
    <x v="5"/>
    <n v="1"/>
    <n v="36"/>
    <x v="38"/>
    <x v="295"/>
    <n v="151.19999999999999"/>
    <n v="14112"/>
    <n v="0"/>
    <m/>
    <s v="Integra"/>
    <s v="Rajithan Sivapatharajahon"/>
    <m/>
    <m/>
    <s v="P"/>
    <s v="Picked - Complete"/>
    <d v="2019-01-28T00:00:00"/>
    <m/>
    <b v="0"/>
    <b v="0"/>
    <s v="OK"/>
    <x v="2"/>
    <x v="0"/>
    <s v="Machine Shop Finished -Ready"/>
    <x v="0"/>
    <n v="392"/>
    <n v="4.1999999999999993"/>
    <n v="0"/>
    <x v="35"/>
    <n v="14112"/>
    <n v="151.19999999999999"/>
    <x v="0"/>
    <n v="0"/>
    <n v="2019"/>
    <n v="2"/>
    <n v="8"/>
    <n v="2"/>
    <x v="0"/>
    <x v="1"/>
    <x v="0"/>
    <x v="0"/>
    <x v="0"/>
  </r>
  <r>
    <s v="78616-1"/>
    <x v="2"/>
    <x v="9"/>
    <d v="2019-02-07T00:00:00"/>
    <x v="1"/>
    <x v="0"/>
    <b v="0"/>
    <x v="98"/>
    <s v="Regular"/>
    <x v="5"/>
    <x v="1"/>
    <m/>
    <x v="0"/>
    <n v="1"/>
    <n v="2"/>
    <x v="6"/>
    <x v="296"/>
    <n v="18"/>
    <n v="1440"/>
    <n v="0"/>
    <m/>
    <s v="Integra"/>
    <s v="Rajithan Sivapatharajahon"/>
    <m/>
    <m/>
    <s v="D4"/>
    <s v="Picked - Complete"/>
    <d v="2019-02-03T00:00:00"/>
    <d v="2019-02-04T00:00:00"/>
    <b v="0"/>
    <b v="0"/>
    <s v="NO"/>
    <x v="2"/>
    <x v="0"/>
    <s v="Machine Shop Started"/>
    <x v="0"/>
    <n v="720"/>
    <n v="9"/>
    <n v="0"/>
    <x v="5"/>
    <n v="1440"/>
    <n v="18"/>
    <x v="5"/>
    <n v="1"/>
    <n v="2019"/>
    <n v="2"/>
    <n v="7"/>
    <n v="1"/>
    <x v="1"/>
    <x v="0"/>
    <x v="1"/>
    <x v="0"/>
    <x v="0"/>
  </r>
  <r>
    <s v="78279-1"/>
    <x v="6"/>
    <x v="7"/>
    <d v="2019-02-12T00:00:00"/>
    <x v="1"/>
    <x v="0"/>
    <b v="0"/>
    <x v="99"/>
    <s v="Regular"/>
    <x v="5"/>
    <x v="1"/>
    <s v="Extrusion"/>
    <x v="0"/>
    <n v="1"/>
    <n v="2"/>
    <x v="6"/>
    <x v="297"/>
    <n v="23.6"/>
    <n v="1280"/>
    <n v="0"/>
    <m/>
    <s v="Internat"/>
    <s v="Joe Brier"/>
    <m/>
    <m/>
    <s v="B"/>
    <m/>
    <d v="2019-02-05T00:00:00"/>
    <m/>
    <b v="0"/>
    <b v="0"/>
    <s v="NO"/>
    <x v="3"/>
    <x v="0"/>
    <s v="Machine Shop Started"/>
    <x v="0"/>
    <n v="640"/>
    <n v="11.8"/>
    <n v="0"/>
    <x v="5"/>
    <n v="1280"/>
    <n v="23.6"/>
    <x v="5"/>
    <n v="1"/>
    <n v="2019"/>
    <n v="2"/>
    <n v="12"/>
    <n v="1"/>
    <x v="1"/>
    <x v="0"/>
    <x v="1"/>
    <x v="0"/>
    <x v="2"/>
  </r>
  <r>
    <s v="78279-2"/>
    <x v="6"/>
    <x v="7"/>
    <d v="2019-02-12T00:00:00"/>
    <x v="1"/>
    <x v="0"/>
    <b v="0"/>
    <x v="99"/>
    <s v="Regular"/>
    <x v="1"/>
    <x v="1"/>
    <m/>
    <x v="1"/>
    <n v="1"/>
    <n v="30"/>
    <x v="36"/>
    <x v="298"/>
    <n v="96"/>
    <n v="7200"/>
    <n v="0"/>
    <m/>
    <s v="Internat"/>
    <s v="Joe Brier"/>
    <m/>
    <m/>
    <s v="F"/>
    <m/>
    <d v="2019-02-05T00:00:00"/>
    <m/>
    <b v="0"/>
    <b v="0"/>
    <s v="NO"/>
    <x v="3"/>
    <x v="0"/>
    <s v="Machine Shop Started"/>
    <x v="0"/>
    <n v="240"/>
    <n v="3.2"/>
    <n v="0"/>
    <x v="37"/>
    <n v="7200"/>
    <n v="96"/>
    <x v="0"/>
    <n v="0"/>
    <n v="2019"/>
    <n v="2"/>
    <n v="12"/>
    <n v="1"/>
    <x v="1"/>
    <x v="0"/>
    <x v="1"/>
    <x v="0"/>
    <x v="2"/>
  </r>
  <r>
    <s v="78703-1"/>
    <x v="2"/>
    <x v="11"/>
    <d v="2019-02-11T00:00:00"/>
    <x v="1"/>
    <x v="0"/>
    <b v="0"/>
    <x v="100"/>
    <s v="Regular"/>
    <x v="7"/>
    <x v="0"/>
    <s v="Indirect Lens"/>
    <x v="0"/>
    <n v="1"/>
    <n v="1"/>
    <x v="3"/>
    <x v="299"/>
    <n v="10.5"/>
    <n v="660"/>
    <n v="0"/>
    <m/>
    <s v="Internat"/>
    <s v="Rohan Srivastava"/>
    <m/>
    <m/>
    <s v="FT9-4'"/>
    <s v="Picked - Complete"/>
    <m/>
    <m/>
    <b v="0"/>
    <b v="0"/>
    <s v="NO"/>
    <x v="3"/>
    <x v="0"/>
    <s v="Machine Shop Started"/>
    <x v="0"/>
    <n v="660"/>
    <n v="10.5"/>
    <n v="0"/>
    <x v="3"/>
    <n v="660"/>
    <n v="10.5"/>
    <x v="0"/>
    <n v="1"/>
    <n v="2019"/>
    <n v="2"/>
    <n v="11"/>
    <n v="1"/>
    <x v="1"/>
    <x v="1"/>
    <x v="1"/>
    <x v="0"/>
    <x v="2"/>
  </r>
  <r>
    <s v="78699-1"/>
    <x v="2"/>
    <x v="11"/>
    <d v="2019-02-11T00:00:00"/>
    <x v="1"/>
    <x v="0"/>
    <b v="0"/>
    <x v="101"/>
    <s v="Regular"/>
    <x v="1"/>
    <x v="1"/>
    <m/>
    <x v="0"/>
    <n v="1"/>
    <n v="1"/>
    <x v="10"/>
    <x v="300"/>
    <n v="24"/>
    <n v="2030.14285"/>
    <n v="0"/>
    <m/>
    <s v="SpecLAUS"/>
    <s v="Zahra Vatani"/>
    <m/>
    <m/>
    <s v="D2-26'"/>
    <s v="Picked - Complete"/>
    <d v="2019-02-03T00:00:00"/>
    <m/>
    <b v="0"/>
    <b v="0"/>
    <s v="NO"/>
    <x v="1"/>
    <x v="0"/>
    <s v="Machine Shop Started"/>
    <x v="0"/>
    <n v="676.71428333333336"/>
    <n v="8"/>
    <n v="0"/>
    <x v="9"/>
    <n v="2030.1428500000002"/>
    <n v="24"/>
    <x v="0"/>
    <n v="1"/>
    <n v="2019"/>
    <n v="2"/>
    <n v="11"/>
    <n v="1"/>
    <x v="1"/>
    <x v="1"/>
    <x v="0"/>
    <x v="0"/>
    <x v="2"/>
  </r>
  <r>
    <s v="78699-2"/>
    <x v="2"/>
    <x v="11"/>
    <d v="2019-02-11T00:00:00"/>
    <x v="1"/>
    <x v="0"/>
    <b v="0"/>
    <x v="101"/>
    <s v="Regular"/>
    <x v="0"/>
    <x v="0"/>
    <s v="SD quantity"/>
    <x v="1"/>
    <n v="1"/>
    <n v="1"/>
    <x v="6"/>
    <x v="301"/>
    <n v="39"/>
    <n v="1880.14285"/>
    <n v="0"/>
    <m/>
    <s v="SpecLAUS"/>
    <s v="Zahra Vatani"/>
    <m/>
    <m/>
    <s v="D2-24'"/>
    <s v="Picked - Complete"/>
    <d v="2019-02-03T00:00:00"/>
    <m/>
    <b v="0"/>
    <b v="0"/>
    <s v="NO"/>
    <x v="1"/>
    <x v="0"/>
    <s v="Machine Shop Started"/>
    <x v="0"/>
    <n v="940.07142499999998"/>
    <n v="19.5"/>
    <n v="0"/>
    <x v="5"/>
    <n v="1880.14285"/>
    <n v="39"/>
    <x v="0"/>
    <n v="0"/>
    <n v="2019"/>
    <n v="2"/>
    <n v="11"/>
    <n v="1"/>
    <x v="1"/>
    <x v="1"/>
    <x v="0"/>
    <x v="0"/>
    <x v="2"/>
  </r>
  <r>
    <s v="78699-3"/>
    <x v="2"/>
    <x v="11"/>
    <d v="2019-02-11T00:00:00"/>
    <x v="1"/>
    <x v="0"/>
    <b v="0"/>
    <x v="101"/>
    <s v="Regular"/>
    <x v="1"/>
    <x v="1"/>
    <m/>
    <x v="2"/>
    <n v="1"/>
    <n v="2"/>
    <x v="8"/>
    <x v="302"/>
    <n v="29.2"/>
    <n v="2560.2856999999999"/>
    <n v="0"/>
    <m/>
    <s v="SpecLAUS"/>
    <s v="Zahra Vatani"/>
    <m/>
    <m/>
    <s v="D2-16'"/>
    <s v="Picked - Complete"/>
    <d v="2019-02-03T00:00:00"/>
    <m/>
    <b v="0"/>
    <b v="0"/>
    <s v="NO"/>
    <x v="1"/>
    <x v="0"/>
    <s v="Machine Shop Started"/>
    <x v="0"/>
    <n v="640.07142499999998"/>
    <n v="7.3"/>
    <n v="0"/>
    <x v="7"/>
    <n v="2560.2856999999999"/>
    <n v="29.2"/>
    <x v="0"/>
    <n v="0"/>
    <n v="2019"/>
    <n v="2"/>
    <n v="11"/>
    <n v="1"/>
    <x v="1"/>
    <x v="1"/>
    <x v="0"/>
    <x v="0"/>
    <x v="2"/>
  </r>
  <r>
    <s v="78699-4"/>
    <x v="2"/>
    <x v="11"/>
    <d v="2019-02-11T00:00:00"/>
    <x v="1"/>
    <x v="0"/>
    <b v="0"/>
    <x v="101"/>
    <s v="Regular"/>
    <x v="1"/>
    <x v="1"/>
    <m/>
    <x v="3"/>
    <n v="1"/>
    <n v="1"/>
    <x v="3"/>
    <x v="303"/>
    <n v="7.5"/>
    <n v="680.14284999999995"/>
    <n v="0"/>
    <m/>
    <s v="SpecLAUS"/>
    <s v="Zahra Vatani"/>
    <m/>
    <m/>
    <s v="D2-8'"/>
    <s v="Picked - Complete"/>
    <d v="2019-02-03T00:00:00"/>
    <m/>
    <b v="0"/>
    <b v="0"/>
    <s v="NO"/>
    <x v="1"/>
    <x v="0"/>
    <s v="Machine Shop Started"/>
    <x v="0"/>
    <n v="680.14284999999995"/>
    <n v="7.5"/>
    <n v="0"/>
    <x v="3"/>
    <n v="680.14284999999995"/>
    <n v="7.5"/>
    <x v="0"/>
    <n v="0"/>
    <n v="2019"/>
    <n v="2"/>
    <n v="11"/>
    <n v="1"/>
    <x v="1"/>
    <x v="1"/>
    <x v="0"/>
    <x v="0"/>
    <x v="2"/>
  </r>
  <r>
    <s v="78699-5"/>
    <x v="2"/>
    <x v="11"/>
    <d v="2019-02-11T00:00:00"/>
    <x v="1"/>
    <x v="0"/>
    <b v="0"/>
    <x v="101"/>
    <s v="Regular"/>
    <x v="1"/>
    <x v="1"/>
    <m/>
    <x v="4"/>
    <n v="1"/>
    <n v="1"/>
    <x v="3"/>
    <x v="304"/>
    <n v="9.8000000000000007"/>
    <n v="755.14284999999995"/>
    <n v="0"/>
    <m/>
    <s v="SpecLAUS"/>
    <s v="Zahra Vatani"/>
    <m/>
    <m/>
    <s v="D2-9'"/>
    <s v="Picked - Complete"/>
    <d v="2019-02-03T00:00:00"/>
    <m/>
    <b v="0"/>
    <b v="0"/>
    <s v="NO"/>
    <x v="1"/>
    <x v="0"/>
    <s v="Machine Shop Started"/>
    <x v="0"/>
    <n v="755.14284999999995"/>
    <n v="9.8000000000000007"/>
    <n v="0"/>
    <x v="3"/>
    <n v="755.14284999999995"/>
    <n v="9.8000000000000007"/>
    <x v="0"/>
    <n v="0"/>
    <n v="2019"/>
    <n v="2"/>
    <n v="11"/>
    <n v="1"/>
    <x v="1"/>
    <x v="1"/>
    <x v="0"/>
    <x v="0"/>
    <x v="2"/>
  </r>
  <r>
    <s v="78699-6"/>
    <x v="2"/>
    <x v="11"/>
    <d v="2019-02-11T00:00:00"/>
    <x v="1"/>
    <x v="0"/>
    <b v="0"/>
    <x v="101"/>
    <s v="Regular"/>
    <x v="1"/>
    <x v="1"/>
    <m/>
    <x v="5"/>
    <n v="1"/>
    <n v="1"/>
    <x v="6"/>
    <x v="305"/>
    <n v="17"/>
    <n v="1575.1428599999999"/>
    <n v="0"/>
    <m/>
    <s v="SpecLAUS"/>
    <s v="Zahra Vatani"/>
    <m/>
    <m/>
    <s v="D2-20'"/>
    <m/>
    <d v="2019-02-05T00:00:00"/>
    <m/>
    <b v="0"/>
    <b v="0"/>
    <s v="NO"/>
    <x v="1"/>
    <x v="0"/>
    <s v="Machine Shop Started"/>
    <x v="0"/>
    <n v="787.57142999999996"/>
    <n v="8.5"/>
    <n v="0"/>
    <x v="5"/>
    <n v="1575.1428599999999"/>
    <n v="17"/>
    <x v="0"/>
    <n v="0"/>
    <n v="2019"/>
    <n v="2"/>
    <n v="11"/>
    <n v="1"/>
    <x v="1"/>
    <x v="0"/>
    <x v="1"/>
    <x v="0"/>
    <x v="2"/>
  </r>
  <r>
    <s v="79347-1"/>
    <x v="2"/>
    <x v="9"/>
    <d v="2019-02-07T00:00:00"/>
    <x v="1"/>
    <x v="3"/>
    <b v="0"/>
    <x v="102"/>
    <s v="Regular"/>
    <x v="1"/>
    <x v="1"/>
    <m/>
    <x v="0"/>
    <n v="1"/>
    <n v="1"/>
    <x v="3"/>
    <x v="306"/>
    <n v="9.1999999999999993"/>
    <n v="0"/>
    <n v="0"/>
    <m/>
    <s v="RKI"/>
    <s v="Daljit Singh"/>
    <m/>
    <m/>
    <s v="ED-28' 5&quot;"/>
    <m/>
    <m/>
    <d v="2019-02-04T00:00:00"/>
    <b v="0"/>
    <b v="0"/>
    <s v="NO"/>
    <x v="1"/>
    <x v="0"/>
    <s v="Machine Shop Started"/>
    <x v="0"/>
    <n v="0"/>
    <n v="9.1999999999999993"/>
    <n v="0"/>
    <x v="3"/>
    <n v="0"/>
    <n v="9.1999999999999993"/>
    <x v="0"/>
    <n v="1"/>
    <n v="2019"/>
    <n v="2"/>
    <n v="7"/>
    <n v="1"/>
    <x v="1"/>
    <x v="0"/>
    <x v="1"/>
    <x v="0"/>
    <x v="2"/>
  </r>
  <r>
    <s v="78943-1"/>
    <x v="2"/>
    <x v="12"/>
    <d v="2019-02-13T00:00:00"/>
    <x v="1"/>
    <x v="0"/>
    <b v="0"/>
    <x v="103"/>
    <s v="Regular"/>
    <x v="1"/>
    <x v="1"/>
    <m/>
    <x v="0"/>
    <n v="1"/>
    <n v="3"/>
    <x v="10"/>
    <x v="307"/>
    <n v="30.6"/>
    <n v="2472"/>
    <n v="0"/>
    <m/>
    <s v="RichardM"/>
    <s v="George Bacalla"/>
    <m/>
    <m/>
    <s v="L4A-8'"/>
    <s v="Picked - Complete"/>
    <m/>
    <m/>
    <b v="0"/>
    <b v="0"/>
    <s v="NO"/>
    <x v="3"/>
    <x v="0"/>
    <s v="Machine Shop Started"/>
    <x v="0"/>
    <n v="824"/>
    <n v="10.200000000000001"/>
    <n v="0"/>
    <x v="9"/>
    <n v="2472"/>
    <n v="30.6"/>
    <x v="0"/>
    <n v="1"/>
    <n v="2019"/>
    <n v="2"/>
    <n v="13"/>
    <n v="1"/>
    <x v="1"/>
    <x v="0"/>
    <x v="1"/>
    <x v="0"/>
    <x v="2"/>
  </r>
  <r>
    <s v="78328-1"/>
    <x v="1"/>
    <x v="12"/>
    <d v="2019-02-13T00:00:00"/>
    <x v="1"/>
    <x v="0"/>
    <b v="0"/>
    <x v="104"/>
    <s v="Regular"/>
    <x v="1"/>
    <x v="1"/>
    <m/>
    <x v="0"/>
    <n v="1"/>
    <n v="7"/>
    <x v="7"/>
    <x v="308"/>
    <n v="114.1"/>
    <n v="12012"/>
    <n v="0"/>
    <m/>
    <s v="Performa"/>
    <s v="Stan Buyansky"/>
    <m/>
    <m/>
    <s v="P2 12'"/>
    <s v="Picked - Complete"/>
    <d v="2019-02-05T00:00:00"/>
    <m/>
    <b v="0"/>
    <b v="0"/>
    <s v="NO"/>
    <x v="3"/>
    <x v="0"/>
    <s v="Machine Shop Started"/>
    <x v="0"/>
    <n v="1716"/>
    <n v="16.3"/>
    <n v="0"/>
    <x v="6"/>
    <n v="12012"/>
    <n v="114.10000000000001"/>
    <x v="0"/>
    <n v="1"/>
    <n v="2019"/>
    <n v="2"/>
    <n v="13"/>
    <n v="1"/>
    <x v="1"/>
    <x v="1"/>
    <x v="1"/>
    <x v="0"/>
    <x v="2"/>
  </r>
  <r>
    <s v="78328-2"/>
    <x v="1"/>
    <x v="12"/>
    <d v="2019-02-13T00:00:00"/>
    <x v="1"/>
    <x v="0"/>
    <b v="0"/>
    <x v="104"/>
    <s v="Regular"/>
    <x v="1"/>
    <x v="1"/>
    <m/>
    <x v="1"/>
    <n v="1"/>
    <n v="7"/>
    <x v="7"/>
    <x v="309"/>
    <n v="196"/>
    <n v="14812"/>
    <n v="0"/>
    <m/>
    <s v="Performa"/>
    <s v="Stan Buyansky"/>
    <m/>
    <m/>
    <s v="P2 12' 2CKT"/>
    <s v="Picked - Complete"/>
    <d v="2019-02-05T00:00:00"/>
    <m/>
    <b v="0"/>
    <b v="0"/>
    <s v="NO"/>
    <x v="3"/>
    <x v="0"/>
    <s v="Machine Shop Started"/>
    <x v="0"/>
    <n v="2116"/>
    <n v="28"/>
    <n v="0"/>
    <x v="6"/>
    <n v="14812"/>
    <n v="196"/>
    <x v="0"/>
    <n v="0"/>
    <n v="2019"/>
    <n v="2"/>
    <n v="13"/>
    <n v="1"/>
    <x v="1"/>
    <x v="1"/>
    <x v="1"/>
    <x v="0"/>
    <x v="2"/>
  </r>
  <r>
    <s v="78328-3"/>
    <x v="1"/>
    <x v="12"/>
    <d v="2019-02-13T00:00:00"/>
    <x v="1"/>
    <x v="0"/>
    <b v="0"/>
    <x v="104"/>
    <s v="Regular"/>
    <x v="1"/>
    <x v="1"/>
    <m/>
    <x v="2"/>
    <n v="1"/>
    <n v="5"/>
    <x v="17"/>
    <x v="310"/>
    <n v="210"/>
    <n v="19160"/>
    <n v="0"/>
    <m/>
    <s v="Performa"/>
    <s v="Stan Buyansky"/>
    <m/>
    <m/>
    <s v="P2 24' 2CKT"/>
    <s v="Picked - Complete"/>
    <d v="2019-02-05T00:00:00"/>
    <m/>
    <b v="0"/>
    <b v="0"/>
    <s v="NO"/>
    <x v="3"/>
    <x v="0"/>
    <s v="Machine Shop Started"/>
    <x v="0"/>
    <n v="1916"/>
    <n v="21"/>
    <n v="0"/>
    <x v="18"/>
    <n v="19160"/>
    <n v="210"/>
    <x v="0"/>
    <n v="0"/>
    <n v="2019"/>
    <n v="2"/>
    <n v="13"/>
    <n v="1"/>
    <x v="1"/>
    <x v="1"/>
    <x v="1"/>
    <x v="0"/>
    <x v="2"/>
  </r>
  <r>
    <s v="78328-4"/>
    <x v="1"/>
    <x v="12"/>
    <d v="2019-02-13T00:00:00"/>
    <x v="1"/>
    <x v="0"/>
    <b v="0"/>
    <x v="104"/>
    <s v="Regular"/>
    <x v="1"/>
    <x v="1"/>
    <m/>
    <x v="3"/>
    <n v="1"/>
    <n v="2"/>
    <x v="8"/>
    <x v="311"/>
    <n v="64"/>
    <n v="6864"/>
    <n v="0"/>
    <m/>
    <s v="Performa"/>
    <s v="Stan Buyansky"/>
    <m/>
    <m/>
    <s v="P2 24'"/>
    <s v="Picked - Complete"/>
    <d v="2019-02-05T00:00:00"/>
    <m/>
    <b v="0"/>
    <b v="0"/>
    <s v="NO"/>
    <x v="3"/>
    <x v="0"/>
    <s v="Machine Shop Started"/>
    <x v="0"/>
    <n v="1716"/>
    <n v="16"/>
    <n v="0"/>
    <x v="7"/>
    <n v="6864"/>
    <n v="64"/>
    <x v="0"/>
    <n v="0"/>
    <n v="2019"/>
    <n v="2"/>
    <n v="13"/>
    <n v="1"/>
    <x v="1"/>
    <x v="1"/>
    <x v="1"/>
    <x v="0"/>
    <x v="2"/>
  </r>
  <r>
    <s v="78328-5"/>
    <x v="1"/>
    <x v="12"/>
    <d v="2019-02-13T00:00:00"/>
    <x v="1"/>
    <x v="0"/>
    <b v="0"/>
    <x v="104"/>
    <s v="Regular"/>
    <x v="1"/>
    <x v="1"/>
    <m/>
    <x v="4"/>
    <n v="1"/>
    <n v="2"/>
    <x v="6"/>
    <x v="312"/>
    <n v="23.6"/>
    <n v="2288"/>
    <n v="0"/>
    <m/>
    <s v="Performa"/>
    <s v="Stan Buyansky"/>
    <m/>
    <m/>
    <s v="P3 8'"/>
    <s v="Picked - Complete"/>
    <d v="2019-02-05T00:00:00"/>
    <m/>
    <b v="0"/>
    <b v="0"/>
    <s v="NO"/>
    <x v="3"/>
    <x v="0"/>
    <s v="Machine Shop Started"/>
    <x v="0"/>
    <n v="1144"/>
    <n v="11.8"/>
    <n v="0"/>
    <x v="5"/>
    <n v="2288"/>
    <n v="23.6"/>
    <x v="0"/>
    <n v="0"/>
    <n v="2019"/>
    <n v="2"/>
    <n v="13"/>
    <n v="1"/>
    <x v="1"/>
    <x v="1"/>
    <x v="1"/>
    <x v="0"/>
    <x v="2"/>
  </r>
  <r>
    <s v="78328-6"/>
    <x v="1"/>
    <x v="12"/>
    <d v="2019-02-13T00:00:00"/>
    <x v="1"/>
    <x v="0"/>
    <b v="0"/>
    <x v="104"/>
    <s v="Regular"/>
    <x v="1"/>
    <x v="1"/>
    <m/>
    <x v="5"/>
    <n v="1"/>
    <n v="1"/>
    <x v="3"/>
    <x v="313"/>
    <n v="18.100000000000001"/>
    <n v="1260"/>
    <n v="0"/>
    <m/>
    <s v="Performa"/>
    <s v="Stan Buyansky"/>
    <m/>
    <m/>
    <s v="G2E 12'"/>
    <s v="Picked - Complete"/>
    <d v="2019-02-05T00:00:00"/>
    <m/>
    <b v="0"/>
    <b v="0"/>
    <s v="NO"/>
    <x v="3"/>
    <x v="0"/>
    <s v="Machine Shop Started"/>
    <x v="0"/>
    <n v="1260"/>
    <n v="18.100000000000001"/>
    <n v="0"/>
    <x v="3"/>
    <n v="1260"/>
    <n v="18.100000000000001"/>
    <x v="0"/>
    <n v="0"/>
    <n v="2019"/>
    <n v="2"/>
    <n v="13"/>
    <n v="1"/>
    <x v="1"/>
    <x v="1"/>
    <x v="0"/>
    <x v="0"/>
    <x v="2"/>
  </r>
  <r>
    <s v="78328-7"/>
    <x v="1"/>
    <x v="12"/>
    <d v="2019-02-13T00:00:00"/>
    <x v="1"/>
    <x v="0"/>
    <b v="0"/>
    <x v="104"/>
    <s v="Regular"/>
    <x v="1"/>
    <x v="1"/>
    <m/>
    <x v="9"/>
    <n v="1"/>
    <n v="4"/>
    <x v="8"/>
    <x v="314"/>
    <n v="41.2"/>
    <n v="3600"/>
    <n v="0"/>
    <m/>
    <s v="Performa"/>
    <s v="Stan Buyansky"/>
    <m/>
    <m/>
    <s v="G2 12'"/>
    <s v="Picked - Complete"/>
    <d v="2019-02-05T00:00:00"/>
    <m/>
    <b v="0"/>
    <b v="0"/>
    <s v="NO"/>
    <x v="3"/>
    <x v="0"/>
    <s v="Machine Shop Started"/>
    <x v="0"/>
    <n v="900"/>
    <n v="10.3"/>
    <n v="0"/>
    <x v="7"/>
    <n v="3600"/>
    <n v="41.2"/>
    <x v="0"/>
    <n v="0"/>
    <n v="2019"/>
    <n v="2"/>
    <n v="13"/>
    <n v="1"/>
    <x v="1"/>
    <x v="1"/>
    <x v="1"/>
    <x v="0"/>
    <x v="2"/>
  </r>
  <r>
    <s v="78328-8"/>
    <x v="1"/>
    <x v="12"/>
    <d v="2019-02-13T00:00:00"/>
    <x v="1"/>
    <x v="0"/>
    <b v="0"/>
    <x v="104"/>
    <s v="Regular"/>
    <x v="1"/>
    <x v="1"/>
    <m/>
    <x v="10"/>
    <n v="1"/>
    <n v="5"/>
    <x v="15"/>
    <x v="315"/>
    <n v="36.5"/>
    <n v="2250"/>
    <n v="0"/>
    <m/>
    <s v="Performa"/>
    <s v="Stan Buyansky"/>
    <m/>
    <m/>
    <s v="G2 6'"/>
    <s v="Picked - Complete"/>
    <d v="2019-02-05T00:00:00"/>
    <m/>
    <b v="0"/>
    <b v="0"/>
    <s v="NO"/>
    <x v="3"/>
    <x v="0"/>
    <s v="Machine Shop Started"/>
    <x v="0"/>
    <n v="450"/>
    <n v="7.3"/>
    <n v="0"/>
    <x v="15"/>
    <n v="2250"/>
    <n v="36.5"/>
    <x v="0"/>
    <n v="0"/>
    <n v="2019"/>
    <n v="2"/>
    <n v="13"/>
    <n v="1"/>
    <x v="1"/>
    <x v="1"/>
    <x v="0"/>
    <x v="0"/>
    <x v="2"/>
  </r>
  <r>
    <s v="78328-9"/>
    <x v="1"/>
    <x v="12"/>
    <d v="2019-02-13T00:00:00"/>
    <x v="1"/>
    <x v="0"/>
    <b v="0"/>
    <x v="104"/>
    <s v="Regular"/>
    <x v="1"/>
    <x v="1"/>
    <m/>
    <x v="11"/>
    <n v="1"/>
    <n v="2"/>
    <x v="6"/>
    <x v="316"/>
    <n v="22.4"/>
    <n v="1260"/>
    <n v="0"/>
    <m/>
    <s v="Performa"/>
    <s v="Stan Buyansky"/>
    <m/>
    <m/>
    <s v="G2E 6'"/>
    <s v="Picked - Complete"/>
    <d v="2019-02-05T00:00:00"/>
    <m/>
    <b v="0"/>
    <b v="0"/>
    <s v="NO"/>
    <x v="3"/>
    <x v="0"/>
    <s v="Machine Shop Started"/>
    <x v="0"/>
    <n v="630"/>
    <n v="11.2"/>
    <n v="0"/>
    <x v="5"/>
    <n v="1260"/>
    <n v="22.4"/>
    <x v="0"/>
    <n v="0"/>
    <n v="2019"/>
    <n v="2"/>
    <n v="13"/>
    <n v="1"/>
    <x v="1"/>
    <x v="1"/>
    <x v="0"/>
    <x v="0"/>
    <x v="2"/>
  </r>
  <r>
    <s v="78328-10"/>
    <x v="1"/>
    <x v="12"/>
    <d v="2019-02-13T00:00:00"/>
    <x v="1"/>
    <x v="0"/>
    <b v="0"/>
    <x v="104"/>
    <s v="Regular"/>
    <x v="1"/>
    <x v="1"/>
    <m/>
    <x v="6"/>
    <n v="1"/>
    <n v="5"/>
    <x v="15"/>
    <x v="308"/>
    <n v="81.5"/>
    <n v="8580"/>
    <n v="0"/>
    <m/>
    <s v="Performa"/>
    <s v="Stan Buyansky"/>
    <m/>
    <m/>
    <s v="P2 12'"/>
    <s v="Picked - Complete"/>
    <d v="2019-02-05T00:00:00"/>
    <m/>
    <b v="0"/>
    <b v="0"/>
    <s v="NO"/>
    <x v="3"/>
    <x v="0"/>
    <s v="Machine Shop Started"/>
    <x v="0"/>
    <n v="1716"/>
    <n v="16.3"/>
    <n v="0"/>
    <x v="15"/>
    <n v="8580"/>
    <n v="81.5"/>
    <x v="0"/>
    <n v="0"/>
    <n v="2019"/>
    <n v="2"/>
    <n v="13"/>
    <n v="1"/>
    <x v="1"/>
    <x v="1"/>
    <x v="1"/>
    <x v="0"/>
    <x v="2"/>
  </r>
  <r>
    <s v="78328-11"/>
    <x v="1"/>
    <x v="12"/>
    <d v="2019-02-13T00:00:00"/>
    <x v="1"/>
    <x v="0"/>
    <b v="0"/>
    <x v="104"/>
    <s v="Regular"/>
    <x v="5"/>
    <x v="1"/>
    <m/>
    <x v="7"/>
    <n v="1"/>
    <n v="4"/>
    <x v="8"/>
    <x v="309"/>
    <n v="112"/>
    <n v="8464"/>
    <n v="0"/>
    <m/>
    <s v="Performa"/>
    <s v="Stan Buyansky"/>
    <m/>
    <m/>
    <s v="P2 12' 2CKT"/>
    <s v="Picked - Complete"/>
    <d v="2019-02-05T00:00:00"/>
    <m/>
    <b v="0"/>
    <b v="0"/>
    <s v="NO"/>
    <x v="3"/>
    <x v="0"/>
    <s v="Machine Shop Started"/>
    <x v="0"/>
    <n v="2116"/>
    <n v="28"/>
    <n v="0"/>
    <x v="7"/>
    <n v="8464"/>
    <n v="112"/>
    <x v="5"/>
    <n v="0"/>
    <n v="2019"/>
    <n v="2"/>
    <n v="13"/>
    <n v="1"/>
    <x v="1"/>
    <x v="0"/>
    <x v="1"/>
    <x v="0"/>
    <x v="2"/>
  </r>
  <r>
    <s v="78328-12"/>
    <x v="1"/>
    <x v="12"/>
    <d v="2019-02-13T00:00:00"/>
    <x v="1"/>
    <x v="0"/>
    <b v="0"/>
    <x v="104"/>
    <s v="Regular"/>
    <x v="1"/>
    <x v="1"/>
    <m/>
    <x v="40"/>
    <n v="1"/>
    <n v="2"/>
    <x v="8"/>
    <x v="317"/>
    <n v="56"/>
    <n v="6288"/>
    <n v="0"/>
    <m/>
    <s v="Performa"/>
    <s v="Stan Buyansky"/>
    <m/>
    <m/>
    <s v="P2 18'"/>
    <s v="Picked - Complete"/>
    <d v="2019-02-05T00:00:00"/>
    <m/>
    <b v="0"/>
    <b v="0"/>
    <s v="NO"/>
    <x v="3"/>
    <x v="0"/>
    <s v="Machine Shop Started"/>
    <x v="0"/>
    <n v="1572"/>
    <n v="14"/>
    <n v="0"/>
    <x v="7"/>
    <n v="6288"/>
    <n v="56"/>
    <x v="0"/>
    <n v="0"/>
    <n v="2019"/>
    <n v="2"/>
    <n v="13"/>
    <n v="1"/>
    <x v="1"/>
    <x v="0"/>
    <x v="1"/>
    <x v="0"/>
    <x v="2"/>
  </r>
  <r>
    <s v="78328-13"/>
    <x v="1"/>
    <x v="12"/>
    <d v="2019-02-13T00:00:00"/>
    <x v="1"/>
    <x v="0"/>
    <b v="0"/>
    <x v="104"/>
    <s v="Regular"/>
    <x v="1"/>
    <x v="1"/>
    <m/>
    <x v="41"/>
    <n v="1"/>
    <n v="7"/>
    <x v="19"/>
    <x v="318"/>
    <n v="210"/>
    <n v="22288"/>
    <n v="0"/>
    <m/>
    <s v="Performa"/>
    <s v="Stan Buyansky"/>
    <m/>
    <m/>
    <s v="P2 18' 2CKT"/>
    <s v="Picked - Complete"/>
    <d v="2019-02-05T00:00:00"/>
    <m/>
    <b v="0"/>
    <b v="0"/>
    <s v="NO"/>
    <x v="3"/>
    <x v="0"/>
    <s v="Machine Shop Started"/>
    <x v="0"/>
    <n v="1592"/>
    <n v="15"/>
    <n v="0"/>
    <x v="20"/>
    <n v="22288"/>
    <n v="210"/>
    <x v="0"/>
    <n v="0"/>
    <n v="2019"/>
    <n v="2"/>
    <n v="13"/>
    <n v="1"/>
    <x v="1"/>
    <x v="1"/>
    <x v="1"/>
    <x v="0"/>
    <x v="2"/>
  </r>
  <r>
    <s v="78328-14"/>
    <x v="1"/>
    <x v="12"/>
    <d v="2019-02-13T00:00:00"/>
    <x v="1"/>
    <x v="0"/>
    <b v="0"/>
    <x v="104"/>
    <s v="Regular"/>
    <x v="1"/>
    <x v="1"/>
    <m/>
    <x v="42"/>
    <n v="1"/>
    <n v="3"/>
    <x v="9"/>
    <x v="319"/>
    <n v="126"/>
    <n v="11172"/>
    <n v="0"/>
    <m/>
    <s v="Performa"/>
    <s v="Stan Buyansky"/>
    <m/>
    <m/>
    <s v="P2E3-18' 2CKT"/>
    <s v="Picked - Complete"/>
    <d v="2019-02-05T00:00:00"/>
    <m/>
    <b v="0"/>
    <b v="0"/>
    <s v="NO"/>
    <x v="3"/>
    <x v="0"/>
    <s v="Machine Shop Started"/>
    <x v="0"/>
    <n v="1862"/>
    <n v="21"/>
    <n v="0"/>
    <x v="8"/>
    <n v="11172"/>
    <n v="126"/>
    <x v="0"/>
    <n v="0"/>
    <n v="2019"/>
    <n v="2"/>
    <n v="13"/>
    <n v="1"/>
    <x v="1"/>
    <x v="0"/>
    <x v="1"/>
    <x v="0"/>
    <x v="2"/>
  </r>
  <r>
    <s v="78328-15"/>
    <x v="1"/>
    <x v="12"/>
    <d v="2019-02-13T00:00:00"/>
    <x v="1"/>
    <x v="0"/>
    <b v="0"/>
    <x v="104"/>
    <s v="Regular"/>
    <x v="1"/>
    <x v="1"/>
    <m/>
    <x v="8"/>
    <n v="1"/>
    <n v="8"/>
    <x v="28"/>
    <x v="320"/>
    <n v="304"/>
    <n v="28352"/>
    <n v="0"/>
    <m/>
    <s v="Performa"/>
    <s v="Stan Buyansky"/>
    <m/>
    <m/>
    <s v="P2E2-18' 2CKT"/>
    <s v="Picked - Complete"/>
    <d v="2019-02-05T00:00:00"/>
    <m/>
    <b v="0"/>
    <b v="0"/>
    <s v="NO"/>
    <x v="3"/>
    <x v="0"/>
    <s v="Machine Shop Started"/>
    <x v="0"/>
    <n v="1772"/>
    <n v="19"/>
    <n v="0"/>
    <x v="27"/>
    <n v="28352"/>
    <n v="304"/>
    <x v="0"/>
    <n v="0"/>
    <n v="2019"/>
    <n v="2"/>
    <n v="13"/>
    <n v="1"/>
    <x v="1"/>
    <x v="1"/>
    <x v="1"/>
    <x v="0"/>
    <x v="2"/>
  </r>
  <r>
    <s v="78328-16"/>
    <x v="1"/>
    <x v="12"/>
    <d v="2019-02-13T00:00:00"/>
    <x v="1"/>
    <x v="0"/>
    <b v="0"/>
    <x v="104"/>
    <s v="Regular"/>
    <x v="1"/>
    <x v="1"/>
    <m/>
    <x v="43"/>
    <n v="1"/>
    <n v="1"/>
    <x v="6"/>
    <x v="321"/>
    <n v="32"/>
    <n v="3230.71"/>
    <n v="0"/>
    <m/>
    <s v="Performa"/>
    <s v="Stan Buyansky"/>
    <m/>
    <m/>
    <s v="P2 18' 3CKT"/>
    <s v="Picked - Complete"/>
    <d v="2019-02-05T00:00:00"/>
    <m/>
    <b v="0"/>
    <b v="0"/>
    <s v="NO"/>
    <x v="3"/>
    <x v="0"/>
    <s v="Machine Shop Started"/>
    <x v="0"/>
    <n v="1615.355"/>
    <n v="16"/>
    <n v="0"/>
    <x v="5"/>
    <n v="3230.71"/>
    <n v="32"/>
    <x v="0"/>
    <n v="0"/>
    <n v="2019"/>
    <n v="2"/>
    <n v="13"/>
    <n v="1"/>
    <x v="1"/>
    <x v="1"/>
    <x v="1"/>
    <x v="0"/>
    <x v="2"/>
  </r>
  <r>
    <s v="78328-17"/>
    <x v="1"/>
    <x v="12"/>
    <d v="2019-02-13T00:00:00"/>
    <x v="1"/>
    <x v="0"/>
    <b v="0"/>
    <x v="104"/>
    <s v="Regular"/>
    <x v="1"/>
    <x v="1"/>
    <m/>
    <x v="44"/>
    <n v="1"/>
    <n v="2"/>
    <x v="8"/>
    <x v="322"/>
    <n v="80"/>
    <n v="7168"/>
    <n v="0"/>
    <m/>
    <s v="Performa"/>
    <s v="Stan Buyansky"/>
    <m/>
    <m/>
    <s v="P2E 18' 3CKT"/>
    <s v="Picked - Complete"/>
    <d v="2019-02-05T00:00:00"/>
    <m/>
    <b v="0"/>
    <b v="0"/>
    <s v="NO"/>
    <x v="3"/>
    <x v="0"/>
    <s v="Machine Shop Started"/>
    <x v="0"/>
    <n v="1792"/>
    <n v="20"/>
    <n v="0"/>
    <x v="7"/>
    <n v="7168"/>
    <n v="80"/>
    <x v="0"/>
    <n v="0"/>
    <n v="2019"/>
    <n v="2"/>
    <n v="13"/>
    <n v="1"/>
    <x v="1"/>
    <x v="1"/>
    <x v="1"/>
    <x v="0"/>
    <x v="2"/>
  </r>
  <r>
    <s v="78328-18"/>
    <x v="1"/>
    <x v="12"/>
    <d v="2019-02-13T00:00:00"/>
    <x v="1"/>
    <x v="0"/>
    <b v="0"/>
    <x v="104"/>
    <s v="Regular"/>
    <x v="1"/>
    <x v="1"/>
    <m/>
    <x v="45"/>
    <n v="1"/>
    <n v="3"/>
    <x v="9"/>
    <x v="310"/>
    <n v="126"/>
    <n v="13206"/>
    <n v="0"/>
    <m/>
    <s v="Performa"/>
    <s v="Stan Buyansky"/>
    <m/>
    <m/>
    <s v="P2 24' 2CKT"/>
    <s v="Picked - Complete"/>
    <d v="2019-02-05T00:00:00"/>
    <m/>
    <b v="0"/>
    <b v="0"/>
    <s v="NO"/>
    <x v="3"/>
    <x v="0"/>
    <s v="Machine Shop Started"/>
    <x v="0"/>
    <n v="2201"/>
    <n v="21"/>
    <n v="0"/>
    <x v="8"/>
    <n v="13206"/>
    <n v="126"/>
    <x v="0"/>
    <n v="0"/>
    <n v="2019"/>
    <n v="2"/>
    <n v="13"/>
    <n v="1"/>
    <x v="1"/>
    <x v="1"/>
    <x v="1"/>
    <x v="0"/>
    <x v="2"/>
  </r>
  <r>
    <s v="75859-91"/>
    <x v="2"/>
    <x v="12"/>
    <m/>
    <x v="5"/>
    <x v="0"/>
    <b v="0"/>
    <x v="105"/>
    <s v="Regular"/>
    <x v="1"/>
    <x v="1"/>
    <m/>
    <x v="56"/>
    <n v="1"/>
    <n v="2"/>
    <x v="6"/>
    <x v="323"/>
    <n v="8"/>
    <n v="322"/>
    <n v="0"/>
    <s v="please pack by Floor - for the floor designation please look in to fixture types_x001e_Produce and Ship as Scheduled_x001e_LIne: 91 - Ship: UPS RED (Scheudled for 2/13)"/>
    <s v="Internat"/>
    <s v="Gagandeep Singh"/>
    <m/>
    <m/>
    <s v="F25, 4/9TH"/>
    <m/>
    <m/>
    <m/>
    <b v="0"/>
    <b v="0"/>
    <s v="NO"/>
    <x v="3"/>
    <x v="0"/>
    <s v="Scheduled/Released"/>
    <x v="0"/>
    <n v="161"/>
    <n v="4"/>
    <n v="0"/>
    <x v="5"/>
    <n v="322"/>
    <n v="8"/>
    <x v="0"/>
    <n v="1"/>
    <n v="2019"/>
    <n v="2"/>
    <n v="13"/>
    <n v="1"/>
    <x v="1"/>
    <x v="0"/>
    <x v="1"/>
    <x v="0"/>
    <x v="2"/>
  </r>
  <r>
    <s v="74124-1"/>
    <x v="5"/>
    <x v="7"/>
    <d v="2019-02-12T00:00:00"/>
    <x v="3"/>
    <x v="0"/>
    <b v="0"/>
    <x v="106"/>
    <s v="Regular"/>
    <x v="1"/>
    <x v="1"/>
    <m/>
    <x v="0"/>
    <n v="1"/>
    <n v="215"/>
    <x v="39"/>
    <x v="324"/>
    <n v="645"/>
    <n v="42140"/>
    <n v="0"/>
    <m/>
    <s v="KSA Ltg"/>
    <s v="Joshua Zimet"/>
    <m/>
    <m/>
    <s v="F1-4' G"/>
    <s v="Picked - Complete"/>
    <m/>
    <m/>
    <b v="0"/>
    <b v="0"/>
    <s v="NO"/>
    <x v="2"/>
    <x v="0"/>
    <s v="Given to Shipping"/>
    <x v="0"/>
    <n v="196"/>
    <n v="3"/>
    <n v="0"/>
    <x v="38"/>
    <n v="42140"/>
    <n v="645"/>
    <x v="0"/>
    <n v="1"/>
    <n v="2019"/>
    <n v="2"/>
    <n v="12"/>
    <n v="1"/>
    <x v="1"/>
    <x v="2"/>
    <x v="2"/>
    <x v="3"/>
    <x v="3"/>
  </r>
  <r>
    <s v="74124-2"/>
    <x v="5"/>
    <x v="7"/>
    <d v="2019-02-12T00:00:00"/>
    <x v="3"/>
    <x v="0"/>
    <b v="0"/>
    <x v="106"/>
    <s v="Regular"/>
    <x v="1"/>
    <x v="1"/>
    <m/>
    <x v="1"/>
    <n v="1"/>
    <n v="2"/>
    <x v="6"/>
    <x v="325"/>
    <n v="10"/>
    <n v="784"/>
    <n v="0"/>
    <m/>
    <s v="KSA Ltg"/>
    <s v="Joshua Zimet"/>
    <m/>
    <m/>
    <s v="F1-8' G"/>
    <s v="Picked - Complete"/>
    <m/>
    <m/>
    <b v="0"/>
    <b v="0"/>
    <s v="NO"/>
    <x v="2"/>
    <x v="0"/>
    <s v="Given to Shipping"/>
    <x v="0"/>
    <n v="392"/>
    <n v="5"/>
    <n v="0"/>
    <x v="5"/>
    <n v="784"/>
    <n v="10"/>
    <x v="0"/>
    <n v="0"/>
    <n v="2019"/>
    <n v="2"/>
    <n v="12"/>
    <n v="1"/>
    <x v="1"/>
    <x v="2"/>
    <x v="2"/>
    <x v="3"/>
    <x v="3"/>
  </r>
  <r>
    <s v="74124-3"/>
    <x v="5"/>
    <x v="7"/>
    <d v="2019-02-12T00:00:00"/>
    <x v="3"/>
    <x v="0"/>
    <b v="0"/>
    <x v="106"/>
    <s v="Regular"/>
    <x v="1"/>
    <x v="1"/>
    <m/>
    <x v="2"/>
    <n v="1"/>
    <n v="11"/>
    <x v="14"/>
    <x v="326"/>
    <n v="33"/>
    <n v="2156"/>
    <n v="0"/>
    <m/>
    <s v="KSA Ltg"/>
    <s v="Joshua Zimet"/>
    <m/>
    <m/>
    <s v="F1-4' DW"/>
    <s v="Picked - Complete"/>
    <m/>
    <m/>
    <b v="0"/>
    <b v="0"/>
    <s v="NO"/>
    <x v="2"/>
    <x v="0"/>
    <s v="Given to Shipping"/>
    <x v="0"/>
    <n v="196"/>
    <n v="3"/>
    <n v="0"/>
    <x v="14"/>
    <n v="2156"/>
    <n v="33"/>
    <x v="0"/>
    <n v="0"/>
    <n v="2019"/>
    <n v="2"/>
    <n v="12"/>
    <n v="1"/>
    <x v="1"/>
    <x v="2"/>
    <x v="2"/>
    <x v="3"/>
    <x v="3"/>
  </r>
  <r>
    <s v="74124-4"/>
    <x v="5"/>
    <x v="7"/>
    <d v="2019-02-12T00:00:00"/>
    <x v="3"/>
    <x v="0"/>
    <b v="0"/>
    <x v="106"/>
    <s v="Regular"/>
    <x v="1"/>
    <x v="1"/>
    <m/>
    <x v="3"/>
    <n v="1"/>
    <n v="1"/>
    <x v="3"/>
    <x v="327"/>
    <n v="5"/>
    <n v="392"/>
    <n v="0"/>
    <m/>
    <s v="KSA Ltg"/>
    <s v="Joshua Zimet"/>
    <m/>
    <m/>
    <s v="F1-8' DW"/>
    <s v="Picked - Complete"/>
    <m/>
    <m/>
    <b v="0"/>
    <b v="0"/>
    <s v="NO"/>
    <x v="2"/>
    <x v="0"/>
    <s v="Given to Shipping"/>
    <x v="0"/>
    <n v="392"/>
    <n v="5"/>
    <n v="0"/>
    <x v="3"/>
    <n v="392"/>
    <n v="5"/>
    <x v="0"/>
    <n v="0"/>
    <n v="2019"/>
    <n v="2"/>
    <n v="12"/>
    <n v="1"/>
    <x v="1"/>
    <x v="2"/>
    <x v="2"/>
    <x v="3"/>
    <x v="3"/>
  </r>
  <r>
    <s v="74124-5"/>
    <x v="5"/>
    <x v="7"/>
    <d v="2019-02-12T00:00:00"/>
    <x v="3"/>
    <x v="0"/>
    <b v="0"/>
    <x v="106"/>
    <s v="Regular"/>
    <x v="1"/>
    <x v="1"/>
    <m/>
    <x v="4"/>
    <n v="1"/>
    <n v="1"/>
    <x v="6"/>
    <x v="328"/>
    <n v="10"/>
    <n v="784"/>
    <n v="0"/>
    <m/>
    <s v="KSA Ltg"/>
    <s v="Joshua Zimet"/>
    <m/>
    <m/>
    <s v="F1-16' DW"/>
    <s v="Picked - Complete"/>
    <m/>
    <m/>
    <b v="0"/>
    <b v="0"/>
    <s v="NO"/>
    <x v="2"/>
    <x v="0"/>
    <s v="Given to Shipping"/>
    <x v="0"/>
    <n v="392"/>
    <n v="5"/>
    <n v="0"/>
    <x v="5"/>
    <n v="784"/>
    <n v="10"/>
    <x v="0"/>
    <n v="0"/>
    <n v="2019"/>
    <n v="2"/>
    <n v="12"/>
    <n v="1"/>
    <x v="1"/>
    <x v="2"/>
    <x v="2"/>
    <x v="3"/>
    <x v="3"/>
  </r>
  <r>
    <s v="74124-6"/>
    <x v="5"/>
    <x v="7"/>
    <d v="2019-02-12T00:00:00"/>
    <x v="3"/>
    <x v="0"/>
    <b v="0"/>
    <x v="106"/>
    <s v="Regular"/>
    <x v="1"/>
    <x v="1"/>
    <m/>
    <x v="5"/>
    <n v="1"/>
    <n v="1"/>
    <x v="6"/>
    <x v="329"/>
    <n v="18"/>
    <n v="980"/>
    <n v="0"/>
    <m/>
    <s v="KSA Ltg"/>
    <s v="Joshua Zimet"/>
    <m/>
    <m/>
    <s v="F3-20'"/>
    <s v="Picked - Complete"/>
    <m/>
    <m/>
    <b v="0"/>
    <b v="0"/>
    <s v="NO"/>
    <x v="2"/>
    <x v="0"/>
    <s v="Given to Shipping"/>
    <x v="0"/>
    <n v="490"/>
    <n v="9"/>
    <n v="0"/>
    <x v="5"/>
    <n v="980"/>
    <n v="18"/>
    <x v="0"/>
    <n v="0"/>
    <n v="2019"/>
    <n v="2"/>
    <n v="12"/>
    <n v="1"/>
    <x v="1"/>
    <x v="2"/>
    <x v="2"/>
    <x v="3"/>
    <x v="3"/>
  </r>
  <r>
    <s v="74124-7"/>
    <x v="5"/>
    <x v="7"/>
    <d v="2019-02-12T00:00:00"/>
    <x v="3"/>
    <x v="0"/>
    <b v="0"/>
    <x v="106"/>
    <s v="Regular"/>
    <x v="1"/>
    <x v="1"/>
    <m/>
    <x v="9"/>
    <n v="1"/>
    <n v="1"/>
    <x v="6"/>
    <x v="330"/>
    <n v="20"/>
    <n v="1127"/>
    <n v="0"/>
    <m/>
    <s v="KSA Ltg"/>
    <s v="Joshua Zimet"/>
    <m/>
    <m/>
    <s v="F3-23'"/>
    <s v="Picked - Complete"/>
    <m/>
    <m/>
    <b v="0"/>
    <b v="0"/>
    <s v="NO"/>
    <x v="2"/>
    <x v="0"/>
    <s v="Given to Shipping"/>
    <x v="0"/>
    <n v="563.5"/>
    <n v="10"/>
    <n v="0"/>
    <x v="5"/>
    <n v="1127"/>
    <n v="20"/>
    <x v="0"/>
    <n v="0"/>
    <n v="2019"/>
    <n v="2"/>
    <n v="12"/>
    <n v="1"/>
    <x v="1"/>
    <x v="2"/>
    <x v="2"/>
    <x v="3"/>
    <x v="3"/>
  </r>
  <r>
    <s v="74124-8"/>
    <x v="5"/>
    <x v="7"/>
    <d v="2019-02-12T00:00:00"/>
    <x v="3"/>
    <x v="0"/>
    <b v="0"/>
    <x v="106"/>
    <s v="Regular"/>
    <x v="1"/>
    <x v="1"/>
    <m/>
    <x v="10"/>
    <n v="1"/>
    <n v="1"/>
    <x v="10"/>
    <x v="331"/>
    <n v="25"/>
    <n v="1274"/>
    <n v="0"/>
    <m/>
    <s v="KSA Ltg"/>
    <s v="Joshua Zimet"/>
    <m/>
    <m/>
    <s v="F3-26'"/>
    <s v="Picked - Complete"/>
    <m/>
    <m/>
    <b v="0"/>
    <b v="0"/>
    <s v="NO"/>
    <x v="2"/>
    <x v="0"/>
    <s v="Given to Shipping"/>
    <x v="0"/>
    <n v="424.66666666666669"/>
    <n v="8.3333333333333339"/>
    <n v="0"/>
    <x v="9"/>
    <n v="1274"/>
    <n v="25"/>
    <x v="0"/>
    <n v="0"/>
    <n v="2019"/>
    <n v="2"/>
    <n v="12"/>
    <n v="1"/>
    <x v="1"/>
    <x v="2"/>
    <x v="2"/>
    <x v="3"/>
    <x v="3"/>
  </r>
  <r>
    <s v="74124-9"/>
    <x v="5"/>
    <x v="7"/>
    <d v="2019-02-12T00:00:00"/>
    <x v="3"/>
    <x v="0"/>
    <b v="0"/>
    <x v="106"/>
    <s v="Regular"/>
    <x v="1"/>
    <x v="1"/>
    <m/>
    <x v="11"/>
    <n v="1"/>
    <n v="1"/>
    <x v="10"/>
    <x v="332"/>
    <n v="27"/>
    <n v="1421"/>
    <n v="0"/>
    <m/>
    <s v="KSA Ltg"/>
    <s v="Joshua Zimet"/>
    <m/>
    <m/>
    <s v="F3-29'"/>
    <s v="Picked - Complete"/>
    <m/>
    <m/>
    <b v="0"/>
    <b v="0"/>
    <s v="NO"/>
    <x v="2"/>
    <x v="0"/>
    <s v="Given to Shipping"/>
    <x v="0"/>
    <n v="473.66666666666669"/>
    <n v="9"/>
    <n v="0"/>
    <x v="9"/>
    <n v="1421"/>
    <n v="27"/>
    <x v="0"/>
    <n v="0"/>
    <n v="2019"/>
    <n v="2"/>
    <n v="12"/>
    <n v="1"/>
    <x v="1"/>
    <x v="2"/>
    <x v="2"/>
    <x v="3"/>
    <x v="3"/>
  </r>
  <r>
    <s v="74124-10"/>
    <x v="5"/>
    <x v="7"/>
    <d v="2019-02-12T00:00:00"/>
    <x v="3"/>
    <x v="0"/>
    <b v="0"/>
    <x v="106"/>
    <s v="Regular"/>
    <x v="1"/>
    <x v="1"/>
    <m/>
    <x v="6"/>
    <n v="1"/>
    <n v="1"/>
    <x v="10"/>
    <x v="333"/>
    <n v="28"/>
    <n v="1568"/>
    <n v="0"/>
    <m/>
    <s v="KSA Ltg"/>
    <s v="Joshua Zimet"/>
    <m/>
    <m/>
    <s v="F3-32'"/>
    <s v="Picked - Complete"/>
    <m/>
    <m/>
    <b v="0"/>
    <b v="0"/>
    <s v="NO"/>
    <x v="2"/>
    <x v="0"/>
    <s v="Given to Shipping"/>
    <x v="0"/>
    <n v="522.66666666666663"/>
    <n v="9.3333333333333339"/>
    <n v="0"/>
    <x v="9"/>
    <n v="1568"/>
    <n v="28"/>
    <x v="0"/>
    <n v="0"/>
    <n v="2019"/>
    <n v="2"/>
    <n v="12"/>
    <n v="1"/>
    <x v="1"/>
    <x v="2"/>
    <x v="2"/>
    <x v="3"/>
    <x v="3"/>
  </r>
  <r>
    <s v="74124-11"/>
    <x v="5"/>
    <x v="7"/>
    <d v="2019-02-12T00:00:00"/>
    <x v="3"/>
    <x v="0"/>
    <b v="0"/>
    <x v="106"/>
    <s v="Regular"/>
    <x v="1"/>
    <x v="1"/>
    <m/>
    <x v="7"/>
    <n v="1"/>
    <n v="1"/>
    <x v="10"/>
    <x v="334"/>
    <n v="30"/>
    <n v="1751"/>
    <n v="0"/>
    <m/>
    <s v="KSA Ltg"/>
    <s v="Joshua Zimet"/>
    <m/>
    <m/>
    <s v="F3-35'"/>
    <s v="Picked - Complete"/>
    <m/>
    <m/>
    <b v="0"/>
    <b v="0"/>
    <s v="NO"/>
    <x v="2"/>
    <x v="0"/>
    <s v="Given to Shipping"/>
    <x v="0"/>
    <n v="583.66666666666663"/>
    <n v="10"/>
    <n v="0"/>
    <x v="9"/>
    <n v="1751"/>
    <n v="30"/>
    <x v="0"/>
    <n v="0"/>
    <n v="2019"/>
    <n v="2"/>
    <n v="12"/>
    <n v="1"/>
    <x v="1"/>
    <x v="2"/>
    <x v="2"/>
    <x v="3"/>
    <x v="3"/>
  </r>
  <r>
    <s v="74124-12"/>
    <x v="5"/>
    <x v="7"/>
    <d v="2019-02-12T00:00:00"/>
    <x v="3"/>
    <x v="0"/>
    <b v="0"/>
    <x v="106"/>
    <s v="Regular"/>
    <x v="1"/>
    <x v="1"/>
    <m/>
    <x v="40"/>
    <n v="1"/>
    <n v="1"/>
    <x v="8"/>
    <x v="335"/>
    <n v="35"/>
    <n v="1862"/>
    <n v="0"/>
    <m/>
    <s v="KSA Ltg"/>
    <s v="Joshua Zimet"/>
    <m/>
    <m/>
    <s v="F3-38'"/>
    <s v="Picked - Complete"/>
    <m/>
    <m/>
    <b v="0"/>
    <b v="0"/>
    <s v="NO"/>
    <x v="2"/>
    <x v="0"/>
    <s v="Given to Shipping"/>
    <x v="0"/>
    <n v="465.5"/>
    <n v="8.75"/>
    <n v="0"/>
    <x v="7"/>
    <n v="1862"/>
    <n v="35"/>
    <x v="0"/>
    <n v="0"/>
    <n v="2019"/>
    <n v="2"/>
    <n v="12"/>
    <n v="1"/>
    <x v="1"/>
    <x v="2"/>
    <x v="2"/>
    <x v="3"/>
    <x v="3"/>
  </r>
  <r>
    <s v="74124-13"/>
    <x v="5"/>
    <x v="7"/>
    <d v="2019-02-12T00:00:00"/>
    <x v="3"/>
    <x v="0"/>
    <b v="0"/>
    <x v="106"/>
    <s v="Regular"/>
    <x v="1"/>
    <x v="1"/>
    <m/>
    <x v="41"/>
    <n v="1"/>
    <n v="1"/>
    <x v="8"/>
    <x v="336"/>
    <n v="37"/>
    <n v="2009"/>
    <n v="0"/>
    <m/>
    <s v="KSA Ltg"/>
    <s v="Joshua Zimet"/>
    <m/>
    <m/>
    <s v="F3-41'"/>
    <s v="Picked - Complete"/>
    <m/>
    <m/>
    <b v="0"/>
    <b v="0"/>
    <s v="NO"/>
    <x v="2"/>
    <x v="0"/>
    <s v="Given to Shipping"/>
    <x v="0"/>
    <n v="502.25"/>
    <n v="9.25"/>
    <n v="0"/>
    <x v="7"/>
    <n v="2009"/>
    <n v="37"/>
    <x v="0"/>
    <n v="0"/>
    <n v="2019"/>
    <n v="2"/>
    <n v="12"/>
    <n v="1"/>
    <x v="1"/>
    <x v="2"/>
    <x v="2"/>
    <x v="3"/>
    <x v="3"/>
  </r>
  <r>
    <s v="74124-14"/>
    <x v="5"/>
    <x v="7"/>
    <d v="2019-02-12T00:00:00"/>
    <x v="3"/>
    <x v="0"/>
    <b v="0"/>
    <x v="106"/>
    <s v="Regular"/>
    <x v="1"/>
    <x v="1"/>
    <m/>
    <x v="42"/>
    <n v="1"/>
    <n v="1"/>
    <x v="8"/>
    <x v="337"/>
    <n v="37"/>
    <n v="2156"/>
    <n v="0"/>
    <m/>
    <s v="KSA Ltg"/>
    <s v="Joshua Zimet"/>
    <m/>
    <m/>
    <s v="F3-44'"/>
    <s v="Picked - Complete"/>
    <m/>
    <m/>
    <b v="0"/>
    <b v="0"/>
    <s v="NO"/>
    <x v="2"/>
    <x v="0"/>
    <s v="Given to Shipping"/>
    <x v="0"/>
    <n v="539"/>
    <n v="9.25"/>
    <n v="0"/>
    <x v="7"/>
    <n v="2156"/>
    <n v="37"/>
    <x v="0"/>
    <n v="0"/>
    <n v="2019"/>
    <n v="2"/>
    <n v="12"/>
    <n v="1"/>
    <x v="1"/>
    <x v="2"/>
    <x v="2"/>
    <x v="3"/>
    <x v="3"/>
  </r>
  <r>
    <s v="74124-15"/>
    <x v="5"/>
    <x v="7"/>
    <d v="2019-02-12T00:00:00"/>
    <x v="3"/>
    <x v="0"/>
    <b v="0"/>
    <x v="106"/>
    <s v="Regular"/>
    <x v="1"/>
    <x v="1"/>
    <m/>
    <x v="8"/>
    <n v="1"/>
    <n v="1"/>
    <x v="8"/>
    <x v="338"/>
    <n v="40"/>
    <n v="2352"/>
    <n v="0"/>
    <m/>
    <s v="KSA Ltg"/>
    <s v="Joshua Zimet"/>
    <m/>
    <m/>
    <s v="F3-48'"/>
    <s v="Picked - Complete"/>
    <m/>
    <m/>
    <b v="0"/>
    <b v="0"/>
    <s v="NO"/>
    <x v="2"/>
    <x v="0"/>
    <s v="Given to Shipping"/>
    <x v="0"/>
    <n v="588"/>
    <n v="10"/>
    <n v="0"/>
    <x v="7"/>
    <n v="2352"/>
    <n v="40"/>
    <x v="0"/>
    <n v="0"/>
    <n v="2019"/>
    <n v="2"/>
    <n v="12"/>
    <n v="1"/>
    <x v="1"/>
    <x v="2"/>
    <x v="2"/>
    <x v="3"/>
    <x v="3"/>
  </r>
  <r>
    <s v="74124-16"/>
    <x v="5"/>
    <x v="7"/>
    <d v="2019-02-12T00:00:00"/>
    <x v="3"/>
    <x v="0"/>
    <b v="0"/>
    <x v="106"/>
    <s v="Regular"/>
    <x v="1"/>
    <x v="1"/>
    <m/>
    <x v="43"/>
    <n v="1"/>
    <n v="1"/>
    <x v="15"/>
    <x v="339"/>
    <n v="45"/>
    <n v="2499"/>
    <n v="0"/>
    <m/>
    <s v="KSA Ltg"/>
    <s v="Joshua Zimet"/>
    <m/>
    <m/>
    <s v="F3-51'"/>
    <s v="Picked - Complete"/>
    <m/>
    <m/>
    <b v="0"/>
    <b v="0"/>
    <s v="NO"/>
    <x v="2"/>
    <x v="0"/>
    <s v="Given to Shipping"/>
    <x v="0"/>
    <n v="499.8"/>
    <n v="9"/>
    <n v="0"/>
    <x v="15"/>
    <n v="2499"/>
    <n v="45"/>
    <x v="0"/>
    <n v="0"/>
    <n v="2019"/>
    <n v="2"/>
    <n v="12"/>
    <n v="1"/>
    <x v="1"/>
    <x v="2"/>
    <x v="2"/>
    <x v="3"/>
    <x v="3"/>
  </r>
  <r>
    <s v="74124-17"/>
    <x v="5"/>
    <x v="7"/>
    <d v="2019-02-12T00:00:00"/>
    <x v="3"/>
    <x v="0"/>
    <b v="0"/>
    <x v="106"/>
    <s v="Regular"/>
    <x v="1"/>
    <x v="1"/>
    <m/>
    <x v="44"/>
    <n v="1"/>
    <n v="1"/>
    <x v="15"/>
    <x v="340"/>
    <n v="47"/>
    <n v="2646"/>
    <n v="0"/>
    <m/>
    <s v="KSA Ltg"/>
    <s v="Joshua Zimet"/>
    <m/>
    <m/>
    <s v="F3-54'"/>
    <s v="Picked - Complete"/>
    <m/>
    <m/>
    <b v="0"/>
    <b v="0"/>
    <s v="NO"/>
    <x v="2"/>
    <x v="0"/>
    <s v="Given to Shipping"/>
    <x v="0"/>
    <n v="529.20000000000005"/>
    <n v="9.4"/>
    <n v="0"/>
    <x v="15"/>
    <n v="2646"/>
    <n v="47"/>
    <x v="0"/>
    <n v="0"/>
    <n v="2019"/>
    <n v="2"/>
    <n v="12"/>
    <n v="1"/>
    <x v="1"/>
    <x v="2"/>
    <x v="2"/>
    <x v="3"/>
    <x v="3"/>
  </r>
  <r>
    <s v="74124-18"/>
    <x v="5"/>
    <x v="7"/>
    <d v="2019-02-12T00:00:00"/>
    <x v="3"/>
    <x v="0"/>
    <b v="0"/>
    <x v="106"/>
    <s v="Regular"/>
    <x v="1"/>
    <x v="1"/>
    <m/>
    <x v="45"/>
    <n v="1"/>
    <n v="1"/>
    <x v="15"/>
    <x v="341"/>
    <n v="50"/>
    <n v="2793"/>
    <n v="0"/>
    <m/>
    <s v="KSA Ltg"/>
    <s v="Joshua Zimet"/>
    <m/>
    <m/>
    <s v="F3-57'"/>
    <s v="Picked - Complete"/>
    <m/>
    <m/>
    <b v="0"/>
    <b v="0"/>
    <s v="NO"/>
    <x v="2"/>
    <x v="0"/>
    <s v="Given to Shipping"/>
    <x v="0"/>
    <n v="558.6"/>
    <n v="10"/>
    <n v="0"/>
    <x v="15"/>
    <n v="2793"/>
    <n v="50"/>
    <x v="0"/>
    <n v="0"/>
    <n v="2019"/>
    <n v="2"/>
    <n v="12"/>
    <n v="1"/>
    <x v="1"/>
    <x v="2"/>
    <x v="2"/>
    <x v="3"/>
    <x v="3"/>
  </r>
  <r>
    <s v="74124-19"/>
    <x v="5"/>
    <x v="7"/>
    <d v="2019-02-12T00:00:00"/>
    <x v="3"/>
    <x v="0"/>
    <b v="0"/>
    <x v="106"/>
    <s v="Regular"/>
    <x v="1"/>
    <x v="1"/>
    <m/>
    <x v="46"/>
    <n v="1"/>
    <n v="1"/>
    <x v="15"/>
    <x v="342"/>
    <n v="50"/>
    <n v="2940"/>
    <n v="0"/>
    <m/>
    <s v="KSA Ltg"/>
    <s v="Joshua Zimet"/>
    <m/>
    <m/>
    <s v="F3-60'"/>
    <s v="Picked - Complete"/>
    <m/>
    <m/>
    <b v="0"/>
    <b v="0"/>
    <s v="NO"/>
    <x v="2"/>
    <x v="0"/>
    <s v="Given to Shipping"/>
    <x v="0"/>
    <n v="588"/>
    <n v="10"/>
    <n v="0"/>
    <x v="15"/>
    <n v="2940"/>
    <n v="50"/>
    <x v="0"/>
    <n v="0"/>
    <n v="2019"/>
    <n v="2"/>
    <n v="12"/>
    <n v="1"/>
    <x v="1"/>
    <x v="2"/>
    <x v="2"/>
    <x v="3"/>
    <x v="3"/>
  </r>
  <r>
    <s v="74124-20"/>
    <x v="5"/>
    <x v="7"/>
    <d v="2019-02-12T00:00:00"/>
    <x v="3"/>
    <x v="0"/>
    <b v="0"/>
    <x v="106"/>
    <s v="Regular"/>
    <x v="1"/>
    <x v="1"/>
    <m/>
    <x v="47"/>
    <n v="1"/>
    <n v="1"/>
    <x v="9"/>
    <x v="343"/>
    <n v="54"/>
    <n v="3136"/>
    <n v="0"/>
    <m/>
    <s v="KSA Ltg"/>
    <s v="Joshua Zimet"/>
    <m/>
    <m/>
    <s v="F3-64'"/>
    <s v="Picked - Complete"/>
    <m/>
    <m/>
    <b v="0"/>
    <b v="0"/>
    <s v="NO"/>
    <x v="2"/>
    <x v="0"/>
    <s v="Given to Shipping"/>
    <x v="0"/>
    <n v="522.66666666666663"/>
    <n v="9"/>
    <n v="0"/>
    <x v="8"/>
    <n v="3136"/>
    <n v="54"/>
    <x v="0"/>
    <n v="0"/>
    <n v="2019"/>
    <n v="2"/>
    <n v="12"/>
    <n v="1"/>
    <x v="1"/>
    <x v="2"/>
    <x v="2"/>
    <x v="3"/>
    <x v="3"/>
  </r>
  <r>
    <s v="74124-21"/>
    <x v="5"/>
    <x v="7"/>
    <d v="2019-02-12T00:00:00"/>
    <x v="3"/>
    <x v="0"/>
    <b v="0"/>
    <x v="106"/>
    <s v="Regular"/>
    <x v="1"/>
    <x v="1"/>
    <m/>
    <x v="54"/>
    <n v="1"/>
    <n v="10"/>
    <x v="17"/>
    <x v="344"/>
    <n v="80"/>
    <n v="3000"/>
    <n v="0"/>
    <m/>
    <s v="KSA Ltg"/>
    <s v="Joshua Zimet"/>
    <m/>
    <m/>
    <s v="F4-4'"/>
    <s v="Picked - Complete"/>
    <m/>
    <m/>
    <b v="0"/>
    <b v="0"/>
    <s v="NO"/>
    <x v="2"/>
    <x v="0"/>
    <s v="Given to Shipping"/>
    <x v="0"/>
    <n v="300"/>
    <n v="8"/>
    <n v="0"/>
    <x v="18"/>
    <n v="3000"/>
    <n v="80"/>
    <x v="0"/>
    <n v="0"/>
    <n v="2019"/>
    <n v="2"/>
    <n v="12"/>
    <n v="1"/>
    <x v="1"/>
    <x v="2"/>
    <x v="2"/>
    <x v="3"/>
    <x v="3"/>
  </r>
  <r>
    <s v="74124-22"/>
    <x v="5"/>
    <x v="7"/>
    <d v="2019-02-12T00:00:00"/>
    <x v="3"/>
    <x v="0"/>
    <b v="0"/>
    <x v="106"/>
    <s v="Regular"/>
    <x v="1"/>
    <x v="1"/>
    <m/>
    <x v="48"/>
    <n v="1"/>
    <n v="4"/>
    <x v="8"/>
    <x v="345"/>
    <n v="48"/>
    <n v="2400"/>
    <n v="0"/>
    <m/>
    <s v="KSA Ltg"/>
    <s v="Joshua Zimet"/>
    <m/>
    <m/>
    <s v="F4-8'"/>
    <s v="Picked - Complete"/>
    <m/>
    <m/>
    <b v="0"/>
    <b v="0"/>
    <s v="NO"/>
    <x v="2"/>
    <x v="0"/>
    <s v="Given to Shipping"/>
    <x v="0"/>
    <n v="600"/>
    <n v="12"/>
    <n v="0"/>
    <x v="7"/>
    <n v="2400"/>
    <n v="48"/>
    <x v="0"/>
    <n v="0"/>
    <n v="2019"/>
    <n v="2"/>
    <n v="12"/>
    <n v="1"/>
    <x v="1"/>
    <x v="1"/>
    <x v="0"/>
    <x v="0"/>
    <x v="0"/>
  </r>
  <r>
    <s v="74124-23"/>
    <x v="5"/>
    <x v="7"/>
    <d v="2019-02-12T00:00:00"/>
    <x v="3"/>
    <x v="0"/>
    <b v="0"/>
    <x v="106"/>
    <s v="Regular"/>
    <x v="1"/>
    <x v="1"/>
    <m/>
    <x v="49"/>
    <n v="1"/>
    <n v="10"/>
    <x v="18"/>
    <x v="346"/>
    <n v="230"/>
    <n v="12000"/>
    <n v="0"/>
    <m/>
    <s v="KSA Ltg"/>
    <s v="Joshua Zimet"/>
    <m/>
    <m/>
    <s v="F4-16'"/>
    <s v="Picked - Complete"/>
    <m/>
    <m/>
    <b v="0"/>
    <b v="0"/>
    <s v="NO"/>
    <x v="2"/>
    <x v="0"/>
    <s v="Given to Shipping"/>
    <x v="0"/>
    <n v="600"/>
    <n v="11.5"/>
    <n v="0"/>
    <x v="19"/>
    <n v="12000"/>
    <n v="230"/>
    <x v="0"/>
    <n v="0"/>
    <n v="2019"/>
    <n v="2"/>
    <n v="12"/>
    <n v="1"/>
    <x v="1"/>
    <x v="1"/>
    <x v="0"/>
    <x v="0"/>
    <x v="0"/>
  </r>
  <r>
    <s v="74124-24"/>
    <x v="5"/>
    <x v="7"/>
    <d v="2019-02-12T00:00:00"/>
    <x v="3"/>
    <x v="0"/>
    <b v="0"/>
    <x v="106"/>
    <s v="Regular"/>
    <x v="1"/>
    <x v="1"/>
    <m/>
    <x v="50"/>
    <n v="1"/>
    <n v="8"/>
    <x v="28"/>
    <x v="347"/>
    <n v="272"/>
    <n v="14400"/>
    <n v="0"/>
    <m/>
    <s v="KSA Ltg"/>
    <s v="Joshua Zimet"/>
    <m/>
    <m/>
    <s v="F4-24'"/>
    <s v="Picked - Complete"/>
    <m/>
    <m/>
    <b v="0"/>
    <b v="0"/>
    <s v="NO"/>
    <x v="2"/>
    <x v="0"/>
    <s v="Given to Shipping"/>
    <x v="0"/>
    <n v="900"/>
    <n v="17"/>
    <n v="0"/>
    <x v="27"/>
    <n v="14400"/>
    <n v="272"/>
    <x v="0"/>
    <n v="0"/>
    <n v="2019"/>
    <n v="2"/>
    <n v="12"/>
    <n v="1"/>
    <x v="1"/>
    <x v="1"/>
    <x v="0"/>
    <x v="0"/>
    <x v="0"/>
  </r>
  <r>
    <s v="74124-25"/>
    <x v="5"/>
    <x v="7"/>
    <d v="2019-02-12T00:00:00"/>
    <x v="3"/>
    <x v="0"/>
    <b v="0"/>
    <x v="106"/>
    <s v="Regular"/>
    <x v="1"/>
    <x v="1"/>
    <m/>
    <x v="57"/>
    <n v="1"/>
    <n v="4"/>
    <x v="8"/>
    <x v="348"/>
    <n v="12"/>
    <n v="784"/>
    <n v="0"/>
    <m/>
    <s v="KSA Ltg"/>
    <s v="Joshua Zimet"/>
    <m/>
    <m/>
    <s v="F14-4' DW"/>
    <s v="Picked - Complete"/>
    <m/>
    <m/>
    <b v="0"/>
    <b v="0"/>
    <s v="NO"/>
    <x v="2"/>
    <x v="0"/>
    <s v="Given to Shipping"/>
    <x v="0"/>
    <n v="196"/>
    <n v="3"/>
    <n v="0"/>
    <x v="7"/>
    <n v="784"/>
    <n v="12"/>
    <x v="0"/>
    <n v="0"/>
    <n v="2019"/>
    <n v="2"/>
    <n v="12"/>
    <n v="1"/>
    <x v="1"/>
    <x v="2"/>
    <x v="2"/>
    <x v="3"/>
    <x v="3"/>
  </r>
  <r>
    <s v="74124-26"/>
    <x v="5"/>
    <x v="7"/>
    <d v="2019-02-12T00:00:00"/>
    <x v="3"/>
    <x v="0"/>
    <b v="0"/>
    <x v="106"/>
    <s v="Regular"/>
    <x v="1"/>
    <x v="1"/>
    <m/>
    <x v="55"/>
    <n v="1"/>
    <n v="3"/>
    <x v="10"/>
    <x v="349"/>
    <n v="15"/>
    <n v="1176"/>
    <n v="0"/>
    <m/>
    <s v="KSA Ltg"/>
    <s v="Joshua Zimet"/>
    <m/>
    <m/>
    <s v="F14-8' DW"/>
    <s v="Picked - Complete"/>
    <m/>
    <m/>
    <b v="0"/>
    <b v="0"/>
    <s v="NO"/>
    <x v="2"/>
    <x v="0"/>
    <s v="Given to Shipping"/>
    <x v="0"/>
    <n v="392"/>
    <n v="5"/>
    <n v="0"/>
    <x v="9"/>
    <n v="1176"/>
    <n v="15"/>
    <x v="0"/>
    <n v="0"/>
    <n v="2019"/>
    <n v="2"/>
    <n v="12"/>
    <n v="1"/>
    <x v="1"/>
    <x v="2"/>
    <x v="2"/>
    <x v="3"/>
    <x v="3"/>
  </r>
  <r>
    <s v="74124-27"/>
    <x v="5"/>
    <x v="7"/>
    <d v="2019-02-12T00:00:00"/>
    <x v="3"/>
    <x v="0"/>
    <b v="0"/>
    <x v="106"/>
    <s v="Regular"/>
    <x v="1"/>
    <x v="1"/>
    <m/>
    <x v="58"/>
    <n v="1"/>
    <n v="8"/>
    <x v="4"/>
    <x v="350"/>
    <n v="56"/>
    <n v="4704"/>
    <n v="0"/>
    <m/>
    <s v="KSA Ltg"/>
    <s v="Joshua Zimet"/>
    <m/>
    <m/>
    <s v="F14-12' DW"/>
    <s v="Picked - Complete"/>
    <m/>
    <m/>
    <b v="0"/>
    <b v="0"/>
    <s v="NO"/>
    <x v="2"/>
    <x v="0"/>
    <s v="Given to Shipping"/>
    <x v="0"/>
    <n v="588"/>
    <n v="7"/>
    <n v="0"/>
    <x v="2"/>
    <n v="4704"/>
    <n v="56"/>
    <x v="0"/>
    <n v="0"/>
    <n v="2019"/>
    <n v="2"/>
    <n v="12"/>
    <n v="1"/>
    <x v="1"/>
    <x v="2"/>
    <x v="2"/>
    <x v="3"/>
    <x v="3"/>
  </r>
  <r>
    <s v="74124-28"/>
    <x v="5"/>
    <x v="7"/>
    <d v="2019-02-12T00:00:00"/>
    <x v="3"/>
    <x v="0"/>
    <b v="0"/>
    <x v="106"/>
    <s v="Regular"/>
    <x v="1"/>
    <x v="1"/>
    <m/>
    <x v="12"/>
    <n v="1"/>
    <n v="8"/>
    <x v="28"/>
    <x v="351"/>
    <n v="96"/>
    <n v="7840"/>
    <n v="0"/>
    <m/>
    <s v="KSA Ltg"/>
    <s v="Joshua Zimet"/>
    <m/>
    <m/>
    <s v="F14-20'"/>
    <s v="Picked - Complete"/>
    <m/>
    <m/>
    <b v="0"/>
    <b v="0"/>
    <s v="NO"/>
    <x v="2"/>
    <x v="0"/>
    <s v="Given to Shipping"/>
    <x v="0"/>
    <n v="490"/>
    <n v="6"/>
    <n v="0"/>
    <x v="27"/>
    <n v="7840"/>
    <n v="96"/>
    <x v="0"/>
    <n v="0"/>
    <n v="2019"/>
    <n v="2"/>
    <n v="12"/>
    <n v="1"/>
    <x v="1"/>
    <x v="2"/>
    <x v="2"/>
    <x v="3"/>
    <x v="3"/>
  </r>
  <r>
    <s v="75954-27"/>
    <x v="2"/>
    <x v="9"/>
    <m/>
    <x v="1"/>
    <x v="0"/>
    <b v="0"/>
    <x v="107"/>
    <s v="Regular"/>
    <x v="1"/>
    <x v="1"/>
    <m/>
    <x v="58"/>
    <n v="1"/>
    <n v="1"/>
    <x v="3"/>
    <x v="352"/>
    <n v="23"/>
    <n v="1006"/>
    <n v="0"/>
    <m/>
    <s v="KSA Ltg"/>
    <s v="Joshua Zimet"/>
    <m/>
    <m/>
    <s v="G17-150 3/4&quot;"/>
    <s v="Picked - Complete"/>
    <d v="2019-01-29T00:00:00"/>
    <d v="2019-02-04T00:00:00"/>
    <b v="0"/>
    <b v="0"/>
    <s v="NO"/>
    <x v="2"/>
    <x v="0"/>
    <s v="Machine Shop Started"/>
    <x v="0"/>
    <n v="1006"/>
    <n v="23"/>
    <n v="0"/>
    <x v="3"/>
    <n v="1006"/>
    <n v="23"/>
    <x v="0"/>
    <n v="1"/>
    <n v="2019"/>
    <n v="2"/>
    <n v="7"/>
    <n v="1"/>
    <x v="1"/>
    <x v="1"/>
    <x v="1"/>
    <x v="0"/>
    <x v="0"/>
  </r>
  <r>
    <s v="75954-28"/>
    <x v="2"/>
    <x v="9"/>
    <m/>
    <x v="1"/>
    <x v="0"/>
    <b v="0"/>
    <x v="107"/>
    <s v="Regular"/>
    <x v="1"/>
    <x v="1"/>
    <m/>
    <x v="12"/>
    <n v="1"/>
    <n v="2"/>
    <x v="8"/>
    <x v="353"/>
    <n v="64.400000000000006"/>
    <n v="3368"/>
    <n v="0"/>
    <m/>
    <s v="KSA Ltg"/>
    <s v="Joshua Zimet"/>
    <m/>
    <m/>
    <s v="G17-23'"/>
    <s v="Picked - Complete"/>
    <d v="2019-01-29T00:00:00"/>
    <d v="2019-02-04T00:00:00"/>
    <b v="0"/>
    <b v="0"/>
    <s v="NO"/>
    <x v="2"/>
    <x v="0"/>
    <s v="Machine Shop Started"/>
    <x v="0"/>
    <n v="842"/>
    <n v="16.100000000000001"/>
    <n v="0"/>
    <x v="7"/>
    <n v="3368"/>
    <n v="64.400000000000006"/>
    <x v="0"/>
    <n v="0"/>
    <n v="2019"/>
    <n v="2"/>
    <n v="7"/>
    <n v="1"/>
    <x v="1"/>
    <x v="1"/>
    <x v="1"/>
    <x v="0"/>
    <x v="0"/>
  </r>
  <r>
    <s v="75954-29"/>
    <x v="2"/>
    <x v="9"/>
    <m/>
    <x v="1"/>
    <x v="0"/>
    <b v="0"/>
    <x v="107"/>
    <s v="Regular"/>
    <x v="1"/>
    <x v="1"/>
    <m/>
    <x v="13"/>
    <n v="1"/>
    <n v="1"/>
    <x v="3"/>
    <x v="354"/>
    <n v="16.3"/>
    <n v="800"/>
    <n v="0"/>
    <m/>
    <s v="KSA Ltg"/>
    <s v="Joshua Zimet"/>
    <m/>
    <m/>
    <s v="G17-134&quot;"/>
    <s v="Picked - Complete"/>
    <d v="2019-01-29T00:00:00"/>
    <d v="2019-02-04T00:00:00"/>
    <b v="0"/>
    <b v="0"/>
    <s v="NO"/>
    <x v="2"/>
    <x v="0"/>
    <s v="Machine Shop Started"/>
    <x v="0"/>
    <n v="800"/>
    <n v="16.3"/>
    <n v="0"/>
    <x v="3"/>
    <n v="800"/>
    <n v="16.3"/>
    <x v="0"/>
    <n v="0"/>
    <n v="2019"/>
    <n v="2"/>
    <n v="7"/>
    <n v="1"/>
    <x v="1"/>
    <x v="1"/>
    <x v="1"/>
    <x v="0"/>
    <x v="0"/>
  </r>
  <r>
    <s v="75954-41"/>
    <x v="2"/>
    <x v="9"/>
    <m/>
    <x v="1"/>
    <x v="0"/>
    <b v="0"/>
    <x v="107"/>
    <s v="Regular"/>
    <x v="1"/>
    <x v="1"/>
    <m/>
    <x v="20"/>
    <n v="1"/>
    <n v="1"/>
    <x v="3"/>
    <x v="355"/>
    <n v="16.3"/>
    <n v="936"/>
    <n v="0"/>
    <m/>
    <s v="KSA Ltg"/>
    <s v="Joshua Zimet"/>
    <m/>
    <m/>
    <s v="G17-144&quot;"/>
    <s v="Picked - Complete"/>
    <d v="2019-01-29T00:00:00"/>
    <d v="2019-02-04T00:00:00"/>
    <b v="0"/>
    <b v="0"/>
    <s v="NO"/>
    <x v="2"/>
    <x v="0"/>
    <s v="Machine Shop Started"/>
    <x v="0"/>
    <n v="936"/>
    <n v="16.3"/>
    <n v="0"/>
    <x v="3"/>
    <n v="936"/>
    <n v="16.3"/>
    <x v="0"/>
    <n v="0"/>
    <n v="2019"/>
    <n v="2"/>
    <n v="7"/>
    <n v="1"/>
    <x v="1"/>
    <x v="1"/>
    <x v="1"/>
    <x v="0"/>
    <x v="0"/>
  </r>
  <r>
    <s v="75954-42"/>
    <x v="2"/>
    <x v="9"/>
    <m/>
    <x v="1"/>
    <x v="0"/>
    <b v="0"/>
    <x v="107"/>
    <s v="Regular"/>
    <x v="1"/>
    <x v="1"/>
    <m/>
    <x v="21"/>
    <n v="1"/>
    <n v="1"/>
    <x v="6"/>
    <x v="356"/>
    <n v="23"/>
    <n v="775"/>
    <n v="0"/>
    <m/>
    <s v="KSA Ltg"/>
    <s v="Joshua Zimet"/>
    <m/>
    <m/>
    <s v="G17-168&quot;"/>
    <s v="Picked - Complete"/>
    <d v="2019-01-29T00:00:00"/>
    <d v="2019-02-04T00:00:00"/>
    <b v="0"/>
    <b v="0"/>
    <s v="NO"/>
    <x v="2"/>
    <x v="0"/>
    <s v="Machine Shop Started"/>
    <x v="0"/>
    <n v="387.5"/>
    <n v="11.5"/>
    <n v="0"/>
    <x v="5"/>
    <n v="775"/>
    <n v="23"/>
    <x v="0"/>
    <n v="0"/>
    <n v="2019"/>
    <n v="2"/>
    <n v="7"/>
    <n v="1"/>
    <x v="1"/>
    <x v="1"/>
    <x v="1"/>
    <x v="0"/>
    <x v="0"/>
  </r>
  <r>
    <s v="75966-8"/>
    <x v="0"/>
    <x v="11"/>
    <d v="2019-01-10T00:00:00"/>
    <x v="1"/>
    <x v="0"/>
    <b v="0"/>
    <x v="108"/>
    <s v="Regular"/>
    <x v="5"/>
    <x v="1"/>
    <s v="LN14045"/>
    <x v="10"/>
    <n v="1"/>
    <n v="520"/>
    <x v="40"/>
    <x v="357"/>
    <n v="1820"/>
    <n v="130000"/>
    <n v="0"/>
    <m/>
    <s v="KSA Ltg"/>
    <s v="Joshua Zimet"/>
    <m/>
    <m/>
    <s v="N27"/>
    <m/>
    <m/>
    <m/>
    <b v="0"/>
    <b v="0"/>
    <s v="NO"/>
    <x v="0"/>
    <x v="0"/>
    <s v="Machine Shop Started"/>
    <x v="0"/>
    <n v="250"/>
    <n v="3.5"/>
    <n v="58"/>
    <x v="39"/>
    <n v="115500"/>
    <n v="1617"/>
    <x v="5"/>
    <n v="1"/>
    <n v="2019"/>
    <n v="2"/>
    <n v="11"/>
    <n v="1"/>
    <x v="1"/>
    <x v="0"/>
    <x v="1"/>
    <x v="0"/>
    <x v="2"/>
  </r>
  <r>
    <s v="78534-1"/>
    <x v="5"/>
    <x v="7"/>
    <d v="2019-02-12T00:00:00"/>
    <x v="1"/>
    <x v="0"/>
    <b v="0"/>
    <x v="109"/>
    <s v="Regular"/>
    <x v="1"/>
    <x v="1"/>
    <m/>
    <x v="0"/>
    <n v="1"/>
    <n v="70"/>
    <x v="41"/>
    <x v="358"/>
    <n v="336"/>
    <n v="19320"/>
    <n v="0"/>
    <m/>
    <s v="KSA Ltg"/>
    <s v="Joshua Zimet"/>
    <m/>
    <m/>
    <s v="R4"/>
    <m/>
    <d v="2019-02-04T00:00:00"/>
    <m/>
    <b v="0"/>
    <b v="0"/>
    <s v="NO"/>
    <x v="3"/>
    <x v="0"/>
    <s v="Machine Shop Started"/>
    <x v="0"/>
    <n v="276"/>
    <n v="4.8"/>
    <n v="0"/>
    <x v="40"/>
    <n v="19320"/>
    <n v="336"/>
    <x v="0"/>
    <n v="1"/>
    <n v="2019"/>
    <n v="2"/>
    <n v="12"/>
    <n v="1"/>
    <x v="1"/>
    <x v="1"/>
    <x v="0"/>
    <x v="0"/>
    <x v="2"/>
  </r>
  <r>
    <s v="78534-2"/>
    <x v="5"/>
    <x v="7"/>
    <d v="2019-02-12T00:00:00"/>
    <x v="1"/>
    <x v="0"/>
    <b v="0"/>
    <x v="109"/>
    <s v="Regular"/>
    <x v="1"/>
    <x v="1"/>
    <m/>
    <x v="1"/>
    <n v="1"/>
    <n v="19"/>
    <x v="42"/>
    <x v="359"/>
    <n v="91.2"/>
    <n v="3173"/>
    <n v="0"/>
    <m/>
    <s v="KSA Ltg"/>
    <s v="Joshua Zimet"/>
    <m/>
    <m/>
    <s v="R4A"/>
    <m/>
    <d v="2019-02-04T00:00:00"/>
    <m/>
    <b v="0"/>
    <b v="0"/>
    <s v="NO"/>
    <x v="3"/>
    <x v="0"/>
    <s v="Machine Shop Started"/>
    <x v="0"/>
    <n v="167"/>
    <n v="4.8"/>
    <n v="0"/>
    <x v="41"/>
    <n v="3173"/>
    <n v="91.2"/>
    <x v="0"/>
    <n v="0"/>
    <n v="2019"/>
    <n v="2"/>
    <n v="12"/>
    <n v="1"/>
    <x v="1"/>
    <x v="1"/>
    <x v="0"/>
    <x v="0"/>
    <x v="2"/>
  </r>
  <r>
    <s v="78926-1"/>
    <x v="2"/>
    <x v="7"/>
    <d v="2019-02-12T00:00:00"/>
    <x v="1"/>
    <x v="0"/>
    <b v="0"/>
    <x v="110"/>
    <s v="Regular"/>
    <x v="1"/>
    <x v="1"/>
    <m/>
    <x v="0"/>
    <n v="1"/>
    <n v="1"/>
    <x v="3"/>
    <x v="360"/>
    <n v="10.3"/>
    <n v="1283"/>
    <n v="0"/>
    <m/>
    <s v="RCLURIE2"/>
    <s v="Sacha Lempka"/>
    <m/>
    <m/>
    <s v="L5-15"/>
    <m/>
    <d v="2019-02-04T00:00:00"/>
    <m/>
    <b v="0"/>
    <b v="0"/>
    <s v="NO"/>
    <x v="3"/>
    <x v="0"/>
    <s v="Machine Shop Started"/>
    <x v="0"/>
    <n v="1283"/>
    <n v="10.3"/>
    <n v="0"/>
    <x v="3"/>
    <n v="1283"/>
    <n v="10.3"/>
    <x v="0"/>
    <n v="1"/>
    <n v="2019"/>
    <n v="2"/>
    <n v="12"/>
    <n v="1"/>
    <x v="1"/>
    <x v="1"/>
    <x v="1"/>
    <x v="0"/>
    <x v="2"/>
  </r>
  <r>
    <s v="77910-1"/>
    <x v="2"/>
    <x v="11"/>
    <d v="2019-02-11T00:00:00"/>
    <x v="1"/>
    <x v="0"/>
    <b v="0"/>
    <x v="111"/>
    <s v="Regular"/>
    <x v="1"/>
    <x v="1"/>
    <m/>
    <x v="0"/>
    <n v="1"/>
    <n v="4"/>
    <x v="4"/>
    <x v="361"/>
    <n v="51.2"/>
    <n v="4412"/>
    <n v="0"/>
    <m/>
    <s v="KSA IA"/>
    <s v="Joshua Zimet"/>
    <m/>
    <m/>
    <s v="H"/>
    <s v="Picked - Complete"/>
    <d v="2019-02-03T00:00:00"/>
    <m/>
    <b v="0"/>
    <b v="0"/>
    <s v="OK"/>
    <x v="2"/>
    <x v="0"/>
    <s v="Machine Shop Started"/>
    <x v="0"/>
    <n v="551.5"/>
    <n v="6.4"/>
    <n v="0"/>
    <x v="2"/>
    <n v="4412"/>
    <n v="51.2"/>
    <x v="0"/>
    <n v="1"/>
    <n v="2019"/>
    <n v="2"/>
    <n v="11"/>
    <n v="1"/>
    <x v="1"/>
    <x v="1"/>
    <x v="1"/>
    <x v="0"/>
    <x v="0"/>
  </r>
  <r>
    <s v="77910-2"/>
    <x v="2"/>
    <x v="11"/>
    <d v="2019-02-11T00:00:00"/>
    <x v="1"/>
    <x v="0"/>
    <b v="0"/>
    <x v="111"/>
    <s v="Regular"/>
    <x v="1"/>
    <x v="1"/>
    <m/>
    <x v="1"/>
    <n v="1"/>
    <n v="2"/>
    <x v="8"/>
    <x v="362"/>
    <n v="26.4"/>
    <n v="2286"/>
    <n v="0"/>
    <m/>
    <s v="KSA IA"/>
    <s v="Joshua Zimet"/>
    <m/>
    <m/>
    <s v="H-EM"/>
    <s v="Picked - Complete"/>
    <d v="2019-02-03T00:00:00"/>
    <m/>
    <b v="0"/>
    <b v="0"/>
    <s v="OK"/>
    <x v="2"/>
    <x v="0"/>
    <s v="Machine Shop Started"/>
    <x v="0"/>
    <n v="571.5"/>
    <n v="6.6"/>
    <n v="0"/>
    <x v="7"/>
    <n v="2286"/>
    <n v="26.4"/>
    <x v="0"/>
    <n v="0"/>
    <n v="2019"/>
    <n v="2"/>
    <n v="11"/>
    <n v="1"/>
    <x v="1"/>
    <x v="1"/>
    <x v="1"/>
    <x v="0"/>
    <x v="0"/>
  </r>
  <r>
    <s v="76817-1"/>
    <x v="4"/>
    <x v="10"/>
    <d v="2019-02-04T00:00:00"/>
    <x v="3"/>
    <x v="0"/>
    <b v="0"/>
    <x v="112"/>
    <s v="Regular"/>
    <x v="1"/>
    <x v="1"/>
    <m/>
    <x v="0"/>
    <n v="1"/>
    <n v="1"/>
    <x v="3"/>
    <x v="363"/>
    <n v="3.8"/>
    <n v="227"/>
    <n v="0"/>
    <m/>
    <s v="RCLURIE2"/>
    <s v="Sacha Lempka"/>
    <m/>
    <m/>
    <s v="H-4'"/>
    <s v="Picked - Complete"/>
    <m/>
    <d v="2019-01-29T00:00:00"/>
    <b v="0"/>
    <b v="0"/>
    <s v="NO"/>
    <x v="2"/>
    <x v="0"/>
    <s v="Given to Shipping"/>
    <x v="0"/>
    <n v="227"/>
    <n v="3.8"/>
    <n v="1"/>
    <x v="4"/>
    <n v="0"/>
    <n v="0"/>
    <x v="0"/>
    <n v="1"/>
    <n v="2019"/>
    <n v="2"/>
    <n v="4"/>
    <n v="1"/>
    <x v="1"/>
    <x v="1"/>
    <x v="0"/>
    <x v="0"/>
    <x v="0"/>
  </r>
  <r>
    <s v="76817-2"/>
    <x v="4"/>
    <x v="10"/>
    <d v="2019-02-04T00:00:00"/>
    <x v="3"/>
    <x v="0"/>
    <b v="0"/>
    <x v="112"/>
    <s v="Regular"/>
    <x v="1"/>
    <x v="1"/>
    <m/>
    <x v="1"/>
    <n v="1"/>
    <n v="2"/>
    <x v="8"/>
    <x v="364"/>
    <n v="32.4"/>
    <n v="1912"/>
    <n v="0"/>
    <m/>
    <s v="RCLURIE2"/>
    <s v="Sacha Lempka"/>
    <s v="Ship: Feb 5th  Edited on 2/5/2019 _x001e__x001e_"/>
    <m/>
    <s v="H/HE/H2-14'"/>
    <s v="Picked - Complete"/>
    <m/>
    <d v="2019-01-29T00:00:00"/>
    <b v="0"/>
    <b v="0"/>
    <s v="NO"/>
    <x v="2"/>
    <x v="0"/>
    <s v="Given to Shipping"/>
    <x v="0"/>
    <n v="478"/>
    <n v="8.1"/>
    <n v="3"/>
    <x v="3"/>
    <n v="478"/>
    <n v="8.1"/>
    <x v="0"/>
    <n v="0"/>
    <n v="2019"/>
    <n v="2"/>
    <n v="4"/>
    <n v="1"/>
    <x v="1"/>
    <x v="1"/>
    <x v="0"/>
    <x v="0"/>
    <x v="0"/>
  </r>
  <r>
    <s v="76817-3"/>
    <x v="4"/>
    <x v="10"/>
    <d v="2019-02-04T00:00:00"/>
    <x v="3"/>
    <x v="0"/>
    <b v="0"/>
    <x v="112"/>
    <s v="Regular"/>
    <x v="4"/>
    <x v="0"/>
    <s v="LED Tape Length"/>
    <x v="2"/>
    <n v="1"/>
    <n v="2"/>
    <x v="8"/>
    <x v="365"/>
    <n v="48.6"/>
    <n v="3142"/>
    <n v="0"/>
    <m/>
    <s v="RCLURIE2"/>
    <s v="Sacha Lempka"/>
    <m/>
    <m/>
    <s v="H/HE/H2-22'"/>
    <s v="Picked - Complete"/>
    <m/>
    <d v="2019-01-29T00:00:00"/>
    <b v="0"/>
    <b v="0"/>
    <s v="NO"/>
    <x v="2"/>
    <x v="0"/>
    <s v="Given to Shipping"/>
    <x v="0"/>
    <n v="785.5"/>
    <n v="12.15"/>
    <n v="4"/>
    <x v="4"/>
    <n v="0"/>
    <n v="0"/>
    <x v="0"/>
    <n v="0"/>
    <n v="2019"/>
    <n v="2"/>
    <n v="4"/>
    <n v="1"/>
    <x v="1"/>
    <x v="1"/>
    <x v="0"/>
    <x v="0"/>
    <x v="0"/>
  </r>
  <r>
    <s v="76817-4"/>
    <x v="4"/>
    <x v="10"/>
    <d v="2019-02-04T00:00:00"/>
    <x v="3"/>
    <x v="0"/>
    <b v="0"/>
    <x v="112"/>
    <s v="Regular"/>
    <x v="1"/>
    <x v="1"/>
    <m/>
    <x v="3"/>
    <n v="1"/>
    <n v="1"/>
    <x v="3"/>
    <x v="366"/>
    <n v="10"/>
    <n v="502"/>
    <n v="0"/>
    <m/>
    <s v="RCLURIE2"/>
    <s v="Sacha Lempka"/>
    <m/>
    <m/>
    <s v="HE/H2-6'"/>
    <s v="Picked - Complete"/>
    <m/>
    <d v="2019-01-29T00:00:00"/>
    <b v="0"/>
    <b v="0"/>
    <s v="NO"/>
    <x v="2"/>
    <x v="0"/>
    <s v="Given to Shipping"/>
    <x v="0"/>
    <n v="502"/>
    <n v="10"/>
    <n v="1"/>
    <x v="4"/>
    <n v="0"/>
    <n v="0"/>
    <x v="0"/>
    <n v="0"/>
    <n v="2019"/>
    <n v="2"/>
    <n v="4"/>
    <n v="1"/>
    <x v="1"/>
    <x v="1"/>
    <x v="0"/>
    <x v="0"/>
    <x v="0"/>
  </r>
  <r>
    <s v="76817-5"/>
    <x v="4"/>
    <x v="10"/>
    <d v="2019-02-04T00:00:00"/>
    <x v="3"/>
    <x v="0"/>
    <b v="0"/>
    <x v="112"/>
    <s v="Regular"/>
    <x v="1"/>
    <x v="1"/>
    <m/>
    <x v="4"/>
    <n v="1"/>
    <n v="2"/>
    <x v="6"/>
    <x v="367"/>
    <n v="12.4"/>
    <n v="680"/>
    <n v="0"/>
    <m/>
    <s v="RCLURIE2"/>
    <s v="Sacha Lempka"/>
    <m/>
    <m/>
    <s v="H-6'"/>
    <s v="Picked - Complete"/>
    <m/>
    <d v="2019-01-29T00:00:00"/>
    <b v="0"/>
    <b v="0"/>
    <s v="NO"/>
    <x v="2"/>
    <x v="0"/>
    <s v="Given to Shipping"/>
    <x v="0"/>
    <n v="340"/>
    <n v="6.2"/>
    <n v="2"/>
    <x v="4"/>
    <n v="0"/>
    <n v="0"/>
    <x v="0"/>
    <n v="0"/>
    <n v="2019"/>
    <n v="2"/>
    <n v="4"/>
    <n v="1"/>
    <x v="1"/>
    <x v="1"/>
    <x v="0"/>
    <x v="0"/>
    <x v="0"/>
  </r>
  <r>
    <s v="76817-6"/>
    <x v="4"/>
    <x v="10"/>
    <d v="2019-02-04T00:00:00"/>
    <x v="3"/>
    <x v="0"/>
    <b v="0"/>
    <x v="112"/>
    <s v="Regular"/>
    <x v="1"/>
    <x v="1"/>
    <m/>
    <x v="5"/>
    <n v="1"/>
    <n v="2"/>
    <x v="6"/>
    <x v="368"/>
    <n v="20"/>
    <n v="1232"/>
    <n v="0"/>
    <m/>
    <s v="RCLURIE2"/>
    <s v="Sacha Lempka"/>
    <m/>
    <m/>
    <s v="H/HE-8'"/>
    <s v="Picked - Complete"/>
    <m/>
    <d v="2019-01-29T00:00:00"/>
    <b v="0"/>
    <b v="0"/>
    <s v="NO"/>
    <x v="2"/>
    <x v="0"/>
    <s v="Given to Shipping"/>
    <x v="0"/>
    <n v="616"/>
    <n v="10"/>
    <n v="2"/>
    <x v="4"/>
    <n v="0"/>
    <n v="0"/>
    <x v="0"/>
    <n v="0"/>
    <n v="2019"/>
    <n v="2"/>
    <n v="4"/>
    <n v="1"/>
    <x v="1"/>
    <x v="1"/>
    <x v="0"/>
    <x v="0"/>
    <x v="0"/>
  </r>
  <r>
    <s v="76817-7"/>
    <x v="4"/>
    <x v="10"/>
    <d v="2019-02-04T00:00:00"/>
    <x v="3"/>
    <x v="0"/>
    <b v="0"/>
    <x v="112"/>
    <s v="Regular"/>
    <x v="1"/>
    <x v="1"/>
    <m/>
    <x v="9"/>
    <n v="1"/>
    <n v="12"/>
    <x v="23"/>
    <x v="369"/>
    <n v="195.6"/>
    <n v="12828"/>
    <n v="0"/>
    <m/>
    <s v="RCLURIE2"/>
    <s v="Sacha Lempka"/>
    <m/>
    <m/>
    <s v="H3/H3E-16'"/>
    <s v="Picked - Complete"/>
    <m/>
    <d v="2019-01-29T00:00:00"/>
    <b v="0"/>
    <b v="0"/>
    <s v="NO"/>
    <x v="2"/>
    <x v="0"/>
    <s v="Given to Shipping"/>
    <x v="0"/>
    <n v="534.5"/>
    <n v="8.15"/>
    <n v="25"/>
    <x v="26"/>
    <n v="-534.5"/>
    <n v="-8.15"/>
    <x v="0"/>
    <n v="0"/>
    <n v="2019"/>
    <n v="2"/>
    <n v="4"/>
    <n v="1"/>
    <x v="1"/>
    <x v="1"/>
    <x v="0"/>
    <x v="0"/>
    <x v="0"/>
  </r>
  <r>
    <s v="76817-8"/>
    <x v="4"/>
    <x v="10"/>
    <d v="2019-02-04T00:00:00"/>
    <x v="3"/>
    <x v="0"/>
    <b v="0"/>
    <x v="112"/>
    <s v="Regular"/>
    <x v="1"/>
    <x v="1"/>
    <m/>
    <x v="10"/>
    <n v="1"/>
    <n v="4"/>
    <x v="4"/>
    <x v="370"/>
    <n v="80"/>
    <n v="4924"/>
    <n v="0"/>
    <m/>
    <s v="RCLURIE2"/>
    <s v="Sacha Lempka"/>
    <m/>
    <m/>
    <s v="H3/H3E-16' B2"/>
    <s v="Picked - Complete"/>
    <m/>
    <d v="2019-01-29T00:00:00"/>
    <b v="0"/>
    <b v="0"/>
    <s v="NO"/>
    <x v="2"/>
    <x v="0"/>
    <s v="Given to Shipping"/>
    <x v="0"/>
    <n v="615.5"/>
    <n v="10"/>
    <n v="7"/>
    <x v="3"/>
    <n v="615.5"/>
    <n v="10"/>
    <x v="0"/>
    <n v="0"/>
    <n v="2019"/>
    <n v="2"/>
    <n v="4"/>
    <n v="1"/>
    <x v="1"/>
    <x v="1"/>
    <x v="0"/>
    <x v="0"/>
    <x v="0"/>
  </r>
  <r>
    <s v="76817-9"/>
    <x v="4"/>
    <x v="10"/>
    <d v="2019-02-04T00:00:00"/>
    <x v="3"/>
    <x v="0"/>
    <b v="0"/>
    <x v="112"/>
    <s v="Regular"/>
    <x v="1"/>
    <x v="1"/>
    <m/>
    <x v="11"/>
    <n v="1"/>
    <n v="8"/>
    <x v="4"/>
    <x v="371"/>
    <n v="79.2"/>
    <n v="4608"/>
    <n v="0"/>
    <m/>
    <s v="RCLURIE2"/>
    <s v="Sacha Lempka"/>
    <m/>
    <m/>
    <s v="I-8'"/>
    <s v="Picked - Complete"/>
    <m/>
    <d v="2019-01-29T00:00:00"/>
    <b v="0"/>
    <b v="0"/>
    <s v="NO"/>
    <x v="2"/>
    <x v="0"/>
    <s v="Given to Shipping"/>
    <x v="0"/>
    <n v="576"/>
    <n v="9.9"/>
    <n v="9"/>
    <x v="26"/>
    <n v="-576"/>
    <n v="-9.9"/>
    <x v="0"/>
    <n v="0"/>
    <n v="2019"/>
    <n v="2"/>
    <n v="4"/>
    <n v="1"/>
    <x v="1"/>
    <x v="1"/>
    <x v="0"/>
    <x v="0"/>
    <x v="0"/>
  </r>
  <r>
    <s v="76817-10"/>
    <x v="4"/>
    <x v="10"/>
    <d v="2019-02-04T00:00:00"/>
    <x v="3"/>
    <x v="0"/>
    <b v="0"/>
    <x v="112"/>
    <s v="Regular"/>
    <x v="3"/>
    <x v="0"/>
    <s v="Mixed Driver"/>
    <x v="6"/>
    <n v="1"/>
    <n v="2"/>
    <x v="6"/>
    <x v="372"/>
    <n v="27.2"/>
    <n v="1476"/>
    <n v="0"/>
    <m/>
    <s v="RCLURIE2"/>
    <s v="Sacha Lempka"/>
    <m/>
    <m/>
    <s v="I/IE-8'"/>
    <s v="Picked - Complete"/>
    <m/>
    <d v="2019-01-29T00:00:00"/>
    <b v="0"/>
    <b v="0"/>
    <s v="NO"/>
    <x v="2"/>
    <x v="0"/>
    <s v="Given to Shipping"/>
    <x v="0"/>
    <n v="738"/>
    <n v="13.6"/>
    <n v="2"/>
    <x v="4"/>
    <n v="0"/>
    <n v="0"/>
    <x v="0"/>
    <n v="0"/>
    <n v="2019"/>
    <n v="2"/>
    <n v="4"/>
    <n v="1"/>
    <x v="1"/>
    <x v="1"/>
    <x v="0"/>
    <x v="0"/>
    <x v="0"/>
  </r>
  <r>
    <s v="76817-11"/>
    <x v="4"/>
    <x v="10"/>
    <d v="2019-02-04T00:00:00"/>
    <x v="3"/>
    <x v="0"/>
    <b v="0"/>
    <x v="112"/>
    <s v="Regular"/>
    <x v="1"/>
    <x v="1"/>
    <m/>
    <x v="7"/>
    <n v="1"/>
    <n v="2"/>
    <x v="8"/>
    <x v="373"/>
    <n v="57.2"/>
    <n v="2916"/>
    <n v="0"/>
    <m/>
    <s v="RCLURIE2"/>
    <s v="Sacha Lempka"/>
    <m/>
    <m/>
    <s v="I/IE/IE-18'"/>
    <s v="Picked - Complete"/>
    <m/>
    <d v="2019-01-29T00:00:00"/>
    <b v="0"/>
    <b v="0"/>
    <s v="NO"/>
    <x v="2"/>
    <x v="0"/>
    <s v="Given to Shipping"/>
    <x v="0"/>
    <n v="729"/>
    <n v="14.3"/>
    <n v="4"/>
    <x v="4"/>
    <n v="0"/>
    <n v="0"/>
    <x v="0"/>
    <n v="0"/>
    <n v="2019"/>
    <n v="2"/>
    <n v="4"/>
    <n v="1"/>
    <x v="1"/>
    <x v="1"/>
    <x v="0"/>
    <x v="0"/>
    <x v="0"/>
  </r>
  <r>
    <s v="76817-12"/>
    <x v="4"/>
    <x v="10"/>
    <d v="2019-02-04T00:00:00"/>
    <x v="3"/>
    <x v="0"/>
    <b v="0"/>
    <x v="112"/>
    <s v="Regular"/>
    <x v="1"/>
    <x v="1"/>
    <m/>
    <x v="40"/>
    <n v="1"/>
    <n v="2"/>
    <x v="8"/>
    <x v="374"/>
    <n v="57.2"/>
    <n v="2592"/>
    <n v="0"/>
    <m/>
    <s v="RCLURIE2"/>
    <s v="Sacha Lempka"/>
    <m/>
    <m/>
    <s v="I/I2-18'"/>
    <s v="Picked - Complete"/>
    <m/>
    <d v="2019-01-29T00:00:00"/>
    <b v="0"/>
    <b v="0"/>
    <s v="NO"/>
    <x v="2"/>
    <x v="0"/>
    <s v="Given to Shipping"/>
    <x v="0"/>
    <n v="648"/>
    <n v="14.3"/>
    <n v="4"/>
    <x v="4"/>
    <n v="0"/>
    <n v="0"/>
    <x v="0"/>
    <n v="0"/>
    <n v="2019"/>
    <n v="2"/>
    <n v="4"/>
    <n v="1"/>
    <x v="1"/>
    <x v="1"/>
    <x v="0"/>
    <x v="0"/>
    <x v="0"/>
  </r>
  <r>
    <s v="76817-13"/>
    <x v="4"/>
    <x v="10"/>
    <d v="2019-02-04T00:00:00"/>
    <x v="3"/>
    <x v="0"/>
    <b v="0"/>
    <x v="112"/>
    <s v="Regular"/>
    <x v="1"/>
    <x v="1"/>
    <m/>
    <x v="41"/>
    <n v="1"/>
    <n v="1"/>
    <x v="6"/>
    <x v="375"/>
    <n v="22.2"/>
    <n v="1008"/>
    <n v="0"/>
    <m/>
    <s v="RCLURIE2"/>
    <s v="Sacha Lempka"/>
    <m/>
    <m/>
    <s v="I/I2-14'"/>
    <s v="Picked - Complete"/>
    <m/>
    <d v="2019-01-29T00:00:00"/>
    <b v="0"/>
    <b v="0"/>
    <s v="NO"/>
    <x v="2"/>
    <x v="0"/>
    <s v="Given to Shipping"/>
    <x v="0"/>
    <n v="504"/>
    <n v="11.1"/>
    <n v="2"/>
    <x v="4"/>
    <n v="0"/>
    <n v="0"/>
    <x v="0"/>
    <n v="0"/>
    <n v="2019"/>
    <n v="2"/>
    <n v="4"/>
    <n v="1"/>
    <x v="1"/>
    <x v="1"/>
    <x v="0"/>
    <x v="0"/>
    <x v="0"/>
  </r>
  <r>
    <s v="76817-14"/>
    <x v="4"/>
    <x v="10"/>
    <d v="2019-02-04T00:00:00"/>
    <x v="3"/>
    <x v="0"/>
    <b v="0"/>
    <x v="112"/>
    <s v="Regular"/>
    <x v="1"/>
    <x v="1"/>
    <m/>
    <x v="42"/>
    <n v="1"/>
    <n v="1"/>
    <x v="3"/>
    <x v="376"/>
    <n v="8.1"/>
    <n v="432"/>
    <n v="0"/>
    <m/>
    <s v="RCLURIE2"/>
    <s v="Sacha Lempka"/>
    <m/>
    <m/>
    <s v="J-8'"/>
    <s v="Picked - Complete"/>
    <m/>
    <d v="2019-01-29T00:00:00"/>
    <b v="0"/>
    <b v="0"/>
    <s v="NO"/>
    <x v="2"/>
    <x v="0"/>
    <s v="Given to Shipping"/>
    <x v="0"/>
    <n v="432"/>
    <n v="8.1"/>
    <n v="1"/>
    <x v="4"/>
    <n v="0"/>
    <n v="0"/>
    <x v="0"/>
    <n v="0"/>
    <n v="2019"/>
    <n v="2"/>
    <n v="4"/>
    <n v="1"/>
    <x v="1"/>
    <x v="1"/>
    <x v="0"/>
    <x v="0"/>
    <x v="0"/>
  </r>
  <r>
    <s v="79157-1"/>
    <x v="2"/>
    <x v="12"/>
    <d v="2019-02-13T00:00:00"/>
    <x v="1"/>
    <x v="0"/>
    <b v="0"/>
    <x v="113"/>
    <s v="Regular"/>
    <x v="1"/>
    <x v="1"/>
    <m/>
    <x v="0"/>
    <n v="1"/>
    <n v="2"/>
    <x v="6"/>
    <x v="377"/>
    <n v="11.8"/>
    <n v="960"/>
    <n v="0"/>
    <m/>
    <s v="CW"/>
    <s v="Zahra Vatani"/>
    <m/>
    <m/>
    <s v="W5-6'"/>
    <m/>
    <d v="2019-02-05T00:00:00"/>
    <m/>
    <b v="0"/>
    <b v="0"/>
    <s v="NO"/>
    <x v="3"/>
    <x v="0"/>
    <s v="Machine Shop Started"/>
    <x v="0"/>
    <n v="480"/>
    <n v="5.9"/>
    <n v="0"/>
    <x v="5"/>
    <n v="960"/>
    <n v="11.8"/>
    <x v="0"/>
    <n v="1"/>
    <n v="2019"/>
    <n v="2"/>
    <n v="13"/>
    <n v="1"/>
    <x v="1"/>
    <x v="0"/>
    <x v="1"/>
    <x v="0"/>
    <x v="2"/>
  </r>
  <r>
    <s v="79157-2"/>
    <x v="2"/>
    <x v="12"/>
    <d v="2019-02-13T00:00:00"/>
    <x v="1"/>
    <x v="0"/>
    <b v="0"/>
    <x v="113"/>
    <s v="Regular"/>
    <x v="1"/>
    <x v="1"/>
    <m/>
    <x v="1"/>
    <n v="1"/>
    <n v="3"/>
    <x v="10"/>
    <x v="378"/>
    <n v="17.7"/>
    <n v="1920"/>
    <n v="0"/>
    <m/>
    <s v="CW"/>
    <s v="Zahra Vatani"/>
    <m/>
    <m/>
    <s v="W4-8'"/>
    <m/>
    <d v="2019-02-05T00:00:00"/>
    <m/>
    <b v="0"/>
    <b v="0"/>
    <s v="NO"/>
    <x v="3"/>
    <x v="0"/>
    <s v="Machine Shop Started"/>
    <x v="0"/>
    <n v="640"/>
    <n v="5.8999999999999995"/>
    <n v="0"/>
    <x v="9"/>
    <n v="1920"/>
    <n v="17.7"/>
    <x v="0"/>
    <n v="0"/>
    <n v="2019"/>
    <n v="2"/>
    <n v="13"/>
    <n v="1"/>
    <x v="1"/>
    <x v="0"/>
    <x v="1"/>
    <x v="0"/>
    <x v="2"/>
  </r>
  <r>
    <s v="79157-3"/>
    <x v="2"/>
    <x v="12"/>
    <d v="2019-02-13T00:00:00"/>
    <x v="1"/>
    <x v="0"/>
    <b v="0"/>
    <x v="113"/>
    <s v="Regular"/>
    <x v="1"/>
    <x v="1"/>
    <m/>
    <x v="2"/>
    <n v="1"/>
    <n v="2"/>
    <x v="6"/>
    <x v="379"/>
    <n v="11.6"/>
    <n v="1280"/>
    <n v="0"/>
    <m/>
    <s v="CW"/>
    <s v="Zahra Vatani"/>
    <m/>
    <m/>
    <s v="W6-8'"/>
    <m/>
    <d v="2019-02-05T00:00:00"/>
    <m/>
    <b v="0"/>
    <b v="0"/>
    <s v="NO"/>
    <x v="3"/>
    <x v="0"/>
    <s v="Machine Shop Started"/>
    <x v="0"/>
    <n v="640"/>
    <n v="5.8"/>
    <n v="0"/>
    <x v="5"/>
    <n v="1280"/>
    <n v="11.6"/>
    <x v="0"/>
    <n v="0"/>
    <n v="2019"/>
    <n v="2"/>
    <n v="13"/>
    <n v="1"/>
    <x v="1"/>
    <x v="0"/>
    <x v="1"/>
    <x v="0"/>
    <x v="2"/>
  </r>
  <r>
    <s v="78517-1"/>
    <x v="2"/>
    <x v="8"/>
    <d v="2019-02-08T00:00:00"/>
    <x v="2"/>
    <x v="0"/>
    <b v="0"/>
    <x v="114"/>
    <s v="Regular"/>
    <x v="1"/>
    <x v="1"/>
    <m/>
    <x v="0"/>
    <n v="1"/>
    <n v="1"/>
    <x v="3"/>
    <x v="380"/>
    <n v="7.2"/>
    <n v="664"/>
    <n v="0"/>
    <s v="UPS ORDER"/>
    <s v="RCLURIE2"/>
    <s v="Sacha Lempka"/>
    <m/>
    <m/>
    <s v="F1-8"/>
    <m/>
    <m/>
    <m/>
    <b v="0"/>
    <b v="0"/>
    <s v="NO"/>
    <x v="0"/>
    <x v="0"/>
    <s v="Machine Shop Finished - Incomplete"/>
    <x v="0"/>
    <n v="664"/>
    <n v="7.2"/>
    <n v="0"/>
    <x v="3"/>
    <n v="664"/>
    <n v="7.2"/>
    <x v="0"/>
    <n v="1"/>
    <n v="2019"/>
    <n v="2"/>
    <n v="8"/>
    <n v="1"/>
    <x v="1"/>
    <x v="1"/>
    <x v="0"/>
    <x v="0"/>
    <x v="0"/>
  </r>
  <r>
    <s v="78517-2"/>
    <x v="2"/>
    <x v="8"/>
    <d v="2019-02-08T00:00:00"/>
    <x v="2"/>
    <x v="0"/>
    <b v="0"/>
    <x v="114"/>
    <s v="Regular"/>
    <x v="1"/>
    <x v="1"/>
    <m/>
    <x v="1"/>
    <n v="1"/>
    <n v="2"/>
    <x v="6"/>
    <x v="381"/>
    <n v="6.2"/>
    <n v="708"/>
    <n v="0"/>
    <s v="UPS ORDER"/>
    <s v="RCLURIE2"/>
    <s v="Sacha Lempka"/>
    <m/>
    <m/>
    <s v="J-3"/>
    <m/>
    <m/>
    <m/>
    <b v="0"/>
    <b v="0"/>
    <s v="NO"/>
    <x v="3"/>
    <x v="0"/>
    <s v="Machine Shop Finished - Incomplete"/>
    <x v="0"/>
    <n v="354"/>
    <n v="3.1"/>
    <n v="0"/>
    <x v="5"/>
    <n v="708"/>
    <n v="6.2"/>
    <x v="0"/>
    <n v="0"/>
    <n v="2019"/>
    <n v="2"/>
    <n v="8"/>
    <n v="1"/>
    <x v="1"/>
    <x v="1"/>
    <x v="0"/>
    <x v="0"/>
    <x v="0"/>
  </r>
  <r>
    <s v="77938-1"/>
    <x v="1"/>
    <x v="9"/>
    <d v="2019-02-26T00:00:00"/>
    <x v="1"/>
    <x v="0"/>
    <b v="0"/>
    <x v="115"/>
    <s v="Regular"/>
    <x v="7"/>
    <x v="0"/>
    <s v="Driver"/>
    <x v="0"/>
    <n v="1"/>
    <n v="1"/>
    <x v="8"/>
    <x v="382"/>
    <n v="40"/>
    <n v="1692"/>
    <n v="0"/>
    <m/>
    <s v="Salex"/>
    <s v="Jessica Pasternyk"/>
    <m/>
    <m/>
    <s v="A-4'"/>
    <s v="Picked - Complete"/>
    <d v="2019-01-29T00:00:00"/>
    <m/>
    <b v="0"/>
    <b v="0"/>
    <s v="NO"/>
    <x v="2"/>
    <x v="0"/>
    <s v="Machine Shop Started"/>
    <x v="0"/>
    <n v="423"/>
    <n v="10"/>
    <n v="0"/>
    <x v="7"/>
    <n v="1692"/>
    <n v="40"/>
    <x v="0"/>
    <n v="1"/>
    <n v="2019"/>
    <n v="2"/>
    <n v="7"/>
    <n v="1"/>
    <x v="1"/>
    <x v="1"/>
    <x v="0"/>
    <x v="0"/>
    <x v="0"/>
  </r>
  <r>
    <s v="78778-1"/>
    <x v="4"/>
    <x v="9"/>
    <d v="2019-02-08T00:00:00"/>
    <x v="2"/>
    <x v="0"/>
    <b v="0"/>
    <x v="116"/>
    <s v="Regular"/>
    <x v="1"/>
    <x v="1"/>
    <m/>
    <x v="0"/>
    <n v="1"/>
    <n v="1"/>
    <x v="8"/>
    <x v="383"/>
    <n v="37.799999999999997"/>
    <n v="3818"/>
    <n v="0"/>
    <m/>
    <s v="K2SA LLC"/>
    <s v="Rajithan Sivapatharajahon"/>
    <m/>
    <m/>
    <s v="C1- 46'"/>
    <m/>
    <m/>
    <d v="2019-02-01T00:00:00"/>
    <b v="0"/>
    <b v="0"/>
    <s v="OK"/>
    <x v="2"/>
    <x v="0"/>
    <s v="Machine Shop Finished -Ready"/>
    <x v="0"/>
    <n v="954.5"/>
    <n v="9.4499999999999993"/>
    <n v="0"/>
    <x v="7"/>
    <n v="3818"/>
    <n v="37.799999999999997"/>
    <x v="0"/>
    <n v="1"/>
    <n v="2019"/>
    <n v="2"/>
    <n v="7"/>
    <n v="2"/>
    <x v="0"/>
    <x v="1"/>
    <x v="0"/>
    <x v="0"/>
    <x v="0"/>
  </r>
  <r>
    <s v="78778-2"/>
    <x v="4"/>
    <x v="9"/>
    <d v="2019-02-08T00:00:00"/>
    <x v="2"/>
    <x v="0"/>
    <b v="0"/>
    <x v="116"/>
    <s v="Regular"/>
    <x v="5"/>
    <x v="1"/>
    <s v="END-CAP"/>
    <x v="1"/>
    <n v="1"/>
    <n v="1"/>
    <x v="10"/>
    <x v="384"/>
    <n v="26"/>
    <n v="2656"/>
    <n v="0"/>
    <m/>
    <s v="K2SA LLC"/>
    <s v="Rajithan Sivapatharajahon"/>
    <m/>
    <m/>
    <s v="C1-30'"/>
    <m/>
    <m/>
    <d v="2019-02-01T00:00:00"/>
    <b v="0"/>
    <b v="0"/>
    <s v="NO"/>
    <x v="0"/>
    <x v="0"/>
    <s v="Machine Shop Finished - Incomplete"/>
    <x v="0"/>
    <n v="885.33333333333337"/>
    <n v="8.6666666666666661"/>
    <n v="0"/>
    <x v="9"/>
    <n v="2656"/>
    <n v="26"/>
    <x v="5"/>
    <n v="1"/>
    <n v="2019"/>
    <n v="2"/>
    <n v="7"/>
    <n v="2"/>
    <x v="0"/>
    <x v="1"/>
    <x v="0"/>
    <x v="0"/>
    <x v="0"/>
  </r>
  <r>
    <s v="78964-1"/>
    <x v="2"/>
    <x v="8"/>
    <d v="2019-02-08T00:00:00"/>
    <x v="2"/>
    <x v="3"/>
    <b v="0"/>
    <x v="117"/>
    <s v="Regular"/>
    <x v="1"/>
    <x v="1"/>
    <m/>
    <x v="0"/>
    <n v="1"/>
    <n v="2"/>
    <x v="6"/>
    <x v="385"/>
    <n v="38.6"/>
    <n v="910"/>
    <n v="0"/>
    <m/>
    <s v="Visual"/>
    <s v="Anil Surendra Sanchara"/>
    <m/>
    <m/>
    <s v="C26C-7FT ADDER"/>
    <m/>
    <m/>
    <m/>
    <b v="0"/>
    <b v="0"/>
    <s v="NO"/>
    <x v="0"/>
    <x v="0"/>
    <s v="Machine Shop Finished - Incomplete"/>
    <x v="0"/>
    <n v="455"/>
    <n v="19.3"/>
    <n v="0"/>
    <x v="5"/>
    <n v="910"/>
    <n v="38.6"/>
    <x v="0"/>
    <n v="1"/>
    <n v="2019"/>
    <n v="2"/>
    <n v="8"/>
    <n v="1"/>
    <x v="1"/>
    <x v="1"/>
    <x v="0"/>
    <x v="0"/>
    <x v="2"/>
  </r>
  <r>
    <s v="78643-5"/>
    <x v="5"/>
    <x v="0"/>
    <d v="2019-02-06T00:00:00"/>
    <x v="2"/>
    <x v="0"/>
    <b v="0"/>
    <x v="118"/>
    <s v="Regular"/>
    <x v="1"/>
    <x v="1"/>
    <m/>
    <x v="4"/>
    <n v="1"/>
    <n v="7"/>
    <x v="7"/>
    <x v="386"/>
    <n v="71.400000000000006"/>
    <n v="5652.85"/>
    <n v="0"/>
    <m/>
    <s v="Alaska"/>
    <s v="George Bacalla"/>
    <m/>
    <m/>
    <s v="B-8'"/>
    <m/>
    <m/>
    <m/>
    <b v="0"/>
    <b v="0"/>
    <s v="NO"/>
    <x v="0"/>
    <x v="0"/>
    <s v="Machine Shop Finished - Incomplete"/>
    <x v="0"/>
    <n v="807.55000000000007"/>
    <n v="10.200000000000001"/>
    <n v="0"/>
    <x v="6"/>
    <n v="5652.85"/>
    <n v="71.400000000000006"/>
    <x v="0"/>
    <n v="1"/>
    <n v="2019"/>
    <n v="2"/>
    <n v="6"/>
    <n v="1"/>
    <x v="1"/>
    <x v="1"/>
    <x v="1"/>
    <x v="0"/>
    <x v="0"/>
  </r>
  <r>
    <s v="79370-1"/>
    <x v="0"/>
    <x v="11"/>
    <d v="2019-02-27T00:00:00"/>
    <x v="1"/>
    <x v="0"/>
    <b v="0"/>
    <x v="119"/>
    <s v="High Priority"/>
    <x v="1"/>
    <x v="1"/>
    <m/>
    <x v="0"/>
    <n v="1"/>
    <n v="29"/>
    <x v="43"/>
    <x v="387"/>
    <n v="81.2"/>
    <n v="5639.05"/>
    <n v="0"/>
    <s v="Must SHIP on FEB 11th, NO BUFFER!!!"/>
    <s v="K2SA LLC"/>
    <s v="Rajithan Sivapatharajahon"/>
    <m/>
    <m/>
    <s v="D22"/>
    <m/>
    <m/>
    <m/>
    <b v="0"/>
    <b v="0"/>
    <s v="NO"/>
    <x v="0"/>
    <x v="0"/>
    <s v="Machine Shop Started"/>
    <x v="0"/>
    <n v="194.45000000000002"/>
    <n v="2.8000000000000003"/>
    <n v="0"/>
    <x v="42"/>
    <n v="5639.05"/>
    <n v="81.2"/>
    <x v="0"/>
    <n v="1"/>
    <n v="2019"/>
    <n v="2"/>
    <n v="11"/>
    <n v="1"/>
    <x v="1"/>
    <x v="0"/>
    <x v="1"/>
    <x v="0"/>
    <x v="2"/>
  </r>
  <r>
    <s v="77908-1"/>
    <x v="1"/>
    <x v="1"/>
    <d v="2019-02-05T00:00:00"/>
    <x v="3"/>
    <x v="0"/>
    <b v="0"/>
    <x v="120"/>
    <s v="Regular"/>
    <x v="1"/>
    <x v="1"/>
    <m/>
    <x v="0"/>
    <n v="1"/>
    <n v="2"/>
    <x v="6"/>
    <x v="388"/>
    <n v="40"/>
    <n v="1560"/>
    <n v="0"/>
    <m/>
    <s v="LS Phill"/>
    <s v="Gaurav Jain"/>
    <m/>
    <m/>
    <s v="A3-12'"/>
    <s v="Picked - Complete"/>
    <d v="2019-01-25T00:00:00"/>
    <d v="2019-01-30T00:00:00"/>
    <b v="0"/>
    <b v="0"/>
    <s v="NO"/>
    <x v="2"/>
    <x v="0"/>
    <s v="Given to Shipping"/>
    <x v="0"/>
    <n v="780"/>
    <n v="20"/>
    <n v="1"/>
    <x v="3"/>
    <n v="780"/>
    <n v="20"/>
    <x v="0"/>
    <n v="1"/>
    <n v="2019"/>
    <n v="2"/>
    <n v="5"/>
    <n v="2"/>
    <x v="0"/>
    <x v="1"/>
    <x v="0"/>
    <x v="0"/>
    <x v="0"/>
  </r>
  <r>
    <s v="77908-2"/>
    <x v="1"/>
    <x v="1"/>
    <d v="2019-02-05T00:00:00"/>
    <x v="3"/>
    <x v="0"/>
    <b v="0"/>
    <x v="120"/>
    <s v="Regular"/>
    <x v="1"/>
    <x v="1"/>
    <m/>
    <x v="1"/>
    <n v="1"/>
    <n v="2"/>
    <x v="8"/>
    <x v="389"/>
    <n v="50"/>
    <n v="2600"/>
    <n v="0"/>
    <m/>
    <s v="LS Phill"/>
    <s v="Gaurav Jain"/>
    <m/>
    <m/>
    <s v="A3-20'"/>
    <s v="Picked - Complete"/>
    <d v="2019-01-25T00:00:00"/>
    <d v="2019-01-30T00:00:00"/>
    <b v="0"/>
    <b v="0"/>
    <s v="NO"/>
    <x v="2"/>
    <x v="0"/>
    <s v="Given to Shipping"/>
    <x v="0"/>
    <n v="650"/>
    <n v="12.5"/>
    <n v="4"/>
    <x v="4"/>
    <n v="0"/>
    <n v="0"/>
    <x v="0"/>
    <n v="0"/>
    <n v="2019"/>
    <n v="2"/>
    <n v="5"/>
    <n v="2"/>
    <x v="0"/>
    <x v="1"/>
    <x v="0"/>
    <x v="0"/>
    <x v="0"/>
  </r>
  <r>
    <s v="77908-3"/>
    <x v="1"/>
    <x v="1"/>
    <d v="2019-02-05T00:00:00"/>
    <x v="3"/>
    <x v="0"/>
    <b v="0"/>
    <x v="120"/>
    <s v="Regular"/>
    <x v="6"/>
    <x v="0"/>
    <s v="Driver"/>
    <x v="2"/>
    <n v="1"/>
    <n v="1"/>
    <x v="6"/>
    <x v="390"/>
    <n v="32"/>
    <n v="1560"/>
    <n v="0"/>
    <m/>
    <s v="LS Phill"/>
    <s v="Gaurav Jain"/>
    <m/>
    <m/>
    <s v="A3-24'"/>
    <s v="Picked - Complete"/>
    <d v="2019-01-25T00:00:00"/>
    <d v="2019-01-30T00:00:00"/>
    <b v="0"/>
    <b v="0"/>
    <s v="NO"/>
    <x v="2"/>
    <x v="0"/>
    <s v="Given to Shipping"/>
    <x v="0"/>
    <n v="780"/>
    <n v="16"/>
    <n v="2"/>
    <x v="4"/>
    <n v="0"/>
    <n v="0"/>
    <x v="0"/>
    <n v="0"/>
    <n v="2019"/>
    <n v="2"/>
    <n v="5"/>
    <n v="2"/>
    <x v="0"/>
    <x v="1"/>
    <x v="0"/>
    <x v="0"/>
    <x v="0"/>
  </r>
  <r>
    <s v="77908-4"/>
    <x v="1"/>
    <x v="1"/>
    <d v="2019-02-05T00:00:00"/>
    <x v="3"/>
    <x v="0"/>
    <b v="0"/>
    <x v="120"/>
    <s v="Regular"/>
    <x v="1"/>
    <x v="1"/>
    <m/>
    <x v="3"/>
    <n v="1"/>
    <n v="2"/>
    <x v="9"/>
    <x v="391"/>
    <n v="68"/>
    <n v="3640"/>
    <n v="0"/>
    <m/>
    <s v="LS Phill"/>
    <s v="Gaurav Jain"/>
    <m/>
    <m/>
    <s v="A3-28'"/>
    <s v="Picked - Complete"/>
    <d v="2019-01-25T00:00:00"/>
    <d v="2019-01-30T00:00:00"/>
    <b v="0"/>
    <b v="0"/>
    <s v="NO"/>
    <x v="2"/>
    <x v="0"/>
    <s v="Given to Shipping"/>
    <x v="0"/>
    <n v="606.66666666666663"/>
    <n v="11.333333333333334"/>
    <n v="6"/>
    <x v="4"/>
    <n v="0"/>
    <n v="0"/>
    <x v="0"/>
    <n v="0"/>
    <n v="2019"/>
    <n v="2"/>
    <n v="5"/>
    <n v="2"/>
    <x v="0"/>
    <x v="1"/>
    <x v="1"/>
    <x v="0"/>
    <x v="0"/>
  </r>
  <r>
    <s v="77908-5"/>
    <x v="1"/>
    <x v="1"/>
    <d v="2019-02-05T00:00:00"/>
    <x v="3"/>
    <x v="0"/>
    <b v="0"/>
    <x v="120"/>
    <s v="Regular"/>
    <x v="1"/>
    <x v="1"/>
    <m/>
    <x v="4"/>
    <n v="1"/>
    <n v="2"/>
    <x v="9"/>
    <x v="392"/>
    <n v="74"/>
    <n v="4160"/>
    <n v="0"/>
    <m/>
    <s v="LS Phill"/>
    <s v="Gaurav Jain"/>
    <m/>
    <m/>
    <s v="A3-32'"/>
    <s v="Picked - Complete"/>
    <d v="2019-01-25T00:00:00"/>
    <d v="2019-01-30T00:00:00"/>
    <b v="0"/>
    <b v="0"/>
    <s v="NO"/>
    <x v="2"/>
    <x v="0"/>
    <s v="Given to Shipping"/>
    <x v="0"/>
    <n v="693.33333333333337"/>
    <n v="12.333333333333334"/>
    <n v="6"/>
    <x v="4"/>
    <n v="0"/>
    <n v="0"/>
    <x v="0"/>
    <n v="0"/>
    <n v="2019"/>
    <n v="2"/>
    <n v="5"/>
    <n v="2"/>
    <x v="0"/>
    <x v="1"/>
    <x v="0"/>
    <x v="0"/>
    <x v="0"/>
  </r>
  <r>
    <s v="77908-6"/>
    <x v="1"/>
    <x v="1"/>
    <d v="2019-02-05T00:00:00"/>
    <x v="3"/>
    <x v="0"/>
    <b v="0"/>
    <x v="120"/>
    <s v="Regular"/>
    <x v="1"/>
    <x v="1"/>
    <m/>
    <x v="5"/>
    <n v="1"/>
    <n v="5"/>
    <x v="15"/>
    <x v="393"/>
    <n v="20"/>
    <n v="1100"/>
    <n v="0"/>
    <m/>
    <s v="LS Phill"/>
    <s v="Gaurav Jain"/>
    <m/>
    <m/>
    <s v="A4"/>
    <s v="Picked - Complete"/>
    <d v="2019-01-25T00:00:00"/>
    <d v="2019-01-30T00:00:00"/>
    <b v="0"/>
    <b v="0"/>
    <s v="NO"/>
    <x v="2"/>
    <x v="0"/>
    <s v="Given to Shipping"/>
    <x v="0"/>
    <n v="220"/>
    <n v="4"/>
    <n v="5"/>
    <x v="4"/>
    <n v="0"/>
    <n v="0"/>
    <x v="0"/>
    <n v="0"/>
    <n v="2019"/>
    <n v="2"/>
    <n v="5"/>
    <n v="2"/>
    <x v="0"/>
    <x v="1"/>
    <x v="0"/>
    <x v="0"/>
    <x v="0"/>
  </r>
  <r>
    <s v="77908-7"/>
    <x v="1"/>
    <x v="1"/>
    <d v="2019-02-05T00:00:00"/>
    <x v="3"/>
    <x v="0"/>
    <b v="0"/>
    <x v="120"/>
    <s v="Regular"/>
    <x v="1"/>
    <x v="1"/>
    <m/>
    <x v="9"/>
    <n v="1"/>
    <n v="4"/>
    <x v="8"/>
    <x v="394"/>
    <n v="28"/>
    <n v="1600"/>
    <n v="0"/>
    <m/>
    <s v="LS Phill"/>
    <s v="Gaurav Jain"/>
    <m/>
    <m/>
    <s v="A4E"/>
    <s v="Picked - Complete"/>
    <d v="2019-01-25T00:00:00"/>
    <d v="2019-01-30T00:00:00"/>
    <b v="0"/>
    <b v="0"/>
    <s v="NO"/>
    <x v="2"/>
    <x v="0"/>
    <s v="Given to Shipping"/>
    <x v="0"/>
    <n v="400"/>
    <n v="7"/>
    <n v="4"/>
    <x v="4"/>
    <n v="0"/>
    <n v="0"/>
    <x v="0"/>
    <n v="0"/>
    <n v="2019"/>
    <n v="2"/>
    <n v="5"/>
    <n v="2"/>
    <x v="0"/>
    <x v="1"/>
    <x v="0"/>
    <x v="0"/>
    <x v="0"/>
  </r>
  <r>
    <s v="77908-8"/>
    <x v="0"/>
    <x v="1"/>
    <d v="2019-02-05T00:00:00"/>
    <x v="4"/>
    <x v="0"/>
    <b v="0"/>
    <x v="120"/>
    <s v="Regular"/>
    <x v="1"/>
    <x v="1"/>
    <m/>
    <x v="10"/>
    <n v="1"/>
    <n v="12"/>
    <x v="5"/>
    <x v="395"/>
    <n v="36"/>
    <n v="3420"/>
    <n v="0"/>
    <m/>
    <s v="LS Phill"/>
    <s v="Gaurav Jain"/>
    <m/>
    <m/>
    <s v="D"/>
    <m/>
    <m/>
    <m/>
    <b v="0"/>
    <b v="0"/>
    <s v="OK"/>
    <x v="2"/>
    <x v="0"/>
    <s v="Packaging Finished"/>
    <x v="0"/>
    <n v="285"/>
    <n v="3"/>
    <n v="8"/>
    <x v="7"/>
    <n v="1140"/>
    <n v="12"/>
    <x v="0"/>
    <n v="1"/>
    <n v="2019"/>
    <n v="2"/>
    <n v="5"/>
    <n v="2"/>
    <x v="0"/>
    <x v="1"/>
    <x v="0"/>
    <x v="0"/>
    <x v="0"/>
  </r>
  <r>
    <s v="77908-9"/>
    <x v="1"/>
    <x v="1"/>
    <d v="2019-02-05T00:00:00"/>
    <x v="3"/>
    <x v="0"/>
    <b v="0"/>
    <x v="120"/>
    <s v="Regular"/>
    <x v="8"/>
    <x v="0"/>
    <s v="Sections"/>
    <x v="11"/>
    <n v="1"/>
    <n v="12"/>
    <x v="5"/>
    <x v="396"/>
    <n v="168"/>
    <n v="11280"/>
    <n v="0"/>
    <m/>
    <s v="LS Phill"/>
    <s v="Gaurav Jain"/>
    <m/>
    <m/>
    <s v="QE"/>
    <s v="Picked - Complete"/>
    <d v="2019-01-25T00:00:00"/>
    <m/>
    <b v="0"/>
    <b v="0"/>
    <s v="OK"/>
    <x v="2"/>
    <x v="0"/>
    <s v="Given to Shipping"/>
    <x v="0"/>
    <n v="940"/>
    <n v="14"/>
    <n v="8"/>
    <x v="7"/>
    <n v="3760"/>
    <n v="56"/>
    <x v="0"/>
    <n v="0"/>
    <n v="2019"/>
    <n v="2"/>
    <n v="5"/>
    <n v="2"/>
    <x v="0"/>
    <x v="1"/>
    <x v="0"/>
    <x v="0"/>
    <x v="0"/>
  </r>
  <r>
    <s v="77908-10"/>
    <x v="1"/>
    <x v="1"/>
    <d v="2019-02-05T00:00:00"/>
    <x v="3"/>
    <x v="0"/>
    <b v="0"/>
    <x v="120"/>
    <s v="Regular"/>
    <x v="1"/>
    <x v="1"/>
    <m/>
    <x v="6"/>
    <n v="1"/>
    <n v="1"/>
    <x v="10"/>
    <x v="397"/>
    <n v="48"/>
    <n v="2620"/>
    <n v="0"/>
    <m/>
    <s v="LS Phill"/>
    <s v="Gaurav Jain"/>
    <m/>
    <m/>
    <s v="A3-32' EM(3)"/>
    <s v="Picked - Complete"/>
    <d v="2019-01-25T00:00:00"/>
    <d v="2019-01-30T00:00:00"/>
    <b v="0"/>
    <b v="0"/>
    <s v="NO"/>
    <x v="2"/>
    <x v="0"/>
    <s v="Given to Shipping"/>
    <x v="0"/>
    <n v="873.33333333333337"/>
    <n v="16"/>
    <n v="3"/>
    <x v="4"/>
    <n v="0"/>
    <n v="0"/>
    <x v="0"/>
    <n v="0"/>
    <n v="2019"/>
    <n v="2"/>
    <n v="5"/>
    <n v="2"/>
    <x v="0"/>
    <x v="1"/>
    <x v="0"/>
    <x v="0"/>
    <x v="0"/>
  </r>
  <r>
    <s v="78667-1"/>
    <x v="2"/>
    <x v="0"/>
    <d v="2019-02-06T00:00:00"/>
    <x v="2"/>
    <x v="0"/>
    <b v="0"/>
    <x v="121"/>
    <s v="Regular"/>
    <x v="1"/>
    <x v="1"/>
    <m/>
    <x v="0"/>
    <n v="1"/>
    <n v="1"/>
    <x v="6"/>
    <x v="398"/>
    <n v="13"/>
    <n v="1400"/>
    <n v="0"/>
    <m/>
    <s v="LS Phill"/>
    <s v="Gaurav Jain"/>
    <m/>
    <m/>
    <s v="B1-16'"/>
    <m/>
    <d v="2019-01-28T00:00:00"/>
    <d v="2019-02-04T00:00:00"/>
    <b v="0"/>
    <b v="0"/>
    <s v="NO"/>
    <x v="0"/>
    <x v="0"/>
    <s v="Machine Shop Finished - Incomplete"/>
    <x v="0"/>
    <n v="700"/>
    <n v="6.5"/>
    <n v="0"/>
    <x v="5"/>
    <n v="1400"/>
    <n v="13"/>
    <x v="0"/>
    <n v="1"/>
    <n v="2019"/>
    <n v="2"/>
    <n v="6"/>
    <n v="1"/>
    <x v="1"/>
    <x v="1"/>
    <x v="1"/>
    <x v="0"/>
    <x v="0"/>
  </r>
  <r>
    <s v="78538-4"/>
    <x v="1"/>
    <x v="9"/>
    <d v="2019-02-04T00:00:00"/>
    <x v="1"/>
    <x v="0"/>
    <b v="0"/>
    <x v="122"/>
    <s v="High Priority"/>
    <x v="3"/>
    <x v="0"/>
    <s v="Voltage"/>
    <x v="3"/>
    <n v="1"/>
    <n v="24"/>
    <x v="23"/>
    <x v="399"/>
    <n v="96"/>
    <n v="11280"/>
    <n v="0"/>
    <m/>
    <s v="CW"/>
    <s v="Zahra Vatani"/>
    <m/>
    <m/>
    <s v="L6-8' EM"/>
    <s v="Picked - Complete"/>
    <d v="2019-01-29T00:00:00"/>
    <m/>
    <b v="0"/>
    <b v="0"/>
    <s v="NO"/>
    <x v="2"/>
    <x v="0"/>
    <s v="Machine Shop Started"/>
    <x v="0"/>
    <n v="470"/>
    <n v="4"/>
    <n v="0"/>
    <x v="24"/>
    <n v="11280"/>
    <n v="96"/>
    <x v="0"/>
    <n v="1"/>
    <n v="2019"/>
    <n v="2"/>
    <n v="7"/>
    <n v="1"/>
    <x v="1"/>
    <x v="1"/>
    <x v="0"/>
    <x v="0"/>
    <x v="2"/>
  </r>
  <r>
    <s v="78538-5"/>
    <x v="1"/>
    <x v="9"/>
    <d v="2019-02-04T00:00:00"/>
    <x v="1"/>
    <x v="0"/>
    <b v="0"/>
    <x v="122"/>
    <s v="High Priority"/>
    <x v="3"/>
    <x v="0"/>
    <s v="Voltage"/>
    <x v="4"/>
    <n v="1"/>
    <n v="12"/>
    <x v="5"/>
    <x v="400"/>
    <n v="48"/>
    <n v="4680"/>
    <n v="0"/>
    <m/>
    <s v="CW"/>
    <s v="Zahra Vatani"/>
    <m/>
    <m/>
    <s v="L6-6' EM"/>
    <s v="Picked - Complete"/>
    <d v="2019-01-29T00:00:00"/>
    <m/>
    <b v="0"/>
    <b v="0"/>
    <s v="NO"/>
    <x v="2"/>
    <x v="0"/>
    <s v="Machine Shop Started"/>
    <x v="0"/>
    <n v="390"/>
    <n v="4"/>
    <n v="0"/>
    <x v="10"/>
    <n v="4680"/>
    <n v="48"/>
    <x v="0"/>
    <n v="0"/>
    <n v="2019"/>
    <n v="2"/>
    <n v="7"/>
    <n v="1"/>
    <x v="1"/>
    <x v="1"/>
    <x v="0"/>
    <x v="0"/>
    <x v="2"/>
  </r>
  <r>
    <s v="78538-6"/>
    <x v="1"/>
    <x v="9"/>
    <d v="2019-02-04T00:00:00"/>
    <x v="1"/>
    <x v="0"/>
    <b v="0"/>
    <x v="122"/>
    <s v="High Priority"/>
    <x v="3"/>
    <x v="0"/>
    <s v="Voltage"/>
    <x v="5"/>
    <n v="1"/>
    <n v="10"/>
    <x v="18"/>
    <x v="401"/>
    <n v="40"/>
    <n v="7900"/>
    <n v="0"/>
    <m/>
    <s v="CW"/>
    <s v="Zahra Vatani"/>
    <m/>
    <m/>
    <s v="L6-16' EM"/>
    <s v="Picked - Complete"/>
    <d v="2019-01-29T00:00:00"/>
    <m/>
    <b v="0"/>
    <b v="0"/>
    <s v="NO"/>
    <x v="2"/>
    <x v="0"/>
    <s v="Machine Shop Started"/>
    <x v="0"/>
    <n v="395"/>
    <n v="2"/>
    <n v="0"/>
    <x v="19"/>
    <n v="7900"/>
    <n v="40"/>
    <x v="0"/>
    <n v="0"/>
    <n v="2019"/>
    <n v="2"/>
    <n v="7"/>
    <n v="1"/>
    <x v="1"/>
    <x v="1"/>
    <x v="0"/>
    <x v="0"/>
    <x v="2"/>
  </r>
  <r>
    <s v="75392-1"/>
    <x v="2"/>
    <x v="1"/>
    <d v="2019-02-05T00:00:00"/>
    <x v="2"/>
    <x v="0"/>
    <b v="0"/>
    <x v="123"/>
    <s v="Regular"/>
    <x v="1"/>
    <x v="1"/>
    <m/>
    <x v="0"/>
    <n v="1"/>
    <n v="1"/>
    <x v="9"/>
    <x v="402"/>
    <n v="34"/>
    <n v="2945"/>
    <n v="0"/>
    <m/>
    <s v="Internat"/>
    <s v="Gagandeep Singh"/>
    <m/>
    <m/>
    <s v="LT19D-2'10&quot;X25'7&quot;X1'7&quot;"/>
    <m/>
    <m/>
    <d v="2019-01-30T00:00:00"/>
    <b v="0"/>
    <b v="0"/>
    <s v="OK"/>
    <x v="2"/>
    <x v="0"/>
    <s v="Machine Shop Finished -Ready"/>
    <x v="0"/>
    <n v="490.83333333333331"/>
    <n v="5.666666666666667"/>
    <n v="0"/>
    <x v="8"/>
    <n v="2945"/>
    <n v="34"/>
    <x v="0"/>
    <n v="1"/>
    <n v="2019"/>
    <n v="2"/>
    <n v="5"/>
    <n v="1"/>
    <x v="1"/>
    <x v="1"/>
    <x v="0"/>
    <x v="0"/>
    <x v="0"/>
  </r>
  <r>
    <s v="77868-1"/>
    <x v="4"/>
    <x v="7"/>
    <d v="2019-02-12T00:00:00"/>
    <x v="1"/>
    <x v="0"/>
    <b v="0"/>
    <x v="124"/>
    <s v="Regular"/>
    <x v="1"/>
    <x v="1"/>
    <m/>
    <x v="0"/>
    <n v="1"/>
    <n v="1"/>
    <x v="2"/>
    <x v="403"/>
    <n v="210"/>
    <n v="18900"/>
    <n v="0"/>
    <m/>
    <s v="Internat"/>
    <s v="Rohan Srivastava"/>
    <m/>
    <m/>
    <s v="LT-05D-21'X77' 7&quot; RECT"/>
    <m/>
    <d v="2019-02-04T00:00:00"/>
    <m/>
    <b v="0"/>
    <b v="0"/>
    <s v="NO"/>
    <x v="0"/>
    <x v="0"/>
    <s v="Machine Shop Started"/>
    <x v="0"/>
    <n v="859.09090909090912"/>
    <n v="9.545454545454545"/>
    <n v="0"/>
    <x v="16"/>
    <n v="18900"/>
    <n v="210"/>
    <x v="0"/>
    <n v="1"/>
    <n v="2019"/>
    <n v="2"/>
    <n v="12"/>
    <n v="1"/>
    <x v="1"/>
    <x v="0"/>
    <x v="1"/>
    <x v="0"/>
    <x v="2"/>
  </r>
  <r>
    <s v="77868-2"/>
    <x v="4"/>
    <x v="7"/>
    <d v="2019-02-12T00:00:00"/>
    <x v="1"/>
    <x v="0"/>
    <b v="0"/>
    <x v="124"/>
    <s v="Regular"/>
    <x v="1"/>
    <x v="1"/>
    <m/>
    <x v="1"/>
    <n v="1"/>
    <n v="1"/>
    <x v="32"/>
    <x v="404"/>
    <n v="98"/>
    <n v="9734"/>
    <n v="0"/>
    <m/>
    <s v="Internat"/>
    <s v="Rohan Srivastava"/>
    <m/>
    <m/>
    <s v="LT-25D-80'X23' 7&quot;- L SHAPE"/>
    <m/>
    <d v="2019-02-04T00:00:00"/>
    <m/>
    <b v="0"/>
    <b v="0"/>
    <s v="NO"/>
    <x v="0"/>
    <x v="0"/>
    <s v="Machine Shop Started"/>
    <x v="0"/>
    <n v="748.76923076923072"/>
    <n v="7.5384615384615383"/>
    <n v="0"/>
    <x v="30"/>
    <n v="9734"/>
    <n v="98"/>
    <x v="0"/>
    <n v="0"/>
    <n v="2019"/>
    <n v="2"/>
    <n v="12"/>
    <n v="1"/>
    <x v="1"/>
    <x v="0"/>
    <x v="1"/>
    <x v="0"/>
    <x v="2"/>
  </r>
  <r>
    <s v="79043-1"/>
    <x v="0"/>
    <x v="1"/>
    <d v="2019-02-12T00:00:00"/>
    <x v="4"/>
    <x v="0"/>
    <b v="0"/>
    <x v="125"/>
    <s v="Regular"/>
    <x v="1"/>
    <x v="1"/>
    <m/>
    <x v="0"/>
    <n v="1"/>
    <n v="10"/>
    <x v="17"/>
    <x v="405"/>
    <n v="30"/>
    <n v="2950"/>
    <n v="0"/>
    <s v="MUST SHIP BY 2/5/2019"/>
    <s v="Internat"/>
    <s v="Rohan Srivastava"/>
    <m/>
    <m/>
    <s v="F1-2X2"/>
    <m/>
    <m/>
    <m/>
    <b v="0"/>
    <b v="0"/>
    <s v="NO"/>
    <x v="0"/>
    <x v="0"/>
    <s v="Packaging Finished"/>
    <x v="0"/>
    <n v="295"/>
    <n v="3"/>
    <n v="10"/>
    <x v="4"/>
    <n v="0"/>
    <n v="0"/>
    <x v="0"/>
    <n v="1"/>
    <n v="2019"/>
    <n v="2"/>
    <n v="5"/>
    <n v="1"/>
    <x v="1"/>
    <x v="1"/>
    <x v="0"/>
    <x v="0"/>
    <x v="0"/>
  </r>
  <r>
    <s v="78820-1"/>
    <x v="0"/>
    <x v="9"/>
    <d v="2019-02-07T00:00:00"/>
    <x v="1"/>
    <x v="0"/>
    <b v="0"/>
    <x v="126"/>
    <s v="Regular"/>
    <x v="5"/>
    <x v="1"/>
    <m/>
    <x v="0"/>
    <n v="1"/>
    <n v="7"/>
    <x v="7"/>
    <x v="406"/>
    <n v="20.3"/>
    <n v="1988"/>
    <n v="0"/>
    <m/>
    <s v="Internat"/>
    <s v="Rohan Srivastava"/>
    <m/>
    <m/>
    <s v="LT-62"/>
    <m/>
    <m/>
    <m/>
    <b v="0"/>
    <b v="0"/>
    <s v="NO"/>
    <x v="0"/>
    <x v="0"/>
    <s v="Machine Shop Started"/>
    <x v="0"/>
    <n v="284"/>
    <n v="2.9"/>
    <n v="0"/>
    <x v="6"/>
    <n v="1988"/>
    <n v="20.3"/>
    <x v="5"/>
    <n v="1"/>
    <n v="2019"/>
    <n v="2"/>
    <n v="7"/>
    <n v="2"/>
    <x v="0"/>
    <x v="0"/>
    <x v="0"/>
    <x v="0"/>
    <x v="0"/>
  </r>
  <r>
    <s v="78820-2"/>
    <x v="4"/>
    <x v="9"/>
    <d v="2019-02-07T00:00:00"/>
    <x v="2"/>
    <x v="0"/>
    <b v="0"/>
    <x v="126"/>
    <s v="Regular"/>
    <x v="1"/>
    <x v="1"/>
    <m/>
    <x v="1"/>
    <n v="1"/>
    <n v="14"/>
    <x v="19"/>
    <x v="407"/>
    <n v="98"/>
    <n v="8680"/>
    <n v="0"/>
    <m/>
    <s v="Internat"/>
    <s v="Rohan Srivastava"/>
    <m/>
    <m/>
    <s v="LT-103.4'"/>
    <m/>
    <m/>
    <m/>
    <b v="0"/>
    <b v="0"/>
    <s v="NO"/>
    <x v="2"/>
    <x v="0"/>
    <s v="Machine Shop Finished - Incomplete"/>
    <x v="0"/>
    <n v="620"/>
    <n v="7"/>
    <n v="0"/>
    <x v="20"/>
    <n v="8680"/>
    <n v="98"/>
    <x v="0"/>
    <n v="1"/>
    <n v="2019"/>
    <n v="2"/>
    <n v="7"/>
    <n v="2"/>
    <x v="0"/>
    <x v="1"/>
    <x v="0"/>
    <x v="0"/>
    <x v="0"/>
  </r>
  <r>
    <s v="78820-3"/>
    <x v="4"/>
    <x v="9"/>
    <d v="2019-02-07T00:00:00"/>
    <x v="2"/>
    <x v="0"/>
    <b v="0"/>
    <x v="126"/>
    <s v="Regular"/>
    <x v="1"/>
    <x v="1"/>
    <m/>
    <x v="2"/>
    <n v="1"/>
    <n v="24"/>
    <x v="23"/>
    <x v="408"/>
    <n v="256.8"/>
    <n v="29736"/>
    <n v="0"/>
    <m/>
    <s v="Internat"/>
    <s v="Rohan Srivastava"/>
    <m/>
    <m/>
    <s v="LT-103.8'"/>
    <m/>
    <m/>
    <m/>
    <b v="0"/>
    <b v="0"/>
    <s v="NO"/>
    <x v="2"/>
    <x v="0"/>
    <s v="Machine Shop Finished - Incomplete"/>
    <x v="0"/>
    <n v="1239"/>
    <n v="10.700000000000001"/>
    <n v="0"/>
    <x v="24"/>
    <n v="29736"/>
    <n v="256.8"/>
    <x v="0"/>
    <n v="0"/>
    <n v="2019"/>
    <n v="2"/>
    <n v="7"/>
    <n v="2"/>
    <x v="0"/>
    <x v="1"/>
    <x v="0"/>
    <x v="0"/>
    <x v="0"/>
  </r>
  <r>
    <s v="78820-4"/>
    <x v="4"/>
    <x v="9"/>
    <d v="2019-02-07T00:00:00"/>
    <x v="2"/>
    <x v="0"/>
    <b v="0"/>
    <x v="126"/>
    <s v="Regular"/>
    <x v="1"/>
    <x v="1"/>
    <m/>
    <x v="3"/>
    <n v="1"/>
    <n v="24"/>
    <x v="23"/>
    <x v="409"/>
    <n v="168"/>
    <n v="14880"/>
    <n v="0"/>
    <m/>
    <s v="Internat"/>
    <s v="Rohan Srivastava"/>
    <m/>
    <m/>
    <s v="LT-103.4'-CA"/>
    <m/>
    <m/>
    <m/>
    <b v="0"/>
    <b v="0"/>
    <s v="NO"/>
    <x v="2"/>
    <x v="0"/>
    <s v="Machine Shop Finished - Incomplete"/>
    <x v="0"/>
    <n v="620"/>
    <n v="7"/>
    <n v="0"/>
    <x v="24"/>
    <n v="14880"/>
    <n v="168"/>
    <x v="0"/>
    <n v="0"/>
    <n v="2019"/>
    <n v="2"/>
    <n v="7"/>
    <n v="2"/>
    <x v="0"/>
    <x v="1"/>
    <x v="0"/>
    <x v="0"/>
    <x v="0"/>
  </r>
  <r>
    <s v="78820-5"/>
    <x v="4"/>
    <x v="9"/>
    <d v="2019-02-07T00:00:00"/>
    <x v="2"/>
    <x v="0"/>
    <b v="0"/>
    <x v="126"/>
    <s v="Regular"/>
    <x v="1"/>
    <x v="1"/>
    <m/>
    <x v="4"/>
    <n v="1"/>
    <n v="18"/>
    <x v="20"/>
    <x v="410"/>
    <n v="192.6"/>
    <n v="22302"/>
    <n v="0"/>
    <m/>
    <s v="Internat"/>
    <s v="Rohan Srivastava"/>
    <m/>
    <m/>
    <s v="LT-103.8'-CA"/>
    <m/>
    <m/>
    <m/>
    <b v="0"/>
    <b v="0"/>
    <s v="NO"/>
    <x v="2"/>
    <x v="0"/>
    <s v="Machine Shop Finished - Incomplete"/>
    <x v="0"/>
    <n v="1239"/>
    <n v="10.7"/>
    <n v="0"/>
    <x v="21"/>
    <n v="22302"/>
    <n v="192.6"/>
    <x v="0"/>
    <n v="0"/>
    <n v="2019"/>
    <n v="2"/>
    <n v="7"/>
    <n v="2"/>
    <x v="0"/>
    <x v="1"/>
    <x v="0"/>
    <x v="0"/>
    <x v="0"/>
  </r>
  <r>
    <s v="73829-1"/>
    <x v="1"/>
    <x v="0"/>
    <d v="2019-02-06T00:00:00"/>
    <x v="0"/>
    <x v="0"/>
    <b v="0"/>
    <x v="127"/>
    <s v="High Priority"/>
    <x v="1"/>
    <x v="1"/>
    <m/>
    <x v="0"/>
    <n v="1"/>
    <n v="8"/>
    <x v="23"/>
    <x v="411"/>
    <n v="410.4"/>
    <n v="26756.464"/>
    <n v="0"/>
    <m/>
    <s v="Resource"/>
    <s v="George Bacalla"/>
    <m/>
    <m/>
    <s v="A1"/>
    <s v="Picked - Complete"/>
    <d v="2019-02-03T00:00:00"/>
    <d v="2019-01-31T00:00:00"/>
    <b v="0"/>
    <b v="0"/>
    <s v="NO"/>
    <x v="2"/>
    <x v="0"/>
    <s v="Wiring Issue"/>
    <x v="0"/>
    <n v="1114.8526666666667"/>
    <n v="17.099999999999998"/>
    <n v="29"/>
    <x v="43"/>
    <n v="-5574.2633333333333"/>
    <n v="-85.499999999999986"/>
    <x v="0"/>
    <n v="1"/>
    <n v="2019"/>
    <n v="2"/>
    <n v="6"/>
    <n v="1"/>
    <x v="1"/>
    <x v="1"/>
    <x v="0"/>
    <x v="0"/>
    <x v="0"/>
  </r>
  <r>
    <s v="73829-2"/>
    <x v="1"/>
    <x v="0"/>
    <d v="2019-02-06T00:00:00"/>
    <x v="0"/>
    <x v="0"/>
    <b v="0"/>
    <x v="127"/>
    <s v="High Priority"/>
    <x v="1"/>
    <x v="1"/>
    <m/>
    <x v="1"/>
    <n v="1"/>
    <n v="9"/>
    <x v="24"/>
    <x v="412"/>
    <n v="373.5"/>
    <n v="23279.526000000002"/>
    <n v="0"/>
    <m/>
    <s v="Resource"/>
    <s v="George Bacalla"/>
    <m/>
    <m/>
    <s v="A2"/>
    <s v="Picked - Complete"/>
    <d v="2019-02-03T00:00:00"/>
    <d v="2019-01-31T00:00:00"/>
    <b v="0"/>
    <b v="0"/>
    <s v="NO"/>
    <x v="2"/>
    <x v="0"/>
    <s v="Wiring Issue"/>
    <x v="0"/>
    <n v="862.20466666666675"/>
    <n v="13.833333333333334"/>
    <n v="5"/>
    <x v="16"/>
    <n v="18968.502666666667"/>
    <n v="304.33333333333337"/>
    <x v="0"/>
    <n v="0"/>
    <n v="2019"/>
    <n v="2"/>
    <n v="6"/>
    <n v="1"/>
    <x v="1"/>
    <x v="1"/>
    <x v="0"/>
    <x v="0"/>
    <x v="0"/>
  </r>
  <r>
    <s v="73829-3"/>
    <x v="1"/>
    <x v="0"/>
    <d v="2019-02-06T00:00:00"/>
    <x v="0"/>
    <x v="0"/>
    <b v="0"/>
    <x v="127"/>
    <s v="High Priority"/>
    <x v="0"/>
    <x v="1"/>
    <m/>
    <x v="2"/>
    <n v="1"/>
    <n v="1"/>
    <x v="6"/>
    <x v="413"/>
    <n v="34.5"/>
    <n v="3694.54"/>
    <n v="0"/>
    <m/>
    <s v="Resource"/>
    <s v="George Bacalla"/>
    <m/>
    <m/>
    <s v="A3"/>
    <s v="Picked - Complete"/>
    <d v="2019-02-03T00:00:00"/>
    <d v="2019-01-31T00:00:00"/>
    <b v="0"/>
    <b v="0"/>
    <s v="NO"/>
    <x v="2"/>
    <x v="0"/>
    <s v="Wiring Issue"/>
    <x v="0"/>
    <n v="1847.27"/>
    <n v="17.25"/>
    <n v="0"/>
    <x v="5"/>
    <n v="3694.54"/>
    <n v="34.5"/>
    <x v="1"/>
    <n v="0"/>
    <n v="2019"/>
    <n v="2"/>
    <n v="6"/>
    <n v="1"/>
    <x v="1"/>
    <x v="1"/>
    <x v="0"/>
    <x v="0"/>
    <x v="0"/>
  </r>
  <r>
    <s v="73829-4"/>
    <x v="1"/>
    <x v="0"/>
    <d v="2019-02-06T00:00:00"/>
    <x v="0"/>
    <x v="0"/>
    <b v="0"/>
    <x v="127"/>
    <s v="High Priority"/>
    <x v="1"/>
    <x v="1"/>
    <m/>
    <x v="3"/>
    <n v="1"/>
    <n v="2"/>
    <x v="8"/>
    <x v="414"/>
    <n v="23"/>
    <n v="2697.7559999999999"/>
    <n v="0"/>
    <m/>
    <s v="Resource"/>
    <s v="George Bacalla"/>
    <m/>
    <m/>
    <s v="G"/>
    <s v="Picked - Complete"/>
    <d v="2019-02-03T00:00:00"/>
    <d v="2019-01-31T00:00:00"/>
    <b v="0"/>
    <b v="0"/>
    <s v="NO"/>
    <x v="2"/>
    <x v="0"/>
    <s v="Wiring Issue"/>
    <x v="0"/>
    <n v="674.43899999999996"/>
    <n v="5.75"/>
    <n v="0"/>
    <x v="7"/>
    <n v="2697.7559999999999"/>
    <n v="23"/>
    <x v="0"/>
    <n v="0"/>
    <n v="2019"/>
    <n v="2"/>
    <n v="6"/>
    <n v="1"/>
    <x v="1"/>
    <x v="1"/>
    <x v="0"/>
    <x v="0"/>
    <x v="0"/>
  </r>
  <r>
    <s v="73829-5"/>
    <x v="1"/>
    <x v="0"/>
    <d v="2019-02-06T00:00:00"/>
    <x v="0"/>
    <x v="0"/>
    <b v="0"/>
    <x v="127"/>
    <s v="High Priority"/>
    <x v="1"/>
    <x v="1"/>
    <m/>
    <x v="4"/>
    <n v="1"/>
    <n v="1"/>
    <x v="10"/>
    <x v="415"/>
    <n v="27.7"/>
    <n v="2340"/>
    <n v="0"/>
    <m/>
    <s v="Resource"/>
    <s v="George Bacalla"/>
    <m/>
    <m/>
    <s v="H"/>
    <s v="Picked - Complete"/>
    <d v="2019-02-03T00:00:00"/>
    <d v="2019-01-31T00:00:00"/>
    <b v="0"/>
    <b v="0"/>
    <s v="NO"/>
    <x v="2"/>
    <x v="0"/>
    <s v="Wiring Issue"/>
    <x v="0"/>
    <n v="780"/>
    <n v="9.2333333333333325"/>
    <n v="0"/>
    <x v="9"/>
    <n v="2340"/>
    <n v="27.699999999999996"/>
    <x v="0"/>
    <n v="0"/>
    <n v="2019"/>
    <n v="2"/>
    <n v="6"/>
    <n v="1"/>
    <x v="1"/>
    <x v="1"/>
    <x v="0"/>
    <x v="0"/>
    <x v="0"/>
  </r>
  <r>
    <s v="73829-6"/>
    <x v="1"/>
    <x v="0"/>
    <d v="2019-02-06T00:00:00"/>
    <x v="0"/>
    <x v="0"/>
    <b v="0"/>
    <x v="127"/>
    <s v="High Priority"/>
    <x v="1"/>
    <x v="1"/>
    <m/>
    <x v="5"/>
    <n v="1"/>
    <n v="1"/>
    <x v="3"/>
    <x v="416"/>
    <n v="4.7"/>
    <n v="941.28300000000002"/>
    <n v="0"/>
    <m/>
    <s v="Resource"/>
    <s v="George Bacalla"/>
    <m/>
    <m/>
    <s v="L"/>
    <s v="Picked - Complete"/>
    <d v="2019-02-03T00:00:00"/>
    <d v="2019-01-31T00:00:00"/>
    <b v="0"/>
    <b v="0"/>
    <s v="NO"/>
    <x v="2"/>
    <x v="0"/>
    <s v="Wiring Issue"/>
    <x v="0"/>
    <n v="941.28300000000002"/>
    <n v="4.7"/>
    <n v="0"/>
    <x v="3"/>
    <n v="941.28300000000002"/>
    <n v="4.7"/>
    <x v="0"/>
    <n v="0"/>
    <n v="2019"/>
    <n v="2"/>
    <n v="6"/>
    <n v="1"/>
    <x v="1"/>
    <x v="1"/>
    <x v="0"/>
    <x v="0"/>
    <x v="0"/>
  </r>
  <r>
    <s v="73829-7"/>
    <x v="1"/>
    <x v="0"/>
    <d v="2019-02-06T00:00:00"/>
    <x v="0"/>
    <x v="0"/>
    <b v="0"/>
    <x v="127"/>
    <s v="High Priority"/>
    <x v="1"/>
    <x v="1"/>
    <m/>
    <x v="9"/>
    <n v="1"/>
    <n v="1"/>
    <x v="3"/>
    <x v="417"/>
    <n v="8.6999999999999993"/>
    <n v="1411.9259999999999"/>
    <n v="0"/>
    <m/>
    <s v="Resource"/>
    <s v="George Bacalla"/>
    <m/>
    <m/>
    <s v="M"/>
    <s v="Picked - Complete"/>
    <d v="2019-02-03T00:00:00"/>
    <d v="2019-01-31T00:00:00"/>
    <b v="0"/>
    <b v="0"/>
    <s v="NO"/>
    <x v="2"/>
    <x v="0"/>
    <s v="Wiring Issue"/>
    <x v="0"/>
    <n v="1411.9259999999999"/>
    <n v="8.6999999999999993"/>
    <n v="0"/>
    <x v="3"/>
    <n v="1411.9259999999999"/>
    <n v="8.6999999999999993"/>
    <x v="0"/>
    <n v="0"/>
    <n v="2019"/>
    <n v="2"/>
    <n v="6"/>
    <n v="1"/>
    <x v="1"/>
    <x v="1"/>
    <x v="0"/>
    <x v="0"/>
    <x v="0"/>
  </r>
  <r>
    <s v="73829-8"/>
    <x v="1"/>
    <x v="0"/>
    <d v="2019-02-06T00:00:00"/>
    <x v="0"/>
    <x v="0"/>
    <b v="0"/>
    <x v="127"/>
    <s v="High Priority"/>
    <x v="6"/>
    <x v="0"/>
    <s v="Drivers"/>
    <x v="10"/>
    <n v="1"/>
    <n v="1"/>
    <x v="3"/>
    <x v="418"/>
    <n v="12.8"/>
    <n v="1991.17"/>
    <n v="0"/>
    <m/>
    <s v="Resource"/>
    <s v="George Bacalla"/>
    <m/>
    <m/>
    <s v="N"/>
    <s v="Picked - Complete"/>
    <d v="2019-02-03T00:00:00"/>
    <d v="2019-01-31T00:00:00"/>
    <b v="0"/>
    <b v="0"/>
    <s v="NO"/>
    <x v="2"/>
    <x v="0"/>
    <s v="Wiring Issue"/>
    <x v="0"/>
    <n v="1991.17"/>
    <n v="12.8"/>
    <n v="0"/>
    <x v="3"/>
    <n v="1991.17"/>
    <n v="12.8"/>
    <x v="0"/>
    <n v="0"/>
    <n v="2019"/>
    <n v="2"/>
    <n v="6"/>
    <n v="1"/>
    <x v="1"/>
    <x v="1"/>
    <x v="0"/>
    <x v="0"/>
    <x v="0"/>
  </r>
  <r>
    <s v="70411-37"/>
    <x v="1"/>
    <x v="8"/>
    <m/>
    <x v="0"/>
    <x v="0"/>
    <b v="0"/>
    <x v="128"/>
    <s v="Regular"/>
    <x v="0"/>
    <x v="0"/>
    <s v="Power cord Size"/>
    <x v="19"/>
    <n v="2"/>
    <n v="281"/>
    <x v="44"/>
    <x v="419"/>
    <n v="1405"/>
    <n v="71655"/>
    <n v="0"/>
    <s v="HARVARD"/>
    <s v="IllumBos"/>
    <s v="Gagandeep Singh"/>
    <m/>
    <m/>
    <s v="L-01.11-3'"/>
    <m/>
    <m/>
    <m/>
    <b v="0"/>
    <b v="0"/>
    <s v="OK"/>
    <x v="2"/>
    <x v="0"/>
    <s v="Wiring Started"/>
    <x v="0"/>
    <n v="255"/>
    <n v="5"/>
    <n v="53"/>
    <x v="34"/>
    <n v="58140"/>
    <n v="1140"/>
    <x v="0"/>
    <n v="1"/>
    <n v="2019"/>
    <n v="2"/>
    <n v="8"/>
    <n v="1"/>
    <x v="1"/>
    <x v="1"/>
    <x v="0"/>
    <x v="0"/>
    <x v="0"/>
  </r>
  <r>
    <s v="75462-4"/>
    <x v="1"/>
    <x v="12"/>
    <m/>
    <x v="1"/>
    <x v="0"/>
    <b v="0"/>
    <x v="129"/>
    <s v="High Priority"/>
    <x v="1"/>
    <x v="1"/>
    <m/>
    <x v="3"/>
    <n v="1"/>
    <n v="2"/>
    <x v="6"/>
    <x v="420"/>
    <n v="20"/>
    <n v="1440"/>
    <n v="0"/>
    <s v="Akamai 5th Floor"/>
    <s v="IllumBos"/>
    <s v="Gagandeep Singh"/>
    <m/>
    <m/>
    <s v="F05-10'-5TH FL"/>
    <m/>
    <m/>
    <m/>
    <b v="0"/>
    <b v="0"/>
    <s v="NO"/>
    <x v="3"/>
    <x v="0"/>
    <s v="Machine Shop Started"/>
    <x v="0"/>
    <n v="720"/>
    <n v="10"/>
    <n v="0"/>
    <x v="5"/>
    <n v="1440"/>
    <n v="20"/>
    <x v="0"/>
    <n v="1"/>
    <n v="2019"/>
    <n v="2"/>
    <n v="13"/>
    <n v="1"/>
    <x v="1"/>
    <x v="0"/>
    <x v="1"/>
    <x v="0"/>
    <x v="2"/>
  </r>
  <r>
    <s v="75462-5"/>
    <x v="1"/>
    <x v="12"/>
    <m/>
    <x v="1"/>
    <x v="0"/>
    <b v="0"/>
    <x v="129"/>
    <s v="High Priority"/>
    <x v="1"/>
    <x v="1"/>
    <m/>
    <x v="4"/>
    <n v="1"/>
    <n v="1"/>
    <x v="3"/>
    <x v="421"/>
    <n v="10"/>
    <n v="764"/>
    <n v="0"/>
    <s v="Akamai 5th Floor"/>
    <s v="IllumBos"/>
    <s v="Gagandeep Singh"/>
    <m/>
    <m/>
    <s v="F05-11'8&quot;-PATH-5TH FL"/>
    <m/>
    <m/>
    <m/>
    <b v="0"/>
    <b v="0"/>
    <s v="NO"/>
    <x v="3"/>
    <x v="0"/>
    <s v="Machine Shop Started"/>
    <x v="0"/>
    <n v="764"/>
    <n v="10"/>
    <n v="0"/>
    <x v="3"/>
    <n v="764"/>
    <n v="10"/>
    <x v="0"/>
    <n v="0"/>
    <n v="2019"/>
    <n v="2"/>
    <n v="13"/>
    <n v="1"/>
    <x v="1"/>
    <x v="0"/>
    <x v="1"/>
    <x v="0"/>
    <x v="2"/>
  </r>
  <r>
    <s v="75462-6"/>
    <x v="1"/>
    <x v="12"/>
    <m/>
    <x v="1"/>
    <x v="0"/>
    <b v="0"/>
    <x v="129"/>
    <s v="High Priority"/>
    <x v="1"/>
    <x v="1"/>
    <m/>
    <x v="5"/>
    <n v="1"/>
    <n v="2"/>
    <x v="6"/>
    <x v="422"/>
    <n v="14"/>
    <n v="1152"/>
    <n v="0"/>
    <s v="Akamai 5th Floor"/>
    <s v="IllumBos"/>
    <s v="Gagandeep Singh"/>
    <m/>
    <m/>
    <s v="F05-8'-5TH FL"/>
    <m/>
    <m/>
    <m/>
    <b v="0"/>
    <b v="0"/>
    <s v="NO"/>
    <x v="3"/>
    <x v="0"/>
    <s v="Machine Shop Started"/>
    <x v="0"/>
    <n v="576"/>
    <n v="7"/>
    <n v="0"/>
    <x v="5"/>
    <n v="1152"/>
    <n v="14"/>
    <x v="0"/>
    <n v="0"/>
    <n v="2019"/>
    <n v="2"/>
    <n v="13"/>
    <n v="1"/>
    <x v="1"/>
    <x v="0"/>
    <x v="1"/>
    <x v="0"/>
    <x v="2"/>
  </r>
  <r>
    <s v="75462-7"/>
    <x v="1"/>
    <x v="12"/>
    <m/>
    <x v="1"/>
    <x v="0"/>
    <b v="0"/>
    <x v="129"/>
    <s v="High Priority"/>
    <x v="1"/>
    <x v="1"/>
    <m/>
    <x v="9"/>
    <n v="1"/>
    <n v="1"/>
    <x v="3"/>
    <x v="423"/>
    <n v="7"/>
    <n v="432"/>
    <n v="0"/>
    <s v="Akamai 5th Floor"/>
    <s v="IllumBos"/>
    <s v="Gagandeep Singh"/>
    <m/>
    <m/>
    <s v="F05A-6'-TH FL"/>
    <m/>
    <m/>
    <m/>
    <b v="0"/>
    <b v="0"/>
    <s v="NO"/>
    <x v="3"/>
    <x v="0"/>
    <s v="Machine Shop Started"/>
    <x v="0"/>
    <n v="432"/>
    <n v="7"/>
    <n v="0"/>
    <x v="3"/>
    <n v="432"/>
    <n v="7"/>
    <x v="0"/>
    <n v="0"/>
    <n v="2019"/>
    <n v="2"/>
    <n v="13"/>
    <n v="1"/>
    <x v="1"/>
    <x v="0"/>
    <x v="1"/>
    <x v="0"/>
    <x v="2"/>
  </r>
  <r>
    <s v="75462-8"/>
    <x v="1"/>
    <x v="12"/>
    <m/>
    <x v="1"/>
    <x v="0"/>
    <b v="0"/>
    <x v="129"/>
    <s v="High Priority"/>
    <x v="3"/>
    <x v="0"/>
    <s v="Fixture Finish"/>
    <x v="10"/>
    <n v="1"/>
    <n v="1"/>
    <x v="3"/>
    <x v="424"/>
    <n v="10"/>
    <n v="720"/>
    <n v="0"/>
    <s v="Akamai 5th Floor"/>
    <s v="IllumBos"/>
    <s v="Gagandeep Singh"/>
    <m/>
    <m/>
    <s v="F05B-10'-5TH FL"/>
    <m/>
    <m/>
    <m/>
    <b v="0"/>
    <b v="0"/>
    <s v="NO"/>
    <x v="3"/>
    <x v="0"/>
    <s v="Machine Shop Started"/>
    <x v="0"/>
    <n v="720"/>
    <n v="10"/>
    <n v="0"/>
    <x v="3"/>
    <n v="720"/>
    <n v="10"/>
    <x v="0"/>
    <n v="0"/>
    <n v="2019"/>
    <n v="2"/>
    <n v="13"/>
    <n v="1"/>
    <x v="1"/>
    <x v="0"/>
    <x v="1"/>
    <x v="0"/>
    <x v="2"/>
  </r>
  <r>
    <s v="75462-9"/>
    <x v="1"/>
    <x v="12"/>
    <m/>
    <x v="1"/>
    <x v="0"/>
    <b v="0"/>
    <x v="129"/>
    <s v="High Priority"/>
    <x v="1"/>
    <x v="1"/>
    <m/>
    <x v="11"/>
    <n v="1"/>
    <n v="1"/>
    <x v="6"/>
    <x v="425"/>
    <n v="16"/>
    <n v="1296"/>
    <n v="0"/>
    <s v="Akamai 5th Floor"/>
    <s v="IllumBos"/>
    <s v="Gagandeep Singh"/>
    <m/>
    <m/>
    <s v="F05B-18'--5TH FL"/>
    <m/>
    <m/>
    <m/>
    <b v="0"/>
    <b v="0"/>
    <s v="NO"/>
    <x v="3"/>
    <x v="0"/>
    <s v="Machine Shop Started"/>
    <x v="0"/>
    <n v="648"/>
    <n v="8"/>
    <n v="0"/>
    <x v="5"/>
    <n v="1296"/>
    <n v="16"/>
    <x v="0"/>
    <n v="0"/>
    <n v="2019"/>
    <n v="2"/>
    <n v="13"/>
    <n v="1"/>
    <x v="1"/>
    <x v="0"/>
    <x v="1"/>
    <x v="0"/>
    <x v="2"/>
  </r>
  <r>
    <s v="75462-10"/>
    <x v="1"/>
    <x v="12"/>
    <m/>
    <x v="1"/>
    <x v="0"/>
    <b v="0"/>
    <x v="129"/>
    <s v="High Priority"/>
    <x v="1"/>
    <x v="1"/>
    <m/>
    <x v="6"/>
    <n v="1"/>
    <n v="1"/>
    <x v="6"/>
    <x v="426"/>
    <n v="14"/>
    <n v="1008"/>
    <n v="0"/>
    <s v="Akamai 5th Floor"/>
    <s v="IllumBos"/>
    <s v="Gagandeep Singh"/>
    <m/>
    <m/>
    <s v="F05B-14'-5TH FL"/>
    <m/>
    <m/>
    <m/>
    <b v="0"/>
    <b v="0"/>
    <s v="NO"/>
    <x v="3"/>
    <x v="0"/>
    <s v="Machine Shop Started"/>
    <x v="0"/>
    <n v="504"/>
    <n v="7"/>
    <n v="0"/>
    <x v="5"/>
    <n v="1008"/>
    <n v="14"/>
    <x v="0"/>
    <n v="0"/>
    <n v="2019"/>
    <n v="2"/>
    <n v="13"/>
    <n v="1"/>
    <x v="1"/>
    <x v="0"/>
    <x v="1"/>
    <x v="0"/>
    <x v="2"/>
  </r>
  <r>
    <s v="75462-11"/>
    <x v="1"/>
    <x v="12"/>
    <m/>
    <x v="1"/>
    <x v="0"/>
    <b v="0"/>
    <x v="129"/>
    <s v="High Priority"/>
    <x v="1"/>
    <x v="1"/>
    <m/>
    <x v="7"/>
    <n v="1"/>
    <n v="1"/>
    <x v="3"/>
    <x v="427"/>
    <n v="4"/>
    <n v="288"/>
    <n v="0"/>
    <s v="Akamai 5th Floor"/>
    <s v="IllumBos"/>
    <s v="Gagandeep Singh"/>
    <m/>
    <m/>
    <s v="F05B-4'-5TH FL"/>
    <m/>
    <m/>
    <m/>
    <b v="0"/>
    <b v="0"/>
    <s v="NO"/>
    <x v="3"/>
    <x v="0"/>
    <s v="Machine Shop Started"/>
    <x v="0"/>
    <n v="288"/>
    <n v="4"/>
    <n v="0"/>
    <x v="3"/>
    <n v="288"/>
    <n v="4"/>
    <x v="0"/>
    <n v="0"/>
    <n v="2019"/>
    <n v="2"/>
    <n v="13"/>
    <n v="1"/>
    <x v="1"/>
    <x v="0"/>
    <x v="1"/>
    <x v="0"/>
    <x v="2"/>
  </r>
  <r>
    <s v="75462-14"/>
    <x v="3"/>
    <x v="11"/>
    <m/>
    <x v="1"/>
    <x v="0"/>
    <b v="0"/>
    <x v="129"/>
    <s v="High Priority"/>
    <x v="0"/>
    <x v="1"/>
    <s v="Missing Reflector Cut Length"/>
    <x v="42"/>
    <n v="1"/>
    <n v="1"/>
    <x v="23"/>
    <x v="428"/>
    <n v="622"/>
    <n v="20305"/>
    <n v="0"/>
    <s v="Akamai 5th Floor"/>
    <s v="IllumBos"/>
    <s v="Gagandeep Singh"/>
    <m/>
    <m/>
    <s v="F10-339'-5TH FL"/>
    <s v="Picked - Complete"/>
    <d v="2019-02-05T00:00:00"/>
    <m/>
    <b v="0"/>
    <b v="0"/>
    <s v="NO"/>
    <x v="3"/>
    <x v="0"/>
    <s v="Machine Shop Started"/>
    <x v="0"/>
    <n v="846.04166666666663"/>
    <n v="25.916666666666668"/>
    <n v="0"/>
    <x v="24"/>
    <n v="20305"/>
    <n v="622"/>
    <x v="1"/>
    <n v="0"/>
    <n v="2019"/>
    <n v="2"/>
    <n v="11"/>
    <n v="0"/>
    <x v="1"/>
    <x v="0"/>
    <x v="1"/>
    <x v="0"/>
    <x v="2"/>
  </r>
  <r>
    <s v="75462-15"/>
    <x v="1"/>
    <x v="12"/>
    <m/>
    <x v="1"/>
    <x v="0"/>
    <b v="0"/>
    <x v="129"/>
    <s v="High Priority"/>
    <x v="0"/>
    <x v="1"/>
    <s v="Missing Reflector Cut Length"/>
    <x v="8"/>
    <n v="1"/>
    <n v="1"/>
    <x v="10"/>
    <x v="429"/>
    <n v="44"/>
    <n v="2515"/>
    <n v="0"/>
    <s v="Akamai 5th Floor"/>
    <s v="IllumBos"/>
    <s v="Gagandeep Singh"/>
    <m/>
    <m/>
    <s v="F10-46'5&quot;-5TH FL"/>
    <m/>
    <m/>
    <m/>
    <b v="0"/>
    <b v="0"/>
    <s v="NO"/>
    <x v="3"/>
    <x v="0"/>
    <s v="Machine Shop Started"/>
    <x v="0"/>
    <n v="838.33333333333337"/>
    <n v="14.666666666666666"/>
    <n v="0"/>
    <x v="9"/>
    <n v="2515"/>
    <n v="44"/>
    <x v="1"/>
    <n v="0"/>
    <n v="2019"/>
    <n v="2"/>
    <n v="13"/>
    <n v="1"/>
    <x v="1"/>
    <x v="0"/>
    <x v="1"/>
    <x v="0"/>
    <x v="2"/>
  </r>
  <r>
    <s v="75475-5"/>
    <x v="1"/>
    <x v="12"/>
    <m/>
    <x v="1"/>
    <x v="0"/>
    <b v="0"/>
    <x v="130"/>
    <s v="Regular"/>
    <x v="1"/>
    <x v="1"/>
    <m/>
    <x v="4"/>
    <n v="1"/>
    <n v="1"/>
    <x v="3"/>
    <x v="420"/>
    <n v="9"/>
    <n v="720"/>
    <n v="0"/>
    <s v="Akamai 6th Floor"/>
    <s v="IllumBos"/>
    <s v="Gagandeep Singh"/>
    <m/>
    <m/>
    <s v="F05-10'-6TH FL"/>
    <m/>
    <m/>
    <m/>
    <b v="0"/>
    <b v="0"/>
    <s v="NO"/>
    <x v="3"/>
    <x v="0"/>
    <s v="Machine Shop Started"/>
    <x v="0"/>
    <n v="720"/>
    <n v="9"/>
    <n v="0"/>
    <x v="3"/>
    <n v="720"/>
    <n v="9"/>
    <x v="0"/>
    <n v="1"/>
    <n v="2019"/>
    <n v="2"/>
    <n v="13"/>
    <n v="1"/>
    <x v="1"/>
    <x v="1"/>
    <x v="1"/>
    <x v="0"/>
    <x v="2"/>
  </r>
  <r>
    <s v="75475-6"/>
    <x v="1"/>
    <x v="12"/>
    <m/>
    <x v="1"/>
    <x v="0"/>
    <b v="0"/>
    <x v="130"/>
    <s v="Regular"/>
    <x v="1"/>
    <x v="1"/>
    <m/>
    <x v="5"/>
    <n v="1"/>
    <n v="1"/>
    <x v="3"/>
    <x v="430"/>
    <n v="7"/>
    <n v="576"/>
    <n v="0"/>
    <s v="Akamai 6th Floor"/>
    <s v="IllumBos"/>
    <s v="Gagandeep Singh"/>
    <m/>
    <m/>
    <s v="F05-8'-PATH 6TH FL"/>
    <m/>
    <m/>
    <m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3"/>
    <n v="1"/>
    <x v="1"/>
    <x v="1"/>
    <x v="1"/>
    <x v="0"/>
    <x v="2"/>
  </r>
  <r>
    <s v="75475-7"/>
    <x v="1"/>
    <x v="12"/>
    <m/>
    <x v="1"/>
    <x v="0"/>
    <b v="0"/>
    <x v="130"/>
    <s v="Regular"/>
    <x v="1"/>
    <x v="1"/>
    <m/>
    <x v="9"/>
    <n v="1"/>
    <n v="4"/>
    <x v="8"/>
    <x v="422"/>
    <n v="28"/>
    <n v="2304"/>
    <n v="0"/>
    <s v="Akamai 6th Floor"/>
    <s v="IllumBos"/>
    <s v="Gagandeep Singh"/>
    <m/>
    <m/>
    <s v="F05-8'-6TH FL"/>
    <m/>
    <m/>
    <m/>
    <b v="0"/>
    <b v="0"/>
    <s v="NO"/>
    <x v="3"/>
    <x v="0"/>
    <s v="Machine Shop Started"/>
    <x v="0"/>
    <n v="576"/>
    <n v="7"/>
    <n v="0"/>
    <x v="7"/>
    <n v="2304"/>
    <n v="28"/>
    <x v="0"/>
    <n v="0"/>
    <n v="2019"/>
    <n v="2"/>
    <n v="13"/>
    <n v="1"/>
    <x v="1"/>
    <x v="1"/>
    <x v="1"/>
    <x v="0"/>
    <x v="2"/>
  </r>
  <r>
    <s v="75475-8"/>
    <x v="1"/>
    <x v="12"/>
    <m/>
    <x v="1"/>
    <x v="0"/>
    <b v="0"/>
    <x v="130"/>
    <s v="Regular"/>
    <x v="1"/>
    <x v="1"/>
    <m/>
    <x v="10"/>
    <n v="1"/>
    <n v="1"/>
    <x v="3"/>
    <x v="431"/>
    <n v="4"/>
    <n v="288"/>
    <n v="0"/>
    <s v="Akamai 6th Floor"/>
    <s v="IllumBos"/>
    <s v="Gagandeep Singh"/>
    <m/>
    <m/>
    <s v="F05A-4'-PATH-6TH FL"/>
    <m/>
    <m/>
    <m/>
    <b v="0"/>
    <b v="0"/>
    <s v="NO"/>
    <x v="3"/>
    <x v="0"/>
    <s v="Machine Shop Started"/>
    <x v="0"/>
    <n v="288"/>
    <n v="4"/>
    <n v="0"/>
    <x v="3"/>
    <n v="288"/>
    <n v="4"/>
    <x v="0"/>
    <n v="0"/>
    <n v="2019"/>
    <n v="2"/>
    <n v="13"/>
    <n v="1"/>
    <x v="1"/>
    <x v="0"/>
    <x v="1"/>
    <x v="0"/>
    <x v="2"/>
  </r>
  <r>
    <s v="75475-9"/>
    <x v="1"/>
    <x v="12"/>
    <m/>
    <x v="1"/>
    <x v="0"/>
    <b v="0"/>
    <x v="130"/>
    <s v="Regular"/>
    <x v="1"/>
    <x v="1"/>
    <m/>
    <x v="11"/>
    <n v="1"/>
    <n v="1"/>
    <x v="3"/>
    <x v="432"/>
    <n v="9"/>
    <n v="720"/>
    <n v="0"/>
    <s v="Akamai 6th Floor"/>
    <s v="IllumBos"/>
    <s v="Gagandeep Singh"/>
    <m/>
    <m/>
    <s v="F05-10'PATH-6TH FL"/>
    <m/>
    <m/>
    <m/>
    <b v="0"/>
    <b v="0"/>
    <s v="NO"/>
    <x v="3"/>
    <x v="0"/>
    <s v="Machine Shop Started"/>
    <x v="0"/>
    <n v="720"/>
    <n v="9"/>
    <n v="0"/>
    <x v="3"/>
    <n v="720"/>
    <n v="9"/>
    <x v="0"/>
    <n v="0"/>
    <n v="2019"/>
    <n v="2"/>
    <n v="13"/>
    <n v="1"/>
    <x v="1"/>
    <x v="1"/>
    <x v="1"/>
    <x v="0"/>
    <x v="2"/>
  </r>
  <r>
    <s v="75475-10"/>
    <x v="1"/>
    <x v="12"/>
    <m/>
    <x v="1"/>
    <x v="0"/>
    <b v="0"/>
    <x v="130"/>
    <s v="Regular"/>
    <x v="1"/>
    <x v="1"/>
    <m/>
    <x v="6"/>
    <n v="1"/>
    <n v="1"/>
    <x v="6"/>
    <x v="433"/>
    <n v="16"/>
    <n v="1440"/>
    <n v="0"/>
    <s v="Akamai 6th Floor"/>
    <s v="IllumBos"/>
    <s v="Gagandeep Singh"/>
    <m/>
    <m/>
    <s v="F05B-20'-6TH FL"/>
    <m/>
    <m/>
    <m/>
    <b v="0"/>
    <b v="0"/>
    <s v="NO"/>
    <x v="3"/>
    <x v="0"/>
    <s v="Machine Shop Started"/>
    <x v="0"/>
    <n v="720"/>
    <n v="8"/>
    <n v="0"/>
    <x v="5"/>
    <n v="1440"/>
    <n v="16"/>
    <x v="0"/>
    <n v="0"/>
    <n v="2019"/>
    <n v="2"/>
    <n v="13"/>
    <n v="1"/>
    <x v="1"/>
    <x v="1"/>
    <x v="1"/>
    <x v="0"/>
    <x v="2"/>
  </r>
  <r>
    <s v="75475-27"/>
    <x v="1"/>
    <x v="12"/>
    <m/>
    <x v="1"/>
    <x v="0"/>
    <b v="0"/>
    <x v="130"/>
    <s v="Regular"/>
    <x v="1"/>
    <x v="1"/>
    <m/>
    <x v="58"/>
    <n v="1"/>
    <n v="1"/>
    <x v="10"/>
    <x v="434"/>
    <n v="44"/>
    <n v="2470"/>
    <n v="0"/>
    <s v="Akamai 6th Floor"/>
    <s v="IllumBos"/>
    <s v="Gagandeep Singh"/>
    <m/>
    <m/>
    <s v="F10-46'2&quot;-ELEVATORS-6TH FL"/>
    <m/>
    <m/>
    <m/>
    <b v="0"/>
    <b v="0"/>
    <s v="NO"/>
    <x v="3"/>
    <x v="0"/>
    <s v="Machine Shop Started"/>
    <x v="0"/>
    <n v="823.33333333333337"/>
    <n v="14.666666666666666"/>
    <n v="0"/>
    <x v="9"/>
    <n v="2470"/>
    <n v="44"/>
    <x v="0"/>
    <n v="0"/>
    <n v="2019"/>
    <n v="2"/>
    <n v="13"/>
    <n v="1"/>
    <x v="1"/>
    <x v="0"/>
    <x v="1"/>
    <x v="0"/>
    <x v="2"/>
  </r>
  <r>
    <s v="75475-28"/>
    <x v="1"/>
    <x v="12"/>
    <m/>
    <x v="1"/>
    <x v="0"/>
    <b v="0"/>
    <x v="130"/>
    <s v="Regular"/>
    <x v="1"/>
    <x v="1"/>
    <m/>
    <x v="12"/>
    <n v="1"/>
    <n v="2"/>
    <x v="6"/>
    <x v="435"/>
    <n v="14"/>
    <n v="864"/>
    <n v="0"/>
    <s v="Akamai 6th Floor"/>
    <s v="IllumBos"/>
    <s v="Gagandeep Singh"/>
    <m/>
    <m/>
    <s v="F05-6'-06-30T"/>
    <m/>
    <m/>
    <m/>
    <b v="0"/>
    <b v="0"/>
    <s v="NO"/>
    <x v="3"/>
    <x v="0"/>
    <s v="Machine Shop Started"/>
    <x v="0"/>
    <n v="432"/>
    <n v="7"/>
    <n v="0"/>
    <x v="5"/>
    <n v="864"/>
    <n v="14"/>
    <x v="0"/>
    <n v="0"/>
    <n v="2019"/>
    <n v="2"/>
    <n v="13"/>
    <n v="1"/>
    <x v="1"/>
    <x v="1"/>
    <x v="1"/>
    <x v="0"/>
    <x v="2"/>
  </r>
  <r>
    <s v="75693-4"/>
    <x v="1"/>
    <x v="10"/>
    <m/>
    <x v="2"/>
    <x v="0"/>
    <b v="0"/>
    <x v="131"/>
    <s v="Regular"/>
    <x v="0"/>
    <x v="1"/>
    <s v="sub assembly parts for lines 4 to 8"/>
    <x v="3"/>
    <n v="1"/>
    <n v="2"/>
    <x v="6"/>
    <x v="422"/>
    <n v="14"/>
    <n v="1152"/>
    <n v="0"/>
    <s v="Akamai 7th Floor"/>
    <s v="IllumBos"/>
    <s v="Gagandeep Singh"/>
    <s v="Ms: 2/4 - Kaushik to advise.  Edited on 2/1/2019"/>
    <m/>
    <s v="F05-8'-7TH FL"/>
    <s v="Picked - Complete"/>
    <d v="2019-02-03T00:00:00"/>
    <d v="2019-02-05T00:00:00"/>
    <b v="0"/>
    <b v="0"/>
    <s v="NO"/>
    <x v="3"/>
    <x v="0"/>
    <s v="Machine Shop Finished - Incomplete"/>
    <x v="0"/>
    <n v="576"/>
    <n v="7"/>
    <n v="0"/>
    <x v="5"/>
    <n v="1152"/>
    <n v="14"/>
    <x v="1"/>
    <n v="1"/>
    <n v="2019"/>
    <n v="2"/>
    <n v="4"/>
    <n v="2"/>
    <x v="0"/>
    <x v="1"/>
    <x v="1"/>
    <x v="0"/>
    <x v="2"/>
  </r>
  <r>
    <s v="75693-5"/>
    <x v="1"/>
    <x v="10"/>
    <m/>
    <x v="2"/>
    <x v="0"/>
    <b v="0"/>
    <x v="131"/>
    <s v="Regular"/>
    <x v="1"/>
    <x v="1"/>
    <m/>
    <x v="4"/>
    <n v="1"/>
    <n v="2"/>
    <x v="6"/>
    <x v="420"/>
    <n v="18"/>
    <n v="1440"/>
    <n v="0"/>
    <s v="Akamai 7th Floor"/>
    <s v="IllumBos"/>
    <s v="Gagandeep Singh"/>
    <s v="MS: 2/6 - Ship: Kaushik to advise??  Edited on 2/5/2019 _x001e__x001e_"/>
    <m/>
    <s v="F05-10'-7TH FL"/>
    <s v="Picked - Complete"/>
    <d v="2019-02-03T00:00:00"/>
    <d v="2019-02-05T00:00:00"/>
    <b v="0"/>
    <b v="0"/>
    <s v="NO"/>
    <x v="3"/>
    <x v="0"/>
    <s v="Machine Shop Finished - Incomplete"/>
    <x v="0"/>
    <n v="720"/>
    <n v="9"/>
    <n v="0"/>
    <x v="5"/>
    <n v="1440"/>
    <n v="18"/>
    <x v="0"/>
    <n v="0"/>
    <n v="2019"/>
    <n v="2"/>
    <n v="4"/>
    <n v="2"/>
    <x v="0"/>
    <x v="1"/>
    <x v="1"/>
    <x v="0"/>
    <x v="2"/>
  </r>
  <r>
    <s v="75693-6"/>
    <x v="1"/>
    <x v="10"/>
    <m/>
    <x v="2"/>
    <x v="0"/>
    <b v="0"/>
    <x v="131"/>
    <s v="Regular"/>
    <x v="1"/>
    <x v="1"/>
    <m/>
    <x v="5"/>
    <n v="1"/>
    <n v="1"/>
    <x v="3"/>
    <x v="436"/>
    <n v="9"/>
    <n v="864"/>
    <n v="0"/>
    <s v="Akamai 7th Floor"/>
    <s v="IllumBos"/>
    <s v="Gagandeep Singh"/>
    <m/>
    <m/>
    <s v="F05-12'-7TH FL"/>
    <s v="Picked - Complete"/>
    <d v="2019-02-03T00:00:00"/>
    <d v="2019-02-05T00:00:00"/>
    <b v="0"/>
    <b v="0"/>
    <s v="NO"/>
    <x v="3"/>
    <x v="0"/>
    <s v="Machine Shop Finished - Incomplete"/>
    <x v="0"/>
    <n v="864"/>
    <n v="9"/>
    <n v="0"/>
    <x v="3"/>
    <n v="864"/>
    <n v="9"/>
    <x v="0"/>
    <n v="0"/>
    <n v="2019"/>
    <n v="2"/>
    <n v="4"/>
    <n v="2"/>
    <x v="0"/>
    <x v="1"/>
    <x v="1"/>
    <x v="0"/>
    <x v="2"/>
  </r>
  <r>
    <s v="75693-7"/>
    <x v="1"/>
    <x v="10"/>
    <m/>
    <x v="2"/>
    <x v="0"/>
    <b v="0"/>
    <x v="131"/>
    <s v="Regular"/>
    <x v="1"/>
    <x v="1"/>
    <m/>
    <x v="9"/>
    <n v="1"/>
    <n v="1"/>
    <x v="3"/>
    <x v="423"/>
    <n v="7"/>
    <n v="432"/>
    <n v="0"/>
    <s v="Akamai 7th Floor"/>
    <s v="IllumBos"/>
    <s v="Gagandeep Singh"/>
    <m/>
    <m/>
    <s v="F05A-6'-7TH FL"/>
    <s v="Picked - Complete"/>
    <d v="2019-02-03T00:00:00"/>
    <d v="2019-02-05T00:00:00"/>
    <b v="0"/>
    <b v="0"/>
    <s v="NO"/>
    <x v="3"/>
    <x v="0"/>
    <s v="Machine Shop Finished - Incomplete"/>
    <x v="0"/>
    <n v="432"/>
    <n v="7"/>
    <n v="0"/>
    <x v="3"/>
    <n v="432"/>
    <n v="7"/>
    <x v="0"/>
    <n v="0"/>
    <n v="2019"/>
    <n v="2"/>
    <n v="4"/>
    <n v="2"/>
    <x v="0"/>
    <x v="1"/>
    <x v="1"/>
    <x v="0"/>
    <x v="2"/>
  </r>
  <r>
    <s v="75693-8"/>
    <x v="1"/>
    <x v="10"/>
    <m/>
    <x v="1"/>
    <x v="0"/>
    <b v="0"/>
    <x v="131"/>
    <s v="Regular"/>
    <x v="5"/>
    <x v="1"/>
    <m/>
    <x v="10"/>
    <n v="1"/>
    <n v="1"/>
    <x v="3"/>
    <x v="437"/>
    <n v="7"/>
    <n v="432"/>
    <n v="0"/>
    <s v="Akamai 7th Floor"/>
    <s v="IllumBos"/>
    <s v="Gagandeep Singh"/>
    <m/>
    <m/>
    <s v="F05A-6'-PATH-7TH FL"/>
    <s v="Picked - Complete"/>
    <d v="2019-02-03T00:00:00"/>
    <m/>
    <b v="0"/>
    <b v="0"/>
    <s v="NO"/>
    <x v="3"/>
    <x v="0"/>
    <s v="Machine Shop Started"/>
    <x v="0"/>
    <n v="432"/>
    <n v="7"/>
    <n v="0"/>
    <x v="3"/>
    <n v="432"/>
    <n v="7"/>
    <x v="5"/>
    <n v="1"/>
    <n v="2019"/>
    <n v="2"/>
    <n v="4"/>
    <n v="2"/>
    <x v="0"/>
    <x v="1"/>
    <x v="1"/>
    <x v="0"/>
    <x v="2"/>
  </r>
  <r>
    <s v="75693-12"/>
    <x v="1"/>
    <x v="10"/>
    <m/>
    <x v="1"/>
    <x v="0"/>
    <b v="0"/>
    <x v="131"/>
    <s v="Regular"/>
    <x v="3"/>
    <x v="0"/>
    <s v="Missing Dimension"/>
    <x v="40"/>
    <n v="1"/>
    <n v="1"/>
    <x v="10"/>
    <x v="438"/>
    <n v="20.16"/>
    <n v="1930"/>
    <n v="0"/>
    <s v="Akamai 7th Floor"/>
    <s v="IllumBos"/>
    <s v="Gagandeep Singh"/>
    <m/>
    <m/>
    <s v="F04-13'5-7/16&quot;X9'6-5/16&quot;-07-15H"/>
    <s v="Picked - Complete"/>
    <d v="2019-02-03T00:00:00"/>
    <m/>
    <b v="0"/>
    <b v="0"/>
    <s v="NO"/>
    <x v="0"/>
    <x v="0"/>
    <s v="Machine Shop Started"/>
    <x v="0"/>
    <n v="643.33333333333337"/>
    <n v="6.72"/>
    <n v="0"/>
    <x v="9"/>
    <n v="1930"/>
    <n v="20.16"/>
    <x v="0"/>
    <n v="0"/>
    <n v="2019"/>
    <n v="2"/>
    <n v="4"/>
    <n v="2"/>
    <x v="0"/>
    <x v="1"/>
    <x v="1"/>
    <x v="0"/>
    <x v="2"/>
  </r>
  <r>
    <s v="75693-13"/>
    <x v="1"/>
    <x v="10"/>
    <m/>
    <x v="1"/>
    <x v="0"/>
    <b v="0"/>
    <x v="131"/>
    <s v="Regular"/>
    <x v="3"/>
    <x v="0"/>
    <s v="Missing Dimension"/>
    <x v="41"/>
    <n v="1"/>
    <n v="1"/>
    <x v="10"/>
    <x v="439"/>
    <n v="18.88"/>
    <n v="1750"/>
    <n v="0"/>
    <s v="Akamai 7th Floor"/>
    <s v="IllumBos"/>
    <s v="Gagandeep Singh"/>
    <m/>
    <m/>
    <s v="F04-10'9-3/16&quot;X8'11-1/8&quot;-07-15K"/>
    <s v="Picked - Complete"/>
    <d v="2019-02-03T00:00:00"/>
    <m/>
    <b v="0"/>
    <b v="0"/>
    <s v="NO"/>
    <x v="0"/>
    <x v="0"/>
    <s v="Machine Shop Started"/>
    <x v="0"/>
    <n v="583.33333333333337"/>
    <n v="6.293333333333333"/>
    <n v="0"/>
    <x v="9"/>
    <n v="1750"/>
    <n v="18.88"/>
    <x v="0"/>
    <n v="0"/>
    <n v="2019"/>
    <n v="2"/>
    <n v="4"/>
    <n v="2"/>
    <x v="0"/>
    <x v="1"/>
    <x v="1"/>
    <x v="0"/>
    <x v="2"/>
  </r>
  <r>
    <s v="75693-14"/>
    <x v="1"/>
    <x v="10"/>
    <m/>
    <x v="1"/>
    <x v="0"/>
    <b v="0"/>
    <x v="131"/>
    <s v="Regular"/>
    <x v="3"/>
    <x v="0"/>
    <s v="SD Revision"/>
    <x v="42"/>
    <n v="1"/>
    <n v="1"/>
    <x v="10"/>
    <x v="440"/>
    <n v="16.27"/>
    <n v="1570"/>
    <n v="0"/>
    <s v="Akamai 7th Floor"/>
    <s v="IllumBos"/>
    <s v="Gagandeep Singh"/>
    <m/>
    <m/>
    <s v="F04-10'2-7/16&quot;X6'11-3/16&quot;-07-15L"/>
    <s v="Picked - Complete"/>
    <d v="2019-02-03T00:00:00"/>
    <m/>
    <b v="0"/>
    <b v="0"/>
    <s v="NO"/>
    <x v="0"/>
    <x v="0"/>
    <s v="Machine Shop Started"/>
    <x v="0"/>
    <n v="523.33333333333337"/>
    <n v="5.4233333333333329"/>
    <n v="0"/>
    <x v="9"/>
    <n v="1570"/>
    <n v="16.27"/>
    <x v="0"/>
    <n v="0"/>
    <n v="2019"/>
    <n v="2"/>
    <n v="4"/>
    <n v="2"/>
    <x v="0"/>
    <x v="1"/>
    <x v="1"/>
    <x v="0"/>
    <x v="2"/>
  </r>
  <r>
    <s v="75693-17"/>
    <x v="1"/>
    <x v="10"/>
    <m/>
    <x v="1"/>
    <x v="0"/>
    <b v="0"/>
    <x v="131"/>
    <s v="Regular"/>
    <x v="1"/>
    <x v="1"/>
    <m/>
    <x v="44"/>
    <n v="1"/>
    <n v="1"/>
    <x v="10"/>
    <x v="441"/>
    <n v="19.03"/>
    <n v="1590"/>
    <n v="0"/>
    <s v="Akamai 7th Floor"/>
    <s v="IllumBos"/>
    <s v="Gagandeep Singh"/>
    <m/>
    <m/>
    <s v="F04-6'7-13/16&quot;X12'-11/16&quot;-07-17T"/>
    <s v="Picked - Complete"/>
    <d v="2019-02-03T00:00:00"/>
    <m/>
    <b v="0"/>
    <b v="0"/>
    <s v="NO"/>
    <x v="0"/>
    <x v="0"/>
    <s v="Machine Shop Started"/>
    <x v="0"/>
    <n v="530"/>
    <n v="6.3433333333333337"/>
    <n v="0"/>
    <x v="9"/>
    <n v="1590"/>
    <n v="19.03"/>
    <x v="0"/>
    <n v="0"/>
    <n v="2019"/>
    <n v="2"/>
    <n v="4"/>
    <n v="2"/>
    <x v="0"/>
    <x v="1"/>
    <x v="1"/>
    <x v="0"/>
    <x v="2"/>
  </r>
  <r>
    <s v="75693-18"/>
    <x v="1"/>
    <x v="10"/>
    <m/>
    <x v="1"/>
    <x v="0"/>
    <b v="0"/>
    <x v="131"/>
    <s v="Regular"/>
    <x v="1"/>
    <x v="1"/>
    <m/>
    <x v="45"/>
    <n v="1"/>
    <n v="1"/>
    <x v="6"/>
    <x v="442"/>
    <n v="9.2799999999999994"/>
    <n v="1135"/>
    <n v="0"/>
    <s v="Akamai 7th Floor"/>
    <s v="IllumBos"/>
    <s v="Gagandeep Singh"/>
    <m/>
    <m/>
    <s v="F04-10'3-3/16&quot;-07-19T"/>
    <s v="Picked - Complete"/>
    <d v="2019-02-03T00:00:00"/>
    <m/>
    <b v="0"/>
    <b v="0"/>
    <s v="NO"/>
    <x v="0"/>
    <x v="0"/>
    <s v="Machine Shop Started"/>
    <x v="0"/>
    <n v="567.5"/>
    <n v="4.6399999999999997"/>
    <n v="0"/>
    <x v="5"/>
    <n v="1135"/>
    <n v="9.2799999999999994"/>
    <x v="0"/>
    <n v="0"/>
    <n v="2019"/>
    <n v="2"/>
    <n v="4"/>
    <n v="2"/>
    <x v="0"/>
    <x v="1"/>
    <x v="1"/>
    <x v="0"/>
    <x v="2"/>
  </r>
  <r>
    <s v="75693-19"/>
    <x v="1"/>
    <x v="10"/>
    <m/>
    <x v="1"/>
    <x v="0"/>
    <b v="0"/>
    <x v="131"/>
    <s v="Regular"/>
    <x v="1"/>
    <x v="1"/>
    <m/>
    <x v="46"/>
    <n v="1"/>
    <n v="1"/>
    <x v="3"/>
    <x v="443"/>
    <n v="9.2799999999999994"/>
    <n v="675"/>
    <n v="0"/>
    <s v="Akamai 7th Floor"/>
    <s v="IllumBos"/>
    <s v="Gagandeep Singh"/>
    <m/>
    <m/>
    <s v="F04-9'10-1/16&quot;-07-20T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0"/>
    <x v="1"/>
    <x v="10"/>
    <m/>
    <x v="1"/>
    <x v="0"/>
    <b v="0"/>
    <x v="131"/>
    <s v="Regular"/>
    <x v="1"/>
    <x v="1"/>
    <m/>
    <x v="47"/>
    <n v="1"/>
    <n v="1"/>
    <x v="3"/>
    <x v="444"/>
    <n v="9.2799999999999994"/>
    <n v="735"/>
    <n v="0"/>
    <s v="Akamai 7th Floor"/>
    <s v="IllumBos"/>
    <s v="Gagandeep Singh"/>
    <m/>
    <m/>
    <s v="F04-10'4-1/8&quot;-07-22T"/>
    <s v="Picked - Complete"/>
    <d v="2019-02-03T00:00:00"/>
    <m/>
    <b v="0"/>
    <b v="0"/>
    <s v="NO"/>
    <x v="0"/>
    <x v="0"/>
    <s v="Machine Shop Started"/>
    <x v="0"/>
    <n v="735"/>
    <n v="9.2799999999999994"/>
    <n v="0"/>
    <x v="3"/>
    <n v="735"/>
    <n v="9.2799999999999994"/>
    <x v="0"/>
    <n v="0"/>
    <n v="2019"/>
    <n v="2"/>
    <n v="4"/>
    <n v="2"/>
    <x v="0"/>
    <x v="1"/>
    <x v="1"/>
    <x v="0"/>
    <x v="2"/>
  </r>
  <r>
    <s v="75693-21"/>
    <x v="1"/>
    <x v="10"/>
    <m/>
    <x v="1"/>
    <x v="0"/>
    <b v="0"/>
    <x v="131"/>
    <s v="Regular"/>
    <x v="1"/>
    <x v="1"/>
    <m/>
    <x v="54"/>
    <n v="1"/>
    <n v="1"/>
    <x v="3"/>
    <x v="444"/>
    <n v="9.2799999999999994"/>
    <n v="735"/>
    <n v="0"/>
    <s v="Akamai 7th Floor"/>
    <s v="IllumBos"/>
    <s v="Gagandeep Singh"/>
    <m/>
    <m/>
    <s v="F04-10'4-1/8&quot;-07-24T"/>
    <s v="Picked - Complete"/>
    <d v="2019-02-03T00:00:00"/>
    <m/>
    <b v="0"/>
    <b v="0"/>
    <s v="NO"/>
    <x v="0"/>
    <x v="0"/>
    <s v="Machine Shop Started"/>
    <x v="0"/>
    <n v="735"/>
    <n v="9.2799999999999994"/>
    <n v="0"/>
    <x v="3"/>
    <n v="735"/>
    <n v="9.2799999999999994"/>
    <x v="0"/>
    <n v="0"/>
    <n v="2019"/>
    <n v="2"/>
    <n v="4"/>
    <n v="2"/>
    <x v="0"/>
    <x v="1"/>
    <x v="1"/>
    <x v="0"/>
    <x v="2"/>
  </r>
  <r>
    <s v="75693-22"/>
    <x v="1"/>
    <x v="10"/>
    <m/>
    <x v="1"/>
    <x v="0"/>
    <b v="0"/>
    <x v="131"/>
    <s v="Regular"/>
    <x v="1"/>
    <x v="1"/>
    <m/>
    <x v="48"/>
    <n v="1"/>
    <n v="1"/>
    <x v="10"/>
    <x v="445"/>
    <n v="22.11"/>
    <n v="1870"/>
    <n v="0"/>
    <s v="Akamai 7th Floor"/>
    <s v="IllumBos"/>
    <s v="Gagandeep Singh"/>
    <m/>
    <m/>
    <s v="F04-10'10-5/16&quot;X10'4-7/8&quot;-07-17W"/>
    <s v="Picked - Complete"/>
    <d v="2019-02-03T00:00:00"/>
    <m/>
    <b v="0"/>
    <b v="0"/>
    <s v="NO"/>
    <x v="0"/>
    <x v="0"/>
    <s v="Machine Shop Started"/>
    <x v="0"/>
    <n v="623.33333333333337"/>
    <n v="7.37"/>
    <n v="0"/>
    <x v="9"/>
    <n v="1870"/>
    <n v="22.11"/>
    <x v="0"/>
    <n v="0"/>
    <n v="2019"/>
    <n v="2"/>
    <n v="4"/>
    <n v="2"/>
    <x v="0"/>
    <x v="1"/>
    <x v="1"/>
    <x v="0"/>
    <x v="2"/>
  </r>
  <r>
    <s v="75693-23"/>
    <x v="1"/>
    <x v="10"/>
    <m/>
    <x v="1"/>
    <x v="0"/>
    <b v="0"/>
    <x v="131"/>
    <s v="Regular"/>
    <x v="1"/>
    <x v="1"/>
    <m/>
    <x v="49"/>
    <n v="1"/>
    <n v="1"/>
    <x v="3"/>
    <x v="446"/>
    <n v="9.2799999999999994"/>
    <n v="675"/>
    <n v="0"/>
    <s v="Akamai 7th Floor"/>
    <s v="IllumBos"/>
    <s v="Gagandeep Singh"/>
    <m/>
    <m/>
    <s v="F04-9'7-3/8&quot;-07-19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4"/>
    <x v="1"/>
    <x v="10"/>
    <m/>
    <x v="1"/>
    <x v="0"/>
    <b v="0"/>
    <x v="131"/>
    <s v="Regular"/>
    <x v="7"/>
    <x v="0"/>
    <s v="SD Revision"/>
    <x v="50"/>
    <n v="1"/>
    <n v="1"/>
    <x v="3"/>
    <x v="447"/>
    <n v="9.2799999999999994"/>
    <n v="675"/>
    <n v="0"/>
    <s v="Akamai 7th Floor"/>
    <s v="IllumBos"/>
    <s v="Gagandeep Singh"/>
    <m/>
    <m/>
    <s v="F04-9'5-1/4&quot;-07-21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5"/>
    <x v="1"/>
    <x v="10"/>
    <m/>
    <x v="1"/>
    <x v="0"/>
    <b v="0"/>
    <x v="131"/>
    <s v="Regular"/>
    <x v="1"/>
    <x v="1"/>
    <m/>
    <x v="57"/>
    <n v="1"/>
    <n v="1"/>
    <x v="3"/>
    <x v="448"/>
    <n v="9.2799999999999994"/>
    <n v="675"/>
    <n v="0"/>
    <s v="Akamai 7th Floor"/>
    <s v="IllumBos"/>
    <s v="Gagandeep Singh"/>
    <m/>
    <m/>
    <s v="F04-9'3-3/16&quot;-07-23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6"/>
    <x v="1"/>
    <x v="10"/>
    <m/>
    <x v="1"/>
    <x v="0"/>
    <b v="0"/>
    <x v="131"/>
    <s v="Regular"/>
    <x v="1"/>
    <x v="1"/>
    <m/>
    <x v="55"/>
    <n v="1"/>
    <n v="1"/>
    <x v="3"/>
    <x v="448"/>
    <n v="9.2799999999999994"/>
    <n v="675"/>
    <n v="0"/>
    <s v="Akamai 7th Floor"/>
    <s v="IllumBos"/>
    <s v="Gagandeep Singh"/>
    <m/>
    <m/>
    <s v="F04-9'3-3/16&quot;-07-26W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27"/>
    <x v="1"/>
    <x v="10"/>
    <m/>
    <x v="1"/>
    <x v="0"/>
    <b v="0"/>
    <x v="131"/>
    <s v="Regular"/>
    <x v="1"/>
    <x v="1"/>
    <m/>
    <x v="58"/>
    <n v="1"/>
    <n v="1"/>
    <x v="3"/>
    <x v="449"/>
    <n v="6.7"/>
    <n v="615"/>
    <n v="0"/>
    <s v="Akamai 7th Floor"/>
    <s v="IllumBos"/>
    <s v="Gagandeep Singh"/>
    <m/>
    <m/>
    <s v="F04-8'10&quot;-07-28W"/>
    <s v="Picked - Complete"/>
    <d v="2019-02-03T00:00:00"/>
    <m/>
    <b v="0"/>
    <b v="0"/>
    <s v="NO"/>
    <x v="0"/>
    <x v="0"/>
    <s v="Machine Shop Started"/>
    <x v="0"/>
    <n v="615"/>
    <n v="6.7"/>
    <n v="0"/>
    <x v="3"/>
    <n v="615"/>
    <n v="6.7"/>
    <x v="0"/>
    <n v="0"/>
    <n v="2019"/>
    <n v="2"/>
    <n v="4"/>
    <n v="2"/>
    <x v="0"/>
    <x v="1"/>
    <x v="1"/>
    <x v="0"/>
    <x v="2"/>
  </r>
  <r>
    <s v="75693-28"/>
    <x v="1"/>
    <x v="10"/>
    <m/>
    <x v="1"/>
    <x v="0"/>
    <b v="0"/>
    <x v="131"/>
    <s v="Regular"/>
    <x v="1"/>
    <x v="1"/>
    <m/>
    <x v="12"/>
    <n v="1"/>
    <n v="1"/>
    <x v="3"/>
    <x v="450"/>
    <n v="6.7"/>
    <n v="615"/>
    <n v="0"/>
    <s v="Akamai 7th Floor"/>
    <s v="IllumBos"/>
    <s v="Gagandeep Singh"/>
    <m/>
    <m/>
    <s v="F04-8'4 7/8&quot;-07-30W"/>
    <s v="Picked - Complete"/>
    <d v="2019-02-03T00:00:00"/>
    <m/>
    <b v="0"/>
    <b v="0"/>
    <s v="NO"/>
    <x v="0"/>
    <x v="0"/>
    <s v="Machine Shop Started"/>
    <x v="0"/>
    <n v="615"/>
    <n v="6.7"/>
    <n v="0"/>
    <x v="3"/>
    <n v="615"/>
    <n v="6.7"/>
    <x v="0"/>
    <n v="0"/>
    <n v="2019"/>
    <n v="2"/>
    <n v="4"/>
    <n v="2"/>
    <x v="0"/>
    <x v="1"/>
    <x v="1"/>
    <x v="0"/>
    <x v="2"/>
  </r>
  <r>
    <s v="75693-29"/>
    <x v="1"/>
    <x v="10"/>
    <m/>
    <x v="1"/>
    <x v="0"/>
    <b v="0"/>
    <x v="131"/>
    <s v="Regular"/>
    <x v="1"/>
    <x v="1"/>
    <m/>
    <x v="13"/>
    <n v="1"/>
    <n v="1"/>
    <x v="6"/>
    <x v="451"/>
    <n v="18.78"/>
    <n v="1855"/>
    <n v="0"/>
    <s v="Akamai 7th Floor"/>
    <s v="IllumBos"/>
    <s v="Gagandeep Singh"/>
    <m/>
    <m/>
    <s v="F04-22'6-5/8&quot;-07-34T"/>
    <s v="Picked - Complete"/>
    <d v="2019-02-03T00:00:00"/>
    <m/>
    <b v="0"/>
    <b v="0"/>
    <s v="NO"/>
    <x v="0"/>
    <x v="0"/>
    <s v="Machine Shop Started"/>
    <x v="0"/>
    <n v="927.5"/>
    <n v="9.39"/>
    <n v="0"/>
    <x v="5"/>
    <n v="1855"/>
    <n v="18.78"/>
    <x v="0"/>
    <n v="0"/>
    <n v="2019"/>
    <n v="2"/>
    <n v="4"/>
    <n v="2"/>
    <x v="0"/>
    <x v="1"/>
    <x v="1"/>
    <x v="0"/>
    <x v="2"/>
  </r>
  <r>
    <s v="75693-30"/>
    <x v="1"/>
    <x v="10"/>
    <m/>
    <x v="1"/>
    <x v="0"/>
    <b v="0"/>
    <x v="131"/>
    <s v="Regular"/>
    <x v="1"/>
    <x v="1"/>
    <m/>
    <x v="14"/>
    <n v="1"/>
    <n v="1"/>
    <x v="10"/>
    <x v="452"/>
    <n v="22.95"/>
    <n v="1975"/>
    <n v="0"/>
    <s v="Akamai 7th Floor"/>
    <s v="IllumBos"/>
    <s v="Gagandeep Singh"/>
    <m/>
    <m/>
    <s v="F04-24'11-1/8&quot;-07-39T"/>
    <s v="Picked - Complete"/>
    <d v="2019-02-03T00:00:00"/>
    <m/>
    <b v="0"/>
    <b v="0"/>
    <s v="NO"/>
    <x v="0"/>
    <x v="0"/>
    <s v="Machine Shop Started"/>
    <x v="0"/>
    <n v="658.33333333333337"/>
    <n v="7.6499999999999995"/>
    <n v="0"/>
    <x v="9"/>
    <n v="1975"/>
    <n v="22.95"/>
    <x v="0"/>
    <n v="0"/>
    <n v="2019"/>
    <n v="2"/>
    <n v="4"/>
    <n v="2"/>
    <x v="0"/>
    <x v="1"/>
    <x v="1"/>
    <x v="0"/>
    <x v="2"/>
  </r>
  <r>
    <s v="75693-31"/>
    <x v="1"/>
    <x v="10"/>
    <m/>
    <x v="1"/>
    <x v="0"/>
    <b v="0"/>
    <x v="131"/>
    <s v="Regular"/>
    <x v="1"/>
    <x v="1"/>
    <m/>
    <x v="15"/>
    <n v="1"/>
    <n v="1"/>
    <x v="10"/>
    <x v="453"/>
    <n v="28.28"/>
    <n v="2575"/>
    <n v="0"/>
    <s v="Akamai 7th Floor"/>
    <s v="IllumBos"/>
    <s v="Gagandeep Singh"/>
    <m/>
    <m/>
    <s v="F04-34'7-1/2&quot;-07-41F"/>
    <s v="Picked - Complete"/>
    <d v="2019-02-03T00:00:00"/>
    <m/>
    <b v="0"/>
    <b v="0"/>
    <s v="NO"/>
    <x v="0"/>
    <x v="0"/>
    <s v="Machine Shop Started"/>
    <x v="0"/>
    <n v="858.33333333333337"/>
    <n v="9.4266666666666676"/>
    <n v="0"/>
    <x v="9"/>
    <n v="2575"/>
    <n v="28.28"/>
    <x v="0"/>
    <n v="0"/>
    <n v="2019"/>
    <n v="2"/>
    <n v="4"/>
    <n v="2"/>
    <x v="0"/>
    <x v="1"/>
    <x v="1"/>
    <x v="0"/>
    <x v="2"/>
  </r>
  <r>
    <s v="75693-32"/>
    <x v="1"/>
    <x v="10"/>
    <m/>
    <x v="1"/>
    <x v="0"/>
    <b v="0"/>
    <x v="131"/>
    <s v="Regular"/>
    <x v="2"/>
    <x v="0"/>
    <s v="Missing Diamension"/>
    <x v="16"/>
    <n v="1"/>
    <n v="1"/>
    <x v="4"/>
    <x v="454"/>
    <n v="57"/>
    <n v="4240"/>
    <n v="0"/>
    <s v="Akamai 7th Floor"/>
    <s v="IllumBos"/>
    <s v="Gagandeep Singh"/>
    <m/>
    <m/>
    <s v="F04-13'5&quot;X8'4&quot;X8'4&quot;X18'3&quot;-04-44M"/>
    <s v="Picked - Complete"/>
    <d v="2019-02-03T00:00:00"/>
    <m/>
    <b v="0"/>
    <b v="0"/>
    <s v="NO"/>
    <x v="0"/>
    <x v="0"/>
    <s v="Machine Shop Started"/>
    <x v="0"/>
    <n v="530"/>
    <n v="7.125"/>
    <n v="0"/>
    <x v="2"/>
    <n v="4240"/>
    <n v="57"/>
    <x v="0"/>
    <n v="0"/>
    <n v="2019"/>
    <n v="2"/>
    <n v="4"/>
    <n v="2"/>
    <x v="0"/>
    <x v="1"/>
    <x v="1"/>
    <x v="0"/>
    <x v="2"/>
  </r>
  <r>
    <s v="75693-33"/>
    <x v="1"/>
    <x v="10"/>
    <m/>
    <x v="1"/>
    <x v="0"/>
    <b v="0"/>
    <x v="131"/>
    <s v="Regular"/>
    <x v="1"/>
    <x v="1"/>
    <m/>
    <x v="17"/>
    <n v="1"/>
    <n v="1"/>
    <x v="3"/>
    <x v="455"/>
    <n v="7.67"/>
    <n v="555"/>
    <n v="0"/>
    <s v="Akamai 7th Floor"/>
    <s v="IllumBos"/>
    <s v="Gagandeep Singh"/>
    <m/>
    <m/>
    <s v="F04A-7'10-3/8&quot;-07-22F"/>
    <s v="Picked - Complete"/>
    <d v="2019-02-03T00:00:00"/>
    <m/>
    <b v="0"/>
    <b v="0"/>
    <s v="NO"/>
    <x v="0"/>
    <x v="0"/>
    <s v="Machine Shop Started"/>
    <x v="0"/>
    <n v="555"/>
    <n v="7.67"/>
    <n v="0"/>
    <x v="3"/>
    <n v="555"/>
    <n v="7.67"/>
    <x v="0"/>
    <n v="0"/>
    <n v="2019"/>
    <n v="2"/>
    <n v="4"/>
    <n v="2"/>
    <x v="0"/>
    <x v="1"/>
    <x v="1"/>
    <x v="0"/>
    <x v="2"/>
  </r>
  <r>
    <s v="75693-36"/>
    <x v="1"/>
    <x v="10"/>
    <m/>
    <x v="1"/>
    <x v="0"/>
    <b v="0"/>
    <x v="131"/>
    <s v="Regular"/>
    <x v="0"/>
    <x v="1"/>
    <s v="SD revision/SUB ASSEMBLY"/>
    <x v="18"/>
    <n v="1"/>
    <n v="1"/>
    <x v="10"/>
    <x v="456"/>
    <n v="43.2"/>
    <n v="2470"/>
    <n v="0"/>
    <s v="Akamai 7th Floor"/>
    <s v="IllumBos"/>
    <s v="Gagandeep Singh"/>
    <m/>
    <m/>
    <s v="F10-46'5&quot;-ELEC LOBBY-7TH FL"/>
    <s v="Picked - Complete"/>
    <d v="2019-02-03T00:00:00"/>
    <m/>
    <b v="0"/>
    <b v="0"/>
    <s v="NO"/>
    <x v="3"/>
    <x v="0"/>
    <s v="Machine Shop Started"/>
    <x v="0"/>
    <n v="823.33333333333337"/>
    <n v="14.4"/>
    <n v="0"/>
    <x v="9"/>
    <n v="2470"/>
    <n v="43.2"/>
    <x v="1"/>
    <n v="0"/>
    <n v="2019"/>
    <n v="2"/>
    <n v="4"/>
    <n v="2"/>
    <x v="0"/>
    <x v="1"/>
    <x v="1"/>
    <x v="0"/>
    <x v="2"/>
  </r>
  <r>
    <s v="75693-40"/>
    <x v="1"/>
    <x v="10"/>
    <m/>
    <x v="1"/>
    <x v="0"/>
    <b v="0"/>
    <x v="131"/>
    <s v="Regular"/>
    <x v="1"/>
    <x v="1"/>
    <m/>
    <x v="51"/>
    <n v="1"/>
    <n v="1"/>
    <x v="3"/>
    <x v="457"/>
    <n v="9.2799999999999994"/>
    <n v="675"/>
    <n v="0"/>
    <s v="Akamai 7th Floor"/>
    <s v="IllumBos"/>
    <s v="Gagandeep Singh"/>
    <m/>
    <m/>
    <s v="F04-10'-07-19T"/>
    <s v="Picked - Complete"/>
    <d v="2019-02-03T00:00:00"/>
    <m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4"/>
    <n v="2"/>
    <x v="0"/>
    <x v="1"/>
    <x v="1"/>
    <x v="0"/>
    <x v="2"/>
  </r>
  <r>
    <s v="75693-41"/>
    <x v="1"/>
    <x v="10"/>
    <m/>
    <x v="1"/>
    <x v="0"/>
    <b v="0"/>
    <x v="131"/>
    <s v="Regular"/>
    <x v="1"/>
    <x v="1"/>
    <m/>
    <x v="20"/>
    <n v="1"/>
    <n v="1"/>
    <x v="3"/>
    <x v="458"/>
    <n v="6.7"/>
    <n v="555"/>
    <n v="0"/>
    <s v="Akamai 7th Floor"/>
    <s v="IllumBos"/>
    <s v="Gagandeep Singh"/>
    <m/>
    <m/>
    <s v="F04-8'-07-20T &amp; 22T"/>
    <s v="Picked - Complete"/>
    <d v="2019-02-03T00:00:00"/>
    <m/>
    <b v="0"/>
    <b v="0"/>
    <s v="NO"/>
    <x v="0"/>
    <x v="0"/>
    <s v="Machine Shop Started"/>
    <x v="0"/>
    <n v="555"/>
    <n v="6.7"/>
    <n v="0"/>
    <x v="3"/>
    <n v="555"/>
    <n v="6.7"/>
    <x v="0"/>
    <n v="0"/>
    <n v="2019"/>
    <n v="2"/>
    <n v="4"/>
    <n v="2"/>
    <x v="0"/>
    <x v="1"/>
    <x v="1"/>
    <x v="0"/>
    <x v="2"/>
  </r>
  <r>
    <s v="75693-42"/>
    <x v="1"/>
    <x v="10"/>
    <m/>
    <x v="1"/>
    <x v="0"/>
    <b v="0"/>
    <x v="131"/>
    <s v="Regular"/>
    <x v="1"/>
    <x v="1"/>
    <m/>
    <x v="21"/>
    <n v="1"/>
    <n v="1"/>
    <x v="3"/>
    <x v="459"/>
    <n v="6.7"/>
    <n v="555"/>
    <n v="0"/>
    <s v="Akamai 7th Floor"/>
    <s v="IllumBos"/>
    <s v="Gagandeep Singh"/>
    <m/>
    <m/>
    <s v="F04-7'8&quot;-07-24T"/>
    <s v="Picked - Complete"/>
    <d v="2019-02-03T00:00:00"/>
    <m/>
    <b v="0"/>
    <b v="0"/>
    <s v="NO"/>
    <x v="0"/>
    <x v="0"/>
    <s v="Machine Shop Started"/>
    <x v="0"/>
    <n v="555"/>
    <n v="6.7"/>
    <n v="0"/>
    <x v="3"/>
    <n v="555"/>
    <n v="6.7"/>
    <x v="0"/>
    <n v="0"/>
    <n v="2019"/>
    <n v="2"/>
    <n v="4"/>
    <n v="2"/>
    <x v="0"/>
    <x v="1"/>
    <x v="1"/>
    <x v="0"/>
    <x v="2"/>
  </r>
  <r>
    <s v="75693-43"/>
    <x v="1"/>
    <x v="10"/>
    <m/>
    <x v="1"/>
    <x v="0"/>
    <b v="0"/>
    <x v="131"/>
    <s v="Regular"/>
    <x v="1"/>
    <x v="1"/>
    <m/>
    <x v="22"/>
    <n v="1"/>
    <n v="1"/>
    <x v="6"/>
    <x v="460"/>
    <n v="16.2"/>
    <n v="1155"/>
    <n v="0"/>
    <s v="Akamai 7th Floor"/>
    <s v="IllumBos"/>
    <s v="Gagandeep Singh"/>
    <m/>
    <m/>
    <s v="F04-17'8&quot;-07-24T"/>
    <s v="Picked - Complete"/>
    <d v="2019-02-03T00:00:00"/>
    <m/>
    <b v="0"/>
    <b v="0"/>
    <s v="NO"/>
    <x v="0"/>
    <x v="0"/>
    <s v="Machine Shop Started"/>
    <x v="0"/>
    <n v="577.5"/>
    <n v="8.1"/>
    <n v="0"/>
    <x v="5"/>
    <n v="1155"/>
    <n v="16.2"/>
    <x v="0"/>
    <n v="0"/>
    <n v="2019"/>
    <n v="2"/>
    <n v="4"/>
    <n v="2"/>
    <x v="0"/>
    <x v="1"/>
    <x v="1"/>
    <x v="0"/>
    <x v="2"/>
  </r>
  <r>
    <s v="75693-44"/>
    <x v="1"/>
    <x v="10"/>
    <m/>
    <x v="2"/>
    <x v="0"/>
    <b v="0"/>
    <x v="131"/>
    <s v="Regular"/>
    <x v="1"/>
    <x v="1"/>
    <m/>
    <x v="23"/>
    <n v="1"/>
    <n v="1"/>
    <x v="3"/>
    <x v="461"/>
    <n v="7"/>
    <n v="432"/>
    <n v="0"/>
    <s v="Akamai 7th Floor"/>
    <s v="IllumBos"/>
    <s v="Gagandeep Singh"/>
    <m/>
    <m/>
    <s v="F05-6'-PATH-7TH FL"/>
    <s v="Picked - Complete"/>
    <d v="2019-02-03T00:00:00"/>
    <d v="2019-02-05T00:00:00"/>
    <b v="0"/>
    <b v="0"/>
    <s v="NO"/>
    <x v="3"/>
    <x v="0"/>
    <s v="Machine Shop Finished - Incomplete"/>
    <x v="0"/>
    <n v="432"/>
    <n v="7"/>
    <n v="0"/>
    <x v="3"/>
    <n v="432"/>
    <n v="7"/>
    <x v="0"/>
    <n v="0"/>
    <n v="2019"/>
    <n v="2"/>
    <n v="4"/>
    <n v="2"/>
    <x v="0"/>
    <x v="1"/>
    <x v="1"/>
    <x v="0"/>
    <x v="2"/>
  </r>
  <r>
    <s v="75693-45"/>
    <x v="1"/>
    <x v="10"/>
    <m/>
    <x v="1"/>
    <x v="0"/>
    <b v="0"/>
    <x v="131"/>
    <s v="Regular"/>
    <x v="1"/>
    <x v="1"/>
    <m/>
    <x v="24"/>
    <n v="1"/>
    <n v="1"/>
    <x v="3"/>
    <x v="462"/>
    <n v="9.2799999999999994"/>
    <n v="795"/>
    <n v="0"/>
    <s v="Akamai 7th Floor"/>
    <s v="IllumBos"/>
    <s v="Gagandeep Singh"/>
    <m/>
    <m/>
    <s v="F04-12'2&quot;-07-15D"/>
    <s v="Picked - Complete"/>
    <d v="2019-02-03T00:00:00"/>
    <m/>
    <b v="0"/>
    <b v="0"/>
    <s v="NO"/>
    <x v="0"/>
    <x v="0"/>
    <s v="Machine Shop Started"/>
    <x v="0"/>
    <n v="795"/>
    <n v="9.2799999999999994"/>
    <n v="0"/>
    <x v="3"/>
    <n v="795"/>
    <n v="9.2799999999999994"/>
    <x v="0"/>
    <n v="0"/>
    <n v="2019"/>
    <n v="2"/>
    <n v="4"/>
    <n v="2"/>
    <x v="0"/>
    <x v="1"/>
    <x v="1"/>
    <x v="0"/>
    <x v="2"/>
  </r>
  <r>
    <s v="75745-5"/>
    <x v="1"/>
    <x v="11"/>
    <m/>
    <x v="1"/>
    <x v="0"/>
    <b v="0"/>
    <x v="132"/>
    <s v="Regular"/>
    <x v="1"/>
    <x v="1"/>
    <m/>
    <x v="4"/>
    <n v="1"/>
    <n v="4"/>
    <x v="8"/>
    <x v="422"/>
    <n v="28"/>
    <n v="2304"/>
    <n v="0"/>
    <s v="Akamai 8th Floor"/>
    <s v="IllumBos"/>
    <s v="Gagandeep Singh"/>
    <s v="Eta:1/28  Edited on 1/28/2019 _x001e__x001e_"/>
    <m/>
    <s v="F05-8'-8TH FL"/>
    <s v="Picked - Complete"/>
    <d v="2019-02-05T00:00:00"/>
    <m/>
    <b v="0"/>
    <b v="0"/>
    <s v="NO"/>
    <x v="3"/>
    <x v="0"/>
    <s v="Machine Shop Started"/>
    <x v="0"/>
    <n v="576"/>
    <n v="7"/>
    <n v="0"/>
    <x v="7"/>
    <n v="2304"/>
    <n v="28"/>
    <x v="0"/>
    <n v="1"/>
    <n v="2019"/>
    <n v="2"/>
    <n v="11"/>
    <n v="1"/>
    <x v="1"/>
    <x v="1"/>
    <x v="0"/>
    <x v="0"/>
    <x v="2"/>
  </r>
  <r>
    <s v="75745-6"/>
    <x v="1"/>
    <x v="11"/>
    <m/>
    <x v="1"/>
    <x v="0"/>
    <b v="0"/>
    <x v="132"/>
    <s v="Regular"/>
    <x v="1"/>
    <x v="1"/>
    <m/>
    <x v="5"/>
    <n v="1"/>
    <n v="1"/>
    <x v="6"/>
    <x v="463"/>
    <n v="13"/>
    <n v="1152"/>
    <n v="0"/>
    <s v="Akamai 8th Floor"/>
    <s v="IllumBos"/>
    <s v="Gagandeep Singh"/>
    <m/>
    <m/>
    <s v="F05-16'-8TH FL"/>
    <s v="Picked - Complete"/>
    <d v="2019-02-05T00:00:00"/>
    <m/>
    <b v="0"/>
    <b v="0"/>
    <s v="NO"/>
    <x v="3"/>
    <x v="0"/>
    <s v="Machine Shop Started"/>
    <x v="0"/>
    <n v="576"/>
    <n v="6.5"/>
    <n v="0"/>
    <x v="5"/>
    <n v="1152"/>
    <n v="13"/>
    <x v="0"/>
    <n v="0"/>
    <n v="2019"/>
    <n v="2"/>
    <n v="11"/>
    <n v="1"/>
    <x v="1"/>
    <x v="1"/>
    <x v="0"/>
    <x v="0"/>
    <x v="2"/>
  </r>
  <r>
    <s v="75745-7"/>
    <x v="1"/>
    <x v="11"/>
    <m/>
    <x v="1"/>
    <x v="0"/>
    <b v="0"/>
    <x v="132"/>
    <s v="Regular"/>
    <x v="6"/>
    <x v="0"/>
    <s v="Driver"/>
    <x v="9"/>
    <n v="1"/>
    <n v="1"/>
    <x v="3"/>
    <x v="464"/>
    <n v="7"/>
    <n v="576"/>
    <n v="0"/>
    <s v="Akamai 8th Floor"/>
    <s v="IllumBos"/>
    <s v="Gagandeep Singh"/>
    <m/>
    <m/>
    <s v="F05-8'-PATH-8TH FL"/>
    <s v="Picked - Complete"/>
    <d v="2019-02-05T00:00:00"/>
    <m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1"/>
    <n v="1"/>
    <x v="1"/>
    <x v="1"/>
    <x v="0"/>
    <x v="0"/>
    <x v="2"/>
  </r>
  <r>
    <s v="75745-8"/>
    <x v="1"/>
    <x v="11"/>
    <m/>
    <x v="1"/>
    <x v="0"/>
    <b v="0"/>
    <x v="132"/>
    <s v="Regular"/>
    <x v="1"/>
    <x v="1"/>
    <m/>
    <x v="10"/>
    <n v="1"/>
    <n v="1"/>
    <x v="3"/>
    <x v="432"/>
    <n v="9"/>
    <n v="720"/>
    <n v="0"/>
    <s v="Akamai 8th Floor"/>
    <s v="IllumBos"/>
    <s v="Gagandeep Singh"/>
    <m/>
    <m/>
    <s v="F05-10'PATH -8TH FL"/>
    <s v="Picked - Complete"/>
    <d v="2019-02-05T00:00:00"/>
    <m/>
    <b v="0"/>
    <b v="0"/>
    <s v="NO"/>
    <x v="3"/>
    <x v="0"/>
    <s v="Machine Shop Started"/>
    <x v="0"/>
    <n v="720"/>
    <n v="9"/>
    <n v="0"/>
    <x v="3"/>
    <n v="720"/>
    <n v="9"/>
    <x v="0"/>
    <n v="0"/>
    <n v="2019"/>
    <n v="2"/>
    <n v="11"/>
    <n v="1"/>
    <x v="1"/>
    <x v="1"/>
    <x v="0"/>
    <x v="0"/>
    <x v="2"/>
  </r>
  <r>
    <s v="75745-9"/>
    <x v="1"/>
    <x v="11"/>
    <m/>
    <x v="1"/>
    <x v="0"/>
    <b v="0"/>
    <x v="132"/>
    <s v="Regular"/>
    <x v="1"/>
    <x v="1"/>
    <m/>
    <x v="11"/>
    <n v="1"/>
    <n v="1"/>
    <x v="6"/>
    <x v="433"/>
    <n v="16"/>
    <n v="1440"/>
    <n v="0"/>
    <s v="Akamai 8th Floor"/>
    <s v="IllumBos"/>
    <s v="Gagandeep Singh"/>
    <m/>
    <m/>
    <s v="F05B-20'-8TH FL"/>
    <s v="Picked - Complete"/>
    <d v="2019-02-05T00:00:00"/>
    <m/>
    <b v="0"/>
    <b v="0"/>
    <s v="NO"/>
    <x v="3"/>
    <x v="0"/>
    <s v="Machine Shop Started"/>
    <x v="0"/>
    <n v="720"/>
    <n v="8"/>
    <n v="0"/>
    <x v="5"/>
    <n v="1440"/>
    <n v="16"/>
    <x v="0"/>
    <n v="0"/>
    <n v="2019"/>
    <n v="2"/>
    <n v="11"/>
    <n v="1"/>
    <x v="1"/>
    <x v="1"/>
    <x v="0"/>
    <x v="0"/>
    <x v="2"/>
  </r>
  <r>
    <s v="75745-13"/>
    <x v="3"/>
    <x v="17"/>
    <m/>
    <x v="0"/>
    <x v="0"/>
    <b v="0"/>
    <x v="132"/>
    <s v="Regular"/>
    <x v="5"/>
    <x v="1"/>
    <s v="Store lost EN19793J-WH"/>
    <x v="41"/>
    <n v="1"/>
    <n v="1"/>
    <x v="15"/>
    <x v="465"/>
    <n v="31.8"/>
    <n v="2770"/>
    <n v="0"/>
    <s v="Akamai 8th Floor"/>
    <s v="IllumBos"/>
    <s v="Gagandeep Singh"/>
    <s v="Wrong parts in bom - Sukhwinder to follow  Edited on 1/28/2019 _x001e__x001e_:: Ship: Jan 31st  Edited on 1/29/2019 _x001e__x001e_ - Ship: 2/4  Edited on 2/1/2019::: Sent wrong part for paint ; - Erin to advise eta?  Edited on 2/5/2019 _x001e__x001e_"/>
    <m/>
    <s v="F04-6'4-11/16&quot;X30'1-15/16&quot;-08-39Q"/>
    <s v="Picked - Complete"/>
    <d v="2019-01-25T00:00:00"/>
    <d v="2019-01-23T00:00:00"/>
    <b v="0"/>
    <b v="0"/>
    <s v="NO"/>
    <x v="2"/>
    <x v="0"/>
    <s v="Wiring Issue"/>
    <x v="0"/>
    <n v="554"/>
    <n v="6.36"/>
    <n v="4"/>
    <x v="3"/>
    <n v="554"/>
    <n v="6.36"/>
    <x v="5"/>
    <n v="1"/>
    <n v="2019"/>
    <n v="1"/>
    <n v="28"/>
    <n v="1"/>
    <x v="1"/>
    <x v="1"/>
    <x v="0"/>
    <x v="1"/>
    <x v="0"/>
  </r>
  <r>
    <s v="75745-21"/>
    <x v="1"/>
    <x v="11"/>
    <m/>
    <x v="1"/>
    <x v="0"/>
    <b v="0"/>
    <x v="132"/>
    <s v="Regular"/>
    <x v="0"/>
    <x v="1"/>
    <s v="SD Revision"/>
    <x v="54"/>
    <n v="1"/>
    <n v="1"/>
    <x v="10"/>
    <x v="466"/>
    <n v="43.22"/>
    <n v="2515"/>
    <n v="0"/>
    <s v="Akamai 8th Floor"/>
    <s v="IllumBos"/>
    <s v="Gagandeep Singh"/>
    <m/>
    <m/>
    <s v="F10-46'5&quot;-ELEV LOBBY-8TH FL"/>
    <s v="Picked - Complete"/>
    <d v="2019-02-05T00:00:00"/>
    <m/>
    <b v="0"/>
    <b v="0"/>
    <s v="NO"/>
    <x v="3"/>
    <x v="0"/>
    <s v="Machine Shop Started"/>
    <x v="0"/>
    <n v="838.33333333333337"/>
    <n v="14.406666666666666"/>
    <n v="0"/>
    <x v="9"/>
    <n v="2515"/>
    <n v="43.22"/>
    <x v="1"/>
    <n v="0"/>
    <n v="2019"/>
    <n v="2"/>
    <n v="11"/>
    <n v="1"/>
    <x v="1"/>
    <x v="1"/>
    <x v="0"/>
    <x v="0"/>
    <x v="2"/>
  </r>
  <r>
    <s v="75746-5"/>
    <x v="3"/>
    <x v="11"/>
    <m/>
    <x v="1"/>
    <x v="0"/>
    <b v="0"/>
    <x v="133"/>
    <s v="Regular"/>
    <x v="1"/>
    <x v="1"/>
    <m/>
    <x v="4"/>
    <n v="1"/>
    <n v="1"/>
    <x v="3"/>
    <x v="435"/>
    <n v="7"/>
    <n v="432"/>
    <n v="0"/>
    <s v="Akamai 10th Floor"/>
    <s v="IllumBos"/>
    <s v="Gagandeep Singh"/>
    <m/>
    <m/>
    <s v="F05-6'-10TH FL"/>
    <s v="Picked - Complete"/>
    <d v="2019-01-17T00:00:00"/>
    <d v="2019-01-17T00:00:00"/>
    <b v="0"/>
    <b v="0"/>
    <s v="NO"/>
    <x v="3"/>
    <x v="0"/>
    <s v="Machine Shop Started"/>
    <x v="0"/>
    <n v="432"/>
    <n v="7"/>
    <n v="0"/>
    <x v="3"/>
    <n v="432"/>
    <n v="7"/>
    <x v="0"/>
    <n v="1"/>
    <n v="2019"/>
    <n v="2"/>
    <n v="11"/>
    <n v="1"/>
    <x v="1"/>
    <x v="1"/>
    <x v="1"/>
    <x v="0"/>
    <x v="2"/>
  </r>
  <r>
    <s v="75746-6"/>
    <x v="3"/>
    <x v="11"/>
    <m/>
    <x v="1"/>
    <x v="0"/>
    <b v="0"/>
    <x v="133"/>
    <s v="Regular"/>
    <x v="1"/>
    <x v="1"/>
    <m/>
    <x v="5"/>
    <n v="1"/>
    <n v="1"/>
    <x v="3"/>
    <x v="422"/>
    <n v="7"/>
    <n v="576"/>
    <n v="0"/>
    <s v="Akamai 10th Floor"/>
    <s v="IllumBos"/>
    <s v="Gagandeep Singh"/>
    <m/>
    <m/>
    <s v="F05-8'-10TH FL"/>
    <s v="Picked - Complete"/>
    <d v="2019-01-17T00:00:00"/>
    <d v="2019-01-17T00:00:00"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1"/>
    <n v="1"/>
    <x v="1"/>
    <x v="1"/>
    <x v="1"/>
    <x v="0"/>
    <x v="2"/>
  </r>
  <r>
    <s v="75746-7"/>
    <x v="3"/>
    <x v="11"/>
    <m/>
    <x v="1"/>
    <x v="0"/>
    <b v="0"/>
    <x v="133"/>
    <s v="Regular"/>
    <x v="1"/>
    <x v="1"/>
    <m/>
    <x v="9"/>
    <n v="1"/>
    <n v="1"/>
    <x v="3"/>
    <x v="420"/>
    <n v="9"/>
    <n v="720"/>
    <n v="0"/>
    <s v="Akamai 10th Floor"/>
    <s v="IllumBos"/>
    <s v="Gagandeep Singh"/>
    <m/>
    <m/>
    <s v="F05-10'-10TH FL"/>
    <s v="Picked - Complete"/>
    <d v="2019-01-17T00:00:00"/>
    <d v="2019-01-17T00:00:00"/>
    <b v="0"/>
    <b v="0"/>
    <s v="NO"/>
    <x v="3"/>
    <x v="0"/>
    <s v="Machine Shop Started"/>
    <x v="0"/>
    <n v="720"/>
    <n v="9"/>
    <n v="0"/>
    <x v="3"/>
    <n v="720"/>
    <n v="9"/>
    <x v="0"/>
    <n v="0"/>
    <n v="2019"/>
    <n v="2"/>
    <n v="11"/>
    <n v="1"/>
    <x v="1"/>
    <x v="1"/>
    <x v="1"/>
    <x v="0"/>
    <x v="2"/>
  </r>
  <r>
    <s v="75746-8"/>
    <x v="3"/>
    <x v="11"/>
    <m/>
    <x v="1"/>
    <x v="0"/>
    <b v="0"/>
    <x v="133"/>
    <s v="Regular"/>
    <x v="1"/>
    <x v="1"/>
    <m/>
    <x v="10"/>
    <n v="1"/>
    <n v="1"/>
    <x v="6"/>
    <x v="467"/>
    <n v="4"/>
    <n v="1440"/>
    <n v="0"/>
    <s v="Akamai 10th Floor"/>
    <s v="IllumBos"/>
    <s v="Gagandeep Singh"/>
    <m/>
    <m/>
    <s v="F05A-6'-10TH FL"/>
    <s v="Picked - Complete"/>
    <d v="2019-01-17T00:00:00"/>
    <d v="2019-01-17T00:00:00"/>
    <b v="0"/>
    <b v="0"/>
    <s v="NO"/>
    <x v="3"/>
    <x v="0"/>
    <s v="Machine Shop Started"/>
    <x v="0"/>
    <n v="720"/>
    <n v="2"/>
    <n v="0"/>
    <x v="5"/>
    <n v="1440"/>
    <n v="4"/>
    <x v="0"/>
    <n v="0"/>
    <n v="2019"/>
    <n v="2"/>
    <n v="11"/>
    <n v="1"/>
    <x v="1"/>
    <x v="1"/>
    <x v="1"/>
    <x v="0"/>
    <x v="2"/>
  </r>
  <r>
    <s v="75746-22"/>
    <x v="3"/>
    <x v="11"/>
    <m/>
    <x v="1"/>
    <x v="0"/>
    <b v="0"/>
    <x v="133"/>
    <s v="Regular"/>
    <x v="1"/>
    <x v="1"/>
    <m/>
    <x v="48"/>
    <n v="1"/>
    <n v="1"/>
    <x v="3"/>
    <x v="468"/>
    <n v="9.2799999999999994"/>
    <n v="675"/>
    <n v="0"/>
    <s v="Akamai 10th Floor"/>
    <s v="IllumBos"/>
    <s v="Gagandeep Singh"/>
    <m/>
    <m/>
    <s v="F04-9'8-1/8&quot;-10-33X"/>
    <s v="Picked - Complete"/>
    <d v="2019-01-17T00:00:00"/>
    <d v="2019-01-17T00:00:00"/>
    <b v="0"/>
    <b v="0"/>
    <s v="NO"/>
    <x v="0"/>
    <x v="0"/>
    <s v="Machine Shop Started"/>
    <x v="0"/>
    <n v="675"/>
    <n v="9.2799999999999994"/>
    <n v="0"/>
    <x v="3"/>
    <n v="675"/>
    <n v="9.2799999999999994"/>
    <x v="0"/>
    <n v="0"/>
    <n v="2019"/>
    <n v="2"/>
    <n v="11"/>
    <n v="1"/>
    <x v="1"/>
    <x v="0"/>
    <x v="1"/>
    <x v="0"/>
    <x v="2"/>
  </r>
  <r>
    <s v="75746-24"/>
    <x v="3"/>
    <x v="11"/>
    <m/>
    <x v="1"/>
    <x v="0"/>
    <b v="0"/>
    <x v="133"/>
    <s v="Regular"/>
    <x v="1"/>
    <x v="1"/>
    <m/>
    <x v="50"/>
    <n v="1"/>
    <n v="1"/>
    <x v="10"/>
    <x v="469"/>
    <n v="24"/>
    <n v="1330"/>
    <n v="0"/>
    <s v="Akamai 10th Floor"/>
    <s v="IllumBos"/>
    <s v="Gagandeep Singh"/>
    <m/>
    <m/>
    <s v="F04-8'7-1/8&quot;X8'10-7/8&quot;-10-29T"/>
    <s v="Picked - Complete"/>
    <d v="2019-01-17T00:00:00"/>
    <d v="2019-01-17T00:00:00"/>
    <b v="0"/>
    <b v="0"/>
    <s v="NO"/>
    <x v="0"/>
    <x v="0"/>
    <s v="Machine Shop Started"/>
    <x v="0"/>
    <n v="443.33333333333331"/>
    <n v="8"/>
    <n v="0"/>
    <x v="9"/>
    <n v="1330"/>
    <n v="24"/>
    <x v="0"/>
    <n v="0"/>
    <n v="2019"/>
    <n v="2"/>
    <n v="11"/>
    <n v="1"/>
    <x v="1"/>
    <x v="0"/>
    <x v="1"/>
    <x v="2"/>
    <x v="2"/>
  </r>
  <r>
    <s v="75746-25"/>
    <x v="3"/>
    <x v="11"/>
    <m/>
    <x v="1"/>
    <x v="0"/>
    <b v="0"/>
    <x v="133"/>
    <s v="Regular"/>
    <x v="1"/>
    <x v="1"/>
    <m/>
    <x v="57"/>
    <n v="1"/>
    <n v="1"/>
    <x v="10"/>
    <x v="470"/>
    <n v="24"/>
    <n v="1450"/>
    <n v="0"/>
    <s v="Akamai 10th Floor"/>
    <s v="IllumBos"/>
    <s v="Gagandeep Singh"/>
    <m/>
    <m/>
    <s v="F04-8'7-1/8&quot;X9'3-16/16&quot;-10-32T"/>
    <s v="Picked - Complete"/>
    <d v="2019-01-17T00:00:00"/>
    <d v="2019-01-17T00:00:00"/>
    <b v="0"/>
    <b v="0"/>
    <s v="NO"/>
    <x v="0"/>
    <x v="0"/>
    <s v="Machine Shop Started"/>
    <x v="0"/>
    <n v="483.33333333333331"/>
    <n v="8"/>
    <n v="0"/>
    <x v="9"/>
    <n v="1450"/>
    <n v="24"/>
    <x v="0"/>
    <n v="0"/>
    <n v="2019"/>
    <n v="2"/>
    <n v="11"/>
    <n v="1"/>
    <x v="1"/>
    <x v="0"/>
    <x v="1"/>
    <x v="2"/>
    <x v="2"/>
  </r>
  <r>
    <s v="75746-26"/>
    <x v="3"/>
    <x v="11"/>
    <m/>
    <x v="1"/>
    <x v="0"/>
    <b v="0"/>
    <x v="133"/>
    <s v="Regular"/>
    <x v="1"/>
    <x v="1"/>
    <m/>
    <x v="55"/>
    <n v="1"/>
    <n v="1"/>
    <x v="8"/>
    <x v="471"/>
    <n v="4"/>
    <n v="2355"/>
    <n v="0"/>
    <s v="Akamai 10th Floor"/>
    <s v="IllumBos"/>
    <s v="Gagandeep Singh"/>
    <m/>
    <m/>
    <s v="F04-38'-10-41L"/>
    <s v="Picked - Complete"/>
    <d v="2019-01-17T00:00:00"/>
    <d v="2019-01-17T00:00:00"/>
    <b v="0"/>
    <b v="0"/>
    <s v="NO"/>
    <x v="0"/>
    <x v="0"/>
    <s v="Machine Shop Started"/>
    <x v="0"/>
    <n v="588.75"/>
    <n v="1"/>
    <n v="0"/>
    <x v="7"/>
    <n v="2355"/>
    <n v="4"/>
    <x v="0"/>
    <n v="0"/>
    <n v="2019"/>
    <n v="2"/>
    <n v="11"/>
    <n v="1"/>
    <x v="1"/>
    <x v="0"/>
    <x v="1"/>
    <x v="0"/>
    <x v="2"/>
  </r>
  <r>
    <s v="75746-29"/>
    <x v="3"/>
    <x v="11"/>
    <m/>
    <x v="1"/>
    <x v="0"/>
    <b v="0"/>
    <x v="133"/>
    <s v="Regular"/>
    <x v="0"/>
    <x v="1"/>
    <m/>
    <x v="13"/>
    <n v="1"/>
    <n v="1"/>
    <x v="10"/>
    <x v="472"/>
    <n v="43.2"/>
    <n v="2470"/>
    <n v="0"/>
    <s v="Akamai 10th Floor"/>
    <s v="IllumBos"/>
    <s v="Gagandeep Singh"/>
    <m/>
    <m/>
    <s v="F10-46'1&quot;-ELEV LOBBY-10TH FL"/>
    <s v="Picked - Complete"/>
    <d v="2019-01-17T00:00:00"/>
    <d v="2019-01-17T00:00:00"/>
    <b v="0"/>
    <b v="0"/>
    <s v="NO"/>
    <x v="3"/>
    <x v="0"/>
    <s v="Machine Shop Started"/>
    <x v="0"/>
    <n v="823.33333333333337"/>
    <n v="14.4"/>
    <n v="0"/>
    <x v="9"/>
    <n v="2470"/>
    <n v="43.2"/>
    <x v="1"/>
    <n v="0"/>
    <n v="2019"/>
    <n v="2"/>
    <n v="11"/>
    <n v="1"/>
    <x v="1"/>
    <x v="0"/>
    <x v="1"/>
    <x v="0"/>
    <x v="2"/>
  </r>
  <r>
    <s v="75746-31"/>
    <x v="3"/>
    <x v="11"/>
    <m/>
    <x v="1"/>
    <x v="0"/>
    <b v="0"/>
    <x v="133"/>
    <s v="Regular"/>
    <x v="2"/>
    <x v="0"/>
    <s v="Missing Driver Info."/>
    <x v="15"/>
    <n v="1"/>
    <n v="1"/>
    <x v="10"/>
    <x v="470"/>
    <n v="24"/>
    <n v="1360"/>
    <n v="0"/>
    <s v="Akamai 10th Floor"/>
    <s v="IllumBos"/>
    <s v="Gagandeep Singh"/>
    <m/>
    <m/>
    <s v="F04-9'6 7/8&quot;X9'11-15/16&quot;-10-34T"/>
    <s v="Picked - Complete"/>
    <d v="2019-01-17T00:00:00"/>
    <d v="2019-01-17T00:00:00"/>
    <b v="0"/>
    <b v="0"/>
    <s v="NO"/>
    <x v="0"/>
    <x v="0"/>
    <s v="Machine Shop Started"/>
    <x v="0"/>
    <n v="453.33333333333331"/>
    <n v="8"/>
    <n v="0"/>
    <x v="9"/>
    <n v="1360"/>
    <n v="24"/>
    <x v="0"/>
    <n v="0"/>
    <n v="2019"/>
    <n v="2"/>
    <n v="11"/>
    <n v="1"/>
    <x v="1"/>
    <x v="0"/>
    <x v="1"/>
    <x v="2"/>
    <x v="2"/>
  </r>
  <r>
    <s v="75746-34"/>
    <x v="3"/>
    <x v="11"/>
    <m/>
    <x v="1"/>
    <x v="0"/>
    <b v="0"/>
    <x v="133"/>
    <s v="Regular"/>
    <x v="1"/>
    <x v="1"/>
    <m/>
    <x v="59"/>
    <n v="1"/>
    <n v="1"/>
    <x v="3"/>
    <x v="464"/>
    <n v="7"/>
    <n v="576"/>
    <n v="0"/>
    <s v="Akamai 10th Floor"/>
    <s v="IllumBos"/>
    <s v="Gagandeep Singh"/>
    <m/>
    <m/>
    <s v="F05-8'PATH-10TH FL"/>
    <s v="Picked - Complete"/>
    <d v="2019-01-17T00:00:00"/>
    <d v="2019-01-17T00:00:00"/>
    <b v="0"/>
    <b v="0"/>
    <s v="NO"/>
    <x v="3"/>
    <x v="0"/>
    <s v="Machine Shop Started"/>
    <x v="0"/>
    <n v="576"/>
    <n v="7"/>
    <n v="0"/>
    <x v="3"/>
    <n v="576"/>
    <n v="7"/>
    <x v="0"/>
    <n v="0"/>
    <n v="2019"/>
    <n v="2"/>
    <n v="11"/>
    <n v="1"/>
    <x v="1"/>
    <x v="1"/>
    <x v="1"/>
    <x v="0"/>
    <x v="2"/>
  </r>
  <r>
    <s v="76203-28"/>
    <x v="3"/>
    <x v="12"/>
    <m/>
    <x v="1"/>
    <x v="0"/>
    <b v="0"/>
    <x v="134"/>
    <s v="Regular"/>
    <x v="3"/>
    <x v="0"/>
    <s v="Type Lable"/>
    <x v="12"/>
    <n v="1"/>
    <n v="2"/>
    <x v="6"/>
    <x v="432"/>
    <n v="18"/>
    <n v="1440"/>
    <n v="0"/>
    <s v="Akamai 9th Floor"/>
    <s v="IllumBos"/>
    <s v="Gagandeep Singh"/>
    <m/>
    <m/>
    <s v="F05-10'PATH-9TH FL"/>
    <s v="Picked - Complete"/>
    <d v="2019-02-05T00:00:00"/>
    <m/>
    <b v="0"/>
    <b v="0"/>
    <s v="NO"/>
    <x v="3"/>
    <x v="0"/>
    <s v="Machine Shop Started"/>
    <x v="0"/>
    <n v="720"/>
    <n v="9"/>
    <n v="0"/>
    <x v="5"/>
    <n v="1440"/>
    <n v="18"/>
    <x v="0"/>
    <n v="1"/>
    <n v="2019"/>
    <n v="2"/>
    <n v="13"/>
    <n v="1"/>
    <x v="1"/>
    <x v="0"/>
    <x v="1"/>
    <x v="0"/>
    <x v="0"/>
  </r>
  <r>
    <s v="76203-29"/>
    <x v="3"/>
    <x v="12"/>
    <m/>
    <x v="1"/>
    <x v="0"/>
    <b v="0"/>
    <x v="134"/>
    <s v="Regular"/>
    <x v="1"/>
    <x v="1"/>
    <m/>
    <x v="13"/>
    <n v="1"/>
    <n v="1"/>
    <x v="6"/>
    <x v="473"/>
    <n v="7"/>
    <n v="1296"/>
    <n v="0"/>
    <s v="Akamai 9th Floor"/>
    <s v="IllumBos"/>
    <s v="Gagandeep Singh"/>
    <m/>
    <m/>
    <s v="F05-18'-9TH FL"/>
    <s v="Picked - Complete"/>
    <d v="2019-02-05T00:00:00"/>
    <m/>
    <b v="0"/>
    <b v="0"/>
    <s v="NO"/>
    <x v="3"/>
    <x v="0"/>
    <s v="Machine Shop Started"/>
    <x v="0"/>
    <n v="648"/>
    <n v="3.5"/>
    <n v="0"/>
    <x v="5"/>
    <n v="1296"/>
    <n v="7"/>
    <x v="0"/>
    <n v="0"/>
    <n v="2019"/>
    <n v="2"/>
    <n v="13"/>
    <n v="1"/>
    <x v="1"/>
    <x v="0"/>
    <x v="1"/>
    <x v="0"/>
    <x v="0"/>
  </r>
  <r>
    <s v="76203-30"/>
    <x v="3"/>
    <x v="12"/>
    <m/>
    <x v="1"/>
    <x v="0"/>
    <b v="0"/>
    <x v="134"/>
    <s v="Regular"/>
    <x v="1"/>
    <x v="1"/>
    <m/>
    <x v="14"/>
    <n v="1"/>
    <n v="1"/>
    <x v="3"/>
    <x v="435"/>
    <n v="7"/>
    <n v="432"/>
    <n v="0"/>
    <s v="Akamai 9th Floor"/>
    <s v="IllumBos"/>
    <s v="Gagandeep Singh"/>
    <m/>
    <m/>
    <s v="F05-6'-9TH FL"/>
    <s v="Picked - Complete"/>
    <d v="2019-02-05T00:00:00"/>
    <m/>
    <b v="0"/>
    <b v="0"/>
    <s v="NO"/>
    <x v="3"/>
    <x v="0"/>
    <s v="Machine Shop Started"/>
    <x v="0"/>
    <n v="432"/>
    <n v="7"/>
    <n v="0"/>
    <x v="3"/>
    <n v="432"/>
    <n v="7"/>
    <x v="0"/>
    <n v="0"/>
    <n v="2019"/>
    <n v="2"/>
    <n v="13"/>
    <n v="1"/>
    <x v="1"/>
    <x v="0"/>
    <x v="1"/>
    <x v="0"/>
    <x v="0"/>
  </r>
  <r>
    <s v="76203-31"/>
    <x v="3"/>
    <x v="12"/>
    <m/>
    <x v="1"/>
    <x v="0"/>
    <b v="0"/>
    <x v="134"/>
    <s v="Regular"/>
    <x v="1"/>
    <x v="1"/>
    <m/>
    <x v="15"/>
    <n v="1"/>
    <n v="4"/>
    <x v="8"/>
    <x v="422"/>
    <n v="28"/>
    <n v="2304"/>
    <n v="0"/>
    <s v="Akamai 9th Floor"/>
    <s v="IllumBos"/>
    <s v="Gagandeep Singh"/>
    <m/>
    <m/>
    <s v="F05-8'-9TH FL"/>
    <s v="Picked - Complete"/>
    <d v="2019-02-05T00:00:00"/>
    <m/>
    <b v="0"/>
    <b v="0"/>
    <s v="NO"/>
    <x v="3"/>
    <x v="0"/>
    <s v="Machine Shop Started"/>
    <x v="0"/>
    <n v="576"/>
    <n v="7"/>
    <n v="0"/>
    <x v="7"/>
    <n v="2304"/>
    <n v="28"/>
    <x v="0"/>
    <n v="0"/>
    <n v="2019"/>
    <n v="2"/>
    <n v="13"/>
    <n v="1"/>
    <x v="1"/>
    <x v="0"/>
    <x v="1"/>
    <x v="0"/>
    <x v="0"/>
  </r>
  <r>
    <s v="76203-32"/>
    <x v="3"/>
    <x v="12"/>
    <m/>
    <x v="1"/>
    <x v="0"/>
    <b v="0"/>
    <x v="134"/>
    <s v="Regular"/>
    <x v="1"/>
    <x v="1"/>
    <m/>
    <x v="16"/>
    <n v="1"/>
    <n v="2"/>
    <x v="6"/>
    <x v="423"/>
    <n v="14"/>
    <n v="864"/>
    <n v="0"/>
    <s v="Akamai 9th Floor"/>
    <s v="IllumBos"/>
    <s v="Gagandeep Singh"/>
    <m/>
    <m/>
    <s v="F05A-6'-9TH FL"/>
    <s v="Picked - Complete"/>
    <d v="2019-02-05T00:00:00"/>
    <m/>
    <b v="0"/>
    <b v="0"/>
    <s v="NO"/>
    <x v="3"/>
    <x v="0"/>
    <s v="Machine Shop Started"/>
    <x v="0"/>
    <n v="432"/>
    <n v="7"/>
    <n v="0"/>
    <x v="5"/>
    <n v="864"/>
    <n v="14"/>
    <x v="0"/>
    <n v="0"/>
    <n v="2019"/>
    <n v="2"/>
    <n v="13"/>
    <n v="1"/>
    <x v="1"/>
    <x v="0"/>
    <x v="1"/>
    <x v="0"/>
    <x v="0"/>
  </r>
  <r>
    <s v="78744-1"/>
    <x v="5"/>
    <x v="1"/>
    <d v="2019-02-05T00:00:00"/>
    <x v="2"/>
    <x v="0"/>
    <b v="0"/>
    <x v="135"/>
    <s v="Regular"/>
    <x v="1"/>
    <x v="1"/>
    <m/>
    <x v="0"/>
    <n v="1"/>
    <n v="18"/>
    <x v="20"/>
    <x v="474"/>
    <n v="82.8"/>
    <n v="4320"/>
    <n v="0"/>
    <m/>
    <s v="Enterpri"/>
    <s v="Jessica Pasternyk"/>
    <m/>
    <m/>
    <s v="JL1-4'"/>
    <s v="Picked - Complete"/>
    <m/>
    <m/>
    <b v="0"/>
    <b v="0"/>
    <s v="NO"/>
    <x v="2"/>
    <x v="0"/>
    <s v="Machine Shop Finished - Incomplete"/>
    <x v="0"/>
    <n v="240"/>
    <n v="4.5999999999999996"/>
    <n v="0"/>
    <x v="21"/>
    <n v="4320"/>
    <n v="82.8"/>
    <x v="0"/>
    <n v="1"/>
    <n v="2019"/>
    <n v="2"/>
    <n v="5"/>
    <n v="1"/>
    <x v="1"/>
    <x v="1"/>
    <x v="0"/>
    <x v="0"/>
    <x v="0"/>
  </r>
  <r>
    <s v="78645-1"/>
    <x v="2"/>
    <x v="2"/>
    <d v="2019-02-01T00:00:00"/>
    <x v="4"/>
    <x v="0"/>
    <b v="0"/>
    <x v="136"/>
    <s v="High Priority"/>
    <x v="4"/>
    <x v="0"/>
    <s v="Sensor"/>
    <x v="0"/>
    <n v="1"/>
    <n v="1"/>
    <x v="3"/>
    <x v="475"/>
    <n v="11"/>
    <n v="1077"/>
    <n v="0"/>
    <s v="URGENT ORDER - MUST SHIP WITH SO# 78661"/>
    <s v="PSGI"/>
    <s v="Sacha Lempka"/>
    <s v="Try for 2/1  Edited on 1/31/2019 Ship:2/4  Edited on 2/1/2019"/>
    <m/>
    <s v="L5-A"/>
    <m/>
    <m/>
    <m/>
    <b v="0"/>
    <b v="0"/>
    <s v="NO"/>
    <x v="2"/>
    <x v="0"/>
    <s v="Packaging Finished"/>
    <x v="0"/>
    <n v="1077"/>
    <n v="11"/>
    <n v="1"/>
    <x v="4"/>
    <n v="0"/>
    <n v="0"/>
    <x v="0"/>
    <n v="1"/>
    <n v="2019"/>
    <n v="2"/>
    <n v="1"/>
    <n v="1"/>
    <x v="1"/>
    <x v="1"/>
    <x v="0"/>
    <x v="0"/>
    <x v="0"/>
  </r>
  <r>
    <s v="78645-2"/>
    <x v="2"/>
    <x v="2"/>
    <d v="2019-02-01T00:00:00"/>
    <x v="4"/>
    <x v="0"/>
    <b v="0"/>
    <x v="136"/>
    <s v="High Priority"/>
    <x v="9"/>
    <x v="0"/>
    <s v="Driver donn't Fit"/>
    <x v="1"/>
    <n v="1"/>
    <n v="1"/>
    <x v="3"/>
    <x v="476"/>
    <n v="11"/>
    <n v="1102"/>
    <n v="0"/>
    <s v="URGENT ORDER - MUST SHIP WITH SO# 78661"/>
    <s v="PSGI"/>
    <s v="Sacha Lempka"/>
    <s v="Ship: feb 5th  Edited on 2/5/2019 _x001e__x001e_"/>
    <m/>
    <s v="L5-NL"/>
    <m/>
    <m/>
    <m/>
    <b v="0"/>
    <b v="0"/>
    <s v="NO"/>
    <x v="2"/>
    <x v="0"/>
    <s v="Packaging Finished"/>
    <x v="0"/>
    <n v="1102"/>
    <n v="11"/>
    <n v="1"/>
    <x v="4"/>
    <n v="0"/>
    <n v="0"/>
    <x v="0"/>
    <n v="0"/>
    <n v="2019"/>
    <n v="2"/>
    <n v="1"/>
    <n v="1"/>
    <x v="1"/>
    <x v="1"/>
    <x v="0"/>
    <x v="0"/>
    <x v="0"/>
  </r>
  <r>
    <s v="78661-1"/>
    <x v="2"/>
    <x v="2"/>
    <d v="2019-02-01T00:00:00"/>
    <x v="0"/>
    <x v="0"/>
    <b v="0"/>
    <x v="137"/>
    <s v="High Priority"/>
    <x v="4"/>
    <x v="1"/>
    <m/>
    <x v="0"/>
    <n v="1"/>
    <n v="1"/>
    <x v="3"/>
    <x v="477"/>
    <n v="7"/>
    <n v="805"/>
    <n v="0"/>
    <s v="URGENT ORDER - MUST SHIP WITH SO# 78645"/>
    <s v="PSGI"/>
    <s v="Sacha Lempka"/>
    <m/>
    <m/>
    <s v="L7"/>
    <m/>
    <d v="2019-01-23T00:00:00"/>
    <m/>
    <b v="0"/>
    <b v="0"/>
    <s v="NO"/>
    <x v="0"/>
    <x v="0"/>
    <s v="Wiring Issue"/>
    <x v="0"/>
    <n v="805"/>
    <n v="7"/>
    <n v="0"/>
    <x v="3"/>
    <n v="805"/>
    <n v="7"/>
    <x v="4"/>
    <n v="1"/>
    <n v="2019"/>
    <n v="2"/>
    <n v="1"/>
    <n v="1"/>
    <x v="1"/>
    <x v="1"/>
    <x v="1"/>
    <x v="0"/>
    <x v="0"/>
  </r>
  <r>
    <s v="78661-2"/>
    <x v="2"/>
    <x v="2"/>
    <d v="2019-02-01T00:00:00"/>
    <x v="0"/>
    <x v="0"/>
    <b v="0"/>
    <x v="137"/>
    <s v="High Priority"/>
    <x v="1"/>
    <x v="1"/>
    <m/>
    <x v="1"/>
    <n v="1"/>
    <n v="2"/>
    <x v="6"/>
    <x v="478"/>
    <n v="10"/>
    <n v="830"/>
    <n v="0"/>
    <s v="URGENT ORDER - MUST SHIP WITH SO# 78645"/>
    <s v="PSGI"/>
    <s v="Sacha Lempka"/>
    <s v="Ship:2/4  Edited on 2/1/2019 _x001e__x001e_:: Ship: feb 5th  Edited on 2/5/2019 _x001e__x001e_"/>
    <m/>
    <s v="L12"/>
    <m/>
    <d v="2019-01-23T00:00:00"/>
    <m/>
    <b v="0"/>
    <b v="0"/>
    <s v="NO"/>
    <x v="0"/>
    <x v="0"/>
    <s v="Wiring Issue"/>
    <x v="0"/>
    <n v="415"/>
    <n v="5"/>
    <n v="0"/>
    <x v="5"/>
    <n v="830"/>
    <n v="10"/>
    <x v="0"/>
    <n v="0"/>
    <n v="2019"/>
    <n v="2"/>
    <n v="1"/>
    <n v="1"/>
    <x v="1"/>
    <x v="1"/>
    <x v="0"/>
    <x v="0"/>
    <x v="0"/>
  </r>
  <r>
    <s v="79048-1"/>
    <x v="3"/>
    <x v="8"/>
    <d v="2019-02-08T00:00:00"/>
    <x v="1"/>
    <x v="1"/>
    <b v="0"/>
    <x v="138"/>
    <s v="Regular"/>
    <x v="1"/>
    <x v="1"/>
    <m/>
    <x v="0"/>
    <n v="1"/>
    <n v="1"/>
    <x v="3"/>
    <x v="479"/>
    <n v="4.3"/>
    <n v="100"/>
    <n v="0"/>
    <m/>
    <s v="Curtis S"/>
    <s v="Jessica Kennedy"/>
    <m/>
    <m/>
    <s v="SAMPLE-4'"/>
    <s v="Picked - Complete"/>
    <m/>
    <m/>
    <b v="0"/>
    <b v="0"/>
    <s v="OK"/>
    <x v="2"/>
    <x v="0"/>
    <s v="Machine Shop Started"/>
    <x v="0"/>
    <n v="100"/>
    <n v="4.3"/>
    <n v="0"/>
    <x v="3"/>
    <n v="100"/>
    <n v="4.3"/>
    <x v="0"/>
    <n v="1"/>
    <n v="2019"/>
    <n v="2"/>
    <n v="8"/>
    <n v="1"/>
    <x v="1"/>
    <x v="1"/>
    <x v="1"/>
    <x v="0"/>
    <x v="2"/>
  </r>
  <r>
    <s v="79311-1"/>
    <x v="4"/>
    <x v="9"/>
    <d v="2019-02-07T00:00:00"/>
    <x v="1"/>
    <x v="3"/>
    <b v="0"/>
    <x v="139"/>
    <s v="Regular"/>
    <x v="1"/>
    <x v="1"/>
    <m/>
    <x v="0"/>
    <n v="1"/>
    <n v="1"/>
    <x v="3"/>
    <x v="480"/>
    <n v="4.3"/>
    <n v="150"/>
    <n v="0"/>
    <m/>
    <s v="RKI"/>
    <s v="Daljit Singh"/>
    <m/>
    <m/>
    <s v="CL1L-23 7/16&quot;"/>
    <m/>
    <m/>
    <m/>
    <b v="0"/>
    <b v="0"/>
    <s v="NO"/>
    <x v="0"/>
    <x v="0"/>
    <s v="Machine Shop Started"/>
    <x v="0"/>
    <n v="150"/>
    <n v="4.3"/>
    <n v="0"/>
    <x v="3"/>
    <n v="150"/>
    <n v="4.3"/>
    <x v="0"/>
    <n v="1"/>
    <n v="2019"/>
    <n v="2"/>
    <n v="7"/>
    <n v="1"/>
    <x v="1"/>
    <x v="0"/>
    <x v="1"/>
    <x v="0"/>
    <x v="2"/>
  </r>
  <r>
    <s v="79311-2"/>
    <x v="4"/>
    <x v="9"/>
    <d v="2019-02-07T00:00:00"/>
    <x v="1"/>
    <x v="3"/>
    <b v="0"/>
    <x v="139"/>
    <s v="Regular"/>
    <x v="1"/>
    <x v="1"/>
    <m/>
    <x v="1"/>
    <n v="1"/>
    <n v="1"/>
    <x v="3"/>
    <x v="481"/>
    <n v="4.3"/>
    <n v="300"/>
    <n v="0"/>
    <m/>
    <s v="RKI"/>
    <s v="Daljit Singh"/>
    <m/>
    <m/>
    <s v="CL1L-46 3/4&quot;"/>
    <m/>
    <m/>
    <m/>
    <b v="0"/>
    <b v="0"/>
    <s v="NO"/>
    <x v="0"/>
    <x v="0"/>
    <s v="Machine Shop Started"/>
    <x v="0"/>
    <n v="300"/>
    <n v="4.3"/>
    <n v="0"/>
    <x v="3"/>
    <n v="300"/>
    <n v="4.3"/>
    <x v="0"/>
    <n v="0"/>
    <n v="2019"/>
    <n v="2"/>
    <n v="7"/>
    <n v="1"/>
    <x v="1"/>
    <x v="0"/>
    <x v="1"/>
    <x v="0"/>
    <x v="2"/>
  </r>
  <r>
    <s v="79085-1"/>
    <x v="0"/>
    <x v="1"/>
    <d v="2019-02-05T00:00:00"/>
    <x v="3"/>
    <x v="3"/>
    <b v="0"/>
    <x v="140"/>
    <s v="Regular"/>
    <x v="1"/>
    <x v="1"/>
    <m/>
    <x v="0"/>
    <n v="1"/>
    <n v="88"/>
    <x v="45"/>
    <x v="482"/>
    <n v="220"/>
    <n v="17600"/>
    <n v="0"/>
    <s v="Mark: ATTN: Andrew -254-498-0596_x001e_Notify: Andrew -254-498-0596"/>
    <s v="RKI"/>
    <s v="Daljit Singh"/>
    <m/>
    <m/>
    <s v="LR2-2'"/>
    <m/>
    <d v="2019-01-27T00:00:00"/>
    <m/>
    <b v="0"/>
    <b v="0"/>
    <s v="NO"/>
    <x v="2"/>
    <x v="0"/>
    <s v="Given to Shipping"/>
    <x v="0"/>
    <n v="200"/>
    <n v="2.5"/>
    <n v="100"/>
    <x v="44"/>
    <n v="-2400"/>
    <n v="-30"/>
    <x v="0"/>
    <n v="1"/>
    <n v="2019"/>
    <n v="2"/>
    <n v="5"/>
    <n v="1"/>
    <x v="1"/>
    <x v="1"/>
    <x v="0"/>
    <x v="0"/>
    <x v="0"/>
  </r>
  <r>
    <s v="78047-1"/>
    <x v="2"/>
    <x v="8"/>
    <d v="2019-02-08T00:00:00"/>
    <x v="2"/>
    <x v="0"/>
    <b v="0"/>
    <x v="141"/>
    <s v="Regular"/>
    <x v="1"/>
    <x v="1"/>
    <m/>
    <x v="0"/>
    <n v="1"/>
    <n v="9"/>
    <x v="11"/>
    <x v="483"/>
    <n v="67.5"/>
    <n v="4320"/>
    <n v="0"/>
    <m/>
    <s v="IllumBos"/>
    <s v="Philip Halsey"/>
    <m/>
    <m/>
    <s v="LT-02"/>
    <s v="Picked - Complete"/>
    <d v="2019-02-03T00:00:00"/>
    <m/>
    <b v="0"/>
    <b v="0"/>
    <s v="NO"/>
    <x v="2"/>
    <x v="0"/>
    <s v="Machine Shop Finished - Incomplete"/>
    <x v="0"/>
    <n v="480"/>
    <n v="7.5"/>
    <n v="0"/>
    <x v="11"/>
    <n v="4320"/>
    <n v="67.5"/>
    <x v="0"/>
    <n v="1"/>
    <n v="2019"/>
    <n v="2"/>
    <n v="8"/>
    <n v="1"/>
    <x v="1"/>
    <x v="1"/>
    <x v="0"/>
    <x v="0"/>
    <x v="0"/>
  </r>
  <r>
    <s v="78047-2"/>
    <x v="2"/>
    <x v="8"/>
    <d v="2019-02-08T00:00:00"/>
    <x v="2"/>
    <x v="0"/>
    <b v="0"/>
    <x v="141"/>
    <s v="Regular"/>
    <x v="1"/>
    <x v="1"/>
    <m/>
    <x v="1"/>
    <n v="1"/>
    <n v="1"/>
    <x v="3"/>
    <x v="484"/>
    <n v="11.8"/>
    <n v="960"/>
    <n v="0"/>
    <m/>
    <s v="IllumBos"/>
    <s v="Philip Halsey"/>
    <m/>
    <m/>
    <s v="LT-02A"/>
    <s v="Picked - Complete"/>
    <d v="2019-02-03T00:00:00"/>
    <m/>
    <b v="0"/>
    <b v="0"/>
    <s v="NO"/>
    <x v="2"/>
    <x v="0"/>
    <s v="Machine Shop Finished - Incomplete"/>
    <x v="0"/>
    <n v="960"/>
    <n v="11.8"/>
    <n v="0"/>
    <x v="3"/>
    <n v="960"/>
    <n v="11.8"/>
    <x v="0"/>
    <n v="0"/>
    <n v="2019"/>
    <n v="2"/>
    <n v="8"/>
    <n v="1"/>
    <x v="1"/>
    <x v="1"/>
    <x v="0"/>
    <x v="0"/>
    <x v="0"/>
  </r>
  <r>
    <s v="78047-3"/>
    <x v="2"/>
    <x v="8"/>
    <d v="2019-02-08T00:00:00"/>
    <x v="2"/>
    <x v="0"/>
    <b v="0"/>
    <x v="141"/>
    <s v="Regular"/>
    <x v="1"/>
    <x v="1"/>
    <m/>
    <x v="2"/>
    <n v="1"/>
    <n v="1"/>
    <x v="3"/>
    <x v="485"/>
    <n v="3.8"/>
    <n v="240"/>
    <n v="0"/>
    <m/>
    <s v="IllumBos"/>
    <s v="Philip Halsey"/>
    <m/>
    <m/>
    <s v="LT-05"/>
    <s v="Picked - Complete"/>
    <d v="2019-02-03T00:00:00"/>
    <m/>
    <b v="0"/>
    <b v="0"/>
    <s v="NO"/>
    <x v="2"/>
    <x v="0"/>
    <s v="Machine Shop Finished - Incomplete"/>
    <x v="0"/>
    <n v="240"/>
    <n v="3.8"/>
    <n v="0"/>
    <x v="3"/>
    <n v="240"/>
    <n v="3.8"/>
    <x v="0"/>
    <n v="0"/>
    <n v="2019"/>
    <n v="2"/>
    <n v="8"/>
    <n v="1"/>
    <x v="1"/>
    <x v="1"/>
    <x v="0"/>
    <x v="0"/>
    <x v="0"/>
  </r>
  <r>
    <s v="78047-4"/>
    <x v="2"/>
    <x v="8"/>
    <d v="2019-02-08T00:00:00"/>
    <x v="2"/>
    <x v="0"/>
    <b v="0"/>
    <x v="141"/>
    <s v="Regular"/>
    <x v="1"/>
    <x v="1"/>
    <m/>
    <x v="3"/>
    <n v="1"/>
    <n v="3"/>
    <x v="10"/>
    <x v="486"/>
    <n v="7.5"/>
    <n v="1050"/>
    <n v="0"/>
    <m/>
    <s v="IllumBos"/>
    <s v="Philip Halsey"/>
    <m/>
    <m/>
    <s v="LT-18"/>
    <s v="Picked - Complete"/>
    <d v="2019-02-03T00:00:00"/>
    <m/>
    <b v="0"/>
    <b v="0"/>
    <s v="NO"/>
    <x v="2"/>
    <x v="0"/>
    <s v="Machine Shop Finished - Incomplete"/>
    <x v="0"/>
    <n v="350"/>
    <n v="2.5"/>
    <n v="0"/>
    <x v="9"/>
    <n v="1050"/>
    <n v="7.5"/>
    <x v="0"/>
    <n v="0"/>
    <n v="2019"/>
    <n v="2"/>
    <n v="8"/>
    <n v="1"/>
    <x v="1"/>
    <x v="1"/>
    <x v="0"/>
    <x v="0"/>
    <x v="0"/>
  </r>
  <r>
    <s v="78047-5"/>
    <x v="2"/>
    <x v="8"/>
    <d v="2019-02-08T00:00:00"/>
    <x v="2"/>
    <x v="0"/>
    <b v="0"/>
    <x v="141"/>
    <s v="Regular"/>
    <x v="1"/>
    <x v="1"/>
    <m/>
    <x v="4"/>
    <n v="1"/>
    <n v="2"/>
    <x v="6"/>
    <x v="487"/>
    <n v="12.8"/>
    <n v="1060"/>
    <n v="0"/>
    <m/>
    <s v="IllumBos"/>
    <s v="Philip Halsey"/>
    <m/>
    <m/>
    <s v="LT-18EM"/>
    <s v="Picked - Complete"/>
    <d v="2019-02-03T00:00:00"/>
    <m/>
    <b v="0"/>
    <b v="0"/>
    <s v="NO"/>
    <x v="2"/>
    <x v="0"/>
    <s v="Machine Shop Finished - Incomplete"/>
    <x v="0"/>
    <n v="530"/>
    <n v="6.4"/>
    <n v="0"/>
    <x v="5"/>
    <n v="1060"/>
    <n v="12.8"/>
    <x v="0"/>
    <n v="0"/>
    <n v="2019"/>
    <n v="2"/>
    <n v="8"/>
    <n v="1"/>
    <x v="1"/>
    <x v="1"/>
    <x v="0"/>
    <x v="0"/>
    <x v="0"/>
  </r>
  <r>
    <s v="78664-1"/>
    <x v="1"/>
    <x v="7"/>
    <d v="2019-02-12T00:00:00"/>
    <x v="1"/>
    <x v="0"/>
    <b v="0"/>
    <x v="142"/>
    <s v="Regular"/>
    <x v="1"/>
    <x v="1"/>
    <m/>
    <x v="0"/>
    <n v="1"/>
    <n v="4"/>
    <x v="4"/>
    <x v="488"/>
    <n v="36"/>
    <n v="3849.4"/>
    <n v="0"/>
    <m/>
    <s v="KSA Ltg"/>
    <s v="Joshua Zimet"/>
    <m/>
    <m/>
    <s v="F4-12'"/>
    <s v="Picked - Complete"/>
    <d v="2019-02-05T00:00:00"/>
    <m/>
    <b v="0"/>
    <b v="0"/>
    <s v="NO"/>
    <x v="3"/>
    <x v="0"/>
    <s v="Machine Shop Started"/>
    <x v="0"/>
    <n v="481.17500000000001"/>
    <n v="4.5"/>
    <n v="0"/>
    <x v="2"/>
    <n v="3849.4"/>
    <n v="36"/>
    <x v="0"/>
    <n v="1"/>
    <n v="2019"/>
    <n v="2"/>
    <n v="12"/>
    <n v="1"/>
    <x v="1"/>
    <x v="0"/>
    <x v="1"/>
    <x v="0"/>
    <x v="2"/>
  </r>
  <r>
    <s v="78664-2"/>
    <x v="1"/>
    <x v="7"/>
    <d v="2019-02-12T00:00:00"/>
    <x v="1"/>
    <x v="0"/>
    <b v="0"/>
    <x v="142"/>
    <s v="Regular"/>
    <x v="1"/>
    <x v="1"/>
    <m/>
    <x v="1"/>
    <n v="1"/>
    <n v="3"/>
    <x v="11"/>
    <x v="489"/>
    <n v="40.5"/>
    <n v="3585.3"/>
    <n v="0"/>
    <m/>
    <s v="KSA Ltg"/>
    <s v="Joshua Zimet"/>
    <m/>
    <m/>
    <s v="F4-15'"/>
    <s v="Picked - Complete"/>
    <d v="2019-02-05T00:00:00"/>
    <m/>
    <b v="0"/>
    <b v="0"/>
    <s v="NO"/>
    <x v="3"/>
    <x v="0"/>
    <s v="Machine Shop Started"/>
    <x v="0"/>
    <n v="398.36666666666667"/>
    <n v="4.5"/>
    <n v="0"/>
    <x v="11"/>
    <n v="3585.3"/>
    <n v="40.5"/>
    <x v="0"/>
    <n v="0"/>
    <n v="2019"/>
    <n v="2"/>
    <n v="12"/>
    <n v="1"/>
    <x v="1"/>
    <x v="0"/>
    <x v="1"/>
    <x v="0"/>
    <x v="2"/>
  </r>
  <r>
    <s v="78664-3"/>
    <x v="1"/>
    <x v="7"/>
    <d v="2019-02-12T00:00:00"/>
    <x v="1"/>
    <x v="0"/>
    <b v="0"/>
    <x v="142"/>
    <s v="Regular"/>
    <x v="5"/>
    <x v="1"/>
    <m/>
    <x v="2"/>
    <n v="1"/>
    <n v="4"/>
    <x v="28"/>
    <x v="490"/>
    <n v="90"/>
    <n v="8105.4"/>
    <n v="0"/>
    <m/>
    <s v="KSA Ltg"/>
    <s v="Joshua Zimet"/>
    <m/>
    <m/>
    <s v="F4-25'"/>
    <s v="Picked - Complete"/>
    <d v="2019-02-05T00:00:00"/>
    <m/>
    <b v="0"/>
    <b v="0"/>
    <s v="NO"/>
    <x v="3"/>
    <x v="0"/>
    <s v="Machine Shop Started"/>
    <x v="0"/>
    <n v="506.58749999999998"/>
    <n v="5.625"/>
    <n v="0"/>
    <x v="27"/>
    <n v="8105.4"/>
    <n v="90"/>
    <x v="5"/>
    <n v="0"/>
    <n v="2019"/>
    <n v="2"/>
    <n v="12"/>
    <n v="1"/>
    <x v="1"/>
    <x v="0"/>
    <x v="1"/>
    <x v="0"/>
    <x v="2"/>
  </r>
  <r>
    <s v="78729-1"/>
    <x v="6"/>
    <x v="9"/>
    <d v="2019-02-07T00:00:00"/>
    <x v="2"/>
    <x v="0"/>
    <b v="0"/>
    <x v="143"/>
    <s v="High Priority"/>
    <x v="1"/>
    <x v="1"/>
    <m/>
    <x v="0"/>
    <n v="1"/>
    <n v="58"/>
    <x v="46"/>
    <x v="491"/>
    <n v="203"/>
    <n v="18560"/>
    <n v="0"/>
    <m/>
    <s v="CW"/>
    <s v="Zahra Vatani"/>
    <m/>
    <m/>
    <s v="Z2-2'"/>
    <m/>
    <m/>
    <d v="2019-02-04T00:00:00"/>
    <b v="0"/>
    <b v="0"/>
    <s v="NO"/>
    <x v="2"/>
    <x v="0"/>
    <s v="Machine Shop Finished - Incomplete"/>
    <x v="0"/>
    <n v="320"/>
    <n v="3.5"/>
    <n v="0"/>
    <x v="45"/>
    <n v="18560"/>
    <n v="203"/>
    <x v="0"/>
    <n v="1"/>
    <n v="2019"/>
    <n v="2"/>
    <n v="7"/>
    <n v="1"/>
    <x v="1"/>
    <x v="1"/>
    <x v="0"/>
    <x v="0"/>
    <x v="0"/>
  </r>
  <r>
    <s v="78272-1"/>
    <x v="2"/>
    <x v="14"/>
    <d v="2019-01-31T00:00:00"/>
    <x v="2"/>
    <x v="0"/>
    <b v="0"/>
    <x v="144"/>
    <s v="Regular"/>
    <x v="5"/>
    <x v="0"/>
    <s v="TEK6-LED-EC-LG-WH"/>
    <x v="0"/>
    <n v="1"/>
    <n v="6"/>
    <x v="9"/>
    <x v="492"/>
    <n v="19.2"/>
    <n v="3480"/>
    <n v="0"/>
    <m/>
    <s v="Internat"/>
    <s v="Rohan Srivastava"/>
    <m/>
    <m/>
    <s v="L16-4'"/>
    <m/>
    <d v="2019-01-25T00:00:00"/>
    <d v="2019-01-28T00:00:00"/>
    <b v="0"/>
    <b v="0"/>
    <s v="NO"/>
    <x v="2"/>
    <x v="0"/>
    <s v="Machine Shop Finished - Incomplete"/>
    <x v="0"/>
    <n v="580"/>
    <n v="3.1999999999999997"/>
    <n v="0"/>
    <x v="8"/>
    <n v="3480"/>
    <n v="19.2"/>
    <x v="0"/>
    <n v="1"/>
    <n v="2019"/>
    <n v="1"/>
    <n v="31"/>
    <n v="2"/>
    <x v="0"/>
    <x v="1"/>
    <x v="1"/>
    <x v="0"/>
    <x v="0"/>
  </r>
  <r>
    <s v="78272-2"/>
    <x v="2"/>
    <x v="14"/>
    <d v="2019-01-31T00:00:00"/>
    <x v="1"/>
    <x v="0"/>
    <b v="0"/>
    <x v="144"/>
    <s v="Regular"/>
    <x v="5"/>
    <x v="0"/>
    <s v="TEK6-LED-EC-LG-WH"/>
    <x v="1"/>
    <n v="1"/>
    <n v="3"/>
    <x v="10"/>
    <x v="493"/>
    <n v="33"/>
    <n v="2475"/>
    <n v="0"/>
    <m/>
    <s v="Internat"/>
    <s v="Rohan Srivastava"/>
    <s v="MS: 01/31 - Ship: ?  Edited on 1/30/2019 _x001e__x001e_- Tek parts are in stock, Need to be picked from Stores. Ms:2/3 - Kaushik to advise.  Edited on 2/1/2019::: Per Marc - part was found  Edited on 2/5/2019 _x001e__x001e_"/>
    <m/>
    <s v="L16-4' EM"/>
    <m/>
    <d v="2019-01-25T00:00:00"/>
    <d v="2019-01-28T00:00:00"/>
    <b v="0"/>
    <b v="0"/>
    <s v="NO"/>
    <x v="2"/>
    <x v="0"/>
    <s v="Machine Shop Started"/>
    <x v="0"/>
    <n v="825"/>
    <n v="11"/>
    <n v="0"/>
    <x v="9"/>
    <n v="2475"/>
    <n v="33"/>
    <x v="0"/>
    <n v="1"/>
    <n v="2019"/>
    <n v="1"/>
    <n v="31"/>
    <n v="2"/>
    <x v="0"/>
    <x v="1"/>
    <x v="1"/>
    <x v="0"/>
    <x v="0"/>
  </r>
  <r>
    <s v="78110-1"/>
    <x v="2"/>
    <x v="11"/>
    <d v="2019-02-11T00:00:00"/>
    <x v="1"/>
    <x v="0"/>
    <b v="0"/>
    <x v="145"/>
    <s v="Regular"/>
    <x v="3"/>
    <x v="0"/>
    <s v="Sections"/>
    <x v="0"/>
    <n v="1"/>
    <n v="9"/>
    <x v="11"/>
    <x v="494"/>
    <n v="74.5"/>
    <n v="5139"/>
    <n v="0"/>
    <m/>
    <s v="KSA Ltg"/>
    <s v="Joshua Zimet"/>
    <m/>
    <m/>
    <s v="B-8'"/>
    <s v="Picked - Complete"/>
    <d v="2019-02-03T00:00:00"/>
    <m/>
    <b v="0"/>
    <b v="0"/>
    <s v="NO"/>
    <x v="2"/>
    <x v="0"/>
    <s v="Machine Shop Started"/>
    <x v="0"/>
    <n v="571"/>
    <n v="8.2777777777777786"/>
    <n v="0"/>
    <x v="11"/>
    <n v="5139"/>
    <n v="74.5"/>
    <x v="0"/>
    <n v="1"/>
    <n v="2019"/>
    <n v="2"/>
    <n v="11"/>
    <n v="1"/>
    <x v="1"/>
    <x v="1"/>
    <x v="0"/>
    <x v="0"/>
    <x v="2"/>
  </r>
  <r>
    <s v="78110-2"/>
    <x v="2"/>
    <x v="11"/>
    <d v="2019-02-11T00:00:00"/>
    <x v="1"/>
    <x v="0"/>
    <b v="0"/>
    <x v="145"/>
    <s v="Regular"/>
    <x v="1"/>
    <x v="1"/>
    <m/>
    <x v="1"/>
    <n v="1"/>
    <n v="10"/>
    <x v="17"/>
    <x v="495"/>
    <n v="118.4"/>
    <n v="6170"/>
    <n v="0"/>
    <m/>
    <s v="KSA Ltg"/>
    <s v="Joshua Zimet"/>
    <m/>
    <m/>
    <s v="B-2C"/>
    <s v="Picked - Complete"/>
    <d v="2019-02-03T00:00:00"/>
    <m/>
    <b v="0"/>
    <b v="0"/>
    <s v="NO"/>
    <x v="2"/>
    <x v="0"/>
    <s v="Machine Shop Started"/>
    <x v="0"/>
    <n v="617"/>
    <n v="11.84"/>
    <n v="0"/>
    <x v="18"/>
    <n v="6170"/>
    <n v="118.4"/>
    <x v="0"/>
    <n v="0"/>
    <n v="2019"/>
    <n v="2"/>
    <n v="11"/>
    <n v="1"/>
    <x v="1"/>
    <x v="1"/>
    <x v="0"/>
    <x v="0"/>
    <x v="2"/>
  </r>
  <r>
    <s v="78110-3"/>
    <x v="2"/>
    <x v="11"/>
    <d v="2019-02-11T00:00:00"/>
    <x v="1"/>
    <x v="0"/>
    <b v="0"/>
    <x v="145"/>
    <s v="Regular"/>
    <x v="1"/>
    <x v="1"/>
    <m/>
    <x v="2"/>
    <n v="1"/>
    <n v="1"/>
    <x v="3"/>
    <x v="496"/>
    <n v="9.6999999999999993"/>
    <n v="605"/>
    <n v="0"/>
    <m/>
    <s v="KSA Ltg"/>
    <s v="Joshua Zimet"/>
    <m/>
    <m/>
    <s v="B-8R"/>
    <s v="Picked - Complete"/>
    <m/>
    <m/>
    <b v="0"/>
    <b v="0"/>
    <s v="NO"/>
    <x v="1"/>
    <x v="0"/>
    <s v="Machine Shop Started"/>
    <x v="0"/>
    <n v="605"/>
    <n v="9.6999999999999993"/>
    <n v="0"/>
    <x v="3"/>
    <n v="605"/>
    <n v="9.6999999999999993"/>
    <x v="0"/>
    <n v="0"/>
    <n v="2019"/>
    <n v="2"/>
    <n v="11"/>
    <n v="1"/>
    <x v="1"/>
    <x v="0"/>
    <x v="1"/>
    <x v="0"/>
    <x v="2"/>
  </r>
  <r>
    <s v="79220-1"/>
    <x v="0"/>
    <x v="9"/>
    <d v="2019-02-07T00:00:00"/>
    <x v="1"/>
    <x v="0"/>
    <b v="0"/>
    <x v="146"/>
    <s v="Regular"/>
    <x v="1"/>
    <x v="1"/>
    <m/>
    <x v="0"/>
    <n v="1"/>
    <n v="21"/>
    <x v="22"/>
    <x v="497"/>
    <n v="54.6"/>
    <n v="6177.9984000000004"/>
    <n v="0"/>
    <m/>
    <s v="Performa"/>
    <s v="Stan Buyansky"/>
    <m/>
    <m/>
    <s v="F6"/>
    <m/>
    <m/>
    <m/>
    <b v="0"/>
    <b v="0"/>
    <s v="NO"/>
    <x v="0"/>
    <x v="0"/>
    <s v="Machine Shop Started"/>
    <x v="0"/>
    <n v="294.19040000000001"/>
    <n v="2.6"/>
    <n v="0"/>
    <x v="23"/>
    <n v="6177.9984000000004"/>
    <n v="54.6"/>
    <x v="0"/>
    <n v="1"/>
    <n v="2019"/>
    <n v="2"/>
    <n v="7"/>
    <n v="1"/>
    <x v="1"/>
    <x v="0"/>
    <x v="1"/>
    <x v="0"/>
    <x v="2"/>
  </r>
  <r>
    <s v="79133-1"/>
    <x v="2"/>
    <x v="9"/>
    <d v="2019-02-07T00:00:00"/>
    <x v="2"/>
    <x v="3"/>
    <b v="0"/>
    <x v="147"/>
    <s v="High Priority"/>
    <x v="3"/>
    <x v="0"/>
    <s v="POWER LOCATION IS WRONG"/>
    <x v="0"/>
    <n v="1"/>
    <n v="1"/>
    <x v="3"/>
    <x v="498"/>
    <n v="6.2"/>
    <n v="520"/>
    <n v="520"/>
    <s v="UPS Acct# 25768W"/>
    <s v="CAL"/>
    <s v="Tajinder Singh"/>
    <m/>
    <m/>
    <s v="F7A S3-7"/>
    <s v="Picked - Complete"/>
    <m/>
    <d v="2019-02-04T00:00:00"/>
    <b v="0"/>
    <b v="0"/>
    <s v="NO"/>
    <x v="2"/>
    <x v="0"/>
    <s v="Machine Shop Finished - Incomplete"/>
    <x v="0"/>
    <n v="520"/>
    <n v="6.2"/>
    <n v="0"/>
    <x v="3"/>
    <n v="520"/>
    <n v="6.2"/>
    <x v="0"/>
    <n v="1"/>
    <n v="2019"/>
    <n v="2"/>
    <n v="7"/>
    <n v="1"/>
    <x v="1"/>
    <x v="1"/>
    <x v="1"/>
    <x v="0"/>
    <x v="2"/>
  </r>
  <r>
    <s v="75398-1"/>
    <x v="4"/>
    <x v="18"/>
    <d v="2019-01-16T00:00:00"/>
    <x v="0"/>
    <x v="0"/>
    <b v="0"/>
    <x v="148"/>
    <s v="High Priority"/>
    <x v="7"/>
    <x v="0"/>
    <s v="HARNESS"/>
    <x v="0"/>
    <n v="1"/>
    <n v="3"/>
    <x v="10"/>
    <x v="499"/>
    <n v="26.46"/>
    <n v="1470"/>
    <n v="0"/>
    <s v="(VERY URGENT - CONFIRMED BY HOWARD &amp; JOHN R.)"/>
    <s v="Performa"/>
    <s v="Stan Buyansky"/>
    <s v="Create new part number for harness - Erin, to advise eta?  Edited on 1/16/2019 _x001e__x001e_ - Affects only Lines: 1-2-3  Edited on 1/16/2019"/>
    <m/>
    <s v="L01A - 4"/>
    <s v="Picked - Complete"/>
    <d v="2019-01-08T00:00:00"/>
    <d v="2019-01-17T00:00:00"/>
    <b v="0"/>
    <b v="0"/>
    <s v="NO"/>
    <x v="2"/>
    <x v="0"/>
    <s v="Wiring Issue"/>
    <x v="0"/>
    <n v="490"/>
    <n v="8.82"/>
    <n v="0"/>
    <x v="9"/>
    <n v="1470"/>
    <n v="26.46"/>
    <x v="0"/>
    <n v="1"/>
    <n v="2019"/>
    <n v="1"/>
    <n v="16"/>
    <n v="2"/>
    <x v="0"/>
    <x v="1"/>
    <x v="0"/>
    <x v="0"/>
    <x v="0"/>
  </r>
  <r>
    <s v="75398-2"/>
    <x v="4"/>
    <x v="18"/>
    <d v="2019-01-16T00:00:00"/>
    <x v="0"/>
    <x v="0"/>
    <b v="0"/>
    <x v="148"/>
    <s v="High Priority"/>
    <x v="0"/>
    <x v="1"/>
    <s v="Light Direction/DIMMING ISSUE"/>
    <x v="1"/>
    <n v="1"/>
    <n v="43"/>
    <x v="47"/>
    <x v="500"/>
    <n v="1470.6"/>
    <n v="156520"/>
    <n v="0"/>
    <s v="(VERY URGENT - CONFIRMED BY HOWARD &amp; JOHN R.)"/>
    <s v="Performa"/>
    <s v="Stan Buyansky"/>
    <s v="Lines: 1-2-3 - Elizabeth to follow up: Issue: Cartage, Light Guide - needs to be re-cut - Will receive more Harness: 01/29  Edited on 1/28/2019"/>
    <m/>
    <s v="L01B - 26"/>
    <s v="Picked - Complete"/>
    <d v="2019-01-08T00:00:00"/>
    <d v="2019-01-17T00:00:00"/>
    <b v="0"/>
    <b v="0"/>
    <s v="NO"/>
    <x v="2"/>
    <x v="0"/>
    <s v="Wiring Issue"/>
    <x v="0"/>
    <n v="1213.3333333333333"/>
    <n v="11.399999999999999"/>
    <n v="115"/>
    <x v="20"/>
    <n v="16986.666666666664"/>
    <n v="159.59999999999997"/>
    <x v="1"/>
    <n v="0"/>
    <n v="2019"/>
    <n v="1"/>
    <n v="16"/>
    <n v="2"/>
    <x v="0"/>
    <x v="1"/>
    <x v="0"/>
    <x v="0"/>
    <x v="0"/>
  </r>
  <r>
    <s v="75398-3"/>
    <x v="4"/>
    <x v="18"/>
    <d v="2019-01-16T00:00:00"/>
    <x v="0"/>
    <x v="0"/>
    <b v="0"/>
    <x v="148"/>
    <s v="High Priority"/>
    <x v="0"/>
    <x v="0"/>
    <s v="HARNESS"/>
    <x v="2"/>
    <n v="1"/>
    <n v="1"/>
    <x v="3"/>
    <x v="501"/>
    <n v="8.89"/>
    <n v="585"/>
    <n v="0"/>
    <s v="(VERY URGENT - CONFIRMED BY HOWARD &amp; JOHN R.)"/>
    <s v="Performa"/>
    <s v="Stan Buyansky"/>
    <s v="Harness Balance: Jan 30th  Edited on 1/29/2019 _x001e__x001e_"/>
    <m/>
    <s v="L01B - 4.5"/>
    <s v="Picked - Complete"/>
    <d v="2019-01-08T00:00:00"/>
    <d v="2019-01-17T00:00:00"/>
    <b v="0"/>
    <b v="0"/>
    <s v="NO"/>
    <x v="2"/>
    <x v="0"/>
    <s v="Wiring Issue"/>
    <x v="0"/>
    <n v="585"/>
    <n v="8.89"/>
    <n v="1"/>
    <x v="4"/>
    <n v="0"/>
    <n v="0"/>
    <x v="0"/>
    <n v="0"/>
    <n v="2019"/>
    <n v="1"/>
    <n v="16"/>
    <n v="2"/>
    <x v="0"/>
    <x v="1"/>
    <x v="0"/>
    <x v="0"/>
    <x v="0"/>
  </r>
  <r>
    <s v="75398-4"/>
    <x v="4"/>
    <x v="18"/>
    <d v="2019-01-16T00:00:00"/>
    <x v="4"/>
    <x v="0"/>
    <b v="0"/>
    <x v="148"/>
    <s v="High Priority"/>
    <x v="4"/>
    <x v="0"/>
    <s v="HARNESS"/>
    <x v="3"/>
    <n v="1"/>
    <n v="4"/>
    <x v="8"/>
    <x v="502"/>
    <n v="40"/>
    <n v="1080"/>
    <n v="0"/>
    <s v="(VERY URGENT - CONFIRMED BY HOWARD &amp; JOHN R.)"/>
    <s v="Performa"/>
    <s v="Stan Buyansky"/>
    <s v="Ship: Feb 5th  Edited on 1/30/2019 _x001e__x001e_"/>
    <m/>
    <s v="L02 - 2'"/>
    <s v="Picked - Complete"/>
    <d v="2019-01-08T00:00:00"/>
    <d v="2019-01-17T00:00:00"/>
    <b v="0"/>
    <b v="0"/>
    <s v="OK"/>
    <x v="2"/>
    <x v="0"/>
    <s v="Packaging Finished"/>
    <x v="0"/>
    <n v="270"/>
    <n v="10"/>
    <n v="0"/>
    <x v="7"/>
    <n v="1080"/>
    <n v="40"/>
    <x v="0"/>
    <n v="1"/>
    <n v="2019"/>
    <n v="1"/>
    <n v="16"/>
    <n v="2"/>
    <x v="0"/>
    <x v="2"/>
    <x v="2"/>
    <x v="3"/>
    <x v="3"/>
  </r>
  <r>
    <s v="75398-5"/>
    <x v="4"/>
    <x v="18"/>
    <d v="2019-01-16T00:00:00"/>
    <x v="4"/>
    <x v="0"/>
    <b v="0"/>
    <x v="148"/>
    <s v="High Priority"/>
    <x v="4"/>
    <x v="0"/>
    <s v="HARNESS"/>
    <x v="4"/>
    <n v="1"/>
    <n v="16"/>
    <x v="28"/>
    <x v="503"/>
    <n v="115.2"/>
    <n v="12480"/>
    <n v="0"/>
    <s v="(VERY URGENT - CONFIRMED BY HOWARD &amp; JOHN R.)"/>
    <s v="Performa"/>
    <s v="Stan Buyansky"/>
    <m/>
    <m/>
    <s v="L02 - 8'"/>
    <s v="Picked - Complete"/>
    <d v="2019-01-08T00:00:00"/>
    <d v="2019-01-17T00:00:00"/>
    <b v="0"/>
    <b v="0"/>
    <s v="OK"/>
    <x v="2"/>
    <x v="0"/>
    <s v="Packaging Finished"/>
    <x v="0"/>
    <n v="780"/>
    <n v="7.2"/>
    <n v="0"/>
    <x v="27"/>
    <n v="12480"/>
    <n v="115.2"/>
    <x v="0"/>
    <n v="0"/>
    <n v="2019"/>
    <n v="1"/>
    <n v="16"/>
    <n v="2"/>
    <x v="0"/>
    <x v="2"/>
    <x v="2"/>
    <x v="3"/>
    <x v="3"/>
  </r>
  <r>
    <s v="75811-1"/>
    <x v="1"/>
    <x v="2"/>
    <d v="2019-02-01T00:00:00"/>
    <x v="0"/>
    <x v="0"/>
    <b v="0"/>
    <x v="149"/>
    <s v="Regular"/>
    <x v="4"/>
    <x v="1"/>
    <s v="sub assembly parts"/>
    <x v="0"/>
    <n v="1"/>
    <n v="4"/>
    <x v="5"/>
    <x v="504"/>
    <n v="63.2"/>
    <n v="6400"/>
    <n v="0"/>
    <m/>
    <s v="Performa"/>
    <s v="Stan Buyansky"/>
    <s v="Extrusion eta:2/1  Edited on 1/31/2019 _x001e__x001e_Extrusion eta: 2/5  Edited on 2/1/2019"/>
    <m/>
    <s v="L1-20'"/>
    <s v="Picked - Complete"/>
    <d v="2019-01-25T00:00:00"/>
    <d v="2019-02-05T00:00:00"/>
    <b v="0"/>
    <b v="0"/>
    <s v="NO"/>
    <x v="2"/>
    <x v="0"/>
    <s v="Wiring Issue"/>
    <x v="0"/>
    <n v="533.33333333333337"/>
    <n v="5.2666666666666666"/>
    <n v="0"/>
    <x v="10"/>
    <n v="6400"/>
    <n v="63.2"/>
    <x v="4"/>
    <n v="1"/>
    <n v="2019"/>
    <n v="2"/>
    <n v="1"/>
    <n v="1"/>
    <x v="1"/>
    <x v="1"/>
    <x v="0"/>
    <x v="0"/>
    <x v="0"/>
  </r>
  <r>
    <s v="75811-2"/>
    <x v="1"/>
    <x v="2"/>
    <d v="2019-02-01T00:00:00"/>
    <x v="0"/>
    <x v="0"/>
    <b v="0"/>
    <x v="149"/>
    <s v="Regular"/>
    <x v="4"/>
    <x v="0"/>
    <s v="Extrusion Ex15667 8Ft"/>
    <x v="1"/>
    <n v="1"/>
    <n v="3"/>
    <x v="11"/>
    <x v="505"/>
    <n v="51"/>
    <n v="4950"/>
    <n v="0"/>
    <m/>
    <s v="Performa"/>
    <s v="Stan Buyansky"/>
    <s v="Ship: Feb 6th  Edited on 2/5/2019"/>
    <m/>
    <s v="L1-EMCKT-20'"/>
    <s v="Picked - Complete"/>
    <d v="2019-01-25T00:00:00"/>
    <d v="2019-02-05T00:00:00"/>
    <b v="0"/>
    <b v="0"/>
    <s v="NO"/>
    <x v="2"/>
    <x v="0"/>
    <s v="Wiring Issue"/>
    <x v="0"/>
    <n v="550"/>
    <n v="5.666666666666667"/>
    <n v="0"/>
    <x v="11"/>
    <n v="4950"/>
    <n v="51"/>
    <x v="0"/>
    <n v="0"/>
    <n v="2019"/>
    <n v="2"/>
    <n v="1"/>
    <n v="1"/>
    <x v="1"/>
    <x v="1"/>
    <x v="0"/>
    <x v="0"/>
    <x v="0"/>
  </r>
  <r>
    <s v="75811-3"/>
    <x v="1"/>
    <x v="2"/>
    <d v="2019-02-01T00:00:00"/>
    <x v="0"/>
    <x v="0"/>
    <b v="0"/>
    <x v="149"/>
    <s v="Regular"/>
    <x v="0"/>
    <x v="1"/>
    <s v="BLANK COVER"/>
    <x v="2"/>
    <n v="1"/>
    <n v="1"/>
    <x v="10"/>
    <x v="506"/>
    <n v="18.3"/>
    <n v="1650"/>
    <n v="0"/>
    <m/>
    <s v="Performa"/>
    <s v="Stan Buyansky"/>
    <m/>
    <m/>
    <s v="L1-EMCKT2"/>
    <s v="Picked - Complete"/>
    <d v="2019-01-25T00:00:00"/>
    <d v="2019-02-05T00:00:00"/>
    <b v="0"/>
    <b v="0"/>
    <s v="NO"/>
    <x v="2"/>
    <x v="0"/>
    <s v="Wiring Issue"/>
    <x v="0"/>
    <n v="550"/>
    <n v="6.1000000000000005"/>
    <n v="0"/>
    <x v="9"/>
    <n v="1650"/>
    <n v="18.3"/>
    <x v="1"/>
    <n v="0"/>
    <n v="2019"/>
    <n v="2"/>
    <n v="1"/>
    <n v="1"/>
    <x v="1"/>
    <x v="1"/>
    <x v="0"/>
    <x v="0"/>
    <x v="0"/>
  </r>
  <r>
    <s v="77945-1"/>
    <x v="4"/>
    <x v="19"/>
    <d v="2019-01-22T00:00:00"/>
    <x v="2"/>
    <x v="0"/>
    <b v="0"/>
    <x v="150"/>
    <s v="High Priority"/>
    <x v="4"/>
    <x v="1"/>
    <s v="Machining"/>
    <x v="0"/>
    <n v="1"/>
    <n v="3"/>
    <x v="10"/>
    <x v="507"/>
    <n v="23.67"/>
    <n v="2370"/>
    <n v="0"/>
    <m/>
    <s v="Performa"/>
    <s v="Stan Buyansky"/>
    <s v="ETA: 1/23 - 1/24 - 1/25  Edited on 1/22/2019"/>
    <m/>
    <s v="L01A - 6"/>
    <s v="Picked - Complete"/>
    <d v="2019-01-15T00:00:00"/>
    <d v="2019-01-23T00:00:00"/>
    <b v="0"/>
    <b v="0"/>
    <s v="NO"/>
    <x v="1"/>
    <x v="0"/>
    <s v="Machine Shop Finished - Incomplete"/>
    <x v="0"/>
    <n v="790"/>
    <n v="7.8900000000000006"/>
    <n v="0"/>
    <x v="9"/>
    <n v="2370"/>
    <n v="23.67"/>
    <x v="4"/>
    <n v="1"/>
    <n v="2019"/>
    <n v="1"/>
    <n v="22"/>
    <n v="1"/>
    <x v="1"/>
    <x v="1"/>
    <x v="0"/>
    <x v="0"/>
    <x v="0"/>
  </r>
  <r>
    <s v="77945-2"/>
    <x v="4"/>
    <x v="19"/>
    <d v="2019-01-22T00:00:00"/>
    <x v="2"/>
    <x v="0"/>
    <b v="0"/>
    <x v="150"/>
    <s v="High Priority"/>
    <x v="4"/>
    <x v="0"/>
    <s v="Machining"/>
    <x v="1"/>
    <n v="1"/>
    <n v="7"/>
    <x v="22"/>
    <x v="508"/>
    <n v="187.67"/>
    <n v="33670"/>
    <n v="0"/>
    <m/>
    <s v="Performa"/>
    <s v="Stan Buyansky"/>
    <m/>
    <m/>
    <s v="L01B - 32"/>
    <s v="Picked - Complete"/>
    <d v="2019-01-15T00:00:00"/>
    <m/>
    <b v="0"/>
    <b v="0"/>
    <s v="NO"/>
    <x v="1"/>
    <x v="0"/>
    <s v="Machine Shop Finished - Incomplete"/>
    <x v="0"/>
    <n v="1603.3333333333333"/>
    <n v="8.9366666666666656"/>
    <n v="0"/>
    <x v="23"/>
    <n v="33670"/>
    <n v="187.67"/>
    <x v="0"/>
    <n v="0"/>
    <n v="2019"/>
    <n v="1"/>
    <n v="22"/>
    <n v="1"/>
    <x v="1"/>
    <x v="1"/>
    <x v="0"/>
    <x v="0"/>
    <x v="0"/>
  </r>
  <r>
    <s v="77945-3"/>
    <x v="4"/>
    <x v="19"/>
    <d v="2019-01-22T00:00:00"/>
    <x v="2"/>
    <x v="0"/>
    <b v="0"/>
    <x v="150"/>
    <s v="High Priority"/>
    <x v="5"/>
    <x v="0"/>
    <s v="HARNESS"/>
    <x v="2"/>
    <n v="1"/>
    <n v="1"/>
    <x v="6"/>
    <x v="509"/>
    <n v="17.45"/>
    <n v="3150"/>
    <n v="0"/>
    <m/>
    <s v="Performa"/>
    <s v="Stan Buyansky"/>
    <s v="Harness: 1/25 - Kaushik to advise  Edited on 1/24/2019 _x001e__x001e_::: Rahul &amp; Sukhwinder to follow - Ship: Feb 5th?  Edited on 1/30/2019::: Ship Feb 6th - Pending Cartiage  Edited on 2/5/2019 _x001e__x001e_"/>
    <m/>
    <s v="L01B - 18"/>
    <s v="Picked - Complete"/>
    <d v="2019-01-15T00:00:00"/>
    <m/>
    <b v="0"/>
    <b v="0"/>
    <s v="NO"/>
    <x v="1"/>
    <x v="0"/>
    <s v="Machine Shop Finished - Incomplete"/>
    <x v="0"/>
    <n v="1575"/>
    <n v="8.7249999999999996"/>
    <n v="0"/>
    <x v="5"/>
    <n v="3150"/>
    <n v="17.45"/>
    <x v="0"/>
    <n v="0"/>
    <n v="2019"/>
    <n v="1"/>
    <n v="22"/>
    <n v="1"/>
    <x v="1"/>
    <x v="1"/>
    <x v="0"/>
    <x v="0"/>
    <x v="0"/>
  </r>
  <r>
    <s v="77947-1"/>
    <x v="4"/>
    <x v="19"/>
    <d v="2019-01-22T00:00:00"/>
    <x v="2"/>
    <x v="0"/>
    <b v="0"/>
    <x v="151"/>
    <s v="High Priority"/>
    <x v="4"/>
    <x v="0"/>
    <s v="HARNESS (Board to Board)"/>
    <x v="0"/>
    <n v="1"/>
    <n v="1"/>
    <x v="10"/>
    <x v="510"/>
    <n v="29.09"/>
    <n v="5520"/>
    <n v="0"/>
    <m/>
    <s v="Performa"/>
    <s v="Stan Buyansky"/>
    <s v="ETA; 1/23- 1/24- 1/25  Edited on 1/22/2019"/>
    <m/>
    <s v="L01B - 34"/>
    <s v="Picked - Complete"/>
    <d v="2019-01-15T00:00:00"/>
    <d v="2019-01-23T00:00:00"/>
    <b v="0"/>
    <b v="0"/>
    <s v="NO"/>
    <x v="1"/>
    <x v="0"/>
    <s v="Machine Shop Finished - Incomplete"/>
    <x v="0"/>
    <n v="1840"/>
    <n v="9.6966666666666672"/>
    <n v="0"/>
    <x v="9"/>
    <n v="5520"/>
    <n v="29.090000000000003"/>
    <x v="0"/>
    <n v="1"/>
    <n v="2019"/>
    <n v="1"/>
    <n v="22"/>
    <n v="1"/>
    <x v="1"/>
    <x v="1"/>
    <x v="0"/>
    <x v="0"/>
    <x v="0"/>
  </r>
  <r>
    <s v="77947-2"/>
    <x v="4"/>
    <x v="19"/>
    <d v="2019-01-22T00:00:00"/>
    <x v="2"/>
    <x v="0"/>
    <b v="0"/>
    <x v="151"/>
    <s v="High Priority"/>
    <x v="4"/>
    <x v="0"/>
    <s v="Machining"/>
    <x v="1"/>
    <n v="1"/>
    <n v="4"/>
    <x v="4"/>
    <x v="511"/>
    <n v="78.959999999999994"/>
    <n v="16960"/>
    <n v="0"/>
    <m/>
    <s v="Performa"/>
    <s v="Stan Buyansky"/>
    <m/>
    <m/>
    <s v="L01B - 24"/>
    <s v="Picked - Complete"/>
    <d v="2019-01-15T00:00:00"/>
    <d v="2019-01-23T00:00:00"/>
    <b v="0"/>
    <b v="0"/>
    <s v="NO"/>
    <x v="1"/>
    <x v="0"/>
    <s v="Machine Shop Finished - Incomplete"/>
    <x v="0"/>
    <n v="2120"/>
    <n v="9.8699999999999992"/>
    <n v="0"/>
    <x v="2"/>
    <n v="16960"/>
    <n v="78.959999999999994"/>
    <x v="0"/>
    <n v="0"/>
    <n v="2019"/>
    <n v="1"/>
    <n v="22"/>
    <n v="1"/>
    <x v="1"/>
    <x v="1"/>
    <x v="0"/>
    <x v="0"/>
    <x v="0"/>
  </r>
  <r>
    <s v="77947-15"/>
    <x v="4"/>
    <x v="19"/>
    <d v="2019-01-22T00:00:00"/>
    <x v="2"/>
    <x v="0"/>
    <b v="0"/>
    <x v="151"/>
    <s v="High Priority"/>
    <x v="4"/>
    <x v="0"/>
    <s v="Machining"/>
    <x v="8"/>
    <n v="1"/>
    <n v="1"/>
    <x v="8"/>
    <x v="512"/>
    <n v="33.71"/>
    <n v="6010"/>
    <n v="0"/>
    <m/>
    <s v="Performa"/>
    <s v="Stan Buyansky"/>
    <s v="Rahul &amp; Sukhwinder to follow - Ship: Feb 5th?  Edited on 1/30/2019::: Ship: Feb 6th / Pending Cartiage  Edited on 2/5/2019 _x001e__x001e_"/>
    <m/>
    <s v="L01B-37"/>
    <s v="Picked - Complete"/>
    <d v="2019-01-15T00:00:00"/>
    <d v="2019-01-23T00:00:00"/>
    <b v="0"/>
    <b v="0"/>
    <s v="NO"/>
    <x v="2"/>
    <x v="0"/>
    <s v="Machine Shop Finished - Incomplete"/>
    <x v="0"/>
    <n v="1502.5"/>
    <n v="8.4275000000000002"/>
    <n v="0"/>
    <x v="7"/>
    <n v="6010"/>
    <n v="33.71"/>
    <x v="0"/>
    <n v="0"/>
    <n v="2019"/>
    <n v="1"/>
    <n v="22"/>
    <n v="1"/>
    <x v="1"/>
    <x v="1"/>
    <x v="0"/>
    <x v="0"/>
    <x v="0"/>
  </r>
  <r>
    <s v="77060-2"/>
    <x v="2"/>
    <x v="0"/>
    <d v="2019-02-06T00:00:00"/>
    <x v="1"/>
    <x v="0"/>
    <b v="0"/>
    <x v="152"/>
    <s v="Regular"/>
    <x v="1"/>
    <x v="1"/>
    <m/>
    <x v="1"/>
    <n v="1"/>
    <n v="12"/>
    <x v="5"/>
    <x v="513"/>
    <n v="36"/>
    <n v="4080"/>
    <n v="0"/>
    <m/>
    <s v="Vanguard"/>
    <s v="Philip Halsey"/>
    <m/>
    <m/>
    <s v="F5-R2"/>
    <m/>
    <m/>
    <d v="2019-02-04T00:00:00"/>
    <b v="0"/>
    <b v="0"/>
    <s v="NO"/>
    <x v="0"/>
    <x v="0"/>
    <s v="Machine Shop Started"/>
    <x v="0"/>
    <n v="340"/>
    <n v="3"/>
    <n v="0"/>
    <x v="10"/>
    <n v="4080"/>
    <n v="36"/>
    <x v="0"/>
    <n v="1"/>
    <n v="2019"/>
    <n v="2"/>
    <n v="6"/>
    <n v="1"/>
    <x v="1"/>
    <x v="1"/>
    <x v="1"/>
    <x v="0"/>
    <x v="0"/>
  </r>
  <r>
    <s v="78663-1"/>
    <x v="2"/>
    <x v="1"/>
    <d v="2019-01-31T00:00:00"/>
    <x v="1"/>
    <x v="0"/>
    <b v="0"/>
    <x v="153"/>
    <s v="Regular"/>
    <x v="1"/>
    <x v="1"/>
    <m/>
    <x v="0"/>
    <n v="1"/>
    <n v="3"/>
    <x v="10"/>
    <x v="514"/>
    <n v="30.6"/>
    <n v="2818.65"/>
    <n v="0"/>
    <m/>
    <s v="KSA Ltg"/>
    <s v="Joshua Zimet"/>
    <s v="MS: Feb 4th - Kaushik to advise??  Edited on 2/5/2019 _x001e__x001e_"/>
    <m/>
    <s v="F5"/>
    <s v="Picked - Complete"/>
    <m/>
    <d v="2019-01-30T00:00:00"/>
    <b v="0"/>
    <b v="0"/>
    <s v="NO"/>
    <x v="0"/>
    <x v="0"/>
    <s v="Machine Shop Started"/>
    <x v="0"/>
    <n v="939.55000000000007"/>
    <n v="10.200000000000001"/>
    <n v="0"/>
    <x v="9"/>
    <n v="2818.65"/>
    <n v="30.6"/>
    <x v="0"/>
    <n v="1"/>
    <n v="2019"/>
    <n v="2"/>
    <n v="5"/>
    <n v="1"/>
    <x v="1"/>
    <x v="1"/>
    <x v="1"/>
    <x v="0"/>
    <x v="0"/>
  </r>
  <r>
    <s v="78388-1"/>
    <x v="2"/>
    <x v="2"/>
    <d v="2019-02-01T00:00:00"/>
    <x v="2"/>
    <x v="0"/>
    <b v="0"/>
    <x v="154"/>
    <s v="High Priority"/>
    <x v="0"/>
    <x v="1"/>
    <s v="sub assembly parts"/>
    <x v="0"/>
    <n v="1"/>
    <n v="4"/>
    <x v="8"/>
    <x v="515"/>
    <n v="22"/>
    <n v="1800"/>
    <n v="0"/>
    <m/>
    <s v="SpecLAUS"/>
    <s v="Zahra Vatani"/>
    <s v="Ms:2/3 - Ship:2/4  Edited on 2/1/2019::: Kaushik to advise  Edited on 2/5/2019 _x001e__x001e_"/>
    <m/>
    <s v="H"/>
    <s v="Picked - Complete"/>
    <d v="2019-01-25T00:00:00"/>
    <m/>
    <b v="0"/>
    <b v="0"/>
    <s v="NO"/>
    <x v="3"/>
    <x v="0"/>
    <s v="Machine Shop Finished - Incomplete"/>
    <x v="0"/>
    <n v="450"/>
    <n v="5.5"/>
    <n v="0"/>
    <x v="7"/>
    <n v="1800"/>
    <n v="22"/>
    <x v="1"/>
    <n v="1"/>
    <n v="2019"/>
    <n v="2"/>
    <n v="1"/>
    <n v="1"/>
    <x v="1"/>
    <x v="1"/>
    <x v="0"/>
    <x v="0"/>
    <x v="0"/>
  </r>
  <r>
    <s v="79049-1"/>
    <x v="2"/>
    <x v="7"/>
    <d v="2019-02-12T00:00:00"/>
    <x v="1"/>
    <x v="0"/>
    <b v="0"/>
    <x v="155"/>
    <s v="Regular"/>
    <x v="1"/>
    <x v="1"/>
    <m/>
    <x v="0"/>
    <n v="1"/>
    <n v="1"/>
    <x v="3"/>
    <x v="516"/>
    <n v="7.6"/>
    <n v="560"/>
    <n v="0"/>
    <m/>
    <s v="SpecLAUS"/>
    <s v="Zahra Vatani"/>
    <m/>
    <m/>
    <s v="A-8'"/>
    <m/>
    <m/>
    <m/>
    <b v="0"/>
    <b v="0"/>
    <s v="NO"/>
    <x v="3"/>
    <x v="0"/>
    <s v="Machine Shop Started"/>
    <x v="0"/>
    <n v="560"/>
    <n v="7.6"/>
    <n v="0"/>
    <x v="3"/>
    <n v="560"/>
    <n v="7.6"/>
    <x v="0"/>
    <n v="1"/>
    <n v="2019"/>
    <n v="2"/>
    <n v="12"/>
    <n v="1"/>
    <x v="1"/>
    <x v="0"/>
    <x v="1"/>
    <x v="0"/>
    <x v="2"/>
  </r>
  <r>
    <s v="79049-2"/>
    <x v="2"/>
    <x v="7"/>
    <d v="2019-02-12T00:00:00"/>
    <x v="1"/>
    <x v="0"/>
    <b v="0"/>
    <x v="155"/>
    <s v="Regular"/>
    <x v="1"/>
    <x v="1"/>
    <m/>
    <x v="1"/>
    <n v="1"/>
    <n v="5"/>
    <x v="15"/>
    <x v="517"/>
    <n v="38"/>
    <n v="1750"/>
    <n v="0"/>
    <m/>
    <s v="SpecLAUS"/>
    <s v="Zahra Vatani"/>
    <m/>
    <m/>
    <s v="A-5'"/>
    <m/>
    <m/>
    <m/>
    <b v="0"/>
    <b v="0"/>
    <s v="NO"/>
    <x v="3"/>
    <x v="0"/>
    <s v="Machine Shop Started"/>
    <x v="0"/>
    <n v="350"/>
    <n v="7.6"/>
    <n v="0"/>
    <x v="15"/>
    <n v="1750"/>
    <n v="38"/>
    <x v="0"/>
    <n v="0"/>
    <n v="2019"/>
    <n v="2"/>
    <n v="12"/>
    <n v="1"/>
    <x v="1"/>
    <x v="0"/>
    <x v="1"/>
    <x v="0"/>
    <x v="2"/>
  </r>
  <r>
    <s v="79307-5"/>
    <x v="2"/>
    <x v="8"/>
    <m/>
    <x v="1"/>
    <x v="3"/>
    <b v="0"/>
    <x v="156"/>
    <s v="Regular"/>
    <x v="1"/>
    <x v="1"/>
    <m/>
    <x v="4"/>
    <n v="1"/>
    <n v="1"/>
    <x v="3"/>
    <x v="518"/>
    <n v="0"/>
    <n v="775"/>
    <n v="0"/>
    <m/>
    <s v="Smart Li"/>
    <s v="Daljit Singh"/>
    <m/>
    <m/>
    <s v="L15A-L"/>
    <s v="Picked - Complete"/>
    <d v="2019-02-03T00:00:00"/>
    <m/>
    <b v="0"/>
    <b v="0"/>
    <s v="NO"/>
    <x v="1"/>
    <x v="0"/>
    <s v="Machine Shop Started"/>
    <x v="0"/>
    <n v="775"/>
    <n v="0"/>
    <n v="0"/>
    <x v="3"/>
    <n v="775"/>
    <n v="0"/>
    <x v="0"/>
    <n v="1"/>
    <n v="2019"/>
    <n v="2"/>
    <n v="8"/>
    <n v="1"/>
    <x v="1"/>
    <x v="0"/>
    <x v="1"/>
    <x v="0"/>
    <x v="2"/>
  </r>
  <r>
    <s v="79264-1"/>
    <x v="2"/>
    <x v="12"/>
    <d v="2019-02-13T00:00:00"/>
    <x v="2"/>
    <x v="0"/>
    <b v="0"/>
    <x v="157"/>
    <s v="Regular"/>
    <x v="1"/>
    <x v="1"/>
    <m/>
    <x v="0"/>
    <n v="1"/>
    <n v="2"/>
    <x v="6"/>
    <x v="519"/>
    <n v="8.86"/>
    <n v="560"/>
    <n v="0"/>
    <m/>
    <s v="Repco II"/>
    <s v="Gaurav Jain"/>
    <m/>
    <m/>
    <s v="SC1, 4'"/>
    <m/>
    <d v="2019-02-04T00:00:00"/>
    <m/>
    <b v="0"/>
    <b v="0"/>
    <s v="NO"/>
    <x v="3"/>
    <x v="0"/>
    <s v="Machine Shop Finished - Incomplete"/>
    <x v="0"/>
    <n v="280"/>
    <n v="4.43"/>
    <n v="0"/>
    <x v="5"/>
    <n v="560"/>
    <n v="8.86"/>
    <x v="0"/>
    <n v="1"/>
    <n v="2019"/>
    <n v="2"/>
    <n v="13"/>
    <n v="1"/>
    <x v="1"/>
    <x v="1"/>
    <x v="1"/>
    <x v="0"/>
    <x v="0"/>
  </r>
  <r>
    <s v="77142-1"/>
    <x v="1"/>
    <x v="8"/>
    <m/>
    <x v="1"/>
    <x v="0"/>
    <b v="0"/>
    <x v="158"/>
    <s v="High Priority"/>
    <x v="1"/>
    <x v="1"/>
    <m/>
    <x v="0"/>
    <n v="1"/>
    <n v="1"/>
    <x v="3"/>
    <x v="520"/>
    <n v="13.5"/>
    <n v="776"/>
    <n v="0"/>
    <s v="PLEASE SHIP 1+2 NO LATER THAN FEB 11TH - toronto"/>
    <s v="Salex"/>
    <s v="Jessica Pasternyk"/>
    <m/>
    <m/>
    <s v="LT4-8'"/>
    <s v="Picked - Complete"/>
    <m/>
    <m/>
    <b v="0"/>
    <b v="0"/>
    <s v="NO"/>
    <x v="0"/>
    <x v="0"/>
    <s v="Machine Shop Started"/>
    <x v="0"/>
    <n v="776"/>
    <n v="13.5"/>
    <n v="0"/>
    <x v="3"/>
    <n v="776"/>
    <n v="13.5"/>
    <x v="0"/>
    <n v="1"/>
    <n v="2019"/>
    <n v="2"/>
    <n v="8"/>
    <n v="1"/>
    <x v="1"/>
    <x v="0"/>
    <x v="1"/>
    <x v="0"/>
    <x v="2"/>
  </r>
  <r>
    <s v="77142-2"/>
    <x v="1"/>
    <x v="8"/>
    <m/>
    <x v="1"/>
    <x v="0"/>
    <b v="0"/>
    <x v="158"/>
    <s v="High Priority"/>
    <x v="1"/>
    <x v="1"/>
    <m/>
    <x v="1"/>
    <n v="1"/>
    <n v="3"/>
    <x v="10"/>
    <x v="521"/>
    <n v="21.9"/>
    <n v="1740"/>
    <n v="0"/>
    <s v="PLEASE SHIP 1+2 NO LATER THAN FEB 11TH - toronto"/>
    <s v="Salex"/>
    <s v="Jessica Pasternyk"/>
    <m/>
    <m/>
    <s v="LT6"/>
    <s v="Picked - Complete"/>
    <m/>
    <m/>
    <b v="0"/>
    <b v="0"/>
    <s v="NO"/>
    <x v="3"/>
    <x v="0"/>
    <s v="Machine Shop Started"/>
    <x v="0"/>
    <n v="580"/>
    <n v="7.3"/>
    <n v="0"/>
    <x v="9"/>
    <n v="1740"/>
    <n v="21.9"/>
    <x v="0"/>
    <n v="0"/>
    <n v="2019"/>
    <n v="2"/>
    <n v="8"/>
    <n v="1"/>
    <x v="1"/>
    <x v="0"/>
    <x v="1"/>
    <x v="0"/>
    <x v="2"/>
  </r>
  <r>
    <s v="77615-1"/>
    <x v="4"/>
    <x v="9"/>
    <d v="2019-02-13T00:00:00"/>
    <x v="2"/>
    <x v="0"/>
    <b v="0"/>
    <x v="159"/>
    <s v="Regular"/>
    <x v="1"/>
    <x v="1"/>
    <m/>
    <x v="0"/>
    <n v="1"/>
    <n v="5"/>
    <x v="15"/>
    <x v="522"/>
    <n v="70"/>
    <n v="4800"/>
    <n v="0"/>
    <m/>
    <s v="QLS NC"/>
    <s v="Jessica Kennedy"/>
    <m/>
    <m/>
    <s v="A1-12'"/>
    <s v="Picked - Complete"/>
    <d v="2019-02-03T00:00:00"/>
    <m/>
    <b v="0"/>
    <b v="0"/>
    <s v="NO"/>
    <x v="2"/>
    <x v="0"/>
    <s v="Machine Shop Finished - Incomplete"/>
    <x v="0"/>
    <n v="960"/>
    <n v="14"/>
    <n v="0"/>
    <x v="15"/>
    <n v="4800"/>
    <n v="70"/>
    <x v="0"/>
    <n v="1"/>
    <n v="2019"/>
    <n v="2"/>
    <n v="7"/>
    <n v="2"/>
    <x v="0"/>
    <x v="1"/>
    <x v="0"/>
    <x v="0"/>
    <x v="0"/>
  </r>
  <r>
    <s v="77615-2"/>
    <x v="4"/>
    <x v="9"/>
    <d v="2019-02-13T00:00:00"/>
    <x v="2"/>
    <x v="0"/>
    <b v="0"/>
    <x v="159"/>
    <s v="Regular"/>
    <x v="1"/>
    <x v="1"/>
    <m/>
    <x v="1"/>
    <n v="1"/>
    <n v="8"/>
    <x v="28"/>
    <x v="523"/>
    <n v="160"/>
    <n v="10240"/>
    <n v="0"/>
    <m/>
    <s v="QLS NC"/>
    <s v="Jessica Kennedy"/>
    <m/>
    <m/>
    <s v="A1-16'"/>
    <s v="Picked - Complete"/>
    <d v="2019-02-03T00:00:00"/>
    <m/>
    <b v="0"/>
    <b v="0"/>
    <s v="NO"/>
    <x v="2"/>
    <x v="0"/>
    <s v="Machine Shop Finished - Incomplete"/>
    <x v="0"/>
    <n v="640"/>
    <n v="10"/>
    <n v="0"/>
    <x v="27"/>
    <n v="10240"/>
    <n v="160"/>
    <x v="0"/>
    <n v="0"/>
    <n v="2019"/>
    <n v="2"/>
    <n v="7"/>
    <n v="2"/>
    <x v="0"/>
    <x v="1"/>
    <x v="0"/>
    <x v="0"/>
    <x v="0"/>
  </r>
  <r>
    <s v="77615-3"/>
    <x v="4"/>
    <x v="9"/>
    <d v="2019-02-13T00:00:00"/>
    <x v="2"/>
    <x v="0"/>
    <b v="0"/>
    <x v="159"/>
    <s v="Regular"/>
    <x v="1"/>
    <x v="1"/>
    <m/>
    <x v="2"/>
    <n v="1"/>
    <n v="6"/>
    <x v="5"/>
    <x v="524"/>
    <n v="144"/>
    <n v="9600"/>
    <n v="0"/>
    <m/>
    <s v="QLS NC"/>
    <s v="Jessica Kennedy"/>
    <m/>
    <m/>
    <s v="A1-20'"/>
    <s v="Picked - Complete"/>
    <d v="2019-02-03T00:00:00"/>
    <m/>
    <b v="0"/>
    <b v="0"/>
    <s v="NO"/>
    <x v="2"/>
    <x v="0"/>
    <s v="Machine Shop Finished - Incomplete"/>
    <x v="0"/>
    <n v="800"/>
    <n v="12"/>
    <n v="0"/>
    <x v="10"/>
    <n v="9600"/>
    <n v="144"/>
    <x v="0"/>
    <n v="0"/>
    <n v="2019"/>
    <n v="2"/>
    <n v="7"/>
    <n v="2"/>
    <x v="0"/>
    <x v="1"/>
    <x v="0"/>
    <x v="0"/>
    <x v="0"/>
  </r>
  <r>
    <s v="77615-4"/>
    <x v="4"/>
    <x v="9"/>
    <d v="2019-02-13T00:00:00"/>
    <x v="1"/>
    <x v="0"/>
    <b v="0"/>
    <x v="159"/>
    <s v="Regular"/>
    <x v="1"/>
    <x v="1"/>
    <m/>
    <x v="3"/>
    <n v="1"/>
    <n v="94"/>
    <x v="48"/>
    <x v="525"/>
    <n v="846"/>
    <n v="39480"/>
    <n v="0"/>
    <m/>
    <s v="QLS NC"/>
    <s v="Jessica Kennedy"/>
    <m/>
    <m/>
    <s v="B1-6'"/>
    <s v="Picked - Complete"/>
    <m/>
    <m/>
    <b v="0"/>
    <b v="0"/>
    <s v="NO"/>
    <x v="2"/>
    <x v="0"/>
    <s v="Machine Shop Started"/>
    <x v="0"/>
    <n v="420"/>
    <n v="9"/>
    <n v="0"/>
    <x v="46"/>
    <n v="39480"/>
    <n v="846"/>
    <x v="0"/>
    <n v="1"/>
    <n v="2019"/>
    <n v="2"/>
    <n v="7"/>
    <n v="2"/>
    <x v="0"/>
    <x v="1"/>
    <x v="1"/>
    <x v="0"/>
    <x v="0"/>
  </r>
  <r>
    <s v="77615-5"/>
    <x v="4"/>
    <x v="9"/>
    <d v="2019-02-13T00:00:00"/>
    <x v="1"/>
    <x v="0"/>
    <b v="0"/>
    <x v="159"/>
    <s v="Regular"/>
    <x v="1"/>
    <x v="1"/>
    <m/>
    <x v="4"/>
    <n v="1"/>
    <n v="25"/>
    <x v="30"/>
    <x v="526"/>
    <n v="75"/>
    <n v="6000"/>
    <n v="0"/>
    <m/>
    <s v="QLS NC"/>
    <s v="Jessica Kennedy"/>
    <m/>
    <m/>
    <s v="B1-4'"/>
    <s v="Picked - Complete"/>
    <m/>
    <m/>
    <b v="0"/>
    <b v="0"/>
    <s v="NO"/>
    <x v="2"/>
    <x v="0"/>
    <s v="Machine Shop Started"/>
    <x v="0"/>
    <n v="240"/>
    <n v="3"/>
    <n v="0"/>
    <x v="29"/>
    <n v="6000"/>
    <n v="75"/>
    <x v="0"/>
    <n v="0"/>
    <n v="2019"/>
    <n v="2"/>
    <n v="7"/>
    <n v="2"/>
    <x v="0"/>
    <x v="1"/>
    <x v="1"/>
    <x v="0"/>
    <x v="0"/>
  </r>
  <r>
    <s v="77615-6"/>
    <x v="4"/>
    <x v="9"/>
    <d v="2019-02-13T00:00:00"/>
    <x v="1"/>
    <x v="0"/>
    <b v="0"/>
    <x v="159"/>
    <s v="Regular"/>
    <x v="1"/>
    <x v="1"/>
    <m/>
    <x v="5"/>
    <n v="1"/>
    <n v="7"/>
    <x v="7"/>
    <x v="527"/>
    <n v="35"/>
    <n v="3360"/>
    <n v="0"/>
    <m/>
    <s v="QLS NC"/>
    <s v="Jessica Kennedy"/>
    <m/>
    <m/>
    <s v="B1-8'"/>
    <s v="Picked - Complete"/>
    <m/>
    <m/>
    <b v="0"/>
    <b v="0"/>
    <s v="NO"/>
    <x v="2"/>
    <x v="0"/>
    <s v="Machine Shop Started"/>
    <x v="0"/>
    <n v="480"/>
    <n v="5"/>
    <n v="0"/>
    <x v="6"/>
    <n v="3360"/>
    <n v="35"/>
    <x v="0"/>
    <n v="0"/>
    <n v="2019"/>
    <n v="2"/>
    <n v="7"/>
    <n v="2"/>
    <x v="0"/>
    <x v="1"/>
    <x v="1"/>
    <x v="0"/>
    <x v="0"/>
  </r>
  <r>
    <s v="77615-7"/>
    <x v="4"/>
    <x v="9"/>
    <d v="2019-02-13T00:00:00"/>
    <x v="1"/>
    <x v="0"/>
    <b v="0"/>
    <x v="159"/>
    <s v="Regular"/>
    <x v="1"/>
    <x v="1"/>
    <m/>
    <x v="9"/>
    <n v="1"/>
    <n v="10"/>
    <x v="17"/>
    <x v="528"/>
    <n v="70"/>
    <n v="7200"/>
    <n v="0"/>
    <m/>
    <s v="QLS NC"/>
    <s v="Jessica Kennedy"/>
    <m/>
    <m/>
    <s v="B1-12'"/>
    <s v="Picked - Complete"/>
    <m/>
    <m/>
    <b v="0"/>
    <b v="0"/>
    <s v="NO"/>
    <x v="2"/>
    <x v="0"/>
    <s v="Machine Shop Started"/>
    <x v="0"/>
    <n v="720"/>
    <n v="7"/>
    <n v="0"/>
    <x v="18"/>
    <n v="7200"/>
    <n v="70"/>
    <x v="0"/>
    <n v="0"/>
    <n v="2019"/>
    <n v="2"/>
    <n v="7"/>
    <n v="2"/>
    <x v="0"/>
    <x v="1"/>
    <x v="1"/>
    <x v="0"/>
    <x v="0"/>
  </r>
  <r>
    <s v="77615-8"/>
    <x v="4"/>
    <x v="9"/>
    <d v="2019-02-13T00:00:00"/>
    <x v="1"/>
    <x v="0"/>
    <b v="0"/>
    <x v="159"/>
    <s v="Regular"/>
    <x v="1"/>
    <x v="1"/>
    <m/>
    <x v="10"/>
    <n v="1"/>
    <n v="3"/>
    <x v="9"/>
    <x v="529"/>
    <n v="30"/>
    <n v="2880"/>
    <n v="0"/>
    <m/>
    <s v="QLS NC"/>
    <s v="Jessica Kennedy"/>
    <m/>
    <m/>
    <s v="B1-16'"/>
    <s v="Picked - Complete"/>
    <m/>
    <m/>
    <b v="0"/>
    <b v="0"/>
    <s v="NO"/>
    <x v="2"/>
    <x v="0"/>
    <s v="Machine Shop Started"/>
    <x v="0"/>
    <n v="480"/>
    <n v="5"/>
    <n v="0"/>
    <x v="8"/>
    <n v="2880"/>
    <n v="30"/>
    <x v="0"/>
    <n v="0"/>
    <n v="2019"/>
    <n v="2"/>
    <n v="7"/>
    <n v="2"/>
    <x v="0"/>
    <x v="1"/>
    <x v="1"/>
    <x v="0"/>
    <x v="0"/>
  </r>
  <r>
    <s v="77615-9"/>
    <x v="4"/>
    <x v="9"/>
    <d v="2019-02-13T00:00:00"/>
    <x v="1"/>
    <x v="0"/>
    <b v="0"/>
    <x v="159"/>
    <s v="Regular"/>
    <x v="1"/>
    <x v="1"/>
    <m/>
    <x v="11"/>
    <n v="1"/>
    <n v="5"/>
    <x v="17"/>
    <x v="530"/>
    <n v="60"/>
    <n v="6000"/>
    <n v="0"/>
    <m/>
    <s v="QLS NC"/>
    <s v="Jessica Kennedy"/>
    <m/>
    <m/>
    <s v="B1-20'"/>
    <s v="Picked - Complete"/>
    <m/>
    <m/>
    <b v="0"/>
    <b v="0"/>
    <s v="NO"/>
    <x v="2"/>
    <x v="0"/>
    <s v="Machine Shop Started"/>
    <x v="0"/>
    <n v="600"/>
    <n v="6"/>
    <n v="0"/>
    <x v="18"/>
    <n v="6000"/>
    <n v="60"/>
    <x v="0"/>
    <n v="0"/>
    <n v="2019"/>
    <n v="2"/>
    <n v="7"/>
    <n v="2"/>
    <x v="0"/>
    <x v="1"/>
    <x v="1"/>
    <x v="0"/>
    <x v="0"/>
  </r>
  <r>
    <s v="77615-10"/>
    <x v="4"/>
    <x v="9"/>
    <d v="2019-02-13T00:00:00"/>
    <x v="1"/>
    <x v="0"/>
    <b v="0"/>
    <x v="159"/>
    <s v="Regular"/>
    <x v="1"/>
    <x v="1"/>
    <m/>
    <x v="6"/>
    <n v="1"/>
    <n v="1"/>
    <x v="6"/>
    <x v="531"/>
    <n v="14"/>
    <n v="1440"/>
    <n v="0"/>
    <m/>
    <s v="QLS NC"/>
    <s v="Jessica Kennedy"/>
    <m/>
    <m/>
    <s v="B1-24'"/>
    <s v="Picked - Complete"/>
    <m/>
    <m/>
    <b v="0"/>
    <b v="0"/>
    <s v="NO"/>
    <x v="2"/>
    <x v="0"/>
    <s v="Machine Shop Started"/>
    <x v="0"/>
    <n v="720"/>
    <n v="7"/>
    <n v="0"/>
    <x v="5"/>
    <n v="1440"/>
    <n v="14"/>
    <x v="0"/>
    <n v="0"/>
    <n v="2019"/>
    <n v="2"/>
    <n v="7"/>
    <n v="2"/>
    <x v="0"/>
    <x v="1"/>
    <x v="1"/>
    <x v="0"/>
    <x v="0"/>
  </r>
  <r>
    <s v="77615-11"/>
    <x v="4"/>
    <x v="9"/>
    <d v="2019-02-13T00:00:00"/>
    <x v="2"/>
    <x v="0"/>
    <b v="0"/>
    <x v="159"/>
    <s v="Regular"/>
    <x v="1"/>
    <x v="1"/>
    <m/>
    <x v="7"/>
    <n v="1"/>
    <n v="17"/>
    <x v="1"/>
    <x v="532"/>
    <n v="68"/>
    <n v="4335"/>
    <n v="0"/>
    <m/>
    <s v="QLS NC"/>
    <s v="Jessica Kennedy"/>
    <m/>
    <m/>
    <s v="S1"/>
    <s v="Picked - Complete"/>
    <d v="2019-02-03T00:00:00"/>
    <m/>
    <b v="0"/>
    <b v="0"/>
    <s v="NO"/>
    <x v="2"/>
    <x v="0"/>
    <s v="Machine Shop Finished - Incomplete"/>
    <x v="0"/>
    <n v="255"/>
    <n v="4"/>
    <n v="0"/>
    <x v="1"/>
    <n v="4335"/>
    <n v="68"/>
    <x v="0"/>
    <n v="0"/>
    <n v="2019"/>
    <n v="2"/>
    <n v="7"/>
    <n v="2"/>
    <x v="0"/>
    <x v="1"/>
    <x v="0"/>
    <x v="0"/>
    <x v="0"/>
  </r>
  <r>
    <s v="77615-12"/>
    <x v="4"/>
    <x v="9"/>
    <d v="2019-02-13T00:00:00"/>
    <x v="2"/>
    <x v="0"/>
    <b v="0"/>
    <x v="159"/>
    <s v="Regular"/>
    <x v="1"/>
    <x v="1"/>
    <m/>
    <x v="40"/>
    <n v="1"/>
    <n v="8"/>
    <x v="4"/>
    <x v="533"/>
    <n v="32"/>
    <n v="2040"/>
    <n v="0"/>
    <m/>
    <s v="QLS NC"/>
    <s v="Jessica Kennedy"/>
    <m/>
    <m/>
    <s v="S2"/>
    <s v="Picked - Complete"/>
    <d v="2019-02-03T00:00:00"/>
    <m/>
    <b v="0"/>
    <b v="0"/>
    <s v="NO"/>
    <x v="2"/>
    <x v="0"/>
    <s v="Machine Shop Finished - Incomplete"/>
    <x v="0"/>
    <n v="255"/>
    <n v="4"/>
    <n v="0"/>
    <x v="2"/>
    <n v="2040"/>
    <n v="32"/>
    <x v="0"/>
    <n v="0"/>
    <n v="2019"/>
    <n v="2"/>
    <n v="7"/>
    <n v="2"/>
    <x v="0"/>
    <x v="1"/>
    <x v="0"/>
    <x v="0"/>
    <x v="0"/>
  </r>
  <r>
    <s v="77615-13"/>
    <x v="4"/>
    <x v="9"/>
    <d v="2019-02-13T00:00:00"/>
    <x v="1"/>
    <x v="0"/>
    <b v="0"/>
    <x v="159"/>
    <s v="Regular"/>
    <x v="1"/>
    <x v="1"/>
    <m/>
    <x v="41"/>
    <n v="1"/>
    <n v="12"/>
    <x v="5"/>
    <x v="534"/>
    <n v="84"/>
    <n v="6000"/>
    <n v="0"/>
    <m/>
    <s v="QLS NC"/>
    <s v="Jessica Kennedy"/>
    <m/>
    <m/>
    <s v="X4-6'"/>
    <s v="Picked - Complete"/>
    <m/>
    <m/>
    <b v="0"/>
    <b v="0"/>
    <s v="NO"/>
    <x v="2"/>
    <x v="0"/>
    <s v="Machine Shop Started"/>
    <x v="0"/>
    <n v="500"/>
    <n v="7"/>
    <n v="0"/>
    <x v="10"/>
    <n v="6000"/>
    <n v="84"/>
    <x v="0"/>
    <n v="0"/>
    <n v="2019"/>
    <n v="2"/>
    <n v="7"/>
    <n v="2"/>
    <x v="0"/>
    <x v="1"/>
    <x v="1"/>
    <x v="0"/>
    <x v="0"/>
  </r>
  <r>
    <s v="78607-1"/>
    <x v="1"/>
    <x v="11"/>
    <d v="2019-02-11T00:00:00"/>
    <x v="1"/>
    <x v="0"/>
    <b v="0"/>
    <x v="160"/>
    <s v="Regular"/>
    <x v="1"/>
    <x v="1"/>
    <m/>
    <x v="0"/>
    <n v="1"/>
    <n v="11"/>
    <x v="2"/>
    <x v="535"/>
    <n v="121"/>
    <n v="4510"/>
    <n v="0"/>
    <m/>
    <s v="Clarus"/>
    <s v="Christina Torok"/>
    <m/>
    <m/>
    <s v="L30-2X2"/>
    <s v="Picked - Complete"/>
    <m/>
    <m/>
    <b v="0"/>
    <b v="0"/>
    <s v="NO"/>
    <x v="3"/>
    <x v="0"/>
    <s v="Machine Shop Started"/>
    <x v="0"/>
    <n v="205"/>
    <n v="5.5"/>
    <n v="0"/>
    <x v="16"/>
    <n v="4510"/>
    <n v="121"/>
    <x v="0"/>
    <n v="1"/>
    <n v="2019"/>
    <n v="2"/>
    <n v="11"/>
    <n v="1"/>
    <x v="1"/>
    <x v="1"/>
    <x v="1"/>
    <x v="0"/>
    <x v="2"/>
  </r>
  <r>
    <s v="78607-2"/>
    <x v="1"/>
    <x v="11"/>
    <d v="2019-02-11T00:00:00"/>
    <x v="1"/>
    <x v="0"/>
    <b v="0"/>
    <x v="160"/>
    <s v="Regular"/>
    <x v="1"/>
    <x v="1"/>
    <m/>
    <x v="1"/>
    <n v="1"/>
    <n v="9"/>
    <x v="20"/>
    <x v="536"/>
    <n v="135"/>
    <n v="7110"/>
    <n v="0"/>
    <m/>
    <s v="Clarus"/>
    <s v="Christina Torok"/>
    <m/>
    <m/>
    <s v="L30-5X5"/>
    <s v="Picked - Complete"/>
    <m/>
    <m/>
    <b v="0"/>
    <b v="0"/>
    <s v="NO"/>
    <x v="3"/>
    <x v="0"/>
    <s v="Machine Shop Started"/>
    <x v="0"/>
    <n v="395"/>
    <n v="7.5"/>
    <n v="0"/>
    <x v="21"/>
    <n v="7110"/>
    <n v="135"/>
    <x v="0"/>
    <n v="0"/>
    <n v="2019"/>
    <n v="2"/>
    <n v="11"/>
    <n v="1"/>
    <x v="1"/>
    <x v="1"/>
    <x v="1"/>
    <x v="0"/>
    <x v="2"/>
  </r>
  <r>
    <s v="78607-3"/>
    <x v="1"/>
    <x v="11"/>
    <d v="2019-02-11T00:00:00"/>
    <x v="1"/>
    <x v="0"/>
    <b v="0"/>
    <x v="160"/>
    <s v="Regular"/>
    <x v="1"/>
    <x v="1"/>
    <m/>
    <x v="2"/>
    <n v="1"/>
    <n v="3"/>
    <x v="9"/>
    <x v="537"/>
    <n v="33"/>
    <n v="1620"/>
    <n v="0"/>
    <m/>
    <s v="Clarus"/>
    <s v="Christina Torok"/>
    <m/>
    <m/>
    <s v="L30-3X3"/>
    <s v="Picked - Complete"/>
    <m/>
    <m/>
    <b v="0"/>
    <b v="0"/>
    <s v="NO"/>
    <x v="3"/>
    <x v="0"/>
    <s v="Machine Shop Started"/>
    <x v="0"/>
    <n v="270"/>
    <n v="5.5"/>
    <n v="0"/>
    <x v="8"/>
    <n v="1620"/>
    <n v="33"/>
    <x v="0"/>
    <n v="0"/>
    <n v="2019"/>
    <n v="2"/>
    <n v="11"/>
    <n v="1"/>
    <x v="1"/>
    <x v="1"/>
    <x v="1"/>
    <x v="0"/>
    <x v="2"/>
  </r>
  <r>
    <s v="78607-4"/>
    <x v="1"/>
    <x v="11"/>
    <d v="2019-02-11T00:00:00"/>
    <x v="1"/>
    <x v="0"/>
    <b v="0"/>
    <x v="160"/>
    <s v="Regular"/>
    <x v="1"/>
    <x v="1"/>
    <m/>
    <x v="3"/>
    <n v="1"/>
    <n v="3"/>
    <x v="9"/>
    <x v="538"/>
    <n v="36"/>
    <n v="1950"/>
    <n v="0"/>
    <m/>
    <s v="Clarus"/>
    <s v="Christina Torok"/>
    <m/>
    <m/>
    <s v="L30-4X4"/>
    <s v="Picked - Complete"/>
    <m/>
    <m/>
    <b v="0"/>
    <b v="0"/>
    <s v="NO"/>
    <x v="3"/>
    <x v="0"/>
    <s v="Machine Shop Started"/>
    <x v="0"/>
    <n v="325"/>
    <n v="6"/>
    <n v="0"/>
    <x v="8"/>
    <n v="1950"/>
    <n v="36"/>
    <x v="0"/>
    <n v="0"/>
    <n v="2019"/>
    <n v="2"/>
    <n v="11"/>
    <n v="1"/>
    <x v="1"/>
    <x v="1"/>
    <x v="1"/>
    <x v="0"/>
    <x v="2"/>
  </r>
  <r>
    <s v="78759-1"/>
    <x v="2"/>
    <x v="8"/>
    <d v="2019-02-08T00:00:00"/>
    <x v="2"/>
    <x v="0"/>
    <b v="0"/>
    <x v="161"/>
    <s v="Regular"/>
    <x v="1"/>
    <x v="1"/>
    <m/>
    <x v="0"/>
    <n v="1"/>
    <n v="6"/>
    <x v="9"/>
    <x v="539"/>
    <n v="54"/>
    <n v="6000"/>
    <n v="0"/>
    <m/>
    <s v="Lightin1"/>
    <s v="Rajithan Sivapatharajahon"/>
    <m/>
    <m/>
    <s v="10 FT"/>
    <s v="Picked - Complete"/>
    <d v="2019-02-03T00:00:00"/>
    <d v="2019-02-04T00:00:00"/>
    <b v="0"/>
    <b v="0"/>
    <s v="NO"/>
    <x v="0"/>
    <x v="0"/>
    <s v="Machine Shop Finished - Incomplete"/>
    <x v="0"/>
    <n v="1000"/>
    <n v="9"/>
    <n v="0"/>
    <x v="8"/>
    <n v="6000"/>
    <n v="54"/>
    <x v="0"/>
    <n v="1"/>
    <n v="2019"/>
    <n v="2"/>
    <n v="8"/>
    <n v="1"/>
    <x v="1"/>
    <x v="1"/>
    <x v="0"/>
    <x v="0"/>
    <x v="0"/>
  </r>
  <r>
    <s v="78759-2"/>
    <x v="2"/>
    <x v="8"/>
    <d v="2019-02-08T00:00:00"/>
    <x v="2"/>
    <x v="0"/>
    <b v="0"/>
    <x v="161"/>
    <s v="Regular"/>
    <x v="1"/>
    <x v="1"/>
    <m/>
    <x v="1"/>
    <n v="1"/>
    <n v="4"/>
    <x v="8"/>
    <x v="540"/>
    <n v="25.6"/>
    <n v="3200"/>
    <n v="0"/>
    <m/>
    <s v="Lightin1"/>
    <s v="Rajithan Sivapatharajahon"/>
    <m/>
    <m/>
    <s v="8 FT"/>
    <s v="Picked - Complete"/>
    <d v="2019-02-03T00:00:00"/>
    <d v="2019-02-04T00:00:00"/>
    <b v="0"/>
    <b v="0"/>
    <s v="NO"/>
    <x v="0"/>
    <x v="0"/>
    <s v="Machine Shop Finished - Incomplete"/>
    <x v="0"/>
    <n v="800"/>
    <n v="6.4"/>
    <n v="0"/>
    <x v="7"/>
    <n v="3200"/>
    <n v="25.6"/>
    <x v="0"/>
    <n v="0"/>
    <n v="2019"/>
    <n v="2"/>
    <n v="8"/>
    <n v="1"/>
    <x v="1"/>
    <x v="1"/>
    <x v="0"/>
    <x v="0"/>
    <x v="0"/>
  </r>
  <r>
    <s v="78806-1"/>
    <x v="0"/>
    <x v="1"/>
    <d v="2019-02-05T00:00:00"/>
    <x v="2"/>
    <x v="0"/>
    <b v="0"/>
    <x v="162"/>
    <s v="High Priority"/>
    <x v="1"/>
    <x v="1"/>
    <m/>
    <x v="0"/>
    <n v="1"/>
    <n v="2"/>
    <x v="6"/>
    <x v="541"/>
    <n v="10"/>
    <n v="640"/>
    <n v="0"/>
    <m/>
    <s v="Lightin1"/>
    <s v="Rajithan Sivapatharajahon"/>
    <m/>
    <m/>
    <s v="F1-4'"/>
    <m/>
    <d v="2019-01-25T00:00:00"/>
    <m/>
    <b v="0"/>
    <b v="0"/>
    <s v="NO"/>
    <x v="2"/>
    <x v="0"/>
    <s v="Machine Shop Finished - Incomplete"/>
    <x v="0"/>
    <n v="320"/>
    <n v="5"/>
    <n v="0"/>
    <x v="5"/>
    <n v="640"/>
    <n v="10"/>
    <x v="0"/>
    <n v="1"/>
    <n v="2019"/>
    <n v="2"/>
    <n v="5"/>
    <n v="1"/>
    <x v="1"/>
    <x v="1"/>
    <x v="1"/>
    <x v="0"/>
    <x v="0"/>
  </r>
  <r>
    <s v="78806-2"/>
    <x v="0"/>
    <x v="1"/>
    <d v="2019-02-05T00:00:00"/>
    <x v="2"/>
    <x v="0"/>
    <b v="0"/>
    <x v="162"/>
    <s v="High Priority"/>
    <x v="1"/>
    <x v="1"/>
    <m/>
    <x v="1"/>
    <n v="1"/>
    <n v="5"/>
    <x v="15"/>
    <x v="542"/>
    <n v="27.5"/>
    <n v="2600"/>
    <n v="0"/>
    <m/>
    <s v="Lightin1"/>
    <s v="Rajithan Sivapatharajahon"/>
    <m/>
    <m/>
    <s v="F2-8'"/>
    <m/>
    <d v="2019-01-25T00:00:00"/>
    <m/>
    <b v="0"/>
    <b v="0"/>
    <s v="NO"/>
    <x v="2"/>
    <x v="0"/>
    <s v="Machine Shop Finished - Incomplete"/>
    <x v="0"/>
    <n v="520"/>
    <n v="5.5"/>
    <n v="0"/>
    <x v="15"/>
    <n v="2600"/>
    <n v="27.5"/>
    <x v="0"/>
    <n v="0"/>
    <n v="2019"/>
    <n v="2"/>
    <n v="5"/>
    <n v="1"/>
    <x v="1"/>
    <x v="1"/>
    <x v="0"/>
    <x v="0"/>
    <x v="0"/>
  </r>
  <r>
    <s v="78806-3"/>
    <x v="0"/>
    <x v="1"/>
    <d v="2019-02-05T00:00:00"/>
    <x v="2"/>
    <x v="0"/>
    <b v="0"/>
    <x v="162"/>
    <s v="High Priority"/>
    <x v="1"/>
    <x v="1"/>
    <m/>
    <x v="2"/>
    <n v="1"/>
    <n v="4"/>
    <x v="8"/>
    <x v="543"/>
    <n v="28"/>
    <n v="1840"/>
    <n v="0"/>
    <m/>
    <s v="Lightin1"/>
    <s v="Rajithan Sivapatharajahon"/>
    <m/>
    <m/>
    <s v="K-6'"/>
    <m/>
    <d v="2019-01-25T00:00:00"/>
    <m/>
    <b v="0"/>
    <b v="0"/>
    <s v="NO"/>
    <x v="2"/>
    <x v="0"/>
    <s v="Machine Shop Finished - Incomplete"/>
    <x v="0"/>
    <n v="460"/>
    <n v="7"/>
    <n v="0"/>
    <x v="7"/>
    <n v="1840"/>
    <n v="28"/>
    <x v="0"/>
    <n v="0"/>
    <n v="2019"/>
    <n v="2"/>
    <n v="5"/>
    <n v="1"/>
    <x v="1"/>
    <x v="1"/>
    <x v="0"/>
    <x v="0"/>
    <x v="0"/>
  </r>
  <r>
    <s v="79034-1"/>
    <x v="4"/>
    <x v="10"/>
    <d v="2019-02-04T00:00:00"/>
    <x v="2"/>
    <x v="3"/>
    <b v="0"/>
    <x v="163"/>
    <s v="High Priority"/>
    <x v="5"/>
    <x v="0"/>
    <s v="Extrusion"/>
    <x v="0"/>
    <n v="1"/>
    <n v="1"/>
    <x v="8"/>
    <x v="544"/>
    <n v="74"/>
    <n v="3568"/>
    <n v="3568"/>
    <s v="Parts short shipped, customer need 2 of A44em but recieved only 1 unit._x001e_entered only 1 qty on the order, when PO requests 2"/>
    <s v="HOUSE"/>
    <s v="Robert Lipura"/>
    <s v="Ship: Feb 6th  Edited on 2/5/2019 _x001e__x001e_"/>
    <m/>
    <s v="A- 44'EM"/>
    <s v="Picked - Complete"/>
    <d v="2019-01-27T00:00:00"/>
    <m/>
    <b v="0"/>
    <b v="0"/>
    <s v="NO"/>
    <x v="0"/>
    <x v="0"/>
    <s v="Machine Shop Finished - Incomplete"/>
    <x v="0"/>
    <n v="892"/>
    <n v="18.5"/>
    <n v="0"/>
    <x v="7"/>
    <n v="3568"/>
    <n v="74"/>
    <x v="0"/>
    <n v="1"/>
    <n v="2019"/>
    <n v="2"/>
    <n v="4"/>
    <n v="1"/>
    <x v="1"/>
    <x v="1"/>
    <x v="0"/>
    <x v="0"/>
    <x v="0"/>
  </r>
  <r>
    <s v="77011-1"/>
    <x v="6"/>
    <x v="15"/>
    <d v="2019-01-17T00:00:00"/>
    <x v="3"/>
    <x v="0"/>
    <b v="0"/>
    <x v="164"/>
    <s v="High Priority"/>
    <x v="10"/>
    <x v="1"/>
    <s v="SHIPMENT"/>
    <x v="0"/>
    <n v="1"/>
    <n v="13"/>
    <x v="32"/>
    <x v="545"/>
    <n v="77.48"/>
    <n v="14352"/>
    <n v="0"/>
    <s v="**DO NOT SHIP UNTIL FEBRUARY 11th**"/>
    <s v="Performa"/>
    <s v="Stan Buyansky"/>
    <m/>
    <m/>
    <s v="F10-12"/>
    <s v="Picked - Complete"/>
    <d v="2019-01-13T00:00:00"/>
    <d v="2019-01-16T00:00:00"/>
    <b v="0"/>
    <b v="0"/>
    <s v="NO"/>
    <x v="2"/>
    <x v="0"/>
    <s v="Given to Shipping"/>
    <x v="0"/>
    <n v="1104"/>
    <n v="5.96"/>
    <n v="0"/>
    <x v="30"/>
    <n v="14352"/>
    <n v="77.48"/>
    <x v="6"/>
    <n v="1"/>
    <n v="2019"/>
    <n v="1"/>
    <n v="17"/>
    <n v="1"/>
    <x v="1"/>
    <x v="1"/>
    <x v="0"/>
    <x v="0"/>
    <x v="0"/>
  </r>
  <r>
    <s v="79234-1"/>
    <x v="2"/>
    <x v="12"/>
    <d v="2019-02-13T00:00:00"/>
    <x v="1"/>
    <x v="0"/>
    <b v="0"/>
    <x v="165"/>
    <s v="Regular"/>
    <x v="1"/>
    <x v="1"/>
    <m/>
    <x v="0"/>
    <n v="1"/>
    <n v="1"/>
    <x v="3"/>
    <x v="546"/>
    <n v="8.6999999999999993"/>
    <n v="650"/>
    <n v="0"/>
    <s v="Note:.****Ship to arrive on February 19, 2019****_x001e_Going To; Blach Springs TX 75180"/>
    <s v="HOUSE"/>
    <s v="Joe Brier"/>
    <m/>
    <m/>
    <s v="A-12'"/>
    <s v="Picked - Complete"/>
    <d v="2019-02-05T00:00:00"/>
    <m/>
    <b v="0"/>
    <b v="0"/>
    <s v="NO"/>
    <x v="3"/>
    <x v="0"/>
    <s v="Machine Shop Started"/>
    <x v="0"/>
    <n v="650"/>
    <n v="8.6999999999999993"/>
    <n v="0"/>
    <x v="3"/>
    <n v="650"/>
    <n v="8.6999999999999993"/>
    <x v="0"/>
    <n v="1"/>
    <n v="2019"/>
    <n v="2"/>
    <n v="13"/>
    <n v="1"/>
    <x v="1"/>
    <x v="0"/>
    <x v="1"/>
    <x v="0"/>
    <x v="0"/>
  </r>
  <r>
    <s v="78220-1"/>
    <x v="4"/>
    <x v="7"/>
    <d v="2019-02-12T00:00:00"/>
    <x v="1"/>
    <x v="0"/>
    <b v="0"/>
    <x v="166"/>
    <s v="High Priority"/>
    <x v="1"/>
    <x v="1"/>
    <m/>
    <x v="0"/>
    <n v="1"/>
    <n v="4"/>
    <x v="4"/>
    <x v="547"/>
    <n v="80"/>
    <n v="5440"/>
    <n v="0"/>
    <m/>
    <s v="HOUSE"/>
    <s v="Zahra Vatani"/>
    <m/>
    <m/>
    <s v="F1-16'-15TH"/>
    <s v="Picked - Complete"/>
    <d v="2019-02-04T00:00:00"/>
    <m/>
    <b v="0"/>
    <b v="0"/>
    <s v="NO"/>
    <x v="3"/>
    <x v="0"/>
    <s v="Machine Shop Started"/>
    <x v="0"/>
    <n v="680"/>
    <n v="10"/>
    <n v="0"/>
    <x v="2"/>
    <n v="5440"/>
    <n v="80"/>
    <x v="0"/>
    <n v="1"/>
    <n v="2019"/>
    <n v="2"/>
    <n v="12"/>
    <n v="1"/>
    <x v="1"/>
    <x v="1"/>
    <x v="1"/>
    <x v="0"/>
    <x v="2"/>
  </r>
  <r>
    <s v="78220-2"/>
    <x v="4"/>
    <x v="7"/>
    <d v="2019-02-12T00:00:00"/>
    <x v="1"/>
    <x v="0"/>
    <b v="0"/>
    <x v="166"/>
    <s v="High Priority"/>
    <x v="1"/>
    <x v="1"/>
    <m/>
    <x v="1"/>
    <n v="1"/>
    <n v="1"/>
    <x v="6"/>
    <x v="548"/>
    <n v="20"/>
    <n v="1190"/>
    <n v="0"/>
    <m/>
    <s v="HOUSE"/>
    <s v="Zahra Vatani"/>
    <m/>
    <m/>
    <s v="F1-14'-15TH"/>
    <s v="Picked - Complete"/>
    <d v="2019-02-04T00:00:00"/>
    <m/>
    <b v="0"/>
    <b v="0"/>
    <s v="NO"/>
    <x v="3"/>
    <x v="0"/>
    <s v="Machine Shop Started"/>
    <x v="0"/>
    <n v="595"/>
    <n v="10"/>
    <n v="0"/>
    <x v="5"/>
    <n v="1190"/>
    <n v="20"/>
    <x v="0"/>
    <n v="0"/>
    <n v="2019"/>
    <n v="2"/>
    <n v="12"/>
    <n v="1"/>
    <x v="1"/>
    <x v="1"/>
    <x v="1"/>
    <x v="0"/>
    <x v="2"/>
  </r>
  <r>
    <s v="78220-3"/>
    <x v="4"/>
    <x v="7"/>
    <d v="2019-02-12T00:00:00"/>
    <x v="1"/>
    <x v="0"/>
    <b v="0"/>
    <x v="166"/>
    <s v="High Priority"/>
    <x v="1"/>
    <x v="1"/>
    <m/>
    <x v="2"/>
    <n v="1"/>
    <n v="16"/>
    <x v="27"/>
    <x v="549"/>
    <n v="219.2"/>
    <n v="16320"/>
    <n v="0"/>
    <m/>
    <s v="HOUSE"/>
    <s v="Zahra Vatani"/>
    <m/>
    <m/>
    <s v="F1-12'-15TH"/>
    <s v="Picked - Complete"/>
    <d v="2019-02-04T00:00:00"/>
    <m/>
    <b v="0"/>
    <b v="0"/>
    <s v="NO"/>
    <x v="3"/>
    <x v="0"/>
    <s v="Machine Shop Started"/>
    <x v="0"/>
    <n v="510"/>
    <n v="6.85"/>
    <n v="0"/>
    <x v="47"/>
    <n v="16320"/>
    <n v="219.2"/>
    <x v="0"/>
    <n v="0"/>
    <n v="2019"/>
    <n v="2"/>
    <n v="12"/>
    <n v="1"/>
    <x v="1"/>
    <x v="1"/>
    <x v="1"/>
    <x v="0"/>
    <x v="2"/>
  </r>
  <r>
    <s v="78220-4"/>
    <x v="4"/>
    <x v="7"/>
    <d v="2019-02-12T00:00:00"/>
    <x v="1"/>
    <x v="0"/>
    <b v="0"/>
    <x v="166"/>
    <s v="High Priority"/>
    <x v="1"/>
    <x v="1"/>
    <m/>
    <x v="3"/>
    <n v="1"/>
    <n v="1"/>
    <x v="6"/>
    <x v="550"/>
    <n v="13.7"/>
    <n v="850"/>
    <n v="0"/>
    <m/>
    <s v="HOUSE"/>
    <s v="Zahra Vatani"/>
    <m/>
    <m/>
    <s v="F1-10'-15TH"/>
    <s v="Picked - Complete"/>
    <d v="2019-02-04T00:00:00"/>
    <m/>
    <b v="0"/>
    <b v="0"/>
    <s v="NO"/>
    <x v="3"/>
    <x v="0"/>
    <s v="Machine Shop Started"/>
    <x v="0"/>
    <n v="425"/>
    <n v="6.85"/>
    <n v="0"/>
    <x v="5"/>
    <n v="850"/>
    <n v="13.7"/>
    <x v="0"/>
    <n v="0"/>
    <n v="2019"/>
    <n v="2"/>
    <n v="12"/>
    <n v="1"/>
    <x v="1"/>
    <x v="1"/>
    <x v="1"/>
    <x v="0"/>
    <x v="2"/>
  </r>
  <r>
    <s v="78220-5"/>
    <x v="4"/>
    <x v="7"/>
    <d v="2019-02-12T00:00:00"/>
    <x v="1"/>
    <x v="0"/>
    <b v="0"/>
    <x v="166"/>
    <s v="High Priority"/>
    <x v="1"/>
    <x v="1"/>
    <m/>
    <x v="4"/>
    <n v="1"/>
    <n v="3"/>
    <x v="10"/>
    <x v="551"/>
    <n v="30.3"/>
    <n v="2040"/>
    <n v="0"/>
    <m/>
    <s v="HOUSE"/>
    <s v="Zahra Vatani"/>
    <m/>
    <m/>
    <s v="F1-8'-15TH"/>
    <s v="Picked - Complete"/>
    <d v="2019-02-04T00:00:00"/>
    <m/>
    <b v="0"/>
    <b v="0"/>
    <s v="NO"/>
    <x v="3"/>
    <x v="0"/>
    <s v="Machine Shop Started"/>
    <x v="0"/>
    <n v="680"/>
    <n v="10.1"/>
    <n v="0"/>
    <x v="9"/>
    <n v="2040"/>
    <n v="30.299999999999997"/>
    <x v="0"/>
    <n v="0"/>
    <n v="2019"/>
    <n v="2"/>
    <n v="12"/>
    <n v="1"/>
    <x v="1"/>
    <x v="1"/>
    <x v="1"/>
    <x v="0"/>
    <x v="2"/>
  </r>
  <r>
    <s v="78220-6"/>
    <x v="4"/>
    <x v="7"/>
    <d v="2019-02-12T00:00:00"/>
    <x v="1"/>
    <x v="0"/>
    <b v="0"/>
    <x v="166"/>
    <s v="High Priority"/>
    <x v="1"/>
    <x v="1"/>
    <m/>
    <x v="5"/>
    <n v="1"/>
    <n v="4"/>
    <x v="8"/>
    <x v="552"/>
    <n v="40.4"/>
    <n v="2040"/>
    <n v="0"/>
    <m/>
    <s v="HOUSE"/>
    <s v="Zahra Vatani"/>
    <m/>
    <m/>
    <s v="F1-6'-15TH"/>
    <s v="Picked - Complete"/>
    <d v="2019-02-04T00:00:00"/>
    <m/>
    <b v="0"/>
    <b v="0"/>
    <s v="NO"/>
    <x v="3"/>
    <x v="0"/>
    <s v="Machine Shop Started"/>
    <x v="0"/>
    <n v="510"/>
    <n v="10.1"/>
    <n v="0"/>
    <x v="7"/>
    <n v="2040"/>
    <n v="40.4"/>
    <x v="0"/>
    <n v="0"/>
    <n v="2019"/>
    <n v="2"/>
    <n v="12"/>
    <n v="1"/>
    <x v="1"/>
    <x v="1"/>
    <x v="1"/>
    <x v="0"/>
    <x v="2"/>
  </r>
  <r>
    <s v="78220-7"/>
    <x v="4"/>
    <x v="7"/>
    <d v="2019-02-12T00:00:00"/>
    <x v="1"/>
    <x v="0"/>
    <b v="0"/>
    <x v="166"/>
    <s v="High Priority"/>
    <x v="1"/>
    <x v="1"/>
    <m/>
    <x v="9"/>
    <n v="1"/>
    <n v="2"/>
    <x v="8"/>
    <x v="553"/>
    <n v="33"/>
    <n v="1950"/>
    <n v="0"/>
    <m/>
    <s v="HOUSE"/>
    <s v="Zahra Vatani"/>
    <m/>
    <m/>
    <s v="F4-3-1B-13'-15TH"/>
    <s v="Picked - Complete"/>
    <d v="2019-02-04T00:00:00"/>
    <m/>
    <b v="0"/>
    <b v="0"/>
    <s v="NO"/>
    <x v="3"/>
    <x v="0"/>
    <s v="Machine Shop Started"/>
    <x v="0"/>
    <n v="487.5"/>
    <n v="8.25"/>
    <n v="0"/>
    <x v="7"/>
    <n v="1950"/>
    <n v="33"/>
    <x v="0"/>
    <n v="0"/>
    <n v="2019"/>
    <n v="2"/>
    <n v="12"/>
    <n v="1"/>
    <x v="1"/>
    <x v="1"/>
    <x v="1"/>
    <x v="0"/>
    <x v="2"/>
  </r>
  <r>
    <s v="78220-8"/>
    <x v="4"/>
    <x v="7"/>
    <d v="2019-02-12T00:00:00"/>
    <x v="1"/>
    <x v="0"/>
    <b v="0"/>
    <x v="166"/>
    <s v="High Priority"/>
    <x v="1"/>
    <x v="1"/>
    <m/>
    <x v="10"/>
    <n v="1"/>
    <n v="1"/>
    <x v="6"/>
    <x v="554"/>
    <n v="9.8000000000000007"/>
    <n v="750"/>
    <n v="0"/>
    <m/>
    <s v="HOUSE"/>
    <s v="Zahra Vatani"/>
    <m/>
    <m/>
    <s v="F4-3-1B-10'-15TH"/>
    <s v="Picked - Complete"/>
    <d v="2019-02-04T00:00:00"/>
    <m/>
    <b v="0"/>
    <b v="0"/>
    <s v="NO"/>
    <x v="3"/>
    <x v="0"/>
    <s v="Machine Shop Started"/>
    <x v="0"/>
    <n v="375"/>
    <n v="4.9000000000000004"/>
    <n v="0"/>
    <x v="5"/>
    <n v="750"/>
    <n v="9.8000000000000007"/>
    <x v="0"/>
    <n v="0"/>
    <n v="2019"/>
    <n v="2"/>
    <n v="12"/>
    <n v="1"/>
    <x v="1"/>
    <x v="1"/>
    <x v="1"/>
    <x v="0"/>
    <x v="2"/>
  </r>
  <r>
    <s v="78220-9"/>
    <x v="4"/>
    <x v="7"/>
    <d v="2019-02-12T00:00:00"/>
    <x v="1"/>
    <x v="0"/>
    <b v="0"/>
    <x v="166"/>
    <s v="High Priority"/>
    <x v="1"/>
    <x v="1"/>
    <m/>
    <x v="11"/>
    <n v="1"/>
    <n v="1"/>
    <x v="3"/>
    <x v="555"/>
    <n v="7.8"/>
    <n v="450"/>
    <n v="0"/>
    <m/>
    <s v="HOUSE"/>
    <s v="Zahra Vatani"/>
    <m/>
    <m/>
    <s v="F4-3-1B-6'-15TH"/>
    <s v="Picked - Complete"/>
    <d v="2019-02-04T00:00:00"/>
    <m/>
    <b v="0"/>
    <b v="0"/>
    <s v="NO"/>
    <x v="3"/>
    <x v="0"/>
    <s v="Machine Shop Started"/>
    <x v="0"/>
    <n v="450"/>
    <n v="7.8"/>
    <n v="0"/>
    <x v="3"/>
    <n v="450"/>
    <n v="7.8"/>
    <x v="0"/>
    <n v="0"/>
    <n v="2019"/>
    <n v="2"/>
    <n v="12"/>
    <n v="1"/>
    <x v="1"/>
    <x v="1"/>
    <x v="1"/>
    <x v="0"/>
    <x v="2"/>
  </r>
  <r>
    <s v="78220-10"/>
    <x v="4"/>
    <x v="7"/>
    <d v="2019-02-12T00:00:00"/>
    <x v="1"/>
    <x v="0"/>
    <b v="0"/>
    <x v="166"/>
    <s v="High Priority"/>
    <x v="1"/>
    <x v="1"/>
    <m/>
    <x v="6"/>
    <n v="1"/>
    <n v="10"/>
    <x v="17"/>
    <x v="556"/>
    <n v="48"/>
    <n v="1500"/>
    <n v="0"/>
    <m/>
    <s v="HOUSE"/>
    <s v="Zahra Vatani"/>
    <m/>
    <m/>
    <s v="F4-3B-2'-15TH"/>
    <s v="Picked - Complete"/>
    <d v="2019-02-04T00:00:00"/>
    <m/>
    <b v="0"/>
    <b v="0"/>
    <s v="NO"/>
    <x v="3"/>
    <x v="0"/>
    <s v="Machine Shop Started"/>
    <x v="0"/>
    <n v="150"/>
    <n v="4.8"/>
    <n v="0"/>
    <x v="18"/>
    <n v="1500"/>
    <n v="48"/>
    <x v="0"/>
    <n v="0"/>
    <n v="2019"/>
    <n v="2"/>
    <n v="12"/>
    <n v="1"/>
    <x v="1"/>
    <x v="1"/>
    <x v="1"/>
    <x v="0"/>
    <x v="2"/>
  </r>
  <r>
    <s v="78220-11"/>
    <x v="4"/>
    <x v="7"/>
    <d v="2019-02-12T00:00:00"/>
    <x v="1"/>
    <x v="0"/>
    <b v="0"/>
    <x v="166"/>
    <s v="High Priority"/>
    <x v="1"/>
    <x v="1"/>
    <m/>
    <x v="7"/>
    <n v="1"/>
    <n v="1"/>
    <x v="8"/>
    <x v="557"/>
    <n v="18.3"/>
    <n v="1714"/>
    <n v="0"/>
    <m/>
    <s v="HOUSE"/>
    <s v="Zahra Vatani"/>
    <m/>
    <m/>
    <s v="F3C-26' 6&quot;-15TH"/>
    <s v="Picked - Complete"/>
    <d v="2019-02-04T00:00:00"/>
    <m/>
    <b v="0"/>
    <b v="0"/>
    <s v="NO"/>
    <x v="3"/>
    <x v="0"/>
    <s v="Machine Shop Started"/>
    <x v="0"/>
    <n v="428.5"/>
    <n v="4.5750000000000002"/>
    <n v="0"/>
    <x v="7"/>
    <n v="1714"/>
    <n v="18.3"/>
    <x v="0"/>
    <n v="0"/>
    <n v="2019"/>
    <n v="2"/>
    <n v="12"/>
    <n v="1"/>
    <x v="1"/>
    <x v="1"/>
    <x v="1"/>
    <x v="0"/>
    <x v="2"/>
  </r>
  <r>
    <s v="78220-12"/>
    <x v="4"/>
    <x v="7"/>
    <d v="2019-02-12T00:00:00"/>
    <x v="1"/>
    <x v="0"/>
    <b v="0"/>
    <x v="166"/>
    <s v="High Priority"/>
    <x v="1"/>
    <x v="1"/>
    <m/>
    <x v="40"/>
    <n v="1"/>
    <n v="1"/>
    <x v="5"/>
    <x v="558"/>
    <n v="61"/>
    <n v="5806"/>
    <n v="0"/>
    <m/>
    <s v="HOUSE"/>
    <s v="Zahra Vatani"/>
    <m/>
    <m/>
    <s v="F3C-92' 11&quot;-15TH"/>
    <s v="Picked - Complete"/>
    <d v="2019-02-04T00:00:00"/>
    <m/>
    <b v="0"/>
    <b v="0"/>
    <s v="NO"/>
    <x v="3"/>
    <x v="0"/>
    <s v="Machine Shop Started"/>
    <x v="0"/>
    <n v="483.83333333333331"/>
    <n v="5.083333333333333"/>
    <n v="0"/>
    <x v="10"/>
    <n v="5806"/>
    <n v="61"/>
    <x v="0"/>
    <n v="0"/>
    <n v="2019"/>
    <n v="2"/>
    <n v="12"/>
    <n v="1"/>
    <x v="1"/>
    <x v="1"/>
    <x v="1"/>
    <x v="0"/>
    <x v="2"/>
  </r>
  <r>
    <s v="78220-13"/>
    <x v="4"/>
    <x v="7"/>
    <d v="2019-02-12T00:00:00"/>
    <x v="1"/>
    <x v="0"/>
    <b v="0"/>
    <x v="166"/>
    <s v="High Priority"/>
    <x v="1"/>
    <x v="1"/>
    <m/>
    <x v="41"/>
    <n v="1"/>
    <n v="1"/>
    <x v="15"/>
    <x v="559"/>
    <n v="26.2"/>
    <n v="2520"/>
    <n v="0"/>
    <m/>
    <s v="HOUSE"/>
    <s v="Zahra Vatani"/>
    <m/>
    <m/>
    <s v="F3C-39' 5&quot;-15TH"/>
    <s v="Picked - Complete"/>
    <d v="2019-02-04T00:00:00"/>
    <m/>
    <b v="0"/>
    <b v="0"/>
    <s v="NO"/>
    <x v="3"/>
    <x v="0"/>
    <s v="Machine Shop Started"/>
    <x v="0"/>
    <n v="504"/>
    <n v="5.24"/>
    <n v="0"/>
    <x v="15"/>
    <n v="2520"/>
    <n v="26.200000000000003"/>
    <x v="0"/>
    <n v="0"/>
    <n v="2019"/>
    <n v="2"/>
    <n v="12"/>
    <n v="1"/>
    <x v="1"/>
    <x v="1"/>
    <x v="1"/>
    <x v="0"/>
    <x v="2"/>
  </r>
  <r>
    <s v="78220-14"/>
    <x v="4"/>
    <x v="7"/>
    <d v="2019-02-12T00:00:00"/>
    <x v="1"/>
    <x v="0"/>
    <b v="0"/>
    <x v="166"/>
    <s v="High Priority"/>
    <x v="1"/>
    <x v="1"/>
    <m/>
    <x v="42"/>
    <n v="1"/>
    <n v="1"/>
    <x v="10"/>
    <x v="560"/>
    <n v="12.5"/>
    <n v="1218"/>
    <n v="0"/>
    <m/>
    <s v="HOUSE"/>
    <s v="Zahra Vatani"/>
    <m/>
    <m/>
    <s v="F3C-19' 5&quot;-15TH"/>
    <s v="Picked - Complete"/>
    <d v="2019-02-04T00:00:00"/>
    <m/>
    <b v="0"/>
    <b v="0"/>
    <s v="NO"/>
    <x v="3"/>
    <x v="0"/>
    <s v="Machine Shop Started"/>
    <x v="0"/>
    <n v="406"/>
    <n v="4.166666666666667"/>
    <n v="0"/>
    <x v="9"/>
    <n v="1218"/>
    <n v="12.5"/>
    <x v="0"/>
    <n v="0"/>
    <n v="2019"/>
    <n v="2"/>
    <n v="12"/>
    <n v="1"/>
    <x v="1"/>
    <x v="1"/>
    <x v="1"/>
    <x v="0"/>
    <x v="2"/>
  </r>
  <r>
    <s v="78220-15"/>
    <x v="4"/>
    <x v="7"/>
    <d v="2019-02-12T00:00:00"/>
    <x v="1"/>
    <x v="0"/>
    <b v="0"/>
    <x v="166"/>
    <s v="High Priority"/>
    <x v="1"/>
    <x v="1"/>
    <m/>
    <x v="8"/>
    <n v="1"/>
    <n v="1"/>
    <x v="8"/>
    <x v="561"/>
    <n v="18.3"/>
    <n v="1714"/>
    <n v="0"/>
    <m/>
    <s v="HOUSE"/>
    <s v="Zahra Vatani"/>
    <m/>
    <m/>
    <s v="F3C-26' 5&quot;-15TH"/>
    <s v="Picked - Complete"/>
    <d v="2019-02-04T00:00:00"/>
    <m/>
    <b v="0"/>
    <b v="0"/>
    <s v="NO"/>
    <x v="3"/>
    <x v="0"/>
    <s v="Machine Shop Started"/>
    <x v="0"/>
    <n v="428.5"/>
    <n v="4.5750000000000002"/>
    <n v="0"/>
    <x v="7"/>
    <n v="1714"/>
    <n v="18.3"/>
    <x v="0"/>
    <n v="0"/>
    <n v="2019"/>
    <n v="2"/>
    <n v="12"/>
    <n v="1"/>
    <x v="1"/>
    <x v="1"/>
    <x v="1"/>
    <x v="0"/>
    <x v="2"/>
  </r>
  <r>
    <s v="78221-1"/>
    <x v="4"/>
    <x v="11"/>
    <d v="2019-02-11T00:00:00"/>
    <x v="1"/>
    <x v="0"/>
    <b v="0"/>
    <x v="167"/>
    <s v="Regular"/>
    <x v="8"/>
    <x v="0"/>
    <s v="Wrong SD in Epicor"/>
    <x v="0"/>
    <n v="1"/>
    <n v="2"/>
    <x v="9"/>
    <x v="562"/>
    <n v="55"/>
    <n v="3740"/>
    <n v="0"/>
    <m/>
    <s v="HOUSE"/>
    <s v="Zahra Vatani"/>
    <m/>
    <m/>
    <s v="F1-22'-16TH"/>
    <s v="Picked - Complete"/>
    <d v="2019-02-03T00:00:00"/>
    <m/>
    <b v="0"/>
    <b v="0"/>
    <s v="NO"/>
    <x v="3"/>
    <x v="0"/>
    <s v="Machine Shop Started"/>
    <x v="0"/>
    <n v="623.33333333333337"/>
    <n v="9.1666666666666661"/>
    <n v="0"/>
    <x v="8"/>
    <n v="3740"/>
    <n v="55"/>
    <x v="0"/>
    <n v="1"/>
    <n v="2019"/>
    <n v="2"/>
    <n v="11"/>
    <n v="1"/>
    <x v="1"/>
    <x v="0"/>
    <x v="1"/>
    <x v="0"/>
    <x v="2"/>
  </r>
  <r>
    <s v="78221-2"/>
    <x v="4"/>
    <x v="11"/>
    <d v="2019-02-11T00:00:00"/>
    <x v="1"/>
    <x v="0"/>
    <b v="0"/>
    <x v="167"/>
    <s v="Regular"/>
    <x v="5"/>
    <x v="1"/>
    <s v="Extrusion L1,2&amp;4"/>
    <x v="1"/>
    <n v="1"/>
    <n v="6"/>
    <x v="5"/>
    <x v="548"/>
    <n v="120.6"/>
    <n v="7140"/>
    <n v="0"/>
    <m/>
    <s v="HOUSE"/>
    <s v="Zahra Vatani"/>
    <m/>
    <m/>
    <s v="F1-14'-16TH"/>
    <s v="Picked - Complete"/>
    <d v="2019-02-03T00:00:00"/>
    <m/>
    <b v="0"/>
    <b v="0"/>
    <s v="NO"/>
    <x v="3"/>
    <x v="0"/>
    <s v="Machine Shop Started"/>
    <x v="0"/>
    <n v="595"/>
    <n v="10.049999999999999"/>
    <n v="0"/>
    <x v="10"/>
    <n v="7140"/>
    <n v="120.6"/>
    <x v="5"/>
    <n v="0"/>
    <n v="2019"/>
    <n v="2"/>
    <n v="11"/>
    <n v="1"/>
    <x v="1"/>
    <x v="0"/>
    <x v="1"/>
    <x v="0"/>
    <x v="2"/>
  </r>
  <r>
    <s v="78221-3"/>
    <x v="4"/>
    <x v="11"/>
    <d v="2019-02-11T00:00:00"/>
    <x v="1"/>
    <x v="0"/>
    <b v="0"/>
    <x v="167"/>
    <s v="Regular"/>
    <x v="1"/>
    <x v="1"/>
    <m/>
    <x v="2"/>
    <n v="1"/>
    <n v="3"/>
    <x v="9"/>
    <x v="549"/>
    <n v="41.1"/>
    <n v="3060"/>
    <n v="0"/>
    <m/>
    <s v="HOUSE"/>
    <s v="Zahra Vatani"/>
    <m/>
    <m/>
    <s v="F1-12'-16TH"/>
    <s v="Picked - Complete"/>
    <d v="2019-02-03T00:00:00"/>
    <m/>
    <b v="0"/>
    <b v="0"/>
    <s v="NO"/>
    <x v="3"/>
    <x v="0"/>
    <s v="Machine Shop Started"/>
    <x v="0"/>
    <n v="510"/>
    <n v="6.8500000000000005"/>
    <n v="0"/>
    <x v="8"/>
    <n v="3060"/>
    <n v="41.1"/>
    <x v="0"/>
    <n v="0"/>
    <n v="2019"/>
    <n v="2"/>
    <n v="11"/>
    <n v="1"/>
    <x v="1"/>
    <x v="1"/>
    <x v="1"/>
    <x v="0"/>
    <x v="2"/>
  </r>
  <r>
    <s v="78221-4"/>
    <x v="4"/>
    <x v="11"/>
    <d v="2019-02-11T00:00:00"/>
    <x v="1"/>
    <x v="0"/>
    <b v="0"/>
    <x v="167"/>
    <s v="Regular"/>
    <x v="1"/>
    <x v="1"/>
    <m/>
    <x v="3"/>
    <n v="1"/>
    <n v="2"/>
    <x v="6"/>
    <x v="551"/>
    <n v="20.2"/>
    <n v="1360"/>
    <n v="0"/>
    <m/>
    <s v="HOUSE"/>
    <s v="Zahra Vatani"/>
    <m/>
    <m/>
    <s v="F1-8'-16TH"/>
    <s v="Picked - Complete"/>
    <d v="2019-02-03T00:00:00"/>
    <m/>
    <b v="0"/>
    <b v="0"/>
    <s v="NO"/>
    <x v="3"/>
    <x v="0"/>
    <s v="Machine Shop Started"/>
    <x v="0"/>
    <n v="680"/>
    <n v="10.1"/>
    <n v="0"/>
    <x v="5"/>
    <n v="1360"/>
    <n v="20.2"/>
    <x v="0"/>
    <n v="0"/>
    <n v="2019"/>
    <n v="2"/>
    <n v="11"/>
    <n v="1"/>
    <x v="1"/>
    <x v="0"/>
    <x v="1"/>
    <x v="0"/>
    <x v="2"/>
  </r>
  <r>
    <s v="78221-5"/>
    <x v="4"/>
    <x v="11"/>
    <d v="2019-02-11T00:00:00"/>
    <x v="1"/>
    <x v="0"/>
    <b v="0"/>
    <x v="167"/>
    <s v="Regular"/>
    <x v="1"/>
    <x v="1"/>
    <m/>
    <x v="4"/>
    <n v="1"/>
    <n v="15"/>
    <x v="25"/>
    <x v="556"/>
    <n v="45"/>
    <n v="2250"/>
    <n v="0"/>
    <m/>
    <s v="HOUSE"/>
    <s v="Zahra Vatani"/>
    <m/>
    <m/>
    <s v="F4-3B-2'-16TH"/>
    <s v="Picked - Complete"/>
    <d v="2019-02-03T00:00:00"/>
    <m/>
    <b v="0"/>
    <b v="0"/>
    <s v="NO"/>
    <x v="3"/>
    <x v="0"/>
    <s v="Machine Shop Started"/>
    <x v="0"/>
    <n v="150"/>
    <n v="3"/>
    <n v="0"/>
    <x v="36"/>
    <n v="2250"/>
    <n v="45"/>
    <x v="0"/>
    <n v="0"/>
    <n v="2019"/>
    <n v="2"/>
    <n v="11"/>
    <n v="1"/>
    <x v="1"/>
    <x v="1"/>
    <x v="1"/>
    <x v="0"/>
    <x v="2"/>
  </r>
  <r>
    <s v="78221-6"/>
    <x v="4"/>
    <x v="11"/>
    <d v="2019-02-11T00:00:00"/>
    <x v="1"/>
    <x v="0"/>
    <b v="0"/>
    <x v="167"/>
    <s v="Regular"/>
    <x v="1"/>
    <x v="1"/>
    <m/>
    <x v="5"/>
    <n v="1"/>
    <n v="2"/>
    <x v="8"/>
    <x v="554"/>
    <n v="14"/>
    <n v="1500"/>
    <n v="0"/>
    <m/>
    <s v="HOUSE"/>
    <s v="Zahra Vatani"/>
    <m/>
    <m/>
    <s v="F4-3-1B-10'-16TH"/>
    <s v="Picked - Complete"/>
    <d v="2019-02-03T00:00:00"/>
    <m/>
    <b v="0"/>
    <b v="0"/>
    <s v="NO"/>
    <x v="3"/>
    <x v="0"/>
    <s v="Machine Shop Started"/>
    <x v="0"/>
    <n v="375"/>
    <n v="3.5"/>
    <n v="0"/>
    <x v="7"/>
    <n v="1500"/>
    <n v="14"/>
    <x v="0"/>
    <n v="0"/>
    <n v="2019"/>
    <n v="2"/>
    <n v="11"/>
    <n v="1"/>
    <x v="1"/>
    <x v="1"/>
    <x v="1"/>
    <x v="0"/>
    <x v="2"/>
  </r>
  <r>
    <s v="78221-7"/>
    <x v="4"/>
    <x v="11"/>
    <d v="2019-02-11T00:00:00"/>
    <x v="1"/>
    <x v="0"/>
    <b v="0"/>
    <x v="167"/>
    <s v="Regular"/>
    <x v="1"/>
    <x v="1"/>
    <m/>
    <x v="9"/>
    <n v="1"/>
    <n v="1"/>
    <x v="3"/>
    <x v="555"/>
    <n v="5.2"/>
    <n v="450"/>
    <n v="0"/>
    <m/>
    <s v="HOUSE"/>
    <s v="Zahra Vatani"/>
    <m/>
    <m/>
    <s v="F4-3-1B-6'-16TH"/>
    <s v="Picked - Complete"/>
    <d v="2019-02-03T00:00:00"/>
    <m/>
    <b v="0"/>
    <b v="0"/>
    <s v="NO"/>
    <x v="3"/>
    <x v="0"/>
    <s v="Machine Shop Started"/>
    <x v="0"/>
    <n v="450"/>
    <n v="5.2"/>
    <n v="0"/>
    <x v="3"/>
    <n v="450"/>
    <n v="5.2"/>
    <x v="0"/>
    <n v="0"/>
    <n v="2019"/>
    <n v="2"/>
    <n v="11"/>
    <n v="1"/>
    <x v="1"/>
    <x v="1"/>
    <x v="1"/>
    <x v="0"/>
    <x v="2"/>
  </r>
  <r>
    <s v="78221-8"/>
    <x v="4"/>
    <x v="11"/>
    <d v="2019-02-11T00:00:00"/>
    <x v="1"/>
    <x v="0"/>
    <b v="0"/>
    <x v="167"/>
    <s v="Regular"/>
    <x v="1"/>
    <x v="1"/>
    <m/>
    <x v="10"/>
    <n v="1"/>
    <n v="1"/>
    <x v="32"/>
    <x v="563"/>
    <n v="64.2"/>
    <n v="6054"/>
    <n v="0"/>
    <m/>
    <s v="HOUSE"/>
    <s v="Zahra Vatani"/>
    <m/>
    <m/>
    <s v="F3C-97'-16TH"/>
    <s v="Picked - Complete"/>
    <d v="2019-02-03T00:00:00"/>
    <m/>
    <b v="0"/>
    <b v="0"/>
    <s v="NO"/>
    <x v="3"/>
    <x v="0"/>
    <s v="Machine Shop Started"/>
    <x v="0"/>
    <n v="465.69230769230768"/>
    <n v="4.9384615384615387"/>
    <n v="0"/>
    <x v="30"/>
    <n v="6054"/>
    <n v="64.2"/>
    <x v="0"/>
    <n v="0"/>
    <n v="2019"/>
    <n v="2"/>
    <n v="11"/>
    <n v="1"/>
    <x v="1"/>
    <x v="1"/>
    <x v="1"/>
    <x v="0"/>
    <x v="2"/>
  </r>
  <r>
    <s v="78221-9"/>
    <x v="4"/>
    <x v="11"/>
    <d v="2019-02-11T00:00:00"/>
    <x v="1"/>
    <x v="0"/>
    <b v="0"/>
    <x v="167"/>
    <s v="Regular"/>
    <x v="1"/>
    <x v="1"/>
    <m/>
    <x v="11"/>
    <n v="1"/>
    <n v="1"/>
    <x v="10"/>
    <x v="564"/>
    <n v="12.8"/>
    <n v="1218"/>
    <n v="0"/>
    <m/>
    <s v="HOUSE"/>
    <s v="Zahra Vatani"/>
    <m/>
    <m/>
    <s v="F3C-18' 8&quot;-16TH"/>
    <s v="Picked - Complete"/>
    <d v="2019-02-03T00:00:00"/>
    <m/>
    <b v="0"/>
    <b v="0"/>
    <s v="NO"/>
    <x v="3"/>
    <x v="0"/>
    <s v="Machine Shop Started"/>
    <x v="0"/>
    <n v="406"/>
    <n v="4.2666666666666666"/>
    <n v="0"/>
    <x v="9"/>
    <n v="1218"/>
    <n v="12.8"/>
    <x v="0"/>
    <n v="0"/>
    <n v="2019"/>
    <n v="2"/>
    <n v="11"/>
    <n v="1"/>
    <x v="1"/>
    <x v="1"/>
    <x v="1"/>
    <x v="0"/>
    <x v="2"/>
  </r>
  <r>
    <s v="78221-10"/>
    <x v="4"/>
    <x v="11"/>
    <d v="2019-02-11T00:00:00"/>
    <x v="1"/>
    <x v="0"/>
    <b v="0"/>
    <x v="167"/>
    <s v="Regular"/>
    <x v="1"/>
    <x v="1"/>
    <m/>
    <x v="6"/>
    <n v="1"/>
    <n v="1"/>
    <x v="10"/>
    <x v="565"/>
    <n v="14.8"/>
    <n v="1528"/>
    <n v="0"/>
    <m/>
    <s v="HOUSE"/>
    <s v="Zahra Vatani"/>
    <m/>
    <m/>
    <s v="F3C-23' 8&quot;-16TH"/>
    <s v="Picked - Complete"/>
    <d v="2019-02-03T00:00:00"/>
    <m/>
    <b v="0"/>
    <b v="0"/>
    <s v="NO"/>
    <x v="3"/>
    <x v="0"/>
    <s v="Machine Shop Started"/>
    <x v="0"/>
    <n v="509.33333333333331"/>
    <n v="4.9333333333333336"/>
    <n v="0"/>
    <x v="9"/>
    <n v="1528"/>
    <n v="14.8"/>
    <x v="0"/>
    <n v="0"/>
    <n v="2019"/>
    <n v="2"/>
    <n v="11"/>
    <n v="1"/>
    <x v="1"/>
    <x v="1"/>
    <x v="1"/>
    <x v="0"/>
    <x v="2"/>
  </r>
  <r>
    <s v="78221-11"/>
    <x v="4"/>
    <x v="11"/>
    <d v="2019-02-11T00:00:00"/>
    <x v="1"/>
    <x v="0"/>
    <b v="0"/>
    <x v="167"/>
    <s v="Regular"/>
    <x v="1"/>
    <x v="1"/>
    <m/>
    <x v="7"/>
    <n v="1"/>
    <n v="1"/>
    <x v="17"/>
    <x v="566"/>
    <n v="48.7"/>
    <n v="4752"/>
    <n v="0"/>
    <m/>
    <s v="HOUSE"/>
    <s v="Zahra Vatani"/>
    <m/>
    <m/>
    <s v="F3C-76' 2&quot;-16TH"/>
    <s v="Picked - Complete"/>
    <d v="2019-02-03T00:00:00"/>
    <m/>
    <b v="0"/>
    <b v="0"/>
    <s v="NO"/>
    <x v="3"/>
    <x v="0"/>
    <s v="Machine Shop Started"/>
    <x v="0"/>
    <n v="475.2"/>
    <n v="4.87"/>
    <n v="0"/>
    <x v="18"/>
    <n v="4752"/>
    <n v="48.7"/>
    <x v="0"/>
    <n v="0"/>
    <n v="2019"/>
    <n v="2"/>
    <n v="11"/>
    <n v="1"/>
    <x v="1"/>
    <x v="1"/>
    <x v="1"/>
    <x v="0"/>
    <x v="2"/>
  </r>
  <r>
    <s v="78221-12"/>
    <x v="4"/>
    <x v="11"/>
    <d v="2019-02-11T00:00:00"/>
    <x v="1"/>
    <x v="0"/>
    <b v="0"/>
    <x v="167"/>
    <s v="Regular"/>
    <x v="1"/>
    <x v="1"/>
    <m/>
    <x v="40"/>
    <n v="1"/>
    <n v="1"/>
    <x v="8"/>
    <x v="567"/>
    <n v="12.8"/>
    <n v="1218"/>
    <n v="0"/>
    <m/>
    <s v="HOUSE"/>
    <s v="Zahra Vatani"/>
    <m/>
    <m/>
    <s v="F3C-18' 9&quot;-16TH"/>
    <s v="Picked - Complete"/>
    <d v="2019-02-03T00:00:00"/>
    <m/>
    <b v="0"/>
    <b v="0"/>
    <s v="NO"/>
    <x v="3"/>
    <x v="0"/>
    <s v="Machine Shop Started"/>
    <x v="0"/>
    <n v="304.5"/>
    <n v="3.2"/>
    <n v="0"/>
    <x v="7"/>
    <n v="1218"/>
    <n v="12.8"/>
    <x v="0"/>
    <n v="0"/>
    <n v="2019"/>
    <n v="2"/>
    <n v="11"/>
    <n v="1"/>
    <x v="1"/>
    <x v="1"/>
    <x v="1"/>
    <x v="0"/>
    <x v="2"/>
  </r>
  <r>
    <s v="78221-13"/>
    <x v="4"/>
    <x v="11"/>
    <d v="2019-02-11T00:00:00"/>
    <x v="1"/>
    <x v="0"/>
    <b v="0"/>
    <x v="167"/>
    <s v="Regular"/>
    <x v="1"/>
    <x v="1"/>
    <m/>
    <x v="41"/>
    <n v="1"/>
    <n v="1"/>
    <x v="6"/>
    <x v="568"/>
    <n v="6.9"/>
    <n v="722"/>
    <n v="0"/>
    <m/>
    <s v="HOUSE"/>
    <s v="Zahra Vatani"/>
    <m/>
    <m/>
    <s v="F3C-11' 5&quot;-16TH"/>
    <s v="Picked - Complete"/>
    <d v="2019-02-03T00:00:00"/>
    <m/>
    <b v="0"/>
    <b v="0"/>
    <s v="NO"/>
    <x v="3"/>
    <x v="0"/>
    <s v="Machine Shop Started"/>
    <x v="0"/>
    <n v="361"/>
    <n v="3.45"/>
    <n v="0"/>
    <x v="5"/>
    <n v="722"/>
    <n v="6.9"/>
    <x v="0"/>
    <n v="0"/>
    <n v="2019"/>
    <n v="2"/>
    <n v="11"/>
    <n v="1"/>
    <x v="1"/>
    <x v="1"/>
    <x v="1"/>
    <x v="0"/>
    <x v="2"/>
  </r>
  <r>
    <s v="78221-14"/>
    <x v="4"/>
    <x v="11"/>
    <d v="2019-02-11T00:00:00"/>
    <x v="1"/>
    <x v="0"/>
    <b v="0"/>
    <x v="167"/>
    <s v="Regular"/>
    <x v="1"/>
    <x v="1"/>
    <m/>
    <x v="42"/>
    <n v="1"/>
    <n v="1"/>
    <x v="10"/>
    <x v="569"/>
    <n v="12.8"/>
    <n v="784"/>
    <n v="0"/>
    <m/>
    <s v="HOUSE"/>
    <s v="Zahra Vatani"/>
    <m/>
    <m/>
    <s v="F3C-17' 11&quot;-16TH"/>
    <s v="Picked - Complete"/>
    <d v="2019-02-03T00:00:00"/>
    <m/>
    <b v="0"/>
    <b v="0"/>
    <s v="NO"/>
    <x v="3"/>
    <x v="0"/>
    <s v="Machine Shop Started"/>
    <x v="0"/>
    <n v="261.33333333333331"/>
    <n v="4.2666666666666666"/>
    <n v="0"/>
    <x v="9"/>
    <n v="784"/>
    <n v="12.8"/>
    <x v="0"/>
    <n v="0"/>
    <n v="2019"/>
    <n v="2"/>
    <n v="11"/>
    <n v="1"/>
    <x v="1"/>
    <x v="1"/>
    <x v="1"/>
    <x v="0"/>
    <x v="2"/>
  </r>
  <r>
    <s v="78221-15"/>
    <x v="4"/>
    <x v="11"/>
    <d v="2019-02-11T00:00:00"/>
    <x v="1"/>
    <x v="0"/>
    <b v="0"/>
    <x v="167"/>
    <s v="Regular"/>
    <x v="1"/>
    <x v="1"/>
    <m/>
    <x v="8"/>
    <n v="1"/>
    <n v="1"/>
    <x v="10"/>
    <x v="570"/>
    <n v="12.8"/>
    <n v="1156"/>
    <n v="0"/>
    <m/>
    <s v="HOUSE"/>
    <s v="Zahra Vatani"/>
    <m/>
    <m/>
    <s v="F3C-18' 3&quot;-16TH"/>
    <s v="Picked - Complete"/>
    <d v="2019-02-03T00:00:00"/>
    <m/>
    <b v="0"/>
    <b v="0"/>
    <s v="NO"/>
    <x v="3"/>
    <x v="0"/>
    <s v="Machine Shop Started"/>
    <x v="0"/>
    <n v="385.33333333333331"/>
    <n v="4.2666666666666666"/>
    <n v="0"/>
    <x v="9"/>
    <n v="1156"/>
    <n v="12.8"/>
    <x v="0"/>
    <n v="0"/>
    <n v="2019"/>
    <n v="2"/>
    <n v="11"/>
    <n v="1"/>
    <x v="1"/>
    <x v="1"/>
    <x v="1"/>
    <x v="0"/>
    <x v="2"/>
  </r>
  <r>
    <s v="78221-16"/>
    <x v="4"/>
    <x v="11"/>
    <d v="2019-02-11T00:00:00"/>
    <x v="1"/>
    <x v="0"/>
    <b v="0"/>
    <x v="167"/>
    <s v="Regular"/>
    <x v="1"/>
    <x v="1"/>
    <m/>
    <x v="43"/>
    <n v="1"/>
    <n v="1"/>
    <x v="14"/>
    <x v="571"/>
    <n v="48.7"/>
    <n v="4752"/>
    <n v="0"/>
    <m/>
    <s v="HOUSE"/>
    <s v="Zahra Vatani"/>
    <m/>
    <m/>
    <s v="F3C-75' 9&quot;-16TH"/>
    <s v="Picked - Complete"/>
    <d v="2019-02-03T00:00:00"/>
    <m/>
    <b v="0"/>
    <b v="0"/>
    <s v="NO"/>
    <x v="3"/>
    <x v="0"/>
    <s v="Machine Shop Started"/>
    <x v="0"/>
    <n v="432"/>
    <n v="4.4272727272727277"/>
    <n v="0"/>
    <x v="14"/>
    <n v="4752"/>
    <n v="48.7"/>
    <x v="0"/>
    <n v="0"/>
    <n v="2019"/>
    <n v="2"/>
    <n v="11"/>
    <n v="1"/>
    <x v="1"/>
    <x v="1"/>
    <x v="1"/>
    <x v="0"/>
    <x v="2"/>
  </r>
  <r>
    <s v="78225-1"/>
    <x v="1"/>
    <x v="8"/>
    <d v="2019-02-14T00:00:00"/>
    <x v="2"/>
    <x v="0"/>
    <b v="0"/>
    <x v="168"/>
    <s v="High Priority"/>
    <x v="1"/>
    <x v="1"/>
    <m/>
    <x v="0"/>
    <n v="1"/>
    <n v="2"/>
    <x v="9"/>
    <x v="562"/>
    <n v="55"/>
    <n v="3740"/>
    <n v="0"/>
    <m/>
    <s v="HOUSE"/>
    <s v="Zahra Vatani"/>
    <m/>
    <m/>
    <s v="F1-22'-17TH"/>
    <s v="Picked - Complete"/>
    <d v="2019-02-03T00:00:00"/>
    <d v="2019-02-04T00:00:00"/>
    <b v="0"/>
    <b v="0"/>
    <s v="NO"/>
    <x v="1"/>
    <x v="0"/>
    <s v="Machine Shop Finished - Incomplete"/>
    <x v="0"/>
    <n v="623.33333333333337"/>
    <n v="9.1666666666666661"/>
    <n v="0"/>
    <x v="8"/>
    <n v="3740"/>
    <n v="55"/>
    <x v="0"/>
    <n v="1"/>
    <n v="2019"/>
    <n v="2"/>
    <n v="8"/>
    <n v="2"/>
    <x v="0"/>
    <x v="1"/>
    <x v="0"/>
    <x v="0"/>
    <x v="0"/>
  </r>
  <r>
    <s v="78225-2"/>
    <x v="1"/>
    <x v="8"/>
    <d v="2019-02-14T00:00:00"/>
    <x v="2"/>
    <x v="0"/>
    <b v="0"/>
    <x v="168"/>
    <s v="High Priority"/>
    <x v="1"/>
    <x v="1"/>
    <m/>
    <x v="1"/>
    <n v="1"/>
    <n v="15"/>
    <x v="36"/>
    <x v="547"/>
    <n v="300"/>
    <n v="20400"/>
    <n v="0"/>
    <m/>
    <s v="HOUSE"/>
    <s v="Zahra Vatani"/>
    <m/>
    <m/>
    <s v="F1-16'-17TH"/>
    <s v="Picked - Complete"/>
    <d v="2019-02-03T00:00:00"/>
    <d v="2019-02-04T00:00:00"/>
    <b v="0"/>
    <b v="0"/>
    <s v="NO"/>
    <x v="1"/>
    <x v="0"/>
    <s v="Machine Shop Finished - Incomplete"/>
    <x v="0"/>
    <n v="680"/>
    <n v="10"/>
    <n v="0"/>
    <x v="37"/>
    <n v="20400"/>
    <n v="300"/>
    <x v="0"/>
    <n v="0"/>
    <n v="2019"/>
    <n v="2"/>
    <n v="8"/>
    <n v="2"/>
    <x v="0"/>
    <x v="1"/>
    <x v="0"/>
    <x v="0"/>
    <x v="0"/>
  </r>
  <r>
    <s v="78225-3"/>
    <x v="1"/>
    <x v="8"/>
    <d v="2019-02-14T00:00:00"/>
    <x v="2"/>
    <x v="0"/>
    <b v="0"/>
    <x v="168"/>
    <s v="High Priority"/>
    <x v="1"/>
    <x v="1"/>
    <m/>
    <x v="2"/>
    <n v="1"/>
    <n v="5"/>
    <x v="17"/>
    <x v="548"/>
    <n v="100"/>
    <n v="5950"/>
    <n v="0"/>
    <m/>
    <s v="HOUSE"/>
    <s v="Zahra Vatani"/>
    <m/>
    <m/>
    <s v="F1-14'-17TH"/>
    <s v="Picked - Complete"/>
    <d v="2019-02-03T00:00:00"/>
    <d v="2019-02-04T00:00:00"/>
    <b v="0"/>
    <b v="0"/>
    <s v="NO"/>
    <x v="1"/>
    <x v="0"/>
    <s v="Machine Shop Finished - Incomplete"/>
    <x v="0"/>
    <n v="595"/>
    <n v="10"/>
    <n v="0"/>
    <x v="18"/>
    <n v="5950"/>
    <n v="100"/>
    <x v="0"/>
    <n v="0"/>
    <n v="2019"/>
    <n v="2"/>
    <n v="8"/>
    <n v="2"/>
    <x v="0"/>
    <x v="1"/>
    <x v="0"/>
    <x v="0"/>
    <x v="0"/>
  </r>
  <r>
    <s v="78225-4"/>
    <x v="1"/>
    <x v="8"/>
    <d v="2019-02-14T00:00:00"/>
    <x v="2"/>
    <x v="0"/>
    <b v="0"/>
    <x v="168"/>
    <s v="High Priority"/>
    <x v="1"/>
    <x v="1"/>
    <m/>
    <x v="3"/>
    <n v="1"/>
    <n v="6"/>
    <x v="9"/>
    <x v="551"/>
    <n v="60.6"/>
    <n v="4080"/>
    <n v="0"/>
    <m/>
    <s v="HOUSE"/>
    <s v="Zahra Vatani"/>
    <m/>
    <m/>
    <s v="F1-8'-17TH"/>
    <s v="Picked - Complete"/>
    <d v="2019-02-03T00:00:00"/>
    <d v="2019-02-04T00:00:00"/>
    <b v="0"/>
    <b v="0"/>
    <s v="NO"/>
    <x v="1"/>
    <x v="0"/>
    <s v="Machine Shop Finished - Incomplete"/>
    <x v="0"/>
    <n v="680"/>
    <n v="10.1"/>
    <n v="0"/>
    <x v="8"/>
    <n v="4080"/>
    <n v="60.599999999999994"/>
    <x v="0"/>
    <n v="0"/>
    <n v="2019"/>
    <n v="2"/>
    <n v="8"/>
    <n v="2"/>
    <x v="0"/>
    <x v="1"/>
    <x v="0"/>
    <x v="0"/>
    <x v="0"/>
  </r>
  <r>
    <s v="78225-5"/>
    <x v="1"/>
    <x v="8"/>
    <d v="2019-02-14T00:00:00"/>
    <x v="2"/>
    <x v="0"/>
    <b v="0"/>
    <x v="168"/>
    <s v="High Priority"/>
    <x v="1"/>
    <x v="1"/>
    <m/>
    <x v="4"/>
    <n v="1"/>
    <n v="1"/>
    <x v="3"/>
    <x v="552"/>
    <n v="10.1"/>
    <n v="510"/>
    <n v="0"/>
    <m/>
    <s v="HOUSE"/>
    <s v="Zahra Vatani"/>
    <m/>
    <m/>
    <s v="F1-6'-17TH"/>
    <s v="Picked - Complete"/>
    <d v="2019-02-03T00:00:00"/>
    <d v="2019-02-04T00:00:00"/>
    <b v="0"/>
    <b v="0"/>
    <s v="NO"/>
    <x v="1"/>
    <x v="0"/>
    <s v="Machine Shop Finished - Incomplete"/>
    <x v="0"/>
    <n v="510"/>
    <n v="10.1"/>
    <n v="0"/>
    <x v="3"/>
    <n v="510"/>
    <n v="10.1"/>
    <x v="0"/>
    <n v="0"/>
    <n v="2019"/>
    <n v="2"/>
    <n v="8"/>
    <n v="2"/>
    <x v="0"/>
    <x v="1"/>
    <x v="0"/>
    <x v="0"/>
    <x v="0"/>
  </r>
  <r>
    <s v="78225-6"/>
    <x v="1"/>
    <x v="8"/>
    <d v="2019-02-14T00:00:00"/>
    <x v="2"/>
    <x v="0"/>
    <b v="0"/>
    <x v="168"/>
    <s v="High Priority"/>
    <x v="1"/>
    <x v="1"/>
    <m/>
    <x v="5"/>
    <n v="1"/>
    <n v="24"/>
    <x v="23"/>
    <x v="556"/>
    <n v="69.599999999999994"/>
    <n v="4320"/>
    <n v="0"/>
    <m/>
    <s v="HOUSE"/>
    <s v="Zahra Vatani"/>
    <m/>
    <m/>
    <s v="F4-3B-2'-17TH"/>
    <s v="Picked - Complete"/>
    <d v="2019-02-03T00:00:00"/>
    <d v="2019-02-04T00:00:00"/>
    <b v="0"/>
    <b v="0"/>
    <s v="NO"/>
    <x v="1"/>
    <x v="0"/>
    <s v="Machine Shop Finished - Incomplete"/>
    <x v="0"/>
    <n v="180"/>
    <n v="2.9"/>
    <n v="0"/>
    <x v="24"/>
    <n v="4320"/>
    <n v="69.599999999999994"/>
    <x v="0"/>
    <n v="0"/>
    <n v="2019"/>
    <n v="2"/>
    <n v="8"/>
    <n v="2"/>
    <x v="0"/>
    <x v="1"/>
    <x v="0"/>
    <x v="0"/>
    <x v="0"/>
  </r>
  <r>
    <s v="78225-7"/>
    <x v="1"/>
    <x v="8"/>
    <d v="2019-02-14T00:00:00"/>
    <x v="2"/>
    <x v="0"/>
    <b v="0"/>
    <x v="168"/>
    <s v="High Priority"/>
    <x v="1"/>
    <x v="1"/>
    <m/>
    <x v="9"/>
    <n v="1"/>
    <n v="2"/>
    <x v="8"/>
    <x v="553"/>
    <n v="33"/>
    <n v="1950"/>
    <n v="0"/>
    <m/>
    <s v="HOUSE"/>
    <s v="Zahra Vatani"/>
    <m/>
    <m/>
    <s v="F4-3-1B-13'-17TH"/>
    <s v="Picked - Complete"/>
    <d v="2019-02-03T00:00:00"/>
    <d v="2019-02-04T00:00:00"/>
    <b v="0"/>
    <b v="0"/>
    <s v="NO"/>
    <x v="1"/>
    <x v="0"/>
    <s v="Machine Shop Finished - Incomplete"/>
    <x v="0"/>
    <n v="487.5"/>
    <n v="8.25"/>
    <n v="0"/>
    <x v="7"/>
    <n v="1950"/>
    <n v="33"/>
    <x v="0"/>
    <n v="0"/>
    <n v="2019"/>
    <n v="2"/>
    <n v="8"/>
    <n v="2"/>
    <x v="0"/>
    <x v="1"/>
    <x v="0"/>
    <x v="0"/>
    <x v="0"/>
  </r>
  <r>
    <s v="78225-8"/>
    <x v="1"/>
    <x v="8"/>
    <d v="2019-02-14T00:00:00"/>
    <x v="2"/>
    <x v="0"/>
    <b v="0"/>
    <x v="168"/>
    <s v="High Priority"/>
    <x v="1"/>
    <x v="1"/>
    <m/>
    <x v="10"/>
    <n v="1"/>
    <n v="1"/>
    <x v="6"/>
    <x v="572"/>
    <n v="16.5"/>
    <n v="1050"/>
    <n v="0"/>
    <m/>
    <s v="HOUSE"/>
    <s v="Zahra Vatani"/>
    <m/>
    <m/>
    <s v="F4-3-1B-14'-17TH"/>
    <s v="Picked - Complete"/>
    <d v="2019-02-03T00:00:00"/>
    <d v="2019-02-04T00:00:00"/>
    <b v="0"/>
    <b v="0"/>
    <s v="NO"/>
    <x v="1"/>
    <x v="0"/>
    <s v="Machine Shop Finished - Incomplete"/>
    <x v="0"/>
    <n v="525"/>
    <n v="8.25"/>
    <n v="0"/>
    <x v="5"/>
    <n v="1050"/>
    <n v="16.5"/>
    <x v="0"/>
    <n v="0"/>
    <n v="2019"/>
    <n v="2"/>
    <n v="8"/>
    <n v="2"/>
    <x v="0"/>
    <x v="1"/>
    <x v="0"/>
    <x v="0"/>
    <x v="0"/>
  </r>
  <r>
    <s v="78225-9"/>
    <x v="1"/>
    <x v="8"/>
    <d v="2019-02-14T00:00:00"/>
    <x v="1"/>
    <x v="0"/>
    <b v="0"/>
    <x v="168"/>
    <s v="High Priority"/>
    <x v="1"/>
    <x v="1"/>
    <m/>
    <x v="11"/>
    <n v="1"/>
    <n v="1"/>
    <x v="10"/>
    <x v="573"/>
    <n v="13.3"/>
    <n v="1218"/>
    <n v="0"/>
    <m/>
    <s v="HOUSE"/>
    <s v="Zahra Vatani"/>
    <m/>
    <m/>
    <s v="F3C-18' 9&quot;-17TH"/>
    <s v="Picked - Complete"/>
    <m/>
    <m/>
    <b v="0"/>
    <b v="0"/>
    <s v="NO"/>
    <x v="1"/>
    <x v="0"/>
    <s v="Machine Shop Started"/>
    <x v="0"/>
    <n v="406"/>
    <n v="4.4333333333333336"/>
    <n v="0"/>
    <x v="9"/>
    <n v="1218"/>
    <n v="13.3"/>
    <x v="0"/>
    <n v="1"/>
    <n v="2019"/>
    <n v="2"/>
    <n v="8"/>
    <n v="2"/>
    <x v="0"/>
    <x v="1"/>
    <x v="1"/>
    <x v="0"/>
    <x v="0"/>
  </r>
  <r>
    <s v="78225-10"/>
    <x v="1"/>
    <x v="8"/>
    <d v="2019-02-14T00:00:00"/>
    <x v="1"/>
    <x v="0"/>
    <b v="0"/>
    <x v="168"/>
    <s v="High Priority"/>
    <x v="3"/>
    <x v="0"/>
    <s v="NUMBER OF SECTIONS"/>
    <x v="6"/>
    <n v="1"/>
    <n v="1"/>
    <x v="32"/>
    <x v="574"/>
    <n v="64.8"/>
    <n v="6054"/>
    <n v="0"/>
    <m/>
    <s v="HOUSE"/>
    <s v="Zahra Vatani"/>
    <m/>
    <m/>
    <s v="F3C-97' 3&quot;-17TH"/>
    <s v="Picked - Complete"/>
    <m/>
    <m/>
    <b v="0"/>
    <b v="0"/>
    <s v="NO"/>
    <x v="1"/>
    <x v="0"/>
    <s v="Machine Shop Started"/>
    <x v="0"/>
    <n v="465.69230769230768"/>
    <n v="4.9846153846153847"/>
    <n v="0"/>
    <x v="30"/>
    <n v="6054"/>
    <n v="64.8"/>
    <x v="0"/>
    <n v="0"/>
    <n v="2019"/>
    <n v="2"/>
    <n v="8"/>
    <n v="2"/>
    <x v="0"/>
    <x v="1"/>
    <x v="1"/>
    <x v="0"/>
    <x v="0"/>
  </r>
  <r>
    <s v="78225-11"/>
    <x v="1"/>
    <x v="8"/>
    <d v="2019-02-14T00:00:00"/>
    <x v="1"/>
    <x v="0"/>
    <b v="0"/>
    <x v="168"/>
    <s v="High Priority"/>
    <x v="1"/>
    <x v="1"/>
    <m/>
    <x v="7"/>
    <n v="1"/>
    <n v="1"/>
    <x v="10"/>
    <x v="575"/>
    <n v="12.5"/>
    <n v="1218"/>
    <n v="0"/>
    <m/>
    <s v="HOUSE"/>
    <s v="Zahra Vatani"/>
    <m/>
    <m/>
    <s v="F3C-18' 10&quot;-17TH"/>
    <s v="Picked - Complete"/>
    <m/>
    <m/>
    <b v="0"/>
    <b v="0"/>
    <s v="NO"/>
    <x v="1"/>
    <x v="0"/>
    <s v="Machine Shop Started"/>
    <x v="0"/>
    <n v="406"/>
    <n v="4.166666666666667"/>
    <n v="0"/>
    <x v="9"/>
    <n v="1218"/>
    <n v="12.5"/>
    <x v="0"/>
    <n v="0"/>
    <n v="2019"/>
    <n v="2"/>
    <n v="8"/>
    <n v="2"/>
    <x v="0"/>
    <x v="1"/>
    <x v="1"/>
    <x v="0"/>
    <x v="0"/>
  </r>
  <r>
    <s v="78225-12"/>
    <x v="1"/>
    <x v="8"/>
    <d v="2019-02-14T00:00:00"/>
    <x v="1"/>
    <x v="0"/>
    <b v="0"/>
    <x v="168"/>
    <s v="High Priority"/>
    <x v="1"/>
    <x v="1"/>
    <m/>
    <x v="40"/>
    <n v="1"/>
    <n v="1"/>
    <x v="10"/>
    <x v="576"/>
    <n v="12.9"/>
    <n v="1156"/>
    <n v="0"/>
    <m/>
    <s v="HOUSE"/>
    <s v="Zahra Vatani"/>
    <m/>
    <m/>
    <s v="F3C-18' 6&quot;-17TH"/>
    <s v="Picked - Complete"/>
    <m/>
    <m/>
    <b v="0"/>
    <b v="0"/>
    <s v="NO"/>
    <x v="1"/>
    <x v="0"/>
    <s v="Machine Shop Started"/>
    <x v="0"/>
    <n v="385.33333333333331"/>
    <n v="4.3"/>
    <n v="0"/>
    <x v="9"/>
    <n v="1156"/>
    <n v="12.899999999999999"/>
    <x v="0"/>
    <n v="0"/>
    <n v="2019"/>
    <n v="2"/>
    <n v="8"/>
    <n v="2"/>
    <x v="0"/>
    <x v="1"/>
    <x v="1"/>
    <x v="0"/>
    <x v="0"/>
  </r>
  <r>
    <s v="78225-13"/>
    <x v="1"/>
    <x v="8"/>
    <d v="2019-02-14T00:00:00"/>
    <x v="1"/>
    <x v="0"/>
    <b v="0"/>
    <x v="168"/>
    <s v="High Priority"/>
    <x v="1"/>
    <x v="1"/>
    <m/>
    <x v="41"/>
    <n v="1"/>
    <n v="1"/>
    <x v="15"/>
    <x v="577"/>
    <n v="25.7"/>
    <n v="2396"/>
    <n v="0"/>
    <m/>
    <s v="HOUSE"/>
    <s v="Zahra Vatani"/>
    <m/>
    <m/>
    <s v="F3C-38' 1&quot;-17TH"/>
    <s v="Picked - Complete"/>
    <m/>
    <m/>
    <b v="0"/>
    <b v="0"/>
    <s v="NO"/>
    <x v="1"/>
    <x v="0"/>
    <s v="Machine Shop Started"/>
    <x v="0"/>
    <n v="479.2"/>
    <n v="5.14"/>
    <n v="0"/>
    <x v="15"/>
    <n v="2396"/>
    <n v="25.7"/>
    <x v="0"/>
    <n v="0"/>
    <n v="2019"/>
    <n v="2"/>
    <n v="8"/>
    <n v="2"/>
    <x v="0"/>
    <x v="1"/>
    <x v="1"/>
    <x v="0"/>
    <x v="0"/>
  </r>
  <r>
    <s v="78225-14"/>
    <x v="1"/>
    <x v="8"/>
    <d v="2019-02-14T00:00:00"/>
    <x v="1"/>
    <x v="0"/>
    <b v="0"/>
    <x v="168"/>
    <s v="High Priority"/>
    <x v="1"/>
    <x v="1"/>
    <m/>
    <x v="42"/>
    <n v="1"/>
    <n v="1"/>
    <x v="7"/>
    <x v="578"/>
    <n v="36"/>
    <n v="3512"/>
    <n v="0"/>
    <m/>
    <s v="HOUSE"/>
    <s v="Zahra Vatani"/>
    <m/>
    <m/>
    <s v="F3C-55' 9&quot;-17TH"/>
    <s v="Picked - Complete"/>
    <m/>
    <m/>
    <b v="0"/>
    <b v="0"/>
    <s v="NO"/>
    <x v="1"/>
    <x v="0"/>
    <s v="Machine Shop Started"/>
    <x v="0"/>
    <n v="501.71428571428572"/>
    <n v="5.1428571428571432"/>
    <n v="0"/>
    <x v="6"/>
    <n v="3512"/>
    <n v="36"/>
    <x v="0"/>
    <n v="0"/>
    <n v="2019"/>
    <n v="2"/>
    <n v="8"/>
    <n v="2"/>
    <x v="0"/>
    <x v="1"/>
    <x v="1"/>
    <x v="0"/>
    <x v="0"/>
  </r>
  <r>
    <s v="78226-1"/>
    <x v="4"/>
    <x v="8"/>
    <d v="2019-02-19T00:00:00"/>
    <x v="2"/>
    <x v="0"/>
    <b v="0"/>
    <x v="169"/>
    <s v="High Priority"/>
    <x v="1"/>
    <x v="1"/>
    <m/>
    <x v="0"/>
    <n v="1"/>
    <n v="4"/>
    <x v="4"/>
    <x v="547"/>
    <n v="80.400000000000006"/>
    <n v="5440"/>
    <n v="0"/>
    <m/>
    <s v="HOUSE"/>
    <s v="Zahra Vatani"/>
    <m/>
    <m/>
    <s v="F1-16'-18TH"/>
    <s v="Picked - Complete"/>
    <d v="2019-02-03T00:00:00"/>
    <m/>
    <b v="0"/>
    <b v="0"/>
    <s v="NO"/>
    <x v="1"/>
    <x v="0"/>
    <s v="Machine Shop Finished - Incomplete"/>
    <x v="0"/>
    <n v="680"/>
    <n v="10.050000000000001"/>
    <n v="0"/>
    <x v="2"/>
    <n v="5440"/>
    <n v="80.400000000000006"/>
    <x v="0"/>
    <n v="1"/>
    <n v="2019"/>
    <n v="2"/>
    <n v="8"/>
    <n v="2"/>
    <x v="0"/>
    <x v="1"/>
    <x v="0"/>
    <x v="0"/>
    <x v="0"/>
  </r>
  <r>
    <s v="78226-2"/>
    <x v="4"/>
    <x v="8"/>
    <d v="2019-02-19T00:00:00"/>
    <x v="1"/>
    <x v="0"/>
    <b v="0"/>
    <x v="169"/>
    <s v="High Priority"/>
    <x v="5"/>
    <x v="1"/>
    <s v="Extrusion"/>
    <x v="1"/>
    <n v="1"/>
    <n v="14"/>
    <x v="21"/>
    <x v="548"/>
    <n v="281.39999999999998"/>
    <n v="16660"/>
    <n v="0"/>
    <m/>
    <s v="HOUSE"/>
    <s v="Zahra Vatani"/>
    <m/>
    <m/>
    <s v="F1-14'-18TH"/>
    <s v="Picked - Complete"/>
    <m/>
    <m/>
    <b v="0"/>
    <b v="0"/>
    <s v="NO"/>
    <x v="1"/>
    <x v="0"/>
    <s v="Machine Shop Started"/>
    <x v="0"/>
    <n v="595"/>
    <n v="10.049999999999999"/>
    <n v="0"/>
    <x v="22"/>
    <n v="16660"/>
    <n v="281.39999999999998"/>
    <x v="5"/>
    <n v="1"/>
    <n v="2019"/>
    <n v="2"/>
    <n v="8"/>
    <n v="2"/>
    <x v="0"/>
    <x v="0"/>
    <x v="1"/>
    <x v="0"/>
    <x v="0"/>
  </r>
  <r>
    <s v="78226-3"/>
    <x v="4"/>
    <x v="8"/>
    <d v="2019-02-19T00:00:00"/>
    <x v="2"/>
    <x v="0"/>
    <b v="0"/>
    <x v="169"/>
    <s v="High Priority"/>
    <x v="1"/>
    <x v="1"/>
    <m/>
    <x v="2"/>
    <n v="1"/>
    <n v="10"/>
    <x v="17"/>
    <x v="549"/>
    <n v="137"/>
    <n v="10200"/>
    <n v="0"/>
    <m/>
    <s v="HOUSE"/>
    <s v="Zahra Vatani"/>
    <m/>
    <m/>
    <s v="F1-12'-18TH"/>
    <s v="Picked - Complete"/>
    <d v="2019-02-03T00:00:00"/>
    <m/>
    <b v="0"/>
    <b v="0"/>
    <s v="NO"/>
    <x v="1"/>
    <x v="0"/>
    <s v="Machine Shop Finished - Incomplete"/>
    <x v="0"/>
    <n v="1020"/>
    <n v="13.7"/>
    <n v="0"/>
    <x v="18"/>
    <n v="10200"/>
    <n v="137"/>
    <x v="0"/>
    <n v="0"/>
    <n v="2019"/>
    <n v="2"/>
    <n v="8"/>
    <n v="2"/>
    <x v="0"/>
    <x v="1"/>
    <x v="0"/>
    <x v="0"/>
    <x v="0"/>
  </r>
  <r>
    <s v="78226-4"/>
    <x v="4"/>
    <x v="8"/>
    <d v="2019-02-19T00:00:00"/>
    <x v="1"/>
    <x v="0"/>
    <b v="0"/>
    <x v="169"/>
    <s v="High Priority"/>
    <x v="5"/>
    <x v="1"/>
    <s v="LED Boards"/>
    <x v="3"/>
    <n v="1"/>
    <n v="45"/>
    <x v="49"/>
    <x v="556"/>
    <n v="135"/>
    <n v="6750"/>
    <n v="0"/>
    <m/>
    <s v="HOUSE"/>
    <s v="Zahra Vatani"/>
    <m/>
    <m/>
    <s v="F4-3B-2'-18TH"/>
    <s v="Picked - Complete"/>
    <m/>
    <m/>
    <b v="0"/>
    <b v="0"/>
    <s v="NO"/>
    <x v="1"/>
    <x v="0"/>
    <s v="Machine Shop Started"/>
    <x v="0"/>
    <n v="150"/>
    <n v="3"/>
    <n v="0"/>
    <x v="48"/>
    <n v="6750"/>
    <n v="135"/>
    <x v="5"/>
    <n v="0"/>
    <n v="2019"/>
    <n v="2"/>
    <n v="8"/>
    <n v="2"/>
    <x v="0"/>
    <x v="1"/>
    <x v="0"/>
    <x v="0"/>
    <x v="0"/>
  </r>
  <r>
    <s v="78226-5"/>
    <x v="4"/>
    <x v="8"/>
    <d v="2019-02-19T00:00:00"/>
    <x v="1"/>
    <x v="0"/>
    <b v="0"/>
    <x v="169"/>
    <s v="High Priority"/>
    <x v="1"/>
    <x v="1"/>
    <m/>
    <x v="4"/>
    <n v="1"/>
    <n v="1"/>
    <x v="8"/>
    <x v="579"/>
    <n v="20.6"/>
    <n v="1776"/>
    <n v="0"/>
    <m/>
    <s v="HOUSE"/>
    <s v="Zahra Vatani"/>
    <m/>
    <m/>
    <s v="F3C-28' 6&quot;-18TH"/>
    <s v="Picked - Complete"/>
    <m/>
    <m/>
    <b v="0"/>
    <b v="0"/>
    <s v="NO"/>
    <x v="1"/>
    <x v="0"/>
    <s v="Machine Shop Started"/>
    <x v="0"/>
    <n v="444"/>
    <n v="5.15"/>
    <n v="0"/>
    <x v="7"/>
    <n v="1776"/>
    <n v="20.6"/>
    <x v="0"/>
    <n v="0"/>
    <n v="2019"/>
    <n v="2"/>
    <n v="8"/>
    <n v="2"/>
    <x v="0"/>
    <x v="1"/>
    <x v="1"/>
    <x v="0"/>
    <x v="0"/>
  </r>
  <r>
    <s v="78226-6"/>
    <x v="4"/>
    <x v="8"/>
    <d v="2019-02-19T00:00:00"/>
    <x v="1"/>
    <x v="0"/>
    <b v="0"/>
    <x v="169"/>
    <s v="High Priority"/>
    <x v="1"/>
    <x v="1"/>
    <m/>
    <x v="5"/>
    <n v="1"/>
    <n v="1"/>
    <x v="5"/>
    <x v="580"/>
    <n v="59"/>
    <n v="5682"/>
    <n v="0"/>
    <m/>
    <s v="HOUSE"/>
    <s v="Zahra Vatani"/>
    <m/>
    <m/>
    <s v="F3C-90' 6&quot;-18TH"/>
    <s v="Picked - Complete"/>
    <m/>
    <m/>
    <b v="0"/>
    <b v="0"/>
    <s v="NO"/>
    <x v="1"/>
    <x v="0"/>
    <s v="Machine Shop Started"/>
    <x v="0"/>
    <n v="473.5"/>
    <n v="4.916666666666667"/>
    <n v="0"/>
    <x v="10"/>
    <n v="5682"/>
    <n v="59"/>
    <x v="0"/>
    <n v="0"/>
    <n v="2019"/>
    <n v="2"/>
    <n v="8"/>
    <n v="2"/>
    <x v="0"/>
    <x v="1"/>
    <x v="1"/>
    <x v="0"/>
    <x v="0"/>
  </r>
  <r>
    <s v="78226-7"/>
    <x v="4"/>
    <x v="8"/>
    <d v="2019-02-19T00:00:00"/>
    <x v="1"/>
    <x v="0"/>
    <b v="0"/>
    <x v="169"/>
    <s v="High Priority"/>
    <x v="1"/>
    <x v="1"/>
    <m/>
    <x v="9"/>
    <n v="1"/>
    <n v="1"/>
    <x v="10"/>
    <x v="581"/>
    <n v="11.4"/>
    <n v="1094"/>
    <n v="0"/>
    <m/>
    <s v="HOUSE"/>
    <s v="Zahra Vatani"/>
    <m/>
    <m/>
    <s v="F3C-18' 11&quot;-18TH"/>
    <s v="Picked - Complete"/>
    <m/>
    <m/>
    <b v="0"/>
    <b v="0"/>
    <s v="NO"/>
    <x v="1"/>
    <x v="0"/>
    <s v="Machine Shop Started"/>
    <x v="0"/>
    <n v="364.66666666666669"/>
    <n v="3.8000000000000003"/>
    <n v="0"/>
    <x v="9"/>
    <n v="1094"/>
    <n v="11.4"/>
    <x v="0"/>
    <n v="0"/>
    <n v="2019"/>
    <n v="2"/>
    <n v="8"/>
    <n v="2"/>
    <x v="0"/>
    <x v="1"/>
    <x v="1"/>
    <x v="0"/>
    <x v="0"/>
  </r>
  <r>
    <s v="78226-8"/>
    <x v="4"/>
    <x v="8"/>
    <d v="2019-02-19T00:00:00"/>
    <x v="1"/>
    <x v="0"/>
    <b v="0"/>
    <x v="169"/>
    <s v="High Priority"/>
    <x v="0"/>
    <x v="0"/>
    <s v="Sections"/>
    <x v="10"/>
    <n v="1"/>
    <n v="1"/>
    <x v="17"/>
    <x v="582"/>
    <n v="49.5"/>
    <n v="4566"/>
    <n v="0"/>
    <m/>
    <s v="HOUSE"/>
    <s v="Zahra Vatani"/>
    <m/>
    <m/>
    <s v="F3C-73' 5&quot;-18TH"/>
    <s v="Picked - Complete"/>
    <m/>
    <m/>
    <b v="0"/>
    <b v="0"/>
    <s v="NO"/>
    <x v="1"/>
    <x v="0"/>
    <s v="Machine Shop Started"/>
    <x v="0"/>
    <n v="456.6"/>
    <n v="4.95"/>
    <n v="0"/>
    <x v="18"/>
    <n v="4566"/>
    <n v="49.5"/>
    <x v="0"/>
    <n v="0"/>
    <n v="2019"/>
    <n v="2"/>
    <n v="8"/>
    <n v="2"/>
    <x v="0"/>
    <x v="1"/>
    <x v="1"/>
    <x v="0"/>
    <x v="0"/>
  </r>
  <r>
    <s v="78226-9"/>
    <x v="4"/>
    <x v="8"/>
    <d v="2019-02-19T00:00:00"/>
    <x v="1"/>
    <x v="0"/>
    <b v="0"/>
    <x v="169"/>
    <s v="High Priority"/>
    <x v="1"/>
    <x v="1"/>
    <m/>
    <x v="11"/>
    <n v="1"/>
    <n v="1"/>
    <x v="8"/>
    <x v="583"/>
    <n v="18.8"/>
    <n v="1776"/>
    <n v="0"/>
    <m/>
    <s v="HOUSE"/>
    <s v="Zahra Vatani"/>
    <m/>
    <m/>
    <s v="F3C-28'-18TH"/>
    <s v="Picked - Complete"/>
    <m/>
    <m/>
    <b v="0"/>
    <b v="0"/>
    <s v="NO"/>
    <x v="1"/>
    <x v="0"/>
    <s v="Machine Shop Started"/>
    <x v="0"/>
    <n v="444"/>
    <n v="4.7"/>
    <n v="0"/>
    <x v="7"/>
    <n v="1776"/>
    <n v="18.8"/>
    <x v="0"/>
    <n v="0"/>
    <n v="2019"/>
    <n v="2"/>
    <n v="8"/>
    <n v="2"/>
    <x v="0"/>
    <x v="1"/>
    <x v="1"/>
    <x v="0"/>
    <x v="0"/>
  </r>
  <r>
    <s v="78469-1"/>
    <x v="2"/>
    <x v="7"/>
    <d v="2019-02-12T00:00:00"/>
    <x v="1"/>
    <x v="0"/>
    <b v="0"/>
    <x v="170"/>
    <s v="Regular"/>
    <x v="1"/>
    <x v="1"/>
    <m/>
    <x v="0"/>
    <n v="1"/>
    <n v="2"/>
    <x v="6"/>
    <x v="584"/>
    <n v="12.2"/>
    <n v="1280"/>
    <n v="0"/>
    <m/>
    <s v="IllumBos"/>
    <s v="Philip Halsey"/>
    <m/>
    <m/>
    <s v="J17 7'4&quot;"/>
    <m/>
    <d v="2019-02-04T00:00:00"/>
    <m/>
    <b v="0"/>
    <b v="0"/>
    <s v="NO"/>
    <x v="3"/>
    <x v="0"/>
    <s v="Machine Shop Started"/>
    <x v="0"/>
    <n v="640"/>
    <n v="6.1"/>
    <n v="0"/>
    <x v="5"/>
    <n v="1280"/>
    <n v="12.2"/>
    <x v="0"/>
    <n v="1"/>
    <n v="2019"/>
    <n v="2"/>
    <n v="12"/>
    <n v="1"/>
    <x v="1"/>
    <x v="1"/>
    <x v="1"/>
    <x v="0"/>
    <x v="0"/>
  </r>
  <r>
    <s v="78469-2"/>
    <x v="2"/>
    <x v="7"/>
    <d v="2019-02-12T00:00:00"/>
    <x v="1"/>
    <x v="0"/>
    <b v="0"/>
    <x v="170"/>
    <s v="Regular"/>
    <x v="1"/>
    <x v="1"/>
    <m/>
    <x v="1"/>
    <n v="1"/>
    <n v="1"/>
    <x v="3"/>
    <x v="585"/>
    <n v="6.1"/>
    <n v="640"/>
    <n v="0"/>
    <m/>
    <s v="IllumBos"/>
    <s v="Philip Halsey"/>
    <m/>
    <m/>
    <s v="J17 8'"/>
    <m/>
    <d v="2019-02-04T00:00:00"/>
    <m/>
    <b v="0"/>
    <b v="0"/>
    <s v="NO"/>
    <x v="3"/>
    <x v="0"/>
    <s v="Machine Shop Started"/>
    <x v="0"/>
    <n v="640"/>
    <n v="6.1"/>
    <n v="0"/>
    <x v="3"/>
    <n v="640"/>
    <n v="6.1"/>
    <x v="0"/>
    <n v="0"/>
    <n v="2019"/>
    <n v="2"/>
    <n v="12"/>
    <n v="1"/>
    <x v="1"/>
    <x v="1"/>
    <x v="1"/>
    <x v="0"/>
    <x v="0"/>
  </r>
  <r>
    <s v="77378-1"/>
    <x v="2"/>
    <x v="0"/>
    <d v="2019-02-06T00:00:00"/>
    <x v="1"/>
    <x v="0"/>
    <b v="0"/>
    <x v="171"/>
    <s v="Priority"/>
    <x v="4"/>
    <x v="1"/>
    <s v="BOTTOM VIEW (KARUNA FOLLOWS)"/>
    <x v="0"/>
    <n v="1"/>
    <n v="1"/>
    <x v="17"/>
    <x v="586"/>
    <n v="60"/>
    <n v="5000"/>
    <n v="0"/>
    <m/>
    <s v="CHARRON"/>
    <s v="Sacha Lempka"/>
    <m/>
    <m/>
    <s v="SL1-8'X10' RECT"/>
    <m/>
    <d v="2019-02-03T00:00:00"/>
    <d v="2019-02-04T00:00:00"/>
    <b v="0"/>
    <b v="0"/>
    <s v="NO"/>
    <x v="0"/>
    <x v="0"/>
    <s v="Machine Shop Started"/>
    <x v="0"/>
    <n v="500"/>
    <n v="6"/>
    <n v="0"/>
    <x v="18"/>
    <n v="5000"/>
    <n v="60"/>
    <x v="4"/>
    <n v="1"/>
    <n v="2019"/>
    <n v="2"/>
    <n v="6"/>
    <n v="1"/>
    <x v="1"/>
    <x v="1"/>
    <x v="1"/>
    <x v="2"/>
    <x v="2"/>
  </r>
  <r>
    <s v="78694-1"/>
    <x v="3"/>
    <x v="7"/>
    <d v="2019-02-12T00:00:00"/>
    <x v="2"/>
    <x v="0"/>
    <b v="0"/>
    <x v="172"/>
    <s v="Regular"/>
    <x v="1"/>
    <x v="1"/>
    <m/>
    <x v="0"/>
    <n v="1"/>
    <n v="10"/>
    <x v="18"/>
    <x v="587"/>
    <n v="230"/>
    <n v="21160"/>
    <n v="0"/>
    <m/>
    <s v="Performa"/>
    <s v="Stan Buyansky"/>
    <m/>
    <m/>
    <s v="D"/>
    <m/>
    <d v="2019-02-04T00:00:00"/>
    <m/>
    <b v="0"/>
    <b v="0"/>
    <s v="NO"/>
    <x v="3"/>
    <x v="0"/>
    <s v="Machine Shop Finished - Incomplete"/>
    <x v="0"/>
    <n v="1058"/>
    <n v="11.5"/>
    <n v="0"/>
    <x v="19"/>
    <n v="21160"/>
    <n v="230"/>
    <x v="0"/>
    <n v="1"/>
    <n v="2019"/>
    <n v="2"/>
    <n v="12"/>
    <n v="2"/>
    <x v="0"/>
    <x v="1"/>
    <x v="0"/>
    <x v="0"/>
    <x v="0"/>
  </r>
  <r>
    <s v="78694-2"/>
    <x v="3"/>
    <x v="7"/>
    <d v="2019-02-12T00:00:00"/>
    <x v="1"/>
    <x v="0"/>
    <b v="0"/>
    <x v="172"/>
    <s v="Regular"/>
    <x v="1"/>
    <x v="1"/>
    <m/>
    <x v="1"/>
    <n v="1"/>
    <n v="8"/>
    <x v="4"/>
    <x v="588"/>
    <n v="37.6"/>
    <n v="7384"/>
    <n v="0"/>
    <m/>
    <s v="Performa"/>
    <s v="Stan Buyansky"/>
    <m/>
    <m/>
    <s v="K"/>
    <m/>
    <d v="2019-02-05T00:00:00"/>
    <m/>
    <b v="0"/>
    <b v="0"/>
    <s v="NO"/>
    <x v="3"/>
    <x v="0"/>
    <s v="Machine Shop Started"/>
    <x v="0"/>
    <n v="923"/>
    <n v="4.7"/>
    <n v="0"/>
    <x v="2"/>
    <n v="7384"/>
    <n v="37.6"/>
    <x v="0"/>
    <n v="1"/>
    <n v="2019"/>
    <n v="2"/>
    <n v="12"/>
    <n v="2"/>
    <x v="0"/>
    <x v="1"/>
    <x v="1"/>
    <x v="0"/>
    <x v="0"/>
  </r>
  <r>
    <s v="78694-3"/>
    <x v="3"/>
    <x v="7"/>
    <d v="2019-02-12T00:00:00"/>
    <x v="2"/>
    <x v="0"/>
    <b v="0"/>
    <x v="172"/>
    <s v="Regular"/>
    <x v="1"/>
    <x v="1"/>
    <m/>
    <x v="2"/>
    <n v="1"/>
    <n v="10"/>
    <x v="18"/>
    <x v="589"/>
    <n v="270"/>
    <n v="23865.279999999999"/>
    <n v="0"/>
    <m/>
    <s v="Performa"/>
    <s v="Stan Buyansky"/>
    <m/>
    <m/>
    <s v="DE"/>
    <m/>
    <d v="2019-02-04T00:00:00"/>
    <m/>
    <b v="0"/>
    <b v="0"/>
    <s v="NO"/>
    <x v="3"/>
    <x v="0"/>
    <s v="Machine Shop Finished - Incomplete"/>
    <x v="0"/>
    <n v="1193.2639999999999"/>
    <n v="13.5"/>
    <n v="0"/>
    <x v="19"/>
    <n v="23865.279999999999"/>
    <n v="270"/>
    <x v="0"/>
    <n v="0"/>
    <n v="2019"/>
    <n v="2"/>
    <n v="12"/>
    <n v="2"/>
    <x v="0"/>
    <x v="1"/>
    <x v="0"/>
    <x v="0"/>
    <x v="0"/>
  </r>
  <r>
    <s v="78707-1"/>
    <x v="2"/>
    <x v="9"/>
    <d v="2019-02-07T00:00:00"/>
    <x v="1"/>
    <x v="0"/>
    <b v="0"/>
    <x v="173"/>
    <s v="Regular"/>
    <x v="1"/>
    <x v="1"/>
    <m/>
    <x v="0"/>
    <n v="1"/>
    <n v="1"/>
    <x v="3"/>
    <x v="590"/>
    <n v="22.3"/>
    <n v="883"/>
    <n v="0"/>
    <m/>
    <s v="Performa"/>
    <s v="Stan Buyansky"/>
    <m/>
    <m/>
    <s v="F12"/>
    <s v="Picked - Complete"/>
    <d v="2019-02-03T00:00:00"/>
    <d v="2019-02-04T00:00:00"/>
    <b v="0"/>
    <b v="0"/>
    <s v="NO"/>
    <x v="2"/>
    <x v="0"/>
    <s v="Machine Shop Started"/>
    <x v="0"/>
    <n v="883"/>
    <n v="22.3"/>
    <n v="0"/>
    <x v="3"/>
    <n v="883"/>
    <n v="22.3"/>
    <x v="0"/>
    <n v="1"/>
    <n v="2019"/>
    <n v="2"/>
    <n v="7"/>
    <n v="1"/>
    <x v="1"/>
    <x v="1"/>
    <x v="1"/>
    <x v="0"/>
    <x v="2"/>
  </r>
  <r>
    <s v="77356-1"/>
    <x v="6"/>
    <x v="11"/>
    <d v="2019-02-11T00:00:00"/>
    <x v="2"/>
    <x v="0"/>
    <b v="0"/>
    <x v="174"/>
    <s v="Regular"/>
    <x v="1"/>
    <x v="1"/>
    <m/>
    <x v="0"/>
    <n v="1"/>
    <n v="95"/>
    <x v="50"/>
    <x v="591"/>
    <n v="513"/>
    <n v="18430"/>
    <n v="0"/>
    <m/>
    <s v="Repco II"/>
    <s v="Gaurav Jain"/>
    <m/>
    <m/>
    <s v="L1-2'"/>
    <s v="Picked - Complete"/>
    <d v="2019-02-05T00:00:00"/>
    <m/>
    <b v="0"/>
    <b v="0"/>
    <s v="NO"/>
    <x v="1"/>
    <x v="0"/>
    <s v="Machine Shop Finished - Incomplete"/>
    <x v="0"/>
    <n v="194"/>
    <n v="5.4"/>
    <n v="0"/>
    <x v="49"/>
    <n v="18430"/>
    <n v="513"/>
    <x v="0"/>
    <n v="1"/>
    <n v="2019"/>
    <n v="2"/>
    <n v="11"/>
    <n v="2"/>
    <x v="0"/>
    <x v="1"/>
    <x v="0"/>
    <x v="0"/>
    <x v="0"/>
  </r>
  <r>
    <s v="77356-2"/>
    <x v="6"/>
    <x v="11"/>
    <d v="2019-02-11T00:00:00"/>
    <x v="2"/>
    <x v="0"/>
    <b v="0"/>
    <x v="174"/>
    <s v="Regular"/>
    <x v="1"/>
    <x v="1"/>
    <m/>
    <x v="1"/>
    <n v="1"/>
    <n v="89"/>
    <x v="51"/>
    <x v="592"/>
    <n v="480.6"/>
    <n v="19224"/>
    <n v="0"/>
    <m/>
    <s v="Repco II"/>
    <s v="Gaurav Jain"/>
    <m/>
    <m/>
    <s v="L1-4'"/>
    <s v="Picked - Complete"/>
    <d v="2019-02-05T00:00:00"/>
    <m/>
    <b v="0"/>
    <b v="0"/>
    <s v="NO"/>
    <x v="1"/>
    <x v="0"/>
    <s v="Machine Shop Finished - Incomplete"/>
    <x v="0"/>
    <n v="216"/>
    <n v="5.4"/>
    <n v="0"/>
    <x v="50"/>
    <n v="19224"/>
    <n v="480.6"/>
    <x v="0"/>
    <n v="0"/>
    <n v="2019"/>
    <n v="2"/>
    <n v="11"/>
    <n v="2"/>
    <x v="0"/>
    <x v="1"/>
    <x v="0"/>
    <x v="0"/>
    <x v="0"/>
  </r>
  <r>
    <s v="77356-3"/>
    <x v="6"/>
    <x v="11"/>
    <d v="2019-02-11T00:00:00"/>
    <x v="2"/>
    <x v="0"/>
    <b v="0"/>
    <x v="174"/>
    <s v="Regular"/>
    <x v="1"/>
    <x v="1"/>
    <m/>
    <x v="2"/>
    <n v="1"/>
    <n v="5"/>
    <x v="15"/>
    <x v="593"/>
    <n v="26.5"/>
    <n v="920"/>
    <n v="0"/>
    <m/>
    <s v="Repco II"/>
    <s v="Gaurav Jain"/>
    <m/>
    <m/>
    <s v="L1A"/>
    <s v="Picked - Complete"/>
    <d v="2019-02-05T00:00:00"/>
    <m/>
    <b v="0"/>
    <b v="0"/>
    <s v="NO"/>
    <x v="1"/>
    <x v="0"/>
    <s v="Machine Shop Finished - Incomplete"/>
    <x v="0"/>
    <n v="184"/>
    <n v="5.3"/>
    <n v="0"/>
    <x v="15"/>
    <n v="920"/>
    <n v="26.5"/>
    <x v="0"/>
    <n v="0"/>
    <n v="2019"/>
    <n v="2"/>
    <n v="11"/>
    <n v="2"/>
    <x v="0"/>
    <x v="1"/>
    <x v="0"/>
    <x v="0"/>
    <x v="0"/>
  </r>
  <r>
    <s v="77356-4"/>
    <x v="6"/>
    <x v="11"/>
    <d v="2019-02-11T00:00:00"/>
    <x v="1"/>
    <x v="0"/>
    <b v="0"/>
    <x v="174"/>
    <s v="Regular"/>
    <x v="1"/>
    <x v="1"/>
    <m/>
    <x v="3"/>
    <n v="1"/>
    <n v="3"/>
    <x v="10"/>
    <x v="594"/>
    <n v="39.6"/>
    <n v="2040"/>
    <n v="0"/>
    <m/>
    <s v="Repco II"/>
    <s v="Gaurav Jain"/>
    <m/>
    <m/>
    <s v="F3"/>
    <s v="Picked - Complete"/>
    <m/>
    <m/>
    <b v="0"/>
    <b v="0"/>
    <s v="NO"/>
    <x v="1"/>
    <x v="0"/>
    <s v="Machine Shop Started"/>
    <x v="0"/>
    <n v="680"/>
    <n v="13.200000000000001"/>
    <n v="0"/>
    <x v="9"/>
    <n v="2040"/>
    <n v="39.6"/>
    <x v="0"/>
    <n v="1"/>
    <n v="2019"/>
    <n v="2"/>
    <n v="11"/>
    <n v="2"/>
    <x v="0"/>
    <x v="1"/>
    <x v="1"/>
    <x v="0"/>
    <x v="0"/>
  </r>
  <r>
    <s v="77356-5"/>
    <x v="6"/>
    <x v="11"/>
    <d v="2019-02-11T00:00:00"/>
    <x v="1"/>
    <x v="0"/>
    <b v="0"/>
    <x v="174"/>
    <s v="Regular"/>
    <x v="1"/>
    <x v="1"/>
    <m/>
    <x v="4"/>
    <n v="1"/>
    <n v="15"/>
    <x v="25"/>
    <x v="595"/>
    <n v="81"/>
    <n v="5145"/>
    <n v="0"/>
    <m/>
    <s v="Repco II"/>
    <s v="Gaurav Jain"/>
    <m/>
    <m/>
    <s v="F5A"/>
    <s v="Picked - Complete"/>
    <m/>
    <m/>
    <b v="0"/>
    <b v="0"/>
    <s v="NO"/>
    <x v="1"/>
    <x v="0"/>
    <s v="Machine Shop Started"/>
    <x v="0"/>
    <n v="343"/>
    <n v="5.4"/>
    <n v="0"/>
    <x v="36"/>
    <n v="5145"/>
    <n v="81"/>
    <x v="0"/>
    <n v="0"/>
    <n v="2019"/>
    <n v="2"/>
    <n v="11"/>
    <n v="2"/>
    <x v="0"/>
    <x v="1"/>
    <x v="1"/>
    <x v="0"/>
    <x v="0"/>
  </r>
  <r>
    <s v="77356-6"/>
    <x v="6"/>
    <x v="11"/>
    <d v="2019-02-11T00:00:00"/>
    <x v="1"/>
    <x v="0"/>
    <b v="0"/>
    <x v="174"/>
    <s v="Regular"/>
    <x v="1"/>
    <x v="1"/>
    <m/>
    <x v="5"/>
    <n v="1"/>
    <n v="8"/>
    <x v="4"/>
    <x v="596"/>
    <n v="40"/>
    <n v="1728"/>
    <n v="0"/>
    <m/>
    <s v="Repco II"/>
    <s v="Gaurav Jain"/>
    <m/>
    <m/>
    <s v="F10-4'"/>
    <s v="Picked - Complete"/>
    <m/>
    <m/>
    <b v="0"/>
    <b v="0"/>
    <s v="NO"/>
    <x v="1"/>
    <x v="0"/>
    <s v="Machine Shop Started"/>
    <x v="0"/>
    <n v="216"/>
    <n v="5"/>
    <n v="0"/>
    <x v="2"/>
    <n v="1728"/>
    <n v="40"/>
    <x v="0"/>
    <n v="0"/>
    <n v="2019"/>
    <n v="2"/>
    <n v="11"/>
    <n v="2"/>
    <x v="0"/>
    <x v="1"/>
    <x v="0"/>
    <x v="0"/>
    <x v="0"/>
  </r>
  <r>
    <s v="77356-7"/>
    <x v="6"/>
    <x v="11"/>
    <d v="2019-02-11T00:00:00"/>
    <x v="1"/>
    <x v="0"/>
    <b v="0"/>
    <x v="174"/>
    <s v="Regular"/>
    <x v="1"/>
    <x v="1"/>
    <m/>
    <x v="9"/>
    <n v="1"/>
    <n v="10"/>
    <x v="17"/>
    <x v="597"/>
    <n v="83"/>
    <n v="2700"/>
    <n v="0"/>
    <m/>
    <s v="Repco II"/>
    <s v="Gaurav Jain"/>
    <m/>
    <m/>
    <s v="F10-5'"/>
    <s v="Picked - Complete"/>
    <m/>
    <m/>
    <b v="0"/>
    <b v="0"/>
    <s v="NO"/>
    <x v="1"/>
    <x v="0"/>
    <s v="Machine Shop Started"/>
    <x v="0"/>
    <n v="270"/>
    <n v="8.3000000000000007"/>
    <n v="0"/>
    <x v="18"/>
    <n v="2700"/>
    <n v="83"/>
    <x v="0"/>
    <n v="0"/>
    <n v="2019"/>
    <n v="2"/>
    <n v="11"/>
    <n v="2"/>
    <x v="0"/>
    <x v="1"/>
    <x v="0"/>
    <x v="0"/>
    <x v="0"/>
  </r>
  <r>
    <s v="77356-8"/>
    <x v="6"/>
    <x v="11"/>
    <d v="2019-02-11T00:00:00"/>
    <x v="1"/>
    <x v="0"/>
    <b v="0"/>
    <x v="174"/>
    <s v="Regular"/>
    <x v="1"/>
    <x v="1"/>
    <m/>
    <x v="10"/>
    <n v="1"/>
    <n v="3"/>
    <x v="10"/>
    <x v="598"/>
    <n v="24.9"/>
    <n v="969"/>
    <n v="0"/>
    <m/>
    <s v="Repco II"/>
    <s v="Gaurav Jain"/>
    <m/>
    <m/>
    <s v="F10-6'"/>
    <s v="Picked - Complete"/>
    <m/>
    <m/>
    <b v="0"/>
    <b v="0"/>
    <s v="NO"/>
    <x v="1"/>
    <x v="0"/>
    <s v="Machine Shop Started"/>
    <x v="0"/>
    <n v="323"/>
    <n v="8.2999999999999989"/>
    <n v="0"/>
    <x v="9"/>
    <n v="969"/>
    <n v="24.9"/>
    <x v="0"/>
    <n v="0"/>
    <n v="2019"/>
    <n v="2"/>
    <n v="11"/>
    <n v="2"/>
    <x v="0"/>
    <x v="1"/>
    <x v="0"/>
    <x v="0"/>
    <x v="0"/>
  </r>
  <r>
    <s v="77356-9"/>
    <x v="6"/>
    <x v="11"/>
    <d v="2019-02-11T00:00:00"/>
    <x v="1"/>
    <x v="0"/>
    <b v="0"/>
    <x v="174"/>
    <s v="Regular"/>
    <x v="1"/>
    <x v="1"/>
    <m/>
    <x v="11"/>
    <n v="1"/>
    <n v="10"/>
    <x v="17"/>
    <x v="599"/>
    <n v="83"/>
    <n v="3780"/>
    <n v="0"/>
    <m/>
    <s v="Repco II"/>
    <s v="Gaurav Jain"/>
    <m/>
    <m/>
    <s v="F10-7'"/>
    <s v="Picked - Complete"/>
    <m/>
    <m/>
    <b v="0"/>
    <b v="0"/>
    <s v="NO"/>
    <x v="1"/>
    <x v="0"/>
    <s v="Machine Shop Started"/>
    <x v="0"/>
    <n v="378"/>
    <n v="8.3000000000000007"/>
    <n v="0"/>
    <x v="18"/>
    <n v="3780"/>
    <n v="83"/>
    <x v="0"/>
    <n v="0"/>
    <n v="2019"/>
    <n v="2"/>
    <n v="11"/>
    <n v="2"/>
    <x v="0"/>
    <x v="1"/>
    <x v="0"/>
    <x v="0"/>
    <x v="0"/>
  </r>
  <r>
    <s v="77356-10"/>
    <x v="6"/>
    <x v="11"/>
    <d v="2019-02-11T00:00:00"/>
    <x v="1"/>
    <x v="0"/>
    <b v="0"/>
    <x v="174"/>
    <s v="Regular"/>
    <x v="1"/>
    <x v="1"/>
    <m/>
    <x v="6"/>
    <n v="1"/>
    <n v="2"/>
    <x v="6"/>
    <x v="600"/>
    <n v="16.600000000000001"/>
    <n v="864"/>
    <n v="0"/>
    <m/>
    <s v="Repco II"/>
    <s v="Gaurav Jain"/>
    <m/>
    <m/>
    <s v="F10-8'"/>
    <s v="Picked - Complete"/>
    <m/>
    <m/>
    <b v="0"/>
    <b v="0"/>
    <s v="NO"/>
    <x v="1"/>
    <x v="0"/>
    <s v="Machine Shop Started"/>
    <x v="0"/>
    <n v="432"/>
    <n v="8.3000000000000007"/>
    <n v="0"/>
    <x v="5"/>
    <n v="864"/>
    <n v="16.600000000000001"/>
    <x v="0"/>
    <n v="0"/>
    <n v="2019"/>
    <n v="2"/>
    <n v="11"/>
    <n v="2"/>
    <x v="0"/>
    <x v="1"/>
    <x v="0"/>
    <x v="0"/>
    <x v="0"/>
  </r>
  <r>
    <s v="77356-11"/>
    <x v="6"/>
    <x v="11"/>
    <d v="2019-02-11T00:00:00"/>
    <x v="1"/>
    <x v="0"/>
    <b v="0"/>
    <x v="174"/>
    <s v="Regular"/>
    <x v="1"/>
    <x v="1"/>
    <m/>
    <x v="7"/>
    <n v="1"/>
    <n v="1"/>
    <x v="3"/>
    <x v="601"/>
    <n v="10.5"/>
    <n v="486"/>
    <n v="0"/>
    <m/>
    <s v="Repco II"/>
    <s v="Gaurav Jain"/>
    <m/>
    <m/>
    <s v="F10-9'"/>
    <s v="Picked - Complete"/>
    <m/>
    <m/>
    <b v="0"/>
    <b v="0"/>
    <s v="NO"/>
    <x v="1"/>
    <x v="0"/>
    <s v="Machine Shop Started"/>
    <x v="0"/>
    <n v="486"/>
    <n v="10.5"/>
    <n v="0"/>
    <x v="3"/>
    <n v="486"/>
    <n v="10.5"/>
    <x v="0"/>
    <n v="0"/>
    <n v="2019"/>
    <n v="2"/>
    <n v="11"/>
    <n v="2"/>
    <x v="0"/>
    <x v="1"/>
    <x v="0"/>
    <x v="0"/>
    <x v="0"/>
  </r>
  <r>
    <s v="77356-12"/>
    <x v="6"/>
    <x v="11"/>
    <d v="2019-02-11T00:00:00"/>
    <x v="1"/>
    <x v="0"/>
    <b v="0"/>
    <x v="174"/>
    <s v="Regular"/>
    <x v="1"/>
    <x v="1"/>
    <m/>
    <x v="40"/>
    <n v="1"/>
    <n v="2"/>
    <x v="6"/>
    <x v="602"/>
    <n v="13"/>
    <n v="1080"/>
    <n v="0"/>
    <m/>
    <s v="Repco II"/>
    <s v="Gaurav Jain"/>
    <m/>
    <m/>
    <s v="F10-10'"/>
    <s v="Picked - Complete"/>
    <m/>
    <m/>
    <b v="0"/>
    <b v="0"/>
    <s v="NO"/>
    <x v="1"/>
    <x v="0"/>
    <s v="Machine Shop Started"/>
    <x v="0"/>
    <n v="540"/>
    <n v="6.5"/>
    <n v="0"/>
    <x v="5"/>
    <n v="1080"/>
    <n v="13"/>
    <x v="0"/>
    <n v="0"/>
    <n v="2019"/>
    <n v="2"/>
    <n v="11"/>
    <n v="2"/>
    <x v="0"/>
    <x v="1"/>
    <x v="0"/>
    <x v="0"/>
    <x v="0"/>
  </r>
  <r>
    <s v="77356-13"/>
    <x v="6"/>
    <x v="11"/>
    <d v="2019-02-11T00:00:00"/>
    <x v="1"/>
    <x v="0"/>
    <b v="0"/>
    <x v="174"/>
    <s v="Regular"/>
    <x v="1"/>
    <x v="1"/>
    <m/>
    <x v="41"/>
    <n v="1"/>
    <n v="7"/>
    <x v="7"/>
    <x v="603"/>
    <n v="72.8"/>
    <n v="4158"/>
    <n v="0"/>
    <m/>
    <s v="Repco II"/>
    <s v="Gaurav Jain"/>
    <m/>
    <m/>
    <s v="F10-11'"/>
    <s v="Picked - Complete"/>
    <m/>
    <m/>
    <b v="0"/>
    <b v="0"/>
    <s v="NO"/>
    <x v="1"/>
    <x v="0"/>
    <s v="Machine Shop Started"/>
    <x v="0"/>
    <n v="594"/>
    <n v="10.4"/>
    <n v="0"/>
    <x v="6"/>
    <n v="4158"/>
    <n v="72.8"/>
    <x v="0"/>
    <n v="0"/>
    <n v="2019"/>
    <n v="2"/>
    <n v="11"/>
    <n v="2"/>
    <x v="0"/>
    <x v="1"/>
    <x v="0"/>
    <x v="0"/>
    <x v="0"/>
  </r>
  <r>
    <s v="77356-14"/>
    <x v="6"/>
    <x v="11"/>
    <d v="2019-02-11T00:00:00"/>
    <x v="1"/>
    <x v="0"/>
    <b v="0"/>
    <x v="174"/>
    <s v="Regular"/>
    <x v="1"/>
    <x v="1"/>
    <m/>
    <x v="42"/>
    <n v="1"/>
    <n v="1"/>
    <x v="3"/>
    <x v="604"/>
    <n v="10.4"/>
    <n v="648"/>
    <n v="0"/>
    <m/>
    <s v="Repco II"/>
    <s v="Gaurav Jain"/>
    <m/>
    <m/>
    <s v="F10-12'"/>
    <s v="Picked - Complete"/>
    <m/>
    <m/>
    <b v="0"/>
    <b v="0"/>
    <s v="NO"/>
    <x v="1"/>
    <x v="0"/>
    <s v="Machine Shop Started"/>
    <x v="0"/>
    <n v="648"/>
    <n v="10.4"/>
    <n v="0"/>
    <x v="3"/>
    <n v="648"/>
    <n v="10.4"/>
    <x v="0"/>
    <n v="0"/>
    <n v="2019"/>
    <n v="2"/>
    <n v="11"/>
    <n v="2"/>
    <x v="0"/>
    <x v="1"/>
    <x v="0"/>
    <x v="0"/>
    <x v="0"/>
  </r>
  <r>
    <s v="77356-15"/>
    <x v="6"/>
    <x v="11"/>
    <d v="2019-02-11T00:00:00"/>
    <x v="1"/>
    <x v="0"/>
    <b v="0"/>
    <x v="174"/>
    <s v="Regular"/>
    <x v="1"/>
    <x v="1"/>
    <m/>
    <x v="8"/>
    <n v="1"/>
    <n v="2"/>
    <x v="8"/>
    <x v="605"/>
    <n v="34.4"/>
    <n v="1404"/>
    <n v="0"/>
    <m/>
    <s v="Repco II"/>
    <s v="Gaurav Jain"/>
    <m/>
    <m/>
    <s v="F10-13'"/>
    <s v="Picked - Complete"/>
    <m/>
    <m/>
    <b v="0"/>
    <b v="0"/>
    <s v="NO"/>
    <x v="1"/>
    <x v="0"/>
    <s v="Machine Shop Started"/>
    <x v="0"/>
    <n v="351"/>
    <n v="8.6"/>
    <n v="0"/>
    <x v="7"/>
    <n v="1404"/>
    <n v="34.4"/>
    <x v="0"/>
    <n v="0"/>
    <n v="2019"/>
    <n v="2"/>
    <n v="11"/>
    <n v="2"/>
    <x v="0"/>
    <x v="1"/>
    <x v="0"/>
    <x v="0"/>
    <x v="0"/>
  </r>
  <r>
    <s v="77356-16"/>
    <x v="6"/>
    <x v="11"/>
    <d v="2019-02-11T00:00:00"/>
    <x v="1"/>
    <x v="0"/>
    <b v="0"/>
    <x v="174"/>
    <s v="Regular"/>
    <x v="1"/>
    <x v="1"/>
    <m/>
    <x v="43"/>
    <n v="1"/>
    <n v="1"/>
    <x v="6"/>
    <x v="606"/>
    <n v="17.2"/>
    <n v="756"/>
    <n v="0"/>
    <m/>
    <s v="Repco II"/>
    <s v="Gaurav Jain"/>
    <m/>
    <m/>
    <s v="F10-14'"/>
    <s v="Picked - Complete"/>
    <m/>
    <m/>
    <b v="0"/>
    <b v="0"/>
    <s v="NO"/>
    <x v="1"/>
    <x v="0"/>
    <s v="Machine Shop Started"/>
    <x v="0"/>
    <n v="378"/>
    <n v="8.6"/>
    <n v="0"/>
    <x v="5"/>
    <n v="756"/>
    <n v="17.2"/>
    <x v="0"/>
    <n v="0"/>
    <n v="2019"/>
    <n v="2"/>
    <n v="11"/>
    <n v="2"/>
    <x v="0"/>
    <x v="1"/>
    <x v="0"/>
    <x v="0"/>
    <x v="0"/>
  </r>
  <r>
    <s v="77356-17"/>
    <x v="6"/>
    <x v="11"/>
    <d v="2019-02-11T00:00:00"/>
    <x v="1"/>
    <x v="0"/>
    <b v="0"/>
    <x v="174"/>
    <s v="Regular"/>
    <x v="1"/>
    <x v="1"/>
    <m/>
    <x v="44"/>
    <n v="1"/>
    <n v="1"/>
    <x v="6"/>
    <x v="607"/>
    <n v="9.9"/>
    <n v="702"/>
    <n v="0"/>
    <m/>
    <s v="Repco II"/>
    <s v="Gaurav Jain"/>
    <m/>
    <m/>
    <s v="F10-13'"/>
    <s v="Picked - Complete"/>
    <m/>
    <m/>
    <b v="0"/>
    <b v="0"/>
    <s v="NO"/>
    <x v="1"/>
    <x v="0"/>
    <s v="Machine Shop Started"/>
    <x v="0"/>
    <n v="351"/>
    <n v="4.95"/>
    <n v="0"/>
    <x v="5"/>
    <n v="702"/>
    <n v="9.9"/>
    <x v="0"/>
    <n v="0"/>
    <n v="2019"/>
    <n v="2"/>
    <n v="11"/>
    <n v="2"/>
    <x v="0"/>
    <x v="1"/>
    <x v="0"/>
    <x v="0"/>
    <x v="0"/>
  </r>
  <r>
    <s v="77356-18"/>
    <x v="6"/>
    <x v="11"/>
    <d v="2019-02-11T00:00:00"/>
    <x v="1"/>
    <x v="0"/>
    <b v="0"/>
    <x v="174"/>
    <s v="Regular"/>
    <x v="1"/>
    <x v="1"/>
    <m/>
    <x v="45"/>
    <n v="1"/>
    <n v="8"/>
    <x v="28"/>
    <x v="608"/>
    <n v="137.6"/>
    <n v="6480"/>
    <n v="0"/>
    <m/>
    <s v="Repco II"/>
    <s v="Gaurav Jain"/>
    <m/>
    <m/>
    <s v="F10-15'"/>
    <s v="Picked - Complete"/>
    <m/>
    <m/>
    <b v="0"/>
    <b v="0"/>
    <s v="NO"/>
    <x v="1"/>
    <x v="0"/>
    <s v="Machine Shop Started"/>
    <x v="0"/>
    <n v="405"/>
    <n v="8.6"/>
    <n v="0"/>
    <x v="27"/>
    <n v="6480"/>
    <n v="137.6"/>
    <x v="0"/>
    <n v="0"/>
    <n v="2019"/>
    <n v="2"/>
    <n v="11"/>
    <n v="2"/>
    <x v="0"/>
    <x v="1"/>
    <x v="0"/>
    <x v="0"/>
    <x v="0"/>
  </r>
  <r>
    <s v="77356-19"/>
    <x v="6"/>
    <x v="11"/>
    <d v="2019-02-11T00:00:00"/>
    <x v="1"/>
    <x v="0"/>
    <b v="0"/>
    <x v="174"/>
    <s v="Regular"/>
    <x v="1"/>
    <x v="1"/>
    <m/>
    <x v="46"/>
    <n v="1"/>
    <n v="1"/>
    <x v="6"/>
    <x v="609"/>
    <n v="9.9"/>
    <n v="810"/>
    <n v="0"/>
    <m/>
    <s v="Repco II"/>
    <s v="Gaurav Jain"/>
    <m/>
    <m/>
    <s v="F10-15'"/>
    <s v="Picked - Complete"/>
    <m/>
    <m/>
    <b v="0"/>
    <b v="0"/>
    <s v="NO"/>
    <x v="1"/>
    <x v="0"/>
    <s v="Machine Shop Started"/>
    <x v="0"/>
    <n v="405"/>
    <n v="4.95"/>
    <n v="0"/>
    <x v="5"/>
    <n v="810"/>
    <n v="9.9"/>
    <x v="0"/>
    <n v="0"/>
    <n v="2019"/>
    <n v="2"/>
    <n v="11"/>
    <n v="2"/>
    <x v="0"/>
    <x v="1"/>
    <x v="0"/>
    <x v="0"/>
    <x v="0"/>
  </r>
  <r>
    <s v="77356-20"/>
    <x v="6"/>
    <x v="11"/>
    <d v="2019-02-11T00:00:00"/>
    <x v="1"/>
    <x v="0"/>
    <b v="0"/>
    <x v="174"/>
    <s v="Regular"/>
    <x v="1"/>
    <x v="1"/>
    <m/>
    <x v="47"/>
    <n v="1"/>
    <n v="1"/>
    <x v="6"/>
    <x v="610"/>
    <n v="21.7"/>
    <n v="1296"/>
    <n v="0"/>
    <m/>
    <s v="Repco II"/>
    <s v="Gaurav Jain"/>
    <m/>
    <m/>
    <s v="F10-24'"/>
    <s v="Picked - Complete"/>
    <m/>
    <m/>
    <b v="0"/>
    <b v="0"/>
    <s v="NO"/>
    <x v="1"/>
    <x v="0"/>
    <s v="Machine Shop Started"/>
    <x v="0"/>
    <n v="648"/>
    <n v="10.85"/>
    <n v="0"/>
    <x v="5"/>
    <n v="1296"/>
    <n v="21.7"/>
    <x v="0"/>
    <n v="0"/>
    <n v="2019"/>
    <n v="2"/>
    <n v="11"/>
    <n v="2"/>
    <x v="0"/>
    <x v="1"/>
    <x v="0"/>
    <x v="0"/>
    <x v="0"/>
  </r>
  <r>
    <s v="77356-21"/>
    <x v="6"/>
    <x v="11"/>
    <d v="2019-02-11T00:00:00"/>
    <x v="1"/>
    <x v="0"/>
    <b v="0"/>
    <x v="174"/>
    <s v="Regular"/>
    <x v="1"/>
    <x v="1"/>
    <m/>
    <x v="54"/>
    <n v="1"/>
    <n v="1"/>
    <x v="10"/>
    <x v="611"/>
    <n v="28.5"/>
    <n v="1712"/>
    <n v="0"/>
    <m/>
    <s v="Repco II"/>
    <s v="Gaurav Jain"/>
    <m/>
    <m/>
    <s v="F10-28'"/>
    <s v="Picked - Complete"/>
    <m/>
    <m/>
    <b v="0"/>
    <b v="0"/>
    <s v="NO"/>
    <x v="1"/>
    <x v="0"/>
    <s v="Machine Shop Started"/>
    <x v="0"/>
    <n v="570.66666666666663"/>
    <n v="9.5"/>
    <n v="0"/>
    <x v="9"/>
    <n v="1712"/>
    <n v="28.5"/>
    <x v="0"/>
    <n v="0"/>
    <n v="2019"/>
    <n v="2"/>
    <n v="11"/>
    <n v="2"/>
    <x v="0"/>
    <x v="1"/>
    <x v="0"/>
    <x v="0"/>
    <x v="0"/>
  </r>
  <r>
    <s v="77356-22"/>
    <x v="6"/>
    <x v="11"/>
    <d v="2019-02-11T00:00:00"/>
    <x v="1"/>
    <x v="0"/>
    <b v="0"/>
    <x v="174"/>
    <s v="Regular"/>
    <x v="1"/>
    <x v="1"/>
    <m/>
    <x v="48"/>
    <n v="1"/>
    <n v="1"/>
    <x v="10"/>
    <x v="612"/>
    <n v="21.2"/>
    <n v="1782"/>
    <n v="0"/>
    <m/>
    <s v="Repco II"/>
    <s v="Gaurav Jain"/>
    <m/>
    <m/>
    <s v="F10-33'"/>
    <s v="Picked - Complete"/>
    <m/>
    <m/>
    <b v="0"/>
    <b v="0"/>
    <s v="NO"/>
    <x v="1"/>
    <x v="0"/>
    <s v="Machine Shop Started"/>
    <x v="0"/>
    <n v="594"/>
    <n v="7.0666666666666664"/>
    <n v="0"/>
    <x v="9"/>
    <n v="1782"/>
    <n v="21.2"/>
    <x v="0"/>
    <n v="0"/>
    <n v="2019"/>
    <n v="2"/>
    <n v="11"/>
    <n v="2"/>
    <x v="0"/>
    <x v="1"/>
    <x v="0"/>
    <x v="0"/>
    <x v="0"/>
  </r>
  <r>
    <s v="77356-23"/>
    <x v="6"/>
    <x v="11"/>
    <d v="2019-02-11T00:00:00"/>
    <x v="1"/>
    <x v="0"/>
    <b v="0"/>
    <x v="174"/>
    <s v="Regular"/>
    <x v="1"/>
    <x v="1"/>
    <m/>
    <x v="49"/>
    <n v="1"/>
    <n v="1"/>
    <x v="15"/>
    <x v="613"/>
    <n v="51"/>
    <n v="2808"/>
    <n v="0"/>
    <m/>
    <s v="Repco II"/>
    <s v="Gaurav Jain"/>
    <m/>
    <m/>
    <s v="F10-52'"/>
    <s v="Picked - Complete"/>
    <m/>
    <m/>
    <b v="0"/>
    <b v="0"/>
    <s v="NO"/>
    <x v="1"/>
    <x v="0"/>
    <s v="Machine Shop Started"/>
    <x v="0"/>
    <n v="561.6"/>
    <n v="10.199999999999999"/>
    <n v="0"/>
    <x v="15"/>
    <n v="2808"/>
    <n v="51"/>
    <x v="0"/>
    <n v="0"/>
    <n v="2019"/>
    <n v="2"/>
    <n v="11"/>
    <n v="2"/>
    <x v="0"/>
    <x v="1"/>
    <x v="0"/>
    <x v="0"/>
    <x v="0"/>
  </r>
  <r>
    <s v="77356-25"/>
    <x v="6"/>
    <x v="11"/>
    <d v="2019-02-11T00:00:00"/>
    <x v="1"/>
    <x v="0"/>
    <b v="0"/>
    <x v="174"/>
    <s v="Regular"/>
    <x v="1"/>
    <x v="1"/>
    <m/>
    <x v="57"/>
    <n v="1"/>
    <n v="2"/>
    <x v="6"/>
    <x v="614"/>
    <n v="20.8"/>
    <n v="1080"/>
    <n v="0"/>
    <m/>
    <s v="Repco II"/>
    <s v="Gaurav Jain"/>
    <m/>
    <m/>
    <s v="F10-10'"/>
    <s v="Picked - Complete"/>
    <m/>
    <m/>
    <b v="0"/>
    <b v="0"/>
    <s v="NO"/>
    <x v="1"/>
    <x v="0"/>
    <s v="Machine Shop Started"/>
    <x v="0"/>
    <n v="540"/>
    <n v="10.4"/>
    <n v="0"/>
    <x v="5"/>
    <n v="1080"/>
    <n v="20.8"/>
    <x v="0"/>
    <n v="0"/>
    <n v="2019"/>
    <n v="2"/>
    <n v="11"/>
    <n v="2"/>
    <x v="0"/>
    <x v="1"/>
    <x v="0"/>
    <x v="0"/>
    <x v="0"/>
  </r>
  <r>
    <s v="75090-1"/>
    <x v="3"/>
    <x v="11"/>
    <d v="2019-02-11T00:00:00"/>
    <x v="2"/>
    <x v="0"/>
    <b v="0"/>
    <x v="175"/>
    <s v="Regular"/>
    <x v="1"/>
    <x v="1"/>
    <m/>
    <x v="0"/>
    <n v="1"/>
    <n v="1"/>
    <x v="3"/>
    <x v="615"/>
    <n v="10"/>
    <n v="1350"/>
    <n v="0"/>
    <m/>
    <s v="Internat"/>
    <s v="Rohan Srivastava"/>
    <m/>
    <m/>
    <s v="L6-10'"/>
    <s v="Picked - Complete"/>
    <d v="2019-02-05T00:00:00"/>
    <m/>
    <b v="0"/>
    <b v="0"/>
    <s v="NO"/>
    <x v="0"/>
    <x v="0"/>
    <s v="Machine Shop Finished - Incomplete"/>
    <x v="0"/>
    <n v="1350"/>
    <n v="10"/>
    <n v="0"/>
    <x v="3"/>
    <n v="1350"/>
    <n v="10"/>
    <x v="0"/>
    <n v="1"/>
    <n v="2019"/>
    <n v="2"/>
    <n v="11"/>
    <n v="2"/>
    <x v="0"/>
    <x v="1"/>
    <x v="0"/>
    <x v="0"/>
    <x v="0"/>
  </r>
  <r>
    <s v="75090-2"/>
    <x v="3"/>
    <x v="11"/>
    <d v="2019-02-11T00:00:00"/>
    <x v="2"/>
    <x v="0"/>
    <b v="0"/>
    <x v="175"/>
    <s v="Regular"/>
    <x v="1"/>
    <x v="1"/>
    <m/>
    <x v="1"/>
    <n v="1"/>
    <n v="2"/>
    <x v="8"/>
    <x v="616"/>
    <n v="37.4"/>
    <n v="4350"/>
    <n v="0"/>
    <m/>
    <s v="Internat"/>
    <s v="Rohan Srivastava"/>
    <m/>
    <m/>
    <s v="L7-15'"/>
    <s v="Picked - Complete"/>
    <d v="2019-02-05T00:00:00"/>
    <m/>
    <b v="0"/>
    <b v="0"/>
    <s v="NO"/>
    <x v="0"/>
    <x v="0"/>
    <s v="Machine Shop Finished - Incomplete"/>
    <x v="0"/>
    <n v="1087.5"/>
    <n v="9.35"/>
    <n v="0"/>
    <x v="7"/>
    <n v="4350"/>
    <n v="37.4"/>
    <x v="0"/>
    <n v="0"/>
    <n v="2019"/>
    <n v="2"/>
    <n v="11"/>
    <n v="2"/>
    <x v="0"/>
    <x v="1"/>
    <x v="0"/>
    <x v="0"/>
    <x v="0"/>
  </r>
  <r>
    <s v="75090-3"/>
    <x v="3"/>
    <x v="11"/>
    <d v="2019-02-11T00:00:00"/>
    <x v="1"/>
    <x v="0"/>
    <b v="0"/>
    <x v="175"/>
    <s v="Regular"/>
    <x v="0"/>
    <x v="1"/>
    <m/>
    <x v="2"/>
    <n v="1"/>
    <n v="3"/>
    <x v="5"/>
    <x v="617"/>
    <n v="54"/>
    <n v="6600"/>
    <n v="0"/>
    <m/>
    <s v="Internat"/>
    <s v="Rohan Srivastava"/>
    <m/>
    <m/>
    <s v="L9-7'10 1/2&quot;"/>
    <s v="Picked - Complete"/>
    <m/>
    <m/>
    <b v="0"/>
    <b v="0"/>
    <s v="NO"/>
    <x v="3"/>
    <x v="0"/>
    <s v="Machine Shop Started"/>
    <x v="0"/>
    <n v="550"/>
    <n v="4.5"/>
    <n v="0"/>
    <x v="10"/>
    <n v="6600"/>
    <n v="54"/>
    <x v="1"/>
    <n v="1"/>
    <n v="2019"/>
    <n v="2"/>
    <n v="11"/>
    <n v="2"/>
    <x v="0"/>
    <x v="1"/>
    <x v="1"/>
    <x v="0"/>
    <x v="0"/>
  </r>
  <r>
    <s v="75090-4"/>
    <x v="3"/>
    <x v="11"/>
    <d v="2019-02-11T00:00:00"/>
    <x v="2"/>
    <x v="0"/>
    <b v="0"/>
    <x v="175"/>
    <s v="Regular"/>
    <x v="1"/>
    <x v="1"/>
    <m/>
    <x v="3"/>
    <n v="1"/>
    <n v="2"/>
    <x v="8"/>
    <x v="618"/>
    <n v="45.6"/>
    <n v="5800"/>
    <n v="0"/>
    <m/>
    <s v="Internat"/>
    <s v="Rohan Srivastava"/>
    <m/>
    <m/>
    <s v="L7-20'"/>
    <s v="Picked - Complete"/>
    <d v="2019-02-05T00:00:00"/>
    <m/>
    <b v="0"/>
    <b v="0"/>
    <s v="NO"/>
    <x v="0"/>
    <x v="0"/>
    <s v="Machine Shop Finished - Incomplete"/>
    <x v="0"/>
    <n v="1450"/>
    <n v="11.4"/>
    <n v="0"/>
    <x v="7"/>
    <n v="5800"/>
    <n v="45.6"/>
    <x v="0"/>
    <n v="0"/>
    <n v="2019"/>
    <n v="2"/>
    <n v="11"/>
    <n v="2"/>
    <x v="0"/>
    <x v="1"/>
    <x v="0"/>
    <x v="0"/>
    <x v="0"/>
  </r>
  <r>
    <s v="78798-1"/>
    <x v="3"/>
    <x v="7"/>
    <d v="2019-02-15T00:00:00"/>
    <x v="1"/>
    <x v="0"/>
    <b v="0"/>
    <x v="176"/>
    <s v="Regular"/>
    <x v="1"/>
    <x v="1"/>
    <m/>
    <x v="0"/>
    <n v="1"/>
    <n v="8"/>
    <x v="4"/>
    <x v="619"/>
    <n v="36"/>
    <n v="3040"/>
    <n v="0"/>
    <m/>
    <s v="Internat"/>
    <s v="Joe Brier"/>
    <m/>
    <m/>
    <s v="LF02-27TH FL"/>
    <m/>
    <m/>
    <m/>
    <b v="0"/>
    <b v="0"/>
    <s v="NO"/>
    <x v="0"/>
    <x v="0"/>
    <s v="Machine Shop Started"/>
    <x v="0"/>
    <n v="380"/>
    <n v="4.5"/>
    <n v="0"/>
    <x v="2"/>
    <n v="3040"/>
    <n v="36"/>
    <x v="0"/>
    <n v="1"/>
    <n v="2019"/>
    <n v="2"/>
    <n v="12"/>
    <n v="1"/>
    <x v="1"/>
    <x v="1"/>
    <x v="1"/>
    <x v="0"/>
    <x v="0"/>
  </r>
  <r>
    <s v="78798-2"/>
    <x v="3"/>
    <x v="7"/>
    <d v="2019-02-15T00:00:00"/>
    <x v="1"/>
    <x v="0"/>
    <b v="0"/>
    <x v="176"/>
    <s v="Regular"/>
    <x v="1"/>
    <x v="1"/>
    <m/>
    <x v="1"/>
    <n v="1"/>
    <n v="28"/>
    <x v="21"/>
    <x v="619"/>
    <n v="126"/>
    <n v="10640"/>
    <n v="0"/>
    <m/>
    <s v="Internat"/>
    <s v="Joe Brier"/>
    <m/>
    <m/>
    <s v="LF02D-27TH FL"/>
    <m/>
    <m/>
    <m/>
    <b v="0"/>
    <b v="0"/>
    <s v="NO"/>
    <x v="0"/>
    <x v="0"/>
    <s v="Machine Shop Started"/>
    <x v="0"/>
    <n v="380"/>
    <n v="4.5"/>
    <n v="0"/>
    <x v="22"/>
    <n v="10640"/>
    <n v="126"/>
    <x v="0"/>
    <n v="0"/>
    <n v="2019"/>
    <n v="2"/>
    <n v="12"/>
    <n v="1"/>
    <x v="1"/>
    <x v="1"/>
    <x v="1"/>
    <x v="0"/>
    <x v="0"/>
  </r>
  <r>
    <s v="74294-4"/>
    <x v="3"/>
    <x v="20"/>
    <d v="2019-01-08T00:00:00"/>
    <x v="2"/>
    <x v="0"/>
    <b v="0"/>
    <x v="177"/>
    <s v="Regular"/>
    <x v="5"/>
    <x v="1"/>
    <s v="AY20303A (Feb 22nd)"/>
    <x v="3"/>
    <n v="1"/>
    <n v="4"/>
    <x v="27"/>
    <x v="620"/>
    <n v="141.68"/>
    <n v="13000"/>
    <n v="0"/>
    <m/>
    <s v="TampaBay"/>
    <s v="Joshua Zimet"/>
    <s v=" --Eta of Part: Jan 30th - Ship Partial  Edited on 1/21/2019:: Update ETA: Feb 22nd  Edited on 1/29/2019"/>
    <m/>
    <s v="L20A"/>
    <s v="Picked - Complete"/>
    <d v="2018-12-27T00:00:00"/>
    <d v="2019-01-03T00:00:00"/>
    <b v="0"/>
    <b v="1"/>
    <s v="OK"/>
    <x v="2"/>
    <x v="0"/>
    <s v="Machine Shop Finished -Ready"/>
    <x v="0"/>
    <n v="406.25"/>
    <n v="4.4275000000000002"/>
    <n v="0"/>
    <x v="47"/>
    <n v="13000"/>
    <n v="141.68"/>
    <x v="5"/>
    <n v="1"/>
    <n v="2019"/>
    <n v="1"/>
    <n v="8"/>
    <n v="1"/>
    <x v="1"/>
    <x v="1"/>
    <x v="0"/>
    <x v="1"/>
    <x v="0"/>
  </r>
  <r>
    <s v="78640-1"/>
    <x v="2"/>
    <x v="9"/>
    <d v="2019-02-07T00:00:00"/>
    <x v="1"/>
    <x v="0"/>
    <b v="0"/>
    <x v="178"/>
    <s v="Regular"/>
    <x v="1"/>
    <x v="1"/>
    <m/>
    <x v="0"/>
    <n v="1"/>
    <n v="1"/>
    <x v="3"/>
    <x v="621"/>
    <n v="3.26"/>
    <n v="347"/>
    <n v="0"/>
    <m/>
    <s v="Performa"/>
    <s v="Stan Buyansky"/>
    <m/>
    <m/>
    <s v="H-4'"/>
    <s v="Picked - Complete"/>
    <d v="2019-02-03T00:00:00"/>
    <d v="2019-02-04T00:00:00"/>
    <b v="0"/>
    <b v="0"/>
    <s v="NO"/>
    <x v="3"/>
    <x v="0"/>
    <s v="Machine Shop Started"/>
    <x v="0"/>
    <n v="347"/>
    <n v="3.26"/>
    <n v="0"/>
    <x v="3"/>
    <n v="347"/>
    <n v="3.26"/>
    <x v="0"/>
    <n v="1"/>
    <n v="2019"/>
    <n v="2"/>
    <n v="7"/>
    <n v="1"/>
    <x v="1"/>
    <x v="1"/>
    <x v="1"/>
    <x v="0"/>
    <x v="0"/>
  </r>
  <r>
    <s v="78640-3"/>
    <x v="2"/>
    <x v="9"/>
    <d v="2019-02-07T00:00:00"/>
    <x v="1"/>
    <x v="0"/>
    <b v="0"/>
    <x v="178"/>
    <s v="Regular"/>
    <x v="1"/>
    <x v="1"/>
    <m/>
    <x v="2"/>
    <n v="1"/>
    <n v="1"/>
    <x v="10"/>
    <x v="622"/>
    <n v="26"/>
    <n v="2774"/>
    <n v="0"/>
    <m/>
    <s v="Performa"/>
    <s v="Stan Buyansky"/>
    <m/>
    <m/>
    <s v="H-32"/>
    <s v="Picked - Complete"/>
    <d v="2019-02-03T00:00:00"/>
    <d v="2019-02-04T00:00:00"/>
    <b v="0"/>
    <b v="0"/>
    <s v="NO"/>
    <x v="3"/>
    <x v="0"/>
    <s v="Machine Shop Started"/>
    <x v="0"/>
    <n v="924.66666666666663"/>
    <n v="8.6666666666666661"/>
    <n v="0"/>
    <x v="9"/>
    <n v="2774"/>
    <n v="26"/>
    <x v="0"/>
    <n v="0"/>
    <n v="2019"/>
    <n v="2"/>
    <n v="7"/>
    <n v="1"/>
    <x v="1"/>
    <x v="1"/>
    <x v="1"/>
    <x v="0"/>
    <x v="0"/>
  </r>
  <r>
    <s v="78171-1"/>
    <x v="2"/>
    <x v="8"/>
    <d v="2019-02-08T00:00:00"/>
    <x v="2"/>
    <x v="0"/>
    <b v="0"/>
    <x v="179"/>
    <s v="Regular"/>
    <x v="1"/>
    <x v="1"/>
    <m/>
    <x v="0"/>
    <n v="1"/>
    <n v="7"/>
    <x v="7"/>
    <x v="623"/>
    <n v="20.3"/>
    <n v="2912"/>
    <n v="0"/>
    <m/>
    <s v="CHARRON"/>
    <s v="Sacha Lempka"/>
    <m/>
    <m/>
    <s v="AW1"/>
    <s v="Picked - Complete"/>
    <d v="2019-02-03T00:00:00"/>
    <d v="2019-02-04T00:00:00"/>
    <b v="0"/>
    <b v="0"/>
    <s v="NO"/>
    <x v="3"/>
    <x v="0"/>
    <s v="Machine Shop Finished - Incomplete"/>
    <x v="0"/>
    <n v="416"/>
    <n v="2.9"/>
    <n v="0"/>
    <x v="6"/>
    <n v="2912"/>
    <n v="20.3"/>
    <x v="0"/>
    <n v="1"/>
    <n v="2019"/>
    <n v="2"/>
    <n v="8"/>
    <n v="1"/>
    <x v="1"/>
    <x v="1"/>
    <x v="0"/>
    <x v="0"/>
    <x v="0"/>
  </r>
  <r>
    <s v="79110-1"/>
    <x v="0"/>
    <x v="11"/>
    <d v="2019-02-11T00:00:00"/>
    <x v="1"/>
    <x v="0"/>
    <b v="0"/>
    <x v="180"/>
    <s v="High Priority"/>
    <x v="1"/>
    <x v="1"/>
    <m/>
    <x v="0"/>
    <n v="1"/>
    <n v="3"/>
    <x v="10"/>
    <x v="624"/>
    <n v="5.2"/>
    <n v="540"/>
    <n v="0"/>
    <m/>
    <s v="CW"/>
    <s v="Zahra Vatani"/>
    <m/>
    <m/>
    <s v="FT10-2X2"/>
    <m/>
    <m/>
    <m/>
    <b v="0"/>
    <b v="0"/>
    <s v="NO"/>
    <x v="0"/>
    <x v="0"/>
    <s v="Machine Shop Started"/>
    <x v="0"/>
    <n v="180"/>
    <n v="1.7333333333333334"/>
    <n v="0"/>
    <x v="9"/>
    <n v="540"/>
    <n v="5.2"/>
    <x v="0"/>
    <n v="1"/>
    <n v="2019"/>
    <n v="2"/>
    <n v="11"/>
    <n v="1"/>
    <x v="1"/>
    <x v="0"/>
    <x v="1"/>
    <x v="0"/>
    <x v="2"/>
  </r>
  <r>
    <s v="78106-1"/>
    <x v="2"/>
    <x v="11"/>
    <d v="2019-02-14T00:00:00"/>
    <x v="5"/>
    <x v="0"/>
    <b v="0"/>
    <x v="181"/>
    <s v="Regular"/>
    <x v="1"/>
    <x v="1"/>
    <m/>
    <x v="0"/>
    <n v="1"/>
    <n v="3"/>
    <x v="10"/>
    <x v="625"/>
    <n v="7.5"/>
    <n v="1110"/>
    <n v="0"/>
    <m/>
    <s v="IllumBos"/>
    <s v="Philip Halsey"/>
    <m/>
    <m/>
    <s v="GL2"/>
    <s v="Picked - Complete"/>
    <d v="2019-02-03T00:00:00"/>
    <m/>
    <b v="0"/>
    <b v="0"/>
    <s v="NO"/>
    <x v="3"/>
    <x v="0"/>
    <s v="Scheduled/Released"/>
    <x v="0"/>
    <n v="370"/>
    <n v="2.5"/>
    <n v="0"/>
    <x v="9"/>
    <n v="1110"/>
    <n v="7.5"/>
    <x v="0"/>
    <n v="1"/>
    <n v="2019"/>
    <n v="2"/>
    <n v="11"/>
    <n v="1"/>
    <x v="1"/>
    <x v="0"/>
    <x v="1"/>
    <x v="0"/>
    <x v="2"/>
  </r>
  <r>
    <s v="78106-2"/>
    <x v="2"/>
    <x v="11"/>
    <d v="2019-02-14T00:00:00"/>
    <x v="5"/>
    <x v="0"/>
    <b v="0"/>
    <x v="181"/>
    <s v="Regular"/>
    <x v="1"/>
    <x v="1"/>
    <m/>
    <x v="1"/>
    <n v="1"/>
    <n v="2"/>
    <x v="6"/>
    <x v="626"/>
    <n v="10.8"/>
    <n v="1540"/>
    <n v="0"/>
    <m/>
    <s v="IllumBos"/>
    <s v="Philip Halsey"/>
    <m/>
    <m/>
    <s v="WL3, 6' 9&quot;"/>
    <s v="Picked - Complete"/>
    <d v="2019-02-03T00:00:00"/>
    <m/>
    <b v="0"/>
    <b v="0"/>
    <s v="NO"/>
    <x v="3"/>
    <x v="0"/>
    <s v="Scheduled/Released"/>
    <x v="0"/>
    <n v="770"/>
    <n v="5.4"/>
    <n v="0"/>
    <x v="5"/>
    <n v="1540"/>
    <n v="10.8"/>
    <x v="0"/>
    <n v="0"/>
    <n v="2019"/>
    <n v="2"/>
    <n v="11"/>
    <n v="1"/>
    <x v="1"/>
    <x v="0"/>
    <x v="1"/>
    <x v="0"/>
    <x v="2"/>
  </r>
  <r>
    <s v="78106-3"/>
    <x v="2"/>
    <x v="11"/>
    <d v="2019-02-14T00:00:00"/>
    <x v="5"/>
    <x v="0"/>
    <b v="0"/>
    <x v="181"/>
    <s v="Regular"/>
    <x v="1"/>
    <x v="1"/>
    <m/>
    <x v="2"/>
    <n v="1"/>
    <n v="2"/>
    <x v="6"/>
    <x v="627"/>
    <n v="14.4"/>
    <n v="2338"/>
    <n v="0"/>
    <m/>
    <s v="IllumBos"/>
    <s v="Philip Halsey"/>
    <m/>
    <m/>
    <s v="WL3, 10' 10&quot;"/>
    <s v="Picked - Complete"/>
    <d v="2019-02-03T00:00:00"/>
    <m/>
    <b v="0"/>
    <b v="0"/>
    <s v="NO"/>
    <x v="3"/>
    <x v="0"/>
    <s v="Scheduled/Released"/>
    <x v="0"/>
    <n v="1169"/>
    <n v="7.2"/>
    <n v="0"/>
    <x v="5"/>
    <n v="2338"/>
    <n v="14.4"/>
    <x v="0"/>
    <n v="0"/>
    <n v="2019"/>
    <n v="2"/>
    <n v="11"/>
    <n v="1"/>
    <x v="1"/>
    <x v="0"/>
    <x v="1"/>
    <x v="0"/>
    <x v="2"/>
  </r>
  <r>
    <s v="78106-4"/>
    <x v="2"/>
    <x v="11"/>
    <d v="2019-02-14T00:00:00"/>
    <x v="5"/>
    <x v="0"/>
    <b v="0"/>
    <x v="181"/>
    <s v="Regular"/>
    <x v="1"/>
    <x v="1"/>
    <m/>
    <x v="3"/>
    <n v="1"/>
    <n v="1"/>
    <x v="10"/>
    <x v="628"/>
    <n v="21"/>
    <n v="1950"/>
    <n v="0"/>
    <m/>
    <s v="IllumBos"/>
    <s v="Philip Halsey"/>
    <m/>
    <m/>
    <s v="WL2"/>
    <s v="Picked - Complete"/>
    <d v="2019-02-03T00:00:00"/>
    <m/>
    <b v="0"/>
    <b v="0"/>
    <s v="NO"/>
    <x v="3"/>
    <x v="0"/>
    <s v="Scheduled/Released"/>
    <x v="0"/>
    <n v="650"/>
    <n v="7"/>
    <n v="0"/>
    <x v="9"/>
    <n v="1950"/>
    <n v="21"/>
    <x v="0"/>
    <n v="0"/>
    <n v="2019"/>
    <n v="2"/>
    <n v="11"/>
    <n v="1"/>
    <x v="1"/>
    <x v="0"/>
    <x v="1"/>
    <x v="0"/>
    <x v="2"/>
  </r>
  <r>
    <s v="78165-1"/>
    <x v="1"/>
    <x v="7"/>
    <d v="2019-02-12T00:00:00"/>
    <x v="1"/>
    <x v="0"/>
    <b v="0"/>
    <x v="182"/>
    <s v="Regular"/>
    <x v="1"/>
    <x v="1"/>
    <m/>
    <x v="0"/>
    <n v="1"/>
    <n v="1"/>
    <x v="11"/>
    <x v="629"/>
    <n v="43"/>
    <n v="7778"/>
    <n v="0"/>
    <m/>
    <s v="Clarus"/>
    <s v="Christina Torok"/>
    <m/>
    <m/>
    <s v="B"/>
    <s v="Picked - Complete"/>
    <d v="2019-02-05T00:00:00"/>
    <m/>
    <b v="0"/>
    <b v="0"/>
    <s v="NO"/>
    <x v="3"/>
    <x v="0"/>
    <s v="Machine Shop Started"/>
    <x v="0"/>
    <n v="864.22222222222217"/>
    <n v="4.7777777777777777"/>
    <n v="0"/>
    <x v="11"/>
    <n v="7778"/>
    <n v="43"/>
    <x v="0"/>
    <n v="1"/>
    <n v="2019"/>
    <n v="2"/>
    <n v="12"/>
    <n v="1"/>
    <x v="1"/>
    <x v="1"/>
    <x v="1"/>
    <x v="2"/>
    <x v="2"/>
  </r>
  <r>
    <s v="78165-2"/>
    <x v="1"/>
    <x v="7"/>
    <d v="2019-02-12T00:00:00"/>
    <x v="1"/>
    <x v="0"/>
    <b v="0"/>
    <x v="182"/>
    <s v="Regular"/>
    <x v="1"/>
    <x v="1"/>
    <m/>
    <x v="1"/>
    <n v="1"/>
    <n v="1"/>
    <x v="11"/>
    <x v="630"/>
    <n v="43"/>
    <n v="7445"/>
    <n v="0"/>
    <m/>
    <s v="Clarus"/>
    <s v="Christina Torok"/>
    <m/>
    <m/>
    <s v="B1"/>
    <s v="Picked - Complete"/>
    <d v="2019-02-05T00:00:00"/>
    <m/>
    <b v="0"/>
    <b v="0"/>
    <s v="NO"/>
    <x v="3"/>
    <x v="0"/>
    <s v="Machine Shop Started"/>
    <x v="0"/>
    <n v="827.22222222222217"/>
    <n v="4.7777777777777777"/>
    <n v="0"/>
    <x v="11"/>
    <n v="7445"/>
    <n v="43"/>
    <x v="0"/>
    <n v="0"/>
    <n v="2019"/>
    <n v="2"/>
    <n v="12"/>
    <n v="1"/>
    <x v="1"/>
    <x v="1"/>
    <x v="1"/>
    <x v="2"/>
    <x v="2"/>
  </r>
  <r>
    <s v="78165-3"/>
    <x v="0"/>
    <x v="7"/>
    <d v="2019-02-12T00:00:00"/>
    <x v="1"/>
    <x v="0"/>
    <b v="0"/>
    <x v="182"/>
    <s v="Regular"/>
    <x v="1"/>
    <x v="1"/>
    <m/>
    <x v="2"/>
    <n v="1"/>
    <n v="11"/>
    <x v="14"/>
    <x v="631"/>
    <n v="25.3"/>
    <n v="4345"/>
    <n v="0"/>
    <m/>
    <s v="Clarus"/>
    <s v="Christina Torok"/>
    <m/>
    <m/>
    <s v="C"/>
    <m/>
    <m/>
    <m/>
    <b v="0"/>
    <b v="0"/>
    <s v="NO"/>
    <x v="0"/>
    <x v="0"/>
    <s v="Machine Shop Started"/>
    <x v="0"/>
    <n v="395"/>
    <n v="2.3000000000000003"/>
    <n v="0"/>
    <x v="14"/>
    <n v="4345"/>
    <n v="25.300000000000004"/>
    <x v="0"/>
    <n v="0"/>
    <n v="2019"/>
    <n v="2"/>
    <n v="12"/>
    <n v="1"/>
    <x v="1"/>
    <x v="0"/>
    <x v="1"/>
    <x v="0"/>
    <x v="2"/>
  </r>
  <r>
    <s v="78165-4"/>
    <x v="0"/>
    <x v="7"/>
    <d v="2019-02-12T00:00:00"/>
    <x v="1"/>
    <x v="0"/>
    <b v="0"/>
    <x v="182"/>
    <s v="Regular"/>
    <x v="1"/>
    <x v="1"/>
    <m/>
    <x v="3"/>
    <n v="1"/>
    <n v="5"/>
    <x v="15"/>
    <x v="632"/>
    <n v="11.5"/>
    <n v="1975"/>
    <n v="0"/>
    <m/>
    <s v="Clarus"/>
    <s v="Christina Torok"/>
    <m/>
    <m/>
    <s v="C1"/>
    <m/>
    <m/>
    <m/>
    <b v="0"/>
    <b v="0"/>
    <s v="NO"/>
    <x v="0"/>
    <x v="0"/>
    <s v="Machine Shop Started"/>
    <x v="0"/>
    <n v="395"/>
    <n v="2.2999999999999998"/>
    <n v="0"/>
    <x v="15"/>
    <n v="1975"/>
    <n v="11.5"/>
    <x v="0"/>
    <n v="0"/>
    <n v="2019"/>
    <n v="2"/>
    <n v="12"/>
    <n v="1"/>
    <x v="1"/>
    <x v="0"/>
    <x v="1"/>
    <x v="0"/>
    <x v="2"/>
  </r>
  <r>
    <s v="78165-5"/>
    <x v="0"/>
    <x v="7"/>
    <d v="2019-02-12T00:00:00"/>
    <x v="1"/>
    <x v="0"/>
    <b v="0"/>
    <x v="182"/>
    <s v="Regular"/>
    <x v="1"/>
    <x v="1"/>
    <m/>
    <x v="4"/>
    <n v="1"/>
    <n v="7"/>
    <x v="7"/>
    <x v="633"/>
    <n v="16.100000000000001"/>
    <n v="2765"/>
    <n v="0"/>
    <m/>
    <s v="Clarus"/>
    <s v="Christina Torok"/>
    <m/>
    <m/>
    <s v="C2"/>
    <m/>
    <m/>
    <m/>
    <b v="0"/>
    <b v="0"/>
    <s v="NO"/>
    <x v="0"/>
    <x v="0"/>
    <s v="Machine Shop Started"/>
    <x v="0"/>
    <n v="395"/>
    <n v="2.3000000000000003"/>
    <n v="0"/>
    <x v="6"/>
    <n v="2765"/>
    <n v="16.100000000000001"/>
    <x v="0"/>
    <n v="0"/>
    <n v="2019"/>
    <n v="2"/>
    <n v="12"/>
    <n v="1"/>
    <x v="1"/>
    <x v="0"/>
    <x v="1"/>
    <x v="0"/>
    <x v="2"/>
  </r>
  <r>
    <s v="78165-6"/>
    <x v="0"/>
    <x v="7"/>
    <d v="2019-02-12T00:00:00"/>
    <x v="1"/>
    <x v="0"/>
    <b v="0"/>
    <x v="182"/>
    <s v="Regular"/>
    <x v="1"/>
    <x v="1"/>
    <m/>
    <x v="5"/>
    <n v="1"/>
    <n v="7"/>
    <x v="7"/>
    <x v="634"/>
    <n v="16.100000000000001"/>
    <n v="2765"/>
    <n v="0"/>
    <m/>
    <s v="Clarus"/>
    <s v="Christina Torok"/>
    <m/>
    <m/>
    <s v="C3"/>
    <m/>
    <m/>
    <m/>
    <b v="0"/>
    <b v="0"/>
    <s v="NO"/>
    <x v="0"/>
    <x v="0"/>
    <s v="Machine Shop Started"/>
    <x v="0"/>
    <n v="395"/>
    <n v="2.3000000000000003"/>
    <n v="0"/>
    <x v="6"/>
    <n v="2765"/>
    <n v="16.100000000000001"/>
    <x v="0"/>
    <n v="0"/>
    <n v="2019"/>
    <n v="2"/>
    <n v="12"/>
    <n v="1"/>
    <x v="1"/>
    <x v="0"/>
    <x v="1"/>
    <x v="0"/>
    <x v="2"/>
  </r>
  <r>
    <s v="78165-7"/>
    <x v="1"/>
    <x v="7"/>
    <d v="2019-02-12T00:00:00"/>
    <x v="1"/>
    <x v="0"/>
    <b v="0"/>
    <x v="182"/>
    <s v="Regular"/>
    <x v="1"/>
    <x v="1"/>
    <m/>
    <x v="9"/>
    <n v="1"/>
    <n v="2"/>
    <x v="6"/>
    <x v="635"/>
    <n v="11.8"/>
    <n v="1476"/>
    <n v="0"/>
    <m/>
    <s v="Clarus"/>
    <s v="Christina Torok"/>
    <m/>
    <m/>
    <s v="F"/>
    <s v="Picked - Complete"/>
    <d v="2019-02-05T00:00:00"/>
    <m/>
    <b v="0"/>
    <b v="0"/>
    <s v="NO"/>
    <x v="3"/>
    <x v="0"/>
    <s v="Machine Shop Started"/>
    <x v="0"/>
    <n v="738"/>
    <n v="5.9"/>
    <n v="0"/>
    <x v="5"/>
    <n v="1476"/>
    <n v="11.8"/>
    <x v="0"/>
    <n v="0"/>
    <n v="2019"/>
    <n v="2"/>
    <n v="12"/>
    <n v="1"/>
    <x v="1"/>
    <x v="1"/>
    <x v="1"/>
    <x v="0"/>
    <x v="0"/>
  </r>
  <r>
    <s v="78680-1"/>
    <x v="6"/>
    <x v="8"/>
    <d v="2019-02-08T00:00:00"/>
    <x v="1"/>
    <x v="0"/>
    <b v="0"/>
    <x v="183"/>
    <s v="High Priority"/>
    <x v="1"/>
    <x v="1"/>
    <m/>
    <x v="0"/>
    <n v="1"/>
    <n v="9"/>
    <x v="11"/>
    <x v="636"/>
    <n v="38.700000000000003"/>
    <n v="3060"/>
    <n v="0"/>
    <m/>
    <s v="SpecLAUS"/>
    <s v="Zahra Vatani"/>
    <m/>
    <m/>
    <s v="L106-4'"/>
    <s v="Picked - Complete"/>
    <d v="2019-01-30T00:00:00"/>
    <m/>
    <b v="0"/>
    <b v="0"/>
    <s v="NO"/>
    <x v="2"/>
    <x v="0"/>
    <s v="Machine Shop Started"/>
    <x v="0"/>
    <n v="340"/>
    <n v="4.3000000000000007"/>
    <n v="0"/>
    <x v="11"/>
    <n v="3060"/>
    <n v="38.700000000000003"/>
    <x v="0"/>
    <n v="1"/>
    <n v="2019"/>
    <n v="2"/>
    <n v="8"/>
    <n v="1"/>
    <x v="1"/>
    <x v="1"/>
    <x v="0"/>
    <x v="0"/>
    <x v="2"/>
  </r>
  <r>
    <s v="78715-1"/>
    <x v="2"/>
    <x v="9"/>
    <d v="2019-02-07T00:00:00"/>
    <x v="2"/>
    <x v="0"/>
    <b v="0"/>
    <x v="184"/>
    <s v="Regular"/>
    <x v="5"/>
    <x v="1"/>
    <m/>
    <x v="0"/>
    <n v="1"/>
    <n v="1"/>
    <x v="6"/>
    <x v="637"/>
    <n v="30.3"/>
    <n v="1728"/>
    <n v="0"/>
    <m/>
    <s v="LtgUnlim"/>
    <s v="Rajithan Sivapatharajahon"/>
    <m/>
    <m/>
    <s v="P"/>
    <m/>
    <m/>
    <d v="2019-02-04T00:00:00"/>
    <b v="0"/>
    <b v="0"/>
    <s v="NO"/>
    <x v="0"/>
    <x v="0"/>
    <s v="Machine Shop Finished - Incomplete"/>
    <x v="0"/>
    <n v="864"/>
    <n v="15.15"/>
    <n v="0"/>
    <x v="5"/>
    <n v="1728"/>
    <n v="30.3"/>
    <x v="5"/>
    <n v="1"/>
    <n v="2019"/>
    <n v="2"/>
    <n v="7"/>
    <n v="1"/>
    <x v="1"/>
    <x v="1"/>
    <x v="0"/>
    <x v="0"/>
    <x v="0"/>
  </r>
  <r>
    <s v="78521-1"/>
    <x v="2"/>
    <x v="1"/>
    <d v="2019-02-05T00:00:00"/>
    <x v="0"/>
    <x v="0"/>
    <b v="0"/>
    <x v="185"/>
    <s v="Regular"/>
    <x v="4"/>
    <x v="1"/>
    <m/>
    <x v="0"/>
    <n v="1"/>
    <n v="1"/>
    <x v="3"/>
    <x v="638"/>
    <n v="2.9"/>
    <n v="240"/>
    <n v="0"/>
    <m/>
    <s v="Performa"/>
    <s v="Stan Buyansky"/>
    <m/>
    <m/>
    <s v="H"/>
    <m/>
    <d v="2019-01-27T00:00:00"/>
    <d v="2019-01-30T00:00:00"/>
    <b v="0"/>
    <b v="0"/>
    <s v="NO"/>
    <x v="2"/>
    <x v="0"/>
    <s v="Wiring Issue"/>
    <x v="0"/>
    <n v="240"/>
    <n v="2.9"/>
    <n v="0"/>
    <x v="3"/>
    <n v="240"/>
    <n v="2.9"/>
    <x v="4"/>
    <n v="1"/>
    <n v="2019"/>
    <n v="2"/>
    <n v="5"/>
    <n v="1"/>
    <x v="1"/>
    <x v="1"/>
    <x v="0"/>
    <x v="0"/>
    <x v="0"/>
  </r>
  <r>
    <s v="78442-1"/>
    <x v="2"/>
    <x v="10"/>
    <d v="2019-02-04T00:00:00"/>
    <x v="2"/>
    <x v="0"/>
    <b v="0"/>
    <x v="186"/>
    <s v="Regular"/>
    <x v="5"/>
    <x v="1"/>
    <s v="Extrusion"/>
    <x v="0"/>
    <n v="1"/>
    <n v="2"/>
    <x v="6"/>
    <x v="639"/>
    <n v="20"/>
    <n v="1344"/>
    <n v="0"/>
    <m/>
    <s v="RCLURIE2"/>
    <s v="Sacha Lempka"/>
    <s v="Ms:2/1 - Kaushik to advise.  Edited on 2/1/2019::: Ship: Kaushik to advise??  Edited on 2/5/2019 _x001e__x001e_"/>
    <m/>
    <s v="FF-6"/>
    <m/>
    <m/>
    <d v="2019-01-29T00:00:00"/>
    <b v="0"/>
    <b v="0"/>
    <s v="NO"/>
    <x v="0"/>
    <x v="0"/>
    <s v="Machine Shop Finished - Incomplete"/>
    <x v="0"/>
    <n v="672"/>
    <n v="10"/>
    <n v="0"/>
    <x v="5"/>
    <n v="1344"/>
    <n v="20"/>
    <x v="5"/>
    <n v="1"/>
    <n v="2019"/>
    <n v="2"/>
    <n v="4"/>
    <n v="1"/>
    <x v="1"/>
    <x v="1"/>
    <x v="1"/>
    <x v="0"/>
    <x v="0"/>
  </r>
  <r>
    <s v="79005-1"/>
    <x v="0"/>
    <x v="1"/>
    <d v="2019-02-05T00:00:00"/>
    <x v="4"/>
    <x v="0"/>
    <b v="0"/>
    <x v="187"/>
    <s v="Regular"/>
    <x v="1"/>
    <x v="1"/>
    <m/>
    <x v="0"/>
    <n v="1"/>
    <n v="3"/>
    <x v="10"/>
    <x v="640"/>
    <n v="8.5169999999999995"/>
    <n v="870"/>
    <n v="0"/>
    <m/>
    <s v="LHI"/>
    <s v="Rajithan Sivapatharajahon"/>
    <m/>
    <m/>
    <s v="A2"/>
    <m/>
    <m/>
    <m/>
    <b v="0"/>
    <b v="0"/>
    <s v="NO"/>
    <x v="0"/>
    <x v="0"/>
    <s v="Packaging Finished"/>
    <x v="0"/>
    <n v="290"/>
    <n v="2.839"/>
    <n v="3"/>
    <x v="4"/>
    <n v="0"/>
    <n v="0"/>
    <x v="0"/>
    <n v="1"/>
    <n v="2019"/>
    <n v="2"/>
    <n v="5"/>
    <n v="1"/>
    <x v="1"/>
    <x v="0"/>
    <x v="1"/>
    <x v="0"/>
    <x v="2"/>
  </r>
  <r>
    <s v="77922-1"/>
    <x v="4"/>
    <x v="12"/>
    <d v="2019-02-13T00:00:00"/>
    <x v="1"/>
    <x v="0"/>
    <b v="0"/>
    <x v="188"/>
    <s v="Priority"/>
    <x v="1"/>
    <x v="1"/>
    <m/>
    <x v="0"/>
    <n v="1"/>
    <n v="1"/>
    <x v="3"/>
    <x v="641"/>
    <n v="10"/>
    <n v="1291.81"/>
    <n v="0"/>
    <m/>
    <s v="Smart Li"/>
    <s v="Zahra Vatani"/>
    <m/>
    <m/>
    <s v="P4-8'"/>
    <m/>
    <m/>
    <m/>
    <b v="0"/>
    <b v="0"/>
    <s v="NO"/>
    <x v="3"/>
    <x v="0"/>
    <s v="Machine Shop Started"/>
    <x v="0"/>
    <n v="1291.81"/>
    <n v="10"/>
    <n v="0"/>
    <x v="3"/>
    <n v="1291.81"/>
    <n v="10"/>
    <x v="0"/>
    <n v="1"/>
    <n v="2019"/>
    <n v="2"/>
    <n v="13"/>
    <n v="1"/>
    <x v="1"/>
    <x v="1"/>
    <x v="1"/>
    <x v="0"/>
    <x v="2"/>
  </r>
  <r>
    <s v="77922-2"/>
    <x v="4"/>
    <x v="12"/>
    <d v="2019-02-13T00:00:00"/>
    <x v="1"/>
    <x v="0"/>
    <b v="0"/>
    <x v="188"/>
    <s v="Priority"/>
    <x v="1"/>
    <x v="1"/>
    <m/>
    <x v="1"/>
    <n v="1"/>
    <n v="5"/>
    <x v="15"/>
    <x v="642"/>
    <n v="65"/>
    <n v="9617.9500000000007"/>
    <n v="0"/>
    <m/>
    <s v="Smart Li"/>
    <s v="Zahra Vatani"/>
    <m/>
    <m/>
    <s v="P4-12'"/>
    <m/>
    <m/>
    <m/>
    <b v="0"/>
    <b v="0"/>
    <s v="NO"/>
    <x v="3"/>
    <x v="0"/>
    <s v="Machine Shop Started"/>
    <x v="0"/>
    <n v="1923.5900000000001"/>
    <n v="13"/>
    <n v="0"/>
    <x v="15"/>
    <n v="9617.9500000000007"/>
    <n v="65"/>
    <x v="0"/>
    <n v="0"/>
    <n v="2019"/>
    <n v="2"/>
    <n v="13"/>
    <n v="1"/>
    <x v="1"/>
    <x v="1"/>
    <x v="1"/>
    <x v="0"/>
    <x v="2"/>
  </r>
  <r>
    <s v="77922-3"/>
    <x v="4"/>
    <x v="12"/>
    <d v="2019-02-13T00:00:00"/>
    <x v="1"/>
    <x v="0"/>
    <b v="0"/>
    <x v="188"/>
    <s v="Priority"/>
    <x v="1"/>
    <x v="1"/>
    <m/>
    <x v="2"/>
    <n v="1"/>
    <n v="10"/>
    <x v="18"/>
    <x v="643"/>
    <n v="260"/>
    <n v="28712.7"/>
    <n v="0"/>
    <m/>
    <s v="Smart Li"/>
    <s v="Zahra Vatani"/>
    <m/>
    <m/>
    <s v="P4-18'"/>
    <m/>
    <m/>
    <m/>
    <b v="0"/>
    <b v="0"/>
    <s v="NO"/>
    <x v="3"/>
    <x v="0"/>
    <s v="Machine Shop Started"/>
    <x v="0"/>
    <n v="1435.635"/>
    <n v="13"/>
    <n v="0"/>
    <x v="19"/>
    <n v="28712.7"/>
    <n v="260"/>
    <x v="0"/>
    <n v="0"/>
    <n v="2019"/>
    <n v="2"/>
    <n v="13"/>
    <n v="1"/>
    <x v="1"/>
    <x v="1"/>
    <x v="1"/>
    <x v="0"/>
    <x v="2"/>
  </r>
  <r>
    <s v="77922-4"/>
    <x v="4"/>
    <x v="12"/>
    <d v="2019-02-13T00:00:00"/>
    <x v="1"/>
    <x v="0"/>
    <b v="0"/>
    <x v="188"/>
    <s v="Priority"/>
    <x v="1"/>
    <x v="1"/>
    <m/>
    <x v="3"/>
    <n v="1"/>
    <n v="4"/>
    <x v="4"/>
    <x v="644"/>
    <n v="104"/>
    <n v="12748.68"/>
    <n v="0"/>
    <m/>
    <s v="Smart Li"/>
    <s v="Zahra Vatani"/>
    <m/>
    <m/>
    <s v="P4-20'"/>
    <m/>
    <m/>
    <m/>
    <b v="0"/>
    <b v="0"/>
    <s v="NO"/>
    <x v="3"/>
    <x v="0"/>
    <s v="Machine Shop Started"/>
    <x v="0"/>
    <n v="1593.585"/>
    <n v="13"/>
    <n v="0"/>
    <x v="2"/>
    <n v="12748.68"/>
    <n v="104"/>
    <x v="0"/>
    <n v="0"/>
    <n v="2019"/>
    <n v="2"/>
    <n v="13"/>
    <n v="1"/>
    <x v="1"/>
    <x v="1"/>
    <x v="1"/>
    <x v="0"/>
    <x v="2"/>
  </r>
  <r>
    <s v="77922-5"/>
    <x v="4"/>
    <x v="12"/>
    <d v="2019-02-13T00:00:00"/>
    <x v="1"/>
    <x v="0"/>
    <b v="0"/>
    <x v="188"/>
    <s v="Priority"/>
    <x v="1"/>
    <x v="1"/>
    <m/>
    <x v="4"/>
    <n v="1"/>
    <n v="8"/>
    <x v="28"/>
    <x v="645"/>
    <n v="224"/>
    <n v="28024.48"/>
    <n v="0"/>
    <m/>
    <s v="Smart Li"/>
    <s v="Zahra Vatani"/>
    <m/>
    <m/>
    <s v="P4-22'"/>
    <m/>
    <m/>
    <m/>
    <b v="0"/>
    <b v="0"/>
    <s v="NO"/>
    <x v="3"/>
    <x v="0"/>
    <s v="Machine Shop Started"/>
    <x v="0"/>
    <n v="1751.53"/>
    <n v="14"/>
    <n v="0"/>
    <x v="27"/>
    <n v="28024.48"/>
    <n v="224"/>
    <x v="0"/>
    <n v="0"/>
    <n v="2019"/>
    <n v="2"/>
    <n v="13"/>
    <n v="1"/>
    <x v="1"/>
    <x v="1"/>
    <x v="1"/>
    <x v="0"/>
    <x v="2"/>
  </r>
  <r>
    <s v="77922-6"/>
    <x v="4"/>
    <x v="12"/>
    <d v="2019-02-13T00:00:00"/>
    <x v="1"/>
    <x v="0"/>
    <b v="0"/>
    <x v="188"/>
    <s v="Priority"/>
    <x v="1"/>
    <x v="1"/>
    <m/>
    <x v="5"/>
    <n v="1"/>
    <n v="3"/>
    <x v="9"/>
    <x v="646"/>
    <n v="87"/>
    <n v="11456.88"/>
    <n v="0"/>
    <m/>
    <s v="Smart Li"/>
    <s v="Zahra Vatani"/>
    <m/>
    <m/>
    <s v="P4-24'"/>
    <m/>
    <m/>
    <m/>
    <b v="0"/>
    <b v="0"/>
    <s v="NO"/>
    <x v="3"/>
    <x v="0"/>
    <s v="Machine Shop Started"/>
    <x v="0"/>
    <n v="1909.4799999999998"/>
    <n v="14.5"/>
    <n v="0"/>
    <x v="8"/>
    <n v="11456.88"/>
    <n v="87"/>
    <x v="0"/>
    <n v="0"/>
    <n v="2019"/>
    <n v="2"/>
    <n v="13"/>
    <n v="1"/>
    <x v="1"/>
    <x v="1"/>
    <x v="1"/>
    <x v="0"/>
    <x v="2"/>
  </r>
  <r>
    <s v="77922-7"/>
    <x v="4"/>
    <x v="12"/>
    <d v="2019-02-13T00:00:00"/>
    <x v="1"/>
    <x v="0"/>
    <b v="0"/>
    <x v="188"/>
    <s v="Priority"/>
    <x v="1"/>
    <x v="1"/>
    <m/>
    <x v="9"/>
    <n v="1"/>
    <n v="3"/>
    <x v="11"/>
    <x v="647"/>
    <n v="108"/>
    <n v="13352.25"/>
    <n v="0"/>
    <m/>
    <s v="Smart Li"/>
    <s v="Zahra Vatani"/>
    <m/>
    <m/>
    <s v="P4-28'"/>
    <m/>
    <m/>
    <m/>
    <b v="0"/>
    <b v="0"/>
    <s v="NO"/>
    <x v="3"/>
    <x v="0"/>
    <s v="Machine Shop Started"/>
    <x v="0"/>
    <n v="1483.5833333333333"/>
    <n v="12"/>
    <n v="0"/>
    <x v="11"/>
    <n v="13352.25"/>
    <n v="108"/>
    <x v="0"/>
    <n v="0"/>
    <n v="2019"/>
    <n v="2"/>
    <n v="13"/>
    <n v="1"/>
    <x v="1"/>
    <x v="1"/>
    <x v="1"/>
    <x v="0"/>
    <x v="2"/>
  </r>
  <r>
    <s v="77922-8"/>
    <x v="4"/>
    <x v="12"/>
    <d v="2019-02-13T00:00:00"/>
    <x v="1"/>
    <x v="0"/>
    <b v="0"/>
    <x v="188"/>
    <s v="Priority"/>
    <x v="1"/>
    <x v="1"/>
    <m/>
    <x v="10"/>
    <n v="1"/>
    <n v="22"/>
    <x v="2"/>
    <x v="648"/>
    <n v="154"/>
    <n v="11484"/>
    <n v="0"/>
    <m/>
    <s v="Smart Li"/>
    <s v="Zahra Vatani"/>
    <m/>
    <m/>
    <s v="S1-4'"/>
    <m/>
    <m/>
    <m/>
    <b v="0"/>
    <b v="0"/>
    <s v="NO"/>
    <x v="3"/>
    <x v="0"/>
    <s v="Machine Shop Started"/>
    <x v="0"/>
    <n v="522"/>
    <n v="7"/>
    <n v="0"/>
    <x v="16"/>
    <n v="11484"/>
    <n v="154"/>
    <x v="0"/>
    <n v="0"/>
    <n v="2019"/>
    <n v="2"/>
    <n v="13"/>
    <n v="1"/>
    <x v="1"/>
    <x v="1"/>
    <x v="1"/>
    <x v="0"/>
    <x v="2"/>
  </r>
  <r>
    <s v="77922-9"/>
    <x v="4"/>
    <x v="12"/>
    <d v="2019-02-13T00:00:00"/>
    <x v="1"/>
    <x v="0"/>
    <b v="0"/>
    <x v="188"/>
    <s v="Priority"/>
    <x v="1"/>
    <x v="1"/>
    <m/>
    <x v="11"/>
    <n v="1"/>
    <n v="1"/>
    <x v="6"/>
    <x v="649"/>
    <n v="18"/>
    <n v="2668.21"/>
    <n v="0"/>
    <m/>
    <s v="Smart Li"/>
    <s v="Zahra Vatani"/>
    <m/>
    <m/>
    <s v="C2-23'"/>
    <m/>
    <m/>
    <m/>
    <b v="0"/>
    <b v="0"/>
    <s v="NO"/>
    <x v="0"/>
    <x v="0"/>
    <s v="Machine Shop Started"/>
    <x v="0"/>
    <n v="1334.105"/>
    <n v="9"/>
    <n v="0"/>
    <x v="5"/>
    <n v="2668.21"/>
    <n v="18"/>
    <x v="0"/>
    <n v="0"/>
    <n v="2019"/>
    <n v="2"/>
    <n v="13"/>
    <n v="1"/>
    <x v="1"/>
    <x v="1"/>
    <x v="1"/>
    <x v="0"/>
    <x v="2"/>
  </r>
  <r>
    <s v="77922-10"/>
    <x v="4"/>
    <x v="12"/>
    <d v="2019-02-13T00:00:00"/>
    <x v="1"/>
    <x v="0"/>
    <b v="0"/>
    <x v="188"/>
    <s v="Priority"/>
    <x v="1"/>
    <x v="1"/>
    <m/>
    <x v="6"/>
    <n v="1"/>
    <n v="2"/>
    <x v="6"/>
    <x v="650"/>
    <n v="26"/>
    <n v="4478.96"/>
    <n v="0"/>
    <m/>
    <s v="Smart Li"/>
    <s v="Zahra Vatani"/>
    <m/>
    <m/>
    <s v="P4-10'"/>
    <m/>
    <m/>
    <m/>
    <b v="0"/>
    <b v="0"/>
    <s v="NO"/>
    <x v="3"/>
    <x v="0"/>
    <s v="Machine Shop Started"/>
    <x v="0"/>
    <n v="2239.48"/>
    <n v="13"/>
    <n v="0"/>
    <x v="5"/>
    <n v="4478.96"/>
    <n v="26"/>
    <x v="0"/>
    <n v="0"/>
    <n v="2019"/>
    <n v="2"/>
    <n v="13"/>
    <n v="1"/>
    <x v="1"/>
    <x v="1"/>
    <x v="1"/>
    <x v="0"/>
    <x v="2"/>
  </r>
  <r>
    <s v="77922-11"/>
    <x v="4"/>
    <x v="12"/>
    <d v="2019-02-13T00:00:00"/>
    <x v="1"/>
    <x v="0"/>
    <b v="0"/>
    <x v="188"/>
    <s v="Priority"/>
    <x v="1"/>
    <x v="1"/>
    <m/>
    <x v="7"/>
    <n v="1"/>
    <n v="4"/>
    <x v="4"/>
    <x v="651"/>
    <n v="88"/>
    <n v="11485.12"/>
    <n v="0"/>
    <m/>
    <s v="Smart Li"/>
    <s v="Zahra Vatani"/>
    <m/>
    <m/>
    <s v="P4-16'"/>
    <m/>
    <m/>
    <m/>
    <b v="0"/>
    <b v="0"/>
    <s v="NO"/>
    <x v="3"/>
    <x v="0"/>
    <s v="Machine Shop Started"/>
    <x v="0"/>
    <n v="1435.64"/>
    <n v="11"/>
    <n v="0"/>
    <x v="2"/>
    <n v="11485.12"/>
    <n v="88"/>
    <x v="0"/>
    <n v="0"/>
    <n v="2019"/>
    <n v="2"/>
    <n v="13"/>
    <n v="1"/>
    <x v="1"/>
    <x v="1"/>
    <x v="1"/>
    <x v="0"/>
    <x v="2"/>
  </r>
  <r>
    <s v="77440-1"/>
    <x v="1"/>
    <x v="2"/>
    <d v="2019-02-01T00:00:00"/>
    <x v="3"/>
    <x v="0"/>
    <b v="0"/>
    <x v="189"/>
    <s v="Regular"/>
    <x v="6"/>
    <x v="0"/>
    <s v="WAITING FOR CARTRIDGES"/>
    <x v="0"/>
    <n v="1"/>
    <n v="2"/>
    <x v="5"/>
    <x v="652"/>
    <n v="64"/>
    <n v="1324"/>
    <n v="0"/>
    <m/>
    <s v="Rocky Mt"/>
    <s v="Sacha Lempka"/>
    <s v="Ship: Feb 5th  Edited on 2/5/2019 _x001e__x001e_"/>
    <m/>
    <m/>
    <s v="Picked - Complete"/>
    <d v="2019-02-07T00:00:00"/>
    <d v="2019-02-03T00:00:00"/>
    <b v="0"/>
    <b v="0"/>
    <s v="NO"/>
    <x v="2"/>
    <x v="0"/>
    <s v="Given to Shipping"/>
    <x v="0"/>
    <n v="110.33333333333333"/>
    <n v="5.333333333333333"/>
    <n v="12"/>
    <x v="4"/>
    <n v="0"/>
    <n v="0"/>
    <x v="0"/>
    <n v="1"/>
    <n v="2019"/>
    <n v="2"/>
    <n v="1"/>
    <n v="1"/>
    <x v="1"/>
    <x v="1"/>
    <x v="0"/>
    <x v="0"/>
    <x v="0"/>
  </r>
  <r>
    <s v="76528-1"/>
    <x v="2"/>
    <x v="17"/>
    <d v="2019-01-28T00:00:00"/>
    <x v="2"/>
    <x v="1"/>
    <b v="0"/>
    <x v="190"/>
    <s v="Regular"/>
    <x v="0"/>
    <x v="1"/>
    <s v="SUB ASSEMBLY"/>
    <x v="0"/>
    <n v="1"/>
    <n v="1"/>
    <x v="3"/>
    <x v="653"/>
    <n v="8.6"/>
    <n v="1060"/>
    <n v="1060"/>
    <m/>
    <s v="Clarus"/>
    <s v="Christina Torok"/>
    <s v="Ship: Jan 29th  Edited on 1/28/2019 _x001e__x001e_:: Ship: Jan 30th  Edited on 1/29/2019 _x001e__x001e_::: Ship: Jan 31st  Edited on 1/30/2019 _x001e__x001e_ - Elizabeth to follow up Sub Assembly.  Edited on 2/1/2019 _x001e__x001e_"/>
    <m/>
    <s v="A"/>
    <m/>
    <m/>
    <d v="2019-01-24T00:00:00"/>
    <b v="0"/>
    <b v="0"/>
    <s v="OK"/>
    <x v="2"/>
    <x v="0"/>
    <s v="Machine Shop Finished -Ready"/>
    <x v="0"/>
    <n v="1060"/>
    <n v="8.6"/>
    <n v="0"/>
    <x v="3"/>
    <n v="1060"/>
    <n v="8.6"/>
    <x v="1"/>
    <n v="1"/>
    <n v="2019"/>
    <n v="1"/>
    <n v="28"/>
    <n v="1"/>
    <x v="1"/>
    <x v="1"/>
    <x v="0"/>
    <x v="0"/>
    <x v="0"/>
  </r>
  <r>
    <s v="78423-8"/>
    <x v="1"/>
    <x v="7"/>
    <d v="2019-02-12T00:00:00"/>
    <x v="2"/>
    <x v="0"/>
    <b v="0"/>
    <x v="191"/>
    <s v="Regular"/>
    <x v="1"/>
    <x v="1"/>
    <m/>
    <x v="10"/>
    <n v="1"/>
    <n v="3"/>
    <x v="10"/>
    <x v="654"/>
    <n v="16.5"/>
    <n v="1712.9630099999999"/>
    <n v="0"/>
    <m/>
    <s v="Vanguard"/>
    <s v="Philip Halsey"/>
    <m/>
    <m/>
    <s v="F1"/>
    <s v="Picked - Complete"/>
    <m/>
    <m/>
    <b v="0"/>
    <b v="0"/>
    <s v="NO"/>
    <x v="3"/>
    <x v="0"/>
    <s v="Machine Shop Finished - Incomplete"/>
    <x v="0"/>
    <n v="570.98766999999998"/>
    <n v="5.5"/>
    <n v="0"/>
    <x v="9"/>
    <n v="1712.9630099999999"/>
    <n v="16.5"/>
    <x v="0"/>
    <n v="1"/>
    <n v="2019"/>
    <n v="2"/>
    <n v="12"/>
    <n v="1"/>
    <x v="1"/>
    <x v="1"/>
    <x v="0"/>
    <x v="0"/>
    <x v="2"/>
  </r>
  <r>
    <s v="78423-9"/>
    <x v="1"/>
    <x v="7"/>
    <d v="2019-02-12T00:00:00"/>
    <x v="2"/>
    <x v="0"/>
    <b v="0"/>
    <x v="191"/>
    <s v="Regular"/>
    <x v="1"/>
    <x v="1"/>
    <m/>
    <x v="11"/>
    <n v="1"/>
    <n v="2"/>
    <x v="6"/>
    <x v="655"/>
    <n v="18.600000000000001"/>
    <n v="1570.2160799999999"/>
    <n v="0"/>
    <m/>
    <s v="Vanguard"/>
    <s v="Philip Halsey"/>
    <m/>
    <m/>
    <s v="F1 EM"/>
    <s v="Picked - Complete"/>
    <m/>
    <m/>
    <b v="0"/>
    <b v="0"/>
    <s v="NO"/>
    <x v="3"/>
    <x v="0"/>
    <s v="Machine Shop Finished - Incomplete"/>
    <x v="0"/>
    <n v="785.10803999999996"/>
    <n v="9.3000000000000007"/>
    <n v="0"/>
    <x v="5"/>
    <n v="1570.2160799999999"/>
    <n v="18.600000000000001"/>
    <x v="0"/>
    <n v="0"/>
    <n v="2019"/>
    <n v="2"/>
    <n v="12"/>
    <n v="1"/>
    <x v="1"/>
    <x v="1"/>
    <x v="0"/>
    <x v="0"/>
    <x v="2"/>
  </r>
  <r>
    <s v="78423-10"/>
    <x v="1"/>
    <x v="7"/>
    <d v="2019-02-12T00:00:00"/>
    <x v="2"/>
    <x v="0"/>
    <b v="0"/>
    <x v="191"/>
    <s v="Regular"/>
    <x v="1"/>
    <x v="1"/>
    <m/>
    <x v="6"/>
    <n v="1"/>
    <n v="2"/>
    <x v="6"/>
    <x v="656"/>
    <n v="11"/>
    <n v="1296.6178199999999"/>
    <n v="0"/>
    <m/>
    <s v="Vanguard"/>
    <s v="Philip Halsey"/>
    <m/>
    <m/>
    <s v="F2"/>
    <s v="Picked - Complete"/>
    <m/>
    <m/>
    <b v="0"/>
    <b v="0"/>
    <s v="NO"/>
    <x v="3"/>
    <x v="0"/>
    <s v="Machine Shop Finished - Incomplete"/>
    <x v="0"/>
    <n v="648.30890999999997"/>
    <n v="5.5"/>
    <n v="0"/>
    <x v="5"/>
    <n v="1296.6178199999999"/>
    <n v="11"/>
    <x v="0"/>
    <n v="0"/>
    <n v="2019"/>
    <n v="2"/>
    <n v="12"/>
    <n v="1"/>
    <x v="1"/>
    <x v="1"/>
    <x v="0"/>
    <x v="0"/>
    <x v="2"/>
  </r>
  <r>
    <s v="78423-11"/>
    <x v="1"/>
    <x v="7"/>
    <d v="2019-02-12T00:00:00"/>
    <x v="2"/>
    <x v="0"/>
    <b v="0"/>
    <x v="191"/>
    <s v="Regular"/>
    <x v="1"/>
    <x v="1"/>
    <m/>
    <x v="7"/>
    <n v="1"/>
    <n v="2"/>
    <x v="6"/>
    <x v="657"/>
    <n v="18.600000000000001"/>
    <n v="1724.8585800000001"/>
    <n v="0"/>
    <m/>
    <s v="Vanguard"/>
    <s v="Philip Halsey"/>
    <m/>
    <m/>
    <s v="F2 EM"/>
    <s v="Picked - Complete"/>
    <m/>
    <m/>
    <b v="0"/>
    <b v="0"/>
    <s v="NO"/>
    <x v="3"/>
    <x v="0"/>
    <s v="Machine Shop Finished - Incomplete"/>
    <x v="0"/>
    <n v="862.42929000000004"/>
    <n v="9.3000000000000007"/>
    <n v="0"/>
    <x v="5"/>
    <n v="1724.8585800000001"/>
    <n v="18.600000000000001"/>
    <x v="0"/>
    <n v="0"/>
    <n v="2019"/>
    <n v="2"/>
    <n v="12"/>
    <n v="1"/>
    <x v="1"/>
    <x v="1"/>
    <x v="0"/>
    <x v="0"/>
    <x v="2"/>
  </r>
  <r>
    <s v="78423-12"/>
    <x v="1"/>
    <x v="7"/>
    <d v="2019-02-12T00:00:00"/>
    <x v="2"/>
    <x v="0"/>
    <b v="0"/>
    <x v="191"/>
    <s v="Regular"/>
    <x v="1"/>
    <x v="1"/>
    <m/>
    <x v="40"/>
    <n v="1"/>
    <n v="2"/>
    <x v="6"/>
    <x v="658"/>
    <n v="11"/>
    <n v="1141.97534"/>
    <n v="0"/>
    <m/>
    <s v="Vanguard"/>
    <s v="Philip Halsey"/>
    <m/>
    <m/>
    <s v="F3"/>
    <s v="Picked - Complete"/>
    <m/>
    <m/>
    <b v="0"/>
    <b v="0"/>
    <s v="NO"/>
    <x v="3"/>
    <x v="0"/>
    <s v="Machine Shop Finished - Incomplete"/>
    <x v="0"/>
    <n v="570.98766999999998"/>
    <n v="5.5"/>
    <n v="0"/>
    <x v="5"/>
    <n v="1141.97534"/>
    <n v="11"/>
    <x v="0"/>
    <n v="0"/>
    <n v="2019"/>
    <n v="2"/>
    <n v="12"/>
    <n v="1"/>
    <x v="1"/>
    <x v="1"/>
    <x v="0"/>
    <x v="0"/>
    <x v="2"/>
  </r>
  <r>
    <s v="78423-13"/>
    <x v="1"/>
    <x v="7"/>
    <d v="2019-02-12T00:00:00"/>
    <x v="2"/>
    <x v="0"/>
    <b v="0"/>
    <x v="191"/>
    <s v="Regular"/>
    <x v="1"/>
    <x v="1"/>
    <m/>
    <x v="41"/>
    <n v="1"/>
    <n v="1"/>
    <x v="3"/>
    <x v="659"/>
    <n v="5.5"/>
    <n v="606.67439999999999"/>
    <n v="0"/>
    <m/>
    <s v="Vanguard"/>
    <s v="Philip Halsey"/>
    <m/>
    <m/>
    <s v="F4"/>
    <s v="Picked - Complete"/>
    <m/>
    <m/>
    <b v="0"/>
    <b v="0"/>
    <s v="NO"/>
    <x v="3"/>
    <x v="0"/>
    <s v="Machine Shop Finished - Incomplete"/>
    <x v="0"/>
    <n v="606.67439999999999"/>
    <n v="5.5"/>
    <n v="0"/>
    <x v="3"/>
    <n v="606.67439999999999"/>
    <n v="5.5"/>
    <x v="0"/>
    <n v="0"/>
    <n v="2019"/>
    <n v="2"/>
    <n v="12"/>
    <n v="1"/>
    <x v="1"/>
    <x v="1"/>
    <x v="0"/>
    <x v="0"/>
    <x v="2"/>
  </r>
  <r>
    <s v="78423-14"/>
    <x v="1"/>
    <x v="7"/>
    <d v="2019-02-12T00:00:00"/>
    <x v="2"/>
    <x v="0"/>
    <b v="0"/>
    <x v="191"/>
    <s v="Regular"/>
    <x v="1"/>
    <x v="1"/>
    <m/>
    <x v="42"/>
    <n v="1"/>
    <n v="1"/>
    <x v="3"/>
    <x v="660"/>
    <n v="9.3000000000000007"/>
    <n v="820.79476999999997"/>
    <n v="0"/>
    <m/>
    <s v="Vanguard"/>
    <s v="Philip Halsey"/>
    <m/>
    <m/>
    <s v="F4 EM"/>
    <s v="Picked - Complete"/>
    <m/>
    <m/>
    <b v="0"/>
    <b v="0"/>
    <s v="NO"/>
    <x v="3"/>
    <x v="0"/>
    <s v="Machine Shop Finished - Incomplete"/>
    <x v="0"/>
    <n v="820.79476999999997"/>
    <n v="9.3000000000000007"/>
    <n v="0"/>
    <x v="3"/>
    <n v="820.79476999999997"/>
    <n v="9.3000000000000007"/>
    <x v="0"/>
    <n v="0"/>
    <n v="2019"/>
    <n v="2"/>
    <n v="12"/>
    <n v="1"/>
    <x v="1"/>
    <x v="1"/>
    <x v="0"/>
    <x v="0"/>
    <x v="2"/>
  </r>
  <r>
    <s v="74695-1"/>
    <x v="0"/>
    <x v="9"/>
    <d v="2019-02-07T00:00:00"/>
    <x v="1"/>
    <x v="0"/>
    <b v="0"/>
    <x v="192"/>
    <s v="Regular"/>
    <x v="1"/>
    <x v="1"/>
    <m/>
    <x v="0"/>
    <n v="1"/>
    <n v="28"/>
    <x v="21"/>
    <x v="661"/>
    <n v="78.400000000000006"/>
    <n v="4060"/>
    <n v="0"/>
    <m/>
    <s v="JCWright"/>
    <s v="George Bacalla"/>
    <m/>
    <m/>
    <s v="AR8"/>
    <m/>
    <m/>
    <m/>
    <b v="0"/>
    <b v="0"/>
    <s v="NO"/>
    <x v="0"/>
    <x v="0"/>
    <s v="Machine Shop Started"/>
    <x v="0"/>
    <n v="145"/>
    <n v="2.8000000000000003"/>
    <n v="0"/>
    <x v="22"/>
    <n v="4060"/>
    <n v="78.400000000000006"/>
    <x v="0"/>
    <n v="1"/>
    <n v="2019"/>
    <n v="2"/>
    <n v="7"/>
    <n v="2"/>
    <x v="0"/>
    <x v="0"/>
    <x v="0"/>
    <x v="0"/>
    <x v="0"/>
  </r>
  <r>
    <s v="74695-2"/>
    <x v="0"/>
    <x v="9"/>
    <d v="2019-02-07T00:00:00"/>
    <x v="1"/>
    <x v="0"/>
    <b v="0"/>
    <x v="192"/>
    <s v="Regular"/>
    <x v="1"/>
    <x v="1"/>
    <m/>
    <x v="1"/>
    <n v="1"/>
    <n v="14"/>
    <x v="19"/>
    <x v="662"/>
    <n v="30.8"/>
    <n v="2030"/>
    <n v="0"/>
    <m/>
    <s v="JCWright"/>
    <s v="George Bacalla"/>
    <m/>
    <m/>
    <s v="AS3"/>
    <m/>
    <m/>
    <m/>
    <b v="0"/>
    <b v="0"/>
    <s v="NO"/>
    <x v="0"/>
    <x v="0"/>
    <s v="Machine Shop Started"/>
    <x v="0"/>
    <n v="145"/>
    <n v="2.2000000000000002"/>
    <n v="0"/>
    <x v="20"/>
    <n v="2030"/>
    <n v="30.800000000000004"/>
    <x v="0"/>
    <n v="0"/>
    <n v="2019"/>
    <n v="2"/>
    <n v="7"/>
    <n v="2"/>
    <x v="0"/>
    <x v="0"/>
    <x v="0"/>
    <x v="0"/>
    <x v="0"/>
  </r>
  <r>
    <s v="74695-3"/>
    <x v="0"/>
    <x v="9"/>
    <d v="2019-02-07T00:00:00"/>
    <x v="1"/>
    <x v="0"/>
    <b v="0"/>
    <x v="192"/>
    <s v="Regular"/>
    <x v="1"/>
    <x v="1"/>
    <m/>
    <x v="2"/>
    <n v="1"/>
    <n v="8"/>
    <x v="4"/>
    <x v="663"/>
    <n v="48"/>
    <n v="2912"/>
    <n v="0"/>
    <m/>
    <s v="JCWright"/>
    <s v="George Bacalla"/>
    <m/>
    <m/>
    <s v="AS3E"/>
    <m/>
    <m/>
    <m/>
    <b v="0"/>
    <b v="0"/>
    <s v="NO"/>
    <x v="0"/>
    <x v="0"/>
    <s v="Machine Shop Started"/>
    <x v="0"/>
    <n v="364"/>
    <n v="6"/>
    <n v="0"/>
    <x v="2"/>
    <n v="2912"/>
    <n v="48"/>
    <x v="0"/>
    <n v="0"/>
    <n v="2019"/>
    <n v="2"/>
    <n v="7"/>
    <n v="2"/>
    <x v="0"/>
    <x v="0"/>
    <x v="0"/>
    <x v="0"/>
    <x v="0"/>
  </r>
  <r>
    <s v="74695-4"/>
    <x v="0"/>
    <x v="9"/>
    <d v="2019-02-07T00:00:00"/>
    <x v="1"/>
    <x v="0"/>
    <b v="0"/>
    <x v="192"/>
    <s v="Regular"/>
    <x v="1"/>
    <x v="1"/>
    <m/>
    <x v="3"/>
    <n v="1"/>
    <n v="3"/>
    <x v="10"/>
    <x v="664"/>
    <n v="9.3000000000000007"/>
    <n v="537"/>
    <n v="0"/>
    <m/>
    <s v="JCWright"/>
    <s v="George Bacalla"/>
    <m/>
    <m/>
    <s v="AS5"/>
    <m/>
    <m/>
    <m/>
    <b v="0"/>
    <b v="0"/>
    <s v="NO"/>
    <x v="0"/>
    <x v="0"/>
    <s v="Machine Shop Started"/>
    <x v="0"/>
    <n v="179"/>
    <n v="3.1"/>
    <n v="0"/>
    <x v="9"/>
    <n v="537"/>
    <n v="9.3000000000000007"/>
    <x v="0"/>
    <n v="0"/>
    <n v="2019"/>
    <n v="2"/>
    <n v="7"/>
    <n v="2"/>
    <x v="0"/>
    <x v="0"/>
    <x v="0"/>
    <x v="0"/>
    <x v="0"/>
  </r>
  <r>
    <s v="74695-5"/>
    <x v="0"/>
    <x v="9"/>
    <d v="2019-02-07T00:00:00"/>
    <x v="2"/>
    <x v="0"/>
    <b v="0"/>
    <x v="192"/>
    <s v="Regular"/>
    <x v="1"/>
    <x v="1"/>
    <m/>
    <x v="4"/>
    <n v="1"/>
    <n v="3"/>
    <x v="10"/>
    <x v="665"/>
    <n v="14.4"/>
    <n v="615"/>
    <n v="0"/>
    <m/>
    <s v="JCWright"/>
    <s v="George Bacalla"/>
    <m/>
    <m/>
    <s v="L1-4'"/>
    <s v="Picked - Complete"/>
    <d v="2019-01-29T00:00:00"/>
    <m/>
    <b v="0"/>
    <b v="0"/>
    <s v="NO"/>
    <x v="2"/>
    <x v="0"/>
    <s v="Machine Shop Finished - Incomplete"/>
    <x v="0"/>
    <n v="205"/>
    <n v="4.8"/>
    <n v="0"/>
    <x v="9"/>
    <n v="615"/>
    <n v="14.399999999999999"/>
    <x v="0"/>
    <n v="1"/>
    <n v="2019"/>
    <n v="2"/>
    <n v="7"/>
    <n v="2"/>
    <x v="0"/>
    <x v="1"/>
    <x v="0"/>
    <x v="0"/>
    <x v="0"/>
  </r>
  <r>
    <s v="79411-1"/>
    <x v="0"/>
    <x v="9"/>
    <d v="2019-02-07T00:00:00"/>
    <x v="1"/>
    <x v="0"/>
    <b v="0"/>
    <x v="193"/>
    <s v="High Priority"/>
    <x v="1"/>
    <x v="1"/>
    <m/>
    <x v="0"/>
    <n v="1"/>
    <n v="37"/>
    <x v="0"/>
    <x v="666"/>
    <n v="85.1"/>
    <n v="6105"/>
    <n v="0"/>
    <m/>
    <s v="IllumBos"/>
    <s v="Philip Halsey"/>
    <m/>
    <m/>
    <s v="L6"/>
    <m/>
    <m/>
    <m/>
    <b v="0"/>
    <b v="0"/>
    <s v="NO"/>
    <x v="0"/>
    <x v="0"/>
    <s v="Machine Shop Started"/>
    <x v="0"/>
    <n v="165"/>
    <n v="2.2999999999999998"/>
    <n v="0"/>
    <x v="0"/>
    <n v="6105"/>
    <n v="85.1"/>
    <x v="0"/>
    <n v="1"/>
    <n v="2019"/>
    <n v="2"/>
    <n v="7"/>
    <n v="1"/>
    <x v="1"/>
    <x v="0"/>
    <x v="1"/>
    <x v="0"/>
    <x v="2"/>
  </r>
  <r>
    <s v="76823-1"/>
    <x v="4"/>
    <x v="10"/>
    <d v="2019-02-04T00:00:00"/>
    <x v="2"/>
    <x v="0"/>
    <b v="0"/>
    <x v="194"/>
    <s v="Priority"/>
    <x v="4"/>
    <x v="0"/>
    <s v="DIMMING ISSUE"/>
    <x v="0"/>
    <n v="1"/>
    <n v="13"/>
    <x v="32"/>
    <x v="667"/>
    <n v="65.13"/>
    <n v="4784"/>
    <n v="0"/>
    <s v="LINE 1-6: NOT BEFORE FEB.4TH   (LINE 1 IS RELEASE 1 ONLY)_x001e_LINE 7-13: NOT BEFORE FEB.4TH"/>
    <s v="Lumilux"/>
    <s v="Sacha Lempka"/>
    <s v="Material needs to be picked from Stores - Elizabeth follow diming issue.  Edited on 2/1/2019"/>
    <m/>
    <s v="A4-4FT"/>
    <s v="Picked - Complete"/>
    <d v="2019-01-25T00:00:00"/>
    <d v="2019-02-01T00:00:00"/>
    <b v="0"/>
    <b v="1"/>
    <s v="NO"/>
    <x v="2"/>
    <x v="0"/>
    <s v="Machine Shop Finished - Incomplete"/>
    <x v="0"/>
    <n v="368"/>
    <n v="5.01"/>
    <n v="0"/>
    <x v="30"/>
    <n v="4784"/>
    <n v="65.13"/>
    <x v="0"/>
    <n v="1"/>
    <n v="2019"/>
    <n v="2"/>
    <n v="4"/>
    <n v="3"/>
    <x v="0"/>
    <x v="1"/>
    <x v="0"/>
    <x v="0"/>
    <x v="0"/>
  </r>
  <r>
    <s v="76823-3"/>
    <x v="4"/>
    <x v="10"/>
    <d v="2019-02-04T00:00:00"/>
    <x v="2"/>
    <x v="0"/>
    <b v="0"/>
    <x v="194"/>
    <s v="Priority"/>
    <x v="4"/>
    <x v="1"/>
    <s v="END CAP"/>
    <x v="2"/>
    <n v="1"/>
    <n v="20"/>
    <x v="18"/>
    <x v="668"/>
    <n v="163.80000000000001"/>
    <n v="14720"/>
    <n v="0"/>
    <s v="LINE 1-6: NOT BEFORE FEB.4TH   (LINE 1 IS RELEASE 1 ONLY)_x001e_LINE 7-13: NOT BEFORE FEB.4TH"/>
    <s v="Lumilux"/>
    <s v="Sacha Lempka"/>
    <s v="Ship: Feb 6th  Edited on 2/5/2019 _x001e__x001e_"/>
    <m/>
    <s v="A4-8FT"/>
    <s v="Picked - Complete"/>
    <d v="2019-01-25T00:00:00"/>
    <d v="2019-02-01T00:00:00"/>
    <b v="0"/>
    <b v="1"/>
    <s v="NO"/>
    <x v="2"/>
    <x v="0"/>
    <s v="Machine Shop Finished - Incomplete"/>
    <x v="0"/>
    <n v="736"/>
    <n v="8.1900000000000013"/>
    <n v="0"/>
    <x v="19"/>
    <n v="14720"/>
    <n v="163.80000000000001"/>
    <x v="4"/>
    <n v="0"/>
    <n v="2019"/>
    <n v="2"/>
    <n v="4"/>
    <n v="3"/>
    <x v="0"/>
    <x v="1"/>
    <x v="0"/>
    <x v="0"/>
    <x v="0"/>
  </r>
  <r>
    <s v="76823-4"/>
    <x v="4"/>
    <x v="10"/>
    <d v="2019-02-04T00:00:00"/>
    <x v="2"/>
    <x v="0"/>
    <b v="0"/>
    <x v="194"/>
    <s v="Priority"/>
    <x v="1"/>
    <x v="1"/>
    <m/>
    <x v="3"/>
    <n v="1"/>
    <n v="9"/>
    <x v="11"/>
    <x v="669"/>
    <n v="103.68"/>
    <n v="9936"/>
    <n v="0"/>
    <s v="LINE 1-6: NOT BEFORE FEB.4TH   (LINE 1 IS RELEASE 1 ONLY)_x001e_LINE 7-13: NOT BEFORE FEB.4TH"/>
    <s v="Lumilux"/>
    <s v="Sacha Lempka"/>
    <m/>
    <m/>
    <s v="A4-12FT"/>
    <s v="Picked - Complete"/>
    <d v="2019-01-25T00:00:00"/>
    <d v="2019-02-01T00:00:00"/>
    <b v="0"/>
    <b v="1"/>
    <s v="NO"/>
    <x v="2"/>
    <x v="0"/>
    <s v="Machine Shop Finished - Incomplete"/>
    <x v="0"/>
    <n v="1104"/>
    <n v="11.520000000000001"/>
    <n v="0"/>
    <x v="11"/>
    <n v="9936"/>
    <n v="103.68"/>
    <x v="0"/>
    <n v="0"/>
    <n v="2019"/>
    <n v="2"/>
    <n v="4"/>
    <n v="3"/>
    <x v="0"/>
    <x v="1"/>
    <x v="0"/>
    <x v="0"/>
    <x v="0"/>
  </r>
  <r>
    <s v="76823-5"/>
    <x v="4"/>
    <x v="10"/>
    <d v="2019-02-04T00:00:00"/>
    <x v="2"/>
    <x v="0"/>
    <b v="0"/>
    <x v="194"/>
    <s v="Priority"/>
    <x v="1"/>
    <x v="1"/>
    <m/>
    <x v="4"/>
    <n v="1"/>
    <n v="1"/>
    <x v="6"/>
    <x v="670"/>
    <n v="16.3"/>
    <n v="1472"/>
    <n v="0"/>
    <s v="LINE 1-6: NOT BEFORE FEB.4TH   (LINE 1 IS RELEASE 1 ONLY)_x001e_LINE 7-13: NOT BEFORE FEB.4TH"/>
    <s v="Lumilux"/>
    <s v="Sacha Lempka"/>
    <m/>
    <m/>
    <s v="A4-16FT"/>
    <s v="Picked - Complete"/>
    <d v="2019-01-25T00:00:00"/>
    <d v="2019-02-01T00:00:00"/>
    <b v="0"/>
    <b v="1"/>
    <s v="NO"/>
    <x v="2"/>
    <x v="0"/>
    <s v="Machine Shop Finished - Incomplete"/>
    <x v="0"/>
    <n v="736"/>
    <n v="8.15"/>
    <n v="0"/>
    <x v="5"/>
    <n v="1472"/>
    <n v="16.3"/>
    <x v="0"/>
    <n v="0"/>
    <n v="2019"/>
    <n v="2"/>
    <n v="4"/>
    <n v="3"/>
    <x v="0"/>
    <x v="1"/>
    <x v="0"/>
    <x v="0"/>
    <x v="0"/>
  </r>
  <r>
    <s v="76823-6"/>
    <x v="4"/>
    <x v="10"/>
    <d v="2019-02-04T00:00:00"/>
    <x v="2"/>
    <x v="0"/>
    <b v="0"/>
    <x v="194"/>
    <s v="Priority"/>
    <x v="1"/>
    <x v="1"/>
    <m/>
    <x v="5"/>
    <n v="1"/>
    <n v="2"/>
    <x v="8"/>
    <x v="671"/>
    <n v="39.64"/>
    <n v="3680"/>
    <n v="0"/>
    <s v="LINE 1-6: NOT BEFORE FEB.4TH   (LINE 1 IS RELEASE 1 ONLY)_x001e_LINE 7-13: NOT BEFORE FEB.4TH"/>
    <s v="Lumilux"/>
    <s v="Sacha Lempka"/>
    <m/>
    <m/>
    <s v="A4-20FT"/>
    <s v="Picked - Complete"/>
    <d v="2019-01-25T00:00:00"/>
    <d v="2019-02-01T00:00:00"/>
    <b v="0"/>
    <b v="1"/>
    <s v="NO"/>
    <x v="2"/>
    <x v="0"/>
    <s v="Machine Shop Finished - Incomplete"/>
    <x v="0"/>
    <n v="920"/>
    <n v="9.91"/>
    <n v="0"/>
    <x v="7"/>
    <n v="3680"/>
    <n v="39.64"/>
    <x v="0"/>
    <n v="0"/>
    <n v="2019"/>
    <n v="2"/>
    <n v="4"/>
    <n v="3"/>
    <x v="0"/>
    <x v="1"/>
    <x v="0"/>
    <x v="0"/>
    <x v="0"/>
  </r>
  <r>
    <s v="76823-7"/>
    <x v="1"/>
    <x v="10"/>
    <d v="2019-02-04T00:00:00"/>
    <x v="0"/>
    <x v="0"/>
    <b v="0"/>
    <x v="194"/>
    <s v="Priority"/>
    <x v="4"/>
    <x v="1"/>
    <s v="EN16073-SL"/>
    <x v="9"/>
    <n v="1"/>
    <n v="6"/>
    <x v="23"/>
    <x v="672"/>
    <n v="132"/>
    <n v="8250"/>
    <n v="0"/>
    <s v="LINE 1-6: NOT BEFORE FEB.4TH   (LINE 1 IS RELEASE 1 ONLY)_x001e_LINE 7-13: NOT BEFORE FEB.4TH"/>
    <s v="Lumilux"/>
    <s v="Sacha Lempka"/>
    <m/>
    <m/>
    <s v="C1-16FT"/>
    <s v="Picked - Complete"/>
    <d v="2019-02-03T00:00:00"/>
    <m/>
    <b v="0"/>
    <b v="0"/>
    <s v="NO"/>
    <x v="2"/>
    <x v="0"/>
    <s v="Wiring Issue"/>
    <x v="0"/>
    <n v="343.75"/>
    <n v="5.5"/>
    <n v="24"/>
    <x v="4"/>
    <n v="0"/>
    <n v="0"/>
    <x v="4"/>
    <n v="1"/>
    <n v="2019"/>
    <n v="2"/>
    <n v="4"/>
    <n v="3"/>
    <x v="0"/>
    <x v="1"/>
    <x v="0"/>
    <x v="0"/>
    <x v="0"/>
  </r>
  <r>
    <s v="76823-8"/>
    <x v="1"/>
    <x v="10"/>
    <d v="2019-02-04T00:00:00"/>
    <x v="0"/>
    <x v="0"/>
    <b v="0"/>
    <x v="194"/>
    <s v="Priority"/>
    <x v="4"/>
    <x v="1"/>
    <s v="EN16073-SL"/>
    <x v="10"/>
    <n v="1"/>
    <n v="3"/>
    <x v="25"/>
    <x v="673"/>
    <n v="81"/>
    <n v="5130"/>
    <n v="0"/>
    <s v="LINE 1-6: NOT BEFORE FEB.4TH   (LINE 1 IS RELEASE 1 ONLY)_x001e_LINE 7-13: NOT BEFORE FEB.4TH"/>
    <s v="Lumilux"/>
    <s v="Sacha Lempka"/>
    <m/>
    <m/>
    <s v="C1-20FT"/>
    <s v="Picked - Complete"/>
    <d v="2019-02-03T00:00:00"/>
    <m/>
    <b v="0"/>
    <b v="0"/>
    <s v="NO"/>
    <x v="2"/>
    <x v="0"/>
    <s v="Wiring Issue"/>
    <x v="0"/>
    <n v="342"/>
    <n v="5.4"/>
    <n v="15"/>
    <x v="4"/>
    <n v="0"/>
    <n v="0"/>
    <x v="4"/>
    <n v="0"/>
    <n v="2019"/>
    <n v="2"/>
    <n v="4"/>
    <n v="3"/>
    <x v="0"/>
    <x v="1"/>
    <x v="0"/>
    <x v="0"/>
    <x v="0"/>
  </r>
  <r>
    <s v="76823-9"/>
    <x v="1"/>
    <x v="10"/>
    <d v="2019-02-04T00:00:00"/>
    <x v="0"/>
    <x v="0"/>
    <b v="0"/>
    <x v="194"/>
    <s v="Priority"/>
    <x v="1"/>
    <x v="1"/>
    <m/>
    <x v="11"/>
    <n v="1"/>
    <n v="1"/>
    <x v="6"/>
    <x v="674"/>
    <n v="16"/>
    <n v="1190"/>
    <n v="0"/>
    <s v="LINE 1-6: NOT BEFORE FEB.4TH   (LINE 1 IS RELEASE 1 ONLY)_x001e_LINE 7-13: NOT BEFORE FEB.4TH"/>
    <s v="Lumilux"/>
    <s v="Sacha Lempka"/>
    <m/>
    <m/>
    <s v="C2-16FT"/>
    <s v="Picked - Complete"/>
    <d v="2019-02-03T00:00:00"/>
    <m/>
    <b v="0"/>
    <b v="0"/>
    <s v="NO"/>
    <x v="2"/>
    <x v="0"/>
    <s v="Wiring Issue"/>
    <x v="0"/>
    <n v="595"/>
    <n v="8"/>
    <n v="2"/>
    <x v="4"/>
    <n v="0"/>
    <n v="0"/>
    <x v="0"/>
    <n v="0"/>
    <n v="2019"/>
    <n v="2"/>
    <n v="4"/>
    <n v="3"/>
    <x v="0"/>
    <x v="1"/>
    <x v="0"/>
    <x v="0"/>
    <x v="0"/>
  </r>
  <r>
    <s v="76823-10"/>
    <x v="1"/>
    <x v="10"/>
    <d v="2019-02-04T00:00:00"/>
    <x v="0"/>
    <x v="0"/>
    <b v="0"/>
    <x v="194"/>
    <s v="Priority"/>
    <x v="1"/>
    <x v="1"/>
    <m/>
    <x v="6"/>
    <n v="1"/>
    <n v="1"/>
    <x v="10"/>
    <x v="675"/>
    <n v="16"/>
    <n v="1470"/>
    <n v="0"/>
    <s v="LINE 1-6: NOT BEFORE FEB.4TH   (LINE 1 IS RELEASE 1 ONLY)_x001e_LINE 7-13: NOT BEFORE FEB.4TH"/>
    <s v="Lumilux"/>
    <s v="Sacha Lempka"/>
    <m/>
    <m/>
    <s v="C2-20FT"/>
    <s v="Picked - Complete"/>
    <d v="2019-02-03T00:00:00"/>
    <m/>
    <b v="0"/>
    <b v="0"/>
    <s v="NO"/>
    <x v="2"/>
    <x v="0"/>
    <s v="Wiring Issue"/>
    <x v="0"/>
    <n v="490"/>
    <n v="5.333333333333333"/>
    <n v="3"/>
    <x v="4"/>
    <n v="0"/>
    <n v="0"/>
    <x v="0"/>
    <n v="0"/>
    <n v="2019"/>
    <n v="2"/>
    <n v="4"/>
    <n v="3"/>
    <x v="0"/>
    <x v="1"/>
    <x v="0"/>
    <x v="0"/>
    <x v="0"/>
  </r>
  <r>
    <s v="76823-11"/>
    <x v="1"/>
    <x v="10"/>
    <d v="2019-02-04T00:00:00"/>
    <x v="0"/>
    <x v="0"/>
    <b v="0"/>
    <x v="194"/>
    <s v="Priority"/>
    <x v="1"/>
    <x v="1"/>
    <m/>
    <x v="7"/>
    <n v="1"/>
    <n v="9"/>
    <x v="52"/>
    <x v="676"/>
    <n v="441"/>
    <n v="27450"/>
    <n v="0"/>
    <s v="LINE 1-6: NOT BEFORE FEB.4TH   (LINE 1 IS RELEASE 1 ONLY)_x001e_LINE 7-13: NOT BEFORE FEB.4TH"/>
    <s v="Lumilux"/>
    <s v="Sacha Lempka"/>
    <m/>
    <m/>
    <s v="C3"/>
    <s v="Picked - Complete"/>
    <d v="2019-02-03T00:00:00"/>
    <m/>
    <b v="0"/>
    <b v="0"/>
    <s v="NO"/>
    <x v="2"/>
    <x v="0"/>
    <s v="Wiring Issue"/>
    <x v="0"/>
    <n v="338.88888888888891"/>
    <n v="5.4444444444444446"/>
    <n v="90"/>
    <x v="51"/>
    <n v="-3050"/>
    <n v="-49"/>
    <x v="0"/>
    <n v="0"/>
    <n v="2019"/>
    <n v="2"/>
    <n v="4"/>
    <n v="3"/>
    <x v="0"/>
    <x v="1"/>
    <x v="0"/>
    <x v="0"/>
    <x v="0"/>
  </r>
  <r>
    <s v="76823-12"/>
    <x v="1"/>
    <x v="10"/>
    <d v="2019-02-04T00:00:00"/>
    <x v="0"/>
    <x v="0"/>
    <b v="0"/>
    <x v="194"/>
    <s v="Priority"/>
    <x v="1"/>
    <x v="1"/>
    <m/>
    <x v="40"/>
    <n v="1"/>
    <n v="4"/>
    <x v="23"/>
    <x v="677"/>
    <n v="132"/>
    <n v="4920"/>
    <n v="0"/>
    <s v="LINE 1-6: NOT BEFORE FEB.4TH   (LINE 1 IS RELEASE 1 ONLY)_x001e_LINE 7-13: NOT BEFORE FEB.4TH"/>
    <s v="Lumilux"/>
    <s v="Sacha Lempka"/>
    <m/>
    <m/>
    <s v="C4"/>
    <s v="Picked - Complete"/>
    <d v="2019-02-03T00:00:00"/>
    <m/>
    <b v="0"/>
    <b v="0"/>
    <s v="NO"/>
    <x v="2"/>
    <x v="0"/>
    <s v="Wiring Issue"/>
    <x v="0"/>
    <n v="205"/>
    <n v="5.5"/>
    <n v="15"/>
    <x v="11"/>
    <n v="1845"/>
    <n v="49.5"/>
    <x v="0"/>
    <n v="0"/>
    <n v="2019"/>
    <n v="2"/>
    <n v="4"/>
    <n v="3"/>
    <x v="0"/>
    <x v="1"/>
    <x v="0"/>
    <x v="0"/>
    <x v="0"/>
  </r>
  <r>
    <s v="76823-13"/>
    <x v="1"/>
    <x v="10"/>
    <d v="2019-02-04T00:00:00"/>
    <x v="2"/>
    <x v="0"/>
    <b v="0"/>
    <x v="194"/>
    <s v="Priority"/>
    <x v="1"/>
    <x v="1"/>
    <m/>
    <x v="41"/>
    <n v="1"/>
    <n v="10"/>
    <x v="17"/>
    <x v="678"/>
    <n v="120"/>
    <n v="11040"/>
    <n v="0"/>
    <s v="LINE 1-6: NOT BEFORE FEB.4TH   (LINE 1 IS RELEASE 1 ONLY)_x001e_LINE 7-13: NOT BEFORE FEB.4TH"/>
    <s v="Lumilux"/>
    <s v="Sacha Lempka"/>
    <m/>
    <m/>
    <s v="D-12FT"/>
    <s v="Picked - Complete"/>
    <d v="2019-02-03T00:00:00"/>
    <m/>
    <b v="0"/>
    <b v="0"/>
    <s v="OK"/>
    <x v="2"/>
    <x v="0"/>
    <s v="Machine Shop Finished -Ready"/>
    <x v="0"/>
    <n v="1104"/>
    <n v="12"/>
    <n v="0"/>
    <x v="18"/>
    <n v="11040"/>
    <n v="120"/>
    <x v="0"/>
    <n v="1"/>
    <n v="2019"/>
    <n v="2"/>
    <n v="4"/>
    <n v="3"/>
    <x v="0"/>
    <x v="1"/>
    <x v="0"/>
    <x v="0"/>
    <x v="0"/>
  </r>
  <r>
    <s v="79035-1"/>
    <x v="2"/>
    <x v="11"/>
    <d v="2019-02-11T00:00:00"/>
    <x v="1"/>
    <x v="3"/>
    <b v="0"/>
    <x v="195"/>
    <s v="Regular"/>
    <x v="0"/>
    <x v="1"/>
    <m/>
    <x v="0"/>
    <n v="1"/>
    <n v="1"/>
    <x v="6"/>
    <x v="679"/>
    <n v="11"/>
    <n v="630"/>
    <n v="0"/>
    <m/>
    <s v="Lumilux"/>
    <s v="Robert Lipura"/>
    <m/>
    <m/>
    <s v="L1-4 &amp; L1-2-4'X6'"/>
    <s v="Picked - Complete"/>
    <d v="2019-02-04T00:00:00"/>
    <m/>
    <b v="0"/>
    <b v="0"/>
    <s v="NO"/>
    <x v="3"/>
    <x v="0"/>
    <s v="Machine Shop Started"/>
    <x v="0"/>
    <n v="315"/>
    <n v="5.5"/>
    <n v="0"/>
    <x v="5"/>
    <n v="630"/>
    <n v="11"/>
    <x v="1"/>
    <n v="1"/>
    <n v="2019"/>
    <n v="2"/>
    <n v="11"/>
    <n v="1"/>
    <x v="1"/>
    <x v="0"/>
    <x v="1"/>
    <x v="0"/>
    <x v="2"/>
  </r>
  <r>
    <s v="78994-1"/>
    <x v="2"/>
    <x v="9"/>
    <d v="2019-02-07T00:00:00"/>
    <x v="1"/>
    <x v="0"/>
    <b v="0"/>
    <x v="196"/>
    <s v="Regular"/>
    <x v="6"/>
    <x v="0"/>
    <s v="Driver"/>
    <x v="0"/>
    <n v="1"/>
    <n v="2"/>
    <x v="6"/>
    <x v="680"/>
    <n v="19.399999999999999"/>
    <n v="1200"/>
    <n v="0"/>
    <m/>
    <s v="Fortrem"/>
    <s v="Sacha Lempka"/>
    <m/>
    <m/>
    <s v="C6"/>
    <s v="Picked - Complete"/>
    <m/>
    <d v="2019-02-04T00:00:00"/>
    <b v="0"/>
    <b v="0"/>
    <s v="NO"/>
    <x v="2"/>
    <x v="0"/>
    <s v="Machine Shop Started"/>
    <x v="0"/>
    <n v="600"/>
    <n v="9.6999999999999993"/>
    <n v="0"/>
    <x v="5"/>
    <n v="1200"/>
    <n v="19.399999999999999"/>
    <x v="0"/>
    <n v="1"/>
    <n v="2019"/>
    <n v="2"/>
    <n v="7"/>
    <n v="1"/>
    <x v="1"/>
    <x v="1"/>
    <x v="0"/>
    <x v="0"/>
    <x v="2"/>
  </r>
  <r>
    <s v="78994-2"/>
    <x v="2"/>
    <x v="9"/>
    <d v="2019-02-07T00:00:00"/>
    <x v="1"/>
    <x v="0"/>
    <b v="0"/>
    <x v="196"/>
    <s v="Regular"/>
    <x v="1"/>
    <x v="1"/>
    <m/>
    <x v="1"/>
    <n v="1"/>
    <n v="1"/>
    <x v="3"/>
    <x v="681"/>
    <n v="9.6999999999999993"/>
    <n v="800"/>
    <n v="0"/>
    <m/>
    <s v="Fortrem"/>
    <s v="Sacha Lempka"/>
    <m/>
    <m/>
    <s v="C8"/>
    <s v="Picked - Complete"/>
    <m/>
    <d v="2019-02-04T00:00:00"/>
    <b v="0"/>
    <b v="0"/>
    <s v="NO"/>
    <x v="2"/>
    <x v="0"/>
    <s v="Machine Shop Started"/>
    <x v="0"/>
    <n v="800"/>
    <n v="9.6999999999999993"/>
    <n v="0"/>
    <x v="3"/>
    <n v="800"/>
    <n v="9.6999999999999993"/>
    <x v="0"/>
    <n v="0"/>
    <n v="2019"/>
    <n v="2"/>
    <n v="7"/>
    <n v="1"/>
    <x v="1"/>
    <x v="1"/>
    <x v="0"/>
    <x v="0"/>
    <x v="2"/>
  </r>
  <r>
    <s v="78861-1"/>
    <x v="0"/>
    <x v="0"/>
    <d v="2019-02-06T00:00:00"/>
    <x v="0"/>
    <x v="0"/>
    <b v="0"/>
    <x v="197"/>
    <s v="Regular"/>
    <x v="1"/>
    <x v="1"/>
    <m/>
    <x v="0"/>
    <n v="1"/>
    <n v="8"/>
    <x v="4"/>
    <x v="682"/>
    <n v="22.4"/>
    <n v="1344"/>
    <n v="0"/>
    <m/>
    <s v="Internat"/>
    <s v="Rohan Srivastava"/>
    <m/>
    <m/>
    <s v="G-2X2"/>
    <m/>
    <m/>
    <m/>
    <b v="0"/>
    <b v="0"/>
    <s v="NO"/>
    <x v="0"/>
    <x v="0"/>
    <s v="Wiring Issue"/>
    <x v="0"/>
    <n v="168"/>
    <n v="2.8"/>
    <n v="8"/>
    <x v="4"/>
    <n v="0"/>
    <n v="0"/>
    <x v="0"/>
    <n v="1"/>
    <n v="2019"/>
    <n v="2"/>
    <n v="6"/>
    <n v="1"/>
    <x v="1"/>
    <x v="1"/>
    <x v="1"/>
    <x v="0"/>
    <x v="0"/>
  </r>
  <r>
    <s v="78861-2"/>
    <x v="0"/>
    <x v="0"/>
    <d v="2019-02-06T00:00:00"/>
    <x v="0"/>
    <x v="0"/>
    <b v="0"/>
    <x v="197"/>
    <s v="Regular"/>
    <x v="1"/>
    <x v="1"/>
    <m/>
    <x v="1"/>
    <n v="1"/>
    <n v="5"/>
    <x v="15"/>
    <x v="683"/>
    <n v="14"/>
    <n v="840"/>
    <n v="0"/>
    <m/>
    <s v="Internat"/>
    <s v="Rohan Srivastava"/>
    <m/>
    <m/>
    <s v="G1-2X2"/>
    <m/>
    <m/>
    <m/>
    <b v="0"/>
    <b v="0"/>
    <s v="NO"/>
    <x v="0"/>
    <x v="0"/>
    <s v="Wiring Issue"/>
    <x v="0"/>
    <n v="168"/>
    <n v="2.8"/>
    <n v="2"/>
    <x v="9"/>
    <n v="504"/>
    <n v="8.3999999999999986"/>
    <x v="0"/>
    <n v="0"/>
    <n v="2019"/>
    <n v="2"/>
    <n v="6"/>
    <n v="1"/>
    <x v="1"/>
    <x v="1"/>
    <x v="1"/>
    <x v="0"/>
    <x v="0"/>
  </r>
  <r>
    <s v="78988-1"/>
    <x v="2"/>
    <x v="7"/>
    <d v="2019-02-12T00:00:00"/>
    <x v="1"/>
    <x v="0"/>
    <b v="0"/>
    <x v="198"/>
    <s v="High Priority"/>
    <x v="5"/>
    <x v="1"/>
    <s v="Extrusion"/>
    <x v="0"/>
    <n v="1"/>
    <n v="17"/>
    <x v="1"/>
    <x v="684"/>
    <n v="96.9"/>
    <n v="10217"/>
    <n v="0"/>
    <s v="MUST BE ON SITE FEB 21ST"/>
    <s v="Smart Li"/>
    <s v="Zahra Vatani"/>
    <m/>
    <m/>
    <s v="A-8'"/>
    <m/>
    <d v="2019-02-04T00:00:00"/>
    <m/>
    <b v="0"/>
    <b v="0"/>
    <s v="NO"/>
    <x v="0"/>
    <x v="0"/>
    <s v="Machine Shop Started"/>
    <x v="0"/>
    <n v="601"/>
    <n v="5.7"/>
    <n v="0"/>
    <x v="1"/>
    <n v="10217"/>
    <n v="96.9"/>
    <x v="5"/>
    <n v="1"/>
    <n v="2019"/>
    <n v="2"/>
    <n v="12"/>
    <n v="1"/>
    <x v="1"/>
    <x v="1"/>
    <x v="1"/>
    <x v="0"/>
    <x v="0"/>
  </r>
  <r>
    <s v="78988-2"/>
    <x v="2"/>
    <x v="7"/>
    <d v="2019-02-12T00:00:00"/>
    <x v="1"/>
    <x v="0"/>
    <b v="0"/>
    <x v="198"/>
    <s v="High Priority"/>
    <x v="1"/>
    <x v="1"/>
    <m/>
    <x v="1"/>
    <n v="1"/>
    <n v="7"/>
    <x v="7"/>
    <x v="685"/>
    <n v="21"/>
    <n v="2296"/>
    <n v="0"/>
    <s v="MUST BE ON SITE FEB 21ST"/>
    <s v="Smart Li"/>
    <s v="Zahra Vatani"/>
    <m/>
    <m/>
    <s v="A1-4'"/>
    <m/>
    <d v="2019-02-04T00:00:00"/>
    <m/>
    <b v="0"/>
    <b v="0"/>
    <s v="NO"/>
    <x v="0"/>
    <x v="0"/>
    <s v="Machine Shop Started"/>
    <x v="0"/>
    <n v="328"/>
    <n v="3"/>
    <n v="0"/>
    <x v="6"/>
    <n v="2296"/>
    <n v="21"/>
    <x v="0"/>
    <n v="0"/>
    <n v="2019"/>
    <n v="2"/>
    <n v="12"/>
    <n v="1"/>
    <x v="1"/>
    <x v="1"/>
    <x v="1"/>
    <x v="0"/>
    <x v="0"/>
  </r>
  <r>
    <s v="78968-1"/>
    <x v="2"/>
    <x v="12"/>
    <d v="2019-02-13T00:00:00"/>
    <x v="2"/>
    <x v="0"/>
    <b v="0"/>
    <x v="199"/>
    <s v="Regular"/>
    <x v="1"/>
    <x v="1"/>
    <m/>
    <x v="0"/>
    <n v="1"/>
    <n v="4"/>
    <x v="8"/>
    <x v="686"/>
    <n v="19.2"/>
    <n v="1312"/>
    <n v="0"/>
    <m/>
    <s v="Salex"/>
    <s v="Jessica Pasternyk"/>
    <m/>
    <m/>
    <s v="A-4'"/>
    <m/>
    <m/>
    <m/>
    <b v="0"/>
    <b v="0"/>
    <s v="NO"/>
    <x v="3"/>
    <x v="0"/>
    <s v="Machine Shop Finished - Incomplete"/>
    <x v="0"/>
    <n v="328"/>
    <n v="4.8"/>
    <n v="0"/>
    <x v="7"/>
    <n v="1312"/>
    <n v="19.2"/>
    <x v="0"/>
    <n v="1"/>
    <n v="2019"/>
    <n v="2"/>
    <n v="13"/>
    <n v="1"/>
    <x v="1"/>
    <x v="1"/>
    <x v="0"/>
    <x v="0"/>
    <x v="0"/>
  </r>
  <r>
    <s v="77432-1"/>
    <x v="3"/>
    <x v="12"/>
    <m/>
    <x v="1"/>
    <x v="0"/>
    <b v="0"/>
    <x v="200"/>
    <s v="High Priority"/>
    <x v="1"/>
    <x v="1"/>
    <m/>
    <x v="0"/>
    <n v="1"/>
    <n v="20"/>
    <x v="18"/>
    <x v="687"/>
    <n v="78"/>
    <n v="5920"/>
    <n v="0"/>
    <s v="Order re-scheduled must ship."/>
    <s v="Internat"/>
    <s v="Gagandeep Singh"/>
    <m/>
    <m/>
    <s v="F22-4'-0&quot;"/>
    <s v="Picked - Complete"/>
    <d v="2019-02-03T00:00:00"/>
    <m/>
    <b v="0"/>
    <b v="0"/>
    <s v="NO"/>
    <x v="2"/>
    <x v="0"/>
    <s v="Machine Shop Started"/>
    <x v="0"/>
    <n v="296"/>
    <n v="3.9"/>
    <n v="0"/>
    <x v="19"/>
    <n v="5920"/>
    <n v="78"/>
    <x v="0"/>
    <n v="1"/>
    <n v="2019"/>
    <n v="2"/>
    <n v="13"/>
    <n v="1"/>
    <x v="1"/>
    <x v="1"/>
    <x v="0"/>
    <x v="0"/>
    <x v="2"/>
  </r>
  <r>
    <s v="77432-2"/>
    <x v="3"/>
    <x v="12"/>
    <m/>
    <x v="1"/>
    <x v="0"/>
    <b v="0"/>
    <x v="200"/>
    <s v="High Priority"/>
    <x v="1"/>
    <x v="1"/>
    <m/>
    <x v="1"/>
    <n v="1"/>
    <n v="16"/>
    <x v="28"/>
    <x v="688"/>
    <n v="116.8"/>
    <n v="7072"/>
    <n v="0"/>
    <s v="Order re-scheduled must ship."/>
    <s v="Internat"/>
    <s v="Gagandeep Singh"/>
    <m/>
    <m/>
    <s v="F22A-6'-0&quot;"/>
    <s v="Picked - Complete"/>
    <d v="2019-02-03T00:00:00"/>
    <m/>
    <b v="0"/>
    <b v="0"/>
    <s v="NO"/>
    <x v="2"/>
    <x v="0"/>
    <s v="Machine Shop Started"/>
    <x v="0"/>
    <n v="442"/>
    <n v="7.3"/>
    <n v="0"/>
    <x v="27"/>
    <n v="7072"/>
    <n v="116.8"/>
    <x v="0"/>
    <n v="0"/>
    <n v="2019"/>
    <n v="2"/>
    <n v="13"/>
    <n v="1"/>
    <x v="1"/>
    <x v="1"/>
    <x v="0"/>
    <x v="0"/>
    <x v="2"/>
  </r>
  <r>
    <s v="77432-3"/>
    <x v="3"/>
    <x v="12"/>
    <m/>
    <x v="1"/>
    <x v="0"/>
    <b v="0"/>
    <x v="200"/>
    <s v="High Priority"/>
    <x v="1"/>
    <x v="1"/>
    <m/>
    <x v="2"/>
    <n v="1"/>
    <n v="14"/>
    <x v="53"/>
    <x v="689"/>
    <n v="343"/>
    <n v="24766"/>
    <n v="0"/>
    <s v="Order re-scheduled must ship."/>
    <s v="Internat"/>
    <s v="Gagandeep Singh"/>
    <m/>
    <m/>
    <s v="F27-24'-0&quot;"/>
    <s v="Picked - Complete"/>
    <d v="2019-02-03T00:00:00"/>
    <m/>
    <b v="0"/>
    <b v="0"/>
    <s v="NO"/>
    <x v="2"/>
    <x v="0"/>
    <s v="Machine Shop Started"/>
    <x v="0"/>
    <n v="589.66666666666663"/>
    <n v="8.1666666666666661"/>
    <n v="0"/>
    <x v="52"/>
    <n v="24766"/>
    <n v="343"/>
    <x v="0"/>
    <n v="0"/>
    <n v="2019"/>
    <n v="2"/>
    <n v="13"/>
    <n v="1"/>
    <x v="1"/>
    <x v="1"/>
    <x v="0"/>
    <x v="0"/>
    <x v="2"/>
  </r>
  <r>
    <s v="77432-4"/>
    <x v="3"/>
    <x v="12"/>
    <m/>
    <x v="1"/>
    <x v="0"/>
    <b v="0"/>
    <x v="200"/>
    <s v="High Priority"/>
    <x v="5"/>
    <x v="1"/>
    <s v="Extrusion"/>
    <x v="3"/>
    <n v="1"/>
    <n v="8"/>
    <x v="4"/>
    <x v="690"/>
    <n v="78.400000000000006"/>
    <n v="5296"/>
    <n v="0"/>
    <s v="Order re-scheduled must ship."/>
    <s v="Internat"/>
    <s v="Gagandeep Singh"/>
    <m/>
    <m/>
    <s v="F44-6'-0&quot;"/>
    <s v="Picked - Complete"/>
    <d v="2019-02-03T00:00:00"/>
    <m/>
    <b v="0"/>
    <b v="0"/>
    <s v="NO"/>
    <x v="3"/>
    <x v="0"/>
    <s v="Machine Shop Started"/>
    <x v="0"/>
    <n v="662"/>
    <n v="9.8000000000000007"/>
    <n v="0"/>
    <x v="2"/>
    <n v="5296"/>
    <n v="78.400000000000006"/>
    <x v="5"/>
    <n v="0"/>
    <n v="2019"/>
    <n v="2"/>
    <n v="13"/>
    <n v="1"/>
    <x v="1"/>
    <x v="1"/>
    <x v="0"/>
    <x v="0"/>
    <x v="2"/>
  </r>
  <r>
    <s v="77432-5"/>
    <x v="3"/>
    <x v="12"/>
    <m/>
    <x v="1"/>
    <x v="0"/>
    <b v="0"/>
    <x v="200"/>
    <s v="High Priority"/>
    <x v="1"/>
    <x v="1"/>
    <m/>
    <x v="4"/>
    <n v="1"/>
    <n v="6"/>
    <x v="9"/>
    <x v="691"/>
    <n v="58.8"/>
    <n v="3972"/>
    <n v="0"/>
    <s v="Order re-scheduled must ship."/>
    <s v="Internat"/>
    <s v="Gagandeep Singh"/>
    <m/>
    <m/>
    <s v="F45-6'-0&quot;"/>
    <s v="Picked - Complete"/>
    <d v="2019-02-03T00:00:00"/>
    <m/>
    <b v="0"/>
    <b v="0"/>
    <s v="NO"/>
    <x v="2"/>
    <x v="0"/>
    <s v="Machine Shop Started"/>
    <x v="0"/>
    <n v="662"/>
    <n v="9.7999999999999989"/>
    <n v="0"/>
    <x v="8"/>
    <n v="3972"/>
    <n v="58.8"/>
    <x v="0"/>
    <n v="0"/>
    <n v="2019"/>
    <n v="2"/>
    <n v="13"/>
    <n v="1"/>
    <x v="1"/>
    <x v="1"/>
    <x v="0"/>
    <x v="0"/>
    <x v="2"/>
  </r>
  <r>
    <s v="77432-6"/>
    <x v="3"/>
    <x v="12"/>
    <m/>
    <x v="1"/>
    <x v="0"/>
    <b v="0"/>
    <x v="200"/>
    <s v="High Priority"/>
    <x v="1"/>
    <x v="1"/>
    <m/>
    <x v="5"/>
    <n v="1"/>
    <n v="4"/>
    <x v="8"/>
    <x v="692"/>
    <n v="25.6"/>
    <n v="2360"/>
    <n v="0"/>
    <s v="Order re-scheduled must ship."/>
    <s v="Internat"/>
    <s v="Gagandeep Singh"/>
    <m/>
    <m/>
    <s v="F45A-8'-0&quot;"/>
    <s v="Picked - Complete"/>
    <d v="2019-02-03T00:00:00"/>
    <m/>
    <b v="0"/>
    <b v="0"/>
    <s v="NO"/>
    <x v="2"/>
    <x v="0"/>
    <s v="Machine Shop Started"/>
    <x v="0"/>
    <n v="590"/>
    <n v="6.4"/>
    <n v="0"/>
    <x v="7"/>
    <n v="2360"/>
    <n v="25.6"/>
    <x v="0"/>
    <n v="0"/>
    <n v="2019"/>
    <n v="2"/>
    <n v="13"/>
    <n v="1"/>
    <x v="1"/>
    <x v="1"/>
    <x v="0"/>
    <x v="0"/>
    <x v="2"/>
  </r>
  <r>
    <s v="77432-7"/>
    <x v="3"/>
    <x v="12"/>
    <m/>
    <x v="1"/>
    <x v="0"/>
    <b v="0"/>
    <x v="200"/>
    <s v="High Priority"/>
    <x v="1"/>
    <x v="1"/>
    <m/>
    <x v="9"/>
    <n v="1"/>
    <n v="26"/>
    <x v="29"/>
    <x v="693"/>
    <n v="187.2"/>
    <n v="26000"/>
    <n v="0"/>
    <s v="Order re-scheduled must ship."/>
    <s v="Internat"/>
    <s v="Gagandeep Singh"/>
    <m/>
    <m/>
    <s v="F50-8'-0&quot;"/>
    <s v="Picked - Complete"/>
    <d v="2019-02-03T00:00:00"/>
    <m/>
    <b v="0"/>
    <b v="0"/>
    <s v="NO"/>
    <x v="2"/>
    <x v="0"/>
    <s v="Machine Shop Started"/>
    <x v="0"/>
    <n v="1000"/>
    <n v="7.1999999999999993"/>
    <n v="0"/>
    <x v="32"/>
    <n v="26000"/>
    <n v="187.2"/>
    <x v="0"/>
    <n v="0"/>
    <n v="2019"/>
    <n v="2"/>
    <n v="13"/>
    <n v="1"/>
    <x v="1"/>
    <x v="1"/>
    <x v="0"/>
    <x v="0"/>
    <x v="2"/>
  </r>
  <r>
    <s v="75103-3"/>
    <x v="4"/>
    <x v="0"/>
    <d v="2019-01-14T00:00:00"/>
    <x v="2"/>
    <x v="0"/>
    <b v="0"/>
    <x v="201"/>
    <s v="Priority"/>
    <x v="1"/>
    <x v="1"/>
    <m/>
    <x v="2"/>
    <n v="1"/>
    <n v="6"/>
    <x v="9"/>
    <x v="694"/>
    <n v="30"/>
    <n v="2880"/>
    <n v="0"/>
    <s v="RELEASE 2 - TYPE B4, B6, B8, M4, M6, M8 - SHIP WHEN READY"/>
    <s v="HiTec QC"/>
    <s v="Sacha Lempka"/>
    <m/>
    <m/>
    <s v="B4-NIV5"/>
    <m/>
    <d v="2019-01-28T00:00:00"/>
    <d v="2019-02-05T00:00:00"/>
    <b v="0"/>
    <b v="0"/>
    <s v="OK"/>
    <x v="2"/>
    <x v="0"/>
    <s v="Machine Shop Finished -Ready"/>
    <x v="0"/>
    <n v="480"/>
    <n v="5"/>
    <n v="0"/>
    <x v="8"/>
    <n v="2880"/>
    <n v="30"/>
    <x v="0"/>
    <n v="1"/>
    <n v="2019"/>
    <n v="2"/>
    <n v="6"/>
    <n v="1"/>
    <x v="1"/>
    <x v="1"/>
    <x v="0"/>
    <x v="0"/>
    <x v="0"/>
  </r>
  <r>
    <s v="75103-4"/>
    <x v="4"/>
    <x v="0"/>
    <d v="2019-01-14T00:00:00"/>
    <x v="2"/>
    <x v="0"/>
    <b v="0"/>
    <x v="201"/>
    <s v="Priority"/>
    <x v="1"/>
    <x v="1"/>
    <m/>
    <x v="3"/>
    <n v="1"/>
    <n v="5"/>
    <x v="15"/>
    <x v="695"/>
    <n v="40"/>
    <n v="3600"/>
    <n v="0"/>
    <s v="RELEASE 2 - TYPE B4, B6, B8, M4, M6, M8 - SHIP WHEN READY"/>
    <s v="HiTec QC"/>
    <s v="Sacha Lempka"/>
    <m/>
    <m/>
    <s v="B6-NIV5"/>
    <m/>
    <d v="2019-01-28T00:00:00"/>
    <d v="2019-02-05T00:00:00"/>
    <b v="0"/>
    <b v="0"/>
    <s v="OK"/>
    <x v="2"/>
    <x v="0"/>
    <s v="Machine Shop Finished -Ready"/>
    <x v="0"/>
    <n v="720"/>
    <n v="8"/>
    <n v="0"/>
    <x v="15"/>
    <n v="3600"/>
    <n v="40"/>
    <x v="0"/>
    <n v="0"/>
    <n v="2019"/>
    <n v="2"/>
    <n v="6"/>
    <n v="1"/>
    <x v="1"/>
    <x v="1"/>
    <x v="0"/>
    <x v="0"/>
    <x v="0"/>
  </r>
  <r>
    <s v="75103-5"/>
    <x v="4"/>
    <x v="0"/>
    <d v="2019-01-14T00:00:00"/>
    <x v="2"/>
    <x v="0"/>
    <b v="0"/>
    <x v="201"/>
    <s v="Priority"/>
    <x v="1"/>
    <x v="1"/>
    <m/>
    <x v="4"/>
    <n v="1"/>
    <n v="12"/>
    <x v="5"/>
    <x v="696"/>
    <n v="96"/>
    <n v="11520"/>
    <n v="0"/>
    <s v="RELEASE 2 - TYPE B4, B6, B8, M4, M6, M8 - SHIP WHEN READY"/>
    <s v="HiTec QC"/>
    <s v="Sacha Lempka"/>
    <m/>
    <m/>
    <s v="B8-NIV5"/>
    <m/>
    <d v="2019-01-28T00:00:00"/>
    <d v="2019-02-05T00:00:00"/>
    <b v="0"/>
    <b v="0"/>
    <s v="OK"/>
    <x v="2"/>
    <x v="0"/>
    <s v="Machine Shop Finished -Ready"/>
    <x v="0"/>
    <n v="960"/>
    <n v="8"/>
    <n v="0"/>
    <x v="10"/>
    <n v="11520"/>
    <n v="96"/>
    <x v="0"/>
    <n v="0"/>
    <n v="2019"/>
    <n v="2"/>
    <n v="6"/>
    <n v="1"/>
    <x v="1"/>
    <x v="1"/>
    <x v="0"/>
    <x v="0"/>
    <x v="0"/>
  </r>
  <r>
    <s v="75103-6"/>
    <x v="4"/>
    <x v="0"/>
    <d v="2019-01-14T00:00:00"/>
    <x v="2"/>
    <x v="0"/>
    <b v="0"/>
    <x v="201"/>
    <s v="Priority"/>
    <x v="1"/>
    <x v="1"/>
    <m/>
    <x v="5"/>
    <n v="1"/>
    <n v="7"/>
    <x v="7"/>
    <x v="697"/>
    <n v="35"/>
    <n v="3360"/>
    <n v="0"/>
    <s v="RELEASE 2 - TYPE B4, B6, B8, M4, M6, M8 - SHIP WHEN READY"/>
    <s v="HiTec QC"/>
    <s v="Sacha Lempka"/>
    <m/>
    <m/>
    <s v="M4-NIV5"/>
    <m/>
    <d v="2019-01-28T00:00:00"/>
    <d v="2019-02-05T00:00:00"/>
    <b v="0"/>
    <b v="0"/>
    <s v="OK"/>
    <x v="2"/>
    <x v="0"/>
    <s v="Machine Shop Finished -Ready"/>
    <x v="0"/>
    <n v="480"/>
    <n v="5"/>
    <n v="0"/>
    <x v="6"/>
    <n v="3360"/>
    <n v="35"/>
    <x v="0"/>
    <n v="0"/>
    <n v="2019"/>
    <n v="2"/>
    <n v="6"/>
    <n v="1"/>
    <x v="1"/>
    <x v="1"/>
    <x v="0"/>
    <x v="0"/>
    <x v="0"/>
  </r>
  <r>
    <s v="75103-7"/>
    <x v="4"/>
    <x v="0"/>
    <d v="2019-01-14T00:00:00"/>
    <x v="2"/>
    <x v="0"/>
    <b v="0"/>
    <x v="201"/>
    <s v="Priority"/>
    <x v="1"/>
    <x v="1"/>
    <m/>
    <x v="9"/>
    <n v="1"/>
    <n v="3"/>
    <x v="10"/>
    <x v="698"/>
    <n v="24"/>
    <n v="2160"/>
    <n v="0"/>
    <s v="RELEASE 2 - TYPE B4, B6, B8, M4, M6, M8 - SHIP WHEN READY"/>
    <s v="HiTec QC"/>
    <s v="Sacha Lempka"/>
    <m/>
    <m/>
    <s v="M6-NIV5"/>
    <m/>
    <d v="2019-01-28T00:00:00"/>
    <d v="2019-02-05T00:00:00"/>
    <b v="0"/>
    <b v="0"/>
    <s v="OK"/>
    <x v="2"/>
    <x v="0"/>
    <s v="Machine Shop Finished -Ready"/>
    <x v="0"/>
    <n v="720"/>
    <n v="8"/>
    <n v="0"/>
    <x v="9"/>
    <n v="2160"/>
    <n v="24"/>
    <x v="0"/>
    <n v="0"/>
    <n v="2019"/>
    <n v="2"/>
    <n v="6"/>
    <n v="1"/>
    <x v="1"/>
    <x v="1"/>
    <x v="0"/>
    <x v="0"/>
    <x v="0"/>
  </r>
  <r>
    <s v="75103-10"/>
    <x v="4"/>
    <x v="0"/>
    <d v="2019-01-14T00:00:00"/>
    <x v="2"/>
    <x v="0"/>
    <b v="0"/>
    <x v="201"/>
    <s v="Priority"/>
    <x v="1"/>
    <x v="1"/>
    <m/>
    <x v="6"/>
    <n v="1"/>
    <n v="1"/>
    <x v="3"/>
    <x v="694"/>
    <n v="5"/>
    <n v="480"/>
    <n v="0"/>
    <s v="RELEASE 2 - TYPE B4, B6, B8, M4, M6, M8 - SHIP WHEN READY"/>
    <s v="HiTec QC"/>
    <s v="Sacha Lempka"/>
    <m/>
    <m/>
    <s v="B4-NIV6"/>
    <m/>
    <d v="2019-01-28T00:00:00"/>
    <d v="2019-02-05T00:00:00"/>
    <b v="0"/>
    <b v="0"/>
    <s v="OK"/>
    <x v="2"/>
    <x v="0"/>
    <s v="Machine Shop Finished -Ready"/>
    <x v="0"/>
    <n v="480"/>
    <n v="5"/>
    <n v="0"/>
    <x v="3"/>
    <n v="480"/>
    <n v="5"/>
    <x v="0"/>
    <n v="0"/>
    <n v="2019"/>
    <n v="2"/>
    <n v="6"/>
    <n v="1"/>
    <x v="1"/>
    <x v="1"/>
    <x v="0"/>
    <x v="0"/>
    <x v="0"/>
  </r>
  <r>
    <s v="75103-11"/>
    <x v="4"/>
    <x v="0"/>
    <d v="2019-01-14T00:00:00"/>
    <x v="2"/>
    <x v="0"/>
    <b v="0"/>
    <x v="201"/>
    <s v="Priority"/>
    <x v="1"/>
    <x v="1"/>
    <m/>
    <x v="7"/>
    <n v="1"/>
    <n v="4"/>
    <x v="8"/>
    <x v="695"/>
    <n v="32"/>
    <n v="2880"/>
    <n v="0"/>
    <s v="RELEASE 2 - TYPE B4, B6, B8, M4, M6, M8 - SHIP WHEN READY"/>
    <s v="HiTec QC"/>
    <s v="Sacha Lempka"/>
    <m/>
    <m/>
    <s v="B6-NIV6"/>
    <m/>
    <d v="2019-01-28T00:00:00"/>
    <d v="2019-02-05T00:00:00"/>
    <b v="0"/>
    <b v="0"/>
    <s v="OK"/>
    <x v="2"/>
    <x v="0"/>
    <s v="Machine Shop Finished -Ready"/>
    <x v="0"/>
    <n v="720"/>
    <n v="8"/>
    <n v="0"/>
    <x v="7"/>
    <n v="2880"/>
    <n v="32"/>
    <x v="0"/>
    <n v="0"/>
    <n v="2019"/>
    <n v="2"/>
    <n v="6"/>
    <n v="1"/>
    <x v="1"/>
    <x v="1"/>
    <x v="0"/>
    <x v="0"/>
    <x v="0"/>
  </r>
  <r>
    <s v="75103-12"/>
    <x v="4"/>
    <x v="0"/>
    <d v="2019-01-14T00:00:00"/>
    <x v="2"/>
    <x v="0"/>
    <b v="0"/>
    <x v="201"/>
    <s v="Priority"/>
    <x v="1"/>
    <x v="1"/>
    <m/>
    <x v="40"/>
    <n v="1"/>
    <n v="1"/>
    <x v="3"/>
    <x v="696"/>
    <n v="8"/>
    <n v="960"/>
    <n v="0"/>
    <s v="RELEASE 2 - TYPE B4, B6, B8, M4, M6, M8 - SHIP WHEN READY"/>
    <s v="HiTec QC"/>
    <s v="Sacha Lempka"/>
    <m/>
    <m/>
    <s v="B8-NIV6"/>
    <m/>
    <d v="2019-01-28T00:00:00"/>
    <d v="2019-02-05T00:00:00"/>
    <b v="0"/>
    <b v="0"/>
    <s v="OK"/>
    <x v="2"/>
    <x v="0"/>
    <s v="Machine Shop Finished -Ready"/>
    <x v="0"/>
    <n v="960"/>
    <n v="8"/>
    <n v="0"/>
    <x v="3"/>
    <n v="960"/>
    <n v="8"/>
    <x v="0"/>
    <n v="0"/>
    <n v="2019"/>
    <n v="2"/>
    <n v="6"/>
    <n v="1"/>
    <x v="1"/>
    <x v="1"/>
    <x v="0"/>
    <x v="0"/>
    <x v="0"/>
  </r>
  <r>
    <s v="75103-13"/>
    <x v="4"/>
    <x v="0"/>
    <d v="2019-01-14T00:00:00"/>
    <x v="2"/>
    <x v="0"/>
    <b v="0"/>
    <x v="201"/>
    <s v="Priority"/>
    <x v="1"/>
    <x v="1"/>
    <m/>
    <x v="41"/>
    <n v="1"/>
    <n v="1"/>
    <x v="3"/>
    <x v="697"/>
    <n v="10"/>
    <n v="480"/>
    <n v="0"/>
    <s v="RELEASE 2 - TYPE B4, B6, B8, M4, M6, M8 - SHIP WHEN READY"/>
    <s v="HiTec QC"/>
    <s v="Sacha Lempka"/>
    <m/>
    <m/>
    <s v="M4-NIV6"/>
    <m/>
    <d v="2019-01-28T00:00:00"/>
    <d v="2019-02-05T00:00:00"/>
    <b v="0"/>
    <b v="0"/>
    <s v="OK"/>
    <x v="2"/>
    <x v="0"/>
    <s v="Machine Shop Finished -Ready"/>
    <x v="0"/>
    <n v="480"/>
    <n v="10"/>
    <n v="0"/>
    <x v="3"/>
    <n v="480"/>
    <n v="10"/>
    <x v="0"/>
    <n v="0"/>
    <n v="2019"/>
    <n v="2"/>
    <n v="6"/>
    <n v="1"/>
    <x v="1"/>
    <x v="1"/>
    <x v="0"/>
    <x v="0"/>
    <x v="0"/>
  </r>
  <r>
    <s v="75103-14"/>
    <x v="4"/>
    <x v="0"/>
    <d v="2019-01-14T00:00:00"/>
    <x v="2"/>
    <x v="0"/>
    <b v="0"/>
    <x v="201"/>
    <s v="Priority"/>
    <x v="1"/>
    <x v="1"/>
    <m/>
    <x v="42"/>
    <n v="1"/>
    <n v="1"/>
    <x v="3"/>
    <x v="698"/>
    <n v="8"/>
    <n v="720"/>
    <n v="0"/>
    <s v="RELEASE 2 - TYPE B4, B6, B8, M4, M6, M8 - SHIP WHEN READY"/>
    <s v="HiTec QC"/>
    <s v="Sacha Lempka"/>
    <m/>
    <m/>
    <s v="M6-NIV6"/>
    <m/>
    <d v="2019-01-28T00:00:00"/>
    <d v="2019-02-05T00:00:00"/>
    <b v="0"/>
    <b v="0"/>
    <s v="OK"/>
    <x v="2"/>
    <x v="0"/>
    <s v="Machine Shop Finished -Ready"/>
    <x v="0"/>
    <n v="720"/>
    <n v="8"/>
    <n v="0"/>
    <x v="3"/>
    <n v="720"/>
    <n v="8"/>
    <x v="0"/>
    <n v="0"/>
    <n v="2019"/>
    <n v="2"/>
    <n v="6"/>
    <n v="1"/>
    <x v="1"/>
    <x v="1"/>
    <x v="0"/>
    <x v="0"/>
    <x v="0"/>
  </r>
  <r>
    <s v="75103-15"/>
    <x v="4"/>
    <x v="0"/>
    <d v="2019-01-14T00:00:00"/>
    <x v="2"/>
    <x v="0"/>
    <b v="0"/>
    <x v="201"/>
    <s v="Priority"/>
    <x v="1"/>
    <x v="1"/>
    <m/>
    <x v="8"/>
    <n v="1"/>
    <n v="1"/>
    <x v="3"/>
    <x v="699"/>
    <n v="8"/>
    <n v="960"/>
    <n v="0"/>
    <s v="RELEASE 2 - TYPE B4, B6, B8, M4, M6, M8 - SHIP WHEN READY"/>
    <s v="HiTec QC"/>
    <s v="Sacha Lempka"/>
    <m/>
    <m/>
    <s v="M8-NIV6"/>
    <m/>
    <d v="2019-01-28T00:00:00"/>
    <d v="2019-02-05T00:00:00"/>
    <b v="0"/>
    <b v="0"/>
    <s v="OK"/>
    <x v="2"/>
    <x v="0"/>
    <s v="Machine Shop Finished -Ready"/>
    <x v="0"/>
    <n v="960"/>
    <n v="8"/>
    <n v="0"/>
    <x v="3"/>
    <n v="960"/>
    <n v="8"/>
    <x v="0"/>
    <n v="0"/>
    <n v="2019"/>
    <n v="2"/>
    <n v="6"/>
    <n v="1"/>
    <x v="1"/>
    <x v="1"/>
    <x v="0"/>
    <x v="0"/>
    <x v="0"/>
  </r>
  <r>
    <s v="78686-1"/>
    <x v="2"/>
    <x v="14"/>
    <d v="2019-01-31T00:00:00"/>
    <x v="4"/>
    <x v="0"/>
    <b v="0"/>
    <x v="202"/>
    <s v="Priority"/>
    <x v="0"/>
    <x v="1"/>
    <s v="SHIPMENT"/>
    <x v="0"/>
    <n v="1"/>
    <n v="1"/>
    <x v="3"/>
    <x v="700"/>
    <n v="7"/>
    <n v="600"/>
    <n v="0"/>
    <s v="PICK UP ORDER_x001e_PACAKAGE INDIVIDUALLY PLEASE"/>
    <s v="HiTec QC"/>
    <s v="Sacha Lempka"/>
    <m/>
    <m/>
    <s v="B8"/>
    <s v="Picked - Complete"/>
    <m/>
    <d v="2019-01-28T00:00:00"/>
    <b v="0"/>
    <b v="0"/>
    <s v="NO"/>
    <x v="2"/>
    <x v="0"/>
    <s v="Packaging Finished"/>
    <x v="0"/>
    <n v="600"/>
    <n v="7"/>
    <n v="0"/>
    <x v="3"/>
    <n v="600"/>
    <n v="7"/>
    <x v="1"/>
    <n v="1"/>
    <n v="2019"/>
    <n v="1"/>
    <n v="31"/>
    <n v="1"/>
    <x v="1"/>
    <x v="2"/>
    <x v="2"/>
    <x v="3"/>
    <x v="3"/>
  </r>
  <r>
    <s v="78686-2"/>
    <x v="2"/>
    <x v="14"/>
    <d v="2019-01-31T00:00:00"/>
    <x v="4"/>
    <x v="0"/>
    <b v="0"/>
    <x v="202"/>
    <s v="Priority"/>
    <x v="1"/>
    <x v="1"/>
    <m/>
    <x v="1"/>
    <n v="1"/>
    <n v="1"/>
    <x v="3"/>
    <x v="701"/>
    <n v="7"/>
    <n v="600"/>
    <n v="0"/>
    <s v="PICK UP ORDER_x001e_PACAKAGE INDIVIDUALLY PLEASE"/>
    <s v="HiTec QC"/>
    <s v="Sacha Lempka"/>
    <m/>
    <m/>
    <s v="B8A"/>
    <s v="Picked - Complete"/>
    <m/>
    <d v="2019-01-28T00:00:00"/>
    <b v="0"/>
    <b v="0"/>
    <s v="NO"/>
    <x v="2"/>
    <x v="0"/>
    <s v="Packaging Finished"/>
    <x v="0"/>
    <n v="600"/>
    <n v="7"/>
    <n v="0"/>
    <x v="3"/>
    <n v="600"/>
    <n v="7"/>
    <x v="0"/>
    <n v="0"/>
    <n v="2019"/>
    <n v="1"/>
    <n v="31"/>
    <n v="1"/>
    <x v="1"/>
    <x v="2"/>
    <x v="2"/>
    <x v="3"/>
    <x v="3"/>
  </r>
  <r>
    <s v="79431-1"/>
    <x v="0"/>
    <x v="7"/>
    <d v="2019-02-12T00:00:00"/>
    <x v="5"/>
    <x v="4"/>
    <b v="0"/>
    <x v="203"/>
    <s v="High Priority"/>
    <x v="1"/>
    <x v="1"/>
    <m/>
    <x v="0"/>
    <n v="1"/>
    <n v="75"/>
    <x v="54"/>
    <x v="702"/>
    <n v="180"/>
    <n v="14794.5"/>
    <n v="0"/>
    <m/>
    <s v="Lightin1"/>
    <s v="Rajithan Sivapatharajahon"/>
    <m/>
    <m/>
    <s v="A"/>
    <m/>
    <m/>
    <m/>
    <b v="0"/>
    <b v="0"/>
    <s v="NO"/>
    <x v="0"/>
    <x v="0"/>
    <s v="Scheduled/Released"/>
    <x v="0"/>
    <n v="197.26"/>
    <n v="2.4"/>
    <n v="0"/>
    <x v="53"/>
    <n v="14794.5"/>
    <n v="180"/>
    <x v="0"/>
    <n v="1"/>
    <n v="2019"/>
    <n v="2"/>
    <n v="12"/>
    <n v="1"/>
    <x v="1"/>
    <x v="0"/>
    <x v="1"/>
    <x v="0"/>
    <x v="2"/>
  </r>
  <r>
    <s v="77175-17"/>
    <x v="5"/>
    <x v="10"/>
    <m/>
    <x v="2"/>
    <x v="0"/>
    <b v="0"/>
    <x v="204"/>
    <s v="Regular"/>
    <x v="0"/>
    <x v="0"/>
    <s v="sub assembly"/>
    <x v="44"/>
    <n v="1"/>
    <n v="45"/>
    <x v="49"/>
    <x v="703"/>
    <n v="130.5"/>
    <n v="13500"/>
    <n v="0"/>
    <s v="Floors 14-15 Ship Feb 4th_x001e__x001e_Floors 16-17 February 8th_x001e__x001e_Floors 18-19 February 14th_x001e__x001e_Floor 20 February 20th"/>
    <s v="BODWELL"/>
    <s v="Jessica Kennedy"/>
    <m/>
    <m/>
    <s v="A-14TH"/>
    <s v="Picked - Complete"/>
    <m/>
    <d v="2019-02-01T00:00:00"/>
    <b v="0"/>
    <b v="0"/>
    <s v="NO"/>
    <x v="2"/>
    <x v="0"/>
    <s v="Machine Shop Finished - Incomplete"/>
    <x v="0"/>
    <n v="300"/>
    <n v="2.9"/>
    <n v="0"/>
    <x v="48"/>
    <n v="13500"/>
    <n v="130.5"/>
    <x v="0"/>
    <n v="1"/>
    <n v="2019"/>
    <n v="2"/>
    <n v="4"/>
    <n v="2"/>
    <x v="0"/>
    <x v="1"/>
    <x v="0"/>
    <x v="0"/>
    <x v="0"/>
  </r>
  <r>
    <s v="77175-18"/>
    <x v="5"/>
    <x v="10"/>
    <m/>
    <x v="2"/>
    <x v="0"/>
    <b v="0"/>
    <x v="204"/>
    <s v="Regular"/>
    <x v="0"/>
    <x v="0"/>
    <s v="sub assembly"/>
    <x v="45"/>
    <n v="1"/>
    <n v="12"/>
    <x v="5"/>
    <x v="704"/>
    <n v="58.8"/>
    <n v="5400"/>
    <n v="0"/>
    <s v="Floors 14-15 Ship Feb 4th_x001e__x001e_Floors 16-17 February 8th_x001e__x001e_Floors 18-19 February 14th_x001e__x001e_Floor 20 February 20th"/>
    <s v="BODWELL"/>
    <s v="Jessica Kennedy"/>
    <m/>
    <m/>
    <s v="A1-14TH"/>
    <s v="Picked - Complete"/>
    <m/>
    <d v="2019-02-01T00:00:00"/>
    <b v="0"/>
    <b v="0"/>
    <s v="NO"/>
    <x v="2"/>
    <x v="0"/>
    <s v="Machine Shop Finished - Incomplete"/>
    <x v="0"/>
    <n v="450"/>
    <n v="4.8999999999999995"/>
    <n v="0"/>
    <x v="10"/>
    <n v="5400"/>
    <n v="58.8"/>
    <x v="0"/>
    <n v="0"/>
    <n v="2019"/>
    <n v="2"/>
    <n v="4"/>
    <n v="2"/>
    <x v="0"/>
    <x v="1"/>
    <x v="0"/>
    <x v="0"/>
    <x v="0"/>
  </r>
  <r>
    <s v="77175-19"/>
    <x v="6"/>
    <x v="10"/>
    <m/>
    <x v="2"/>
    <x v="0"/>
    <b v="0"/>
    <x v="204"/>
    <s v="Regular"/>
    <x v="1"/>
    <x v="1"/>
    <m/>
    <x v="46"/>
    <n v="1"/>
    <n v="4"/>
    <x v="8"/>
    <x v="705"/>
    <n v="21.2"/>
    <n v="2560"/>
    <n v="0"/>
    <s v="Floors 14-15 Ship Feb 4th_x001e__x001e_Floors 16-17 February 8th_x001e__x001e_Floors 18-19 February 14th_x001e__x001e_Floor 20 February 20th"/>
    <s v="BODWELL"/>
    <s v="Jessica Kennedy"/>
    <m/>
    <m/>
    <s v="A2-14TH"/>
    <m/>
    <m/>
    <m/>
    <b v="0"/>
    <b v="0"/>
    <s v="NO"/>
    <x v="0"/>
    <x v="0"/>
    <s v="Machine Shop Finished - Incomplete"/>
    <x v="0"/>
    <n v="640"/>
    <n v="5.3"/>
    <n v="0"/>
    <x v="7"/>
    <n v="2560"/>
    <n v="21.2"/>
    <x v="0"/>
    <n v="0"/>
    <n v="2019"/>
    <n v="2"/>
    <n v="4"/>
    <n v="2"/>
    <x v="0"/>
    <x v="1"/>
    <x v="0"/>
    <x v="0"/>
    <x v="0"/>
  </r>
  <r>
    <s v="77175-20"/>
    <x v="6"/>
    <x v="10"/>
    <m/>
    <x v="2"/>
    <x v="0"/>
    <b v="0"/>
    <x v="204"/>
    <s v="Regular"/>
    <x v="1"/>
    <x v="1"/>
    <m/>
    <x v="47"/>
    <n v="1"/>
    <n v="2"/>
    <x v="6"/>
    <x v="706"/>
    <n v="5.8"/>
    <n v="640"/>
    <n v="0"/>
    <s v="Floors 14-15 Ship Feb 4th_x001e__x001e_Floors 16-17 February 8th_x001e__x001e_Floors 18-19 February 14th_x001e__x001e_Floor 20 February 20th"/>
    <s v="BODWELL"/>
    <s v="Jessica Kennedy"/>
    <m/>
    <m/>
    <s v="A3-DF-14TH"/>
    <m/>
    <m/>
    <m/>
    <b v="0"/>
    <b v="0"/>
    <s v="NO"/>
    <x v="0"/>
    <x v="0"/>
    <s v="Machine Shop Finished - Incomplete"/>
    <x v="0"/>
    <n v="320"/>
    <n v="2.9"/>
    <n v="0"/>
    <x v="5"/>
    <n v="640"/>
    <n v="5.8"/>
    <x v="0"/>
    <n v="0"/>
    <n v="2019"/>
    <n v="2"/>
    <n v="4"/>
    <n v="2"/>
    <x v="0"/>
    <x v="1"/>
    <x v="0"/>
    <x v="0"/>
    <x v="0"/>
  </r>
  <r>
    <s v="77175-21"/>
    <x v="6"/>
    <x v="10"/>
    <m/>
    <x v="1"/>
    <x v="0"/>
    <b v="0"/>
    <x v="204"/>
    <s v="Regular"/>
    <x v="1"/>
    <x v="1"/>
    <m/>
    <x v="54"/>
    <n v="1"/>
    <n v="1"/>
    <x v="10"/>
    <x v="707"/>
    <n v="87"/>
    <n v="1616"/>
    <n v="0"/>
    <s v="Floors 14-15 Ship Feb 4th_x001e__x001e_Floors 16-17 February 8th_x001e__x001e_Floors 18-19 February 14th_x001e__x001e_Floor 20 February 20th"/>
    <s v="BODWELL"/>
    <s v="Jessica Kennedy"/>
    <m/>
    <m/>
    <s v="A4-14TH"/>
    <m/>
    <m/>
    <m/>
    <b v="0"/>
    <b v="0"/>
    <s v="NO"/>
    <x v="0"/>
    <x v="0"/>
    <s v="Machine Shop Started"/>
    <x v="0"/>
    <n v="538.66666666666663"/>
    <n v="29"/>
    <n v="0"/>
    <x v="9"/>
    <n v="1616"/>
    <n v="87"/>
    <x v="0"/>
    <n v="1"/>
    <n v="2019"/>
    <n v="2"/>
    <n v="4"/>
    <n v="2"/>
    <x v="0"/>
    <x v="1"/>
    <x v="1"/>
    <x v="0"/>
    <x v="2"/>
  </r>
  <r>
    <s v="77175-22"/>
    <x v="6"/>
    <x v="10"/>
    <m/>
    <x v="1"/>
    <x v="0"/>
    <b v="0"/>
    <x v="204"/>
    <s v="Regular"/>
    <x v="1"/>
    <x v="1"/>
    <m/>
    <x v="48"/>
    <n v="1"/>
    <n v="2"/>
    <x v="8"/>
    <x v="708"/>
    <n v="98"/>
    <n v="1712"/>
    <n v="0"/>
    <s v="Floors 14-15 Ship Feb 4th_x001e__x001e_Floors 16-17 February 8th_x001e__x001e_Floors 18-19 February 14th_x001e__x001e_Floor 20 February 20th"/>
    <s v="BODWELL"/>
    <s v="Jessica Kennedy"/>
    <m/>
    <m/>
    <s v="A4A-14TH"/>
    <m/>
    <m/>
    <m/>
    <b v="0"/>
    <b v="0"/>
    <s v="NO"/>
    <x v="0"/>
    <x v="0"/>
    <s v="Machine Shop Started"/>
    <x v="0"/>
    <n v="428"/>
    <n v="24.5"/>
    <n v="0"/>
    <x v="7"/>
    <n v="1712"/>
    <n v="98"/>
    <x v="0"/>
    <n v="0"/>
    <n v="2019"/>
    <n v="2"/>
    <n v="4"/>
    <n v="2"/>
    <x v="0"/>
    <x v="1"/>
    <x v="1"/>
    <x v="0"/>
    <x v="2"/>
  </r>
  <r>
    <s v="77175-23"/>
    <x v="5"/>
    <x v="10"/>
    <m/>
    <x v="2"/>
    <x v="0"/>
    <b v="0"/>
    <x v="204"/>
    <s v="Regular"/>
    <x v="1"/>
    <x v="1"/>
    <m/>
    <x v="49"/>
    <n v="1"/>
    <n v="3"/>
    <x v="10"/>
    <x v="709"/>
    <n v="25.5"/>
    <n v="2700"/>
    <n v="0"/>
    <s v="Floors 14-15 Ship Feb 4th_x001e__x001e_Floors 16-17 February 8th_x001e__x001e_Floors 18-19 February 14th_x001e__x001e_Floor 20 February 20th"/>
    <s v="BODWELL"/>
    <s v="Jessica Kennedy"/>
    <s v="MS:2/5 - Ship: Kaushik to advise??  Edited on 2/5/2019 _x001e__x001e_"/>
    <m/>
    <s v="A9-DWF-14TH"/>
    <s v="Picked - Complete"/>
    <m/>
    <d v="2019-02-01T00:00:00"/>
    <b v="0"/>
    <b v="0"/>
    <s v="NO"/>
    <x v="2"/>
    <x v="0"/>
    <s v="Machine Shop Finished - Incomplete"/>
    <x v="0"/>
    <n v="900"/>
    <n v="8.5"/>
    <n v="0"/>
    <x v="9"/>
    <n v="2700"/>
    <n v="25.5"/>
    <x v="0"/>
    <n v="0"/>
    <n v="2019"/>
    <n v="2"/>
    <n v="4"/>
    <n v="2"/>
    <x v="0"/>
    <x v="1"/>
    <x v="1"/>
    <x v="0"/>
    <x v="0"/>
  </r>
  <r>
    <s v="77175-24"/>
    <x v="5"/>
    <x v="10"/>
    <m/>
    <x v="2"/>
    <x v="0"/>
    <b v="0"/>
    <x v="204"/>
    <s v="Regular"/>
    <x v="1"/>
    <x v="1"/>
    <m/>
    <x v="50"/>
    <n v="1"/>
    <n v="18"/>
    <x v="20"/>
    <x v="710"/>
    <n v="72"/>
    <n v="4950"/>
    <n v="0"/>
    <s v="Floors 14-15 Ship Feb 4th_x001e__x001e_Floors 16-17 February 8th_x001e__x001e_Floors 18-19 February 14th_x001e__x001e_Floor 20 February 20th"/>
    <s v="BODWELL"/>
    <s v="Jessica Kennedy"/>
    <m/>
    <m/>
    <s v="P4-14TH"/>
    <s v="Picked - Complete"/>
    <m/>
    <d v="2019-02-01T00:00:00"/>
    <b v="0"/>
    <b v="0"/>
    <s v="NO"/>
    <x v="2"/>
    <x v="0"/>
    <s v="Machine Shop Finished - Incomplete"/>
    <x v="0"/>
    <n v="275"/>
    <n v="4"/>
    <n v="0"/>
    <x v="21"/>
    <n v="4950"/>
    <n v="72"/>
    <x v="0"/>
    <n v="0"/>
    <n v="2019"/>
    <n v="2"/>
    <n v="4"/>
    <n v="2"/>
    <x v="0"/>
    <x v="1"/>
    <x v="1"/>
    <x v="0"/>
    <x v="0"/>
  </r>
  <r>
    <s v="77175-25"/>
    <x v="6"/>
    <x v="10"/>
    <m/>
    <x v="2"/>
    <x v="0"/>
    <b v="0"/>
    <x v="204"/>
    <s v="Regular"/>
    <x v="1"/>
    <x v="1"/>
    <m/>
    <x v="57"/>
    <n v="1"/>
    <n v="8"/>
    <x v="4"/>
    <x v="711"/>
    <n v="58.4"/>
    <n v="4040"/>
    <n v="0"/>
    <s v="Floors 14-15 Ship Feb 4th_x001e__x001e_Floors 16-17 February 8th_x001e__x001e_Floors 18-19 February 14th_x001e__x001e_Floor 20 February 20th"/>
    <s v="BODWELL"/>
    <s v="Jessica Kennedy"/>
    <m/>
    <m/>
    <s v="P8-14TH"/>
    <m/>
    <m/>
    <m/>
    <b v="0"/>
    <b v="0"/>
    <s v="NO"/>
    <x v="0"/>
    <x v="0"/>
    <s v="Machine Shop Finished - Incomplete"/>
    <x v="0"/>
    <n v="505"/>
    <n v="7.3"/>
    <n v="0"/>
    <x v="2"/>
    <n v="4040"/>
    <n v="58.4"/>
    <x v="0"/>
    <n v="0"/>
    <n v="2019"/>
    <n v="2"/>
    <n v="4"/>
    <n v="2"/>
    <x v="0"/>
    <x v="1"/>
    <x v="0"/>
    <x v="0"/>
    <x v="0"/>
  </r>
  <r>
    <s v="77175-26"/>
    <x v="5"/>
    <x v="10"/>
    <m/>
    <x v="2"/>
    <x v="0"/>
    <b v="0"/>
    <x v="204"/>
    <s v="Regular"/>
    <x v="1"/>
    <x v="1"/>
    <m/>
    <x v="55"/>
    <n v="1"/>
    <n v="4"/>
    <x v="4"/>
    <x v="712"/>
    <n v="50.4"/>
    <n v="4220"/>
    <n v="0"/>
    <s v="Floors 14-15 Ship Feb 4th_x001e__x001e_Floors 16-17 February 8th_x001e__x001e_Floors 18-19 February 14th_x001e__x001e_Floor 20 February 20th"/>
    <s v="BODWELL"/>
    <s v="Jessica Kennedy"/>
    <m/>
    <m/>
    <s v="P16A-14TH"/>
    <s v="Picked - Complete"/>
    <m/>
    <d v="2019-02-01T00:00:00"/>
    <b v="0"/>
    <b v="0"/>
    <s v="NO"/>
    <x v="2"/>
    <x v="0"/>
    <s v="Machine Shop Finished - Incomplete"/>
    <x v="0"/>
    <n v="527.5"/>
    <n v="6.3"/>
    <n v="0"/>
    <x v="2"/>
    <n v="4220"/>
    <n v="50.4"/>
    <x v="0"/>
    <n v="0"/>
    <n v="2019"/>
    <n v="2"/>
    <n v="4"/>
    <n v="2"/>
    <x v="0"/>
    <x v="1"/>
    <x v="1"/>
    <x v="0"/>
    <x v="0"/>
  </r>
  <r>
    <s v="77175-27"/>
    <x v="5"/>
    <x v="10"/>
    <m/>
    <x v="2"/>
    <x v="0"/>
    <b v="0"/>
    <x v="204"/>
    <s v="Regular"/>
    <x v="0"/>
    <x v="0"/>
    <s v="sub assembly"/>
    <x v="58"/>
    <n v="1"/>
    <n v="49"/>
    <x v="55"/>
    <x v="703"/>
    <n v="142.1"/>
    <n v="14700"/>
    <n v="0"/>
    <s v="Floors 14-15 Ship Feb 4th_x001e__x001e_Floors 16-17 February 8th_x001e__x001e_Floors 18-19 February 14th_x001e__x001e_Floor 20 February 20th"/>
    <s v="BODWELL"/>
    <s v="Jessica Kennedy"/>
    <m/>
    <m/>
    <s v="A-15TH"/>
    <s v="Picked - Complete"/>
    <m/>
    <d v="2019-02-01T00:00:00"/>
    <b v="0"/>
    <b v="0"/>
    <s v="NO"/>
    <x v="2"/>
    <x v="0"/>
    <s v="Machine Shop Finished - Incomplete"/>
    <x v="0"/>
    <n v="300"/>
    <n v="2.9"/>
    <n v="0"/>
    <x v="54"/>
    <n v="14700"/>
    <n v="142.1"/>
    <x v="0"/>
    <n v="0"/>
    <n v="2019"/>
    <n v="2"/>
    <n v="4"/>
    <n v="2"/>
    <x v="0"/>
    <x v="1"/>
    <x v="0"/>
    <x v="0"/>
    <x v="0"/>
  </r>
  <r>
    <s v="77175-28"/>
    <x v="5"/>
    <x v="10"/>
    <m/>
    <x v="2"/>
    <x v="0"/>
    <b v="0"/>
    <x v="204"/>
    <s v="Regular"/>
    <x v="1"/>
    <x v="1"/>
    <m/>
    <x v="12"/>
    <n v="1"/>
    <n v="18"/>
    <x v="20"/>
    <x v="704"/>
    <n v="88.2"/>
    <n v="8100"/>
    <n v="0"/>
    <s v="Floors 14-15 Ship Feb 4th_x001e__x001e_Floors 16-17 February 8th_x001e__x001e_Floors 18-19 February 14th_x001e__x001e_Floor 20 February 20th"/>
    <s v="BODWELL"/>
    <s v="Jessica Kennedy"/>
    <m/>
    <m/>
    <s v="A1-15TH"/>
    <s v="Picked - Complete"/>
    <m/>
    <d v="2019-02-01T00:00:00"/>
    <b v="0"/>
    <b v="0"/>
    <s v="NO"/>
    <x v="2"/>
    <x v="0"/>
    <s v="Machine Shop Finished - Incomplete"/>
    <x v="0"/>
    <n v="450"/>
    <n v="4.9000000000000004"/>
    <n v="0"/>
    <x v="21"/>
    <n v="8100"/>
    <n v="88.2"/>
    <x v="0"/>
    <n v="0"/>
    <n v="2019"/>
    <n v="2"/>
    <n v="4"/>
    <n v="2"/>
    <x v="0"/>
    <x v="1"/>
    <x v="0"/>
    <x v="0"/>
    <x v="0"/>
  </r>
  <r>
    <s v="77175-29"/>
    <x v="6"/>
    <x v="10"/>
    <m/>
    <x v="2"/>
    <x v="0"/>
    <b v="0"/>
    <x v="204"/>
    <s v="Regular"/>
    <x v="1"/>
    <x v="1"/>
    <m/>
    <x v="13"/>
    <n v="1"/>
    <n v="5"/>
    <x v="15"/>
    <x v="705"/>
    <n v="26.5"/>
    <n v="3200"/>
    <n v="0"/>
    <s v="Floors 14-15 Ship Feb 4th_x001e__x001e_Floors 16-17 February 8th_x001e__x001e_Floors 18-19 February 14th_x001e__x001e_Floor 20 February 20th"/>
    <s v="BODWELL"/>
    <s v="Jessica Kennedy"/>
    <m/>
    <m/>
    <s v="A2-15TH"/>
    <m/>
    <m/>
    <m/>
    <b v="0"/>
    <b v="0"/>
    <s v="NO"/>
    <x v="0"/>
    <x v="0"/>
    <s v="Machine Shop Finished - Incomplete"/>
    <x v="0"/>
    <n v="640"/>
    <n v="5.3"/>
    <n v="0"/>
    <x v="15"/>
    <n v="3200"/>
    <n v="26.5"/>
    <x v="0"/>
    <n v="0"/>
    <n v="2019"/>
    <n v="2"/>
    <n v="4"/>
    <n v="2"/>
    <x v="0"/>
    <x v="1"/>
    <x v="0"/>
    <x v="0"/>
    <x v="0"/>
  </r>
  <r>
    <s v="77175-30"/>
    <x v="6"/>
    <x v="10"/>
    <m/>
    <x v="2"/>
    <x v="0"/>
    <b v="0"/>
    <x v="204"/>
    <s v="Regular"/>
    <x v="1"/>
    <x v="1"/>
    <m/>
    <x v="14"/>
    <n v="1"/>
    <n v="3"/>
    <x v="10"/>
    <x v="706"/>
    <n v="8.6999999999999993"/>
    <n v="960"/>
    <n v="0"/>
    <s v="Floors 14-15 Ship Feb 4th_x001e__x001e_Floors 16-17 February 8th_x001e__x001e_Floors 18-19 February 14th_x001e__x001e_Floor 20 February 20th"/>
    <s v="BODWELL"/>
    <s v="Jessica Kennedy"/>
    <m/>
    <m/>
    <s v="A3-DF-15TH"/>
    <m/>
    <m/>
    <m/>
    <b v="0"/>
    <b v="0"/>
    <s v="NO"/>
    <x v="0"/>
    <x v="0"/>
    <s v="Machine Shop Finished - Incomplete"/>
    <x v="0"/>
    <n v="320"/>
    <n v="2.9"/>
    <n v="0"/>
    <x v="9"/>
    <n v="960"/>
    <n v="8.6999999999999993"/>
    <x v="0"/>
    <n v="0"/>
    <n v="2019"/>
    <n v="2"/>
    <n v="4"/>
    <n v="2"/>
    <x v="0"/>
    <x v="1"/>
    <x v="0"/>
    <x v="0"/>
    <x v="0"/>
  </r>
  <r>
    <s v="77175-31"/>
    <x v="6"/>
    <x v="10"/>
    <m/>
    <x v="1"/>
    <x v="0"/>
    <b v="0"/>
    <x v="204"/>
    <s v="Regular"/>
    <x v="1"/>
    <x v="1"/>
    <m/>
    <x v="15"/>
    <n v="1"/>
    <n v="1"/>
    <x v="10"/>
    <x v="707"/>
    <n v="87"/>
    <n v="1616"/>
    <n v="0"/>
    <s v="Floors 14-15 Ship Feb 4th_x001e__x001e_Floors 16-17 February 8th_x001e__x001e_Floors 18-19 February 14th_x001e__x001e_Floor 20 February 20th"/>
    <s v="BODWELL"/>
    <s v="Jessica Kennedy"/>
    <m/>
    <m/>
    <s v="A4-15TH"/>
    <m/>
    <m/>
    <m/>
    <b v="0"/>
    <b v="0"/>
    <s v="NO"/>
    <x v="0"/>
    <x v="0"/>
    <s v="Machine Shop Started"/>
    <x v="0"/>
    <n v="538.66666666666663"/>
    <n v="29"/>
    <n v="0"/>
    <x v="9"/>
    <n v="1616"/>
    <n v="87"/>
    <x v="0"/>
    <n v="0"/>
    <n v="2019"/>
    <n v="2"/>
    <n v="4"/>
    <n v="2"/>
    <x v="0"/>
    <x v="1"/>
    <x v="1"/>
    <x v="0"/>
    <x v="2"/>
  </r>
  <r>
    <s v="77175-32"/>
    <x v="6"/>
    <x v="10"/>
    <m/>
    <x v="1"/>
    <x v="0"/>
    <b v="0"/>
    <x v="204"/>
    <s v="Regular"/>
    <x v="1"/>
    <x v="1"/>
    <m/>
    <x v="16"/>
    <n v="1"/>
    <n v="1"/>
    <x v="6"/>
    <x v="708"/>
    <n v="49"/>
    <n v="856"/>
    <n v="0"/>
    <s v="Floors 14-15 Ship Feb 4th_x001e__x001e_Floors 16-17 February 8th_x001e__x001e_Floors 18-19 February 14th_x001e__x001e_Floor 20 February 20th"/>
    <s v="BODWELL"/>
    <s v="Jessica Kennedy"/>
    <m/>
    <m/>
    <s v="A4A-15TH"/>
    <m/>
    <m/>
    <m/>
    <b v="0"/>
    <b v="0"/>
    <s v="NO"/>
    <x v="0"/>
    <x v="0"/>
    <s v="Machine Shop Started"/>
    <x v="0"/>
    <n v="428"/>
    <n v="24.5"/>
    <n v="0"/>
    <x v="5"/>
    <n v="856"/>
    <n v="49"/>
    <x v="0"/>
    <n v="0"/>
    <n v="2019"/>
    <n v="2"/>
    <n v="4"/>
    <n v="2"/>
    <x v="0"/>
    <x v="1"/>
    <x v="1"/>
    <x v="0"/>
    <x v="2"/>
  </r>
  <r>
    <s v="77175-33"/>
    <x v="5"/>
    <x v="10"/>
    <m/>
    <x v="2"/>
    <x v="0"/>
    <b v="0"/>
    <x v="204"/>
    <s v="Regular"/>
    <x v="1"/>
    <x v="1"/>
    <m/>
    <x v="17"/>
    <n v="1"/>
    <n v="18"/>
    <x v="20"/>
    <x v="710"/>
    <n v="72"/>
    <n v="4950"/>
    <n v="0"/>
    <s v="Floors 14-15 Ship Feb 4th_x001e__x001e_Floors 16-17 February 8th_x001e__x001e_Floors 18-19 February 14th_x001e__x001e_Floor 20 February 20th"/>
    <s v="BODWELL"/>
    <s v="Jessica Kennedy"/>
    <m/>
    <m/>
    <s v="P4-15TH"/>
    <s v="Picked - Complete"/>
    <m/>
    <d v="2019-02-01T00:00:00"/>
    <b v="0"/>
    <b v="0"/>
    <s v="NO"/>
    <x v="2"/>
    <x v="0"/>
    <s v="Machine Shop Finished - Incomplete"/>
    <x v="0"/>
    <n v="275"/>
    <n v="4"/>
    <n v="0"/>
    <x v="21"/>
    <n v="4950"/>
    <n v="72"/>
    <x v="0"/>
    <n v="0"/>
    <n v="2019"/>
    <n v="2"/>
    <n v="4"/>
    <n v="2"/>
    <x v="0"/>
    <x v="1"/>
    <x v="1"/>
    <x v="0"/>
    <x v="0"/>
  </r>
  <r>
    <s v="77175-34"/>
    <x v="6"/>
    <x v="10"/>
    <m/>
    <x v="2"/>
    <x v="0"/>
    <b v="0"/>
    <x v="204"/>
    <s v="Regular"/>
    <x v="0"/>
    <x v="0"/>
    <s v="sub assembly"/>
    <x v="59"/>
    <n v="1"/>
    <n v="4"/>
    <x v="8"/>
    <x v="711"/>
    <n v="29.2"/>
    <n v="2020"/>
    <n v="0"/>
    <s v="Floors 14-15 Ship Feb 4th_x001e__x001e_Floors 16-17 February 8th_x001e__x001e_Floors 18-19 February 14th_x001e__x001e_Floor 20 February 20th"/>
    <s v="BODWELL"/>
    <s v="Jessica Kennedy"/>
    <m/>
    <m/>
    <s v="P8-15TH"/>
    <m/>
    <m/>
    <m/>
    <b v="0"/>
    <b v="0"/>
    <s v="NO"/>
    <x v="0"/>
    <x v="0"/>
    <s v="Machine Shop Finished - Incomplete"/>
    <x v="0"/>
    <n v="505"/>
    <n v="7.3"/>
    <n v="0"/>
    <x v="7"/>
    <n v="2020"/>
    <n v="29.2"/>
    <x v="0"/>
    <n v="0"/>
    <n v="2019"/>
    <n v="2"/>
    <n v="4"/>
    <n v="2"/>
    <x v="0"/>
    <x v="1"/>
    <x v="0"/>
    <x v="0"/>
    <x v="0"/>
  </r>
  <r>
    <s v="77175-143"/>
    <x v="6"/>
    <x v="10"/>
    <m/>
    <x v="2"/>
    <x v="0"/>
    <b v="0"/>
    <x v="204"/>
    <s v="Regular"/>
    <x v="1"/>
    <x v="1"/>
    <m/>
    <x v="60"/>
    <n v="1"/>
    <n v="8"/>
    <x v="4"/>
    <x v="713"/>
    <n v="24"/>
    <n v="2560"/>
    <n v="0"/>
    <s v="Floors 14-15 Ship Feb 4th_x001e__x001e_Floors 16-17 February 8th_x001e__x001e_Floors 18-19 February 14th_x001e__x001e_Floor 20 February 20th"/>
    <s v="BODWELL"/>
    <s v="Jessica Kennedy"/>
    <m/>
    <m/>
    <s v="A3-GRID-14TH"/>
    <m/>
    <m/>
    <m/>
    <b v="0"/>
    <b v="0"/>
    <s v="NO"/>
    <x v="0"/>
    <x v="0"/>
    <s v="Machine Shop Finished - Incomplete"/>
    <x v="0"/>
    <n v="320"/>
    <n v="3"/>
    <n v="0"/>
    <x v="2"/>
    <n v="2560"/>
    <n v="24"/>
    <x v="0"/>
    <n v="0"/>
    <n v="2019"/>
    <n v="2"/>
    <n v="4"/>
    <n v="2"/>
    <x v="0"/>
    <x v="1"/>
    <x v="0"/>
    <x v="0"/>
    <x v="0"/>
  </r>
  <r>
    <s v="77175-144"/>
    <x v="6"/>
    <x v="10"/>
    <m/>
    <x v="2"/>
    <x v="0"/>
    <b v="0"/>
    <x v="204"/>
    <s v="Regular"/>
    <x v="1"/>
    <x v="1"/>
    <m/>
    <x v="61"/>
    <n v="1"/>
    <n v="10"/>
    <x v="17"/>
    <x v="713"/>
    <n v="30"/>
    <n v="3200"/>
    <n v="0"/>
    <s v="Floors 14-15 Ship Feb 4th_x001e__x001e_Floors 16-17 February 8th_x001e__x001e_Floors 18-19 February 14th_x001e__x001e_Floor 20 February 20th"/>
    <s v="BODWELL"/>
    <s v="Jessica Kennedy"/>
    <m/>
    <m/>
    <s v="A3-GRID-15TH"/>
    <m/>
    <m/>
    <m/>
    <b v="0"/>
    <b v="0"/>
    <s v="NO"/>
    <x v="0"/>
    <x v="0"/>
    <s v="Machine Shop Finished - Incomplete"/>
    <x v="0"/>
    <n v="320"/>
    <n v="3"/>
    <n v="0"/>
    <x v="18"/>
    <n v="3200"/>
    <n v="30"/>
    <x v="0"/>
    <n v="0"/>
    <n v="2019"/>
    <n v="2"/>
    <n v="4"/>
    <n v="2"/>
    <x v="0"/>
    <x v="1"/>
    <x v="0"/>
    <x v="0"/>
    <x v="0"/>
  </r>
  <r>
    <s v="77175-145"/>
    <x v="5"/>
    <x v="10"/>
    <m/>
    <x v="2"/>
    <x v="0"/>
    <b v="0"/>
    <x v="204"/>
    <s v="Regular"/>
    <x v="1"/>
    <x v="1"/>
    <m/>
    <x v="62"/>
    <n v="1"/>
    <n v="2"/>
    <x v="6"/>
    <x v="709"/>
    <n v="17"/>
    <n v="1800"/>
    <n v="0"/>
    <s v="Floors 14-15 Ship Feb 4th_x001e__x001e_Floors 16-17 February 8th_x001e__x001e_Floors 18-19 February 14th_x001e__x001e_Floor 20 February 20th"/>
    <s v="BODWELL"/>
    <s v="Jessica Kennedy"/>
    <m/>
    <m/>
    <s v="A9-DWF-15TH"/>
    <s v="Picked - Complete"/>
    <m/>
    <d v="2019-02-01T00:00:00"/>
    <b v="0"/>
    <b v="0"/>
    <s v="NO"/>
    <x v="0"/>
    <x v="0"/>
    <s v="Machine Shop Finished - Incomplete"/>
    <x v="0"/>
    <n v="900"/>
    <n v="8.5"/>
    <n v="0"/>
    <x v="5"/>
    <n v="1800"/>
    <n v="17"/>
    <x v="0"/>
    <n v="0"/>
    <n v="2019"/>
    <n v="2"/>
    <n v="4"/>
    <n v="2"/>
    <x v="0"/>
    <x v="1"/>
    <x v="1"/>
    <x v="0"/>
    <x v="0"/>
  </r>
  <r>
    <s v="77180-1"/>
    <x v="1"/>
    <x v="7"/>
    <d v="2019-01-23T00:00:00"/>
    <x v="1"/>
    <x v="0"/>
    <b v="0"/>
    <x v="205"/>
    <s v="Regular"/>
    <x v="1"/>
    <x v="1"/>
    <m/>
    <x v="0"/>
    <n v="1"/>
    <n v="6"/>
    <x v="9"/>
    <x v="714"/>
    <n v="18.36"/>
    <n v="1440"/>
    <n v="0"/>
    <s v="DO NOT SHIP BEFORE FEBRUARY 12, 2019_x001e_NO UPS GROUND/FEDEX GROUND TO SITE"/>
    <s v="RCLURIE2"/>
    <s v="Sacha Lempka"/>
    <m/>
    <m/>
    <s v="D-4'"/>
    <m/>
    <m/>
    <m/>
    <b v="0"/>
    <b v="0"/>
    <s v="NO"/>
    <x v="0"/>
    <x v="0"/>
    <s v="Machine Shop Started"/>
    <x v="0"/>
    <n v="240"/>
    <n v="3.06"/>
    <n v="0"/>
    <x v="8"/>
    <n v="1440"/>
    <n v="18.36"/>
    <x v="0"/>
    <n v="1"/>
    <n v="2019"/>
    <n v="2"/>
    <n v="12"/>
    <n v="1"/>
    <x v="1"/>
    <x v="1"/>
    <x v="0"/>
    <x v="0"/>
    <x v="2"/>
  </r>
  <r>
    <s v="77180-2"/>
    <x v="1"/>
    <x v="7"/>
    <d v="2019-01-23T00:00:00"/>
    <x v="1"/>
    <x v="0"/>
    <b v="0"/>
    <x v="205"/>
    <s v="Regular"/>
    <x v="1"/>
    <x v="1"/>
    <m/>
    <x v="1"/>
    <n v="1"/>
    <n v="6"/>
    <x v="9"/>
    <x v="715"/>
    <n v="32.700000000000003"/>
    <n v="2880"/>
    <n v="0"/>
    <s v="DO NOT SHIP BEFORE FEBRUARY 12, 2019_x001e_NO UPS GROUND/FEDEX GROUND TO SITE"/>
    <s v="RCLURIE2"/>
    <s v="Sacha Lempka"/>
    <m/>
    <m/>
    <s v="D-8'"/>
    <m/>
    <m/>
    <m/>
    <b v="0"/>
    <b v="0"/>
    <s v="NO"/>
    <x v="0"/>
    <x v="0"/>
    <s v="Machine Shop Started"/>
    <x v="0"/>
    <n v="480"/>
    <n v="5.45"/>
    <n v="0"/>
    <x v="8"/>
    <n v="2880"/>
    <n v="32.700000000000003"/>
    <x v="0"/>
    <n v="0"/>
    <n v="2019"/>
    <n v="2"/>
    <n v="12"/>
    <n v="1"/>
    <x v="1"/>
    <x v="1"/>
    <x v="0"/>
    <x v="0"/>
    <x v="2"/>
  </r>
  <r>
    <s v="77180-3"/>
    <x v="1"/>
    <x v="7"/>
    <d v="2019-01-23T00:00:00"/>
    <x v="1"/>
    <x v="0"/>
    <b v="0"/>
    <x v="205"/>
    <s v="Regular"/>
    <x v="1"/>
    <x v="1"/>
    <m/>
    <x v="2"/>
    <n v="1"/>
    <n v="2"/>
    <x v="6"/>
    <x v="716"/>
    <n v="18.52"/>
    <n v="960"/>
    <n v="0"/>
    <s v="DO NOT SHIP BEFORE FEBRUARY 12, 2019_x001e_NO UPS GROUND/FEDEX GROUND TO SITE"/>
    <s v="RCLURIE2"/>
    <s v="Sacha Lempka"/>
    <m/>
    <m/>
    <s v="D-8' (1)EM"/>
    <m/>
    <m/>
    <m/>
    <b v="0"/>
    <b v="0"/>
    <s v="NO"/>
    <x v="0"/>
    <x v="0"/>
    <s v="Machine Shop Started"/>
    <x v="0"/>
    <n v="480"/>
    <n v="9.26"/>
    <n v="0"/>
    <x v="5"/>
    <n v="960"/>
    <n v="18.52"/>
    <x v="0"/>
    <n v="0"/>
    <n v="2019"/>
    <n v="2"/>
    <n v="12"/>
    <n v="1"/>
    <x v="1"/>
    <x v="1"/>
    <x v="0"/>
    <x v="0"/>
    <x v="2"/>
  </r>
  <r>
    <s v="77180-4"/>
    <x v="1"/>
    <x v="7"/>
    <d v="2019-01-23T00:00:00"/>
    <x v="1"/>
    <x v="0"/>
    <b v="0"/>
    <x v="205"/>
    <s v="Regular"/>
    <x v="1"/>
    <x v="1"/>
    <m/>
    <x v="3"/>
    <n v="1"/>
    <n v="4"/>
    <x v="4"/>
    <x v="717"/>
    <n v="46.2"/>
    <n v="3840"/>
    <n v="0"/>
    <s v="DO NOT SHIP BEFORE FEBRUARY 12, 2019_x001e_NO UPS GROUND/FEDEX GROUND TO SITE"/>
    <s v="RCLURIE2"/>
    <s v="Sacha Lempka"/>
    <m/>
    <m/>
    <s v="D-16'"/>
    <m/>
    <m/>
    <m/>
    <b v="0"/>
    <b v="0"/>
    <s v="NO"/>
    <x v="0"/>
    <x v="0"/>
    <s v="Machine Shop Started"/>
    <x v="0"/>
    <n v="480"/>
    <n v="5.7750000000000004"/>
    <n v="0"/>
    <x v="2"/>
    <n v="3840"/>
    <n v="46.2"/>
    <x v="0"/>
    <n v="0"/>
    <n v="2019"/>
    <n v="2"/>
    <n v="12"/>
    <n v="1"/>
    <x v="1"/>
    <x v="1"/>
    <x v="0"/>
    <x v="0"/>
    <x v="2"/>
  </r>
  <r>
    <s v="77180-5"/>
    <x v="1"/>
    <x v="7"/>
    <d v="2019-01-23T00:00:00"/>
    <x v="1"/>
    <x v="0"/>
    <b v="0"/>
    <x v="205"/>
    <s v="Regular"/>
    <x v="1"/>
    <x v="1"/>
    <m/>
    <x v="4"/>
    <n v="1"/>
    <n v="4"/>
    <x v="5"/>
    <x v="718"/>
    <n v="110.04"/>
    <n v="6720"/>
    <n v="0"/>
    <s v="DO NOT SHIP BEFORE FEBRUARY 12, 2019_x001e_NO UPS GROUND/FEDEX GROUND TO SITE"/>
    <s v="RCLURIE2"/>
    <s v="Sacha Lempka"/>
    <m/>
    <m/>
    <s v="D-28' (2)EM"/>
    <m/>
    <m/>
    <m/>
    <b v="0"/>
    <b v="0"/>
    <s v="NO"/>
    <x v="0"/>
    <x v="0"/>
    <s v="Machine Shop Started"/>
    <x v="0"/>
    <n v="560"/>
    <n v="9.17"/>
    <n v="0"/>
    <x v="10"/>
    <n v="6720"/>
    <n v="110.03999999999999"/>
    <x v="0"/>
    <n v="0"/>
    <n v="2019"/>
    <n v="2"/>
    <n v="12"/>
    <n v="1"/>
    <x v="1"/>
    <x v="1"/>
    <x v="0"/>
    <x v="0"/>
    <x v="2"/>
  </r>
  <r>
    <s v="77180-6"/>
    <x v="1"/>
    <x v="7"/>
    <d v="2019-01-23T00:00:00"/>
    <x v="1"/>
    <x v="0"/>
    <b v="0"/>
    <x v="205"/>
    <s v="Regular"/>
    <x v="5"/>
    <x v="1"/>
    <m/>
    <x v="5"/>
    <n v="1"/>
    <n v="4"/>
    <x v="8"/>
    <x v="719"/>
    <n v="12.24"/>
    <n v="960"/>
    <n v="0"/>
    <s v="DO NOT SHIP BEFORE FEBRUARY 12, 2019_x001e_NO UPS GROUND/FEDEX GROUND TO SITE"/>
    <s v="RCLURIE2"/>
    <s v="Sacha Lempka"/>
    <m/>
    <m/>
    <s v="F-4'"/>
    <m/>
    <m/>
    <m/>
    <b v="0"/>
    <b v="0"/>
    <s v="NO"/>
    <x v="0"/>
    <x v="0"/>
    <s v="Machine Shop Started"/>
    <x v="0"/>
    <n v="240"/>
    <n v="3.06"/>
    <n v="0"/>
    <x v="7"/>
    <n v="960"/>
    <n v="12.24"/>
    <x v="5"/>
    <n v="0"/>
    <n v="2019"/>
    <n v="2"/>
    <n v="12"/>
    <n v="1"/>
    <x v="1"/>
    <x v="1"/>
    <x v="0"/>
    <x v="0"/>
    <x v="2"/>
  </r>
  <r>
    <s v="77180-7"/>
    <x v="1"/>
    <x v="7"/>
    <d v="2019-01-23T00:00:00"/>
    <x v="1"/>
    <x v="0"/>
    <b v="0"/>
    <x v="205"/>
    <s v="Regular"/>
    <x v="1"/>
    <x v="1"/>
    <m/>
    <x v="9"/>
    <n v="1"/>
    <n v="5"/>
    <x v="15"/>
    <x v="720"/>
    <n v="27.25"/>
    <n v="2400"/>
    <n v="0"/>
    <s v="DO NOT SHIP BEFORE FEBRUARY 12, 2019_x001e_NO UPS GROUND/FEDEX GROUND TO SITE"/>
    <s v="RCLURIE2"/>
    <s v="Sacha Lempka"/>
    <m/>
    <m/>
    <s v="F-8'"/>
    <m/>
    <m/>
    <m/>
    <b v="0"/>
    <b v="0"/>
    <s v="NO"/>
    <x v="0"/>
    <x v="0"/>
    <s v="Machine Shop Started"/>
    <x v="0"/>
    <n v="480"/>
    <n v="5.45"/>
    <n v="0"/>
    <x v="15"/>
    <n v="2400"/>
    <n v="27.25"/>
    <x v="0"/>
    <n v="0"/>
    <n v="2019"/>
    <n v="2"/>
    <n v="12"/>
    <n v="1"/>
    <x v="1"/>
    <x v="1"/>
    <x v="0"/>
    <x v="0"/>
    <x v="2"/>
  </r>
  <r>
    <s v="77180-8"/>
    <x v="1"/>
    <x v="7"/>
    <d v="2019-01-23T00:00:00"/>
    <x v="1"/>
    <x v="0"/>
    <b v="0"/>
    <x v="205"/>
    <s v="Regular"/>
    <x v="1"/>
    <x v="1"/>
    <m/>
    <x v="10"/>
    <n v="1"/>
    <n v="5"/>
    <x v="15"/>
    <x v="721"/>
    <n v="46.3"/>
    <n v="2400"/>
    <n v="0"/>
    <s v="DO NOT SHIP BEFORE FEBRUARY 12, 2019_x001e_NO UPS GROUND/FEDEX GROUND TO SITE"/>
    <s v="RCLURIE2"/>
    <s v="Sacha Lempka"/>
    <m/>
    <m/>
    <s v="F-8' EM"/>
    <m/>
    <m/>
    <m/>
    <b v="0"/>
    <b v="0"/>
    <s v="NO"/>
    <x v="0"/>
    <x v="0"/>
    <s v="Machine Shop Started"/>
    <x v="0"/>
    <n v="480"/>
    <n v="9.26"/>
    <n v="0"/>
    <x v="15"/>
    <n v="2400"/>
    <n v="46.3"/>
    <x v="0"/>
    <n v="0"/>
    <n v="2019"/>
    <n v="2"/>
    <n v="12"/>
    <n v="1"/>
    <x v="1"/>
    <x v="1"/>
    <x v="0"/>
    <x v="0"/>
    <x v="2"/>
  </r>
  <r>
    <s v="77180-9"/>
    <x v="1"/>
    <x v="7"/>
    <d v="2019-01-23T00:00:00"/>
    <x v="1"/>
    <x v="0"/>
    <b v="0"/>
    <x v="205"/>
    <s v="Regular"/>
    <x v="1"/>
    <x v="1"/>
    <m/>
    <x v="11"/>
    <n v="1"/>
    <n v="9"/>
    <x v="11"/>
    <x v="722"/>
    <n v="27.54"/>
    <n v="2160"/>
    <n v="0"/>
    <s v="DO NOT SHIP BEFORE FEBRUARY 12, 2019_x001e_NO UPS GROUND/FEDEX GROUND TO SITE"/>
    <s v="RCLURIE2"/>
    <s v="Sacha Lempka"/>
    <m/>
    <m/>
    <s v="SC-4'"/>
    <m/>
    <m/>
    <m/>
    <b v="0"/>
    <b v="0"/>
    <s v="NO"/>
    <x v="0"/>
    <x v="0"/>
    <s v="Machine Shop Started"/>
    <x v="0"/>
    <n v="240"/>
    <n v="3.06"/>
    <n v="0"/>
    <x v="11"/>
    <n v="2160"/>
    <n v="27.54"/>
    <x v="0"/>
    <n v="0"/>
    <n v="2019"/>
    <n v="2"/>
    <n v="12"/>
    <n v="1"/>
    <x v="1"/>
    <x v="1"/>
    <x v="0"/>
    <x v="0"/>
    <x v="2"/>
  </r>
  <r>
    <s v="77180-10"/>
    <x v="1"/>
    <x v="7"/>
    <d v="2019-01-23T00:00:00"/>
    <x v="1"/>
    <x v="0"/>
    <b v="0"/>
    <x v="205"/>
    <s v="Regular"/>
    <x v="1"/>
    <x v="1"/>
    <m/>
    <x v="6"/>
    <n v="1"/>
    <n v="2"/>
    <x v="6"/>
    <x v="723"/>
    <n v="13.76"/>
    <n v="480"/>
    <n v="0"/>
    <s v="DO NOT SHIP BEFORE FEBRUARY 12, 2019_x001e_NO UPS GROUND/FEDEX GROUND TO SITE"/>
    <s v="RCLURIE2"/>
    <s v="Sacha Lempka"/>
    <m/>
    <m/>
    <s v="SC-4' (1)EM"/>
    <m/>
    <m/>
    <m/>
    <b v="0"/>
    <b v="0"/>
    <s v="NO"/>
    <x v="0"/>
    <x v="0"/>
    <s v="Machine Shop Started"/>
    <x v="0"/>
    <n v="240"/>
    <n v="6.88"/>
    <n v="0"/>
    <x v="5"/>
    <n v="480"/>
    <n v="13.76"/>
    <x v="0"/>
    <n v="0"/>
    <n v="2019"/>
    <n v="2"/>
    <n v="12"/>
    <n v="1"/>
    <x v="1"/>
    <x v="1"/>
    <x v="0"/>
    <x v="0"/>
    <x v="2"/>
  </r>
  <r>
    <s v="77180-11"/>
    <x v="1"/>
    <x v="7"/>
    <d v="2019-01-23T00:00:00"/>
    <x v="1"/>
    <x v="0"/>
    <b v="0"/>
    <x v="205"/>
    <s v="Regular"/>
    <x v="1"/>
    <x v="1"/>
    <m/>
    <x v="7"/>
    <n v="1"/>
    <n v="3"/>
    <x v="10"/>
    <x v="724"/>
    <n v="16.350000000000001"/>
    <n v="1440"/>
    <n v="0"/>
    <s v="DO NOT SHIP BEFORE FEBRUARY 12, 2019_x001e_NO UPS GROUND/FEDEX GROUND TO SITE"/>
    <s v="RCLURIE2"/>
    <s v="Sacha Lempka"/>
    <m/>
    <m/>
    <s v="SC-8'"/>
    <m/>
    <m/>
    <m/>
    <b v="0"/>
    <b v="0"/>
    <s v="NO"/>
    <x v="0"/>
    <x v="0"/>
    <s v="Machine Shop Started"/>
    <x v="0"/>
    <n v="480"/>
    <n v="5.45"/>
    <n v="0"/>
    <x v="9"/>
    <n v="1440"/>
    <n v="16.350000000000001"/>
    <x v="0"/>
    <n v="0"/>
    <n v="2019"/>
    <n v="2"/>
    <n v="12"/>
    <n v="1"/>
    <x v="1"/>
    <x v="1"/>
    <x v="0"/>
    <x v="0"/>
    <x v="2"/>
  </r>
  <r>
    <s v="77180-12"/>
    <x v="1"/>
    <x v="7"/>
    <d v="2019-01-23T00:00:00"/>
    <x v="1"/>
    <x v="0"/>
    <b v="0"/>
    <x v="205"/>
    <s v="Regular"/>
    <x v="1"/>
    <x v="1"/>
    <m/>
    <x v="40"/>
    <n v="1"/>
    <n v="3"/>
    <x v="10"/>
    <x v="725"/>
    <n v="27.78"/>
    <n v="1440"/>
    <n v="0"/>
    <s v="DO NOT SHIP BEFORE FEBRUARY 12, 2019_x001e_NO UPS GROUND/FEDEX GROUND TO SITE"/>
    <s v="RCLURIE2"/>
    <s v="Sacha Lempka"/>
    <m/>
    <m/>
    <s v="SC-8' (1)EM"/>
    <m/>
    <m/>
    <m/>
    <b v="0"/>
    <b v="0"/>
    <s v="NO"/>
    <x v="0"/>
    <x v="0"/>
    <s v="Machine Shop Started"/>
    <x v="0"/>
    <n v="480"/>
    <n v="9.26"/>
    <n v="0"/>
    <x v="9"/>
    <n v="1440"/>
    <n v="27.78"/>
    <x v="0"/>
    <n v="0"/>
    <n v="2019"/>
    <n v="2"/>
    <n v="12"/>
    <n v="1"/>
    <x v="1"/>
    <x v="1"/>
    <x v="0"/>
    <x v="0"/>
    <x v="2"/>
  </r>
  <r>
    <s v="78515-1"/>
    <x v="2"/>
    <x v="9"/>
    <d v="2019-02-07T00:00:00"/>
    <x v="3"/>
    <x v="0"/>
    <b v="0"/>
    <x v="206"/>
    <s v="Regular"/>
    <x v="1"/>
    <x v="1"/>
    <m/>
    <x v="0"/>
    <n v="1"/>
    <n v="5"/>
    <x v="15"/>
    <x v="726"/>
    <n v="35"/>
    <n v="2335"/>
    <n v="0"/>
    <m/>
    <s v="RCLURIE2"/>
    <s v="Sacha Lempka"/>
    <m/>
    <m/>
    <s v="A"/>
    <m/>
    <m/>
    <d v="2019-02-04T00:00:00"/>
    <b v="0"/>
    <b v="0"/>
    <s v="NO"/>
    <x v="2"/>
    <x v="0"/>
    <s v="Given to Shipping"/>
    <x v="0"/>
    <n v="467"/>
    <n v="7"/>
    <n v="5"/>
    <x v="4"/>
    <n v="0"/>
    <n v="0"/>
    <x v="0"/>
    <n v="1"/>
    <n v="2019"/>
    <n v="2"/>
    <n v="7"/>
    <n v="1"/>
    <x v="1"/>
    <x v="1"/>
    <x v="0"/>
    <x v="0"/>
    <x v="0"/>
  </r>
  <r>
    <s v="78506-1"/>
    <x v="1"/>
    <x v="8"/>
    <d v="2019-02-15T00:00:00"/>
    <x v="1"/>
    <x v="0"/>
    <b v="0"/>
    <x v="207"/>
    <s v="High Priority"/>
    <x v="1"/>
    <x v="1"/>
    <m/>
    <x v="0"/>
    <n v="1"/>
    <n v="6"/>
    <x v="9"/>
    <x v="727"/>
    <n v="48"/>
    <n v="5400"/>
    <n v="0"/>
    <s v="MUST MUST SHIP FEB 8TH,  NO BUFFER"/>
    <s v="ALA"/>
    <s v="Zahra Vatani"/>
    <m/>
    <m/>
    <s v="A1-8'"/>
    <s v="Picked - Complete"/>
    <d v="2019-02-04T00:00:00"/>
    <m/>
    <b v="0"/>
    <b v="0"/>
    <s v="NO"/>
    <x v="2"/>
    <x v="0"/>
    <s v="Machine Shop Started"/>
    <x v="0"/>
    <n v="900"/>
    <n v="8"/>
    <n v="0"/>
    <x v="8"/>
    <n v="5400"/>
    <n v="48"/>
    <x v="0"/>
    <n v="1"/>
    <n v="2019"/>
    <n v="2"/>
    <n v="8"/>
    <n v="1"/>
    <x v="1"/>
    <x v="0"/>
    <x v="1"/>
    <x v="0"/>
    <x v="2"/>
  </r>
  <r>
    <s v="78506-2"/>
    <x v="1"/>
    <x v="8"/>
    <d v="2019-02-15T00:00:00"/>
    <x v="1"/>
    <x v="0"/>
    <b v="0"/>
    <x v="207"/>
    <s v="High Priority"/>
    <x v="7"/>
    <x v="0"/>
    <s v="Driver"/>
    <x v="1"/>
    <n v="1"/>
    <n v="3"/>
    <x v="10"/>
    <x v="728"/>
    <n v="15"/>
    <n v="1440"/>
    <n v="0"/>
    <s v="MUST MUST SHIP FEB 8TH,  NO BUFFER"/>
    <s v="ALA"/>
    <s v="Zahra Vatani"/>
    <m/>
    <m/>
    <s v="A2-4'"/>
    <s v="Picked - Complete"/>
    <d v="2019-02-04T00:00:00"/>
    <m/>
    <b v="0"/>
    <b v="0"/>
    <s v="NO"/>
    <x v="2"/>
    <x v="0"/>
    <s v="Machine Shop Started"/>
    <x v="0"/>
    <n v="480"/>
    <n v="5"/>
    <n v="0"/>
    <x v="9"/>
    <n v="1440"/>
    <n v="15"/>
    <x v="0"/>
    <n v="0"/>
    <n v="2019"/>
    <n v="2"/>
    <n v="8"/>
    <n v="1"/>
    <x v="1"/>
    <x v="0"/>
    <x v="1"/>
    <x v="0"/>
    <x v="2"/>
  </r>
  <r>
    <s v="78506-3"/>
    <x v="1"/>
    <x v="8"/>
    <d v="2019-02-15T00:00:00"/>
    <x v="1"/>
    <x v="0"/>
    <b v="0"/>
    <x v="207"/>
    <s v="High Priority"/>
    <x v="1"/>
    <x v="1"/>
    <m/>
    <x v="2"/>
    <n v="1"/>
    <n v="2"/>
    <x v="4"/>
    <x v="729"/>
    <n v="38"/>
    <n v="2480"/>
    <n v="0"/>
    <s v="MUST MUST SHIP FEB 8TH,  NO BUFFER"/>
    <s v="ALA"/>
    <s v="Zahra Vatani"/>
    <m/>
    <m/>
    <s v="C"/>
    <s v="Picked - Complete"/>
    <d v="2019-02-04T00:00:00"/>
    <m/>
    <b v="0"/>
    <b v="0"/>
    <s v="NO"/>
    <x v="1"/>
    <x v="0"/>
    <s v="Machine Shop Started"/>
    <x v="0"/>
    <n v="310"/>
    <n v="4.75"/>
    <n v="0"/>
    <x v="2"/>
    <n v="2480"/>
    <n v="38"/>
    <x v="0"/>
    <n v="0"/>
    <n v="2019"/>
    <n v="2"/>
    <n v="8"/>
    <n v="1"/>
    <x v="1"/>
    <x v="0"/>
    <x v="1"/>
    <x v="0"/>
    <x v="2"/>
  </r>
  <r>
    <s v="78506-4"/>
    <x v="1"/>
    <x v="8"/>
    <d v="2019-02-15T00:00:00"/>
    <x v="1"/>
    <x v="0"/>
    <b v="0"/>
    <x v="207"/>
    <s v="High Priority"/>
    <x v="1"/>
    <x v="1"/>
    <m/>
    <x v="3"/>
    <n v="1"/>
    <n v="1"/>
    <x v="8"/>
    <x v="730"/>
    <n v="19"/>
    <n v="760"/>
    <n v="0"/>
    <s v="MUST MUST SHIP FEB 8TH,  NO BUFFER"/>
    <s v="ALA"/>
    <s v="Zahra Vatani"/>
    <m/>
    <m/>
    <s v="B"/>
    <s v="Picked - Complete"/>
    <d v="2019-02-04T00:00:00"/>
    <m/>
    <b v="0"/>
    <b v="0"/>
    <s v="NO"/>
    <x v="1"/>
    <x v="0"/>
    <s v="Machine Shop Started"/>
    <x v="0"/>
    <n v="190"/>
    <n v="4.75"/>
    <n v="0"/>
    <x v="7"/>
    <n v="760"/>
    <n v="19"/>
    <x v="0"/>
    <n v="0"/>
    <n v="2019"/>
    <n v="2"/>
    <n v="8"/>
    <n v="1"/>
    <x v="1"/>
    <x v="0"/>
    <x v="1"/>
    <x v="0"/>
    <x v="2"/>
  </r>
  <r>
    <s v="78796-1"/>
    <x v="0"/>
    <x v="12"/>
    <d v="2019-02-13T00:00:00"/>
    <x v="1"/>
    <x v="0"/>
    <b v="0"/>
    <x v="208"/>
    <s v="Regular"/>
    <x v="1"/>
    <x v="1"/>
    <m/>
    <x v="0"/>
    <n v="1"/>
    <n v="6"/>
    <x v="9"/>
    <x v="731"/>
    <n v="18"/>
    <n v="1770"/>
    <n v="0"/>
    <m/>
    <s v="Internat"/>
    <s v="Joe Brier"/>
    <m/>
    <m/>
    <s v="F8"/>
    <m/>
    <m/>
    <m/>
    <b v="0"/>
    <b v="0"/>
    <s v="NO"/>
    <x v="0"/>
    <x v="0"/>
    <s v="Machine Shop Started"/>
    <x v="0"/>
    <n v="295"/>
    <n v="3"/>
    <n v="0"/>
    <x v="8"/>
    <n v="1770"/>
    <n v="18"/>
    <x v="0"/>
    <n v="1"/>
    <n v="2019"/>
    <n v="2"/>
    <n v="13"/>
    <n v="1"/>
    <x v="1"/>
    <x v="0"/>
    <x v="1"/>
    <x v="0"/>
    <x v="2"/>
  </r>
  <r>
    <s v="78796-2"/>
    <x v="0"/>
    <x v="12"/>
    <d v="2019-02-13T00:00:00"/>
    <x v="1"/>
    <x v="0"/>
    <b v="0"/>
    <x v="208"/>
    <s v="Regular"/>
    <x v="1"/>
    <x v="1"/>
    <m/>
    <x v="1"/>
    <n v="1"/>
    <n v="3"/>
    <x v="10"/>
    <x v="732"/>
    <n v="9"/>
    <n v="1620"/>
    <n v="0"/>
    <m/>
    <s v="Internat"/>
    <s v="Joe Brier"/>
    <m/>
    <m/>
    <s v="F8 EM"/>
    <m/>
    <m/>
    <m/>
    <b v="0"/>
    <b v="0"/>
    <s v="NO"/>
    <x v="0"/>
    <x v="0"/>
    <s v="Machine Shop Started"/>
    <x v="0"/>
    <n v="540"/>
    <n v="3"/>
    <n v="0"/>
    <x v="9"/>
    <n v="1620"/>
    <n v="9"/>
    <x v="0"/>
    <n v="0"/>
    <n v="2019"/>
    <n v="2"/>
    <n v="13"/>
    <n v="1"/>
    <x v="1"/>
    <x v="0"/>
    <x v="1"/>
    <x v="0"/>
    <x v="2"/>
  </r>
  <r>
    <s v="78796-3"/>
    <x v="0"/>
    <x v="12"/>
    <d v="2019-02-13T00:00:00"/>
    <x v="1"/>
    <x v="0"/>
    <b v="0"/>
    <x v="208"/>
    <s v="Regular"/>
    <x v="1"/>
    <x v="1"/>
    <m/>
    <x v="2"/>
    <n v="1"/>
    <n v="5"/>
    <x v="15"/>
    <x v="733"/>
    <n v="15"/>
    <n v="1850"/>
    <n v="0"/>
    <m/>
    <s v="Internat"/>
    <s v="Joe Brier"/>
    <m/>
    <m/>
    <s v="F12"/>
    <m/>
    <m/>
    <m/>
    <b v="0"/>
    <b v="0"/>
    <s v="NO"/>
    <x v="0"/>
    <x v="0"/>
    <s v="Machine Shop Started"/>
    <x v="0"/>
    <n v="370"/>
    <n v="3"/>
    <n v="0"/>
    <x v="15"/>
    <n v="1850"/>
    <n v="15"/>
    <x v="0"/>
    <n v="0"/>
    <n v="2019"/>
    <n v="2"/>
    <n v="13"/>
    <n v="1"/>
    <x v="1"/>
    <x v="0"/>
    <x v="1"/>
    <x v="0"/>
    <x v="2"/>
  </r>
  <r>
    <s v="78731-1"/>
    <x v="0"/>
    <x v="0"/>
    <m/>
    <x v="4"/>
    <x v="0"/>
    <b v="0"/>
    <x v="209"/>
    <s v="Regular"/>
    <x v="1"/>
    <x v="1"/>
    <m/>
    <x v="0"/>
    <n v="1"/>
    <n v="12"/>
    <x v="5"/>
    <x v="734"/>
    <n v="38.4"/>
    <n v="5520"/>
    <n v="0"/>
    <m/>
    <s v="Vanguard"/>
    <s v="Philip Halsey"/>
    <m/>
    <m/>
    <s v="SS"/>
    <m/>
    <m/>
    <m/>
    <b v="0"/>
    <b v="0"/>
    <s v="NO"/>
    <x v="0"/>
    <x v="0"/>
    <s v="Packaging Finished"/>
    <x v="0"/>
    <n v="460"/>
    <n v="3.1999999999999997"/>
    <n v="12"/>
    <x v="4"/>
    <n v="0"/>
    <n v="0"/>
    <x v="0"/>
    <n v="1"/>
    <n v="2019"/>
    <n v="2"/>
    <n v="6"/>
    <n v="1"/>
    <x v="1"/>
    <x v="0"/>
    <x v="1"/>
    <x v="0"/>
    <x v="2"/>
  </r>
  <r>
    <s v="74964-1"/>
    <x v="3"/>
    <x v="7"/>
    <d v="2019-02-12T00:00:00"/>
    <x v="5"/>
    <x v="0"/>
    <b v="0"/>
    <x v="210"/>
    <s v="High Priority"/>
    <x v="1"/>
    <x v="1"/>
    <m/>
    <x v="0"/>
    <n v="1"/>
    <n v="2"/>
    <x v="9"/>
    <x v="735"/>
    <n v="62"/>
    <n v="10733.34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800MM)"/>
    <s v="Picked - Complete"/>
    <m/>
    <m/>
    <b v="0"/>
    <b v="0"/>
    <s v="NO"/>
    <x v="3"/>
    <x v="0"/>
    <s v="Scheduled/Released"/>
    <x v="0"/>
    <n v="1788.89"/>
    <n v="10.333333333333334"/>
    <n v="0"/>
    <x v="8"/>
    <n v="10733.34"/>
    <n v="62"/>
    <x v="0"/>
    <n v="1"/>
    <n v="2019"/>
    <n v="2"/>
    <n v="12"/>
    <n v="1"/>
    <x v="1"/>
    <x v="0"/>
    <x v="1"/>
    <x v="0"/>
    <x v="2"/>
  </r>
  <r>
    <s v="74964-2"/>
    <x v="3"/>
    <x v="7"/>
    <d v="2019-02-12T00:00:00"/>
    <x v="5"/>
    <x v="0"/>
    <b v="0"/>
    <x v="210"/>
    <s v="High Priority"/>
    <x v="1"/>
    <x v="1"/>
    <m/>
    <x v="1"/>
    <n v="1"/>
    <n v="13"/>
    <x v="29"/>
    <x v="736"/>
    <n v="145.6"/>
    <n v="31893.1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4890MM)"/>
    <s v="Picked - Complete"/>
    <m/>
    <m/>
    <b v="0"/>
    <b v="0"/>
    <s v="NO"/>
    <x v="3"/>
    <x v="0"/>
    <s v="Scheduled/Released"/>
    <x v="0"/>
    <n v="1226.6600000000001"/>
    <n v="5.6"/>
    <n v="0"/>
    <x v="32"/>
    <n v="31893.160000000003"/>
    <n v="145.6"/>
    <x v="0"/>
    <n v="0"/>
    <n v="2019"/>
    <n v="2"/>
    <n v="12"/>
    <n v="1"/>
    <x v="1"/>
    <x v="0"/>
    <x v="1"/>
    <x v="0"/>
    <x v="2"/>
  </r>
  <r>
    <s v="74964-3"/>
    <x v="3"/>
    <x v="7"/>
    <d v="2019-02-12T00:00:00"/>
    <x v="5"/>
    <x v="0"/>
    <b v="0"/>
    <x v="210"/>
    <s v="High Priority"/>
    <x v="1"/>
    <x v="1"/>
    <m/>
    <x v="2"/>
    <n v="1"/>
    <n v="4"/>
    <x v="5"/>
    <x v="737"/>
    <n v="124"/>
    <n v="21466.68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560MM)"/>
    <s v="Picked - Complete"/>
    <m/>
    <m/>
    <b v="0"/>
    <b v="0"/>
    <s v="NO"/>
    <x v="3"/>
    <x v="0"/>
    <s v="Scheduled/Released"/>
    <x v="0"/>
    <n v="1788.89"/>
    <n v="10.333333333333334"/>
    <n v="0"/>
    <x v="10"/>
    <n v="21466.68"/>
    <n v="124"/>
    <x v="0"/>
    <n v="0"/>
    <n v="2019"/>
    <n v="2"/>
    <n v="12"/>
    <n v="1"/>
    <x v="1"/>
    <x v="0"/>
    <x v="1"/>
    <x v="0"/>
    <x v="2"/>
  </r>
  <r>
    <s v="74964-4"/>
    <x v="3"/>
    <x v="7"/>
    <d v="2019-02-12T00:00:00"/>
    <x v="5"/>
    <x v="0"/>
    <b v="0"/>
    <x v="210"/>
    <s v="High Priority"/>
    <x v="1"/>
    <x v="1"/>
    <m/>
    <x v="3"/>
    <n v="1"/>
    <n v="2"/>
    <x v="4"/>
    <x v="738"/>
    <n v="75.400000000000006"/>
    <n v="11346.6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1156MM)"/>
    <s v="Picked - Complete"/>
    <m/>
    <m/>
    <b v="0"/>
    <b v="0"/>
    <s v="NO"/>
    <x v="3"/>
    <x v="0"/>
    <s v="Scheduled/Released"/>
    <x v="0"/>
    <n v="1418.3325"/>
    <n v="9.4250000000000007"/>
    <n v="0"/>
    <x v="2"/>
    <n v="11346.66"/>
    <n v="75.400000000000006"/>
    <x v="0"/>
    <n v="0"/>
    <n v="2019"/>
    <n v="2"/>
    <n v="12"/>
    <n v="1"/>
    <x v="1"/>
    <x v="0"/>
    <x v="1"/>
    <x v="0"/>
    <x v="2"/>
  </r>
  <r>
    <s v="74964-5"/>
    <x v="3"/>
    <x v="7"/>
    <d v="2019-02-12T00:00:00"/>
    <x v="5"/>
    <x v="0"/>
    <b v="0"/>
    <x v="210"/>
    <s v="High Priority"/>
    <x v="1"/>
    <x v="1"/>
    <m/>
    <x v="4"/>
    <n v="1"/>
    <n v="2"/>
    <x v="4"/>
    <x v="739"/>
    <n v="75.400000000000006"/>
    <n v="11346.6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1300MM)"/>
    <s v="Picked - Complete"/>
    <m/>
    <m/>
    <b v="0"/>
    <b v="0"/>
    <s v="NO"/>
    <x v="3"/>
    <x v="0"/>
    <s v="Scheduled/Released"/>
    <x v="0"/>
    <n v="1418.3325"/>
    <n v="9.4250000000000007"/>
    <n v="0"/>
    <x v="2"/>
    <n v="11346.66"/>
    <n v="75.400000000000006"/>
    <x v="0"/>
    <n v="0"/>
    <n v="2019"/>
    <n v="2"/>
    <n v="12"/>
    <n v="1"/>
    <x v="1"/>
    <x v="0"/>
    <x v="1"/>
    <x v="0"/>
    <x v="2"/>
  </r>
  <r>
    <s v="74964-6"/>
    <x v="3"/>
    <x v="7"/>
    <d v="2019-02-12T00:00:00"/>
    <x v="5"/>
    <x v="0"/>
    <b v="0"/>
    <x v="210"/>
    <s v="High Priority"/>
    <x v="1"/>
    <x v="1"/>
    <m/>
    <x v="5"/>
    <n v="1"/>
    <n v="1"/>
    <x v="10"/>
    <x v="740"/>
    <n v="31"/>
    <n v="5366.67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761MM)"/>
    <s v="Picked - Complete"/>
    <m/>
    <m/>
    <b v="0"/>
    <b v="0"/>
    <s v="NO"/>
    <x v="3"/>
    <x v="0"/>
    <s v="Scheduled/Released"/>
    <x v="0"/>
    <n v="1788.89"/>
    <n v="10.333333333333334"/>
    <n v="0"/>
    <x v="9"/>
    <n v="5366.67"/>
    <n v="31"/>
    <x v="0"/>
    <n v="0"/>
    <n v="2019"/>
    <n v="2"/>
    <n v="12"/>
    <n v="1"/>
    <x v="1"/>
    <x v="0"/>
    <x v="1"/>
    <x v="0"/>
    <x v="2"/>
  </r>
  <r>
    <s v="74964-7"/>
    <x v="3"/>
    <x v="7"/>
    <d v="2019-02-12T00:00:00"/>
    <x v="5"/>
    <x v="0"/>
    <b v="0"/>
    <x v="210"/>
    <s v="High Priority"/>
    <x v="1"/>
    <x v="1"/>
    <m/>
    <x v="9"/>
    <n v="1"/>
    <n v="5"/>
    <x v="25"/>
    <x v="741"/>
    <n v="155"/>
    <n v="2530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113MM)"/>
    <s v="Picked - Complete"/>
    <m/>
    <m/>
    <b v="0"/>
    <b v="0"/>
    <s v="NO"/>
    <x v="3"/>
    <x v="0"/>
    <s v="Scheduled/Released"/>
    <x v="0"/>
    <n v="1686.6666666666667"/>
    <n v="10.333333333333334"/>
    <n v="0"/>
    <x v="36"/>
    <n v="25300"/>
    <n v="155"/>
    <x v="0"/>
    <n v="0"/>
    <n v="2019"/>
    <n v="2"/>
    <n v="12"/>
    <n v="1"/>
    <x v="1"/>
    <x v="0"/>
    <x v="1"/>
    <x v="0"/>
    <x v="2"/>
  </r>
  <r>
    <s v="74964-8"/>
    <x v="3"/>
    <x v="7"/>
    <d v="2019-02-12T00:00:00"/>
    <x v="5"/>
    <x v="0"/>
    <b v="0"/>
    <x v="210"/>
    <s v="High Priority"/>
    <x v="1"/>
    <x v="1"/>
    <m/>
    <x v="10"/>
    <n v="1"/>
    <n v="7"/>
    <x v="22"/>
    <x v="742"/>
    <n v="217"/>
    <n v="36493.31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226MM)"/>
    <s v="Picked - Complete"/>
    <m/>
    <m/>
    <b v="0"/>
    <b v="0"/>
    <s v="NO"/>
    <x v="3"/>
    <x v="0"/>
    <s v="Scheduled/Released"/>
    <x v="0"/>
    <n v="1737.7766666666666"/>
    <n v="10.333333333333334"/>
    <n v="0"/>
    <x v="23"/>
    <n v="36493.31"/>
    <n v="217"/>
    <x v="0"/>
    <n v="0"/>
    <n v="2019"/>
    <n v="2"/>
    <n v="12"/>
    <n v="1"/>
    <x v="1"/>
    <x v="0"/>
    <x v="1"/>
    <x v="0"/>
    <x v="2"/>
  </r>
  <r>
    <s v="74964-9"/>
    <x v="3"/>
    <x v="7"/>
    <d v="2019-02-12T00:00:00"/>
    <x v="5"/>
    <x v="0"/>
    <b v="0"/>
    <x v="210"/>
    <s v="High Priority"/>
    <x v="1"/>
    <x v="1"/>
    <m/>
    <x v="11"/>
    <n v="1"/>
    <n v="1"/>
    <x v="10"/>
    <x v="743"/>
    <n v="31"/>
    <n v="552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830MM)"/>
    <s v="Picked - Complete"/>
    <m/>
    <m/>
    <b v="0"/>
    <b v="0"/>
    <s v="NO"/>
    <x v="3"/>
    <x v="0"/>
    <s v="Scheduled/Released"/>
    <x v="0"/>
    <n v="1840"/>
    <n v="10.333333333333334"/>
    <n v="0"/>
    <x v="9"/>
    <n v="5520"/>
    <n v="31"/>
    <x v="0"/>
    <n v="0"/>
    <n v="2019"/>
    <n v="2"/>
    <n v="12"/>
    <n v="1"/>
    <x v="1"/>
    <x v="0"/>
    <x v="1"/>
    <x v="0"/>
    <x v="2"/>
  </r>
  <r>
    <s v="74964-10"/>
    <x v="3"/>
    <x v="7"/>
    <d v="2019-02-12T00:00:00"/>
    <x v="5"/>
    <x v="0"/>
    <b v="0"/>
    <x v="210"/>
    <s v="High Priority"/>
    <x v="1"/>
    <x v="1"/>
    <m/>
    <x v="6"/>
    <n v="1"/>
    <n v="2"/>
    <x v="4"/>
    <x v="744"/>
    <n v="75.400000000000006"/>
    <n v="10746.6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1198MM)"/>
    <s v="Picked - Complete"/>
    <m/>
    <m/>
    <b v="0"/>
    <b v="0"/>
    <s v="NO"/>
    <x v="3"/>
    <x v="0"/>
    <s v="Scheduled/Released"/>
    <x v="0"/>
    <n v="1343.3325"/>
    <n v="9.4250000000000007"/>
    <n v="0"/>
    <x v="2"/>
    <n v="10746.66"/>
    <n v="75.400000000000006"/>
    <x v="0"/>
    <n v="0"/>
    <n v="2019"/>
    <n v="2"/>
    <n v="12"/>
    <n v="1"/>
    <x v="1"/>
    <x v="0"/>
    <x v="1"/>
    <x v="0"/>
    <x v="2"/>
  </r>
  <r>
    <s v="74964-11"/>
    <x v="3"/>
    <x v="7"/>
    <d v="2019-02-12T00:00:00"/>
    <x v="5"/>
    <x v="0"/>
    <b v="0"/>
    <x v="210"/>
    <s v="High Priority"/>
    <x v="1"/>
    <x v="1"/>
    <m/>
    <x v="7"/>
    <n v="1"/>
    <n v="2"/>
    <x v="9"/>
    <x v="745"/>
    <n v="62"/>
    <n v="10733.34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10524MM)"/>
    <s v="Picked - Complete"/>
    <m/>
    <m/>
    <b v="0"/>
    <b v="0"/>
    <s v="NO"/>
    <x v="3"/>
    <x v="0"/>
    <s v="Scheduled/Released"/>
    <x v="0"/>
    <n v="1788.89"/>
    <n v="10.333333333333334"/>
    <n v="0"/>
    <x v="8"/>
    <n v="10733.34"/>
    <n v="62"/>
    <x v="0"/>
    <n v="0"/>
    <n v="2019"/>
    <n v="2"/>
    <n v="12"/>
    <n v="1"/>
    <x v="1"/>
    <x v="0"/>
    <x v="1"/>
    <x v="0"/>
    <x v="2"/>
  </r>
  <r>
    <s v="74964-12"/>
    <x v="3"/>
    <x v="7"/>
    <d v="2019-02-12T00:00:00"/>
    <x v="5"/>
    <x v="0"/>
    <b v="0"/>
    <x v="210"/>
    <s v="High Priority"/>
    <x v="1"/>
    <x v="1"/>
    <m/>
    <x v="40"/>
    <n v="1"/>
    <n v="2"/>
    <x v="6"/>
    <x v="746"/>
    <n v="14.4"/>
    <n v="368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3670MM)"/>
    <s v="Picked - Complete"/>
    <m/>
    <m/>
    <b v="0"/>
    <b v="0"/>
    <s v="NO"/>
    <x v="3"/>
    <x v="0"/>
    <s v="Scheduled/Released"/>
    <x v="0"/>
    <n v="1840"/>
    <n v="7.2"/>
    <n v="0"/>
    <x v="5"/>
    <n v="3680"/>
    <n v="14.4"/>
    <x v="0"/>
    <n v="0"/>
    <n v="2019"/>
    <n v="2"/>
    <n v="12"/>
    <n v="1"/>
    <x v="1"/>
    <x v="0"/>
    <x v="1"/>
    <x v="0"/>
    <x v="2"/>
  </r>
  <r>
    <s v="74964-13"/>
    <x v="3"/>
    <x v="7"/>
    <d v="2019-02-12T00:00:00"/>
    <x v="5"/>
    <x v="0"/>
    <b v="0"/>
    <x v="210"/>
    <s v="High Priority"/>
    <x v="1"/>
    <x v="1"/>
    <m/>
    <x v="41"/>
    <n v="1"/>
    <n v="1"/>
    <x v="10"/>
    <x v="747"/>
    <n v="27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-(8229MM)"/>
    <s v="Picked - Complete"/>
    <m/>
    <m/>
    <b v="0"/>
    <b v="0"/>
    <s v="NO"/>
    <x v="3"/>
    <x v="0"/>
    <s v="Scheduled/Released"/>
    <x v="0"/>
    <n v="1431.11"/>
    <n v="9"/>
    <n v="0"/>
    <x v="9"/>
    <n v="4293.33"/>
    <n v="27"/>
    <x v="0"/>
    <n v="0"/>
    <n v="2019"/>
    <n v="2"/>
    <n v="12"/>
    <n v="1"/>
    <x v="1"/>
    <x v="0"/>
    <x v="1"/>
    <x v="0"/>
    <x v="2"/>
  </r>
  <r>
    <s v="74964-14"/>
    <x v="3"/>
    <x v="7"/>
    <d v="2019-02-12T00:00:00"/>
    <x v="5"/>
    <x v="0"/>
    <b v="0"/>
    <x v="210"/>
    <s v="High Priority"/>
    <x v="1"/>
    <x v="1"/>
    <m/>
    <x v="42"/>
    <n v="1"/>
    <n v="1"/>
    <x v="10"/>
    <x v="748"/>
    <n v="19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8490MM)"/>
    <s v="Picked - Complete"/>
    <m/>
    <m/>
    <b v="0"/>
    <b v="0"/>
    <s v="NO"/>
    <x v="3"/>
    <x v="0"/>
    <s v="Scheduled/Released"/>
    <x v="0"/>
    <n v="1431.11"/>
    <n v="6.333333333333333"/>
    <n v="0"/>
    <x v="9"/>
    <n v="4293.33"/>
    <n v="19"/>
    <x v="0"/>
    <n v="0"/>
    <n v="2019"/>
    <n v="2"/>
    <n v="12"/>
    <n v="1"/>
    <x v="1"/>
    <x v="0"/>
    <x v="1"/>
    <x v="0"/>
    <x v="2"/>
  </r>
  <r>
    <s v="74964-15"/>
    <x v="3"/>
    <x v="7"/>
    <d v="2019-02-12T00:00:00"/>
    <x v="5"/>
    <x v="0"/>
    <b v="0"/>
    <x v="210"/>
    <s v="High Priority"/>
    <x v="1"/>
    <x v="1"/>
    <m/>
    <x v="8"/>
    <n v="1"/>
    <n v="1"/>
    <x v="10"/>
    <x v="749"/>
    <n v="23"/>
    <n v="521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9747MM)"/>
    <s v="Picked - Complete"/>
    <m/>
    <m/>
    <b v="0"/>
    <b v="0"/>
    <s v="NO"/>
    <x v="3"/>
    <x v="0"/>
    <s v="Scheduled/Released"/>
    <x v="0"/>
    <n v="1737.7766666666666"/>
    <n v="7.666666666666667"/>
    <n v="0"/>
    <x v="9"/>
    <n v="5213.33"/>
    <n v="23"/>
    <x v="0"/>
    <n v="0"/>
    <n v="2019"/>
    <n v="2"/>
    <n v="12"/>
    <n v="1"/>
    <x v="1"/>
    <x v="0"/>
    <x v="1"/>
    <x v="0"/>
    <x v="2"/>
  </r>
  <r>
    <s v="74964-16"/>
    <x v="3"/>
    <x v="7"/>
    <d v="2019-02-12T00:00:00"/>
    <x v="5"/>
    <x v="0"/>
    <b v="0"/>
    <x v="210"/>
    <s v="High Priority"/>
    <x v="1"/>
    <x v="1"/>
    <m/>
    <x v="43"/>
    <n v="1"/>
    <n v="1"/>
    <x v="10"/>
    <x v="750"/>
    <n v="19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8447MM)"/>
    <s v="Picked - Complete"/>
    <m/>
    <m/>
    <b v="0"/>
    <b v="0"/>
    <s v="NO"/>
    <x v="3"/>
    <x v="0"/>
    <s v="Scheduled/Released"/>
    <x v="0"/>
    <n v="1431.11"/>
    <n v="6.333333333333333"/>
    <n v="0"/>
    <x v="9"/>
    <n v="4293.33"/>
    <n v="19"/>
    <x v="0"/>
    <n v="0"/>
    <n v="2019"/>
    <n v="2"/>
    <n v="12"/>
    <n v="1"/>
    <x v="1"/>
    <x v="0"/>
    <x v="1"/>
    <x v="0"/>
    <x v="2"/>
  </r>
  <r>
    <s v="74964-17"/>
    <x v="3"/>
    <x v="8"/>
    <d v="2019-02-12T00:00:00"/>
    <x v="1"/>
    <x v="0"/>
    <b v="0"/>
    <x v="210"/>
    <s v="High Priority"/>
    <x v="1"/>
    <x v="1"/>
    <m/>
    <x v="44"/>
    <n v="1"/>
    <n v="9"/>
    <x v="20"/>
    <x v="751"/>
    <n v="76.5"/>
    <n v="13680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LS1-12FT"/>
    <s v="Picked - Complete"/>
    <d v="2019-02-04T00:00:00"/>
    <m/>
    <b v="0"/>
    <b v="0"/>
    <s v="NO"/>
    <x v="0"/>
    <x v="0"/>
    <s v="Machine Shop Started"/>
    <x v="0"/>
    <n v="760"/>
    <n v="4.25"/>
    <n v="0"/>
    <x v="21"/>
    <n v="13680"/>
    <n v="76.5"/>
    <x v="0"/>
    <n v="1"/>
    <n v="2019"/>
    <n v="2"/>
    <n v="8"/>
    <n v="1"/>
    <x v="1"/>
    <x v="1"/>
    <x v="1"/>
    <x v="0"/>
    <x v="2"/>
  </r>
  <r>
    <s v="74964-18"/>
    <x v="3"/>
    <x v="8"/>
    <d v="2019-02-12T00:00:00"/>
    <x v="1"/>
    <x v="0"/>
    <b v="0"/>
    <x v="210"/>
    <s v="High Priority"/>
    <x v="5"/>
    <x v="1"/>
    <m/>
    <x v="45"/>
    <n v="1"/>
    <n v="55"/>
    <x v="56"/>
    <x v="752"/>
    <n v="924"/>
    <n v="108216.35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LS1-16FT"/>
    <s v="Picked - Complete"/>
    <d v="2019-02-04T00:00:00"/>
    <m/>
    <b v="0"/>
    <b v="0"/>
    <s v="NO"/>
    <x v="0"/>
    <x v="0"/>
    <s v="Machine Shop Started"/>
    <x v="0"/>
    <n v="983.78500000000008"/>
    <n v="8.4"/>
    <n v="0"/>
    <x v="55"/>
    <n v="108216.35"/>
    <n v="924"/>
    <x v="5"/>
    <n v="0"/>
    <n v="2019"/>
    <n v="2"/>
    <n v="8"/>
    <n v="1"/>
    <x v="1"/>
    <x v="1"/>
    <x v="1"/>
    <x v="0"/>
    <x v="2"/>
  </r>
  <r>
    <s v="74964-19"/>
    <x v="3"/>
    <x v="8"/>
    <d v="2019-02-12T00:00:00"/>
    <x v="1"/>
    <x v="0"/>
    <b v="0"/>
    <x v="210"/>
    <s v="High Priority"/>
    <x v="1"/>
    <x v="1"/>
    <m/>
    <x v="46"/>
    <n v="1"/>
    <n v="5"/>
    <x v="15"/>
    <x v="753"/>
    <n v="43.5"/>
    <n v="4426.6499999999996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SL1-8FT"/>
    <s v="Picked - Complete"/>
    <d v="2019-02-04T00:00:00"/>
    <m/>
    <b v="0"/>
    <b v="0"/>
    <s v="NO"/>
    <x v="3"/>
    <x v="0"/>
    <s v="Machine Shop Started"/>
    <x v="0"/>
    <n v="885.32999999999993"/>
    <n v="8.6999999999999993"/>
    <n v="0"/>
    <x v="15"/>
    <n v="4426.6499999999996"/>
    <n v="43.5"/>
    <x v="0"/>
    <n v="0"/>
    <n v="2019"/>
    <n v="2"/>
    <n v="8"/>
    <n v="1"/>
    <x v="1"/>
    <x v="1"/>
    <x v="1"/>
    <x v="0"/>
    <x v="2"/>
  </r>
  <r>
    <s v="74964-20"/>
    <x v="3"/>
    <x v="8"/>
    <d v="2019-02-12T00:00:00"/>
    <x v="1"/>
    <x v="0"/>
    <b v="0"/>
    <x v="210"/>
    <s v="High Priority"/>
    <x v="1"/>
    <x v="1"/>
    <m/>
    <x v="47"/>
    <n v="1"/>
    <n v="3"/>
    <x v="10"/>
    <x v="754"/>
    <n v="15"/>
    <n v="1327.98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SL3"/>
    <s v="Picked - Complete"/>
    <d v="2019-02-04T00:00:00"/>
    <m/>
    <b v="0"/>
    <b v="0"/>
    <s v="NO"/>
    <x v="3"/>
    <x v="0"/>
    <s v="Machine Shop Started"/>
    <x v="0"/>
    <n v="442.66"/>
    <n v="5"/>
    <n v="0"/>
    <x v="9"/>
    <n v="1327.98"/>
    <n v="15"/>
    <x v="0"/>
    <n v="0"/>
    <n v="2019"/>
    <n v="2"/>
    <n v="8"/>
    <n v="1"/>
    <x v="1"/>
    <x v="1"/>
    <x v="1"/>
    <x v="0"/>
    <x v="2"/>
  </r>
  <r>
    <s v="74964-21"/>
    <x v="3"/>
    <x v="8"/>
    <d v="2019-02-12T00:00:00"/>
    <x v="1"/>
    <x v="0"/>
    <b v="0"/>
    <x v="210"/>
    <s v="High Priority"/>
    <x v="1"/>
    <x v="1"/>
    <m/>
    <x v="54"/>
    <n v="1"/>
    <n v="1"/>
    <x v="3"/>
    <x v="755"/>
    <n v="8.6999999999999993"/>
    <n v="885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W1-8FT"/>
    <s v="Picked - Complete"/>
    <d v="2019-02-04T00:00:00"/>
    <m/>
    <b v="0"/>
    <b v="0"/>
    <s v="NO"/>
    <x v="3"/>
    <x v="0"/>
    <s v="Machine Shop Started"/>
    <x v="0"/>
    <n v="885.33"/>
    <n v="8.6999999999999993"/>
    <n v="0"/>
    <x v="3"/>
    <n v="885.33"/>
    <n v="8.6999999999999993"/>
    <x v="0"/>
    <n v="0"/>
    <n v="2019"/>
    <n v="2"/>
    <n v="8"/>
    <n v="1"/>
    <x v="1"/>
    <x v="1"/>
    <x v="1"/>
    <x v="0"/>
    <x v="2"/>
  </r>
  <r>
    <s v="74964-22"/>
    <x v="3"/>
    <x v="8"/>
    <d v="2019-02-12T00:00:00"/>
    <x v="1"/>
    <x v="0"/>
    <b v="0"/>
    <x v="210"/>
    <s v="High Priority"/>
    <x v="1"/>
    <x v="1"/>
    <m/>
    <x v="48"/>
    <n v="1"/>
    <n v="1"/>
    <x v="10"/>
    <x v="756"/>
    <n v="20.8"/>
    <n v="1992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W1-18FT"/>
    <s v="Picked - Complete"/>
    <d v="2019-02-04T00:00:00"/>
    <m/>
    <b v="0"/>
    <b v="0"/>
    <s v="NO"/>
    <x v="3"/>
    <x v="0"/>
    <s v="Machine Shop Started"/>
    <x v="0"/>
    <n v="664"/>
    <n v="6.9333333333333336"/>
    <n v="0"/>
    <x v="9"/>
    <n v="1992"/>
    <n v="20.8"/>
    <x v="0"/>
    <n v="0"/>
    <n v="2019"/>
    <n v="2"/>
    <n v="8"/>
    <n v="1"/>
    <x v="1"/>
    <x v="1"/>
    <x v="1"/>
    <x v="0"/>
    <x v="2"/>
  </r>
  <r>
    <s v="74964-23"/>
    <x v="3"/>
    <x v="7"/>
    <d v="2019-02-12T00:00:00"/>
    <x v="5"/>
    <x v="0"/>
    <b v="0"/>
    <x v="210"/>
    <s v="High Priority"/>
    <x v="1"/>
    <x v="1"/>
    <m/>
    <x v="49"/>
    <n v="1"/>
    <n v="1"/>
    <x v="10"/>
    <x v="757"/>
    <n v="19"/>
    <n v="4293.33"/>
    <n v="0"/>
    <s v="MUST SHIP CANNOT BE LATE!!!!! TORONTO. _x001e_1ST SHIPMENT NO LATER THAN FEB 18TH LINES: 17-18-19-20-21-22_x001e_2ND SHIPMENT NO LATER THAN MARCH 1ST-LINES: 1-2-3-4-5-6-7-8-9-10-11-12-13-14-15-16-23"/>
    <s v="Salex"/>
    <s v="Jessica Pasternyk"/>
    <m/>
    <m/>
    <s v="C1A-(8528MM)"/>
    <s v="Picked - Complete"/>
    <m/>
    <m/>
    <b v="0"/>
    <b v="0"/>
    <s v="NO"/>
    <x v="3"/>
    <x v="0"/>
    <s v="Scheduled/Released"/>
    <x v="0"/>
    <n v="1431.11"/>
    <n v="6.333333333333333"/>
    <n v="0"/>
    <x v="9"/>
    <n v="4293.33"/>
    <n v="19"/>
    <x v="0"/>
    <n v="0"/>
    <n v="2019"/>
    <n v="2"/>
    <n v="12"/>
    <n v="1"/>
    <x v="1"/>
    <x v="0"/>
    <x v="1"/>
    <x v="0"/>
    <x v="2"/>
  </r>
  <r>
    <s v="75212-30"/>
    <x v="6"/>
    <x v="2"/>
    <m/>
    <x v="3"/>
    <x v="0"/>
    <b v="0"/>
    <x v="211"/>
    <s v="Regular"/>
    <x v="5"/>
    <x v="1"/>
    <s v="CARTRIDGE/EXTRUSION"/>
    <x v="14"/>
    <n v="1"/>
    <n v="14"/>
    <x v="19"/>
    <x v="758"/>
    <n v="41.58"/>
    <n v="2800"/>
    <n v="0"/>
    <m/>
    <s v="IllumBos"/>
    <s v="Philip Halsey"/>
    <s v="BD-JBK-CNR-WH Eta: 2/4 - Qty adjusment.  Edited on 1/31/2019 _x001e__x001e_  Edited on 2/1/2019 _x001e__x001e_::: Kaushik to advise ???  Edited on 2/5/2019 _x001e__x001e_"/>
    <m/>
    <s v="R10, 4'"/>
    <m/>
    <m/>
    <m/>
    <b v="0"/>
    <b v="0"/>
    <s v="NO"/>
    <x v="2"/>
    <x v="0"/>
    <s v="Given to Shipping"/>
    <x v="0"/>
    <n v="200"/>
    <n v="2.9699999999999998"/>
    <n v="14"/>
    <x v="4"/>
    <n v="0"/>
    <n v="0"/>
    <x v="5"/>
    <n v="1"/>
    <n v="2019"/>
    <n v="2"/>
    <n v="1"/>
    <n v="1"/>
    <x v="1"/>
    <x v="1"/>
    <x v="1"/>
    <x v="0"/>
    <x v="0"/>
  </r>
  <r>
    <s v="75212-38"/>
    <x v="6"/>
    <x v="7"/>
    <m/>
    <x v="1"/>
    <x v="0"/>
    <b v="0"/>
    <x v="211"/>
    <s v="Regular"/>
    <x v="1"/>
    <x v="1"/>
    <m/>
    <x v="63"/>
    <n v="1"/>
    <n v="4"/>
    <x v="4"/>
    <x v="759"/>
    <n v="71.319999999999993"/>
    <n v="4800"/>
    <n v="0"/>
    <m/>
    <s v="IllumBos"/>
    <s v="Philip Halsey"/>
    <m/>
    <m/>
    <s v="R10, 24' EM"/>
    <m/>
    <m/>
    <m/>
    <b v="0"/>
    <b v="0"/>
    <s v="NO"/>
    <x v="2"/>
    <x v="0"/>
    <s v="Machine Shop Started"/>
    <x v="0"/>
    <n v="600"/>
    <n v="8.9149999999999991"/>
    <n v="0"/>
    <x v="2"/>
    <n v="4800"/>
    <n v="71.319999999999993"/>
    <x v="0"/>
    <n v="1"/>
    <n v="2019"/>
    <n v="2"/>
    <n v="12"/>
    <n v="1"/>
    <x v="1"/>
    <x v="1"/>
    <x v="1"/>
    <x v="0"/>
    <x v="2"/>
  </r>
  <r>
    <s v="77939-3"/>
    <x v="1"/>
    <x v="14"/>
    <d v="2019-01-31T00:00:00"/>
    <x v="2"/>
    <x v="0"/>
    <b v="0"/>
    <x v="212"/>
    <s v="Regular"/>
    <x v="0"/>
    <x v="1"/>
    <s v="SUB ASSEMBLY"/>
    <x v="2"/>
    <n v="1"/>
    <n v="1"/>
    <x v="9"/>
    <x v="760"/>
    <n v="31.3"/>
    <n v="3680"/>
    <n v="0"/>
    <m/>
    <s v="Vanguard"/>
    <s v="Philip Halsey"/>
    <s v="Elizabeth to follow up Sub assembly.  Edited on 2/1/2019 _x001e__x001e_"/>
    <m/>
    <s v="F-12X4"/>
    <m/>
    <d v="2019-01-28T00:00:00"/>
    <d v="2019-02-05T00:00:00"/>
    <b v="0"/>
    <b v="0"/>
    <s v="NO"/>
    <x v="1"/>
    <x v="0"/>
    <s v="Machine Shop Finished - Incomplete"/>
    <x v="0"/>
    <n v="613.33333333333337"/>
    <n v="5.2166666666666668"/>
    <n v="0"/>
    <x v="8"/>
    <n v="3680"/>
    <n v="31.3"/>
    <x v="1"/>
    <n v="1"/>
    <n v="2019"/>
    <n v="1"/>
    <n v="31"/>
    <n v="1"/>
    <x v="1"/>
    <x v="1"/>
    <x v="1"/>
    <x v="0"/>
    <x v="0"/>
  </r>
  <r>
    <s v="77939-4"/>
    <x v="1"/>
    <x v="14"/>
    <d v="2019-01-31T00:00:00"/>
    <x v="2"/>
    <x v="0"/>
    <b v="0"/>
    <x v="212"/>
    <s v="Regular"/>
    <x v="5"/>
    <x v="0"/>
    <s v="INSTALLATION PART"/>
    <x v="3"/>
    <n v="1"/>
    <n v="1"/>
    <x v="9"/>
    <x v="761"/>
    <n v="35.4"/>
    <n v="4140"/>
    <n v="0"/>
    <m/>
    <s v="Vanguard"/>
    <s v="Philip Halsey"/>
    <s v="ETA: Feb 1st - MS: ? Ship: ?  Edited on 1/30/2019::: Elizabeth to follow  Edited on 2/5/2019"/>
    <m/>
    <s v="F-12X6"/>
    <m/>
    <d v="2019-01-28T00:00:00"/>
    <d v="2019-02-05T00:00:00"/>
    <b v="0"/>
    <b v="0"/>
    <s v="NO"/>
    <x v="1"/>
    <x v="0"/>
    <s v="Machine Shop Finished - Incomplete"/>
    <x v="0"/>
    <n v="690"/>
    <n v="5.8999999999999995"/>
    <n v="0"/>
    <x v="8"/>
    <n v="4140"/>
    <n v="35.4"/>
    <x v="0"/>
    <n v="0"/>
    <n v="2019"/>
    <n v="1"/>
    <n v="31"/>
    <n v="1"/>
    <x v="1"/>
    <x v="1"/>
    <x v="1"/>
    <x v="0"/>
    <x v="0"/>
  </r>
  <r>
    <s v="78170-1"/>
    <x v="4"/>
    <x v="0"/>
    <d v="2019-02-11T00:00:00"/>
    <x v="1"/>
    <x v="0"/>
    <b v="0"/>
    <x v="213"/>
    <s v="Regular"/>
    <x v="1"/>
    <x v="1"/>
    <m/>
    <x v="0"/>
    <n v="1"/>
    <n v="1"/>
    <x v="17"/>
    <x v="762"/>
    <n v="4.3"/>
    <n v="5000"/>
    <n v="0"/>
    <s v="Expedite Request: ok per Production Meeting"/>
    <s v="Vanguard"/>
    <s v="Philip Halsey"/>
    <m/>
    <m/>
    <s v="D, REC"/>
    <s v="Picked - Complete"/>
    <d v="2019-02-03T00:00:00"/>
    <m/>
    <b v="0"/>
    <b v="0"/>
    <s v="NO"/>
    <x v="3"/>
    <x v="0"/>
    <s v="Machine Shop Started"/>
    <x v="0"/>
    <n v="500"/>
    <n v="0.43"/>
    <n v="0"/>
    <x v="18"/>
    <n v="5000"/>
    <n v="4.3"/>
    <x v="0"/>
    <n v="1"/>
    <n v="2019"/>
    <n v="2"/>
    <n v="6"/>
    <n v="1"/>
    <x v="1"/>
    <x v="1"/>
    <x v="1"/>
    <x v="2"/>
    <x v="2"/>
  </r>
  <r>
    <s v="78170-2"/>
    <x v="4"/>
    <x v="0"/>
    <d v="2019-02-11T00:00:00"/>
    <x v="1"/>
    <x v="0"/>
    <b v="0"/>
    <x v="213"/>
    <s v="Regular"/>
    <x v="1"/>
    <x v="1"/>
    <m/>
    <x v="1"/>
    <n v="1"/>
    <n v="1"/>
    <x v="15"/>
    <x v="763"/>
    <n v="30"/>
    <n v="2540"/>
    <n v="0"/>
    <s v="Expedite Request: ok per Production Meeting"/>
    <s v="Vanguard"/>
    <s v="Philip Halsey"/>
    <m/>
    <m/>
    <s v="D1, &quot;U&quot;"/>
    <s v="Picked - Complete"/>
    <d v="2019-02-03T00:00:00"/>
    <m/>
    <b v="0"/>
    <b v="0"/>
    <s v="NO"/>
    <x v="3"/>
    <x v="0"/>
    <s v="Machine Shop Started"/>
    <x v="0"/>
    <n v="508"/>
    <n v="6"/>
    <n v="0"/>
    <x v="15"/>
    <n v="2540"/>
    <n v="30"/>
    <x v="0"/>
    <n v="0"/>
    <n v="2019"/>
    <n v="2"/>
    <n v="6"/>
    <n v="1"/>
    <x v="1"/>
    <x v="1"/>
    <x v="1"/>
    <x v="2"/>
    <x v="2"/>
  </r>
  <r>
    <s v="79116-1"/>
    <x v="2"/>
    <x v="11"/>
    <d v="2019-02-11T00:00:00"/>
    <x v="1"/>
    <x v="0"/>
    <b v="0"/>
    <x v="214"/>
    <s v="Priority"/>
    <x v="1"/>
    <x v="1"/>
    <m/>
    <x v="0"/>
    <n v="1"/>
    <n v="4"/>
    <x v="8"/>
    <x v="764"/>
    <n v="11.2"/>
    <n v="1093.96"/>
    <n v="0"/>
    <m/>
    <s v="HiTec QC"/>
    <s v="Sacha Lempka"/>
    <m/>
    <m/>
    <s v="D2B"/>
    <s v="Picked - Complete"/>
    <d v="2019-02-03T00:00:00"/>
    <m/>
    <b v="0"/>
    <b v="0"/>
    <s v="OK"/>
    <x v="2"/>
    <x v="0"/>
    <s v="Machine Shop Started"/>
    <x v="0"/>
    <n v="273.49"/>
    <n v="2.8"/>
    <n v="0"/>
    <x v="7"/>
    <n v="1093.96"/>
    <n v="11.2"/>
    <x v="0"/>
    <n v="1"/>
    <n v="2019"/>
    <n v="2"/>
    <n v="11"/>
    <n v="1"/>
    <x v="1"/>
    <x v="1"/>
    <x v="1"/>
    <x v="0"/>
    <x v="2"/>
  </r>
  <r>
    <s v="79284-1"/>
    <x v="2"/>
    <x v="2"/>
    <d v="2019-02-01T00:00:00"/>
    <x v="4"/>
    <x v="1"/>
    <b v="0"/>
    <x v="215"/>
    <s v="High Priority"/>
    <x v="0"/>
    <x v="0"/>
    <s v="QC Rejected Fixture"/>
    <x v="0"/>
    <n v="1"/>
    <n v="1"/>
    <x v="3"/>
    <x v="765"/>
    <n v="5.0999999999999996"/>
    <n v="240"/>
    <n v="240"/>
    <s v="Rush Sample - MS:1/30 Ship:2/1 - Ok per Production meeting."/>
    <s v="IllumBos"/>
    <s v="Lazer Framovitz"/>
    <s v="Missing lens from Stores - Ship:2/4  Edited on 2/1/2019::: Ship: Feb 5th  Edited on 2/5/2019"/>
    <m/>
    <s v="W8 SAMPLE"/>
    <s v="Picked - Complete"/>
    <m/>
    <m/>
    <b v="0"/>
    <b v="0"/>
    <s v="NO"/>
    <x v="3"/>
    <x v="0"/>
    <s v="Packaging Finished"/>
    <x v="0"/>
    <n v="240"/>
    <n v="5.0999999999999996"/>
    <n v="0"/>
    <x v="3"/>
    <n v="240"/>
    <n v="5.0999999999999996"/>
    <x v="0"/>
    <n v="1"/>
    <n v="2019"/>
    <n v="2"/>
    <n v="1"/>
    <n v="1"/>
    <x v="1"/>
    <x v="1"/>
    <x v="0"/>
    <x v="0"/>
    <x v="0"/>
  </r>
  <r>
    <s v="76468-1"/>
    <x v="1"/>
    <x v="9"/>
    <d v="2019-02-07T00:00:00"/>
    <x v="6"/>
    <x v="0"/>
    <b v="0"/>
    <x v="216"/>
    <s v="Regular"/>
    <x v="5"/>
    <x v="0"/>
    <s v="Extrusion"/>
    <x v="0"/>
    <n v="1"/>
    <n v="29"/>
    <x v="43"/>
    <x v="766"/>
    <n v="118.9"/>
    <n v="6264"/>
    <n v="0"/>
    <m/>
    <s v="KSA Cent"/>
    <s v="Joshua Zimet"/>
    <m/>
    <m/>
    <s v="L1-2'"/>
    <s v="Picked - Complete"/>
    <d v="2019-02-03T00:00:00"/>
    <d v="2019-01-31T00:00:00"/>
    <b v="0"/>
    <b v="0"/>
    <s v="NO"/>
    <x v="0"/>
    <x v="0"/>
    <s v="Order UnShipped"/>
    <x v="0"/>
    <n v="216"/>
    <n v="4.1000000000000005"/>
    <n v="28"/>
    <x v="3"/>
    <n v="216"/>
    <n v="4.1000000000000005"/>
    <x v="0"/>
    <n v="1"/>
    <n v="2019"/>
    <n v="2"/>
    <n v="7"/>
    <n v="1"/>
    <x v="1"/>
    <x v="2"/>
    <x v="2"/>
    <x v="3"/>
    <x v="3"/>
  </r>
  <r>
    <s v="76468-2"/>
    <x v="1"/>
    <x v="9"/>
    <d v="2019-02-07T00:00:00"/>
    <x v="6"/>
    <x v="0"/>
    <b v="0"/>
    <x v="216"/>
    <s v="Regular"/>
    <x v="1"/>
    <x v="1"/>
    <m/>
    <x v="1"/>
    <n v="1"/>
    <n v="2"/>
    <x v="6"/>
    <x v="767"/>
    <n v="8.1999999999999993"/>
    <n v="690"/>
    <n v="0"/>
    <m/>
    <s v="KSA Cent"/>
    <s v="Joshua Zimet"/>
    <m/>
    <m/>
    <s v="L1-4'"/>
    <s v="Picked - Complete"/>
    <d v="2019-02-03T00:00:00"/>
    <d v="2019-01-31T00:00:00"/>
    <b v="0"/>
    <b v="0"/>
    <s v="NO"/>
    <x v="0"/>
    <x v="0"/>
    <s v="Order UnShipped"/>
    <x v="0"/>
    <n v="345"/>
    <n v="4.0999999999999996"/>
    <n v="2"/>
    <x v="4"/>
    <n v="0"/>
    <n v="0"/>
    <x v="0"/>
    <n v="0"/>
    <n v="2019"/>
    <n v="2"/>
    <n v="7"/>
    <n v="1"/>
    <x v="1"/>
    <x v="2"/>
    <x v="2"/>
    <x v="3"/>
    <x v="3"/>
  </r>
  <r>
    <s v="76468-3"/>
    <x v="1"/>
    <x v="9"/>
    <d v="2019-02-07T00:00:00"/>
    <x v="6"/>
    <x v="0"/>
    <b v="0"/>
    <x v="216"/>
    <s v="Regular"/>
    <x v="1"/>
    <x v="1"/>
    <m/>
    <x v="2"/>
    <n v="1"/>
    <n v="65"/>
    <x v="57"/>
    <x v="768"/>
    <n v="227.5"/>
    <n v="17290"/>
    <n v="0"/>
    <m/>
    <s v="KSA Cent"/>
    <s v="Joshua Zimet"/>
    <m/>
    <m/>
    <s v="L2-4'"/>
    <s v="Picked - Complete"/>
    <d v="2019-02-03T00:00:00"/>
    <d v="2019-01-31T00:00:00"/>
    <b v="0"/>
    <b v="0"/>
    <s v="NO"/>
    <x v="0"/>
    <x v="0"/>
    <s v="Order UnShipped"/>
    <x v="0"/>
    <n v="266"/>
    <n v="3.5"/>
    <n v="78"/>
    <x v="56"/>
    <n v="-3458"/>
    <n v="-45.5"/>
    <x v="0"/>
    <n v="0"/>
    <n v="2019"/>
    <n v="2"/>
    <n v="7"/>
    <n v="1"/>
    <x v="1"/>
    <x v="2"/>
    <x v="2"/>
    <x v="3"/>
    <x v="3"/>
  </r>
  <r>
    <s v="76468-4"/>
    <x v="1"/>
    <x v="9"/>
    <d v="2019-02-07T00:00:00"/>
    <x v="6"/>
    <x v="0"/>
    <b v="0"/>
    <x v="216"/>
    <s v="Regular"/>
    <x v="1"/>
    <x v="1"/>
    <m/>
    <x v="3"/>
    <n v="1"/>
    <n v="1"/>
    <x v="3"/>
    <x v="766"/>
    <n v="4.0999999999999996"/>
    <n v="216"/>
    <n v="0"/>
    <m/>
    <s v="KSA Cent"/>
    <s v="Joshua Zimet"/>
    <m/>
    <m/>
    <s v="L1-2/SPARE"/>
    <s v="Picked - Complete"/>
    <d v="2019-02-03T00:00:00"/>
    <d v="2019-01-31T00:00:00"/>
    <b v="0"/>
    <b v="0"/>
    <s v="NO"/>
    <x v="0"/>
    <x v="0"/>
    <s v="Order UnShipped"/>
    <x v="0"/>
    <n v="216"/>
    <n v="4.0999999999999996"/>
    <n v="1"/>
    <x v="4"/>
    <n v="0"/>
    <n v="0"/>
    <x v="0"/>
    <n v="0"/>
    <n v="2019"/>
    <n v="2"/>
    <n v="7"/>
    <n v="1"/>
    <x v="1"/>
    <x v="2"/>
    <x v="2"/>
    <x v="3"/>
    <x v="3"/>
  </r>
  <r>
    <s v="76468-5"/>
    <x v="1"/>
    <x v="9"/>
    <d v="2019-02-07T00:00:00"/>
    <x v="6"/>
    <x v="0"/>
    <b v="0"/>
    <x v="216"/>
    <s v="Regular"/>
    <x v="1"/>
    <x v="1"/>
    <m/>
    <x v="4"/>
    <n v="1"/>
    <n v="1"/>
    <x v="3"/>
    <x v="767"/>
    <n v="4.0999999999999996"/>
    <n v="345"/>
    <n v="0"/>
    <m/>
    <s v="KSA Cent"/>
    <s v="Joshua Zimet"/>
    <m/>
    <m/>
    <s v="L1-4/SPARE"/>
    <s v="Picked - Complete"/>
    <d v="2019-02-03T00:00:00"/>
    <d v="2019-01-31T00:00:00"/>
    <b v="0"/>
    <b v="0"/>
    <s v="NO"/>
    <x v="0"/>
    <x v="0"/>
    <s v="Order UnShipped"/>
    <x v="0"/>
    <n v="345"/>
    <n v="4.0999999999999996"/>
    <n v="1"/>
    <x v="4"/>
    <n v="0"/>
    <n v="0"/>
    <x v="0"/>
    <n v="0"/>
    <n v="2019"/>
    <n v="2"/>
    <n v="7"/>
    <n v="1"/>
    <x v="1"/>
    <x v="2"/>
    <x v="2"/>
    <x v="3"/>
    <x v="3"/>
  </r>
  <r>
    <s v="76468-6"/>
    <x v="1"/>
    <x v="9"/>
    <d v="2019-02-07T00:00:00"/>
    <x v="6"/>
    <x v="0"/>
    <b v="0"/>
    <x v="216"/>
    <s v="Regular"/>
    <x v="1"/>
    <x v="1"/>
    <m/>
    <x v="5"/>
    <n v="1"/>
    <n v="1"/>
    <x v="3"/>
    <x v="768"/>
    <n v="3.5"/>
    <n v="266"/>
    <n v="0"/>
    <m/>
    <s v="KSA Cent"/>
    <s v="Joshua Zimet"/>
    <m/>
    <m/>
    <s v="L2/SPARE"/>
    <s v="Picked - Complete"/>
    <d v="2019-02-03T00:00:00"/>
    <d v="2019-01-31T00:00:00"/>
    <b v="0"/>
    <b v="0"/>
    <s v="NO"/>
    <x v="0"/>
    <x v="0"/>
    <s v="Order UnShipped"/>
    <x v="0"/>
    <n v="266"/>
    <n v="3.5"/>
    <n v="1"/>
    <x v="4"/>
    <n v="0"/>
    <n v="0"/>
    <x v="0"/>
    <n v="0"/>
    <n v="2019"/>
    <n v="2"/>
    <n v="7"/>
    <n v="1"/>
    <x v="1"/>
    <x v="2"/>
    <x v="2"/>
    <x v="3"/>
    <x v="3"/>
  </r>
  <r>
    <s v="79011-2"/>
    <x v="2"/>
    <x v="2"/>
    <d v="2019-02-01T00:00:00"/>
    <x v="0"/>
    <x v="3"/>
    <b v="0"/>
    <x v="217"/>
    <s v="Regular"/>
    <x v="0"/>
    <x v="1"/>
    <s v="LENS"/>
    <x v="1"/>
    <n v="1"/>
    <n v="1"/>
    <x v="3"/>
    <x v="769"/>
    <n v="2"/>
    <n v="195"/>
    <n v="0"/>
    <s v="UPS acct# 9769V8"/>
    <s v="CAL"/>
    <s v="Tajinder Singh"/>
    <m/>
    <m/>
    <s v="F42DM-AT17"/>
    <s v="Picked - Complete"/>
    <d v="2019-02-03T00:00:00"/>
    <d v="2019-01-29T00:00:00"/>
    <b v="0"/>
    <b v="0"/>
    <s v="NO"/>
    <x v="0"/>
    <x v="0"/>
    <s v="Wiring Issue"/>
    <x v="0"/>
    <n v="195"/>
    <n v="2"/>
    <n v="0"/>
    <x v="3"/>
    <n v="195"/>
    <n v="2"/>
    <x v="1"/>
    <n v="1"/>
    <n v="2019"/>
    <n v="2"/>
    <n v="1"/>
    <n v="1"/>
    <x v="1"/>
    <x v="1"/>
    <x v="0"/>
    <x v="0"/>
    <x v="0"/>
  </r>
  <r>
    <s v="79011-3"/>
    <x v="2"/>
    <x v="2"/>
    <d v="2019-02-01T00:00:00"/>
    <x v="0"/>
    <x v="3"/>
    <b v="0"/>
    <x v="217"/>
    <s v="Regular"/>
    <x v="0"/>
    <x v="1"/>
    <s v="LENS"/>
    <x v="2"/>
    <n v="1"/>
    <n v="1"/>
    <x v="3"/>
    <x v="770"/>
    <n v="2"/>
    <n v="195"/>
    <n v="0"/>
    <s v="UPS acct# 9769V8"/>
    <s v="CAL"/>
    <s v="Tajinder Singh"/>
    <m/>
    <m/>
    <s v="F42DM-AT13"/>
    <s v="Picked - Complete"/>
    <d v="2019-02-03T00:00:00"/>
    <d v="2019-01-29T00:00:00"/>
    <b v="0"/>
    <b v="0"/>
    <s v="NO"/>
    <x v="0"/>
    <x v="0"/>
    <s v="Wiring Issue"/>
    <x v="0"/>
    <n v="195"/>
    <n v="2"/>
    <n v="0"/>
    <x v="3"/>
    <n v="195"/>
    <n v="2"/>
    <x v="1"/>
    <n v="0"/>
    <n v="2019"/>
    <n v="2"/>
    <n v="1"/>
    <n v="1"/>
    <x v="1"/>
    <x v="1"/>
    <x v="0"/>
    <x v="0"/>
    <x v="0"/>
  </r>
  <r>
    <s v="78825-1"/>
    <x v="5"/>
    <x v="7"/>
    <d v="2019-02-12T00:00:00"/>
    <x v="2"/>
    <x v="0"/>
    <b v="0"/>
    <x v="218"/>
    <s v="High Priority"/>
    <x v="1"/>
    <x v="1"/>
    <m/>
    <x v="0"/>
    <n v="1"/>
    <n v="20"/>
    <x v="18"/>
    <x v="771"/>
    <n v="92"/>
    <n v="8800"/>
    <n v="0"/>
    <s v="SHIP NOT BEFORE WEEK OF 2-11-19"/>
    <s v="LHI"/>
    <s v="Rajithan Sivapatharajahon"/>
    <m/>
    <m/>
    <s v="F3"/>
    <m/>
    <m/>
    <m/>
    <b v="0"/>
    <b v="0"/>
    <s v="NO"/>
    <x v="1"/>
    <x v="0"/>
    <s v="Machine Shop Finished - Incomplete"/>
    <x v="0"/>
    <n v="440"/>
    <n v="4.5999999999999996"/>
    <n v="0"/>
    <x v="19"/>
    <n v="8800"/>
    <n v="92"/>
    <x v="0"/>
    <n v="1"/>
    <n v="2019"/>
    <n v="2"/>
    <n v="12"/>
    <n v="1"/>
    <x v="1"/>
    <x v="1"/>
    <x v="0"/>
    <x v="0"/>
    <x v="0"/>
  </r>
  <r>
    <s v="78825-2"/>
    <x v="5"/>
    <x v="7"/>
    <d v="2019-02-12T00:00:00"/>
    <x v="2"/>
    <x v="0"/>
    <b v="0"/>
    <x v="218"/>
    <s v="High Priority"/>
    <x v="1"/>
    <x v="1"/>
    <m/>
    <x v="1"/>
    <n v="1"/>
    <n v="10"/>
    <x v="17"/>
    <x v="772"/>
    <n v="59"/>
    <n v="4800"/>
    <n v="0"/>
    <s v="SHIP NOT BEFORE WEEK OF 2-11-19"/>
    <s v="LHI"/>
    <s v="Rajithan Sivapatharajahon"/>
    <m/>
    <m/>
    <s v="F3E"/>
    <m/>
    <m/>
    <m/>
    <b v="0"/>
    <b v="0"/>
    <s v="NO"/>
    <x v="1"/>
    <x v="0"/>
    <s v="Machine Shop Finished - Incomplete"/>
    <x v="0"/>
    <n v="480"/>
    <n v="5.9"/>
    <n v="0"/>
    <x v="18"/>
    <n v="4800"/>
    <n v="59"/>
    <x v="0"/>
    <n v="0"/>
    <n v="2019"/>
    <n v="2"/>
    <n v="12"/>
    <n v="1"/>
    <x v="1"/>
    <x v="1"/>
    <x v="0"/>
    <x v="0"/>
    <x v="0"/>
  </r>
  <r>
    <s v="77693-1"/>
    <x v="6"/>
    <x v="1"/>
    <d v="2019-02-05T00:00:00"/>
    <x v="0"/>
    <x v="0"/>
    <b v="0"/>
    <x v="219"/>
    <s v="Regular"/>
    <x v="1"/>
    <x v="1"/>
    <m/>
    <x v="0"/>
    <n v="1"/>
    <n v="13"/>
    <x v="32"/>
    <x v="773"/>
    <n v="58.5"/>
    <n v="3890.77"/>
    <n v="0"/>
    <m/>
    <s v="IllumBos"/>
    <s v="Philip Halsey"/>
    <m/>
    <m/>
    <s v="LT2A"/>
    <m/>
    <m/>
    <m/>
    <b v="0"/>
    <b v="0"/>
    <s v="NO"/>
    <x v="2"/>
    <x v="0"/>
    <s v="Wiring Issue"/>
    <x v="0"/>
    <n v="299.29000000000002"/>
    <n v="4.5"/>
    <n v="10"/>
    <x v="9"/>
    <n v="897.87000000000012"/>
    <n v="13.5"/>
    <x v="0"/>
    <n v="1"/>
    <n v="2019"/>
    <n v="2"/>
    <n v="5"/>
    <n v="1"/>
    <x v="1"/>
    <x v="1"/>
    <x v="0"/>
    <x v="0"/>
    <x v="0"/>
  </r>
  <r>
    <s v="77693-2"/>
    <x v="6"/>
    <x v="1"/>
    <d v="2019-02-05T00:00:00"/>
    <x v="0"/>
    <x v="0"/>
    <b v="0"/>
    <x v="219"/>
    <s v="Regular"/>
    <x v="1"/>
    <x v="1"/>
    <m/>
    <x v="1"/>
    <n v="1"/>
    <n v="3"/>
    <x v="10"/>
    <x v="774"/>
    <n v="21"/>
    <n v="1336.05"/>
    <n v="0"/>
    <m/>
    <s v="IllumBos"/>
    <s v="Philip Halsey"/>
    <m/>
    <m/>
    <s v="LT2B"/>
    <m/>
    <m/>
    <m/>
    <b v="0"/>
    <b v="0"/>
    <s v="NO"/>
    <x v="2"/>
    <x v="0"/>
    <s v="Wiring Issue"/>
    <x v="0"/>
    <n v="445.34999999999997"/>
    <n v="7"/>
    <n v="0"/>
    <x v="9"/>
    <n v="1336.05"/>
    <n v="21"/>
    <x v="0"/>
    <n v="0"/>
    <n v="2019"/>
    <n v="2"/>
    <n v="5"/>
    <n v="1"/>
    <x v="1"/>
    <x v="1"/>
    <x v="0"/>
    <x v="0"/>
    <x v="0"/>
  </r>
  <r>
    <s v="77693-3"/>
    <x v="6"/>
    <x v="1"/>
    <d v="2019-02-05T00:00:00"/>
    <x v="0"/>
    <x v="0"/>
    <b v="0"/>
    <x v="219"/>
    <s v="Regular"/>
    <x v="1"/>
    <x v="1"/>
    <m/>
    <x v="2"/>
    <n v="1"/>
    <n v="6"/>
    <x v="9"/>
    <x v="775"/>
    <n v="42"/>
    <n v="3591.42"/>
    <n v="0"/>
    <m/>
    <s v="IllumBos"/>
    <s v="Philip Halsey"/>
    <m/>
    <m/>
    <s v="LT2C"/>
    <m/>
    <m/>
    <m/>
    <b v="0"/>
    <b v="0"/>
    <s v="NO"/>
    <x v="2"/>
    <x v="0"/>
    <s v="Wiring Issue"/>
    <x v="0"/>
    <n v="598.57000000000005"/>
    <n v="7"/>
    <n v="0"/>
    <x v="8"/>
    <n v="3591.42"/>
    <n v="42"/>
    <x v="0"/>
    <n v="0"/>
    <n v="2019"/>
    <n v="2"/>
    <n v="5"/>
    <n v="1"/>
    <x v="1"/>
    <x v="1"/>
    <x v="0"/>
    <x v="0"/>
    <x v="0"/>
  </r>
  <r>
    <s v="77693-4"/>
    <x v="6"/>
    <x v="1"/>
    <d v="2019-02-05T00:00:00"/>
    <x v="0"/>
    <x v="0"/>
    <b v="0"/>
    <x v="219"/>
    <s v="Regular"/>
    <x v="1"/>
    <x v="1"/>
    <m/>
    <x v="3"/>
    <n v="1"/>
    <n v="8"/>
    <x v="4"/>
    <x v="776"/>
    <n v="31.2"/>
    <n v="2565.1999999999998"/>
    <n v="0"/>
    <m/>
    <s v="IllumBos"/>
    <s v="Philip Halsey"/>
    <m/>
    <m/>
    <s v="LT3"/>
    <m/>
    <m/>
    <m/>
    <b v="0"/>
    <b v="0"/>
    <s v="NO"/>
    <x v="1"/>
    <x v="0"/>
    <s v="Wiring Issue"/>
    <x v="0"/>
    <n v="320.64999999999998"/>
    <n v="3.9"/>
    <n v="8"/>
    <x v="4"/>
    <n v="0"/>
    <n v="0"/>
    <x v="0"/>
    <n v="0"/>
    <n v="2019"/>
    <n v="2"/>
    <n v="5"/>
    <n v="1"/>
    <x v="1"/>
    <x v="1"/>
    <x v="0"/>
    <x v="0"/>
    <x v="0"/>
  </r>
  <r>
    <s v="77693-5"/>
    <x v="6"/>
    <x v="1"/>
    <d v="2019-02-05T00:00:00"/>
    <x v="0"/>
    <x v="0"/>
    <b v="0"/>
    <x v="219"/>
    <s v="Regular"/>
    <x v="1"/>
    <x v="1"/>
    <m/>
    <x v="4"/>
    <n v="1"/>
    <n v="7"/>
    <x v="7"/>
    <x v="777"/>
    <n v="46.9"/>
    <n v="2933"/>
    <n v="0"/>
    <m/>
    <s v="IllumBos"/>
    <s v="Philip Halsey"/>
    <m/>
    <m/>
    <s v="LT11A"/>
    <m/>
    <m/>
    <m/>
    <b v="0"/>
    <b v="0"/>
    <s v="NO"/>
    <x v="2"/>
    <x v="0"/>
    <s v="Wiring Issue"/>
    <x v="0"/>
    <n v="419"/>
    <n v="6.7"/>
    <n v="7"/>
    <x v="4"/>
    <n v="0"/>
    <n v="0"/>
    <x v="0"/>
    <n v="0"/>
    <n v="2019"/>
    <n v="2"/>
    <n v="5"/>
    <n v="1"/>
    <x v="1"/>
    <x v="1"/>
    <x v="0"/>
    <x v="0"/>
    <x v="0"/>
  </r>
  <r>
    <s v="77693-6"/>
    <x v="6"/>
    <x v="1"/>
    <d v="2019-02-05T00:00:00"/>
    <x v="0"/>
    <x v="0"/>
    <b v="0"/>
    <x v="219"/>
    <s v="Regular"/>
    <x v="1"/>
    <x v="1"/>
    <m/>
    <x v="5"/>
    <n v="1"/>
    <n v="2"/>
    <x v="6"/>
    <x v="778"/>
    <n v="19.8"/>
    <n v="1257.02"/>
    <n v="0"/>
    <m/>
    <s v="IllumBos"/>
    <s v="Philip Halsey"/>
    <m/>
    <m/>
    <s v="LT11B"/>
    <m/>
    <m/>
    <m/>
    <b v="0"/>
    <b v="0"/>
    <s v="NO"/>
    <x v="2"/>
    <x v="0"/>
    <s v="Wiring Issue"/>
    <x v="0"/>
    <n v="628.51"/>
    <n v="9.9"/>
    <n v="0"/>
    <x v="5"/>
    <n v="1257.02"/>
    <n v="19.8"/>
    <x v="0"/>
    <n v="0"/>
    <n v="2019"/>
    <n v="2"/>
    <n v="5"/>
    <n v="1"/>
    <x v="1"/>
    <x v="1"/>
    <x v="0"/>
    <x v="0"/>
    <x v="0"/>
  </r>
  <r>
    <s v="77693-7"/>
    <x v="6"/>
    <x v="1"/>
    <d v="2019-02-05T00:00:00"/>
    <x v="0"/>
    <x v="0"/>
    <b v="0"/>
    <x v="219"/>
    <s v="Regular"/>
    <x v="1"/>
    <x v="1"/>
    <m/>
    <x v="9"/>
    <n v="1"/>
    <n v="5"/>
    <x v="15"/>
    <x v="779"/>
    <n v="49.5"/>
    <n v="4190.05"/>
    <n v="0"/>
    <m/>
    <s v="IllumBos"/>
    <s v="Philip Halsey"/>
    <m/>
    <m/>
    <s v="LT11C"/>
    <m/>
    <m/>
    <m/>
    <b v="0"/>
    <b v="0"/>
    <s v="NO"/>
    <x v="2"/>
    <x v="0"/>
    <s v="Wiring Issue"/>
    <x v="0"/>
    <n v="838.01"/>
    <n v="9.9"/>
    <n v="0"/>
    <x v="15"/>
    <n v="4190.05"/>
    <n v="49.5"/>
    <x v="0"/>
    <n v="0"/>
    <n v="2019"/>
    <n v="2"/>
    <n v="5"/>
    <n v="1"/>
    <x v="1"/>
    <x v="1"/>
    <x v="0"/>
    <x v="0"/>
    <x v="0"/>
  </r>
  <r>
    <s v="77693-8"/>
    <x v="6"/>
    <x v="1"/>
    <d v="2019-02-05T00:00:00"/>
    <x v="0"/>
    <x v="0"/>
    <b v="0"/>
    <x v="219"/>
    <s v="Regular"/>
    <x v="1"/>
    <x v="1"/>
    <m/>
    <x v="10"/>
    <n v="1"/>
    <n v="30"/>
    <x v="36"/>
    <x v="780"/>
    <n v="201"/>
    <n v="12185.4"/>
    <n v="0"/>
    <m/>
    <s v="IllumBos"/>
    <s v="Philip Halsey"/>
    <m/>
    <m/>
    <s v="LT12A"/>
    <m/>
    <m/>
    <m/>
    <b v="0"/>
    <b v="0"/>
    <s v="NO"/>
    <x v="2"/>
    <x v="0"/>
    <s v="Wiring Issue"/>
    <x v="0"/>
    <n v="406.18"/>
    <n v="6.7"/>
    <n v="15"/>
    <x v="36"/>
    <n v="6092.7"/>
    <n v="100.5"/>
    <x v="0"/>
    <n v="0"/>
    <n v="2019"/>
    <n v="2"/>
    <n v="5"/>
    <n v="1"/>
    <x v="1"/>
    <x v="1"/>
    <x v="0"/>
    <x v="0"/>
    <x v="0"/>
  </r>
  <r>
    <s v="77693-9"/>
    <x v="6"/>
    <x v="1"/>
    <d v="2019-02-05T00:00:00"/>
    <x v="0"/>
    <x v="0"/>
    <b v="0"/>
    <x v="219"/>
    <s v="Regular"/>
    <x v="1"/>
    <x v="1"/>
    <m/>
    <x v="11"/>
    <n v="1"/>
    <n v="20"/>
    <x v="18"/>
    <x v="781"/>
    <n v="198"/>
    <n v="12185.4"/>
    <n v="0"/>
    <m/>
    <s v="IllumBos"/>
    <s v="Philip Halsey"/>
    <m/>
    <m/>
    <s v="LT12B"/>
    <m/>
    <m/>
    <m/>
    <b v="0"/>
    <b v="0"/>
    <s v="NO"/>
    <x v="2"/>
    <x v="0"/>
    <s v="Wiring Issue"/>
    <x v="0"/>
    <n v="609.27"/>
    <n v="9.9"/>
    <n v="0"/>
    <x v="19"/>
    <n v="12185.4"/>
    <n v="198"/>
    <x v="0"/>
    <n v="0"/>
    <n v="2019"/>
    <n v="2"/>
    <n v="5"/>
    <n v="1"/>
    <x v="1"/>
    <x v="1"/>
    <x v="0"/>
    <x v="0"/>
    <x v="0"/>
  </r>
  <r>
    <s v="77693-10"/>
    <x v="6"/>
    <x v="1"/>
    <d v="2019-02-05T00:00:00"/>
    <x v="0"/>
    <x v="0"/>
    <b v="0"/>
    <x v="219"/>
    <s v="Regular"/>
    <x v="1"/>
    <x v="1"/>
    <m/>
    <x v="6"/>
    <n v="1"/>
    <n v="12"/>
    <x v="5"/>
    <x v="782"/>
    <n v="118.8"/>
    <n v="9748.2000000000007"/>
    <n v="0"/>
    <m/>
    <s v="IllumBos"/>
    <s v="Philip Halsey"/>
    <m/>
    <m/>
    <s v="LT12C"/>
    <m/>
    <m/>
    <m/>
    <b v="0"/>
    <b v="0"/>
    <s v="NO"/>
    <x v="2"/>
    <x v="0"/>
    <s v="Wiring Issue"/>
    <x v="0"/>
    <n v="812.35"/>
    <n v="9.9"/>
    <n v="0"/>
    <x v="10"/>
    <n v="9748.2000000000007"/>
    <n v="118.80000000000001"/>
    <x v="0"/>
    <n v="0"/>
    <n v="2019"/>
    <n v="2"/>
    <n v="5"/>
    <n v="1"/>
    <x v="1"/>
    <x v="1"/>
    <x v="0"/>
    <x v="0"/>
    <x v="0"/>
  </r>
  <r>
    <s v="77693-11"/>
    <x v="6"/>
    <x v="1"/>
    <d v="2019-02-05T00:00:00"/>
    <x v="0"/>
    <x v="0"/>
    <b v="0"/>
    <x v="219"/>
    <s v="Regular"/>
    <x v="1"/>
    <x v="1"/>
    <m/>
    <x v="7"/>
    <n v="1"/>
    <n v="5"/>
    <x v="15"/>
    <x v="773"/>
    <n v="22.5"/>
    <n v="1496.45"/>
    <n v="0"/>
    <m/>
    <s v="IllumBos"/>
    <s v="Philip Halsey"/>
    <m/>
    <m/>
    <s v="LT12D"/>
    <m/>
    <m/>
    <m/>
    <b v="0"/>
    <b v="0"/>
    <s v="NO"/>
    <x v="2"/>
    <x v="0"/>
    <s v="Wiring Issue"/>
    <x v="0"/>
    <n v="299.29000000000002"/>
    <n v="4.5"/>
    <n v="0"/>
    <x v="15"/>
    <n v="1496.45"/>
    <n v="22.5"/>
    <x v="0"/>
    <n v="0"/>
    <n v="2019"/>
    <n v="2"/>
    <n v="5"/>
    <n v="1"/>
    <x v="1"/>
    <x v="1"/>
    <x v="0"/>
    <x v="0"/>
    <x v="0"/>
  </r>
  <r>
    <s v="77926-1"/>
    <x v="0"/>
    <x v="11"/>
    <d v="2019-02-11T00:00:00"/>
    <x v="5"/>
    <x v="0"/>
    <b v="0"/>
    <x v="220"/>
    <s v="Regular"/>
    <x v="1"/>
    <x v="1"/>
    <m/>
    <x v="0"/>
    <n v="1"/>
    <n v="72"/>
    <x v="58"/>
    <x v="783"/>
    <n v="161.28"/>
    <n v="18000"/>
    <n v="0"/>
    <s v="Note:****Material required on Job Site February 1, 2019*****"/>
    <s v="IllumBos"/>
    <s v="Philip Halsey"/>
    <m/>
    <m/>
    <s v="AL4-4SF"/>
    <m/>
    <m/>
    <m/>
    <b v="0"/>
    <b v="0"/>
    <s v="NO"/>
    <x v="0"/>
    <x v="0"/>
    <s v="Scheduled/Released"/>
    <x v="0"/>
    <n v="250"/>
    <n v="2.2400000000000002"/>
    <n v="0"/>
    <x v="57"/>
    <n v="18000"/>
    <n v="161.28000000000003"/>
    <x v="0"/>
    <n v="1"/>
    <n v="2019"/>
    <n v="2"/>
    <n v="11"/>
    <n v="1"/>
    <x v="1"/>
    <x v="0"/>
    <x v="1"/>
    <x v="0"/>
    <x v="2"/>
  </r>
  <r>
    <s v="79017-1"/>
    <x v="2"/>
    <x v="9"/>
    <d v="2019-02-07T00:00:00"/>
    <x v="2"/>
    <x v="0"/>
    <b v="0"/>
    <x v="221"/>
    <s v="Regular"/>
    <x v="1"/>
    <x v="1"/>
    <m/>
    <x v="0"/>
    <n v="1"/>
    <n v="1"/>
    <x v="3"/>
    <x v="784"/>
    <n v="7.5"/>
    <n v="765"/>
    <n v="0"/>
    <m/>
    <s v="Internat"/>
    <s v="Rohan Srivastava"/>
    <m/>
    <m/>
    <s v="A-8'-11&quot;"/>
    <s v="Picked - Complete"/>
    <m/>
    <d v="2019-02-04T00:00:00"/>
    <b v="0"/>
    <b v="0"/>
    <s v="NO"/>
    <x v="2"/>
    <x v="0"/>
    <s v="Machine Shop Finished - Incomplete"/>
    <x v="0"/>
    <n v="765"/>
    <n v="7.5"/>
    <n v="0"/>
    <x v="3"/>
    <n v="765"/>
    <n v="7.5"/>
    <x v="0"/>
    <n v="1"/>
    <n v="2019"/>
    <n v="2"/>
    <n v="7"/>
    <n v="1"/>
    <x v="1"/>
    <x v="1"/>
    <x v="0"/>
    <x v="0"/>
    <x v="2"/>
  </r>
  <r>
    <s v="77765-1"/>
    <x v="3"/>
    <x v="9"/>
    <m/>
    <x v="1"/>
    <x v="0"/>
    <b v="0"/>
    <x v="222"/>
    <s v="Regular"/>
    <x v="1"/>
    <x v="1"/>
    <m/>
    <x v="0"/>
    <n v="1"/>
    <n v="8"/>
    <x v="28"/>
    <x v="785"/>
    <n v="72"/>
    <n v="6965.04"/>
    <n v="0"/>
    <m/>
    <s v="IllumBos"/>
    <s v="Philip Halsey"/>
    <m/>
    <m/>
    <s v="D"/>
    <s v="Picked - Complete"/>
    <d v="2019-02-03T00:00:00"/>
    <m/>
    <b v="0"/>
    <b v="0"/>
    <s v="NO"/>
    <x v="1"/>
    <x v="0"/>
    <s v="Machine Shop Started"/>
    <x v="0"/>
    <n v="435.315"/>
    <n v="4.5"/>
    <n v="0"/>
    <x v="27"/>
    <n v="6965.04"/>
    <n v="72"/>
    <x v="0"/>
    <n v="1"/>
    <n v="2019"/>
    <n v="2"/>
    <n v="7"/>
    <n v="1"/>
    <x v="1"/>
    <x v="1"/>
    <x v="0"/>
    <x v="1"/>
    <x v="2"/>
  </r>
  <r>
    <s v="77765-2"/>
    <x v="3"/>
    <x v="9"/>
    <m/>
    <x v="1"/>
    <x v="0"/>
    <b v="0"/>
    <x v="222"/>
    <s v="Regular"/>
    <x v="1"/>
    <x v="1"/>
    <m/>
    <x v="1"/>
    <n v="1"/>
    <n v="1"/>
    <x v="15"/>
    <x v="786"/>
    <n v="30"/>
    <n v="2743.1"/>
    <n v="0"/>
    <m/>
    <s v="IllumBos"/>
    <s v="Philip Halsey"/>
    <m/>
    <m/>
    <s v="D-10"/>
    <s v="Picked - Complete"/>
    <d v="2019-02-03T00:00:00"/>
    <m/>
    <b v="0"/>
    <b v="0"/>
    <s v="NO"/>
    <x v="1"/>
    <x v="0"/>
    <s v="Machine Shop Started"/>
    <x v="0"/>
    <n v="548.62"/>
    <n v="6"/>
    <n v="0"/>
    <x v="15"/>
    <n v="2743.1"/>
    <n v="30"/>
    <x v="0"/>
    <n v="0"/>
    <n v="2019"/>
    <n v="2"/>
    <n v="7"/>
    <n v="1"/>
    <x v="1"/>
    <x v="1"/>
    <x v="0"/>
    <x v="1"/>
    <x v="2"/>
  </r>
  <r>
    <s v="77765-4"/>
    <x v="0"/>
    <x v="9"/>
    <m/>
    <x v="1"/>
    <x v="0"/>
    <b v="0"/>
    <x v="222"/>
    <s v="Regular"/>
    <x v="1"/>
    <x v="1"/>
    <m/>
    <x v="3"/>
    <n v="1"/>
    <n v="1"/>
    <x v="3"/>
    <x v="787"/>
    <n v="6"/>
    <n v="381.65"/>
    <n v="0"/>
    <m/>
    <s v="IllumBos"/>
    <s v="Philip Halsey"/>
    <m/>
    <m/>
    <s v="EE"/>
    <m/>
    <m/>
    <m/>
    <b v="0"/>
    <b v="0"/>
    <s v="NO"/>
    <x v="0"/>
    <x v="0"/>
    <s v="Machine Shop Started"/>
    <x v="0"/>
    <n v="381.65"/>
    <n v="6"/>
    <n v="0"/>
    <x v="3"/>
    <n v="381.65"/>
    <n v="6"/>
    <x v="0"/>
    <n v="0"/>
    <n v="2019"/>
    <n v="2"/>
    <n v="7"/>
    <n v="1"/>
    <x v="1"/>
    <x v="1"/>
    <x v="1"/>
    <x v="0"/>
    <x v="2"/>
  </r>
  <r>
    <s v="77765-5"/>
    <x v="3"/>
    <x v="9"/>
    <m/>
    <x v="1"/>
    <x v="0"/>
    <b v="0"/>
    <x v="222"/>
    <s v="Regular"/>
    <x v="1"/>
    <x v="1"/>
    <m/>
    <x v="4"/>
    <n v="1"/>
    <n v="4"/>
    <x v="8"/>
    <x v="788"/>
    <n v="28"/>
    <n v="2003.64"/>
    <n v="0"/>
    <m/>
    <s v="IllumBos"/>
    <s v="Philip Halsey"/>
    <m/>
    <m/>
    <s v="H-7"/>
    <s v="Picked - Complete"/>
    <d v="2019-02-03T00:00:00"/>
    <m/>
    <b v="0"/>
    <b v="0"/>
    <s v="NO"/>
    <x v="1"/>
    <x v="0"/>
    <s v="Machine Shop Started"/>
    <x v="0"/>
    <n v="500.91"/>
    <n v="7"/>
    <n v="0"/>
    <x v="7"/>
    <n v="2003.64"/>
    <n v="28"/>
    <x v="0"/>
    <n v="0"/>
    <n v="2019"/>
    <n v="2"/>
    <n v="7"/>
    <n v="1"/>
    <x v="1"/>
    <x v="1"/>
    <x v="1"/>
    <x v="0"/>
    <x v="0"/>
  </r>
  <r>
    <s v="77765-22"/>
    <x v="3"/>
    <x v="9"/>
    <m/>
    <x v="1"/>
    <x v="0"/>
    <b v="0"/>
    <x v="222"/>
    <s v="Regular"/>
    <x v="2"/>
    <x v="0"/>
    <s v="FIXTURE TYPE"/>
    <x v="48"/>
    <n v="1"/>
    <n v="1"/>
    <x v="15"/>
    <x v="786"/>
    <n v="30"/>
    <n v="2743.1"/>
    <n v="0"/>
    <m/>
    <s v="IllumBos"/>
    <s v="Philip Halsey"/>
    <m/>
    <m/>
    <s v="D-10S"/>
    <s v="Picked - Complete"/>
    <d v="2019-02-03T00:00:00"/>
    <m/>
    <b v="0"/>
    <b v="0"/>
    <s v="NO"/>
    <x v="1"/>
    <x v="0"/>
    <s v="Machine Shop Started"/>
    <x v="0"/>
    <n v="548.62"/>
    <n v="6"/>
    <n v="0"/>
    <x v="15"/>
    <n v="2743.1"/>
    <n v="30"/>
    <x v="0"/>
    <n v="0"/>
    <n v="2019"/>
    <n v="2"/>
    <n v="7"/>
    <n v="1"/>
    <x v="1"/>
    <x v="1"/>
    <x v="0"/>
    <x v="1"/>
    <x v="2"/>
  </r>
  <r>
    <s v="78448-1"/>
    <x v="3"/>
    <x v="8"/>
    <m/>
    <x v="1"/>
    <x v="0"/>
    <b v="0"/>
    <x v="223"/>
    <s v="Regular"/>
    <x v="1"/>
    <x v="1"/>
    <m/>
    <x v="0"/>
    <n v="1"/>
    <n v="2"/>
    <x v="6"/>
    <x v="789"/>
    <n v="10"/>
    <n v="254"/>
    <n v="0"/>
    <m/>
    <s v="IllumBos"/>
    <s v="Philip Halsey"/>
    <m/>
    <m/>
    <s v="D2-1'3&quot; F"/>
    <s v="Picked - Complete"/>
    <d v="2019-01-29T00:00:00"/>
    <m/>
    <b v="0"/>
    <b v="0"/>
    <s v="NO"/>
    <x v="1"/>
    <x v="0"/>
    <s v="Machine Shop Started"/>
    <x v="0"/>
    <n v="127"/>
    <n v="5"/>
    <n v="0"/>
    <x v="5"/>
    <n v="254"/>
    <n v="10"/>
    <x v="0"/>
    <n v="1"/>
    <n v="2019"/>
    <n v="2"/>
    <n v="8"/>
    <n v="1"/>
    <x v="1"/>
    <x v="1"/>
    <x v="1"/>
    <x v="0"/>
    <x v="0"/>
  </r>
  <r>
    <s v="78448-2"/>
    <x v="3"/>
    <x v="8"/>
    <m/>
    <x v="1"/>
    <x v="0"/>
    <b v="0"/>
    <x v="223"/>
    <s v="Regular"/>
    <x v="1"/>
    <x v="1"/>
    <m/>
    <x v="1"/>
    <n v="1"/>
    <n v="1"/>
    <x v="3"/>
    <x v="790"/>
    <n v="10.199999999999999"/>
    <n v="632"/>
    <n v="0"/>
    <m/>
    <s v="IllumBos"/>
    <s v="Philip Halsey"/>
    <m/>
    <m/>
    <s v="D2-10'2&quot;"/>
    <s v="Picked - Complete"/>
    <d v="2019-01-29T00:00:00"/>
    <m/>
    <b v="0"/>
    <b v="0"/>
    <s v="NO"/>
    <x v="1"/>
    <x v="0"/>
    <s v="Machine Shop Started"/>
    <x v="0"/>
    <n v="632"/>
    <n v="10.199999999999999"/>
    <n v="0"/>
    <x v="3"/>
    <n v="632"/>
    <n v="10.199999999999999"/>
    <x v="0"/>
    <n v="0"/>
    <n v="2019"/>
    <n v="2"/>
    <n v="8"/>
    <n v="1"/>
    <x v="1"/>
    <x v="1"/>
    <x v="1"/>
    <x v="0"/>
    <x v="0"/>
  </r>
  <r>
    <s v="78448-3"/>
    <x v="3"/>
    <x v="8"/>
    <m/>
    <x v="1"/>
    <x v="0"/>
    <b v="0"/>
    <x v="223"/>
    <s v="Regular"/>
    <x v="1"/>
    <x v="1"/>
    <m/>
    <x v="2"/>
    <n v="1"/>
    <n v="1"/>
    <x v="3"/>
    <x v="791"/>
    <n v="11.9"/>
    <n v="632"/>
    <n v="0"/>
    <m/>
    <s v="IllumBos"/>
    <s v="Philip Halsey"/>
    <m/>
    <m/>
    <s v="D2E-6'10&quot;"/>
    <s v="Picked - Complete"/>
    <d v="2019-01-29T00:00:00"/>
    <m/>
    <b v="0"/>
    <b v="0"/>
    <s v="NO"/>
    <x v="1"/>
    <x v="0"/>
    <s v="Machine Shop Started"/>
    <x v="0"/>
    <n v="632"/>
    <n v="11.9"/>
    <n v="0"/>
    <x v="3"/>
    <n v="632"/>
    <n v="11.9"/>
    <x v="0"/>
    <n v="0"/>
    <n v="2019"/>
    <n v="2"/>
    <n v="8"/>
    <n v="1"/>
    <x v="1"/>
    <x v="1"/>
    <x v="1"/>
    <x v="0"/>
    <x v="0"/>
  </r>
  <r>
    <s v="78448-4"/>
    <x v="3"/>
    <x v="8"/>
    <m/>
    <x v="1"/>
    <x v="0"/>
    <b v="0"/>
    <x v="223"/>
    <s v="Regular"/>
    <x v="1"/>
    <x v="1"/>
    <m/>
    <x v="3"/>
    <n v="1"/>
    <n v="2"/>
    <x v="6"/>
    <x v="792"/>
    <n v="18"/>
    <n v="1506"/>
    <n v="0"/>
    <m/>
    <s v="IllumBos"/>
    <s v="Philip Halsey"/>
    <m/>
    <m/>
    <s v="D1-11-10'7 3/4&quot;"/>
    <s v="Picked - Complete"/>
    <d v="2019-01-29T00:00:00"/>
    <m/>
    <b v="0"/>
    <b v="0"/>
    <s v="NO"/>
    <x v="1"/>
    <x v="0"/>
    <s v="Machine Shop Started"/>
    <x v="0"/>
    <n v="753"/>
    <n v="9"/>
    <n v="0"/>
    <x v="5"/>
    <n v="1506"/>
    <n v="18"/>
    <x v="0"/>
    <n v="0"/>
    <n v="2019"/>
    <n v="2"/>
    <n v="8"/>
    <n v="1"/>
    <x v="1"/>
    <x v="1"/>
    <x v="1"/>
    <x v="0"/>
    <x v="0"/>
  </r>
  <r>
    <s v="78448-5"/>
    <x v="3"/>
    <x v="8"/>
    <m/>
    <x v="1"/>
    <x v="0"/>
    <b v="0"/>
    <x v="223"/>
    <s v="Regular"/>
    <x v="1"/>
    <x v="1"/>
    <m/>
    <x v="4"/>
    <n v="1"/>
    <n v="2"/>
    <x v="8"/>
    <x v="793"/>
    <n v="32"/>
    <n v="2328"/>
    <n v="0"/>
    <m/>
    <s v="IllumBos"/>
    <s v="Philip Halsey"/>
    <m/>
    <m/>
    <s v="D1-16-16'8 1/2&quot;"/>
    <s v="Picked - Complete"/>
    <d v="2019-01-29T00:00:00"/>
    <m/>
    <b v="0"/>
    <b v="0"/>
    <s v="NO"/>
    <x v="1"/>
    <x v="0"/>
    <s v="Machine Shop Started"/>
    <x v="0"/>
    <n v="582"/>
    <n v="8"/>
    <n v="0"/>
    <x v="7"/>
    <n v="2328"/>
    <n v="32"/>
    <x v="0"/>
    <n v="0"/>
    <n v="2019"/>
    <n v="2"/>
    <n v="8"/>
    <n v="1"/>
    <x v="1"/>
    <x v="1"/>
    <x v="1"/>
    <x v="0"/>
    <x v="0"/>
  </r>
  <r>
    <s v="78448-6"/>
    <x v="3"/>
    <x v="8"/>
    <m/>
    <x v="1"/>
    <x v="0"/>
    <b v="0"/>
    <x v="223"/>
    <s v="Regular"/>
    <x v="1"/>
    <x v="1"/>
    <m/>
    <x v="5"/>
    <n v="1"/>
    <n v="1"/>
    <x v="3"/>
    <x v="794"/>
    <n v="13"/>
    <n v="943"/>
    <n v="0"/>
    <m/>
    <s v="IllumBos"/>
    <s v="Philip Halsey"/>
    <m/>
    <m/>
    <s v="D1E-11-10'7 3/4&quot;"/>
    <s v="Picked - Complete"/>
    <d v="2019-01-29T00:00:00"/>
    <m/>
    <b v="0"/>
    <b v="0"/>
    <s v="NO"/>
    <x v="1"/>
    <x v="0"/>
    <s v="Machine Shop Started"/>
    <x v="0"/>
    <n v="943"/>
    <n v="13"/>
    <n v="0"/>
    <x v="3"/>
    <n v="943"/>
    <n v="13"/>
    <x v="0"/>
    <n v="0"/>
    <n v="2019"/>
    <n v="2"/>
    <n v="8"/>
    <n v="1"/>
    <x v="1"/>
    <x v="1"/>
    <x v="1"/>
    <x v="0"/>
    <x v="0"/>
  </r>
  <r>
    <s v="78448-7"/>
    <x v="3"/>
    <x v="8"/>
    <m/>
    <x v="1"/>
    <x v="0"/>
    <b v="0"/>
    <x v="223"/>
    <s v="Regular"/>
    <x v="1"/>
    <x v="1"/>
    <m/>
    <x v="9"/>
    <n v="1"/>
    <n v="2"/>
    <x v="8"/>
    <x v="795"/>
    <n v="40"/>
    <n v="2706"/>
    <n v="0"/>
    <m/>
    <s v="IllumBos"/>
    <s v="Philip Halsey"/>
    <m/>
    <m/>
    <s v="D1E-16-16'8 1/2&quot;"/>
    <s v="Picked - Complete"/>
    <d v="2019-01-29T00:00:00"/>
    <m/>
    <b v="0"/>
    <b v="0"/>
    <s v="NO"/>
    <x v="1"/>
    <x v="0"/>
    <s v="Machine Shop Started"/>
    <x v="0"/>
    <n v="676.5"/>
    <n v="10"/>
    <n v="0"/>
    <x v="7"/>
    <n v="2706"/>
    <n v="40"/>
    <x v="0"/>
    <n v="0"/>
    <n v="2019"/>
    <n v="2"/>
    <n v="8"/>
    <n v="1"/>
    <x v="1"/>
    <x v="1"/>
    <x v="1"/>
    <x v="0"/>
    <x v="2"/>
  </r>
  <r>
    <s v="78448-8"/>
    <x v="3"/>
    <x v="8"/>
    <m/>
    <x v="1"/>
    <x v="0"/>
    <b v="0"/>
    <x v="223"/>
    <s v="Regular"/>
    <x v="1"/>
    <x v="1"/>
    <m/>
    <x v="10"/>
    <n v="1"/>
    <n v="1"/>
    <x v="4"/>
    <x v="796"/>
    <n v="50"/>
    <n v="3927"/>
    <n v="0"/>
    <m/>
    <s v="IllumBos"/>
    <s v="Philip Halsey"/>
    <m/>
    <m/>
    <s v="D2-RECT162-7/16&quot;X170-3/4&quot;"/>
    <s v="Picked - Complete"/>
    <d v="2019-01-29T00:00:00"/>
    <m/>
    <b v="0"/>
    <b v="0"/>
    <s v="NO"/>
    <x v="1"/>
    <x v="0"/>
    <s v="Machine Shop Started"/>
    <x v="0"/>
    <n v="490.875"/>
    <n v="6.25"/>
    <n v="0"/>
    <x v="2"/>
    <n v="3927"/>
    <n v="50"/>
    <x v="0"/>
    <n v="0"/>
    <n v="2019"/>
    <n v="2"/>
    <n v="8"/>
    <n v="1"/>
    <x v="1"/>
    <x v="1"/>
    <x v="1"/>
    <x v="2"/>
    <x v="2"/>
  </r>
  <r>
    <s v="78448-9"/>
    <x v="3"/>
    <x v="8"/>
    <m/>
    <x v="1"/>
    <x v="0"/>
    <b v="0"/>
    <x v="223"/>
    <s v="Regular"/>
    <x v="1"/>
    <x v="1"/>
    <m/>
    <x v="11"/>
    <n v="1"/>
    <n v="1"/>
    <x v="4"/>
    <x v="797"/>
    <n v="45"/>
    <n v="3453"/>
    <n v="0"/>
    <m/>
    <s v="IllumBos"/>
    <s v="Philip Halsey"/>
    <m/>
    <m/>
    <s v="D2-RECT147-3/8&quot;X128-5/8&quot;"/>
    <s v="Picked - Complete"/>
    <d v="2019-01-29T00:00:00"/>
    <m/>
    <b v="0"/>
    <b v="0"/>
    <s v="NO"/>
    <x v="1"/>
    <x v="0"/>
    <s v="Machine Shop Started"/>
    <x v="0"/>
    <n v="431.625"/>
    <n v="5.625"/>
    <n v="0"/>
    <x v="2"/>
    <n v="3453"/>
    <n v="45"/>
    <x v="0"/>
    <n v="0"/>
    <n v="2019"/>
    <n v="2"/>
    <n v="8"/>
    <n v="1"/>
    <x v="1"/>
    <x v="1"/>
    <x v="1"/>
    <x v="2"/>
    <x v="2"/>
  </r>
  <r>
    <s v="78448-10"/>
    <x v="3"/>
    <x v="8"/>
    <m/>
    <x v="1"/>
    <x v="0"/>
    <b v="0"/>
    <x v="223"/>
    <s v="Regular"/>
    <x v="1"/>
    <x v="1"/>
    <m/>
    <x v="6"/>
    <n v="1"/>
    <n v="1"/>
    <x v="3"/>
    <x v="798"/>
    <n v="5"/>
    <n v="137"/>
    <n v="0"/>
    <m/>
    <s v="IllumBos"/>
    <s v="Philip Halsey"/>
    <m/>
    <m/>
    <s v="D3-1'"/>
    <s v="Picked - Complete"/>
    <d v="2019-01-29T00:00:00"/>
    <m/>
    <b v="0"/>
    <b v="0"/>
    <s v="NO"/>
    <x v="1"/>
    <x v="0"/>
    <s v="Machine Shop Started"/>
    <x v="0"/>
    <n v="137"/>
    <n v="5"/>
    <n v="0"/>
    <x v="3"/>
    <n v="137"/>
    <n v="5"/>
    <x v="0"/>
    <n v="0"/>
    <n v="2019"/>
    <n v="2"/>
    <n v="8"/>
    <n v="1"/>
    <x v="1"/>
    <x v="1"/>
    <x v="1"/>
    <x v="0"/>
    <x v="0"/>
  </r>
  <r>
    <s v="78448-11"/>
    <x v="3"/>
    <x v="8"/>
    <m/>
    <x v="1"/>
    <x v="0"/>
    <b v="0"/>
    <x v="223"/>
    <s v="Regular"/>
    <x v="1"/>
    <x v="1"/>
    <m/>
    <x v="7"/>
    <n v="1"/>
    <n v="2"/>
    <x v="6"/>
    <x v="799"/>
    <n v="10"/>
    <n v="254"/>
    <n v="0"/>
    <m/>
    <s v="IllumBos"/>
    <s v="Philip Halsey"/>
    <m/>
    <m/>
    <s v="D3-2'"/>
    <s v="Picked - Complete"/>
    <d v="2019-01-29T00:00:00"/>
    <m/>
    <b v="0"/>
    <b v="0"/>
    <s v="NO"/>
    <x v="1"/>
    <x v="0"/>
    <s v="Machine Shop Started"/>
    <x v="0"/>
    <n v="127"/>
    <n v="5"/>
    <n v="0"/>
    <x v="5"/>
    <n v="254"/>
    <n v="10"/>
    <x v="0"/>
    <n v="0"/>
    <n v="2019"/>
    <n v="2"/>
    <n v="8"/>
    <n v="1"/>
    <x v="1"/>
    <x v="1"/>
    <x v="1"/>
    <x v="0"/>
    <x v="0"/>
  </r>
  <r>
    <s v="78448-12"/>
    <x v="3"/>
    <x v="8"/>
    <m/>
    <x v="1"/>
    <x v="0"/>
    <b v="0"/>
    <x v="223"/>
    <s v="Regular"/>
    <x v="1"/>
    <x v="1"/>
    <m/>
    <x v="40"/>
    <n v="1"/>
    <n v="4"/>
    <x v="8"/>
    <x v="800"/>
    <n v="20"/>
    <n v="760"/>
    <n v="0"/>
    <m/>
    <s v="IllumBos"/>
    <s v="Philip Halsey"/>
    <m/>
    <m/>
    <s v="D3-3'"/>
    <s v="Picked - Complete"/>
    <d v="2019-01-29T00:00:00"/>
    <m/>
    <b v="0"/>
    <b v="0"/>
    <s v="NO"/>
    <x v="1"/>
    <x v="0"/>
    <s v="Machine Shop Started"/>
    <x v="0"/>
    <n v="190"/>
    <n v="5"/>
    <n v="0"/>
    <x v="7"/>
    <n v="760"/>
    <n v="20"/>
    <x v="0"/>
    <n v="0"/>
    <n v="2019"/>
    <n v="2"/>
    <n v="8"/>
    <n v="1"/>
    <x v="1"/>
    <x v="1"/>
    <x v="1"/>
    <x v="0"/>
    <x v="0"/>
  </r>
  <r>
    <s v="78448-13"/>
    <x v="3"/>
    <x v="8"/>
    <m/>
    <x v="1"/>
    <x v="0"/>
    <b v="0"/>
    <x v="223"/>
    <s v="Regular"/>
    <x v="1"/>
    <x v="1"/>
    <m/>
    <x v="41"/>
    <n v="1"/>
    <n v="2"/>
    <x v="6"/>
    <x v="801"/>
    <n v="14"/>
    <n v="632"/>
    <n v="0"/>
    <m/>
    <s v="IllumBos"/>
    <s v="Philip Halsey"/>
    <m/>
    <m/>
    <s v="D3-5'"/>
    <s v="Picked - Complete"/>
    <d v="2019-01-29T00:00:00"/>
    <m/>
    <b v="0"/>
    <b v="0"/>
    <s v="NO"/>
    <x v="1"/>
    <x v="0"/>
    <s v="Machine Shop Started"/>
    <x v="0"/>
    <n v="316"/>
    <n v="7"/>
    <n v="0"/>
    <x v="5"/>
    <n v="632"/>
    <n v="14"/>
    <x v="0"/>
    <n v="0"/>
    <n v="2019"/>
    <n v="2"/>
    <n v="8"/>
    <n v="1"/>
    <x v="1"/>
    <x v="1"/>
    <x v="1"/>
    <x v="0"/>
    <x v="0"/>
  </r>
  <r>
    <s v="78448-14"/>
    <x v="3"/>
    <x v="8"/>
    <m/>
    <x v="1"/>
    <x v="0"/>
    <b v="0"/>
    <x v="223"/>
    <s v="Regular"/>
    <x v="5"/>
    <x v="1"/>
    <s v="Extrusion"/>
    <x v="42"/>
    <n v="1"/>
    <n v="22"/>
    <x v="2"/>
    <x v="802"/>
    <n v="275"/>
    <n v="17600"/>
    <n v="0"/>
    <m/>
    <s v="IllumBos"/>
    <s v="Philip Halsey"/>
    <m/>
    <m/>
    <s v="H-8'"/>
    <s v="Picked - Complete"/>
    <d v="2019-01-29T00:00:00"/>
    <m/>
    <b v="0"/>
    <b v="0"/>
    <s v="NO"/>
    <x v="0"/>
    <x v="0"/>
    <s v="Machine Shop Started"/>
    <x v="0"/>
    <n v="800"/>
    <n v="12.5"/>
    <n v="0"/>
    <x v="16"/>
    <n v="17600"/>
    <n v="275"/>
    <x v="5"/>
    <n v="0"/>
    <n v="2019"/>
    <n v="2"/>
    <n v="8"/>
    <n v="1"/>
    <x v="1"/>
    <x v="1"/>
    <x v="1"/>
    <x v="0"/>
    <x v="0"/>
  </r>
  <r>
    <s v="78448-15"/>
    <x v="3"/>
    <x v="8"/>
    <m/>
    <x v="1"/>
    <x v="0"/>
    <b v="0"/>
    <x v="223"/>
    <s v="Regular"/>
    <x v="7"/>
    <x v="0"/>
    <s v="Remote Parts"/>
    <x v="8"/>
    <n v="1"/>
    <n v="18"/>
    <x v="20"/>
    <x v="803"/>
    <n v="297"/>
    <n v="17820"/>
    <n v="0"/>
    <m/>
    <s v="IllumBos"/>
    <s v="Philip Halsey"/>
    <m/>
    <m/>
    <s v="HE-8'"/>
    <s v="Picked - Complete"/>
    <d v="2019-01-29T00:00:00"/>
    <m/>
    <b v="0"/>
    <b v="0"/>
    <s v="NO"/>
    <x v="2"/>
    <x v="0"/>
    <s v="Machine Shop Started"/>
    <x v="0"/>
    <n v="990"/>
    <n v="16.5"/>
    <n v="0"/>
    <x v="21"/>
    <n v="17820"/>
    <n v="297"/>
    <x v="0"/>
    <n v="0"/>
    <n v="2019"/>
    <n v="2"/>
    <n v="8"/>
    <n v="1"/>
    <x v="1"/>
    <x v="1"/>
    <x v="1"/>
    <x v="0"/>
    <x v="0"/>
  </r>
  <r>
    <s v="78448-16"/>
    <x v="3"/>
    <x v="8"/>
    <m/>
    <x v="1"/>
    <x v="0"/>
    <b v="0"/>
    <x v="223"/>
    <s v="Regular"/>
    <x v="1"/>
    <x v="1"/>
    <m/>
    <x v="43"/>
    <n v="1"/>
    <n v="1"/>
    <x v="4"/>
    <x v="804"/>
    <n v="49"/>
    <n v="3750"/>
    <n v="0"/>
    <m/>
    <s v="IllumBos"/>
    <s v="Philip Halsey"/>
    <m/>
    <m/>
    <s v="D2-RECT184-3/8 8&quot;X139&quot;"/>
    <s v="Picked - Complete"/>
    <d v="2019-01-29T00:00:00"/>
    <m/>
    <b v="0"/>
    <b v="0"/>
    <s v="NO"/>
    <x v="1"/>
    <x v="0"/>
    <s v="Machine Shop Started"/>
    <x v="0"/>
    <n v="468.75"/>
    <n v="6.125"/>
    <n v="0"/>
    <x v="2"/>
    <n v="3750"/>
    <n v="49"/>
    <x v="0"/>
    <n v="0"/>
    <n v="2019"/>
    <n v="2"/>
    <n v="8"/>
    <n v="1"/>
    <x v="1"/>
    <x v="1"/>
    <x v="1"/>
    <x v="2"/>
    <x v="2"/>
  </r>
  <r>
    <s v="78448-17"/>
    <x v="3"/>
    <x v="8"/>
    <m/>
    <x v="1"/>
    <x v="0"/>
    <b v="0"/>
    <x v="223"/>
    <s v="Regular"/>
    <x v="1"/>
    <x v="1"/>
    <m/>
    <x v="44"/>
    <n v="1"/>
    <n v="1"/>
    <x v="3"/>
    <x v="805"/>
    <n v="5"/>
    <n v="240"/>
    <n v="0"/>
    <m/>
    <s v="IllumBos"/>
    <s v="Philip Halsey"/>
    <m/>
    <m/>
    <s v="D3-3' F"/>
    <s v="Picked - Complete"/>
    <d v="2019-01-29T00:00:00"/>
    <m/>
    <b v="0"/>
    <b v="0"/>
    <s v="NO"/>
    <x v="1"/>
    <x v="0"/>
    <s v="Machine Shop Started"/>
    <x v="0"/>
    <n v="240"/>
    <n v="5"/>
    <n v="0"/>
    <x v="3"/>
    <n v="240"/>
    <n v="5"/>
    <x v="0"/>
    <n v="0"/>
    <n v="2019"/>
    <n v="2"/>
    <n v="8"/>
    <n v="1"/>
    <x v="1"/>
    <x v="1"/>
    <x v="1"/>
    <x v="0"/>
    <x v="0"/>
  </r>
  <r>
    <s v="78448-18"/>
    <x v="3"/>
    <x v="8"/>
    <m/>
    <x v="1"/>
    <x v="0"/>
    <b v="0"/>
    <x v="223"/>
    <s v="Regular"/>
    <x v="1"/>
    <x v="1"/>
    <m/>
    <x v="45"/>
    <n v="1"/>
    <n v="3"/>
    <x v="10"/>
    <x v="806"/>
    <n v="15"/>
    <n v="630"/>
    <n v="0"/>
    <m/>
    <s v="IllumBos"/>
    <s v="Philip Halsey"/>
    <m/>
    <m/>
    <s v="D3-2'"/>
    <s v="Picked - Complete"/>
    <d v="2019-01-29T00:00:00"/>
    <m/>
    <b v="0"/>
    <b v="0"/>
    <s v="NO"/>
    <x v="1"/>
    <x v="0"/>
    <s v="Machine Shop Started"/>
    <x v="0"/>
    <n v="210"/>
    <n v="5"/>
    <n v="0"/>
    <x v="9"/>
    <n v="630"/>
    <n v="15"/>
    <x v="0"/>
    <n v="0"/>
    <n v="2019"/>
    <n v="2"/>
    <n v="8"/>
    <n v="1"/>
    <x v="1"/>
    <x v="1"/>
    <x v="1"/>
    <x v="0"/>
    <x v="0"/>
  </r>
  <r>
    <s v="78448-19"/>
    <x v="3"/>
    <x v="8"/>
    <m/>
    <x v="1"/>
    <x v="0"/>
    <b v="0"/>
    <x v="223"/>
    <s v="Regular"/>
    <x v="1"/>
    <x v="1"/>
    <m/>
    <x v="46"/>
    <n v="1"/>
    <n v="1"/>
    <x v="3"/>
    <x v="807"/>
    <n v="9"/>
    <n v="770"/>
    <n v="0"/>
    <m/>
    <s v="IllumBos"/>
    <s v="Philip Halsey"/>
    <m/>
    <m/>
    <s v="D2-10'2&quot;"/>
    <s v="Picked - Complete"/>
    <d v="2019-01-29T00:00:00"/>
    <m/>
    <b v="0"/>
    <b v="0"/>
    <s v="NO"/>
    <x v="1"/>
    <x v="0"/>
    <s v="Machine Shop Started"/>
    <x v="0"/>
    <n v="770"/>
    <n v="9"/>
    <n v="0"/>
    <x v="3"/>
    <n v="770"/>
    <n v="9"/>
    <x v="0"/>
    <n v="0"/>
    <n v="2019"/>
    <n v="2"/>
    <n v="8"/>
    <n v="1"/>
    <x v="1"/>
    <x v="1"/>
    <x v="1"/>
    <x v="0"/>
    <x v="0"/>
  </r>
  <r>
    <s v="78448-20"/>
    <x v="3"/>
    <x v="8"/>
    <m/>
    <x v="1"/>
    <x v="0"/>
    <b v="0"/>
    <x v="223"/>
    <s v="Regular"/>
    <x v="1"/>
    <x v="1"/>
    <m/>
    <x v="47"/>
    <n v="1"/>
    <n v="1"/>
    <x v="3"/>
    <x v="808"/>
    <n v="5"/>
    <n v="180"/>
    <n v="0"/>
    <m/>
    <s v="IllumBos"/>
    <s v="Philip Halsey"/>
    <m/>
    <m/>
    <s v="D2-1'3&quot;"/>
    <s v="Picked - Complete"/>
    <d v="2019-01-29T00:00:00"/>
    <m/>
    <b v="0"/>
    <b v="0"/>
    <s v="NO"/>
    <x v="1"/>
    <x v="0"/>
    <s v="Machine Shop Started"/>
    <x v="0"/>
    <n v="180"/>
    <n v="5"/>
    <n v="0"/>
    <x v="3"/>
    <n v="180"/>
    <n v="5"/>
    <x v="0"/>
    <n v="0"/>
    <n v="2019"/>
    <n v="2"/>
    <n v="8"/>
    <n v="1"/>
    <x v="1"/>
    <x v="1"/>
    <x v="1"/>
    <x v="0"/>
    <x v="0"/>
  </r>
  <r>
    <s v="78525-1"/>
    <x v="2"/>
    <x v="8"/>
    <d v="2019-02-08T00:00:00"/>
    <x v="1"/>
    <x v="0"/>
    <b v="0"/>
    <x v="224"/>
    <s v="Regular"/>
    <x v="1"/>
    <x v="1"/>
    <m/>
    <x v="0"/>
    <n v="1"/>
    <n v="1"/>
    <x v="3"/>
    <x v="809"/>
    <n v="34"/>
    <n v="1700"/>
    <n v="0"/>
    <m/>
    <s v="LS Phill"/>
    <s v="Gaurav Jain"/>
    <m/>
    <m/>
    <s v="A-2'X6' RECT"/>
    <s v="Picked - Complete"/>
    <d v="2019-02-03T00:00:00"/>
    <d v="2019-02-05T00:00:00"/>
    <b v="0"/>
    <b v="0"/>
    <s v="NO"/>
    <x v="3"/>
    <x v="0"/>
    <s v="Machine Shop Started"/>
    <x v="0"/>
    <n v="1700"/>
    <n v="34"/>
    <n v="0"/>
    <x v="3"/>
    <n v="1700"/>
    <n v="34"/>
    <x v="0"/>
    <n v="1"/>
    <n v="2019"/>
    <n v="2"/>
    <n v="8"/>
    <n v="1"/>
    <x v="1"/>
    <x v="0"/>
    <x v="1"/>
    <x v="0"/>
    <x v="2"/>
  </r>
  <r>
    <s v="77211-1"/>
    <x v="2"/>
    <x v="8"/>
    <d v="2019-02-08T00:00:00"/>
    <x v="2"/>
    <x v="0"/>
    <b v="0"/>
    <x v="225"/>
    <s v="Regular"/>
    <x v="1"/>
    <x v="1"/>
    <m/>
    <x v="0"/>
    <n v="1"/>
    <n v="12"/>
    <x v="5"/>
    <x v="810"/>
    <n v="121"/>
    <n v="11520"/>
    <n v="0"/>
    <s v="Do Not Ship Before Feb 8th."/>
    <s v="RichardM"/>
    <s v="George Bacalla"/>
    <m/>
    <m/>
    <s v="F1-8'"/>
    <s v="Picked - Complete"/>
    <d v="2019-02-03T00:00:00"/>
    <d v="2019-02-04T00:00:00"/>
    <b v="0"/>
    <b v="0"/>
    <s v="NO"/>
    <x v="2"/>
    <x v="0"/>
    <s v="Machine Shop Finished - Incomplete"/>
    <x v="0"/>
    <n v="960"/>
    <n v="10.083333333333334"/>
    <n v="0"/>
    <x v="10"/>
    <n v="11520"/>
    <n v="121"/>
    <x v="0"/>
    <n v="1"/>
    <n v="2019"/>
    <n v="2"/>
    <n v="8"/>
    <n v="1"/>
    <x v="1"/>
    <x v="1"/>
    <x v="0"/>
    <x v="0"/>
    <x v="0"/>
  </r>
  <r>
    <s v="77211-2"/>
    <x v="2"/>
    <x v="8"/>
    <d v="2019-02-08T00:00:00"/>
    <x v="2"/>
    <x v="0"/>
    <b v="0"/>
    <x v="225"/>
    <s v="Regular"/>
    <x v="1"/>
    <x v="1"/>
    <m/>
    <x v="1"/>
    <n v="1"/>
    <n v="8"/>
    <x v="4"/>
    <x v="811"/>
    <n v="56"/>
    <n v="3840"/>
    <n v="0"/>
    <s v="Do Not Ship Before Feb 8th."/>
    <s v="RichardM"/>
    <s v="George Bacalla"/>
    <m/>
    <m/>
    <s v="F2-4'"/>
    <s v="Picked - Complete"/>
    <d v="2019-02-03T00:00:00"/>
    <d v="2019-02-04T00:00:00"/>
    <b v="0"/>
    <b v="0"/>
    <s v="NO"/>
    <x v="2"/>
    <x v="0"/>
    <s v="Machine Shop Finished - Incomplete"/>
    <x v="0"/>
    <n v="480"/>
    <n v="7"/>
    <n v="0"/>
    <x v="2"/>
    <n v="3840"/>
    <n v="56"/>
    <x v="0"/>
    <n v="0"/>
    <n v="2019"/>
    <n v="2"/>
    <n v="8"/>
    <n v="1"/>
    <x v="1"/>
    <x v="1"/>
    <x v="0"/>
    <x v="0"/>
    <x v="0"/>
  </r>
  <r>
    <s v="78930-1"/>
    <x v="2"/>
    <x v="9"/>
    <d v="2019-02-07T00:00:00"/>
    <x v="1"/>
    <x v="3"/>
    <b v="0"/>
    <x v="226"/>
    <s v="High Priority"/>
    <x v="8"/>
    <x v="0"/>
    <m/>
    <x v="0"/>
    <n v="1"/>
    <n v="1"/>
    <x v="10"/>
    <x v="812"/>
    <n v="5.2"/>
    <n v="1050"/>
    <n v="0"/>
    <m/>
    <s v="IllumBos"/>
    <s v="Daljit Singh"/>
    <m/>
    <m/>
    <s v="F6-L3-1FL-A"/>
    <s v="Picked - Complete"/>
    <d v="2019-02-03T00:00:00"/>
    <d v="2019-02-04T00:00:00"/>
    <b v="0"/>
    <b v="0"/>
    <s v="NO"/>
    <x v="3"/>
    <x v="0"/>
    <s v="Machine Shop Started"/>
    <x v="0"/>
    <n v="350"/>
    <n v="1.7333333333333334"/>
    <n v="0"/>
    <x v="9"/>
    <n v="1050"/>
    <n v="5.2"/>
    <x v="0"/>
    <n v="1"/>
    <n v="2019"/>
    <n v="2"/>
    <n v="7"/>
    <n v="1"/>
    <x v="1"/>
    <x v="0"/>
    <x v="1"/>
    <x v="2"/>
    <x v="2"/>
  </r>
  <r>
    <s v="79125-1"/>
    <x v="2"/>
    <x v="12"/>
    <d v="2019-02-13T00:00:00"/>
    <x v="1"/>
    <x v="0"/>
    <b v="0"/>
    <x v="227"/>
    <s v="Regular"/>
    <x v="1"/>
    <x v="1"/>
    <m/>
    <x v="0"/>
    <n v="1"/>
    <n v="2"/>
    <x v="6"/>
    <x v="813"/>
    <n v="12.2"/>
    <n v="2200"/>
    <n v="0"/>
    <m/>
    <s v="SpecLSA"/>
    <s v="Zahra Vatani"/>
    <m/>
    <m/>
    <s v="D-5'"/>
    <m/>
    <m/>
    <m/>
    <b v="0"/>
    <b v="0"/>
    <s v="NO"/>
    <x v="3"/>
    <x v="0"/>
    <s v="Machine Shop Started"/>
    <x v="0"/>
    <n v="1100"/>
    <n v="6.1"/>
    <n v="0"/>
    <x v="5"/>
    <n v="2200"/>
    <n v="12.2"/>
    <x v="0"/>
    <n v="1"/>
    <n v="2019"/>
    <n v="2"/>
    <n v="13"/>
    <n v="1"/>
    <x v="1"/>
    <x v="1"/>
    <x v="1"/>
    <x v="0"/>
    <x v="0"/>
  </r>
  <r>
    <s v="75692-11"/>
    <x v="3"/>
    <x v="18"/>
    <m/>
    <x v="0"/>
    <x v="0"/>
    <b v="0"/>
    <x v="228"/>
    <s v="High Priority"/>
    <x v="5"/>
    <x v="1"/>
    <s v="EN19793G-9005"/>
    <x v="7"/>
    <n v="1"/>
    <n v="1"/>
    <x v="15"/>
    <x v="814"/>
    <n v="39.35"/>
    <n v="3010"/>
    <n v="0"/>
    <s v="Akamai 3rd Floor"/>
    <s v="IllumBos"/>
    <s v="Gagandeep Singh"/>
    <s v="Eta of parts for Line: 11 - Erin to advise. Ship balance: 2/5  Edited on 2/1/2019 _x001e__x001e_::: ETA: Feb 12th  Edited on 2/5/2019 _x001e__x001e_"/>
    <m/>
    <s v="F04A-26'10-11/16&quot;X13'3-7/16&quot;-3RD FL"/>
    <s v="Picked - Complete"/>
    <d v="2019-01-14T00:00:00"/>
    <d v="2019-01-14T00:00:00"/>
    <b v="0"/>
    <b v="0"/>
    <s v="NO"/>
    <x v="2"/>
    <x v="0"/>
    <s v="Wiring Issue"/>
    <x v="0"/>
    <n v="602"/>
    <n v="7.87"/>
    <n v="0"/>
    <x v="15"/>
    <n v="3010"/>
    <n v="39.35"/>
    <x v="5"/>
    <n v="1"/>
    <n v="2019"/>
    <n v="1"/>
    <n v="16"/>
    <n v="1"/>
    <x v="1"/>
    <x v="1"/>
    <x v="0"/>
    <x v="1"/>
    <x v="0"/>
  </r>
  <r>
    <s v="79168-1"/>
    <x v="2"/>
    <x v="8"/>
    <d v="2019-02-08T00:00:00"/>
    <x v="1"/>
    <x v="0"/>
    <b v="0"/>
    <x v="229"/>
    <s v="Regular"/>
    <x v="1"/>
    <x v="1"/>
    <m/>
    <x v="0"/>
    <n v="1"/>
    <n v="6"/>
    <x v="9"/>
    <x v="815"/>
    <n v="19.2"/>
    <n v="2280"/>
    <n v="0"/>
    <m/>
    <s v="RichardM"/>
    <s v="George Bacalla"/>
    <m/>
    <m/>
    <s v="C-4'"/>
    <s v="Picked - Complete"/>
    <d v="2019-02-03T00:00:00"/>
    <d v="2019-02-05T00:00:00"/>
    <b v="0"/>
    <b v="0"/>
    <s v="NO"/>
    <x v="1"/>
    <x v="0"/>
    <s v="Machine Shop Started"/>
    <x v="0"/>
    <n v="380"/>
    <n v="3.1999999999999997"/>
    <n v="0"/>
    <x v="8"/>
    <n v="2280"/>
    <n v="19.2"/>
    <x v="0"/>
    <n v="1"/>
    <n v="2019"/>
    <n v="2"/>
    <n v="8"/>
    <n v="1"/>
    <x v="1"/>
    <x v="1"/>
    <x v="1"/>
    <x v="0"/>
    <x v="2"/>
  </r>
  <r>
    <s v="78971-1"/>
    <x v="2"/>
    <x v="1"/>
    <d v="2019-02-05T00:00:00"/>
    <x v="2"/>
    <x v="1"/>
    <b v="0"/>
    <x v="230"/>
    <s v="Regular"/>
    <x v="1"/>
    <x v="1"/>
    <m/>
    <x v="0"/>
    <n v="1"/>
    <n v="1"/>
    <x v="3"/>
    <x v="816"/>
    <n v="4.2"/>
    <n v="300"/>
    <n v="0"/>
    <m/>
    <s v="ERW Ltg"/>
    <s v="George Bacalla"/>
    <s v="Ship: Feb 6th  Edited on 2/5/2019 _x001e__x001e_"/>
    <m/>
    <s v="A-4'"/>
    <s v="Picked - Complete"/>
    <d v="2019-02-03T00:00:00"/>
    <d v="2019-01-30T00:00:00"/>
    <b v="0"/>
    <b v="0"/>
    <s v="NO"/>
    <x v="2"/>
    <x v="0"/>
    <s v="Machine Shop Finished - Incomplete"/>
    <x v="0"/>
    <n v="300"/>
    <n v="4.2"/>
    <n v="0"/>
    <x v="3"/>
    <n v="300"/>
    <n v="4.2"/>
    <x v="0"/>
    <n v="1"/>
    <n v="2019"/>
    <n v="2"/>
    <n v="5"/>
    <n v="1"/>
    <x v="1"/>
    <x v="1"/>
    <x v="0"/>
    <x v="0"/>
    <x v="0"/>
  </r>
  <r>
    <s v="78098-1"/>
    <x v="6"/>
    <x v="9"/>
    <d v="2019-02-07T00:00:00"/>
    <x v="1"/>
    <x v="0"/>
    <b v="0"/>
    <x v="231"/>
    <s v="High Priority"/>
    <x v="8"/>
    <x v="0"/>
    <s v="WRONG SD ATTACHED"/>
    <x v="0"/>
    <n v="1"/>
    <n v="12"/>
    <x v="5"/>
    <x v="817"/>
    <n v="111.6"/>
    <n v="8040"/>
    <n v="0"/>
    <s v="order must be on site no later than Feb 11th - McLean, VA_x001e_must must must ship"/>
    <s v="Visual"/>
    <s v="Christina Torok"/>
    <m/>
    <m/>
    <s v="F-01-8"/>
    <s v="Picked - Complete"/>
    <d v="2019-01-29T00:00:00"/>
    <m/>
    <b v="0"/>
    <b v="1"/>
    <s v="NO"/>
    <x v="2"/>
    <x v="0"/>
    <s v="Machine Shop Started"/>
    <x v="0"/>
    <n v="670"/>
    <n v="9.2999999999999989"/>
    <n v="0"/>
    <x v="10"/>
    <n v="8040"/>
    <n v="111.6"/>
    <x v="0"/>
    <n v="1"/>
    <n v="2019"/>
    <n v="2"/>
    <n v="7"/>
    <n v="2"/>
    <x v="0"/>
    <x v="1"/>
    <x v="1"/>
    <x v="0"/>
    <x v="0"/>
  </r>
  <r>
    <s v="78098-2"/>
    <x v="6"/>
    <x v="9"/>
    <d v="2019-02-07T00:00:00"/>
    <x v="1"/>
    <x v="0"/>
    <b v="0"/>
    <x v="231"/>
    <s v="High Priority"/>
    <x v="8"/>
    <x v="0"/>
    <s v="WRONG SD ATTACHED"/>
    <x v="1"/>
    <n v="1"/>
    <n v="4"/>
    <x v="8"/>
    <x v="818"/>
    <n v="52"/>
    <n v="3840"/>
    <n v="0"/>
    <s v="order must be on site no later than Feb 11th - McLean, VA_x001e_must must must ship"/>
    <s v="Visual"/>
    <s v="Christina Torok"/>
    <m/>
    <m/>
    <s v="F-01-12"/>
    <s v="Picked - Complete"/>
    <d v="2019-01-29T00:00:00"/>
    <m/>
    <b v="0"/>
    <b v="0"/>
    <s v="NO"/>
    <x v="2"/>
    <x v="0"/>
    <s v="Machine Shop Started"/>
    <x v="0"/>
    <n v="960"/>
    <n v="13"/>
    <n v="0"/>
    <x v="7"/>
    <n v="3840"/>
    <n v="52"/>
    <x v="0"/>
    <n v="0"/>
    <n v="2019"/>
    <n v="2"/>
    <n v="7"/>
    <n v="2"/>
    <x v="0"/>
    <x v="1"/>
    <x v="1"/>
    <x v="0"/>
    <x v="0"/>
  </r>
  <r>
    <s v="78098-3"/>
    <x v="6"/>
    <x v="9"/>
    <d v="2019-02-07T00:00:00"/>
    <x v="1"/>
    <x v="0"/>
    <b v="0"/>
    <x v="231"/>
    <s v="High Priority"/>
    <x v="1"/>
    <x v="1"/>
    <m/>
    <x v="2"/>
    <n v="1"/>
    <n v="2"/>
    <x v="6"/>
    <x v="819"/>
    <n v="28"/>
    <n v="2120"/>
    <n v="0"/>
    <s v="order must be on site no later than Feb 11th - McLean, VA_x001e_must must must ship"/>
    <s v="Visual"/>
    <s v="Christina Torok"/>
    <m/>
    <m/>
    <s v="F-01-12-EM"/>
    <s v="Picked - Complete"/>
    <d v="2019-01-29T00:00:00"/>
    <m/>
    <b v="0"/>
    <b v="0"/>
    <s v="NO"/>
    <x v="2"/>
    <x v="0"/>
    <s v="Machine Shop Started"/>
    <x v="0"/>
    <n v="1060"/>
    <n v="14"/>
    <n v="0"/>
    <x v="5"/>
    <n v="2120"/>
    <n v="28"/>
    <x v="0"/>
    <n v="0"/>
    <n v="2019"/>
    <n v="2"/>
    <n v="7"/>
    <n v="2"/>
    <x v="0"/>
    <x v="1"/>
    <x v="1"/>
    <x v="0"/>
    <x v="0"/>
  </r>
  <r>
    <s v="78098-4"/>
    <x v="6"/>
    <x v="9"/>
    <d v="2019-02-07T00:00:00"/>
    <x v="1"/>
    <x v="0"/>
    <b v="0"/>
    <x v="231"/>
    <s v="High Priority"/>
    <x v="1"/>
    <x v="1"/>
    <m/>
    <x v="3"/>
    <n v="1"/>
    <n v="3"/>
    <x v="9"/>
    <x v="820"/>
    <n v="54.9"/>
    <n v="3600"/>
    <n v="0"/>
    <s v="order must be on site no later than Feb 11th - McLean, VA_x001e_must must must ship"/>
    <s v="Visual"/>
    <s v="Christina Torok"/>
    <m/>
    <m/>
    <s v="F-01-16"/>
    <s v="Picked - Complete"/>
    <d v="2019-01-29T00:00:00"/>
    <m/>
    <b v="0"/>
    <b v="0"/>
    <s v="NO"/>
    <x v="2"/>
    <x v="0"/>
    <s v="Machine Shop Started"/>
    <x v="0"/>
    <n v="600"/>
    <n v="9.15"/>
    <n v="0"/>
    <x v="8"/>
    <n v="3600"/>
    <n v="54.900000000000006"/>
    <x v="0"/>
    <n v="0"/>
    <n v="2019"/>
    <n v="2"/>
    <n v="7"/>
    <n v="2"/>
    <x v="0"/>
    <x v="1"/>
    <x v="1"/>
    <x v="0"/>
    <x v="0"/>
  </r>
  <r>
    <s v="78098-5"/>
    <x v="6"/>
    <x v="9"/>
    <d v="2019-02-07T00:00:00"/>
    <x v="1"/>
    <x v="0"/>
    <b v="0"/>
    <x v="231"/>
    <s v="High Priority"/>
    <x v="1"/>
    <x v="1"/>
    <m/>
    <x v="4"/>
    <n v="1"/>
    <n v="1"/>
    <x v="3"/>
    <x v="821"/>
    <n v="20"/>
    <n v="1300"/>
    <n v="0"/>
    <s v="order must be on site no later than Feb 11th - McLean, VA_x001e_must must must ship"/>
    <s v="Visual"/>
    <s v="Christina Torok"/>
    <m/>
    <m/>
    <s v="F-01-16-EM"/>
    <s v="Picked - Complete"/>
    <d v="2019-01-29T00:00:00"/>
    <m/>
    <b v="0"/>
    <b v="0"/>
    <s v="NO"/>
    <x v="2"/>
    <x v="0"/>
    <s v="Machine Shop Started"/>
    <x v="0"/>
    <n v="1300"/>
    <n v="20"/>
    <n v="0"/>
    <x v="3"/>
    <n v="1300"/>
    <n v="20"/>
    <x v="0"/>
    <n v="0"/>
    <n v="2019"/>
    <n v="2"/>
    <n v="7"/>
    <n v="2"/>
    <x v="0"/>
    <x v="1"/>
    <x v="1"/>
    <x v="0"/>
    <x v="0"/>
  </r>
  <r>
    <s v="78098-6"/>
    <x v="6"/>
    <x v="9"/>
    <d v="2019-02-07T00:00:00"/>
    <x v="2"/>
    <x v="0"/>
    <b v="0"/>
    <x v="231"/>
    <s v="High Priority"/>
    <x v="1"/>
    <x v="1"/>
    <m/>
    <x v="5"/>
    <n v="1"/>
    <n v="1"/>
    <x v="3"/>
    <x v="822"/>
    <n v="5"/>
    <n v="270"/>
    <n v="0"/>
    <s v="order must be on site no later than Feb 11th - McLean, VA_x001e_must must must ship"/>
    <s v="Visual"/>
    <s v="Christina Torok"/>
    <m/>
    <m/>
    <s v="F-04-3-GYP"/>
    <s v="Picked - Complete"/>
    <d v="2019-01-29T00:00:00"/>
    <m/>
    <b v="0"/>
    <b v="0"/>
    <s v="NO"/>
    <x v="2"/>
    <x v="0"/>
    <s v="Machine Shop Finished - Incomplete"/>
    <x v="0"/>
    <n v="270"/>
    <n v="5"/>
    <n v="0"/>
    <x v="3"/>
    <n v="270"/>
    <n v="5"/>
    <x v="0"/>
    <n v="1"/>
    <n v="2019"/>
    <n v="2"/>
    <n v="7"/>
    <n v="2"/>
    <x v="0"/>
    <x v="1"/>
    <x v="1"/>
    <x v="0"/>
    <x v="0"/>
  </r>
  <r>
    <s v="78098-7"/>
    <x v="6"/>
    <x v="9"/>
    <d v="2019-02-07T00:00:00"/>
    <x v="2"/>
    <x v="0"/>
    <b v="0"/>
    <x v="231"/>
    <s v="High Priority"/>
    <x v="1"/>
    <x v="1"/>
    <m/>
    <x v="9"/>
    <n v="1"/>
    <n v="1"/>
    <x v="3"/>
    <x v="823"/>
    <n v="8.3000000000000007"/>
    <n v="375"/>
    <n v="0"/>
    <s v="order must be on site no later than Feb 11th - McLean, VA_x001e_must must must ship"/>
    <s v="Visual"/>
    <s v="Christina Torok"/>
    <m/>
    <m/>
    <s v="F-04-5-GYP"/>
    <s v="Picked - Complete"/>
    <d v="2019-01-29T00:00:00"/>
    <m/>
    <b v="0"/>
    <b v="0"/>
    <s v="NO"/>
    <x v="2"/>
    <x v="0"/>
    <s v="Machine Shop Finished - Incomplete"/>
    <x v="0"/>
    <n v="375"/>
    <n v="8.3000000000000007"/>
    <n v="0"/>
    <x v="3"/>
    <n v="375"/>
    <n v="8.3000000000000007"/>
    <x v="0"/>
    <n v="0"/>
    <n v="2019"/>
    <n v="2"/>
    <n v="7"/>
    <n v="2"/>
    <x v="0"/>
    <x v="1"/>
    <x v="1"/>
    <x v="0"/>
    <x v="0"/>
  </r>
  <r>
    <s v="78098-8"/>
    <x v="6"/>
    <x v="9"/>
    <d v="2019-02-07T00:00:00"/>
    <x v="2"/>
    <x v="0"/>
    <b v="0"/>
    <x v="231"/>
    <s v="High Priority"/>
    <x v="1"/>
    <x v="1"/>
    <m/>
    <x v="10"/>
    <n v="1"/>
    <n v="2"/>
    <x v="6"/>
    <x v="824"/>
    <n v="9.1999999999999993"/>
    <n v="900"/>
    <n v="0"/>
    <s v="order must be on site no later than Feb 11th - McLean, VA_x001e_must must must ship"/>
    <s v="Visual"/>
    <s v="Christina Torok"/>
    <m/>
    <m/>
    <s v="F-04-6"/>
    <s v="Picked - Complete"/>
    <d v="2019-01-29T00:00:00"/>
    <m/>
    <b v="0"/>
    <b v="0"/>
    <s v="NO"/>
    <x v="2"/>
    <x v="0"/>
    <s v="Machine Shop Finished - Incomplete"/>
    <x v="0"/>
    <n v="450"/>
    <n v="4.5999999999999996"/>
    <n v="0"/>
    <x v="5"/>
    <n v="900"/>
    <n v="9.1999999999999993"/>
    <x v="0"/>
    <n v="0"/>
    <n v="2019"/>
    <n v="2"/>
    <n v="7"/>
    <n v="2"/>
    <x v="0"/>
    <x v="1"/>
    <x v="1"/>
    <x v="0"/>
    <x v="0"/>
  </r>
  <r>
    <s v="78098-9"/>
    <x v="6"/>
    <x v="9"/>
    <d v="2019-02-07T00:00:00"/>
    <x v="2"/>
    <x v="0"/>
    <b v="0"/>
    <x v="231"/>
    <s v="High Priority"/>
    <x v="1"/>
    <x v="1"/>
    <m/>
    <x v="11"/>
    <n v="1"/>
    <n v="3"/>
    <x v="10"/>
    <x v="825"/>
    <n v="24.6"/>
    <n v="1350"/>
    <n v="0"/>
    <s v="order must be on site no later than Feb 11th - McLean, VA_x001e_must must must ship"/>
    <s v="Visual"/>
    <s v="Christina Torok"/>
    <m/>
    <m/>
    <s v="F-04-6-GYP"/>
    <s v="Picked - Complete"/>
    <d v="2019-01-29T00:00:00"/>
    <m/>
    <b v="0"/>
    <b v="0"/>
    <s v="NO"/>
    <x v="2"/>
    <x v="0"/>
    <s v="Machine Shop Finished - Incomplete"/>
    <x v="0"/>
    <n v="450"/>
    <n v="8.2000000000000011"/>
    <n v="0"/>
    <x v="9"/>
    <n v="1350"/>
    <n v="24.6"/>
    <x v="0"/>
    <n v="0"/>
    <n v="2019"/>
    <n v="2"/>
    <n v="7"/>
    <n v="2"/>
    <x v="0"/>
    <x v="1"/>
    <x v="1"/>
    <x v="0"/>
    <x v="0"/>
  </r>
  <r>
    <s v="78098-10"/>
    <x v="6"/>
    <x v="9"/>
    <d v="2019-02-07T00:00:00"/>
    <x v="2"/>
    <x v="0"/>
    <b v="0"/>
    <x v="231"/>
    <s v="High Priority"/>
    <x v="1"/>
    <x v="1"/>
    <m/>
    <x v="6"/>
    <n v="1"/>
    <n v="1"/>
    <x v="3"/>
    <x v="826"/>
    <n v="8.1999999999999993"/>
    <n v="600"/>
    <n v="0"/>
    <s v="order must be on site no later than Feb 11th - McLean, VA_x001e_must must must ship"/>
    <s v="Visual"/>
    <s v="Christina Torok"/>
    <m/>
    <m/>
    <s v="F-04-8-GYP"/>
    <s v="Picked - Complete"/>
    <d v="2019-01-29T00:00:00"/>
    <m/>
    <b v="0"/>
    <b v="0"/>
    <s v="NO"/>
    <x v="2"/>
    <x v="0"/>
    <s v="Machine Shop Finished - Incomplete"/>
    <x v="0"/>
    <n v="600"/>
    <n v="8.1999999999999993"/>
    <n v="0"/>
    <x v="3"/>
    <n v="600"/>
    <n v="8.1999999999999993"/>
    <x v="0"/>
    <n v="0"/>
    <n v="2019"/>
    <n v="2"/>
    <n v="7"/>
    <n v="2"/>
    <x v="0"/>
    <x v="1"/>
    <x v="1"/>
    <x v="0"/>
    <x v="0"/>
  </r>
  <r>
    <s v="78866-1"/>
    <x v="2"/>
    <x v="9"/>
    <d v="2019-02-07T00:00:00"/>
    <x v="2"/>
    <x v="0"/>
    <b v="0"/>
    <x v="232"/>
    <s v="High Priority"/>
    <x v="1"/>
    <x v="1"/>
    <m/>
    <x v="0"/>
    <n v="1"/>
    <n v="1"/>
    <x v="3"/>
    <x v="827"/>
    <n v="2.5"/>
    <n v="356"/>
    <n v="0"/>
    <s v="order must be on site no later than Feb 11th - McLean, VA_x001e_must must must ship"/>
    <s v="Visual"/>
    <s v="Christina Torok"/>
    <m/>
    <m/>
    <s v="  F-04-4'"/>
    <s v="Picked - Complete"/>
    <d v="2019-02-03T00:00:00"/>
    <d v="2019-02-04T00:00:00"/>
    <b v="0"/>
    <b v="0"/>
    <s v="NO"/>
    <x v="1"/>
    <x v="0"/>
    <s v="Machine Shop Finished - Incomplete"/>
    <x v="0"/>
    <n v="356"/>
    <n v="2.5"/>
    <n v="0"/>
    <x v="3"/>
    <n v="356"/>
    <n v="2.5"/>
    <x v="0"/>
    <n v="1"/>
    <n v="2019"/>
    <n v="2"/>
    <n v="7"/>
    <n v="1"/>
    <x v="1"/>
    <x v="1"/>
    <x v="1"/>
    <x v="0"/>
    <x v="2"/>
  </r>
  <r>
    <s v="78866-2"/>
    <x v="2"/>
    <x v="9"/>
    <d v="2019-02-07T00:00:00"/>
    <x v="2"/>
    <x v="0"/>
    <b v="0"/>
    <x v="232"/>
    <s v="High Priority"/>
    <x v="1"/>
    <x v="1"/>
    <m/>
    <x v="1"/>
    <n v="1"/>
    <n v="1"/>
    <x v="3"/>
    <x v="828"/>
    <n v="8.3000000000000007"/>
    <n v="712"/>
    <n v="0"/>
    <s v="order must be on site no later than Feb 11th - McLean, VA_x001e_must must must ship"/>
    <s v="Visual"/>
    <s v="Christina Torok"/>
    <m/>
    <m/>
    <s v="  F-04-8'-GYP"/>
    <s v="Picked - Complete"/>
    <d v="2019-02-03T00:00:00"/>
    <d v="2019-02-04T00:00:00"/>
    <b v="0"/>
    <b v="0"/>
    <s v="NO"/>
    <x v="1"/>
    <x v="0"/>
    <s v="Machine Shop Finished - Incomplete"/>
    <x v="0"/>
    <n v="712"/>
    <n v="8.3000000000000007"/>
    <n v="0"/>
    <x v="3"/>
    <n v="712"/>
    <n v="8.3000000000000007"/>
    <x v="0"/>
    <n v="0"/>
    <n v="2019"/>
    <n v="2"/>
    <n v="7"/>
    <n v="1"/>
    <x v="1"/>
    <x v="1"/>
    <x v="1"/>
    <x v="0"/>
    <x v="2"/>
  </r>
  <r>
    <s v="79019-1"/>
    <x v="2"/>
    <x v="1"/>
    <d v="2019-02-05T00:00:00"/>
    <x v="1"/>
    <x v="3"/>
    <b v="0"/>
    <x v="233"/>
    <s v="High Priority"/>
    <x v="1"/>
    <x v="1"/>
    <m/>
    <x v="0"/>
    <n v="1"/>
    <n v="1"/>
    <x v="3"/>
    <x v="829"/>
    <n v="15"/>
    <n v="930"/>
    <n v="930"/>
    <s v="FIXTURE GOT DAMAGE DURING TRNSPORT."/>
    <s v="Visual"/>
    <s v="Anil Surendra Sanchara"/>
    <s v="MS: Feb 5th - Kaushik to advise  Edited on 2/5/2019 _x001e__x001e_"/>
    <m/>
    <s v="FR5 - REPLACE"/>
    <s v="Picked - Complete"/>
    <d v="2019-01-28T00:00:00"/>
    <d v="2019-01-30T00:00:00"/>
    <b v="0"/>
    <b v="0"/>
    <s v="NO"/>
    <x v="2"/>
    <x v="0"/>
    <s v="Machine Shop Started"/>
    <x v="0"/>
    <n v="930"/>
    <n v="15"/>
    <n v="0"/>
    <x v="3"/>
    <n v="930"/>
    <n v="15"/>
    <x v="0"/>
    <n v="1"/>
    <n v="2019"/>
    <n v="2"/>
    <n v="5"/>
    <n v="1"/>
    <x v="1"/>
    <x v="1"/>
    <x v="1"/>
    <x v="0"/>
    <x v="2"/>
  </r>
  <r>
    <s v="78864-1"/>
    <x v="2"/>
    <x v="10"/>
    <d v="2019-02-04T00:00:00"/>
    <x v="2"/>
    <x v="3"/>
    <b v="0"/>
    <x v="234"/>
    <s v="Regular"/>
    <x v="1"/>
    <x v="1"/>
    <m/>
    <x v="0"/>
    <n v="1"/>
    <n v="1"/>
    <x v="3"/>
    <x v="830"/>
    <n v="9.4"/>
    <n v="280"/>
    <n v="0"/>
    <m/>
    <s v="Smart Li"/>
    <s v="Daljit Singh"/>
    <s v="Ship:2/5  Edited on 2/1/2019 _x001e__x001e_"/>
    <m/>
    <s v="C2-8'-96&quot;"/>
    <m/>
    <d v="2019-01-25T00:00:00"/>
    <d v="2019-01-29T00:00:00"/>
    <b v="0"/>
    <b v="0"/>
    <s v="OK"/>
    <x v="2"/>
    <x v="0"/>
    <s v="Machine Shop Finished -Ready"/>
    <x v="0"/>
    <n v="280"/>
    <n v="9.4"/>
    <n v="0"/>
    <x v="3"/>
    <n v="280"/>
    <n v="9.4"/>
    <x v="0"/>
    <n v="1"/>
    <n v="2019"/>
    <n v="2"/>
    <n v="4"/>
    <n v="1"/>
    <x v="1"/>
    <x v="1"/>
    <x v="0"/>
    <x v="0"/>
    <x v="0"/>
  </r>
  <r>
    <s v="78864-2"/>
    <x v="2"/>
    <x v="10"/>
    <d v="2019-02-04T00:00:00"/>
    <x v="2"/>
    <x v="3"/>
    <b v="0"/>
    <x v="234"/>
    <s v="Regular"/>
    <x v="1"/>
    <x v="1"/>
    <m/>
    <x v="1"/>
    <n v="1"/>
    <n v="1"/>
    <x v="3"/>
    <x v="831"/>
    <n v="5.6"/>
    <n v="145"/>
    <n v="0"/>
    <m/>
    <s v="Smart Li"/>
    <s v="Daljit Singh"/>
    <m/>
    <m/>
    <s v="C1-4'-96&quot;"/>
    <m/>
    <d v="2019-01-25T00:00:00"/>
    <d v="2019-01-29T00:00:00"/>
    <b v="0"/>
    <b v="0"/>
    <s v="OK"/>
    <x v="2"/>
    <x v="0"/>
    <s v="Machine Shop Finished -Ready"/>
    <x v="0"/>
    <n v="145"/>
    <n v="5.6"/>
    <n v="0"/>
    <x v="3"/>
    <n v="145"/>
    <n v="5.6"/>
    <x v="0"/>
    <n v="0"/>
    <n v="2019"/>
    <n v="2"/>
    <n v="4"/>
    <n v="1"/>
    <x v="1"/>
    <x v="1"/>
    <x v="0"/>
    <x v="0"/>
    <x v="0"/>
  </r>
  <r>
    <s v="77608-1"/>
    <x v="2"/>
    <x v="14"/>
    <d v="2019-01-31T00:00:00"/>
    <x v="0"/>
    <x v="0"/>
    <b v="0"/>
    <x v="235"/>
    <s v="High Priority"/>
    <x v="0"/>
    <x v="0"/>
    <s v="sub assembly"/>
    <x v="0"/>
    <n v="1"/>
    <n v="3"/>
    <x v="10"/>
    <x v="832"/>
    <n v="21"/>
    <n v="1890"/>
    <n v="0"/>
    <s v="UPS RED COVER BY AXIS"/>
    <s v="ALA"/>
    <s v="Zahra Vatani"/>
    <s v="Given to Ind. Eng.,  - Elizabeth to follow  Edited on 2/5/2019"/>
    <m/>
    <m/>
    <s v="Picked - Complete"/>
    <m/>
    <m/>
    <b v="0"/>
    <b v="1"/>
    <s v="NO"/>
    <x v="0"/>
    <x v="0"/>
    <s v="Wiring Issue"/>
    <x v="0"/>
    <n v="630"/>
    <n v="7"/>
    <n v="0"/>
    <x v="9"/>
    <n v="1890"/>
    <n v="21"/>
    <x v="0"/>
    <n v="1"/>
    <n v="2019"/>
    <n v="1"/>
    <n v="31"/>
    <n v="1"/>
    <x v="1"/>
    <x v="1"/>
    <x v="0"/>
    <x v="0"/>
    <x v="0"/>
  </r>
  <r>
    <s v="78386-1"/>
    <x v="6"/>
    <x v="10"/>
    <d v="2019-02-04T00:00:00"/>
    <x v="3"/>
    <x v="0"/>
    <b v="0"/>
    <x v="236"/>
    <s v="Regular"/>
    <x v="1"/>
    <x v="1"/>
    <m/>
    <x v="0"/>
    <n v="1"/>
    <n v="3"/>
    <x v="10"/>
    <x v="833"/>
    <n v="22.8"/>
    <n v="1095"/>
    <n v="0"/>
    <m/>
    <s v="KSA IA"/>
    <s v="Joshua Zimet"/>
    <s v="Kaushik to advise.  Edited on 2/1/2019 _x001e__x001e_"/>
    <m/>
    <s v="C5'/C5'EM"/>
    <m/>
    <m/>
    <d v="2019-02-01T00:00:00"/>
    <b v="0"/>
    <b v="0"/>
    <s v="NO"/>
    <x v="2"/>
    <x v="0"/>
    <s v="Given to Shipping"/>
    <x v="0"/>
    <n v="365"/>
    <n v="7.6000000000000005"/>
    <n v="3"/>
    <x v="4"/>
    <n v="0"/>
    <n v="0"/>
    <x v="0"/>
    <n v="1"/>
    <n v="2019"/>
    <n v="2"/>
    <n v="4"/>
    <n v="1"/>
    <x v="1"/>
    <x v="1"/>
    <x v="0"/>
    <x v="0"/>
    <x v="0"/>
  </r>
  <r>
    <s v="78386-2"/>
    <x v="6"/>
    <x v="10"/>
    <d v="2019-02-04T00:00:00"/>
    <x v="3"/>
    <x v="0"/>
    <b v="0"/>
    <x v="236"/>
    <s v="Regular"/>
    <x v="1"/>
    <x v="1"/>
    <m/>
    <x v="1"/>
    <n v="1"/>
    <n v="3"/>
    <x v="10"/>
    <x v="834"/>
    <n v="22.8"/>
    <n v="1314"/>
    <n v="0"/>
    <m/>
    <s v="KSA IA"/>
    <s v="Joshua Zimet"/>
    <s v="Ship: Feb 5th  Edited on 2/5/2019 _x001e__x001e_"/>
    <m/>
    <s v="C6'/C6'EM"/>
    <m/>
    <m/>
    <d v="2019-02-01T00:00:00"/>
    <b v="0"/>
    <b v="0"/>
    <s v="NO"/>
    <x v="2"/>
    <x v="0"/>
    <s v="Given to Shipping"/>
    <x v="0"/>
    <n v="438"/>
    <n v="7.6000000000000005"/>
    <n v="3"/>
    <x v="4"/>
    <n v="0"/>
    <n v="0"/>
    <x v="0"/>
    <n v="0"/>
    <n v="2019"/>
    <n v="2"/>
    <n v="4"/>
    <n v="1"/>
    <x v="1"/>
    <x v="1"/>
    <x v="0"/>
    <x v="0"/>
    <x v="0"/>
  </r>
  <r>
    <s v="78386-3"/>
    <x v="6"/>
    <x v="10"/>
    <d v="2019-02-04T00:00:00"/>
    <x v="3"/>
    <x v="0"/>
    <b v="0"/>
    <x v="236"/>
    <s v="Regular"/>
    <x v="1"/>
    <x v="1"/>
    <m/>
    <x v="2"/>
    <n v="1"/>
    <n v="13"/>
    <x v="32"/>
    <x v="835"/>
    <n v="62.4"/>
    <n v="3796"/>
    <n v="0"/>
    <m/>
    <s v="KSA IA"/>
    <s v="Joshua Zimet"/>
    <m/>
    <m/>
    <s v="CP/CPEM"/>
    <m/>
    <m/>
    <d v="2019-02-01T00:00:00"/>
    <b v="0"/>
    <b v="0"/>
    <s v="NO"/>
    <x v="2"/>
    <x v="0"/>
    <s v="Given to Shipping"/>
    <x v="0"/>
    <n v="292"/>
    <n v="4.8"/>
    <n v="13"/>
    <x v="4"/>
    <n v="0"/>
    <n v="0"/>
    <x v="0"/>
    <n v="0"/>
    <n v="2019"/>
    <n v="2"/>
    <n v="4"/>
    <n v="1"/>
    <x v="1"/>
    <x v="1"/>
    <x v="0"/>
    <x v="0"/>
    <x v="0"/>
  </r>
  <r>
    <s v="76021-1"/>
    <x v="6"/>
    <x v="12"/>
    <d v="2019-02-13T00:00:00"/>
    <x v="1"/>
    <x v="0"/>
    <b v="0"/>
    <x v="237"/>
    <s v="Regular"/>
    <x v="1"/>
    <x v="1"/>
    <m/>
    <x v="0"/>
    <n v="1"/>
    <n v="10"/>
    <x v="17"/>
    <x v="836"/>
    <n v="36"/>
    <n v="3420"/>
    <n v="0"/>
    <m/>
    <s v="RLM"/>
    <s v="Jessica Pasternyk"/>
    <m/>
    <m/>
    <s v="K-2'"/>
    <m/>
    <m/>
    <m/>
    <b v="0"/>
    <b v="0"/>
    <s v="NO"/>
    <x v="3"/>
    <x v="0"/>
    <s v="Machine Shop Started"/>
    <x v="0"/>
    <n v="342"/>
    <n v="3.6"/>
    <n v="0"/>
    <x v="18"/>
    <n v="3420"/>
    <n v="36"/>
    <x v="0"/>
    <n v="1"/>
    <n v="2019"/>
    <n v="2"/>
    <n v="13"/>
    <n v="1"/>
    <x v="1"/>
    <x v="1"/>
    <x v="1"/>
    <x v="0"/>
    <x v="2"/>
  </r>
  <r>
    <s v="72049-3"/>
    <x v="3"/>
    <x v="13"/>
    <d v="2018-12-18T00:00:00"/>
    <x v="4"/>
    <x v="0"/>
    <b v="0"/>
    <x v="238"/>
    <s v="Regular"/>
    <x v="5"/>
    <x v="1"/>
    <s v="LENS"/>
    <x v="2"/>
    <n v="1"/>
    <n v="2"/>
    <x v="4"/>
    <x v="837"/>
    <n v="200"/>
    <n v="14720"/>
    <n v="0"/>
    <m/>
    <s v="LtgDynam"/>
    <s v="Joshua Zimet"/>
    <s v="MS: 01/29  Edited on 1/28/2019"/>
    <m/>
    <s v="DL"/>
    <m/>
    <m/>
    <m/>
    <b v="0"/>
    <b v="0"/>
    <s v="NO"/>
    <x v="0"/>
    <x v="0"/>
    <s v="Packaging Finished"/>
    <x v="0"/>
    <n v="1840"/>
    <n v="25"/>
    <n v="12"/>
    <x v="58"/>
    <n v="-7360"/>
    <n v="-100"/>
    <x v="5"/>
    <n v="1"/>
    <n v="2019"/>
    <n v="1"/>
    <n v="29"/>
    <n v="1"/>
    <x v="1"/>
    <x v="1"/>
    <x v="0"/>
    <x v="0"/>
    <x v="0"/>
  </r>
  <r>
    <s v="72049-4"/>
    <x v="3"/>
    <x v="13"/>
    <d v="2018-12-18T00:00:00"/>
    <x v="4"/>
    <x v="0"/>
    <b v="0"/>
    <x v="238"/>
    <s v="Regular"/>
    <x v="5"/>
    <x v="0"/>
    <s v="EXTRUSION ???"/>
    <x v="3"/>
    <n v="1"/>
    <n v="2"/>
    <x v="8"/>
    <x v="838"/>
    <n v="42"/>
    <n v="10000"/>
    <n v="0"/>
    <m/>
    <s v="LtgDynam"/>
    <s v="Joshua Zimet"/>
    <s v="MS: 01/30 - Ship: ?  Edited on 1/29/2019 _x001e__x001e_"/>
    <m/>
    <s v="DS"/>
    <m/>
    <m/>
    <m/>
    <b v="0"/>
    <b v="0"/>
    <s v="NO"/>
    <x v="2"/>
    <x v="0"/>
    <s v="Packaging Finished"/>
    <x v="0"/>
    <n v="2500"/>
    <n v="10.5"/>
    <n v="4"/>
    <x v="4"/>
    <n v="0"/>
    <n v="0"/>
    <x v="0"/>
    <n v="0"/>
    <n v="2019"/>
    <n v="1"/>
    <n v="29"/>
    <n v="1"/>
    <x v="1"/>
    <x v="1"/>
    <x v="0"/>
    <x v="0"/>
    <x v="0"/>
  </r>
  <r>
    <s v="72049-15"/>
    <x v="3"/>
    <x v="13"/>
    <d v="2018-12-18T00:00:00"/>
    <x v="4"/>
    <x v="0"/>
    <b v="0"/>
    <x v="238"/>
    <s v="Regular"/>
    <x v="5"/>
    <x v="1"/>
    <s v="LENS"/>
    <x v="8"/>
    <n v="1"/>
    <n v="2"/>
    <x v="4"/>
    <x v="839"/>
    <n v="42"/>
    <n v="14720"/>
    <n v="0"/>
    <m/>
    <s v="LtgDynam"/>
    <s v="Joshua Zimet"/>
    <s v="MS: - Sukhwinder to follow up  Edited on 1/30/2019 _x001e_Ms:2/1 Kaushik to advise.  Edited on 1/31/2019 _x001e__x001e_ - Ms: 2/3 - Kaushik to advise.  Edited on 2/1/2019 _x001e__x001e_"/>
    <m/>
    <s v="DL"/>
    <m/>
    <m/>
    <m/>
    <b v="0"/>
    <b v="0"/>
    <s v="NO"/>
    <x v="0"/>
    <x v="0"/>
    <s v="Packaging Finished"/>
    <x v="0"/>
    <n v="1840"/>
    <n v="5.25"/>
    <n v="12"/>
    <x v="58"/>
    <n v="-7360"/>
    <n v="-21"/>
    <x v="5"/>
    <n v="0"/>
    <n v="2019"/>
    <n v="1"/>
    <n v="29"/>
    <n v="1"/>
    <x v="1"/>
    <x v="1"/>
    <x v="0"/>
    <x v="0"/>
    <x v="0"/>
  </r>
  <r>
    <s v="72049-16"/>
    <x v="3"/>
    <x v="13"/>
    <d v="2018-12-18T00:00:00"/>
    <x v="4"/>
    <x v="0"/>
    <b v="0"/>
    <x v="238"/>
    <s v="Regular"/>
    <x v="1"/>
    <x v="1"/>
    <m/>
    <x v="43"/>
    <n v="1"/>
    <n v="2"/>
    <x v="8"/>
    <x v="840"/>
    <n v="42"/>
    <n v="10000"/>
    <n v="0"/>
    <m/>
    <s v="LtgDynam"/>
    <s v="Joshua Zimet"/>
    <s v="Ship: Feb 6th  Edited on 2/5/2019 _x001e__x001e_"/>
    <m/>
    <s v="DS"/>
    <m/>
    <m/>
    <m/>
    <b v="0"/>
    <b v="0"/>
    <s v="NO"/>
    <x v="2"/>
    <x v="0"/>
    <s v="Packaging Finished"/>
    <x v="0"/>
    <n v="2500"/>
    <n v="10.5"/>
    <n v="4"/>
    <x v="4"/>
    <n v="0"/>
    <n v="0"/>
    <x v="0"/>
    <n v="0"/>
    <n v="2019"/>
    <n v="1"/>
    <n v="29"/>
    <n v="1"/>
    <x v="1"/>
    <x v="1"/>
    <x v="0"/>
    <x v="0"/>
    <x v="0"/>
  </r>
  <r>
    <s v="78624-4"/>
    <x v="0"/>
    <x v="8"/>
    <d v="2019-03-05T00:00:00"/>
    <x v="5"/>
    <x v="0"/>
    <b v="0"/>
    <x v="239"/>
    <s v="Regular"/>
    <x v="1"/>
    <x v="1"/>
    <m/>
    <x v="3"/>
    <n v="1"/>
    <n v="25"/>
    <x v="30"/>
    <x v="841"/>
    <n v="669"/>
    <n v="8625"/>
    <n v="0"/>
    <m/>
    <s v="Lightin1"/>
    <s v="Rajithan Sivapatharajahon"/>
    <m/>
    <m/>
    <s v="F4"/>
    <m/>
    <m/>
    <m/>
    <b v="0"/>
    <b v="0"/>
    <s v="NO"/>
    <x v="0"/>
    <x v="0"/>
    <s v="Scheduled/Released"/>
    <x v="0"/>
    <n v="345"/>
    <n v="26.76"/>
    <n v="0"/>
    <x v="29"/>
    <n v="8625"/>
    <n v="669"/>
    <x v="0"/>
    <n v="1"/>
    <n v="2019"/>
    <n v="2"/>
    <n v="8"/>
    <n v="1"/>
    <x v="1"/>
    <x v="0"/>
    <x v="1"/>
    <x v="0"/>
    <x v="2"/>
  </r>
  <r>
    <s v="78588-1"/>
    <x v="2"/>
    <x v="12"/>
    <d v="2019-02-13T00:00:00"/>
    <x v="5"/>
    <x v="0"/>
    <b v="0"/>
    <x v="240"/>
    <s v="High Priority"/>
    <x v="1"/>
    <x v="1"/>
    <m/>
    <x v="0"/>
    <n v="1"/>
    <n v="1"/>
    <x v="8"/>
    <x v="842"/>
    <n v="18.5"/>
    <n v="2820"/>
    <n v="0"/>
    <s v="Rockefeller"/>
    <s v="Internat"/>
    <s v="Gagandeep Singh"/>
    <m/>
    <m/>
    <s v="ELEV LOBBY-6'X12' NORTH"/>
    <s v="Picked - Complete"/>
    <d v="2019-02-05T00:00:00"/>
    <m/>
    <b v="0"/>
    <b v="0"/>
    <s v="NO"/>
    <x v="3"/>
    <x v="0"/>
    <s v="Scheduled/Released"/>
    <x v="0"/>
    <n v="705"/>
    <n v="4.625"/>
    <n v="0"/>
    <x v="7"/>
    <n v="2820"/>
    <n v="18.5"/>
    <x v="0"/>
    <n v="1"/>
    <n v="2019"/>
    <n v="2"/>
    <n v="13"/>
    <n v="1"/>
    <x v="1"/>
    <x v="0"/>
    <x v="1"/>
    <x v="0"/>
    <x v="2"/>
  </r>
  <r>
    <s v="78588-2"/>
    <x v="2"/>
    <x v="12"/>
    <d v="2019-02-13T00:00:00"/>
    <x v="5"/>
    <x v="0"/>
    <b v="0"/>
    <x v="240"/>
    <s v="High Priority"/>
    <x v="1"/>
    <x v="1"/>
    <m/>
    <x v="1"/>
    <n v="1"/>
    <n v="1"/>
    <x v="8"/>
    <x v="842"/>
    <n v="18.5"/>
    <n v="2820"/>
    <n v="0"/>
    <s v="Rockefeller"/>
    <s v="Internat"/>
    <s v="Gagandeep Singh"/>
    <m/>
    <m/>
    <s v="ELEV LOBBY-6'X12' SOUTH"/>
    <s v="Picked - Complete"/>
    <d v="2019-02-05T00:00:00"/>
    <m/>
    <b v="0"/>
    <b v="0"/>
    <s v="NO"/>
    <x v="3"/>
    <x v="0"/>
    <s v="Scheduled/Released"/>
    <x v="0"/>
    <n v="705"/>
    <n v="4.625"/>
    <n v="0"/>
    <x v="7"/>
    <n v="2820"/>
    <n v="18.5"/>
    <x v="0"/>
    <n v="0"/>
    <n v="2019"/>
    <n v="2"/>
    <n v="13"/>
    <n v="1"/>
    <x v="1"/>
    <x v="0"/>
    <x v="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5492C-9A63-4BD8-A28F-74075FE799EA}" name="PivotTable7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4:K5" firstHeaderRow="0" firstDataRow="1" firstDataCol="9"/>
  <pivotFields count="53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">
        <item x="2"/>
        <item x="1"/>
        <item x="5"/>
        <item x="0"/>
        <item m="1" x="14"/>
        <item m="1" x="18"/>
        <item m="1" x="16"/>
        <item m="1" x="13"/>
        <item x="4"/>
        <item m="1" x="9"/>
        <item m="1" x="10"/>
        <item m="1" x="19"/>
        <item m="1" x="12"/>
        <item x="3"/>
        <item m="1" x="15"/>
        <item m="1" x="11"/>
        <item m="1" x="7"/>
        <item m="1" x="17"/>
        <item m="1" x="8"/>
        <item x="6"/>
      </items>
    </pivotField>
    <pivotField compact="0" outline="0" showAll="0"/>
    <pivotField compact="0" outline="0" showAll="0"/>
    <pivotField axis="axisRow" compact="0" numFmtId="1" outline="0" showAll="0" defaultSubtotal="0">
      <items count="814">
        <item x="36"/>
        <item m="1" x="456"/>
        <item m="1" x="418"/>
        <item x="19"/>
        <item m="1" x="313"/>
        <item m="1" x="458"/>
        <item m="1" x="467"/>
        <item m="1" x="254"/>
        <item x="128"/>
        <item m="1" x="275"/>
        <item m="1" x="587"/>
        <item m="1" x="357"/>
        <item m="1" x="699"/>
        <item m="1" x="350"/>
        <item m="1" x="709"/>
        <item m="1" x="465"/>
        <item x="238"/>
        <item m="1" x="553"/>
        <item m="1" x="590"/>
        <item m="1" x="284"/>
        <item m="1" x="276"/>
        <item m="1" x="608"/>
        <item m="1" x="781"/>
        <item m="1" x="282"/>
        <item m="1" x="366"/>
        <item m="1" x="362"/>
        <item m="1" x="459"/>
        <item m="1" x="651"/>
        <item m="1" x="632"/>
        <item m="1" x="681"/>
        <item m="1" x="353"/>
        <item m="1" x="423"/>
        <item m="1" x="717"/>
        <item m="1" x="278"/>
        <item m="1" x="671"/>
        <item m="1" x="788"/>
        <item m="1" x="342"/>
        <item m="1" x="376"/>
        <item m="1" x="554"/>
        <item m="1" x="431"/>
        <item m="1" x="434"/>
        <item x="177"/>
        <item m="1" x="649"/>
        <item m="1" x="812"/>
        <item m="1" x="623"/>
        <item m="1" x="757"/>
        <item m="1" x="622"/>
        <item m="1" x="786"/>
        <item m="1" x="253"/>
        <item m="1" x="706"/>
        <item m="1" x="241"/>
        <item m="1" x="415"/>
        <item m="1" x="605"/>
        <item m="1" x="724"/>
        <item m="1" x="535"/>
        <item m="1" x="640"/>
        <item m="1" x="713"/>
        <item m="1" x="763"/>
        <item m="1" x="398"/>
        <item m="1" x="506"/>
        <item m="1" x="540"/>
        <item m="1" x="551"/>
        <item m="1" x="619"/>
        <item m="1" x="648"/>
        <item m="1" x="737"/>
        <item x="148"/>
        <item m="1" x="437"/>
        <item m="1" x="578"/>
        <item m="1" x="629"/>
        <item x="5"/>
        <item x="130"/>
        <item m="1" x="265"/>
        <item m="1" x="294"/>
        <item m="1" x="711"/>
        <item m="1" x="303"/>
        <item m="1" x="436"/>
        <item m="1" x="524"/>
        <item m="1" x="557"/>
        <item x="228"/>
        <item x="131"/>
        <item m="1" x="662"/>
        <item m="1" x="685"/>
        <item m="1" x="689"/>
        <item m="1" x="262"/>
        <item m="1" x="319"/>
        <item m="1" x="475"/>
        <item m="1" x="511"/>
        <item m="1" x="613"/>
        <item m="1" x="688"/>
        <item x="105"/>
        <item m="1" x="268"/>
        <item m="1" x="318"/>
        <item m="1" x="406"/>
        <item m="1" x="419"/>
        <item m="1" x="443"/>
        <item m="1" x="503"/>
        <item m="1" x="591"/>
        <item m="1" x="612"/>
        <item m="1" x="627"/>
        <item x="108"/>
        <item m="1" x="676"/>
        <item m="1" x="745"/>
        <item m="1" x="273"/>
        <item m="1" x="450"/>
        <item m="1" x="773"/>
        <item m="1" x="400"/>
        <item m="1" x="510"/>
        <item m="1" x="582"/>
        <item x="134"/>
        <item m="1" x="630"/>
        <item m="1" x="687"/>
        <item m="1" x="272"/>
        <item m="1" x="409"/>
        <item m="1" x="522"/>
        <item m="1" x="616"/>
        <item m="1" x="644"/>
        <item m="1" x="249"/>
        <item m="1" x="381"/>
        <item m="1" x="399"/>
        <item m="1" x="580"/>
        <item m="1" x="335"/>
        <item m="1" x="675"/>
        <item m="1" x="776"/>
        <item m="1" x="302"/>
        <item m="1" x="307"/>
        <item m="1" x="326"/>
        <item m="1" x="374"/>
        <item m="1" x="380"/>
        <item m="1" x="425"/>
        <item m="1" x="791"/>
        <item m="1" x="373"/>
        <item m="1" x="385"/>
        <item m="1" x="573"/>
        <item m="1" x="642"/>
        <item m="1" x="653"/>
        <item m="1" x="701"/>
        <item m="1" x="720"/>
        <item m="1" x="727"/>
        <item m="1" x="775"/>
        <item m="1" x="785"/>
        <item m="1" x="799"/>
        <item x="6"/>
        <item m="1" x="325"/>
        <item m="1" x="384"/>
        <item m="1" x="392"/>
        <item m="1" x="502"/>
        <item m="1" x="508"/>
        <item m="1" x="528"/>
        <item m="1" x="537"/>
        <item m="1" x="572"/>
        <item m="1" x="614"/>
        <item m="1" x="693"/>
        <item m="1" x="749"/>
        <item m="1" x="767"/>
        <item m="1" x="790"/>
        <item m="1" x="810"/>
        <item m="1" x="247"/>
        <item m="1" x="315"/>
        <item m="1" x="368"/>
        <item m="1" x="442"/>
        <item m="1" x="460"/>
        <item m="1" x="493"/>
        <item m="1" x="498"/>
        <item m="1" x="521"/>
        <item m="1" x="527"/>
        <item m="1" x="719"/>
        <item m="1" x="796"/>
        <item m="1" x="809"/>
        <item m="1" x="266"/>
        <item m="1" x="283"/>
        <item m="1" x="306"/>
        <item m="1" x="346"/>
        <item m="1" x="359"/>
        <item m="1" x="364"/>
        <item m="1" x="422"/>
        <item m="1" x="438"/>
        <item m="1" x="457"/>
        <item m="1" x="476"/>
        <item m="1" x="515"/>
        <item m="1" x="552"/>
        <item m="1" x="561"/>
        <item m="1" x="594"/>
        <item m="1" x="620"/>
        <item m="1" x="664"/>
        <item m="1" x="674"/>
        <item m="1" x="723"/>
        <item m="1" x="748"/>
        <item m="1" x="759"/>
        <item x="3"/>
        <item m="1" x="774"/>
        <item m="1" x="808"/>
        <item m="1" x="257"/>
        <item m="1" x="295"/>
        <item m="1" x="305"/>
        <item m="1" x="345"/>
        <item m="1" x="372"/>
        <item m="1" x="428"/>
        <item m="1" x="454"/>
        <item m="1" x="482"/>
        <item m="1" x="487"/>
        <item m="1" x="514"/>
        <item m="1" x="544"/>
        <item m="1" x="560"/>
        <item m="1" x="586"/>
        <item m="1" x="658"/>
        <item m="1" x="670"/>
        <item m="1" x="673"/>
        <item m="1" x="692"/>
        <item m="1" x="726"/>
        <item m="1" x="770"/>
        <item m="1" x="794"/>
        <item m="1" x="259"/>
        <item m="1" x="300"/>
        <item m="1" x="304"/>
        <item m="1" x="321"/>
        <item m="1" x="402"/>
        <item m="1" x="408"/>
        <item m="1" x="427"/>
        <item m="1" x="492"/>
        <item m="1" x="505"/>
        <item m="1" x="525"/>
        <item m="1" x="539"/>
        <item m="1" x="559"/>
        <item m="1" x="565"/>
        <item m="1" x="607"/>
        <item m="1" x="618"/>
        <item m="1" x="652"/>
        <item m="1" x="657"/>
        <item m="1" x="669"/>
        <item m="1" x="679"/>
        <item m="1" x="682"/>
        <item m="1" x="705"/>
        <item m="1" x="754"/>
        <item m="1" x="779"/>
        <item m="1" x="807"/>
        <item m="1" x="330"/>
        <item m="1" x="363"/>
        <item m="1" x="383"/>
        <item m="1" x="424"/>
        <item m="1" x="432"/>
        <item m="1" x="447"/>
        <item m="1" x="452"/>
        <item m="1" x="463"/>
        <item m="1" x="543"/>
        <item m="1" x="558"/>
        <item m="1" x="568"/>
        <item m="1" x="577"/>
        <item m="1" x="604"/>
        <item m="1" x="617"/>
        <item m="1" x="663"/>
        <item m="1" x="691"/>
        <item m="1" x="698"/>
        <item m="1" x="712"/>
        <item m="1" x="722"/>
        <item m="1" x="731"/>
        <item m="1" x="736"/>
        <item m="1" x="741"/>
        <item m="1" x="747"/>
        <item m="1" x="244"/>
        <item m="1" x="264"/>
        <item m="1" x="299"/>
        <item m="1" x="336"/>
        <item m="1" x="340"/>
        <item m="1" x="417"/>
        <item m="1" x="441"/>
        <item m="1" x="446"/>
        <item m="1" x="462"/>
        <item m="1" x="690"/>
        <item m="1" x="730"/>
        <item m="1" x="778"/>
        <item m="1" x="783"/>
        <item m="1" x="806"/>
        <item m="1" x="256"/>
        <item m="1" x="263"/>
        <item m="1" x="286"/>
        <item m="1" x="314"/>
        <item m="1" x="334"/>
        <item m="1" x="349"/>
        <item m="1" x="354"/>
        <item m="1" x="407"/>
        <item m="1" x="420"/>
        <item m="1" x="445"/>
        <item m="1" x="486"/>
        <item m="1" x="500"/>
        <item m="1" x="504"/>
        <item m="1" x="523"/>
        <item m="1" x="531"/>
        <item m="1" x="631"/>
        <item m="1" x="678"/>
        <item m="1" x="750"/>
        <item m="1" x="797"/>
        <item m="1" x="308"/>
        <item x="220"/>
        <item m="1" x="435"/>
        <item m="1" x="519"/>
        <item m="1" x="575"/>
        <item m="1" x="601"/>
        <item m="1" x="606"/>
        <item m="1" x="677"/>
        <item m="1" x="716"/>
        <item m="1" x="744"/>
        <item m="1" x="766"/>
        <item m="1" x="792"/>
        <item m="1" x="801"/>
        <item m="1" x="250"/>
        <item m="1" x="255"/>
        <item m="1" x="258"/>
        <item m="1" x="285"/>
        <item m="1" x="297"/>
        <item m="1" x="352"/>
        <item m="1" x="390"/>
        <item m="1" x="411"/>
        <item m="1" x="416"/>
        <item m="1" x="661"/>
        <item m="1" x="696"/>
        <item m="1" x="708"/>
        <item m="1" x="758"/>
        <item m="1" x="782"/>
        <item m="1" x="489"/>
        <item m="1" x="574"/>
        <item m="1" x="267"/>
        <item m="1" x="804"/>
        <item m="1" x="414"/>
        <item m="1" x="742"/>
        <item m="1" x="277"/>
        <item m="1" x="536"/>
        <item m="1" x="545"/>
        <item m="1" x="496"/>
        <item m="1" x="520"/>
        <item m="1" x="375"/>
        <item m="1" x="532"/>
        <item m="1" x="309"/>
        <item m="1" x="765"/>
        <item m="1" x="702"/>
        <item m="1" x="329"/>
        <item x="20"/>
        <item m="1" x="732"/>
        <item m="1" x="343"/>
        <item m="1" x="471"/>
        <item m="1" x="570"/>
        <item m="1" x="473"/>
        <item x="194"/>
        <item m="1" x="448"/>
        <item m="1" x="361"/>
        <item m="1" x="595"/>
        <item m="1" x="320"/>
        <item m="1" x="324"/>
        <item m="1" x="609"/>
        <item m="1" x="637"/>
        <item m="1" x="311"/>
        <item m="1" x="735"/>
        <item x="39"/>
        <item m="1" x="548"/>
        <item m="1" x="327"/>
        <item m="1" x="501"/>
        <item m="1" x="771"/>
        <item m="1" x="798"/>
        <item m="1" x="789"/>
        <item m="1" x="296"/>
        <item m="1" x="513"/>
        <item m="1" x="291"/>
        <item m="1" x="261"/>
        <item m="1" x="412"/>
        <item m="1" x="426"/>
        <item x="43"/>
        <item m="1" x="795"/>
        <item m="1" x="647"/>
        <item m="1" x="289"/>
        <item m="1" x="360"/>
        <item m="1" x="600"/>
        <item m="1" x="382"/>
        <item m="1" x="388"/>
        <item m="1" x="739"/>
        <item m="1" x="555"/>
        <item m="1" x="636"/>
        <item m="1" x="534"/>
        <item m="1" x="541"/>
        <item m="1" x="549"/>
        <item m="1" x="563"/>
        <item m="1" x="707"/>
        <item m="1" x="526"/>
        <item m="1" x="332"/>
        <item m="1" x="371"/>
        <item m="1" x="367"/>
        <item m="1" x="386"/>
        <item x="57"/>
        <item m="1" x="628"/>
        <item m="1" x="377"/>
        <item m="1" x="331"/>
        <item m="1" x="777"/>
        <item m="1" x="499"/>
        <item m="1" x="517"/>
        <item m="1" x="356"/>
        <item m="1" x="246"/>
        <item x="65"/>
        <item x="66"/>
        <item m="1" x="667"/>
        <item m="1" x="753"/>
        <item m="1" x="547"/>
        <item m="1" x="271"/>
        <item m="1" x="768"/>
        <item x="71"/>
        <item m="1" x="686"/>
        <item m="1" x="245"/>
        <item m="1" x="461"/>
        <item m="1" x="641"/>
        <item m="1" x="348"/>
        <item m="1" x="633"/>
        <item m="1" x="485"/>
        <item m="1" x="474"/>
        <item m="1" x="581"/>
        <item m="1" x="365"/>
        <item m="1" x="589"/>
        <item m="1" x="639"/>
        <item m="1" x="615"/>
        <item m="1" x="714"/>
        <item m="1" x="440"/>
        <item m="1" x="433"/>
        <item m="1" x="583"/>
        <item m="1" x="780"/>
        <item m="1" x="401"/>
        <item m="1" x="805"/>
        <item m="1" x="410"/>
        <item m="1" x="529"/>
        <item m="1" x="625"/>
        <item x="81"/>
        <item m="1" x="684"/>
        <item m="1" x="512"/>
        <item m="1" x="251"/>
        <item m="1" x="660"/>
        <item m="1" x="347"/>
        <item m="1" x="328"/>
        <item m="1" x="516"/>
        <item x="93"/>
        <item m="1" x="596"/>
        <item m="1" x="738"/>
        <item m="1" x="369"/>
        <item m="1" x="290"/>
        <item x="96"/>
        <item m="1" x="479"/>
        <item m="1" x="598"/>
        <item m="1" x="700"/>
        <item m="1" x="355"/>
        <item m="1" x="751"/>
        <item m="1" x="533"/>
        <item m="1" x="370"/>
        <item m="1" x="252"/>
        <item m="1" x="453"/>
        <item m="1" x="481"/>
        <item m="1" x="800"/>
        <item m="1" x="429"/>
        <item m="1" x="301"/>
        <item m="1" x="755"/>
        <item m="1" x="472"/>
        <item m="1" x="468"/>
        <item m="1" x="599"/>
        <item m="1" x="490"/>
        <item m="1" x="344"/>
        <item m="1" x="389"/>
        <item m="1" x="530"/>
        <item m="1" x="556"/>
        <item m="1" x="483"/>
        <item m="1" x="243"/>
        <item m="1" x="488"/>
        <item m="1" x="715"/>
        <item m="1" x="269"/>
        <item m="1" x="756"/>
        <item m="1" x="704"/>
        <item m="1" x="710"/>
        <item m="1" x="430"/>
        <item m="1" x="393"/>
        <item m="1" x="584"/>
        <item m="1" x="740"/>
        <item m="1" x="509"/>
        <item x="129"/>
        <item x="132"/>
        <item m="1" x="621"/>
        <item m="1" x="281"/>
        <item m="1" x="645"/>
        <item m="1" x="495"/>
        <item m="1" x="477"/>
        <item m="1" x="337"/>
        <item m="1" x="491"/>
        <item m="1" x="811"/>
        <item m="1" x="288"/>
        <item m="1" x="729"/>
        <item m="1" x="542"/>
        <item m="1" x="567"/>
        <item m="1" x="576"/>
        <item m="1" x="725"/>
        <item m="1" x="274"/>
        <item m="1" x="279"/>
        <item m="1" x="293"/>
        <item m="1" x="298"/>
        <item m="1" x="569"/>
        <item m="1" x="802"/>
        <item m="1" x="695"/>
        <item m="1" x="351"/>
        <item m="1" x="579"/>
        <item m="1" x="396"/>
        <item m="1" x="280"/>
        <item m="1" x="697"/>
        <item m="1" x="703"/>
        <item m="1" x="585"/>
        <item m="1" x="655"/>
        <item m="1" x="646"/>
        <item m="1" x="494"/>
        <item m="1" x="391"/>
        <item m="1" x="497"/>
        <item x="150"/>
        <item x="151"/>
        <item m="1" x="395"/>
        <item m="1" x="656"/>
        <item m="1" x="270"/>
        <item m="1" x="769"/>
        <item m="1" x="550"/>
        <item m="1" x="338"/>
        <item m="1" x="397"/>
        <item m="1" x="635"/>
        <item m="1" x="480"/>
        <item m="1" x="593"/>
        <item m="1" x="317"/>
        <item m="1" x="260"/>
        <item x="164"/>
        <item m="1" x="680"/>
        <item m="1" x="743"/>
        <item m="1" x="403"/>
        <item m="1" x="672"/>
        <item m="1" x="449"/>
        <item m="1" x="339"/>
        <item m="1" x="455"/>
        <item m="1" x="358"/>
        <item m="1" x="654"/>
        <item m="1" x="546"/>
        <item m="1" x="566"/>
        <item m="1" x="666"/>
        <item m="1" x="387"/>
        <item m="1" x="466"/>
        <item m="1" x="643"/>
        <item m="1" x="603"/>
        <item m="1" x="564"/>
        <item m="1" x="588"/>
        <item m="1" x="793"/>
        <item m="1" x="484"/>
        <item m="1" x="518"/>
        <item m="1" x="665"/>
        <item m="1" x="602"/>
        <item m="1" x="760"/>
        <item m="1" x="762"/>
        <item m="1" x="451"/>
        <item m="1" x="668"/>
        <item m="1" x="242"/>
        <item m="1" x="813"/>
        <item m="1" x="310"/>
        <item m="1" x="394"/>
        <item m="1" x="611"/>
        <item m="1" x="638"/>
        <item m="1" x="379"/>
        <item m="1" x="597"/>
        <item m="1" x="464"/>
        <item m="1" x="610"/>
        <item x="201"/>
        <item m="1" x="733"/>
        <item m="1" x="752"/>
        <item m="1" x="721"/>
        <item m="1" x="562"/>
        <item m="1" x="746"/>
        <item x="205"/>
        <item m="1" x="772"/>
        <item m="1" x="470"/>
        <item m="1" x="764"/>
        <item m="1" x="378"/>
        <item m="1" x="538"/>
        <item m="1" x="439"/>
        <item m="1" x="634"/>
        <item m="1" x="316"/>
        <item m="1" x="803"/>
        <item m="1" x="292"/>
        <item m="1" x="718"/>
        <item m="1" x="322"/>
        <item m="1" x="248"/>
        <item m="1" x="659"/>
        <item m="1" x="728"/>
        <item m="1" x="323"/>
        <item m="1" x="478"/>
        <item m="1" x="650"/>
        <item m="1" x="341"/>
        <item m="1" x="333"/>
        <item m="1" x="784"/>
        <item m="1" x="787"/>
        <item m="1" x="404"/>
        <item m="1" x="469"/>
        <item m="1" x="287"/>
        <item m="1" x="683"/>
        <item m="1" x="694"/>
        <item x="225"/>
        <item m="1" x="444"/>
        <item x="133"/>
        <item m="1" x="734"/>
        <item m="1" x="507"/>
        <item m="1" x="312"/>
        <item m="1" x="624"/>
        <item m="1" x="421"/>
        <item m="1" x="413"/>
        <item x="235"/>
        <item m="1" x="592"/>
        <item m="1" x="626"/>
        <item m="1" x="571"/>
        <item m="1" x="405"/>
        <item m="1" x="761"/>
        <item x="0"/>
        <item x="1"/>
        <item x="2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6"/>
        <item x="227"/>
        <item x="229"/>
        <item x="230"/>
        <item x="231"/>
        <item x="232"/>
        <item x="233"/>
        <item x="234"/>
        <item x="236"/>
        <item x="237"/>
        <item x="239"/>
        <item x="240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0"/>
        <item x="1"/>
        <item x="2"/>
        <item x="3"/>
        <item x="4"/>
        <item x="5"/>
        <item x="9"/>
        <item x="10"/>
        <item x="11"/>
        <item x="6"/>
        <item x="7"/>
        <item x="40"/>
        <item x="41"/>
        <item x="42"/>
        <item x="8"/>
        <item x="43"/>
        <item x="44"/>
        <item x="45"/>
        <item x="46"/>
        <item x="47"/>
        <item x="54"/>
        <item x="48"/>
        <item x="49"/>
        <item x="50"/>
        <item x="57"/>
        <item x="55"/>
        <item x="58"/>
        <item x="12"/>
        <item x="13"/>
        <item x="14"/>
        <item x="15"/>
        <item x="16"/>
        <item x="17"/>
        <item x="59"/>
        <item m="1" x="97"/>
        <item x="18"/>
        <item x="19"/>
        <item x="63"/>
        <item m="1" x="71"/>
        <item x="51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m="1" x="104"/>
        <item x="33"/>
        <item x="34"/>
        <item x="35"/>
        <item x="36"/>
        <item x="37"/>
        <item x="38"/>
        <item x="39"/>
        <item m="1" x="93"/>
        <item m="1" x="84"/>
        <item m="1" x="79"/>
        <item m="1" x="77"/>
        <item x="52"/>
        <item x="53"/>
        <item m="1" x="68"/>
        <item m="1" x="64"/>
        <item m="1" x="106"/>
        <item m="1" x="102"/>
        <item m="1" x="99"/>
        <item m="1" x="94"/>
        <item m="1" x="88"/>
        <item m="1" x="85"/>
        <item m="1" x="83"/>
        <item m="1" x="80"/>
        <item m="1" x="78"/>
        <item m="1" x="74"/>
        <item m="1" x="72"/>
        <item m="1" x="69"/>
        <item m="1" x="66"/>
        <item m="1" x="107"/>
        <item m="1" x="103"/>
        <item m="1" x="100"/>
        <item m="1" x="96"/>
        <item m="1" x="90"/>
        <item m="1" x="86"/>
        <item m="1" x="81"/>
        <item m="1" x="76"/>
        <item m="1" x="73"/>
        <item m="1" x="70"/>
        <item m="1" x="82"/>
        <item m="1" x="75"/>
        <item m="1" x="101"/>
        <item m="1" x="95"/>
        <item m="1" x="91"/>
        <item m="1" x="89"/>
        <item m="1" x="87"/>
        <item m="1" x="65"/>
        <item x="56"/>
        <item m="1" x="67"/>
        <item m="1" x="108"/>
        <item m="1" x="105"/>
        <item m="1" x="98"/>
        <item m="1" x="92"/>
        <item x="60"/>
        <item x="61"/>
        <item x="62"/>
      </items>
    </pivotField>
    <pivotField compact="0" outline="0" showAll="0"/>
    <pivotField compact="0" outline="0" showAll="0"/>
    <pivotField axis="axisRow" compact="0" outline="0" showAll="0" defaultSubtotal="0">
      <items count="108">
        <item x="3"/>
        <item x="6"/>
        <item x="10"/>
        <item x="8"/>
        <item x="15"/>
        <item x="9"/>
        <item x="7"/>
        <item x="4"/>
        <item x="11"/>
        <item x="17"/>
        <item x="14"/>
        <item x="5"/>
        <item x="32"/>
        <item x="19"/>
        <item x="25"/>
        <item x="28"/>
        <item x="1"/>
        <item x="20"/>
        <item x="42"/>
        <item x="18"/>
        <item x="22"/>
        <item x="2"/>
        <item m="1" x="104"/>
        <item x="23"/>
        <item x="30"/>
        <item x="29"/>
        <item x="24"/>
        <item x="21"/>
        <item x="43"/>
        <item x="36"/>
        <item x="34"/>
        <item x="27"/>
        <item x="16"/>
        <item x="35"/>
        <item x="33"/>
        <item x="38"/>
        <item m="1" x="73"/>
        <item x="12"/>
        <item m="1" x="107"/>
        <item m="1" x="99"/>
        <item x="53"/>
        <item m="1" x="85"/>
        <item m="1" x="76"/>
        <item x="49"/>
        <item m="1" x="62"/>
        <item m="1" x="96"/>
        <item x="55"/>
        <item m="1" x="84"/>
        <item m="1" x="69"/>
        <item m="1" x="103"/>
        <item m="1" x="93"/>
        <item x="46"/>
        <item m="1" x="98"/>
        <item m="1" x="75"/>
        <item m="1" x="67"/>
        <item m="1" x="102"/>
        <item x="58"/>
        <item x="54"/>
        <item m="1" x="74"/>
        <item x="48"/>
        <item x="50"/>
        <item m="1" x="90"/>
        <item m="1" x="81"/>
        <item m="1" x="66"/>
        <item m="1" x="72"/>
        <item m="1" x="68"/>
        <item m="1" x="87"/>
        <item x="47"/>
        <item m="1" x="78"/>
        <item m="1" x="92"/>
        <item m="1" x="82"/>
        <item m="1" x="71"/>
        <item m="1" x="65"/>
        <item x="40"/>
        <item x="31"/>
        <item x="52"/>
        <item m="1" x="80"/>
        <item x="0"/>
        <item m="1" x="95"/>
        <item m="1" x="60"/>
        <item m="1" x="63"/>
        <item x="13"/>
        <item m="1" x="86"/>
        <item m="1" x="91"/>
        <item m="1" x="70"/>
        <item m="1" x="89"/>
        <item x="41"/>
        <item x="57"/>
        <item m="1" x="101"/>
        <item m="1" x="88"/>
        <item m="1" x="77"/>
        <item m="1" x="100"/>
        <item m="1" x="97"/>
        <item m="1" x="79"/>
        <item m="1" x="105"/>
        <item m="1" x="64"/>
        <item x="44"/>
        <item m="1" x="83"/>
        <item m="1" x="59"/>
        <item m="1" x="94"/>
        <item m="1" x="106"/>
        <item m="1" x="61"/>
        <item x="26"/>
        <item x="37"/>
        <item x="39"/>
        <item x="45"/>
        <item x="51"/>
        <item x="56"/>
      </items>
    </pivotField>
    <pivotField axis="axisRow" compact="0" outline="0" showAll="0" defaultSubtotal="0">
      <items count="2940">
        <item m="1" x="2313"/>
        <item m="1" x="1128"/>
        <item m="1" x="2717"/>
        <item m="1" x="1428"/>
        <item m="1" x="1163"/>
        <item m="1" x="2868"/>
        <item m="1" x="1153"/>
        <item m="1" x="1849"/>
        <item m="1" x="2891"/>
        <item m="1" x="1450"/>
        <item m="1" x="2250"/>
        <item m="1" x="1820"/>
        <item m="1" x="1607"/>
        <item m="1" x="1996"/>
        <item m="1" x="2667"/>
        <item m="1" x="1893"/>
        <item m="1" x="1676"/>
        <item m="1" x="1330"/>
        <item m="1" x="1529"/>
        <item m="1" x="2188"/>
        <item m="1" x="1926"/>
        <item m="1" x="2265"/>
        <item m="1" x="1579"/>
        <item m="1" x="861"/>
        <item m="1" x="2478"/>
        <item m="1" x="2856"/>
        <item m="1" x="1822"/>
        <item m="1" x="2111"/>
        <item m="1" x="2469"/>
        <item m="1" x="1425"/>
        <item m="1" x="1798"/>
        <item m="1" x="2104"/>
        <item m="1" x="2027"/>
        <item m="1" x="1523"/>
        <item m="1" x="985"/>
        <item m="1" x="1121"/>
        <item m="1" x="1214"/>
        <item m="1" x="1360"/>
        <item m="1" x="1682"/>
        <item m="1" x="2037"/>
        <item m="1" x="2080"/>
        <item m="1" x="2391"/>
        <item m="1" x="1958"/>
        <item m="1" x="1612"/>
        <item m="1" x="1963"/>
        <item m="1" x="1513"/>
        <item m="1" x="2052"/>
        <item m="1" x="2553"/>
        <item m="1" x="2211"/>
        <item m="1" x="2917"/>
        <item m="1" x="1519"/>
        <item m="1" x="2048"/>
        <item m="1" x="2249"/>
        <item m="1" x="1653"/>
        <item m="1" x="2184"/>
        <item m="1" x="2251"/>
        <item m="1" x="1654"/>
        <item m="1" x="1280"/>
        <item m="1" x="1990"/>
        <item m="1" x="2338"/>
        <item m="1" x="1736"/>
        <item m="1" x="894"/>
        <item m="1" x="1257"/>
        <item m="1" x="1385"/>
        <item m="1" x="1261"/>
        <item m="1" x="1386"/>
        <item m="1" x="1847"/>
        <item m="1" x="1981"/>
        <item m="1" x="2022"/>
        <item m="1" x="2621"/>
        <item m="1" x="2907"/>
        <item m="1" x="1267"/>
        <item m="1" x="1941"/>
        <item m="1" x="1408"/>
        <item m="1" x="2089"/>
        <item m="1" x="2101"/>
        <item m="1" x="1484"/>
        <item m="1" x="1843"/>
        <item m="1" x="1694"/>
        <item m="1" x="2316"/>
        <item m="1" x="2317"/>
        <item m="1" x="2319"/>
        <item m="1" x="1834"/>
        <item m="1" x="1964"/>
        <item m="1" x="2631"/>
        <item m="1" x="1279"/>
        <item m="1" x="1982"/>
        <item m="1" x="961"/>
        <item m="1" x="962"/>
        <item m="1" x="2398"/>
        <item m="1" x="2847"/>
        <item m="1" x="1727"/>
        <item m="1" x="2530"/>
        <item m="1" x="2873"/>
        <item m="1" x="1902"/>
        <item m="1" x="1122"/>
        <item m="1" x="2257"/>
        <item m="1" x="1507"/>
        <item m="1" x="2403"/>
        <item m="1" x="2643"/>
        <item m="1" x="2267"/>
        <item m="1" x="1894"/>
        <item m="1" x="1401"/>
        <item m="1" x="2143"/>
        <item m="1" x="2045"/>
        <item m="1" x="2145"/>
        <item m="1" x="2452"/>
        <item m="1" x="1787"/>
        <item m="1" x="2105"/>
        <item m="1" x="1485"/>
        <item m="1" x="1790"/>
        <item m="1" x="2299"/>
        <item m="1" x="1800"/>
        <item m="1" x="2128"/>
        <item m="1" x="2681"/>
        <item m="1" x="2240"/>
        <item m="1" x="2348"/>
        <item m="1" x="2739"/>
        <item m="1" x="1442"/>
        <item m="1" x="1858"/>
        <item m="1" x="895"/>
        <item m="1" x="1536"/>
        <item m="1" x="1074"/>
        <item m="1" x="1189"/>
        <item m="1" x="1980"/>
        <item m="1" x="2148"/>
        <item m="1" x="2700"/>
        <item m="1" x="1115"/>
        <item m="1" x="1590"/>
        <item m="1" x="1243"/>
        <item m="1" x="1269"/>
        <item m="1" x="1802"/>
        <item m="1" x="1324"/>
        <item x="187"/>
        <item m="1" x="2322"/>
        <item m="1" x="2722"/>
        <item m="1" x="2723"/>
        <item m="1" x="1305"/>
        <item m="1" x="1159"/>
        <item m="1" x="2646"/>
        <item m="1" x="1681"/>
        <item m="1" x="1907"/>
        <item m="1" x="1846"/>
        <item m="1" x="1698"/>
        <item m="1" x="1191"/>
        <item m="1" x="2724"/>
        <item m="1" x="2574"/>
        <item m="1" x="1627"/>
        <item m="1" x="1908"/>
        <item m="1" x="2575"/>
        <item m="1" x="2164"/>
        <item m="1" x="2176"/>
        <item m="1" x="2186"/>
        <item m="1" x="1164"/>
        <item m="1" x="1841"/>
        <item m="1" x="2210"/>
        <item m="1" x="2237"/>
        <item m="1" x="1739"/>
        <item m="1" x="1177"/>
        <item m="1" x="1129"/>
        <item m="1" x="1002"/>
        <item m="1" x="1419"/>
        <item m="1" x="1589"/>
        <item m="1" x="1058"/>
        <item m="1" x="1098"/>
        <item m="1" x="1876"/>
        <item m="1" x="986"/>
        <item m="1" x="1012"/>
        <item m="1" x="1414"/>
        <item m="1" x="960"/>
        <item m="1" x="1353"/>
        <item m="1" x="1508"/>
        <item m="1" x="1369"/>
        <item m="1" x="1524"/>
        <item m="1" x="2380"/>
        <item m="1" x="1837"/>
        <item m="1" x="2819"/>
        <item m="1" x="1311"/>
        <item m="1" x="1271"/>
        <item m="1" x="2363"/>
        <item m="1" x="2345"/>
        <item m="1" x="1857"/>
        <item m="1" x="1274"/>
        <item m="1" x="1275"/>
        <item m="1" x="1225"/>
        <item m="1" x="1230"/>
        <item m="1" x="1178"/>
        <item m="1" x="1179"/>
        <item m="1" x="1031"/>
        <item m="1" x="2938"/>
        <item m="1" x="1166"/>
        <item m="1" x="2828"/>
        <item m="1" x="967"/>
        <item m="1" x="2611"/>
        <item m="1" x="1967"/>
        <item m="1" x="2285"/>
        <item m="1" x="1390"/>
        <item m="1" x="2288"/>
        <item m="1" x="2289"/>
        <item m="1" x="2290"/>
        <item m="1" x="1103"/>
        <item m="1" x="1087"/>
        <item m="1" x="1248"/>
        <item m="1" x="1035"/>
        <item m="1" x="2786"/>
        <item m="1" x="945"/>
        <item m="1" x="2682"/>
        <item m="1" x="1769"/>
        <item m="1" x="2220"/>
        <item m="1" x="1726"/>
        <item m="1" x="1332"/>
        <item m="1" x="847"/>
        <item m="1" x="2799"/>
        <item m="1" x="2340"/>
        <item m="1" x="941"/>
        <item m="1" x="2462"/>
        <item m="1" x="1953"/>
        <item m="1" x="2551"/>
        <item m="1" x="1885"/>
        <item m="1" x="1731"/>
        <item m="1" x="903"/>
        <item m="1" x="2547"/>
        <item m="1" x="2801"/>
        <item m="1" x="2384"/>
        <item m="1" x="1016"/>
        <item m="1" x="1020"/>
        <item m="1" x="888"/>
        <item m="1" x="974"/>
        <item m="1" x="2935"/>
        <item m="1" x="1086"/>
        <item m="1" x="1306"/>
        <item m="1" x="2404"/>
        <item m="1" x="2740"/>
        <item m="1" x="2883"/>
        <item m="1" x="2669"/>
        <item m="1" x="2375"/>
        <item m="1" x="1619"/>
        <item m="1" x="1620"/>
        <item m="1" x="1599"/>
        <item m="1" x="1040"/>
        <item m="1" x="2508"/>
        <item m="1" x="1723"/>
        <item m="1" x="2344"/>
        <item m="1" x="1779"/>
        <item m="1" x="2618"/>
        <item m="1" x="1394"/>
        <item m="1" x="915"/>
        <item m="1" x="1085"/>
        <item m="1" x="963"/>
        <item m="1" x="993"/>
        <item m="1" x="2038"/>
        <item m="1" x="2039"/>
        <item m="1" x="2008"/>
        <item m="1" x="2011"/>
        <item m="1" x="1172"/>
        <item m="1" x="2388"/>
        <item m="1" x="1746"/>
        <item m="1" x="1796"/>
        <item m="1" x="1431"/>
        <item m="1" x="1383"/>
        <item m="1" x="1965"/>
        <item m="1" x="2115"/>
        <item m="1" x="2160"/>
        <item m="1" x="2550"/>
        <item m="1" x="1883"/>
        <item m="1" x="1888"/>
        <item m="1" x="1349"/>
        <item m="1" x="2872"/>
        <item m="1" x="2125"/>
        <item m="1" x="2665"/>
        <item m="1" x="1084"/>
        <item m="1" x="2464"/>
        <item m="1" x="1096"/>
        <item m="1" x="2395"/>
        <item m="1" x="2103"/>
        <item m="1" x="1242"/>
        <item m="1" x="2914"/>
        <item m="1" x="1605"/>
        <item m="1" x="937"/>
        <item m="1" x="1089"/>
        <item m="1" x="1139"/>
        <item m="1" x="2922"/>
        <item m="1" x="1618"/>
        <item m="1" x="1781"/>
        <item m="1" x="1154"/>
        <item m="1" x="1176"/>
        <item m="1" x="1215"/>
        <item m="1" x="1082"/>
        <item m="1" x="1718"/>
        <item m="1" x="1872"/>
        <item m="1" x="1107"/>
        <item m="1" x="1567"/>
        <item m="1" x="1402"/>
        <item m="1" x="2637"/>
        <item m="1" x="884"/>
        <item x="457"/>
        <item m="1" x="1815"/>
        <item m="1" x="1851"/>
        <item m="1" x="2610"/>
        <item m="1" x="1329"/>
        <item m="1" x="1615"/>
        <item m="1" x="907"/>
        <item m="1" x="2639"/>
        <item x="455"/>
        <item m="1" x="2797"/>
        <item m="1" x="2329"/>
        <item m="1" x="2640"/>
        <item m="1" x="1281"/>
        <item m="1" x="2622"/>
        <item m="1" x="955"/>
        <item m="1" x="1895"/>
        <item m="1" x="2226"/>
        <item m="1" x="1706"/>
        <item m="1" x="2231"/>
        <item m="1" x="1707"/>
        <item m="1" x="2649"/>
        <item m="1" x="1052"/>
        <item m="1" x="1056"/>
        <item m="1" x="1315"/>
        <item m="1" x="1877"/>
        <item m="1" x="1294"/>
        <item m="1" x="1511"/>
        <item m="1" x="1019"/>
        <item m="1" x="1878"/>
        <item m="1" x="2073"/>
        <item m="1" x="2761"/>
        <item m="1" x="2830"/>
        <item m="1" x="2587"/>
        <item m="1" x="2831"/>
        <item m="1" x="906"/>
        <item m="1" x="2912"/>
        <item m="1" x="2854"/>
        <item m="1" x="2811"/>
        <item m="1" x="1928"/>
        <item x="171"/>
        <item x="323"/>
        <item m="1" x="1304"/>
        <item m="1" x="1255"/>
        <item m="1" x="2286"/>
        <item m="1" x="1136"/>
        <item x="546"/>
        <item m="1" x="2202"/>
        <item m="1" x="1897"/>
        <item m="1" x="1657"/>
        <item m="1" x="2162"/>
        <item m="1" x="2010"/>
        <item m="1" x="2041"/>
        <item m="1" x="2015"/>
        <item m="1" x="2093"/>
        <item m="1" x="1239"/>
        <item m="1" x="868"/>
        <item m="1" x="1334"/>
        <item m="1" x="1299"/>
        <item m="1" x="2378"/>
        <item m="1" x="1881"/>
        <item m="1" x="1863"/>
        <item m="1" x="2206"/>
        <item m="1" x="2174"/>
        <item m="1" x="2269"/>
        <item m="1" x="929"/>
        <item m="1" x="1637"/>
        <item m="1" x="1249"/>
        <item m="1" x="2362"/>
        <item m="1" x="1752"/>
        <item m="1" x="1379"/>
        <item m="1" x="1647"/>
        <item m="1" x="1473"/>
        <item m="1" x="2444"/>
        <item m="1" x="2007"/>
        <item m="1" x="1892"/>
        <item m="1" x="999"/>
        <item m="1" x="1915"/>
        <item m="1" x="2909"/>
        <item m="1" x="1671"/>
        <item m="1" x="1749"/>
        <item m="1" x="2809"/>
        <item m="1" x="1015"/>
        <item m="1" x="1375"/>
        <item m="1" x="2117"/>
        <item m="1" x="2099"/>
        <item m="1" x="1327"/>
        <item m="1" x="2068"/>
        <item m="1" x="2229"/>
        <item m="1" x="953"/>
        <item m="1" x="1206"/>
        <item m="1" x="2343"/>
        <item m="1" x="2132"/>
        <item m="1" x="1443"/>
        <item m="1" x="2736"/>
        <item m="1" x="1045"/>
        <item m="1" x="1101"/>
        <item m="1" x="1663"/>
        <item m="1" x="2871"/>
        <item m="1" x="2026"/>
        <item m="1" x="1891"/>
        <item m="1" x="1904"/>
        <item m="1" x="2605"/>
        <item m="1" x="2121"/>
        <item m="1" x="2863"/>
        <item m="1" x="1969"/>
        <item m="1" x="1171"/>
        <item m="1" x="1308"/>
        <item m="1" x="2678"/>
        <item m="1" x="1827"/>
        <item m="1" x="2057"/>
        <item m="1" x="2632"/>
        <item m="1" x="2634"/>
        <item m="1" x="2685"/>
        <item m="1" x="2417"/>
        <item m="1" x="2754"/>
        <item m="1" x="1776"/>
        <item m="1" x="1732"/>
        <item m="1" x="2844"/>
        <item m="1" x="2852"/>
        <item m="1" x="1169"/>
        <item m="1" x="1362"/>
        <item m="1" x="1205"/>
        <item m="1" x="2350"/>
        <item m="1" x="1766"/>
        <item m="1" x="2337"/>
        <item m="1" x="1216"/>
        <item x="620"/>
        <item m="1" x="1596"/>
        <item m="1" x="995"/>
        <item m="1" x="1234"/>
        <item m="1" x="2266"/>
        <item m="1" x="2536"/>
        <item m="1" x="2494"/>
        <item m="1" x="1190"/>
        <item m="1" x="1406"/>
        <item m="1" x="2438"/>
        <item m="1" x="1300"/>
        <item m="1" x="1480"/>
        <item m="1" x="1482"/>
        <item m="1" x="1427"/>
        <item m="1" x="1687"/>
        <item m="1" x="1688"/>
        <item m="1" x="1689"/>
        <item m="1" x="1690"/>
        <item m="1" x="1693"/>
        <item m="1" x="1640"/>
        <item m="1" x="1603"/>
        <item m="1" x="1546"/>
        <item m="1" x="1399"/>
        <item m="1" x="2331"/>
        <item m="1" x="1721"/>
        <item m="1" x="1724"/>
        <item m="1" x="1665"/>
        <item m="1" x="1667"/>
        <item m="1" x="1669"/>
        <item m="1" x="1670"/>
        <item m="1" x="1531"/>
        <item m="1" x="1426"/>
        <item m="1" x="1999"/>
        <item m="1" x="928"/>
        <item m="1" x="1735"/>
        <item m="1" x="1296"/>
        <item m="1" x="1298"/>
        <item m="1" x="1629"/>
        <item m="1" x="2795"/>
        <item m="1" x="2433"/>
        <item m="1" x="2396"/>
        <item m="1" x="1241"/>
        <item m="1" x="2397"/>
        <item m="1" x="1614"/>
        <item m="1" x="2905"/>
        <item m="1" x="2473"/>
        <item m="1" x="2475"/>
        <item m="1" x="1041"/>
        <item m="1" x="2221"/>
        <item m="1" x="2563"/>
        <item m="1" x="1247"/>
        <item m="1" x="949"/>
        <item m="1" x="2119"/>
        <item m="1" x="1152"/>
        <item m="1" x="1373"/>
        <item m="1" x="849"/>
        <item m="1" x="1910"/>
        <item m="1" x="1602"/>
        <item m="1" x="1199"/>
        <item m="1" x="2373"/>
        <item m="1" x="996"/>
        <item m="1" x="2178"/>
        <item m="1" x="1108"/>
        <item m="1" x="2919"/>
        <item m="1" x="1307"/>
        <item m="1" x="2485"/>
        <item m="1" x="2169"/>
        <item m="1" x="1855"/>
        <item m="1" x="1668"/>
        <item m="1" x="1743"/>
        <item m="1" x="2156"/>
        <item m="1" x="1409"/>
        <item m="1" x="1168"/>
        <item x="731"/>
        <item m="1" x="1395"/>
        <item m="1" x="1539"/>
        <item m="1" x="1500"/>
        <item m="1" x="2839"/>
        <item m="1" x="1270"/>
        <item m="1" x="1685"/>
        <item m="1" x="1716"/>
        <item m="1" x="2153"/>
        <item m="1" x="863"/>
        <item m="1" x="1898"/>
        <item m="1" x="2055"/>
        <item m="1" x="2235"/>
        <item m="1" x="2437"/>
        <item m="1" x="853"/>
        <item m="1" x="1974"/>
        <item m="1" x="1929"/>
        <item m="1" x="2215"/>
        <item m="1" x="2827"/>
        <item m="1" x="2573"/>
        <item m="1" x="889"/>
        <item m="1" x="1474"/>
        <item m="1" x="2405"/>
        <item m="1" x="1380"/>
        <item m="1" x="1219"/>
        <item m="1" x="1675"/>
        <item m="1" x="1791"/>
        <item m="1" x="2042"/>
        <item m="1" x="2069"/>
        <item m="1" x="2418"/>
        <item m="1" x="2833"/>
        <item m="1" x="1160"/>
        <item m="1" x="954"/>
        <item m="1" x="916"/>
        <item m="1" x="2769"/>
        <item m="1" x="2698"/>
        <item m="1" x="1404"/>
        <item m="1" x="1831"/>
        <item m="1" x="2876"/>
        <item m="1" x="1196"/>
        <item m="1" x="2921"/>
        <item m="1" x="1184"/>
        <item m="1" x="2207"/>
        <item m="1" x="2768"/>
        <item m="1" x="952"/>
        <item m="1" x="2466"/>
        <item x="16"/>
        <item x="17"/>
        <item m="1" x="1198"/>
        <item m="1" x="2789"/>
        <item m="1" x="1407"/>
        <item m="1" x="2070"/>
        <item m="1" x="2544"/>
        <item m="1" x="1335"/>
        <item m="1" x="933"/>
        <item m="1" x="936"/>
        <item m="1" x="2046"/>
        <item m="1" x="2703"/>
        <item m="1" x="2642"/>
        <item m="1" x="1938"/>
        <item m="1" x="1702"/>
        <item m="1" x="1890"/>
        <item m="1" x="2904"/>
        <item m="1" x="1223"/>
        <item m="1" x="1071"/>
        <item m="1" x="1113"/>
        <item m="1" x="1114"/>
        <item m="1" x="1073"/>
        <item m="1" x="1639"/>
        <item m="1" x="1110"/>
        <item m="1" x="2393"/>
        <item m="1" x="1338"/>
        <item m="1" x="1695"/>
        <item m="1" x="2484"/>
        <item m="1" x="1014"/>
        <item m="1" x="2242"/>
        <item m="1" x="1423"/>
        <item m="1" x="1587"/>
        <item m="1" x="1900"/>
        <item m="1" x="2538"/>
        <item m="1" x="2000"/>
        <item m="1" x="2937"/>
        <item m="1" x="2179"/>
        <item m="1" x="2158"/>
        <item m="1" x="2699"/>
        <item m="1" x="1186"/>
        <item m="1" x="2187"/>
        <item m="1" x="1824"/>
        <item m="1" x="1088"/>
        <item m="1" x="2588"/>
        <item m="1" x="2372"/>
        <item m="1" x="1760"/>
        <item m="1" x="1782"/>
        <item m="1" x="2100"/>
        <item m="1" x="1011"/>
        <item m="1" x="2686"/>
        <item m="1" x="2687"/>
        <item m="1" x="1924"/>
        <item m="1" x="1925"/>
        <item m="1" x="2364"/>
        <item m="1" x="2409"/>
        <item m="1" x="2451"/>
        <item m="1" x="1333"/>
        <item m="1" x="2892"/>
        <item m="1" x="2181"/>
        <item m="1" x="2511"/>
        <item m="1" x="2261"/>
        <item m="1" x="2641"/>
        <item m="1" x="2410"/>
        <item m="1" x="2411"/>
        <item m="1" x="1437"/>
        <item m="1" x="1543"/>
        <item m="1" x="2412"/>
        <item m="1" x="1438"/>
        <item m="1" x="1556"/>
        <item m="1" x="1557"/>
        <item m="1" x="1295"/>
        <item m="1" x="2576"/>
        <item m="1" x="2406"/>
        <item m="1" x="971"/>
        <item m="1" x="1661"/>
        <item m="1" x="1869"/>
        <item m="1" x="1595"/>
        <item m="1" x="2321"/>
        <item m="1" x="1870"/>
        <item m="1" x="1871"/>
        <item m="1" x="1873"/>
        <item m="1" x="1517"/>
        <item m="1" x="2930"/>
        <item m="1" x="883"/>
        <item m="1" x="2053"/>
        <item m="1" x="845"/>
        <item m="1" x="1268"/>
        <item m="1" x="846"/>
        <item m="1" x="1065"/>
        <item m="1" x="1182"/>
        <item m="1" x="1659"/>
        <item m="1" x="1512"/>
        <item m="1" x="2820"/>
        <item m="1" x="2271"/>
        <item m="1" x="1780"/>
        <item m="1" x="1748"/>
        <item m="1" x="1759"/>
        <item m="1" x="1767"/>
        <item m="1" x="1252"/>
        <item m="1" x="2212"/>
        <item m="1" x="1601"/>
        <item m="1" x="2766"/>
        <item m="1" x="2213"/>
        <item m="1" x="1370"/>
        <item m="1" x="1939"/>
        <item m="1" x="2218"/>
        <item m="1" x="1830"/>
        <item m="1" x="2767"/>
        <item m="1" x="1842"/>
        <item m="1" x="2336"/>
        <item m="1" x="1750"/>
        <item m="1" x="2416"/>
        <item m="1" x="1674"/>
        <item m="1" x="1758"/>
        <item m="1" x="2283"/>
        <item m="1" x="2232"/>
        <item m="1" x="1683"/>
        <item m="1" x="1352"/>
        <item m="1" x="2798"/>
        <item m="1" x="991"/>
        <item m="1" x="2730"/>
        <item m="1" x="1773"/>
        <item m="1" x="1799"/>
        <item m="1" x="2893"/>
        <item m="1" x="1774"/>
        <item m="1" x="882"/>
        <item m="1" x="2629"/>
        <item m="1" x="2928"/>
        <item m="1" x="1350"/>
        <item m="1" x="1704"/>
        <item m="1" x="2733"/>
        <item m="1" x="2735"/>
        <item m="1" x="2166"/>
        <item m="1" x="2572"/>
        <item m="1" x="1010"/>
        <item m="1" x="2424"/>
        <item m="1" x="2036"/>
        <item m="1" x="1259"/>
        <item m="1" x="1150"/>
        <item m="1" x="1001"/>
        <item m="1" x="1053"/>
        <item m="1" x="2076"/>
        <item m="1" x="2805"/>
        <item m="1" x="2817"/>
        <item m="1" x="2157"/>
        <item m="1" x="2818"/>
        <item m="1" x="2312"/>
        <item m="1" x="2043"/>
        <item m="1" x="1860"/>
        <item m="1" x="2256"/>
        <item m="1" x="1377"/>
        <item m="1" x="2258"/>
        <item m="1" x="1832"/>
        <item m="1" x="2846"/>
        <item m="1" x="2500"/>
        <item m="1" x="1144"/>
        <item m="1" x="1146"/>
        <item m="1" x="1819"/>
        <item m="1" x="1187"/>
        <item m="1" x="1821"/>
        <item m="1" x="1680"/>
        <item m="1" x="2727"/>
        <item m="1" x="2170"/>
        <item m="1" x="1061"/>
        <item m="1" x="1960"/>
        <item m="1" x="1081"/>
        <item m="1" x="2246"/>
        <item m="1" x="2365"/>
        <item m="1" x="2234"/>
        <item m="1" x="1318"/>
        <item m="1" x="2864"/>
        <item m="1" x="2710"/>
        <item m="1" x="1320"/>
        <item m="1" x="2595"/>
        <item m="1" x="2939"/>
        <item m="1" x="2693"/>
        <item m="1" x="1932"/>
        <item m="1" x="1420"/>
        <item m="1" x="2911"/>
        <item m="1" x="2201"/>
        <item m="1" x="2666"/>
        <item m="1" x="1208"/>
        <item m="1" x="2445"/>
        <item m="1" x="1209"/>
        <item m="1" x="1210"/>
        <item m="1" x="1211"/>
        <item m="1" x="2658"/>
        <item m="1" x="2526"/>
        <item m="1" x="1283"/>
        <item m="1" x="2650"/>
        <item m="1" x="1078"/>
        <item m="1" x="1864"/>
        <item m="1" x="2012"/>
        <item m="1" x="2660"/>
        <item m="1" x="2332"/>
        <item m="1" x="1382"/>
        <item m="1" x="1840"/>
        <item m="1" x="1973"/>
        <item m="1" x="1286"/>
        <item m="1" x="924"/>
        <item m="1" x="1291"/>
        <item m="1" x="925"/>
        <item m="1" x="1293"/>
        <item m="1" x="1289"/>
        <item m="1" x="1703"/>
        <item m="1" x="2662"/>
        <item m="1" x="2260"/>
        <item m="1" x="2624"/>
        <item m="1" x="2890"/>
        <item m="1" x="956"/>
        <item m="1" x="890"/>
        <item m="1" x="2175"/>
        <item m="1" x="1222"/>
        <item m="1" x="2790"/>
        <item m="1" x="1039"/>
        <item m="1" x="1742"/>
        <item m="1" x="1192"/>
        <item m="1" x="2918"/>
        <item m="1" x="1050"/>
        <item m="1" x="1416"/>
        <item m="1" x="2222"/>
        <item x="783"/>
        <item m="1" x="1118"/>
        <item m="1" x="1132"/>
        <item m="1" x="919"/>
        <item m="1" x="1934"/>
        <item m="1" x="1859"/>
        <item m="1" x="2006"/>
        <item m="1" x="1351"/>
        <item m="1" x="1986"/>
        <item m="1" x="1936"/>
        <item m="1" x="1165"/>
        <item m="1" x="2463"/>
        <item m="1" x="2731"/>
        <item m="1" x="2377"/>
        <item m="1" x="2635"/>
        <item m="1" x="2510"/>
        <item m="1" x="2507"/>
        <item m="1" x="2743"/>
        <item m="1" x="2608"/>
        <item m="1" x="2161"/>
        <item m="1" x="1093"/>
        <item m="1" x="1193"/>
        <item m="1" x="2897"/>
        <item m="1" x="2155"/>
        <item m="1" x="876"/>
        <item m="1" x="2114"/>
        <item m="1" x="2776"/>
        <item m="1" x="2020"/>
        <item m="1" x="2096"/>
        <item m="1" x="1874"/>
        <item m="1" x="1593"/>
        <item m="1" x="2063"/>
        <item m="1" x="2895"/>
        <item m="1" x="2324"/>
        <item x="499"/>
        <item x="500"/>
        <item x="501"/>
        <item m="1" x="1989"/>
        <item m="1" x="1997"/>
        <item m="1" x="1235"/>
        <item m="1" x="2851"/>
        <item x="502"/>
        <item x="503"/>
        <item m="1" x="1195"/>
        <item x="545"/>
        <item m="1" x="980"/>
        <item m="1" x="1966"/>
        <item m="1" x="2748"/>
        <item m="1" x="1059"/>
        <item m="1" x="1467"/>
        <item m="1" x="1468"/>
        <item m="1" x="1638"/>
        <item m="1" x="1469"/>
        <item m="1" x="1309"/>
        <item m="1" x="914"/>
        <item m="1" x="2679"/>
        <item m="1" x="2680"/>
        <item m="1" x="1470"/>
        <item m="1" x="901"/>
        <item m="1" x="1861"/>
        <item x="838"/>
        <item x="840"/>
        <item x="837"/>
        <item x="839"/>
        <item m="1" x="2715"/>
        <item m="1" x="2002"/>
        <item m="1" x="2436"/>
        <item m="1" x="1666"/>
        <item m="1" x="2657"/>
        <item m="1" x="1708"/>
        <item m="1" x="2109"/>
        <item m="1" x="1994"/>
        <item m="1" x="1636"/>
        <item m="1" x="1446"/>
        <item m="1" x="1325"/>
        <item m="1" x="2342"/>
        <item m="1" x="1504"/>
        <item m="1" x="2060"/>
        <item m="1" x="2439"/>
        <item m="1" x="2771"/>
        <item m="1" x="900"/>
        <item m="1" x="2824"/>
        <item m="1" x="2487"/>
        <item m="1" x="2488"/>
        <item m="1" x="2490"/>
        <item m="1" x="2491"/>
        <item m="1" x="2492"/>
        <item m="1" x="879"/>
        <item m="1" x="2493"/>
        <item m="1" x="1560"/>
        <item m="1" x="1202"/>
        <item m="1" x="2913"/>
        <item m="1" x="2505"/>
        <item m="1" x="1844"/>
        <item m="1" x="865"/>
        <item m="1" x="2205"/>
        <item m="1" x="1435"/>
        <item m="1" x="1323"/>
        <item m="1" x="2064"/>
        <item m="1" x="1337"/>
        <item m="1" x="1649"/>
        <item m="1" x="2180"/>
        <item m="1" x="1650"/>
        <item m="1" x="2030"/>
        <item m="1" x="2379"/>
        <item m="1" x="1949"/>
        <item m="1" x="2004"/>
        <item m="1" x="1453"/>
        <item m="1" x="2005"/>
        <item m="1" x="1454"/>
        <item m="1" x="1951"/>
        <item m="1" x="2712"/>
        <item m="1" x="1240"/>
        <item m="1" x="1273"/>
        <item m="1" x="923"/>
        <item m="1" x="927"/>
        <item m="1" x="1811"/>
        <item m="1" x="1245"/>
        <item m="1" x="2009"/>
        <item m="1" x="1452"/>
        <item m="1" x="1984"/>
        <item m="1" x="2159"/>
        <item m="1" x="1066"/>
        <item m="1" x="1067"/>
        <item m="1" x="1068"/>
        <item m="1" x="1069"/>
        <item m="1" x="2549"/>
        <item m="1" x="2880"/>
        <item m="1" x="1227"/>
        <item x="814"/>
        <item m="1" x="1803"/>
        <item m="1" x="2614"/>
        <item m="1" x="1933"/>
        <item m="1" x="978"/>
        <item m="1" x="1515"/>
        <item m="1" x="2217"/>
        <item m="1" x="1720"/>
        <item m="1" x="2567"/>
        <item m="1" x="2568"/>
        <item m="1" x="973"/>
        <item m="1" x="2112"/>
        <item m="1" x="2346"/>
        <item m="1" x="1421"/>
        <item m="1" x="1422"/>
        <item m="1" x="2597"/>
        <item m="1" x="2151"/>
        <item m="1" x="2019"/>
        <item m="1" x="2808"/>
        <item m="1" x="1626"/>
        <item m="1" x="1747"/>
        <item m="1" x="2268"/>
        <item m="1" x="2102"/>
        <item m="1" x="2670"/>
        <item m="1" x="2885"/>
        <item m="1" x="1188"/>
        <item m="1" x="1374"/>
        <item m="1" x="1875"/>
        <item m="1" x="2259"/>
        <item m="1" x="2349"/>
        <item m="1" x="2233"/>
        <item m="1" x="2925"/>
        <item m="1" x="2802"/>
        <item m="1" x="1956"/>
        <item m="1" x="1477"/>
        <item m="1" x="934"/>
        <item m="1" x="1921"/>
        <item m="1" x="2016"/>
        <item m="1" x="2300"/>
        <item m="1" x="2482"/>
        <item m="1" x="1553"/>
        <item m="1" x="2615"/>
        <item m="1" x="843"/>
        <item m="1" x="1104"/>
        <item m="1" x="1357"/>
        <item m="1" x="1044"/>
        <item m="1" x="1288"/>
        <item m="1" x="1740"/>
        <item m="1" x="958"/>
        <item m="1" x="1825"/>
        <item m="1" x="1436"/>
        <item m="1" x="1492"/>
        <item m="1" x="1868"/>
        <item m="1" x="1124"/>
        <item m="1" x="1913"/>
        <item m="1" x="1509"/>
        <item x="9"/>
        <item m="1" x="1076"/>
        <item m="1" x="2878"/>
        <item m="1" x="994"/>
        <item m="1" x="2926"/>
        <item m="1" x="2571"/>
        <item m="1" x="2884"/>
        <item m="1" x="2585"/>
        <item m="1" x="2090"/>
        <item m="1" x="2775"/>
        <item m="1" x="2167"/>
        <item m="1" x="1424"/>
        <item m="1" x="1213"/>
        <item m="1" x="1797"/>
        <item m="1" x="2255"/>
        <item m="1" x="2092"/>
        <item m="1" x="2539"/>
        <item m="1" x="1478"/>
        <item m="1" x="1344"/>
        <item m="1" x="1432"/>
        <item m="1" x="2626"/>
        <item m="1" x="1608"/>
        <item m="1" x="2582"/>
        <item m="1" x="1730"/>
        <item m="1" x="1456"/>
        <item m="1" x="1809"/>
        <item m="1" x="1565"/>
        <item m="1" x="1658"/>
        <item m="1" x="1765"/>
        <item m="1" x="1865"/>
        <item m="1" x="2056"/>
        <item m="1" x="2691"/>
        <item m="1" x="2692"/>
        <item m="1" x="2694"/>
        <item m="1" x="2697"/>
        <item m="1" x="2716"/>
        <item m="1" x="1592"/>
        <item m="1" x="1403"/>
        <item m="1" x="2898"/>
        <item m="1" x="2899"/>
        <item m="1" x="2900"/>
        <item m="1" x="2901"/>
        <item m="1" x="1937"/>
        <item m="1" x="2294"/>
        <item m="1" x="1644"/>
        <item m="1" x="2474"/>
        <item m="1" x="987"/>
        <item m="1" x="1004"/>
        <item m="1" x="968"/>
        <item m="1" x="997"/>
        <item m="1" x="969"/>
        <item m="1" x="2933"/>
        <item m="1" x="2051"/>
        <item m="1" x="966"/>
        <item m="1" x="1060"/>
        <item m="1" x="2091"/>
        <item m="1" x="2470"/>
        <item m="1" x="2690"/>
        <item m="1" x="1651"/>
        <item m="1" x="2599"/>
        <item m="1" x="2757"/>
        <item m="1" x="1356"/>
        <item m="1" x="1606"/>
        <item m="1" x="871"/>
        <item m="1" x="1784"/>
        <item m="1" x="2419"/>
        <item m="1" x="1761"/>
        <item m="1" x="1725"/>
        <item m="1" x="2728"/>
        <item m="1" x="1341"/>
        <item m="1" x="1600"/>
        <item m="1" x="902"/>
        <item m="1" x="1090"/>
        <item m="1" x="1100"/>
        <item m="1" x="1119"/>
        <item m="1" x="885"/>
        <item m="1" x="1200"/>
        <item m="1" x="1710"/>
        <item m="1" x="1801"/>
        <item m="1" x="1957"/>
        <item m="1" x="1867"/>
        <item m="1" x="1905"/>
        <item m="1" x="2841"/>
        <item m="1" x="2577"/>
        <item m="1" x="2565"/>
        <item m="1" x="1712"/>
        <item m="1" x="2934"/>
        <item m="1" x="2449"/>
        <item m="1" x="1838"/>
        <item m="1" x="2457"/>
        <item m="1" x="1559"/>
        <item m="1" x="2017"/>
        <item m="1" x="1719"/>
        <item m="1" x="939"/>
        <item m="1" x="2718"/>
        <item m="1" x="2140"/>
        <item m="1" x="1145"/>
        <item m="1" x="1623"/>
        <item m="1" x="2361"/>
        <item m="1" x="2247"/>
        <item m="1" x="2636"/>
        <item m="1" x="2075"/>
        <item m="1" x="1919"/>
        <item m="1" x="2613"/>
        <item m="1" x="1091"/>
        <item m="1" x="1092"/>
        <item m="1" x="2434"/>
        <item m="1" x="1063"/>
        <item x="477"/>
        <item m="1" x="2435"/>
        <item m="1" x="2141"/>
        <item m="1" x="2172"/>
        <item m="1" x="1391"/>
        <item m="1" x="2223"/>
        <item m="1" x="1156"/>
        <item m="1" x="2072"/>
        <item m="1" x="1692"/>
        <item m="1" x="1886"/>
        <item m="1" x="2191"/>
        <item m="1" x="1017"/>
        <item m="1" x="2192"/>
        <item m="1" x="2347"/>
        <item m="1" x="2193"/>
        <item m="1" x="2194"/>
        <item m="1" x="2195"/>
        <item m="1" x="2196"/>
        <item m="1" x="2198"/>
        <item m="1" x="1856"/>
        <item m="1" x="2199"/>
        <item m="1" x="2197"/>
        <item m="1" x="2200"/>
        <item x="544"/>
        <item m="1" x="1609"/>
        <item m="1" x="2506"/>
        <item m="1" x="1945"/>
        <item m="1" x="2509"/>
        <item m="1" x="1947"/>
        <item m="1" x="2512"/>
        <item m="1" x="1955"/>
        <item m="1" x="2142"/>
        <item m="1" x="1495"/>
        <item m="1" x="1944"/>
        <item m="1" x="1244"/>
        <item m="1" x="2541"/>
        <item m="1" x="2750"/>
        <item m="1" x="1715"/>
        <item m="1" x="2023"/>
        <item m="1" x="2481"/>
        <item m="1" x="2545"/>
        <item m="1" x="2495"/>
        <item x="8"/>
        <item x="10"/>
        <item x="11"/>
        <item x="12"/>
        <item x="13"/>
        <item x="14"/>
        <item m="1" x="2894"/>
        <item m="1" x="2774"/>
        <item m="1" x="2392"/>
        <item m="1" x="2468"/>
        <item m="1" x="2309"/>
        <item m="1" x="1646"/>
        <item m="1" x="1705"/>
        <item m="1" x="2339"/>
        <item m="1" x="1236"/>
        <item m="1" x="2429"/>
        <item m="1" x="1282"/>
        <item m="1" x="2770"/>
        <item m="1" x="2225"/>
        <item m="1" x="1737"/>
        <item m="1" x="1203"/>
        <item m="1" x="2881"/>
        <item m="1" x="2307"/>
        <item m="1" x="1573"/>
        <item m="1" x="2923"/>
        <item m="1" x="2858"/>
        <item m="1" x="1977"/>
        <item m="1" x="1648"/>
        <item m="1" x="2734"/>
        <item m="1" x="1439"/>
        <item m="1" x="1575"/>
        <item m="1" x="1290"/>
        <item m="1" x="1711"/>
        <item m="1" x="1755"/>
        <item m="1" x="1532"/>
        <item m="1" x="1151"/>
        <item m="1" x="2673"/>
        <item m="1" x="1909"/>
        <item m="1" x="2276"/>
        <item m="1" x="2778"/>
        <item m="1" x="2779"/>
        <item m="1" x="2780"/>
        <item m="1" x="2785"/>
        <item m="1" x="2129"/>
        <item m="1" x="2777"/>
        <item m="1" x="2783"/>
        <item m="1" x="2784"/>
        <item m="1" x="2323"/>
        <item m="1" x="1530"/>
        <item m="1" x="2327"/>
        <item m="1" x="2228"/>
        <item m="1" x="2095"/>
        <item m="1" x="1525"/>
        <item m="1" x="1155"/>
        <item x="66"/>
        <item x="67"/>
        <item x="68"/>
        <item m="1" x="2049"/>
        <item m="1" x="1972"/>
        <item m="1" x="1889"/>
        <item m="1" x="1023"/>
        <item m="1" x="1396"/>
        <item m="1" x="2674"/>
        <item m="1" x="2929"/>
        <item m="1" x="2561"/>
        <item m="1" x="1109"/>
        <item m="1" x="2315"/>
        <item m="1" x="2874"/>
        <item m="1" x="2579"/>
        <item m="1" x="2581"/>
        <item m="1" x="1580"/>
        <item m="1" x="921"/>
        <item m="1" x="1006"/>
        <item m="1" x="1392"/>
        <item m="1" x="2524"/>
        <item m="1" x="2672"/>
        <item m="1" x="1141"/>
        <item x="672"/>
        <item x="673"/>
        <item x="674"/>
        <item x="675"/>
        <item x="676"/>
        <item x="677"/>
        <item x="678"/>
        <item m="1" x="2875"/>
        <item m="1" x="1971"/>
        <item m="1" x="2677"/>
        <item m="1" x="2729"/>
        <item m="1" x="2788"/>
        <item m="1" x="2845"/>
        <item m="1" x="2749"/>
        <item m="1" x="2653"/>
        <item m="1" x="1697"/>
        <item m="1" x="981"/>
        <item m="1" x="1988"/>
        <item m="1" x="1359"/>
        <item m="1" x="1481"/>
        <item m="1" x="1501"/>
        <item m="1" x="1756"/>
        <item m="1" x="1544"/>
        <item m="1" x="904"/>
        <item m="1" x="2932"/>
        <item m="1" x="2753"/>
        <item m="1" x="1628"/>
        <item m="1" x="2860"/>
        <item m="1" x="1950"/>
        <item x="137"/>
        <item x="138"/>
        <item x="139"/>
        <item m="1" x="2528"/>
        <item m="1" x="1993"/>
        <item m="1" x="1757"/>
        <item m="1" x="1433"/>
        <item m="1" x="1664"/>
        <item m="1" x="1314"/>
        <item m="1" x="2630"/>
        <item m="1" x="1475"/>
        <item m="1" x="1887"/>
        <item m="1" x="2203"/>
        <item m="1" x="1147"/>
        <item m="1" x="1441"/>
        <item m="1" x="1545"/>
        <item m="1" x="2633"/>
        <item m="1" x="1034"/>
        <item m="1" x="1026"/>
        <item m="1" x="2084"/>
        <item m="1" x="1097"/>
        <item m="1" x="1080"/>
        <item m="1" x="2367"/>
        <item m="1" x="989"/>
        <item m="1" x="1072"/>
        <item m="1" x="1672"/>
        <item m="1" x="1079"/>
        <item m="1" x="2882"/>
        <item m="1" x="870"/>
        <item m="1" x="2353"/>
        <item m="1" x="1013"/>
        <item m="1" x="1037"/>
        <item m="1" x="851"/>
        <item m="1" x="2838"/>
        <item m="1" x="1133"/>
        <item m="1" x="1157"/>
        <item m="1" x="1348"/>
        <item m="1" x="2067"/>
        <item m="1" x="1175"/>
        <item m="1" x="1354"/>
        <item m="1" x="1549"/>
        <item m="1" x="1754"/>
        <item m="1" x="1923"/>
        <item m="1" x="2432"/>
        <item m="1" x="2050"/>
        <item m="1" x="1829"/>
        <item m="1" x="874"/>
        <item m="1" x="2861"/>
        <item m="1" x="2472"/>
        <item m="1" x="2366"/>
        <item m="1" x="1319"/>
        <item m="1" x="1635"/>
        <item m="1" x="1975"/>
        <item m="1" x="2450"/>
        <item m="1" x="2147"/>
        <item m="1" x="2024"/>
        <item m="1" x="1048"/>
        <item m="1" x="2421"/>
        <item m="1" x="2394"/>
        <item m="1" x="2813"/>
        <item m="1" x="2794"/>
        <item m="1" x="2862"/>
        <item m="1" x="856"/>
        <item m="1" x="2751"/>
        <item m="1" x="2843"/>
        <item m="1" x="864"/>
        <item m="1" x="1218"/>
        <item m="1" x="1220"/>
        <item m="1" x="1535"/>
        <item m="1" x="1588"/>
        <item m="1" x="1998"/>
        <item m="1" x="1899"/>
        <item m="1" x="1594"/>
        <item m="1" x="1930"/>
        <item x="149"/>
        <item m="1" x="1728"/>
        <item m="1" x="1388"/>
        <item m="1" x="1497"/>
        <item m="1" x="2441"/>
        <item m="1" x="1264"/>
        <item m="1" x="1713"/>
        <item m="1" x="1729"/>
        <item m="1" x="1458"/>
        <item m="1" x="2414"/>
        <item m="1" x="1049"/>
        <item m="1" x="2453"/>
        <item m="1" x="2420"/>
        <item m="1" x="1265"/>
        <item m="1" x="2515"/>
        <item m="1" x="977"/>
        <item m="1" x="848"/>
        <item m="1" x="2647"/>
        <item m="1" x="2612"/>
        <item m="1" x="2087"/>
        <item m="1" x="2130"/>
        <item m="1" x="2533"/>
        <item m="1" x="2356"/>
        <item m="1" x="1578"/>
        <item m="1" x="1009"/>
        <item m="1" x="898"/>
        <item m="1" x="1047"/>
        <item m="1" x="918"/>
        <item m="1" x="2304"/>
        <item m="1" x="1448"/>
        <item m="1" x="1008"/>
        <item m="1" x="2284"/>
        <item m="1" x="1003"/>
        <item m="1" x="2146"/>
        <item m="1" x="1487"/>
        <item m="1" x="1714"/>
        <item m="1" x="2442"/>
        <item m="1" x="905"/>
        <item m="1" x="2806"/>
        <item m="1" x="2821"/>
        <item m="1" x="2709"/>
        <item m="1" x="2823"/>
        <item m="1" x="2791"/>
        <item m="1" x="2758"/>
        <item m="1" x="2796"/>
        <item m="1" x="2601"/>
        <item m="1" x="2113"/>
        <item m="1" x="1582"/>
        <item m="1" x="1173"/>
        <item m="1" x="2661"/>
        <item m="1" x="2583"/>
        <item m="1" x="2456"/>
        <item m="1" x="1563"/>
        <item m="1" x="2479"/>
        <item m="1" x="2352"/>
        <item m="1" x="2747"/>
        <item m="1" x="2560"/>
        <item m="1" x="2651"/>
        <item m="1" x="1022"/>
        <item m="1" x="2460"/>
        <item m="1" x="1733"/>
        <item m="1" x="1197"/>
        <item m="1" x="2837"/>
        <item m="1" x="2423"/>
        <item m="1" x="1021"/>
        <item m="1" x="1033"/>
        <item m="1" x="2742"/>
        <item m="1" x="2744"/>
        <item m="1" x="1717"/>
        <item m="1" x="1985"/>
        <item m="1" x="2085"/>
        <item m="1" x="1643"/>
        <item m="1" x="2745"/>
        <item m="1" x="1367"/>
        <item m="1" x="2535"/>
        <item m="1" x="2556"/>
        <item m="1" x="944"/>
        <item m="1" x="1734"/>
        <item m="1" x="2564"/>
        <item m="1" x="1310"/>
        <item m="1" x="1576"/>
        <item m="1" x="2236"/>
        <item m="1" x="922"/>
        <item m="1" x="2123"/>
        <item m="1" x="2214"/>
        <item m="1" x="1440"/>
        <item m="1" x="1125"/>
        <item m="1" x="2552"/>
        <item m="1" x="2763"/>
        <item x="179"/>
        <item m="1" x="1212"/>
        <item m="1" x="1793"/>
        <item m="1" x="2525"/>
        <item m="1" x="1471"/>
        <item m="1" x="1741"/>
        <item m="1" x="2330"/>
        <item m="1" x="1709"/>
        <item m="1" x="2704"/>
        <item m="1" x="2756"/>
        <item m="1" x="2513"/>
        <item m="1" x="1561"/>
        <item m="1" x="2431"/>
        <item m="1" x="1451"/>
        <item m="1" x="2341"/>
        <item m="1" x="1814"/>
        <item m="1" x="2239"/>
        <item m="1" x="2532"/>
        <item m="1" x="2447"/>
        <item m="1" x="2534"/>
        <item m="1" x="2448"/>
        <item m="1" x="2107"/>
        <item m="1" x="2108"/>
        <item m="1" x="2110"/>
        <item m="1" x="1751"/>
        <item m="1" x="2374"/>
        <item m="1" x="2182"/>
        <item m="1" x="893"/>
        <item m="1" x="1585"/>
        <item m="1" x="1328"/>
        <item m="1" x="1303"/>
        <item m="1" x="2598"/>
        <item m="1" x="2600"/>
        <item m="1" x="2713"/>
        <item m="1" x="862"/>
        <item m="1" x="1656"/>
        <item m="1" x="1917"/>
        <item m="1" x="2591"/>
        <item m="1" x="1466"/>
        <item m="1" x="1918"/>
        <item m="1" x="2578"/>
        <item m="1" x="1854"/>
        <item m="1" x="1679"/>
        <item m="1" x="1804"/>
        <item m="1" x="1805"/>
        <item m="1" x="1806"/>
        <item m="1" x="1807"/>
        <item m="1" x="1808"/>
        <item m="1" x="1810"/>
        <item m="1" x="1455"/>
        <item m="1" x="1489"/>
        <item m="1" x="1518"/>
        <item m="1" x="1540"/>
        <item m="1" x="1457"/>
        <item m="1" x="1490"/>
        <item m="1" x="1505"/>
        <item m="1" x="1520"/>
        <item m="1" x="1541"/>
        <item m="1" x="1554"/>
        <item m="1" x="1570"/>
        <item m="1" x="1459"/>
        <item m="1" x="1479"/>
        <item m="1" x="1491"/>
        <item m="1" x="1521"/>
        <item m="1" x="1571"/>
        <item m="1" x="1586"/>
        <item m="1" x="1461"/>
        <item m="1" x="1493"/>
        <item m="1" x="1506"/>
        <item m="1" x="1522"/>
        <item m="1" x="1555"/>
        <item m="1" x="1572"/>
        <item m="1" x="1463"/>
        <item m="1" x="1534"/>
        <item x="193"/>
        <item m="1" x="1464"/>
        <item m="1" x="1558"/>
        <item m="1" x="1542"/>
        <item m="1" x="1574"/>
        <item m="1" x="1624"/>
        <item m="1" x="1633"/>
        <item m="1" x="1978"/>
        <item m="1" x="2741"/>
        <item m="1" x="1621"/>
        <item m="1" x="2755"/>
        <item m="1" x="1253"/>
        <item x="195"/>
        <item m="1" x="2497"/>
        <item m="1" x="1038"/>
        <item m="1" x="1062"/>
        <item m="1" x="1371"/>
        <item m="1" x="2334"/>
        <item x="202"/>
        <item x="203"/>
        <item x="204"/>
        <item m="1" x="1460"/>
        <item m="1" x="1828"/>
        <item m="1" x="2264"/>
        <item m="1" x="1528"/>
        <item m="1" x="1514"/>
        <item m="1" x="2555"/>
        <item m="1" x="2859"/>
        <item m="1" x="1054"/>
        <item m="1" x="2695"/>
        <item m="1" x="2920"/>
        <item m="1" x="2040"/>
        <item m="1" x="2826"/>
        <item m="1" x="1789"/>
        <item m="1" x="1943"/>
        <item m="1" x="1684"/>
        <item m="1" x="1064"/>
        <item m="1" x="2277"/>
        <item m="1" x="1095"/>
        <item m="1" x="1224"/>
        <item m="1" x="1503"/>
        <item m="1" x="1641"/>
        <item m="1" x="1598"/>
        <item m="1" x="1499"/>
        <item m="1" x="1398"/>
        <item m="1" x="1326"/>
        <item m="1" x="2652"/>
        <item m="1" x="2655"/>
        <item m="1" x="2705"/>
        <item m="1" x="2706"/>
        <item m="1" x="2708"/>
        <item m="1" x="2829"/>
        <item m="1" x="1143"/>
        <item m="1" x="1117"/>
        <item m="1" x="1361"/>
        <item m="1" x="912"/>
        <item m="1" x="1030"/>
        <item m="1" x="1028"/>
        <item m="1" x="935"/>
        <item m="1" x="932"/>
        <item m="1" x="931"/>
        <item m="1" x="1099"/>
        <item m="1" x="1134"/>
        <item m="1" x="1111"/>
        <item m="1" x="1942"/>
        <item x="239"/>
        <item x="240"/>
        <item x="241"/>
        <item x="242"/>
        <item x="243"/>
        <item x="244"/>
        <item m="1" x="2531"/>
        <item m="1" x="1502"/>
        <item m="1" x="2291"/>
        <item m="1" x="2910"/>
        <item m="1" x="1983"/>
        <item m="1" x="1992"/>
        <item m="1" x="2903"/>
        <item m="1" x="2483"/>
        <item m="1" x="2503"/>
        <item m="1" x="1976"/>
        <item m="1" x="1445"/>
        <item m="1" x="1510"/>
        <item x="276"/>
        <item m="1" x="1788"/>
        <item m="1" x="1287"/>
        <item m="1" x="1785"/>
        <item m="1" x="1285"/>
        <item x="132"/>
        <item m="1" x="1301"/>
        <item m="1" x="2270"/>
        <item x="280"/>
        <item m="1" x="984"/>
        <item m="1" x="1057"/>
        <item m="1" x="2335"/>
        <item m="1" x="2714"/>
        <item m="1" x="1417"/>
        <item m="1" x="917"/>
        <item m="1" x="1316"/>
        <item m="1" x="976"/>
        <item m="1" x="1547"/>
        <item m="1" x="1922"/>
        <item m="1" x="2320"/>
        <item m="1" x="910"/>
        <item m="1" x="2280"/>
        <item m="1" x="951"/>
        <item m="1" x="1700"/>
        <item m="1" x="1952"/>
        <item m="1" x="2443"/>
        <item m="1" x="2305"/>
        <item m="1" x="938"/>
        <item m="1" x="959"/>
        <item m="1" x="2292"/>
        <item m="1" x="2318"/>
        <item m="1" x="1839"/>
        <item m="1" x="1042"/>
        <item m="1" x="1581"/>
        <item m="1" x="1381"/>
        <item m="1" x="1000"/>
        <item m="1" x="2627"/>
        <item m="1" x="1102"/>
        <item m="1" x="1201"/>
        <item m="1" x="1792"/>
        <item m="1" x="957"/>
        <item x="283"/>
        <item x="284"/>
        <item x="285"/>
        <item x="286"/>
        <item x="287"/>
        <item x="288"/>
        <item x="289"/>
        <item m="1" x="2676"/>
        <item m="1" x="2569"/>
        <item m="1" x="2527"/>
        <item m="1" x="2504"/>
        <item m="1" x="1583"/>
        <item m="1" x="1677"/>
        <item m="1" x="2355"/>
        <item m="1" x="1912"/>
        <item m="1" x="2243"/>
        <item m="1" x="2248"/>
        <item m="1" x="2887"/>
        <item m="1" x="2244"/>
        <item m="1" x="2461"/>
        <item m="1" x="2465"/>
        <item m="1" x="881"/>
        <item m="1" x="2877"/>
        <item m="1" x="1036"/>
        <item m="1" x="2702"/>
        <item m="1" x="1032"/>
        <item m="1" x="942"/>
        <item m="1" x="2644"/>
        <item m="1" x="2725"/>
        <item m="1" x="1533"/>
        <item m="1" x="1313"/>
        <item m="1" x="1007"/>
        <item m="1" x="2144"/>
        <item m="1" x="2081"/>
        <item m="1" x="1632"/>
        <item m="1" x="2529"/>
        <item m="1" x="948"/>
        <item m="1" x="947"/>
        <item m="1" x="1645"/>
        <item m="1" x="2765"/>
        <item m="1" x="2399"/>
        <item m="1" x="2279"/>
        <item m="1" x="2058"/>
        <item m="1" x="943"/>
        <item m="1" x="2738"/>
        <item m="1" x="2086"/>
        <item m="1" x="2376"/>
        <item m="1" x="2278"/>
        <item m="1" x="1277"/>
        <item m="1" x="2428"/>
        <item m="1" x="1127"/>
        <item m="1" x="2122"/>
        <item m="1" x="2044"/>
        <item m="1" x="1968"/>
        <item m="1" x="1818"/>
        <item m="1" x="2326"/>
        <item m="1" x="2131"/>
        <item m="1" x="2625"/>
        <item m="1" x="887"/>
        <item m="1" x="1562"/>
        <item m="1" x="1625"/>
        <item m="1" x="2455"/>
        <item m="1" x="2088"/>
        <item m="1" x="2566"/>
        <item m="1" x="2297"/>
        <item m="1" x="1389"/>
        <item m="1" x="2931"/>
        <item m="1" x="2074"/>
        <item m="1" x="1444"/>
        <item m="1" x="2358"/>
        <item m="1" x="2065"/>
        <item m="1" x="2185"/>
        <item m="1" x="2209"/>
        <item m="1" x="2245"/>
        <item m="1" x="2126"/>
        <item m="1" x="2177"/>
        <item m="1" x="2306"/>
        <item m="1" x="1149"/>
        <item m="1" x="972"/>
        <item m="1" x="2711"/>
        <item m="1" x="2663"/>
        <item m="1" x="2557"/>
        <item m="1" x="2782"/>
        <item m="1" x="964"/>
        <item m="1" x="965"/>
        <item m="1" x="908"/>
        <item m="1" x="1538"/>
        <item m="1" x="1896"/>
        <item m="1" x="2857"/>
        <item m="1" x="1170"/>
        <item m="1" x="1126"/>
        <item m="1" x="1569"/>
        <item m="1" x="1217"/>
        <item m="1" x="1120"/>
        <item m="1" x="2014"/>
        <item m="1" x="2886"/>
        <item m="1" x="2888"/>
        <item m="1" x="2889"/>
        <item m="1" x="1696"/>
        <item m="1" x="1105"/>
        <item m="1" x="913"/>
        <item m="1" x="2360"/>
        <item m="1" x="1778"/>
        <item m="1" x="1662"/>
        <item m="1" x="2253"/>
        <item m="1" x="1686"/>
        <item m="1" x="2359"/>
        <item m="1" x="2054"/>
        <item m="1" x="1954"/>
        <item m="1" x="2628"/>
        <item m="1" x="1786"/>
        <item m="1" x="1472"/>
        <item m="1" x="892"/>
        <item m="1" x="1577"/>
        <item m="1" x="2401"/>
        <item m="1" x="1826"/>
        <item m="1" x="2787"/>
        <item m="1" x="2118"/>
        <item m="1" x="1237"/>
        <item m="1" x="2216"/>
        <item m="1" x="2183"/>
        <item m="1" x="1762"/>
        <item m="1" x="2737"/>
        <item m="1" x="1292"/>
        <item m="1" x="2454"/>
        <item m="1" x="875"/>
        <item m="1" x="2592"/>
        <item m="1" x="2764"/>
        <item m="1" x="2440"/>
        <item m="1" x="1991"/>
        <item m="1" x="1526"/>
        <item m="1" x="1405"/>
        <item m="1" x="1116"/>
        <item m="1" x="2106"/>
        <item m="1" x="2368"/>
        <item m="1" x="2371"/>
        <item m="1" x="2499"/>
        <item m="1" x="1355"/>
        <item m="1" x="950"/>
        <item m="1" x="1498"/>
        <item m="1" x="2013"/>
        <item m="1" x="2018"/>
        <item m="1" x="2302"/>
        <item m="1" x="2620"/>
        <item m="1" x="1591"/>
        <item m="1" x="867"/>
        <item x="420"/>
        <item x="421"/>
        <item x="422"/>
        <item x="423"/>
        <item m="1" x="1411"/>
        <item m="1" x="1413"/>
        <item m="1" x="1412"/>
        <item m="1" x="2219"/>
        <item m="1" x="998"/>
        <item x="429"/>
        <item m="1" x="2310"/>
        <item m="1" x="1987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8"/>
        <item x="459"/>
        <item x="460"/>
        <item x="461"/>
        <item x="462"/>
        <item x="463"/>
        <item x="464"/>
        <item x="465"/>
        <item x="466"/>
        <item m="1" x="1691"/>
        <item m="1" x="1018"/>
        <item m="1" x="1622"/>
        <item m="1" x="2915"/>
        <item m="1" x="2896"/>
        <item m="1" x="1850"/>
        <item m="1" x="2656"/>
        <item x="473"/>
        <item m="1" x="2458"/>
        <item m="1" x="2077"/>
        <item m="1" x="2803"/>
        <item m="1" x="1970"/>
        <item m="1" x="1631"/>
        <item m="1" x="930"/>
        <item m="1" x="2097"/>
        <item m="1" x="1043"/>
        <item m="1" x="1884"/>
        <item m="1" x="1046"/>
        <item m="1" x="852"/>
        <item m="1" x="2746"/>
        <item m="1" x="2078"/>
        <item m="1" x="1946"/>
        <item m="1" x="1901"/>
        <item m="1" x="2351"/>
        <item m="1" x="909"/>
        <item m="1" x="2719"/>
        <item m="1" x="2390"/>
        <item m="1" x="2467"/>
        <item m="1" x="1055"/>
        <item m="1" x="2208"/>
        <item m="1" x="2594"/>
        <item m="1" x="1106"/>
        <item m="1" x="2381"/>
        <item m="1" x="1962"/>
        <item m="1" x="2370"/>
        <item m="1" x="1363"/>
        <item m="1" x="975"/>
        <item m="1" x="1848"/>
        <item m="1" x="1817"/>
        <item m="1" x="2596"/>
        <item m="1" x="1979"/>
        <item m="1" x="940"/>
        <item m="1" x="1722"/>
        <item m="1" x="869"/>
        <item m="1" x="1449"/>
        <item m="1" x="2127"/>
        <item m="1" x="1123"/>
        <item m="1" x="2936"/>
        <item m="1" x="2879"/>
        <item m="1" x="1617"/>
        <item m="1" x="1845"/>
        <item m="1" x="2476"/>
        <item m="1" x="1763"/>
        <item m="1" x="2688"/>
        <item m="1" x="2165"/>
        <item m="1" x="1384"/>
        <item m="1" x="2648"/>
        <item m="1" x="2325"/>
        <item m="1" x="1167"/>
        <item m="1" x="1906"/>
        <item m="1" x="1911"/>
        <item m="1" x="2619"/>
        <item m="1" x="2721"/>
        <item m="1" x="2062"/>
        <item m="1" x="2066"/>
        <item m="1" x="2562"/>
        <item m="1" x="1655"/>
        <item m="1" x="1566"/>
        <item m="1" x="1465"/>
        <item m="1" x="1251"/>
        <item m="1" x="1051"/>
        <item m="1" x="1935"/>
        <item m="1" x="1418"/>
        <item m="1" x="1340"/>
        <item m="1" x="1496"/>
        <item m="1" x="1948"/>
        <item m="1" x="1879"/>
        <item m="1" x="1794"/>
        <item m="1" x="1795"/>
        <item m="1" x="2689"/>
        <item m="1" x="1940"/>
        <item m="1" x="1652"/>
        <item m="1" x="1272"/>
        <item m="1" x="1276"/>
        <item m="1" x="1278"/>
        <item m="1" x="1029"/>
        <item x="507"/>
        <item x="508"/>
        <item x="509"/>
        <item m="1" x="1611"/>
        <item m="1" x="2138"/>
        <item m="1" x="2134"/>
        <item m="1" x="2522"/>
        <item m="1" x="2136"/>
        <item m="1" x="2486"/>
        <item m="1" x="2489"/>
        <item m="1" x="878"/>
        <item m="1" x="877"/>
        <item m="1" x="2523"/>
        <item x="510"/>
        <item x="511"/>
        <item m="1" x="880"/>
        <item m="1" x="2521"/>
        <item m="1" x="2135"/>
        <item m="1" x="2137"/>
        <item m="1" x="2139"/>
        <item m="1" x="2825"/>
        <item x="512"/>
        <item m="1" x="2383"/>
        <item m="1" x="1262"/>
        <item m="1" x="2021"/>
        <item m="1" x="2275"/>
        <item m="1" x="1322"/>
        <item m="1" x="1630"/>
        <item m="1" x="2301"/>
        <item m="1" x="1745"/>
        <item m="1" x="857"/>
        <item m="1" x="1331"/>
        <item m="1" x="2293"/>
        <item m="1" x="1250"/>
        <item m="1" x="1701"/>
        <item m="1" x="1260"/>
        <item m="1" x="2720"/>
        <item m="1" x="2584"/>
        <item m="1" x="1415"/>
        <item m="1" x="1376"/>
        <item m="1" x="2471"/>
        <item m="1" x="2287"/>
        <item m="1" x="2924"/>
        <item m="1" x="2927"/>
        <item m="1" x="2480"/>
        <item m="1" x="2386"/>
        <item m="1" x="2604"/>
        <item m="1" x="2427"/>
        <item m="1" x="2853"/>
        <item m="1" x="2850"/>
        <item m="1" x="2804"/>
        <item m="1" x="2807"/>
        <item m="1" x="2849"/>
        <item m="1" x="1024"/>
        <item m="1" x="1025"/>
        <item m="1" x="1920"/>
        <item m="1" x="2400"/>
        <item m="1" x="2422"/>
        <item m="1" x="2446"/>
        <item m="1" x="1387"/>
        <item m="1" x="1312"/>
        <item m="1" x="1642"/>
        <item m="1" x="1548"/>
        <item m="1" x="2459"/>
        <item m="1" x="1266"/>
        <item m="1" x="1336"/>
        <item m="1" x="2822"/>
        <item m="1" x="1552"/>
        <item m="1" x="2906"/>
        <item m="1" x="2832"/>
        <item m="1" x="1836"/>
        <item m="1" x="2603"/>
        <item m="1" x="2189"/>
        <item m="1" x="2190"/>
        <item m="1" x="2602"/>
        <item m="1" x="1903"/>
        <item m="1" x="1342"/>
        <item m="1" x="1393"/>
        <item m="1" x="1364"/>
        <item m="1" x="896"/>
        <item m="1" x="1365"/>
        <item m="1" x="1366"/>
        <item m="1" x="1862"/>
        <item m="1" x="2609"/>
        <item m="1" x="2369"/>
        <item m="1" x="2762"/>
        <item m="1" x="1142"/>
        <item m="1" x="2477"/>
        <item m="1" x="2671"/>
        <item m="1" x="1550"/>
        <item m="1" x="990"/>
        <item m="1" x="897"/>
        <item m="1" x="2586"/>
        <item m="1" x="1321"/>
        <item m="1" x="2606"/>
        <item m="1" x="2402"/>
        <item m="1" x="2116"/>
        <item m="1" x="1180"/>
        <item m="1" x="1604"/>
        <item m="1" x="1527"/>
        <item m="1" x="1564"/>
        <item m="1" x="1148"/>
        <item m="1" x="2759"/>
        <item m="1" x="2812"/>
        <item m="1" x="2407"/>
        <item m="1" x="1616"/>
        <item m="1" x="2298"/>
        <item m="1" x="2814"/>
        <item m="1" x="2815"/>
        <item m="1" x="2430"/>
        <item m="1" x="2554"/>
        <item m="1" x="2098"/>
        <item m="1" x="1027"/>
        <item m="1" x="2840"/>
        <item m="1" x="1880"/>
        <item m="1" x="2001"/>
        <item m="1" x="2173"/>
        <item m="1" x="926"/>
        <item m="1" x="982"/>
        <item m="1" x="1083"/>
        <item m="1" x="1483"/>
        <item m="1" x="1768"/>
        <item m="1" x="1771"/>
        <item m="1" x="1772"/>
        <item m="1" x="2645"/>
        <item m="1" x="855"/>
        <item m="1" x="2616"/>
        <item m="1" x="2617"/>
        <item m="1" x="2589"/>
        <item m="1" x="1238"/>
        <item m="1" x="2032"/>
        <item m="1" x="2033"/>
        <item m="1" x="2034"/>
        <item m="1" x="2035"/>
        <item m="1" x="1486"/>
        <item m="1" x="1447"/>
        <item m="1" x="2311"/>
        <item m="1" x="2675"/>
        <item m="1" x="2061"/>
        <item m="1" x="1070"/>
        <item m="1" x="2133"/>
        <item m="1" x="1927"/>
        <item m="1" x="2282"/>
        <item m="1" x="1378"/>
        <item m="1" x="1130"/>
        <item m="1" x="2059"/>
        <item m="1" x="2570"/>
        <item m="1" x="1516"/>
        <item m="1" x="1753"/>
        <item m="1" x="1161"/>
        <item m="1" x="2623"/>
        <item m="1" x="1597"/>
        <item m="1" x="2842"/>
        <item m="1" x="2387"/>
        <item m="1" x="2664"/>
        <item m="1" x="1158"/>
        <item m="1" x="1738"/>
        <item m="1" x="1112"/>
        <item m="1" x="992"/>
        <item m="1" x="2902"/>
        <item m="1" x="1488"/>
        <item m="1" x="2696"/>
        <item x="621"/>
        <item m="1" x="1339"/>
        <item m="1" x="1005"/>
        <item m="1" x="1866"/>
        <item m="1" x="2559"/>
        <item m="1" x="899"/>
        <item m="1" x="1229"/>
        <item m="1" x="1231"/>
        <item m="1" x="1228"/>
        <item m="1" x="2800"/>
        <item m="1" x="2273"/>
        <item m="1" x="2094"/>
        <item m="1" x="886"/>
        <item m="1" x="2281"/>
        <item m="1" x="1764"/>
        <item m="1" x="2668"/>
        <item m="1" x="891"/>
        <item m="1" x="2542"/>
        <item m="1" x="2558"/>
        <item m="1" x="1914"/>
        <item m="1" x="979"/>
        <item m="1" x="2357"/>
        <item m="1" x="2254"/>
        <item m="1" x="2732"/>
        <item m="1" x="2537"/>
        <item m="1" x="2866"/>
        <item m="1" x="1258"/>
        <item m="1" x="1263"/>
        <item m="1" x="1343"/>
        <item m="1" x="1400"/>
        <item m="1" x="1823"/>
        <item m="1" x="1835"/>
        <item m="1" x="2149"/>
        <item m="1" x="2546"/>
        <item m="1" x="1673"/>
        <item m="1" x="1959"/>
        <item m="1" x="2836"/>
        <item m="1" x="2389"/>
        <item m="1" x="2295"/>
        <item m="1" x="2252"/>
        <item m="1" x="2502"/>
        <item m="1" x="2496"/>
        <item m="1" x="2683"/>
        <item m="1" x="2003"/>
        <item m="1" x="2274"/>
        <item m="1" x="2516"/>
        <item m="1" x="1852"/>
        <item m="1" x="1094"/>
        <item m="1" x="2238"/>
        <item m="1" x="2548"/>
        <item m="1" x="2296"/>
        <item m="1" x="2593"/>
        <item m="1" x="1246"/>
        <item m="1" x="2047"/>
        <item m="1" x="2855"/>
        <item m="1" x="1221"/>
        <item x="694"/>
        <item x="695"/>
        <item x="696"/>
        <item x="697"/>
        <item x="698"/>
        <item x="699"/>
        <item m="1" x="2654"/>
        <item m="1" x="1368"/>
        <item m="1" x="2590"/>
        <item m="1" x="2514"/>
        <item m="1" x="2354"/>
        <item m="1" x="2543"/>
        <item m="1" x="2241"/>
        <item m="1" x="2079"/>
        <item m="1" x="2772"/>
        <item m="1" x="872"/>
        <item m="1" x="2752"/>
        <item m="1" x="2867"/>
        <item m="1" x="2793"/>
        <item m="1" x="2580"/>
        <item m="1" x="2150"/>
        <item m="1" x="1610"/>
        <item m="1" x="2425"/>
        <item m="1" x="946"/>
        <item m="1" x="1660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m="1" x="2272"/>
        <item m="1" x="1551"/>
        <item m="1" x="2154"/>
        <item m="1" x="2726"/>
        <item m="1" x="2071"/>
        <item m="1" x="1162"/>
        <item m="1" x="1430"/>
        <item m="1" x="2869"/>
        <item m="1" x="2262"/>
        <item m="1" x="2426"/>
        <item m="1" x="2385"/>
        <item m="1" x="1476"/>
        <item m="1" x="1207"/>
        <item m="1" x="1584"/>
        <item m="1" x="1410"/>
        <item m="1" x="2916"/>
        <item m="1" x="2031"/>
        <item m="1" x="1226"/>
        <item m="1" x="2760"/>
        <item m="1" x="2152"/>
        <item m="1" x="2540"/>
        <item m="1" x="1284"/>
        <item m="1" x="2792"/>
        <item m="1" x="2029"/>
        <item m="1" x="1397"/>
        <item m="1" x="1462"/>
        <item m="1" x="1961"/>
        <item m="1" x="1678"/>
        <item m="1" x="1137"/>
        <item m="1" x="1194"/>
        <item m="1" x="2263"/>
        <item m="1" x="2333"/>
        <item m="1" x="1995"/>
        <item m="1" x="2908"/>
        <item m="1" x="2848"/>
        <item m="1" x="2501"/>
        <item m="1" x="988"/>
        <item m="1" x="1372"/>
        <item m="1" x="2835"/>
        <item m="1" x="2659"/>
        <item m="1" x="2224"/>
        <item m="1" x="2810"/>
        <item m="1" x="2773"/>
        <item m="1" x="1131"/>
        <item m="1" x="2870"/>
        <item m="1" x="2415"/>
        <item m="1" x="1434"/>
        <item m="1" x="1302"/>
        <item m="1" x="1232"/>
        <item m="1" x="2204"/>
        <item m="1" x="873"/>
        <item m="1" x="1358"/>
        <item m="1" x="1494"/>
        <item m="1" x="1699"/>
        <item m="1" x="1853"/>
        <item m="1" x="2314"/>
        <item m="1" x="1140"/>
        <item m="1" x="1613"/>
        <item m="1" x="2303"/>
        <item m="1" x="2498"/>
        <item m="1" x="1537"/>
        <item m="1" x="2408"/>
        <item m="1" x="2517"/>
        <item m="1" x="1568"/>
        <item m="1" x="1931"/>
        <item m="1" x="850"/>
        <item m="1" x="844"/>
        <item m="1" x="2028"/>
        <item m="1" x="1770"/>
        <item m="1" x="859"/>
        <item m="1" x="970"/>
        <item m="1" x="1775"/>
        <item m="1" x="854"/>
        <item m="1" x="2025"/>
        <item m="1" x="1777"/>
        <item m="1" x="858"/>
        <item m="1" x="866"/>
        <item m="1" x="983"/>
        <item m="1" x="860"/>
        <item m="1" x="2518"/>
        <item m="1" x="2519"/>
        <item m="1" x="1075"/>
        <item m="1" x="2520"/>
        <item m="1" x="1183"/>
        <item m="1" x="2083"/>
        <item m="1" x="2120"/>
        <item m="1" x="1181"/>
        <item m="1" x="2684"/>
        <item m="1" x="2707"/>
        <item x="810"/>
        <item x="811"/>
        <item m="1" x="2230"/>
        <item m="1" x="1317"/>
        <item m="1" x="2607"/>
        <item m="1" x="2781"/>
        <item x="467"/>
        <item m="1" x="1783"/>
        <item m="1" x="2227"/>
        <item m="1" x="2638"/>
        <item m="1" x="1135"/>
        <item m="1" x="1429"/>
        <item m="1" x="920"/>
        <item m="1" x="2328"/>
        <item x="468"/>
        <item m="1" x="1744"/>
        <item x="469"/>
        <item x="470"/>
        <item x="471"/>
        <item x="472"/>
        <item m="1" x="1833"/>
        <item m="1" x="2816"/>
        <item m="1" x="911"/>
        <item m="1" x="2163"/>
        <item m="1" x="2168"/>
        <item m="1" x="1816"/>
        <item m="1" x="1882"/>
        <item m="1" x="1174"/>
        <item m="1" x="1916"/>
        <item m="1" x="1233"/>
        <item m="1" x="1297"/>
        <item m="1" x="2834"/>
        <item m="1" x="2865"/>
        <item m="1" x="1185"/>
        <item m="1" x="2171"/>
        <item m="1" x="2308"/>
        <item m="1" x="2701"/>
        <item m="1" x="2124"/>
        <item m="1" x="1812"/>
        <item m="1" x="1813"/>
        <item m="1" x="2382"/>
        <item m="1" x="1634"/>
        <item m="1" x="1077"/>
        <item m="1" x="2082"/>
        <item m="1" x="2413"/>
        <item m="1" x="1138"/>
        <item m="1" x="1204"/>
        <item m="1" x="1254"/>
        <item m="1" x="1256"/>
        <item m="1" x="1345"/>
        <item m="1" x="1346"/>
        <item m="1" x="1347"/>
        <item x="0"/>
        <item x="1"/>
        <item x="2"/>
        <item x="3"/>
        <item x="4"/>
        <item x="5"/>
        <item x="6"/>
        <item x="7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40"/>
        <item x="141"/>
        <item x="142"/>
        <item x="143"/>
        <item x="144"/>
        <item x="145"/>
        <item x="146"/>
        <item x="147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4"/>
        <item x="196"/>
        <item x="197"/>
        <item x="198"/>
        <item x="199"/>
        <item x="200"/>
        <item x="201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7"/>
        <item x="278"/>
        <item x="279"/>
        <item x="281"/>
        <item x="282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4"/>
        <item x="425"/>
        <item x="426"/>
        <item x="427"/>
        <item x="428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4"/>
        <item x="505"/>
        <item x="506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26"/>
        <item x="727"/>
        <item x="728"/>
        <item x="729"/>
        <item x="730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2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41"/>
        <item x="84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2"/>
        <item x="1"/>
        <item m="1" x="5"/>
        <item m="1" x="7"/>
        <item m="1" x="14"/>
        <item m="1" x="8"/>
        <item m="1" x="10"/>
        <item m="1" x="15"/>
        <item x="0"/>
        <item x="3"/>
        <item m="1" x="13"/>
        <item m="1" x="16"/>
        <item m="1" x="4"/>
        <item m="1" x="6"/>
        <item m="1" x="9"/>
        <item m="1" x="12"/>
        <item m="1" x="11"/>
      </items>
    </pivotField>
    <pivotField compact="0" outline="0" showAll="0"/>
    <pivotField compact="0" outline="0" showAll="0"/>
    <pivotField axis="axisRow" compact="0" outline="0" showAll="0" defaultSubtotal="0">
      <items count="1286">
        <item m="1" x="1199"/>
        <item m="1" x="644"/>
        <item m="1" x="786"/>
        <item m="1" x="320"/>
        <item m="1" x="1192"/>
        <item m="1" x="505"/>
        <item m="1" x="151"/>
        <item m="1" x="244"/>
        <item m="1" x="645"/>
        <item m="1" x="155"/>
        <item m="1" x="911"/>
        <item m="1" x="1275"/>
        <item m="1" x="772"/>
        <item m="1" x="1123"/>
        <item m="1" x="968"/>
        <item m="1" x="847"/>
        <item m="1" x="532"/>
        <item m="1" x="972"/>
        <item m="1" x="222"/>
        <item m="1" x="1095"/>
        <item m="1" x="431"/>
        <item m="1" x="419"/>
        <item m="1" x="605"/>
        <item m="1" x="355"/>
        <item m="1" x="470"/>
        <item m="1" x="508"/>
        <item m="1" x="1117"/>
        <item m="1" x="882"/>
        <item m="1" x="445"/>
        <item m="1" x="1170"/>
        <item m="1" x="457"/>
        <item m="1" x="291"/>
        <item m="1" x="1210"/>
        <item m="1" x="1271"/>
        <item m="1" x="478"/>
        <item m="1" x="567"/>
        <item m="1" x="948"/>
        <item m="1" x="1069"/>
        <item m="1" x="966"/>
        <item m="1" x="1070"/>
        <item m="1" x="607"/>
        <item m="1" x="317"/>
        <item m="1" x="189"/>
        <item m="1" x="779"/>
        <item m="1" x="541"/>
        <item m="1" x="742"/>
        <item m="1" x="280"/>
        <item m="1" x="780"/>
        <item m="1" x="510"/>
        <item m="1" x="446"/>
        <item m="1" x="1235"/>
        <item m="1" x="388"/>
        <item m="1" x="54"/>
        <item m="1" x="687"/>
        <item m="1" x="52"/>
        <item m="1" x="544"/>
        <item m="1" x="845"/>
        <item m="1" x="315"/>
        <item m="1" x="1236"/>
        <item m="1" x="980"/>
        <item m="1" x="347"/>
        <item m="1" x="75"/>
        <item m="1" x="688"/>
        <item m="1" x="214"/>
        <item m="1" x="1211"/>
        <item m="1" x="219"/>
        <item m="1" x="215"/>
        <item m="1" x="213"/>
        <item m="1" x="543"/>
        <item m="1" x="1214"/>
        <item m="1" x="61"/>
        <item m="1" x="217"/>
        <item m="1" x="978"/>
        <item m="1" x="394"/>
        <item m="1" x="221"/>
        <item m="1" x="238"/>
        <item m="1" x="220"/>
        <item m="1" x="255"/>
        <item m="1" x="288"/>
        <item m="1" x="976"/>
        <item m="1" x="989"/>
        <item m="1" x="479"/>
        <item m="1" x="121"/>
        <item m="1" x="656"/>
        <item m="1" x="1146"/>
        <item m="1" x="354"/>
        <item m="1" x="58"/>
        <item m="1" x="1242"/>
        <item m="1" x="664"/>
        <item m="1" x="563"/>
        <item m="1" x="467"/>
        <item m="1" x="496"/>
        <item m="1" x="712"/>
        <item m="1" x="960"/>
        <item m="1" x="523"/>
        <item m="1" x="726"/>
        <item m="1" x="1076"/>
        <item m="1" x="432"/>
        <item m="1" x="1168"/>
        <item m="1" x="202"/>
        <item m="1" x="3"/>
        <item m="1" x="227"/>
        <item m="1" x="956"/>
        <item m="1" x="789"/>
        <item m="1" x="783"/>
        <item m="1" x="89"/>
        <item m="1" x="1250"/>
        <item m="1" x="1217"/>
        <item m="1" x="591"/>
        <item m="1" x="941"/>
        <item m="1" x="608"/>
        <item m="1" x="588"/>
        <item m="1" x="1080"/>
        <item m="1" x="610"/>
        <item m="1" x="614"/>
        <item m="1" x="1143"/>
        <item m="1" x="1201"/>
        <item m="1" x="575"/>
        <item m="1" x="771"/>
        <item m="1" x="814"/>
        <item m="1" x="389"/>
        <item m="1" x="56"/>
        <item m="1" x="736"/>
        <item m="1" x="696"/>
        <item m="1" x="485"/>
        <item m="1" x="639"/>
        <item m="1" x="1152"/>
        <item m="1" x="740"/>
        <item m="1" x="556"/>
        <item m="1" x="922"/>
        <item m="1" x="763"/>
        <item m="1" x="679"/>
        <item m="1" x="1092"/>
        <item m="1" x="322"/>
        <item m="1" x="920"/>
        <item m="1" x="212"/>
        <item m="1" x="1186"/>
        <item m="1" x="511"/>
        <item m="1" x="732"/>
        <item m="1" x="1121"/>
        <item m="1" x="1247"/>
        <item m="1" x="425"/>
        <item m="1" x="1150"/>
        <item m="1" x="143"/>
        <item m="1" x="1274"/>
        <item m="1" x="849"/>
        <item m="1" x="251"/>
        <item m="1" x="441"/>
        <item m="1" x="936"/>
        <item m="1" x="818"/>
        <item m="1" x="724"/>
        <item m="1" x="617"/>
        <item m="1" x="45"/>
        <item m="1" x="586"/>
        <item m="1" x="455"/>
        <item m="1" x="28"/>
        <item m="1" x="1145"/>
        <item m="1" x="979"/>
        <item m="1" x="105"/>
        <item m="1" x="1270"/>
        <item m="1" x="471"/>
        <item m="1" x="473"/>
        <item m="1" x="235"/>
        <item m="1" x="68"/>
        <item m="1" x="928"/>
        <item m="1" x="1116"/>
        <item m="1" x="104"/>
        <item m="1" x="753"/>
        <item m="1" x="777"/>
        <item m="1" x="64"/>
        <item m="1" x="1202"/>
        <item m="1" x="453"/>
        <item m="1" x="268"/>
        <item m="1" x="36"/>
        <item m="1" x="1205"/>
        <item m="1" x="750"/>
        <item m="1" x="1272"/>
        <item m="1" x="599"/>
        <item m="1" x="1009"/>
        <item m="1" x="382"/>
        <item m="1" x="570"/>
        <item m="1" x="1268"/>
        <item m="1" x="794"/>
        <item m="1" x="1142"/>
        <item m="1" x="634"/>
        <item m="1" x="898"/>
        <item m="1" x="177"/>
        <item m="1" x="583"/>
        <item m="1" x="896"/>
        <item m="1" x="499"/>
        <item m="1" x="24"/>
        <item m="1" x="1223"/>
        <item m="1" x="1031"/>
        <item m="1" x="201"/>
        <item m="1" x="487"/>
        <item m="1" x="515"/>
        <item m="1" x="1119"/>
        <item m="1" x="950"/>
        <item m="1" x="188"/>
        <item m="1" x="1166"/>
        <item m="1" x="856"/>
        <item m="1" x="230"/>
        <item m="1" x="1216"/>
        <item m="1" x="953"/>
        <item m="1" x="1219"/>
        <item m="1" x="1058"/>
        <item m="1" x="171"/>
        <item m="1" x="1187"/>
        <item m="1" x="1001"/>
        <item m="1" x="839"/>
        <item m="1" x="206"/>
        <item m="1" x="1083"/>
        <item m="1" x="598"/>
        <item m="1" x="1032"/>
        <item m="1" x="758"/>
        <item m="1" x="1102"/>
        <item m="1" x="159"/>
        <item m="1" x="1280"/>
        <item m="1" x="754"/>
        <item m="1" x="853"/>
        <item m="1" x="314"/>
        <item m="1" x="992"/>
        <item m="1" x="994"/>
        <item m="1" x="1068"/>
        <item m="1" x="4"/>
        <item m="1" x="640"/>
        <item m="1" x="595"/>
        <item m="1" x="107"/>
        <item m="1" x="1184"/>
        <item m="1" x="540"/>
        <item m="1" x="312"/>
        <item m="1" x="335"/>
        <item m="1" x="1245"/>
        <item m="1" x="1269"/>
        <item m="1" x="380"/>
        <item m="1" x="78"/>
        <item m="1" x="174"/>
        <item m="1" x="110"/>
        <item m="1" x="749"/>
        <item m="1" x="1064"/>
        <item m="1" x="114"/>
        <item m="1" x="843"/>
        <item m="1" x="793"/>
        <item m="1" x="451"/>
        <item m="1" x="892"/>
        <item m="1" x="940"/>
        <item m="1" x="982"/>
        <item m="1" x="546"/>
        <item m="1" x="350"/>
        <item m="1" x="194"/>
        <item m="1" x="764"/>
        <item m="1" x="883"/>
        <item m="1" x="328"/>
        <item m="1" x="501"/>
        <item m="1" x="183"/>
        <item m="1" x="181"/>
        <item m="1" x="1172"/>
        <item m="1" x="324"/>
        <item m="1" x="276"/>
        <item m="1" x="737"/>
        <item m="1" x="1082"/>
        <item m="1" x="18"/>
        <item m="1" x="303"/>
        <item m="1" x="272"/>
        <item m="1" x="74"/>
        <item m="1" x="765"/>
        <item m="1" x="866"/>
        <item m="1" x="191"/>
        <item m="1" x="1027"/>
        <item m="1" x="140"/>
        <item m="1" x="993"/>
        <item m="1" x="228"/>
        <item m="1" x="873"/>
        <item m="1" x="503"/>
        <item m="1" x="316"/>
        <item m="1" x="1003"/>
        <item m="1" x="229"/>
        <item m="1" x="899"/>
        <item m="1" x="888"/>
        <item m="1" x="596"/>
        <item m="1" x="498"/>
        <item m="1" x="770"/>
        <item m="1" x="1062"/>
        <item m="1" x="245"/>
        <item m="1" x="876"/>
        <item m="1" x="636"/>
        <item m="1" x="813"/>
        <item m="1" x="1098"/>
        <item m="1" x="747"/>
        <item m="1" x="1148"/>
        <item m="1" x="548"/>
        <item m="1" x="147"/>
        <item m="1" x="931"/>
        <item m="1" x="522"/>
        <item m="1" x="643"/>
        <item m="1" x="101"/>
        <item m="1" x="606"/>
        <item m="1" x="33"/>
        <item m="1" x="1046"/>
        <item m="1" x="383"/>
        <item m="1" x="179"/>
        <item m="1" x="477"/>
        <item m="1" x="1215"/>
        <item m="1" x="1077"/>
        <item m="1" x="1004"/>
        <item m="1" x="1266"/>
        <item m="1" x="462"/>
        <item m="1" x="1101"/>
        <item m="1" x="168"/>
        <item m="1" x="395"/>
        <item m="1" x="673"/>
        <item m="1" x="136"/>
        <item m="1" x="1204"/>
        <item m="1" x="323"/>
        <item m="1" x="650"/>
        <item m="1" x="145"/>
        <item m="1" x="797"/>
        <item m="1" x="713"/>
        <item m="1" x="574"/>
        <item m="1" x="975"/>
        <item m="1" x="812"/>
        <item m="1" x="197"/>
        <item m="1" x="127"/>
        <item m="1" x="822"/>
        <item m="1" x="492"/>
        <item m="1" x="573"/>
        <item m="1" x="399"/>
        <item m="1" x="1209"/>
        <item m="1" x="480"/>
        <item m="1" x="693"/>
        <item m="1" x="799"/>
        <item m="1" x="1108"/>
        <item m="1" x="1128"/>
        <item m="1" x="1049"/>
        <item m="1" x="1161"/>
        <item m="1" x="448"/>
        <item m="1" x="1131"/>
        <item m="1" x="1043"/>
        <item m="1" x="800"/>
        <item m="1" x="341"/>
        <item m="1" x="1055"/>
        <item m="1" x="96"/>
        <item m="1" x="582"/>
        <item m="1" x="620"/>
        <item m="1" x="884"/>
        <item m="1" x="939"/>
        <item m="1" x="459"/>
        <item m="1" x="9"/>
        <item m="1" x="1193"/>
        <item m="1" x="561"/>
        <item m="1" x="585"/>
        <item m="1" x="187"/>
        <item m="1" x="1277"/>
        <item m="1" x="296"/>
        <item m="1" x="156"/>
        <item m="1" x="798"/>
        <item m="1" x="372"/>
        <item m="1" x="384"/>
        <item m="1" x="406"/>
        <item m="1" x="47"/>
        <item m="1" x="934"/>
        <item m="1" x="542"/>
        <item m="1" x="125"/>
        <item m="1" x="942"/>
        <item m="1" x="14"/>
        <item m="1" x="955"/>
        <item m="1" x="1060"/>
        <item m="1" x="374"/>
        <item m="1" x="305"/>
        <item m="1" x="908"/>
        <item m="1" x="996"/>
        <item m="1" x="669"/>
        <item m="1" x="840"/>
        <item m="1" x="619"/>
        <item m="1" x="692"/>
        <item m="1" x="23"/>
        <item m="1" x="1162"/>
        <item m="1" x="311"/>
        <item m="1" x="248"/>
        <item m="1" x="1061"/>
        <item m="1" x="184"/>
        <item m="1" x="129"/>
        <item m="1" x="1105"/>
        <item m="1" x="77"/>
        <item m="1" x="1053"/>
        <item m="1" x="997"/>
        <item m="1" x="971"/>
        <item m="1" x="1163"/>
        <item m="1" x="365"/>
        <item m="1" x="1252"/>
        <item m="1" x="1197"/>
        <item m="1" x="200"/>
        <item m="1" x="344"/>
        <item m="1" x="1233"/>
        <item m="1" x="1282"/>
        <item m="1" x="1179"/>
        <item m="1" x="1158"/>
        <item m="1" x="16"/>
        <item m="1" x="263"/>
        <item m="1" x="831"/>
        <item m="1" x="271"/>
        <item m="1" x="359"/>
        <item m="1" x="1118"/>
        <item m="1" x="1040"/>
        <item m="1" x="370"/>
        <item m="1" x="1044"/>
        <item m="1" x="676"/>
        <item m="1" x="297"/>
        <item m="1" x="683"/>
        <item m="1" x="13"/>
        <item m="1" x="407"/>
        <item m="1" x="909"/>
        <item m="1" x="376"/>
        <item m="1" x="426"/>
        <item m="1" x="745"/>
        <item m="1" x="423"/>
        <item m="1" x="691"/>
        <item m="1" x="880"/>
        <item m="1" x="1"/>
        <item m="1" x="558"/>
        <item m="1" x="862"/>
        <item m="1" x="454"/>
        <item m="1" x="706"/>
        <item m="1" x="1229"/>
        <item m="1" x="31"/>
        <item m="1" x="828"/>
        <item m="1" x="265"/>
        <item m="1" x="795"/>
        <item m="1" x="725"/>
        <item m="1" x="1232"/>
        <item m="1" x="352"/>
        <item m="1" x="449"/>
        <item m="1" x="55"/>
        <item m="1" x="774"/>
        <item m="1" x="1141"/>
        <item m="1" x="256"/>
        <item m="1" x="974"/>
        <item m="1" x="247"/>
        <item m="1" x="787"/>
        <item m="1" x="1238"/>
        <item m="1" x="46"/>
        <item m="1" x="298"/>
        <item m="1" x="775"/>
        <item m="1" x="827"/>
        <item m="1" x="396"/>
        <item m="1" x="1026"/>
        <item m="1" x="988"/>
        <item m="1" x="100"/>
        <item m="1" x="531"/>
        <item m="1" x="730"/>
        <item m="1" x="743"/>
        <item m="1" x="844"/>
        <item m="1" x="416"/>
        <item m="1" x="1189"/>
        <item m="1" x="447"/>
        <item m="1" x="152"/>
        <item m="1" x="1020"/>
        <item m="1" x="1029"/>
        <item m="1" x="701"/>
        <item m="1" x="397"/>
        <item m="1" x="524"/>
        <item m="1" x="1079"/>
        <item m="1" x="868"/>
        <item m="1" x="53"/>
        <item m="1" x="1226"/>
        <item m="1" x="1265"/>
        <item m="1" x="695"/>
        <item m="1" x="727"/>
        <item m="1" x="1212"/>
        <item m="1" x="559"/>
        <item m="1" x="624"/>
        <item m="1" x="534"/>
        <item m="1" x="714"/>
        <item m="1" x="630"/>
        <item m="1" x="468"/>
        <item m="1" x="466"/>
        <item m="1" x="301"/>
        <item m="1" x="1149"/>
        <item m="1" x="641"/>
        <item m="1" x="1255"/>
        <item m="1" x="977"/>
        <item m="1" x="577"/>
        <item m="1" x="290"/>
        <item m="1" x="672"/>
        <item m="1" x="1008"/>
        <item m="1" x="361"/>
        <item m="1" x="1071"/>
        <item m="1" x="903"/>
        <item m="1" x="1224"/>
        <item m="1" x="141"/>
        <item m="1" x="752"/>
        <item m="1" x="865"/>
        <item m="1" x="71"/>
        <item m="1" x="1042"/>
        <item m="1" x="117"/>
        <item m="1" x="1039"/>
        <item m="1" x="8"/>
        <item m="1" x="302"/>
        <item m="1" x="1198"/>
        <item m="1" x="160"/>
        <item m="1" x="958"/>
        <item m="1" x="42"/>
        <item m="1" x="1112"/>
        <item m="1" x="15"/>
        <item m="1" x="458"/>
        <item m="1" x="566"/>
        <item m="1" x="965"/>
        <item m="1" x="1072"/>
        <item m="1" x="820"/>
        <item m="1" x="954"/>
        <item m="1" x="133"/>
        <item m="1" x="870"/>
        <item m="1" x="65"/>
        <item m="1" x="319"/>
        <item m="1" x="861"/>
        <item m="1" x="404"/>
        <item m="1" x="703"/>
        <item m="1" x="274"/>
        <item m="1" x="488"/>
        <item m="1" x="269"/>
        <item m="1" x="878"/>
        <item m="1" x="768"/>
        <item m="1" x="580"/>
        <item m="1" x="863"/>
        <item m="1" x="1171"/>
        <item m="1" x="1090"/>
        <item m="1" x="565"/>
        <item m="1" x="253"/>
        <item m="1" x="1073"/>
        <item m="1" x="776"/>
        <item m="1" x="842"/>
        <item m="1" x="536"/>
        <item m="1" x="521"/>
        <item m="1" x="185"/>
        <item m="1" x="165"/>
        <item m="1" x="333"/>
        <item m="1" x="1052"/>
        <item m="1" x="420"/>
        <item m="1" x="260"/>
        <item m="1" x="1104"/>
        <item m="1" x="1067"/>
        <item m="1" x="913"/>
        <item m="1" x="519"/>
        <item m="1" x="616"/>
        <item m="1" x="1016"/>
        <item m="1" x="461"/>
        <item m="1" x="850"/>
        <item m="1" x="195"/>
        <item m="1" x="381"/>
        <item m="1" x="1015"/>
        <item m="1" x="98"/>
        <item m="1" x="951"/>
        <item m="1" x="886"/>
        <item m="1" x="277"/>
        <item m="1" x="1262"/>
        <item m="1" x="674"/>
        <item m="1" x="106"/>
        <item m="1" x="346"/>
        <item m="1" x="689"/>
        <item m="1" x="504"/>
        <item m="1" x="1213"/>
        <item m="1" x="824"/>
        <item m="1" x="123"/>
        <item m="1" x="864"/>
        <item m="1" x="638"/>
        <item m="1" x="377"/>
        <item m="1" x="1065"/>
        <item m="1" x="17"/>
        <item m="1" x="981"/>
        <item m="1" x="1093"/>
        <item m="1" x="711"/>
        <item m="1" x="819"/>
        <item m="1" x="146"/>
        <item m="1" x="891"/>
        <item m="1" x="945"/>
        <item m="1" x="279"/>
        <item m="1" x="985"/>
        <item m="1" x="731"/>
        <item m="1" x="2"/>
        <item m="1" x="1129"/>
        <item m="1" x="967"/>
        <item m="1" x="1124"/>
        <item m="1" x="830"/>
        <item m="1" x="791"/>
        <item m="1" x="373"/>
        <item m="1" x="1126"/>
        <item m="1" x="646"/>
        <item m="1" x="1176"/>
        <item m="1" x="829"/>
        <item m="1" x="869"/>
        <item m="1" x="738"/>
        <item m="1" x="1285"/>
        <item m="1" x="1013"/>
        <item m="1" x="161"/>
        <item m="1" x="1034"/>
        <item m="1" x="95"/>
        <item m="1" x="604"/>
        <item m="1" x="667"/>
        <item m="1" x="339"/>
        <item m="1" x="1181"/>
        <item m="1" x="1155"/>
        <item m="1" x="233"/>
        <item m="1" x="796"/>
        <item m="1" x="721"/>
        <item m="1" x="1050"/>
        <item m="1" x="677"/>
        <item m="1" x="67"/>
        <item m="1" x="12"/>
        <item m="1" x="1132"/>
        <item m="1" x="1114"/>
        <item m="1" x="990"/>
        <item m="1" x="254"/>
        <item m="1" x="690"/>
        <item m="1" x="385"/>
        <item m="1" x="684"/>
        <item m="1" x="817"/>
        <item m="1" x="912"/>
        <item m="1" x="735"/>
        <item m="1" x="130"/>
        <item m="1" x="258"/>
        <item m="1" x="356"/>
        <item m="1" x="1063"/>
        <item m="1" x="1010"/>
        <item m="1" x="1096"/>
        <item m="1" x="545"/>
        <item m="1" x="757"/>
        <item m="1" x="351"/>
        <item m="1" x="539"/>
        <item m="1" x="969"/>
        <item m="1" x="353"/>
        <item m="1" x="153"/>
        <item m="1" x="537"/>
        <item m="1" x="890"/>
        <item m="1" x="1195"/>
        <item m="1" x="680"/>
        <item m="1" x="999"/>
        <item m="1" x="108"/>
        <item m="1" x="875"/>
        <item m="1" x="1012"/>
        <item m="1" x="224"/>
        <item m="1" x="92"/>
        <item m="1" x="502"/>
        <item m="1" x="1151"/>
        <item m="1" x="792"/>
        <item m="1" x="659"/>
        <item m="1" x="1035"/>
        <item m="1" x="1111"/>
        <item m="1" x="756"/>
        <item m="1" x="623"/>
        <item m="1" x="262"/>
        <item m="1" x="443"/>
        <item m="1" x="929"/>
        <item m="1" x="1017"/>
        <item m="1" x="196"/>
        <item m="1" x="1028"/>
        <item m="1" x="1174"/>
        <item m="1" x="622"/>
        <item m="1" x="637"/>
        <item m="1" x="715"/>
        <item m="1" x="655"/>
        <item m="1" x="158"/>
        <item m="1" x="113"/>
        <item m="1" x="744"/>
        <item m="1" x="633"/>
        <item m="1" x="702"/>
        <item m="1" x="910"/>
        <item m="1" x="66"/>
        <item m="1" x="429"/>
        <item m="1" x="665"/>
        <item m="1" x="718"/>
        <item m="1" x="63"/>
        <item m="1" x="917"/>
        <item m="1" x="313"/>
        <item m="1" x="984"/>
        <item m="1" x="1256"/>
        <item m="1" x="708"/>
        <item m="1" x="823"/>
        <item m="1" x="318"/>
        <item m="1" x="342"/>
        <item m="1" x="390"/>
        <item m="1" x="551"/>
        <item m="1" x="1056"/>
        <item m="1" x="43"/>
        <item m="1" x="1234"/>
        <item m="1" x="914"/>
        <item m="1" x="1154"/>
        <item m="1" x="483"/>
        <item m="1" x="246"/>
        <item m="1" x="1120"/>
        <item m="1" x="851"/>
        <item m="1" x="613"/>
        <item m="1" x="581"/>
        <item m="1" x="601"/>
        <item m="1" x="120"/>
        <item m="1" x="1264"/>
        <item m="1" x="1086"/>
        <item m="1" x="73"/>
        <item m="1" x="893"/>
        <item m="1" x="811"/>
        <item m="1" x="705"/>
        <item m="1" x="282"/>
        <item m="1" x="569"/>
        <item m="1" x="1144"/>
        <item m="1" x="778"/>
        <item m="1" x="1097"/>
        <item m="1" x="629"/>
        <item m="1" x="22"/>
        <item m="1" x="549"/>
        <item m="1" x="594"/>
        <item m="1" x="285"/>
        <item m="1" x="286"/>
        <item m="1" x="249"/>
        <item m="1" x="698"/>
        <item m="1" x="671"/>
        <item m="1" x="242"/>
        <item m="1" x="175"/>
        <item m="1" x="80"/>
        <item m="1" x="1207"/>
        <item m="1" x="1006"/>
        <item m="1" x="949"/>
        <item m="1" x="21"/>
        <item m="1" x="484"/>
        <item m="1" x="1137"/>
        <item m="1" x="1240"/>
        <item m="1" x="493"/>
        <item m="1" x="1122"/>
        <item m="1" x="925"/>
        <item m="1" x="1206"/>
        <item m="1" x="1183"/>
        <item m="1" x="877"/>
        <item m="1" x="815"/>
        <item m="1" x="1140"/>
        <item m="1" x="1007"/>
        <item m="1" x="858"/>
        <item m="1" x="518"/>
        <item m="1" x="131"/>
        <item m="1" x="621"/>
        <item m="1" x="1257"/>
        <item m="1" x="325"/>
        <item m="1" x="1182"/>
        <item m="1" x="587"/>
        <item m="1" x="491"/>
        <item m="1" x="626"/>
        <item m="1" x="332"/>
        <item m="1" x="306"/>
        <item m="1" x="400"/>
        <item m="1" x="94"/>
        <item m="1" x="927"/>
        <item m="1" x="722"/>
        <item m="1" x="1047"/>
        <item m="1" x="906"/>
        <item m="1" x="329"/>
        <item m="1" x="93"/>
        <item m="1" x="717"/>
        <item m="1" x="1014"/>
        <item m="1" x="309"/>
        <item m="1" x="1134"/>
        <item m="1" x="592"/>
        <item m="1" x="348"/>
        <item m="1" x="854"/>
        <item m="1" x="852"/>
        <item m="1" x="1081"/>
        <item m="1" x="273"/>
        <item m="1" x="821"/>
        <item m="1" x="393"/>
        <item m="1" x="855"/>
        <item m="1" x="649"/>
        <item m="1" x="1175"/>
        <item m="1" x="1084"/>
        <item m="1" x="729"/>
        <item m="1" x="497"/>
        <item m="1" x="103"/>
        <item m="1" x="1110"/>
        <item m="1" x="554"/>
        <item m="1" x="358"/>
        <item m="1" x="1088"/>
        <item m="1" x="102"/>
        <item m="1" x="264"/>
        <item m="1" x="469"/>
        <item m="1" x="415"/>
        <item m="1" x="535"/>
        <item m="1" x="124"/>
        <item m="1" x="1011"/>
        <item m="1" x="564"/>
        <item m="1" x="538"/>
        <item m="1" x="1036"/>
        <item m="1" x="615"/>
        <item m="1" x="576"/>
        <item m="1" x="1254"/>
        <item m="1" x="1033"/>
        <item m="1" x="1196"/>
        <item m="1" x="412"/>
        <item m="1" x="944"/>
        <item m="1" x="334"/>
        <item m="1" x="804"/>
        <item m="1" x="1051"/>
        <item m="1" x="959"/>
        <item m="1" x="19"/>
        <item m="1" x="1138"/>
        <item m="1" x="1156"/>
        <item m="1" x="1153"/>
        <item m="1" x="172"/>
        <item m="1" x="490"/>
        <item m="1" x="790"/>
        <item m="1" x="336"/>
        <item m="1" x="357"/>
        <item m="1" x="907"/>
        <item m="1" x="1159"/>
        <item m="1" x="507"/>
        <item m="1" x="816"/>
        <item m="1" x="119"/>
        <item m="1" x="378"/>
        <item m="1" x="1169"/>
        <item m="1" x="300"/>
        <item m="1" x="568"/>
        <item m="1" x="442"/>
        <item m="1" x="266"/>
        <item m="1" x="625"/>
        <item m="1" x="1260"/>
        <item m="1" x="682"/>
        <item m="1" x="1200"/>
        <item m="1" x="428"/>
        <item m="1" x="259"/>
        <item m="1" x="226"/>
        <item m="1" x="452"/>
        <item m="1" x="371"/>
        <item m="1" x="533"/>
        <item m="1" x="1208"/>
        <item m="1" x="7"/>
        <item m="1" x="178"/>
        <item m="1" x="1221"/>
        <item m="1" x="514"/>
        <item m="1" x="20"/>
        <item m="1" x="1133"/>
        <item m="1" x="60"/>
        <item m="1" x="392"/>
        <item m="1" x="176"/>
        <item m="1" x="343"/>
        <item m="1" x="1074"/>
        <item m="1" x="475"/>
        <item m="1" x="465"/>
        <item m="1" x="464"/>
        <item m="1" x="874"/>
        <item m="1" x="50"/>
        <item m="1" x="1066"/>
        <item m="1" x="970"/>
        <item m="1" x="250"/>
        <item m="1" x="1106"/>
        <item m="1" x="973"/>
        <item m="1" x="611"/>
        <item m="1" x="410"/>
        <item m="1" x="369"/>
        <item m="1" x="1278"/>
        <item m="1" x="678"/>
        <item m="1" x="216"/>
        <item m="1" x="810"/>
        <item m="1" x="1000"/>
        <item m="1" x="1127"/>
        <item m="1" x="647"/>
        <item m="1" x="1258"/>
        <item m="1" x="128"/>
        <item m="1" x="662"/>
        <item m="1" x="368"/>
        <item m="1" x="207"/>
        <item m="1" x="481"/>
        <item m="1" x="529"/>
        <item m="1" x="527"/>
        <item m="1" x="210"/>
        <item m="1" x="1059"/>
        <item m="1" x="525"/>
        <item m="1" x="379"/>
        <item m="1" x="716"/>
        <item m="1" x="530"/>
        <item m="1" x="528"/>
        <item m="1" x="209"/>
        <item m="1" x="1188"/>
        <item m="1" x="138"/>
        <item m="1" x="440"/>
        <item m="1" x="1023"/>
        <item m="1" x="472"/>
        <item m="1" x="173"/>
        <item m="1" x="631"/>
        <item m="1" x="719"/>
        <item m="1" x="1002"/>
        <item m="1" x="1115"/>
        <item m="1" x="788"/>
        <item m="1" x="685"/>
        <item m="1" x="578"/>
        <item m="1" x="1231"/>
        <item m="1" x="918"/>
        <item m="1" x="579"/>
        <item m="1" x="919"/>
        <item m="1" x="1125"/>
        <item m="1" x="375"/>
        <item m="1" x="1259"/>
        <item m="1" x="658"/>
        <item m="1" x="1244"/>
        <item m="1" x="857"/>
        <item m="1" x="848"/>
        <item m="1" x="190"/>
        <item m="1" x="1147"/>
        <item m="1" x="1230"/>
        <item m="1" x="340"/>
        <item m="1" x="337"/>
        <item m="1" x="520"/>
        <item m="1" x="225"/>
        <item m="1" x="926"/>
        <item m="1" x="552"/>
        <item m="1" x="500"/>
        <item m="1" x="1243"/>
        <item m="1" x="550"/>
        <item m="1" x="261"/>
        <item m="1" x="192"/>
        <item m="1" x="963"/>
        <item m="1" x="1094"/>
        <item m="1" x="802"/>
        <item m="1" x="186"/>
        <item m="1" x="801"/>
        <item m="1" x="1130"/>
        <item m="1" x="170"/>
        <item m="1" x="887"/>
        <item m="1" x="1075"/>
        <item m="1" x="422"/>
        <item m="1" x="232"/>
        <item m="1" x="1220"/>
        <item m="1" x="547"/>
        <item m="1" x="118"/>
        <item m="1" x="733"/>
        <item m="1" x="204"/>
        <item m="1" x="1246"/>
        <item m="1" x="1041"/>
        <item m="1" x="872"/>
        <item m="1" x="1227"/>
        <item m="1" x="1185"/>
        <item m="1" x="86"/>
        <item m="1" x="602"/>
        <item m="1" x="205"/>
        <item m="1" x="937"/>
        <item m="1" x="1178"/>
        <item m="1" x="239"/>
        <item m="1" x="38"/>
        <item m="1" x="1100"/>
        <item m="1" x="148"/>
        <item m="1" x="681"/>
        <item m="1" x="1091"/>
        <item m="1" x="723"/>
        <item m="1" x="657"/>
        <item m="1" x="444"/>
        <item m="1" x="278"/>
        <item m="1" x="26"/>
        <item m="1" x="270"/>
        <item m="1" x="59"/>
        <item m="1" x="902"/>
        <item m="1" x="295"/>
        <item m="1" x="49"/>
        <item m="1" x="704"/>
        <item m="1" x="807"/>
        <item m="1" x="1107"/>
        <item m="1" x="773"/>
        <item m="1" x="562"/>
        <item m="1" x="809"/>
        <item m="1" x="762"/>
        <item m="1" x="572"/>
        <item m="1" x="203"/>
        <item m="1" x="526"/>
        <item m="1" x="91"/>
        <item m="1" x="897"/>
        <item m="1" x="879"/>
        <item m="1" x="825"/>
        <item m="1" x="600"/>
        <item m="1" x="1099"/>
        <item m="1" x="603"/>
        <item m="1" x="871"/>
        <item m="1" x="560"/>
        <item m="1" x="366"/>
        <item m="1" x="987"/>
        <item m="1" x="438"/>
        <item m="1" x="590"/>
        <item m="1" x="901"/>
        <item m="1" x="506"/>
        <item m="1" x="115"/>
        <item m="1" x="421"/>
        <item m="1" x="648"/>
        <item m="1" x="597"/>
        <item m="1" x="867"/>
        <item m="1" x="1139"/>
        <item m="1" x="283"/>
        <item m="1" x="142"/>
        <item m="1" x="284"/>
        <item m="1" x="330"/>
        <item m="1" x="482"/>
        <item m="1" x="85"/>
        <item m="1" x="670"/>
        <item m="1" x="642"/>
        <item m="1" x="785"/>
        <item m="1" x="784"/>
        <item m="1" x="51"/>
        <item m="1" x="150"/>
        <item m="1" x="367"/>
        <item m="1" x="1037"/>
        <item m="1" x="489"/>
        <item m="1" x="99"/>
        <item m="1" x="1279"/>
        <item m="1" x="349"/>
        <item m="1" x="435"/>
        <item m="1" x="1113"/>
        <item m="1" x="915"/>
        <item m="1" x="167"/>
        <item m="1" x="751"/>
        <item m="1" x="495"/>
        <item m="1" x="697"/>
        <item m="1" x="741"/>
        <item m="1" x="198"/>
        <item m="1" x="766"/>
        <item m="1" x="32"/>
        <item m="1" x="841"/>
        <item m="1" x="1173"/>
        <item m="1" x="144"/>
        <item m="1" x="402"/>
        <item m="1" x="338"/>
        <item m="1" x="211"/>
        <item m="1" x="924"/>
        <item m="1" x="589"/>
        <item m="1" x="182"/>
        <item m="1" x="935"/>
        <item m="1" x="304"/>
        <item m="1" x="653"/>
        <item m="1" x="418"/>
        <item m="1" x="943"/>
        <item m="1" x="1048"/>
        <item m="1" x="1239"/>
        <item m="1" x="180"/>
        <item m="1" x="1253"/>
        <item m="1" x="41"/>
        <item m="1" x="933"/>
        <item m="1" x="686"/>
        <item m="1" x="1237"/>
        <item m="1" x="134"/>
        <item m="1" x="1089"/>
        <item m="1" x="1160"/>
        <item m="1" x="231"/>
        <item m="1" x="957"/>
        <item m="1" x="69"/>
        <item m="1" x="660"/>
        <item m="1" x="1283"/>
        <item m="1" x="126"/>
        <item m="1" x="553"/>
        <item m="1" x="169"/>
        <item m="1" x="652"/>
        <item m="1" x="29"/>
        <item m="1" x="1218"/>
        <item m="1" x="218"/>
        <item m="1" x="734"/>
        <item m="1" x="57"/>
        <item m="1" x="252"/>
        <item m="1" x="5"/>
        <item m="1" x="512"/>
        <item m="1" x="48"/>
        <item m="1" x="234"/>
        <item m="1" x="612"/>
        <item m="1" x="571"/>
        <item m="1" x="628"/>
        <item m="1" x="699"/>
        <item m="1" x="1005"/>
        <item m="1" x="728"/>
        <item m="1" x="281"/>
        <item m="1" x="409"/>
        <item m="1" x="905"/>
        <item m="1" x="308"/>
        <item m="1" x="122"/>
        <item m="1" x="87"/>
        <item m="1" x="434"/>
        <item m="1" x="166"/>
        <item m="1" x="952"/>
        <item m="1" x="930"/>
        <item m="1" x="1054"/>
        <item m="1" x="1203"/>
        <item m="1" x="243"/>
        <item m="1" x="97"/>
        <item m="1" x="808"/>
        <item m="1" x="208"/>
        <item m="1" x="387"/>
        <item m="1" x="739"/>
        <item m="1" x="345"/>
        <item m="1" x="838"/>
        <item m="1" x="386"/>
        <item m="1" x="1135"/>
        <item m="1" x="154"/>
        <item m="1" x="1078"/>
        <item m="1" x="37"/>
        <item m="1" x="904"/>
        <item m="1" x="44"/>
        <item m="1" x="76"/>
        <item m="1" x="1180"/>
        <item m="1" x="241"/>
        <item m="1" x="327"/>
        <item m="1" x="666"/>
        <item m="1" x="1222"/>
        <item m="1" x="1249"/>
        <item m="1" x="938"/>
        <item m="1" x="494"/>
        <item m="1" x="513"/>
        <item m="1" x="881"/>
        <item m="1" x="364"/>
        <item m="1" x="401"/>
        <item m="1" x="27"/>
        <item m="1" x="1103"/>
        <item m="1" x="237"/>
        <item m="1" x="894"/>
        <item m="1" x="292"/>
        <item m="1" x="782"/>
        <item m="1" x="748"/>
        <item m="1" x="1165"/>
        <item m="1" x="1267"/>
        <item m="1" x="135"/>
        <item m="1" x="463"/>
        <item m="1" x="427"/>
        <item m="1" x="11"/>
        <item m="1" x="240"/>
        <item m="1" x="62"/>
        <item m="1" x="555"/>
        <item m="1" x="803"/>
        <item m="1" x="995"/>
        <item m="1" x="112"/>
        <item m="1" x="947"/>
        <item m="1" x="132"/>
        <item m="1" x="1191"/>
        <item m="1" x="860"/>
        <item m="1" x="10"/>
        <item m="1" x="193"/>
        <item m="1" x="299"/>
        <item m="1" x="700"/>
        <item m="1" x="846"/>
        <item m="1" x="916"/>
        <item m="1" x="635"/>
        <item m="1" x="275"/>
        <item m="1" x="1085"/>
        <item m="1" x="433"/>
        <item m="1" x="486"/>
        <item m="1" x="413"/>
        <item m="1" x="627"/>
        <item m="1" x="157"/>
        <item m="1" x="437"/>
        <item m="1" x="474"/>
        <item m="1" x="946"/>
        <item m="1" x="584"/>
        <item m="1" x="1281"/>
        <item m="1" x="557"/>
        <item m="1" x="116"/>
        <item m="1" x="889"/>
        <item m="1" x="781"/>
        <item m="1" x="362"/>
        <item m="1" x="39"/>
        <item m="1" x="436"/>
        <item m="1" x="1136"/>
        <item m="1" x="834"/>
        <item m="1" x="826"/>
        <item m="1" x="1021"/>
        <item m="1" x="25"/>
        <item m="1" x="83"/>
        <item m="1" x="236"/>
        <item m="1" x="289"/>
        <item m="1" x="321"/>
        <item m="1" x="761"/>
        <item m="1" x="832"/>
        <item m="1" x="895"/>
        <item m="1" x="391"/>
        <item m="1" x="84"/>
        <item m="1" x="755"/>
        <item m="1" x="72"/>
        <item m="1" x="162"/>
        <item m="1" x="1177"/>
        <item m="1" x="516"/>
        <item m="1" x="769"/>
        <item m="1" x="30"/>
        <item m="1" x="632"/>
        <item m="1" x="1276"/>
        <item m="1" x="961"/>
        <item m="1" x="663"/>
        <item m="1" x="962"/>
        <item m="1" x="921"/>
        <item m="1" x="720"/>
        <item m="1" x="405"/>
        <item m="1" x="609"/>
        <item m="1" x="1087"/>
        <item m="1" x="694"/>
        <item m="1" x="675"/>
        <item m="1" x="805"/>
        <item m="1" x="1261"/>
        <item m="1" x="456"/>
        <item m="1" x="450"/>
        <item m="1" x="964"/>
        <item m="1" x="164"/>
        <item m="1" x="1241"/>
        <item m="1" x="709"/>
        <item m="1" x="360"/>
        <item m="1" x="654"/>
        <item m="1" x="417"/>
        <item m="1" x="109"/>
        <item m="1" x="668"/>
        <item m="1" x="986"/>
        <item m="1" x="1263"/>
        <item m="1" x="998"/>
        <item m="1" x="70"/>
        <item m="1" x="307"/>
        <item m="1" x="932"/>
        <item m="1" x="833"/>
        <item m="1" x="310"/>
        <item m="1" x="836"/>
        <item m="1" x="139"/>
        <item m="1" x="1057"/>
        <item m="1" x="149"/>
        <item m="1" x="651"/>
        <item m="1" x="40"/>
        <item m="1" x="82"/>
        <item m="1" x="746"/>
        <item m="1" x="509"/>
        <item m="1" x="1019"/>
        <item m="1" x="257"/>
        <item m="1" x="885"/>
        <item m="1" x="1190"/>
        <item m="1" x="1167"/>
        <item m="1" x="411"/>
        <item m="1" x="710"/>
        <item m="1" x="1228"/>
        <item m="1" x="991"/>
        <item m="1" x="1109"/>
        <item m="1" x="163"/>
        <item m="1" x="1251"/>
        <item m="1" x="398"/>
        <item m="1" x="88"/>
        <item m="1" x="1030"/>
        <item m="1" x="1273"/>
        <item m="1" x="900"/>
        <item m="1" x="1045"/>
        <item m="1" x="767"/>
        <item m="1" x="1038"/>
        <item m="1" x="294"/>
        <item m="1" x="476"/>
        <item m="1" x="414"/>
        <item m="1" x="859"/>
        <item m="1" x="363"/>
        <item m="1" x="1025"/>
        <item m="1" x="517"/>
        <item m="1" x="293"/>
        <item m="1" x="1024"/>
        <item m="1" x="837"/>
        <item m="1" x="439"/>
        <item m="1" x="408"/>
        <item m="1" x="331"/>
        <item m="1" x="326"/>
        <item m="1" x="593"/>
        <item m="1" x="287"/>
        <item m="1" x="223"/>
        <item m="1" x="199"/>
        <item m="1" x="6"/>
        <item m="1" x="759"/>
        <item m="1" x="403"/>
        <item m="1" x="760"/>
        <item m="1" x="90"/>
        <item m="1" x="1194"/>
        <item m="1" x="460"/>
        <item m="1" x="707"/>
        <item m="1" x="1164"/>
        <item m="1" x="34"/>
        <item m="1" x="1157"/>
        <item m="1" x="81"/>
        <item m="1" x="618"/>
        <item m="1" x="267"/>
        <item m="1" x="661"/>
        <item m="1" x="430"/>
        <item m="1" x="137"/>
        <item m="1" x="424"/>
        <item m="1" x="1248"/>
        <item m="1" x="1022"/>
        <item m="1" x="806"/>
        <item m="1" x="79"/>
        <item m="1" x="1018"/>
        <item m="1" x="835"/>
        <item m="1" x="1225"/>
        <item m="1" x="35"/>
        <item m="1" x="923"/>
        <item m="1" x="983"/>
        <item m="1" x="111"/>
        <item m="1" x="1284"/>
        <item x="0"/>
      </items>
    </pivotField>
    <pivotField compact="0" outline="0" showAll="0"/>
    <pivotField compact="0" outline="0" showAll="0"/>
    <pivotField compact="0" outline="0" showAll="0"/>
    <pivotField axis="axisRow" compact="0" outline="0" showAll="0" defaultSubtotal="0">
      <items count="114">
        <item x="4"/>
        <item x="3"/>
        <item x="5"/>
        <item x="9"/>
        <item x="7"/>
        <item x="15"/>
        <item x="8"/>
        <item x="6"/>
        <item x="2"/>
        <item x="11"/>
        <item x="18"/>
        <item x="14"/>
        <item x="10"/>
        <item x="30"/>
        <item x="20"/>
        <item x="36"/>
        <item x="27"/>
        <item x="1"/>
        <item x="21"/>
        <item x="41"/>
        <item x="19"/>
        <item x="23"/>
        <item x="16"/>
        <item m="1" x="110"/>
        <item x="24"/>
        <item x="29"/>
        <item x="32"/>
        <item m="1" x="97"/>
        <item x="22"/>
        <item x="42"/>
        <item x="37"/>
        <item x="33"/>
        <item x="47"/>
        <item x="17"/>
        <item m="1" x="109"/>
        <item x="31"/>
        <item x="35"/>
        <item m="1" x="77"/>
        <item x="12"/>
        <item m="1" x="113"/>
        <item m="1" x="106"/>
        <item x="52"/>
        <item m="1" x="90"/>
        <item m="1" x="82"/>
        <item x="48"/>
        <item m="1" x="64"/>
        <item m="1" x="103"/>
        <item x="54"/>
        <item m="1" x="89"/>
        <item m="1" x="72"/>
        <item m="1" x="108"/>
        <item m="1" x="100"/>
        <item x="45"/>
        <item m="1" x="105"/>
        <item m="1" x="81"/>
        <item m="1" x="70"/>
        <item m="1" x="107"/>
        <item x="57"/>
        <item x="53"/>
        <item m="1" x="80"/>
        <item x="46"/>
        <item x="49"/>
        <item m="1" x="96"/>
        <item m="1" x="86"/>
        <item m="1" x="69"/>
        <item m="1" x="76"/>
        <item m="1" x="71"/>
        <item m="1" x="93"/>
        <item m="1" x="91"/>
        <item m="1" x="83"/>
        <item m="1" x="99"/>
        <item m="1" x="87"/>
        <item m="1" x="78"/>
        <item m="1" x="68"/>
        <item m="1" x="111"/>
        <item x="26"/>
        <item m="1" x="67"/>
        <item m="1" x="85"/>
        <item x="0"/>
        <item m="1" x="102"/>
        <item m="1" x="61"/>
        <item m="1" x="66"/>
        <item m="1" x="74"/>
        <item x="28"/>
        <item x="13"/>
        <item m="1" x="92"/>
        <item m="1" x="73"/>
        <item m="1" x="95"/>
        <item x="40"/>
        <item m="1" x="79"/>
        <item m="1" x="75"/>
        <item m="1" x="88"/>
        <item m="1" x="59"/>
        <item m="1" x="62"/>
        <item m="1" x="104"/>
        <item m="1" x="84"/>
        <item m="1" x="98"/>
        <item m="1" x="65"/>
        <item x="58"/>
        <item m="1" x="60"/>
        <item m="1" x="101"/>
        <item m="1" x="112"/>
        <item m="1" x="63"/>
        <item x="25"/>
        <item x="34"/>
        <item x="38"/>
        <item m="1" x="94"/>
        <item x="50"/>
        <item x="55"/>
        <item x="39"/>
        <item x="43"/>
        <item x="44"/>
        <item x="51"/>
        <item x="56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m="1" x="5"/>
        <item h="1" m="1" x="2"/>
        <item h="1" m="1" x="4"/>
        <item h="1" m="1" x="3"/>
        <item h="1"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9">
    <field x="35"/>
    <field x="4"/>
    <field x="7"/>
    <field x="12"/>
    <field x="15"/>
    <field x="39"/>
    <field x="16"/>
    <field x="32"/>
    <field x="48"/>
  </rowFields>
  <rowItems count="1">
    <i t="grand">
      <x/>
    </i>
  </rowItems>
  <colFields count="1">
    <field x="-2"/>
  </colFields>
  <colItems count="2">
    <i>
      <x/>
    </i>
    <i i="1">
      <x v="1"/>
    </i>
  </colItems>
  <dataFields count="2">
    <dataField name="Sum of Remaining value" fld="40" baseField="30" baseItem="0" numFmtId="167"/>
    <dataField name="Sum of Remaining Time" fld="41" baseField="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F47F6-AA79-4536-98D6-4260F108FB26}" name="PivotTable5" cacheId="1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>
  <location ref="A3:S1192" firstHeaderRow="0" firstDataRow="1" firstDataCol="17"/>
  <pivotFields count="53">
    <pivotField compact="0" outline="0" showAll="0"/>
    <pivotField axis="axisRow" compact="0" outline="0" showAll="0">
      <items count="8">
        <item x="3"/>
        <item x="4"/>
        <item x="1"/>
        <item x="0"/>
        <item x="2"/>
        <item x="5"/>
        <item x="6"/>
        <item t="default"/>
      </items>
    </pivotField>
    <pivotField compact="0" outline="0" showAll="0"/>
    <pivotField compact="0" outline="0" showAll="0"/>
    <pivotField axis="axisRow" compact="0" outline="0" showAll="0" defaultSubtotal="0">
      <items count="20">
        <item x="2"/>
        <item x="1"/>
        <item x="5"/>
        <item x="0"/>
        <item x="3"/>
        <item x="4"/>
        <item x="6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  <item m="1" x="17"/>
        <item m="1" x="18"/>
        <item m="1" x="19"/>
      </items>
    </pivotField>
    <pivotField axis="axisRow" compact="0" outline="0" showAll="0" defaultSubtotal="0">
      <items count="5">
        <item x="1"/>
        <item x="2"/>
        <item x="4"/>
        <item x="0"/>
        <item x="3"/>
      </items>
    </pivotField>
    <pivotField compact="0" outline="0" showAll="0"/>
    <pivotField axis="axisRow" compact="0" numFmtId="1" outline="0" showAll="0">
      <items count="815">
        <item x="36"/>
        <item m="1" x="456"/>
        <item m="1" x="418"/>
        <item x="19"/>
        <item m="1" x="313"/>
        <item m="1" x="458"/>
        <item m="1" x="467"/>
        <item m="1" x="254"/>
        <item x="128"/>
        <item m="1" x="275"/>
        <item m="1" x="587"/>
        <item m="1" x="357"/>
        <item m="1" x="699"/>
        <item m="1" x="350"/>
        <item m="1" x="709"/>
        <item m="1" x="465"/>
        <item x="238"/>
        <item m="1" x="553"/>
        <item m="1" x="590"/>
        <item m="1" x="284"/>
        <item m="1" x="276"/>
        <item m="1" x="608"/>
        <item m="1" x="781"/>
        <item m="1" x="282"/>
        <item m="1" x="366"/>
        <item m="1" x="362"/>
        <item m="1" x="459"/>
        <item m="1" x="651"/>
        <item m="1" x="632"/>
        <item m="1" x="681"/>
        <item m="1" x="353"/>
        <item m="1" x="423"/>
        <item m="1" x="717"/>
        <item m="1" x="278"/>
        <item m="1" x="671"/>
        <item m="1" x="788"/>
        <item m="1" x="342"/>
        <item m="1" x="376"/>
        <item m="1" x="554"/>
        <item m="1" x="431"/>
        <item m="1" x="434"/>
        <item x="177"/>
        <item m="1" x="649"/>
        <item m="1" x="812"/>
        <item m="1" x="623"/>
        <item m="1" x="757"/>
        <item m="1" x="622"/>
        <item m="1" x="786"/>
        <item m="1" x="253"/>
        <item m="1" x="706"/>
        <item m="1" x="241"/>
        <item m="1" x="415"/>
        <item m="1" x="605"/>
        <item m="1" x="724"/>
        <item m="1" x="535"/>
        <item m="1" x="640"/>
        <item m="1" x="713"/>
        <item m="1" x="763"/>
        <item m="1" x="398"/>
        <item m="1" x="506"/>
        <item m="1" x="540"/>
        <item m="1" x="551"/>
        <item m="1" x="619"/>
        <item m="1" x="648"/>
        <item m="1" x="737"/>
        <item x="148"/>
        <item m="1" x="437"/>
        <item m="1" x="578"/>
        <item m="1" x="629"/>
        <item x="5"/>
        <item x="130"/>
        <item m="1" x="265"/>
        <item m="1" x="294"/>
        <item m="1" x="711"/>
        <item m="1" x="303"/>
        <item m="1" x="436"/>
        <item m="1" x="524"/>
        <item m="1" x="557"/>
        <item x="228"/>
        <item x="131"/>
        <item m="1" x="662"/>
        <item m="1" x="685"/>
        <item m="1" x="689"/>
        <item m="1" x="262"/>
        <item m="1" x="319"/>
        <item m="1" x="475"/>
        <item m="1" x="511"/>
        <item m="1" x="613"/>
        <item m="1" x="688"/>
        <item x="105"/>
        <item m="1" x="268"/>
        <item m="1" x="318"/>
        <item m="1" x="406"/>
        <item m="1" x="419"/>
        <item m="1" x="443"/>
        <item m="1" x="503"/>
        <item m="1" x="591"/>
        <item m="1" x="612"/>
        <item m="1" x="627"/>
        <item x="108"/>
        <item m="1" x="676"/>
        <item m="1" x="745"/>
        <item m="1" x="273"/>
        <item m="1" x="450"/>
        <item m="1" x="773"/>
        <item m="1" x="400"/>
        <item m="1" x="510"/>
        <item m="1" x="582"/>
        <item x="134"/>
        <item m="1" x="630"/>
        <item m="1" x="687"/>
        <item m="1" x="272"/>
        <item m="1" x="409"/>
        <item m="1" x="522"/>
        <item m="1" x="616"/>
        <item m="1" x="644"/>
        <item m="1" x="249"/>
        <item m="1" x="381"/>
        <item m="1" x="399"/>
        <item m="1" x="580"/>
        <item m="1" x="335"/>
        <item m="1" x="675"/>
        <item m="1" x="776"/>
        <item m="1" x="302"/>
        <item m="1" x="307"/>
        <item m="1" x="326"/>
        <item m="1" x="374"/>
        <item m="1" x="380"/>
        <item m="1" x="425"/>
        <item m="1" x="791"/>
        <item m="1" x="373"/>
        <item m="1" x="385"/>
        <item m="1" x="573"/>
        <item m="1" x="642"/>
        <item m="1" x="653"/>
        <item m="1" x="701"/>
        <item m="1" x="720"/>
        <item m="1" x="727"/>
        <item m="1" x="775"/>
        <item m="1" x="785"/>
        <item m="1" x="799"/>
        <item x="6"/>
        <item m="1" x="325"/>
        <item m="1" x="384"/>
        <item m="1" x="392"/>
        <item m="1" x="502"/>
        <item m="1" x="508"/>
        <item m="1" x="528"/>
        <item m="1" x="537"/>
        <item m="1" x="572"/>
        <item m="1" x="614"/>
        <item m="1" x="693"/>
        <item m="1" x="749"/>
        <item m="1" x="767"/>
        <item m="1" x="790"/>
        <item m="1" x="810"/>
        <item m="1" x="247"/>
        <item m="1" x="315"/>
        <item m="1" x="368"/>
        <item m="1" x="442"/>
        <item m="1" x="460"/>
        <item m="1" x="493"/>
        <item m="1" x="498"/>
        <item m="1" x="521"/>
        <item m="1" x="527"/>
        <item m="1" x="719"/>
        <item m="1" x="796"/>
        <item m="1" x="809"/>
        <item m="1" x="266"/>
        <item m="1" x="283"/>
        <item m="1" x="306"/>
        <item m="1" x="346"/>
        <item m="1" x="359"/>
        <item m="1" x="364"/>
        <item m="1" x="422"/>
        <item m="1" x="438"/>
        <item m="1" x="457"/>
        <item m="1" x="476"/>
        <item m="1" x="515"/>
        <item m="1" x="552"/>
        <item m="1" x="561"/>
        <item m="1" x="594"/>
        <item m="1" x="620"/>
        <item m="1" x="664"/>
        <item m="1" x="674"/>
        <item m="1" x="723"/>
        <item m="1" x="748"/>
        <item m="1" x="759"/>
        <item x="3"/>
        <item m="1" x="774"/>
        <item m="1" x="808"/>
        <item m="1" x="257"/>
        <item m="1" x="295"/>
        <item m="1" x="305"/>
        <item m="1" x="345"/>
        <item m="1" x="372"/>
        <item m="1" x="428"/>
        <item m="1" x="454"/>
        <item m="1" x="482"/>
        <item m="1" x="487"/>
        <item m="1" x="514"/>
        <item m="1" x="544"/>
        <item m="1" x="560"/>
        <item m="1" x="586"/>
        <item m="1" x="658"/>
        <item m="1" x="670"/>
        <item m="1" x="673"/>
        <item m="1" x="692"/>
        <item m="1" x="726"/>
        <item m="1" x="770"/>
        <item m="1" x="794"/>
        <item m="1" x="259"/>
        <item m="1" x="300"/>
        <item m="1" x="304"/>
        <item m="1" x="321"/>
        <item m="1" x="402"/>
        <item m="1" x="408"/>
        <item m="1" x="427"/>
        <item m="1" x="492"/>
        <item m="1" x="505"/>
        <item m="1" x="525"/>
        <item m="1" x="539"/>
        <item m="1" x="559"/>
        <item m="1" x="565"/>
        <item m="1" x="607"/>
        <item m="1" x="618"/>
        <item m="1" x="652"/>
        <item m="1" x="657"/>
        <item m="1" x="669"/>
        <item m="1" x="679"/>
        <item m="1" x="682"/>
        <item m="1" x="705"/>
        <item m="1" x="754"/>
        <item m="1" x="779"/>
        <item m="1" x="807"/>
        <item m="1" x="330"/>
        <item m="1" x="363"/>
        <item m="1" x="383"/>
        <item m="1" x="424"/>
        <item m="1" x="432"/>
        <item m="1" x="447"/>
        <item m="1" x="452"/>
        <item m="1" x="463"/>
        <item m="1" x="543"/>
        <item m="1" x="558"/>
        <item m="1" x="568"/>
        <item m="1" x="577"/>
        <item m="1" x="604"/>
        <item m="1" x="617"/>
        <item m="1" x="663"/>
        <item m="1" x="691"/>
        <item m="1" x="698"/>
        <item m="1" x="712"/>
        <item m="1" x="722"/>
        <item m="1" x="731"/>
        <item m="1" x="736"/>
        <item m="1" x="741"/>
        <item m="1" x="747"/>
        <item m="1" x="244"/>
        <item m="1" x="264"/>
        <item m="1" x="299"/>
        <item m="1" x="336"/>
        <item m="1" x="340"/>
        <item m="1" x="417"/>
        <item m="1" x="441"/>
        <item m="1" x="446"/>
        <item m="1" x="462"/>
        <item m="1" x="690"/>
        <item m="1" x="730"/>
        <item m="1" x="778"/>
        <item m="1" x="783"/>
        <item m="1" x="806"/>
        <item m="1" x="256"/>
        <item m="1" x="263"/>
        <item m="1" x="286"/>
        <item m="1" x="314"/>
        <item m="1" x="334"/>
        <item m="1" x="349"/>
        <item m="1" x="354"/>
        <item m="1" x="407"/>
        <item m="1" x="420"/>
        <item m="1" x="445"/>
        <item m="1" x="486"/>
        <item m="1" x="500"/>
        <item m="1" x="504"/>
        <item m="1" x="523"/>
        <item m="1" x="531"/>
        <item m="1" x="631"/>
        <item m="1" x="678"/>
        <item m="1" x="750"/>
        <item m="1" x="797"/>
        <item m="1" x="308"/>
        <item x="220"/>
        <item m="1" x="435"/>
        <item m="1" x="519"/>
        <item m="1" x="575"/>
        <item m="1" x="601"/>
        <item m="1" x="606"/>
        <item m="1" x="677"/>
        <item m="1" x="716"/>
        <item m="1" x="744"/>
        <item m="1" x="766"/>
        <item m="1" x="792"/>
        <item m="1" x="801"/>
        <item m="1" x="250"/>
        <item m="1" x="255"/>
        <item m="1" x="258"/>
        <item m="1" x="285"/>
        <item m="1" x="297"/>
        <item m="1" x="352"/>
        <item m="1" x="390"/>
        <item m="1" x="411"/>
        <item m="1" x="416"/>
        <item m="1" x="661"/>
        <item m="1" x="696"/>
        <item m="1" x="708"/>
        <item m="1" x="758"/>
        <item m="1" x="782"/>
        <item m="1" x="489"/>
        <item m="1" x="574"/>
        <item x="0"/>
        <item x="1"/>
        <item x="2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9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5"/>
        <item x="226"/>
        <item x="227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m="1" x="242"/>
        <item m="1" x="243"/>
        <item m="1" x="245"/>
        <item m="1" x="246"/>
        <item m="1" x="248"/>
        <item m="1" x="251"/>
        <item m="1" x="252"/>
        <item m="1" x="260"/>
        <item m="1" x="261"/>
        <item m="1" x="267"/>
        <item m="1" x="269"/>
        <item m="1" x="270"/>
        <item m="1" x="271"/>
        <item m="1" x="274"/>
        <item m="1" x="277"/>
        <item m="1" x="279"/>
        <item m="1" x="280"/>
        <item m="1" x="281"/>
        <item m="1" x="287"/>
        <item m="1" x="288"/>
        <item m="1" x="289"/>
        <item m="1" x="290"/>
        <item m="1" x="291"/>
        <item m="1" x="292"/>
        <item m="1" x="293"/>
        <item m="1" x="296"/>
        <item m="1" x="298"/>
        <item m="1" x="301"/>
        <item m="1" x="309"/>
        <item m="1" x="310"/>
        <item m="1" x="311"/>
        <item m="1" x="312"/>
        <item m="1" x="316"/>
        <item m="1" x="317"/>
        <item m="1" x="320"/>
        <item m="1" x="322"/>
        <item m="1" x="323"/>
        <item m="1" x="324"/>
        <item m="1" x="327"/>
        <item m="1" x="328"/>
        <item m="1" x="329"/>
        <item m="1" x="331"/>
        <item m="1" x="332"/>
        <item m="1" x="333"/>
        <item m="1" x="337"/>
        <item m="1" x="338"/>
        <item m="1" x="339"/>
        <item m="1" x="341"/>
        <item m="1" x="343"/>
        <item m="1" x="344"/>
        <item m="1" x="347"/>
        <item m="1" x="348"/>
        <item m="1" x="351"/>
        <item m="1" x="355"/>
        <item m="1" x="356"/>
        <item m="1" x="358"/>
        <item m="1" x="360"/>
        <item m="1" x="361"/>
        <item m="1" x="365"/>
        <item m="1" x="367"/>
        <item m="1" x="369"/>
        <item m="1" x="370"/>
        <item m="1" x="371"/>
        <item m="1" x="375"/>
        <item m="1" x="377"/>
        <item m="1" x="378"/>
        <item m="1" x="379"/>
        <item m="1" x="382"/>
        <item m="1" x="386"/>
        <item m="1" x="387"/>
        <item m="1" x="388"/>
        <item m="1" x="389"/>
        <item m="1" x="391"/>
        <item m="1" x="393"/>
        <item m="1" x="394"/>
        <item m="1" x="395"/>
        <item m="1" x="396"/>
        <item m="1" x="397"/>
        <item m="1" x="401"/>
        <item m="1" x="403"/>
        <item m="1" x="404"/>
        <item m="1" x="405"/>
        <item m="1" x="410"/>
        <item m="1" x="412"/>
        <item m="1" x="413"/>
        <item m="1" x="414"/>
        <item m="1" x="421"/>
        <item m="1" x="426"/>
        <item m="1" x="429"/>
        <item m="1" x="430"/>
        <item m="1" x="433"/>
        <item m="1" x="439"/>
        <item m="1" x="440"/>
        <item m="1" x="444"/>
        <item m="1" x="448"/>
        <item m="1" x="449"/>
        <item m="1" x="451"/>
        <item m="1" x="453"/>
        <item m="1" x="455"/>
        <item m="1" x="461"/>
        <item m="1" x="464"/>
        <item m="1" x="466"/>
        <item m="1" x="468"/>
        <item m="1" x="469"/>
        <item m="1" x="470"/>
        <item m="1" x="471"/>
        <item m="1" x="472"/>
        <item m="1" x="473"/>
        <item m="1" x="474"/>
        <item m="1" x="477"/>
        <item m="1" x="478"/>
        <item m="1" x="479"/>
        <item m="1" x="480"/>
        <item m="1" x="481"/>
        <item m="1" x="483"/>
        <item m="1" x="484"/>
        <item m="1" x="485"/>
        <item m="1" x="488"/>
        <item m="1" x="490"/>
        <item m="1" x="491"/>
        <item m="1" x="494"/>
        <item m="1" x="495"/>
        <item m="1" x="496"/>
        <item m="1" x="497"/>
        <item m="1" x="499"/>
        <item m="1" x="501"/>
        <item m="1" x="507"/>
        <item m="1" x="509"/>
        <item m="1" x="512"/>
        <item m="1" x="513"/>
        <item m="1" x="516"/>
        <item m="1" x="517"/>
        <item m="1" x="518"/>
        <item m="1" x="520"/>
        <item m="1" x="526"/>
        <item m="1" x="529"/>
        <item m="1" x="530"/>
        <item m="1" x="532"/>
        <item m="1" x="533"/>
        <item m="1" x="534"/>
        <item m="1" x="536"/>
        <item m="1" x="538"/>
        <item m="1" x="541"/>
        <item m="1" x="542"/>
        <item m="1" x="545"/>
        <item m="1" x="546"/>
        <item m="1" x="547"/>
        <item m="1" x="548"/>
        <item m="1" x="549"/>
        <item m="1" x="550"/>
        <item m="1" x="555"/>
        <item m="1" x="556"/>
        <item m="1" x="562"/>
        <item m="1" x="563"/>
        <item m="1" x="564"/>
        <item m="1" x="566"/>
        <item m="1" x="567"/>
        <item m="1" x="569"/>
        <item m="1" x="570"/>
        <item m="1" x="571"/>
        <item m="1" x="576"/>
        <item m="1" x="579"/>
        <item m="1" x="581"/>
        <item m="1" x="583"/>
        <item m="1" x="584"/>
        <item m="1" x="585"/>
        <item m="1" x="588"/>
        <item m="1" x="589"/>
        <item m="1" x="592"/>
        <item m="1" x="593"/>
        <item m="1" x="595"/>
        <item m="1" x="596"/>
        <item m="1" x="597"/>
        <item m="1" x="598"/>
        <item m="1" x="599"/>
        <item m="1" x="600"/>
        <item m="1" x="602"/>
        <item m="1" x="603"/>
        <item m="1" x="609"/>
        <item m="1" x="610"/>
        <item m="1" x="611"/>
        <item m="1" x="615"/>
        <item m="1" x="621"/>
        <item m="1" x="624"/>
        <item m="1" x="625"/>
        <item m="1" x="626"/>
        <item m="1" x="628"/>
        <item m="1" x="633"/>
        <item m="1" x="634"/>
        <item m="1" x="635"/>
        <item m="1" x="636"/>
        <item m="1" x="637"/>
        <item m="1" x="638"/>
        <item m="1" x="639"/>
        <item m="1" x="641"/>
        <item m="1" x="643"/>
        <item m="1" x="645"/>
        <item m="1" x="646"/>
        <item m="1" x="647"/>
        <item m="1" x="650"/>
        <item m="1" x="654"/>
        <item m="1" x="655"/>
        <item m="1" x="656"/>
        <item m="1" x="659"/>
        <item m="1" x="660"/>
        <item m="1" x="665"/>
        <item m="1" x="666"/>
        <item m="1" x="667"/>
        <item m="1" x="668"/>
        <item m="1" x="672"/>
        <item m="1" x="680"/>
        <item m="1" x="683"/>
        <item m="1" x="684"/>
        <item m="1" x="686"/>
        <item m="1" x="694"/>
        <item m="1" x="695"/>
        <item m="1" x="697"/>
        <item m="1" x="700"/>
        <item m="1" x="702"/>
        <item m="1" x="703"/>
        <item m="1" x="704"/>
        <item m="1" x="707"/>
        <item m="1" x="710"/>
        <item m="1" x="714"/>
        <item m="1" x="715"/>
        <item m="1" x="718"/>
        <item m="1" x="721"/>
        <item m="1" x="725"/>
        <item m="1" x="728"/>
        <item m="1" x="729"/>
        <item m="1" x="732"/>
        <item m="1" x="733"/>
        <item m="1" x="734"/>
        <item m="1" x="735"/>
        <item m="1" x="738"/>
        <item m="1" x="739"/>
        <item m="1" x="740"/>
        <item m="1" x="742"/>
        <item m="1" x="743"/>
        <item m="1" x="746"/>
        <item m="1" x="751"/>
        <item m="1" x="752"/>
        <item m="1" x="753"/>
        <item m="1" x="755"/>
        <item m="1" x="756"/>
        <item m="1" x="760"/>
        <item m="1" x="761"/>
        <item m="1" x="762"/>
        <item m="1" x="764"/>
        <item m="1" x="765"/>
        <item m="1" x="768"/>
        <item m="1" x="769"/>
        <item m="1" x="771"/>
        <item m="1" x="772"/>
        <item m="1" x="777"/>
        <item m="1" x="780"/>
        <item m="1" x="784"/>
        <item m="1" x="787"/>
        <item m="1" x="789"/>
        <item m="1" x="793"/>
        <item m="1" x="795"/>
        <item m="1" x="798"/>
        <item m="1" x="800"/>
        <item m="1" x="802"/>
        <item m="1" x="803"/>
        <item m="1" x="804"/>
        <item m="1" x="805"/>
        <item m="1" x="811"/>
        <item m="1" x="813"/>
        <item t="default"/>
      </items>
    </pivotField>
    <pivotField compact="0" outline="0" showAll="0"/>
    <pivotField axis="axisRow" compact="0" outline="0" showAll="0" defaultSubtotal="0">
      <items count="11">
        <item x="9"/>
        <item x="4"/>
        <item x="2"/>
        <item x="7"/>
        <item x="10"/>
        <item x="0"/>
        <item x="8"/>
        <item x="5"/>
        <item x="3"/>
        <item x="6"/>
        <item x="1"/>
      </items>
    </pivotField>
    <pivotField axis="axisRow" compact="0" outline="0" showAll="0" defaultSubtotal="0">
      <items count="2">
        <item x="1"/>
        <item x="0"/>
      </items>
    </pivotField>
    <pivotField compact="0" outline="0" showAll="0"/>
    <pivotField axis="axisRow" compact="0" outline="0" showAll="0" defaultSubtotal="0">
      <items count="109">
        <item x="0"/>
        <item x="1"/>
        <item x="2"/>
        <item x="3"/>
        <item x="4"/>
        <item x="5"/>
        <item x="9"/>
        <item x="10"/>
        <item x="11"/>
        <item x="6"/>
        <item x="7"/>
        <item x="40"/>
        <item x="41"/>
        <item x="42"/>
        <item x="8"/>
        <item x="43"/>
        <item x="44"/>
        <item x="45"/>
        <item x="46"/>
        <item x="47"/>
        <item x="54"/>
        <item x="48"/>
        <item x="49"/>
        <item x="50"/>
        <item x="57"/>
        <item x="55"/>
        <item x="58"/>
        <item x="12"/>
        <item x="13"/>
        <item x="14"/>
        <item x="15"/>
        <item x="16"/>
        <item x="17"/>
        <item x="59"/>
        <item m="1" x="97"/>
        <item x="18"/>
        <item x="19"/>
        <item x="63"/>
        <item m="1" x="71"/>
        <item x="51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m="1" x="104"/>
        <item x="33"/>
        <item x="34"/>
        <item x="35"/>
        <item x="36"/>
        <item x="37"/>
        <item x="38"/>
        <item x="39"/>
        <item m="1" x="93"/>
        <item m="1" x="84"/>
        <item m="1" x="79"/>
        <item m="1" x="77"/>
        <item x="52"/>
        <item x="53"/>
        <item m="1" x="68"/>
        <item m="1" x="64"/>
        <item m="1" x="106"/>
        <item m="1" x="102"/>
        <item m="1" x="99"/>
        <item m="1" x="94"/>
        <item m="1" x="88"/>
        <item m="1" x="85"/>
        <item m="1" x="83"/>
        <item m="1" x="80"/>
        <item m="1" x="78"/>
        <item m="1" x="74"/>
        <item m="1" x="72"/>
        <item m="1" x="69"/>
        <item m="1" x="66"/>
        <item m="1" x="107"/>
        <item m="1" x="103"/>
        <item m="1" x="100"/>
        <item m="1" x="96"/>
        <item m="1" x="90"/>
        <item m="1" x="86"/>
        <item m="1" x="81"/>
        <item m="1" x="76"/>
        <item m="1" x="73"/>
        <item m="1" x="70"/>
        <item x="56"/>
        <item x="60"/>
        <item x="61"/>
        <item x="62"/>
        <item m="1" x="108"/>
        <item m="1" x="92"/>
        <item m="1" x="95"/>
        <item m="1" x="82"/>
        <item m="1" x="87"/>
        <item m="1" x="67"/>
        <item m="1" x="98"/>
        <item m="1" x="75"/>
        <item m="1" x="91"/>
        <item m="1" x="101"/>
        <item m="1" x="105"/>
        <item m="1" x="65"/>
        <item m="1" x="89"/>
      </items>
    </pivotField>
    <pivotField compact="0" outline="0" showAll="0"/>
    <pivotField compact="0" outline="0" showAll="0"/>
    <pivotField axis="axisRow" compact="0" outline="0" showAll="0" defaultSubtotal="0">
      <items count="108">
        <item x="3"/>
        <item x="6"/>
        <item x="10"/>
        <item x="8"/>
        <item x="15"/>
        <item x="9"/>
        <item x="7"/>
        <item x="4"/>
        <item x="11"/>
        <item x="17"/>
        <item x="14"/>
        <item x="5"/>
        <item x="32"/>
        <item x="19"/>
        <item x="25"/>
        <item x="28"/>
        <item x="1"/>
        <item x="20"/>
        <item x="42"/>
        <item x="18"/>
        <item x="22"/>
        <item x="2"/>
        <item m="1" x="104"/>
        <item x="23"/>
        <item x="30"/>
        <item x="29"/>
        <item x="24"/>
        <item x="21"/>
        <item x="43"/>
        <item x="36"/>
        <item x="34"/>
        <item x="27"/>
        <item x="16"/>
        <item x="35"/>
        <item x="33"/>
        <item x="38"/>
        <item m="1" x="73"/>
        <item x="12"/>
        <item m="1" x="107"/>
        <item m="1" x="99"/>
        <item x="53"/>
        <item m="1" x="85"/>
        <item m="1" x="76"/>
        <item x="49"/>
        <item m="1" x="62"/>
        <item m="1" x="96"/>
        <item x="55"/>
        <item m="1" x="84"/>
        <item m="1" x="69"/>
        <item m="1" x="103"/>
        <item m="1" x="93"/>
        <item x="46"/>
        <item m="1" x="98"/>
        <item m="1" x="75"/>
        <item m="1" x="67"/>
        <item m="1" x="102"/>
        <item x="58"/>
        <item x="54"/>
        <item m="1" x="74"/>
        <item x="48"/>
        <item x="50"/>
        <item m="1" x="90"/>
        <item m="1" x="81"/>
        <item m="1" x="66"/>
        <item m="1" x="72"/>
        <item m="1" x="68"/>
        <item m="1" x="87"/>
        <item x="47"/>
        <item m="1" x="78"/>
        <item m="1" x="92"/>
        <item m="1" x="82"/>
        <item m="1" x="71"/>
        <item m="1" x="65"/>
        <item x="40"/>
        <item x="0"/>
        <item x="13"/>
        <item x="26"/>
        <item x="31"/>
        <item x="37"/>
        <item x="39"/>
        <item x="41"/>
        <item x="44"/>
        <item x="45"/>
        <item x="51"/>
        <item x="52"/>
        <item x="56"/>
        <item x="57"/>
        <item m="1" x="79"/>
        <item m="1" x="61"/>
        <item m="1" x="95"/>
        <item m="1" x="80"/>
        <item m="1" x="100"/>
        <item m="1" x="101"/>
        <item m="1" x="59"/>
        <item m="1" x="70"/>
        <item m="1" x="64"/>
        <item m="1" x="77"/>
        <item m="1" x="106"/>
        <item m="1" x="86"/>
        <item m="1" x="91"/>
        <item m="1" x="97"/>
        <item m="1" x="94"/>
        <item m="1" x="88"/>
        <item m="1" x="83"/>
        <item m="1" x="89"/>
        <item m="1" x="63"/>
        <item m="1" x="60"/>
        <item m="1" x="105"/>
      </items>
    </pivotField>
    <pivotField axis="axisRow" compact="0" outline="0" showAll="0" defaultSubtotal="0">
      <items count="2940">
        <item m="1" x="2313"/>
        <item m="1" x="1128"/>
        <item m="1" x="2717"/>
        <item m="1" x="1428"/>
        <item m="1" x="1163"/>
        <item m="1" x="2868"/>
        <item m="1" x="1153"/>
        <item m="1" x="1849"/>
        <item m="1" x="2891"/>
        <item m="1" x="1450"/>
        <item m="1" x="2250"/>
        <item m="1" x="1820"/>
        <item m="1" x="1607"/>
        <item m="1" x="1996"/>
        <item m="1" x="2667"/>
        <item m="1" x="1893"/>
        <item m="1" x="1676"/>
        <item m="1" x="1330"/>
        <item m="1" x="1529"/>
        <item m="1" x="2188"/>
        <item m="1" x="1926"/>
        <item m="1" x="2265"/>
        <item m="1" x="1579"/>
        <item m="1" x="861"/>
        <item m="1" x="2478"/>
        <item m="1" x="2856"/>
        <item m="1" x="1822"/>
        <item m="1" x="2111"/>
        <item m="1" x="2469"/>
        <item m="1" x="1425"/>
        <item m="1" x="1798"/>
        <item m="1" x="2104"/>
        <item m="1" x="2027"/>
        <item m="1" x="1523"/>
        <item m="1" x="985"/>
        <item m="1" x="1121"/>
        <item m="1" x="1214"/>
        <item m="1" x="1360"/>
        <item m="1" x="1682"/>
        <item m="1" x="2037"/>
        <item m="1" x="2080"/>
        <item m="1" x="2391"/>
        <item m="1" x="1958"/>
        <item m="1" x="1612"/>
        <item m="1" x="1963"/>
        <item m="1" x="1513"/>
        <item m="1" x="2052"/>
        <item m="1" x="2553"/>
        <item m="1" x="2211"/>
        <item m="1" x="2917"/>
        <item m="1" x="1519"/>
        <item m="1" x="2048"/>
        <item m="1" x="2249"/>
        <item m="1" x="1653"/>
        <item m="1" x="2184"/>
        <item m="1" x="2251"/>
        <item m="1" x="1654"/>
        <item m="1" x="1280"/>
        <item m="1" x="1990"/>
        <item m="1" x="2338"/>
        <item m="1" x="1736"/>
        <item m="1" x="894"/>
        <item m="1" x="1257"/>
        <item m="1" x="1385"/>
        <item m="1" x="1261"/>
        <item m="1" x="1386"/>
        <item m="1" x="1847"/>
        <item m="1" x="1981"/>
        <item m="1" x="2022"/>
        <item m="1" x="2621"/>
        <item m="1" x="2907"/>
        <item m="1" x="1267"/>
        <item m="1" x="1941"/>
        <item m="1" x="1408"/>
        <item m="1" x="2089"/>
        <item m="1" x="2101"/>
        <item m="1" x="1484"/>
        <item m="1" x="1843"/>
        <item m="1" x="1694"/>
        <item m="1" x="2316"/>
        <item m="1" x="2317"/>
        <item m="1" x="2319"/>
        <item m="1" x="1834"/>
        <item m="1" x="1964"/>
        <item m="1" x="2631"/>
        <item m="1" x="1279"/>
        <item m="1" x="1982"/>
        <item m="1" x="961"/>
        <item m="1" x="962"/>
        <item m="1" x="2398"/>
        <item m="1" x="2847"/>
        <item m="1" x="1727"/>
        <item m="1" x="2530"/>
        <item m="1" x="2873"/>
        <item m="1" x="1902"/>
        <item m="1" x="1122"/>
        <item m="1" x="2257"/>
        <item m="1" x="1507"/>
        <item m="1" x="2403"/>
        <item m="1" x="2643"/>
        <item m="1" x="2267"/>
        <item m="1" x="1894"/>
        <item m="1" x="1401"/>
        <item m="1" x="2143"/>
        <item m="1" x="2045"/>
        <item m="1" x="2145"/>
        <item m="1" x="2452"/>
        <item m="1" x="1787"/>
        <item m="1" x="2105"/>
        <item m="1" x="1485"/>
        <item m="1" x="1790"/>
        <item m="1" x="2299"/>
        <item m="1" x="1800"/>
        <item m="1" x="2128"/>
        <item m="1" x="2681"/>
        <item m="1" x="2240"/>
        <item m="1" x="2348"/>
        <item m="1" x="2739"/>
        <item m="1" x="1442"/>
        <item m="1" x="1858"/>
        <item m="1" x="895"/>
        <item m="1" x="1536"/>
        <item m="1" x="1074"/>
        <item m="1" x="1189"/>
        <item m="1" x="1980"/>
        <item m="1" x="2148"/>
        <item m="1" x="2700"/>
        <item m="1" x="1115"/>
        <item m="1" x="1590"/>
        <item m="1" x="1243"/>
        <item m="1" x="1269"/>
        <item m="1" x="1802"/>
        <item m="1" x="1324"/>
        <item x="187"/>
        <item m="1" x="2322"/>
        <item m="1" x="2722"/>
        <item m="1" x="2723"/>
        <item m="1" x="1305"/>
        <item m="1" x="1159"/>
        <item m="1" x="2646"/>
        <item m="1" x="1681"/>
        <item m="1" x="1907"/>
        <item m="1" x="1846"/>
        <item m="1" x="1698"/>
        <item m="1" x="1191"/>
        <item m="1" x="2724"/>
        <item m="1" x="2574"/>
        <item m="1" x="1627"/>
        <item m="1" x="1908"/>
        <item m="1" x="2575"/>
        <item m="1" x="2164"/>
        <item m="1" x="2176"/>
        <item m="1" x="2186"/>
        <item m="1" x="1164"/>
        <item m="1" x="1841"/>
        <item m="1" x="2210"/>
        <item m="1" x="2237"/>
        <item m="1" x="1739"/>
        <item m="1" x="1177"/>
        <item m="1" x="1129"/>
        <item m="1" x="1002"/>
        <item m="1" x="1419"/>
        <item m="1" x="1589"/>
        <item m="1" x="1058"/>
        <item m="1" x="1098"/>
        <item m="1" x="1876"/>
        <item m="1" x="986"/>
        <item m="1" x="1012"/>
        <item m="1" x="1414"/>
        <item m="1" x="960"/>
        <item m="1" x="1353"/>
        <item m="1" x="1508"/>
        <item m="1" x="1369"/>
        <item m="1" x="1524"/>
        <item m="1" x="2380"/>
        <item m="1" x="1837"/>
        <item m="1" x="2819"/>
        <item m="1" x="1311"/>
        <item m="1" x="1271"/>
        <item m="1" x="2363"/>
        <item m="1" x="2345"/>
        <item m="1" x="1857"/>
        <item m="1" x="1274"/>
        <item m="1" x="1275"/>
        <item m="1" x="1225"/>
        <item m="1" x="1230"/>
        <item m="1" x="1178"/>
        <item m="1" x="1179"/>
        <item m="1" x="1031"/>
        <item m="1" x="2938"/>
        <item m="1" x="1166"/>
        <item m="1" x="2828"/>
        <item m="1" x="967"/>
        <item m="1" x="2611"/>
        <item m="1" x="1967"/>
        <item m="1" x="2285"/>
        <item m="1" x="1390"/>
        <item m="1" x="2288"/>
        <item m="1" x="2289"/>
        <item m="1" x="2290"/>
        <item m="1" x="1103"/>
        <item m="1" x="1087"/>
        <item m="1" x="1248"/>
        <item m="1" x="1035"/>
        <item m="1" x="2786"/>
        <item m="1" x="945"/>
        <item m="1" x="2682"/>
        <item m="1" x="1769"/>
        <item m="1" x="2220"/>
        <item m="1" x="1726"/>
        <item m="1" x="1332"/>
        <item m="1" x="847"/>
        <item m="1" x="2799"/>
        <item m="1" x="2340"/>
        <item m="1" x="941"/>
        <item m="1" x="2462"/>
        <item m="1" x="1953"/>
        <item m="1" x="2551"/>
        <item m="1" x="1885"/>
        <item m="1" x="1731"/>
        <item m="1" x="903"/>
        <item m="1" x="2547"/>
        <item m="1" x="2801"/>
        <item m="1" x="2384"/>
        <item m="1" x="1016"/>
        <item m="1" x="1020"/>
        <item m="1" x="888"/>
        <item m="1" x="974"/>
        <item m="1" x="2935"/>
        <item m="1" x="1086"/>
        <item m="1" x="1306"/>
        <item m="1" x="2404"/>
        <item m="1" x="2740"/>
        <item m="1" x="2883"/>
        <item m="1" x="2669"/>
        <item m="1" x="2375"/>
        <item m="1" x="1619"/>
        <item m="1" x="1620"/>
        <item m="1" x="1599"/>
        <item m="1" x="1040"/>
        <item m="1" x="2508"/>
        <item m="1" x="1723"/>
        <item m="1" x="2344"/>
        <item m="1" x="1779"/>
        <item m="1" x="2618"/>
        <item m="1" x="1394"/>
        <item m="1" x="915"/>
        <item m="1" x="1085"/>
        <item m="1" x="963"/>
        <item m="1" x="993"/>
        <item m="1" x="2038"/>
        <item m="1" x="2039"/>
        <item m="1" x="2008"/>
        <item m="1" x="2011"/>
        <item m="1" x="1172"/>
        <item m="1" x="2388"/>
        <item m="1" x="1746"/>
        <item m="1" x="1796"/>
        <item m="1" x="1431"/>
        <item m="1" x="1383"/>
        <item m="1" x="1965"/>
        <item m="1" x="2115"/>
        <item m="1" x="2160"/>
        <item m="1" x="2550"/>
        <item m="1" x="1883"/>
        <item m="1" x="1888"/>
        <item m="1" x="1349"/>
        <item m="1" x="2872"/>
        <item m="1" x="2125"/>
        <item m="1" x="2665"/>
        <item m="1" x="1084"/>
        <item m="1" x="2464"/>
        <item m="1" x="1096"/>
        <item m="1" x="2395"/>
        <item m="1" x="2103"/>
        <item m="1" x="1242"/>
        <item m="1" x="2914"/>
        <item m="1" x="1605"/>
        <item m="1" x="937"/>
        <item m="1" x="1089"/>
        <item m="1" x="1139"/>
        <item m="1" x="2922"/>
        <item m="1" x="1618"/>
        <item m="1" x="1781"/>
        <item m="1" x="1154"/>
        <item m="1" x="1176"/>
        <item m="1" x="1215"/>
        <item m="1" x="1082"/>
        <item m="1" x="1718"/>
        <item m="1" x="1872"/>
        <item m="1" x="1107"/>
        <item m="1" x="1567"/>
        <item m="1" x="1402"/>
        <item m="1" x="2637"/>
        <item m="1" x="884"/>
        <item x="457"/>
        <item m="1" x="1815"/>
        <item m="1" x="1851"/>
        <item m="1" x="2610"/>
        <item m="1" x="1329"/>
        <item m="1" x="1615"/>
        <item m="1" x="907"/>
        <item m="1" x="2639"/>
        <item x="455"/>
        <item m="1" x="2797"/>
        <item m="1" x="2329"/>
        <item m="1" x="2640"/>
        <item m="1" x="1281"/>
        <item m="1" x="2622"/>
        <item m="1" x="955"/>
        <item m="1" x="1895"/>
        <item m="1" x="2226"/>
        <item m="1" x="1706"/>
        <item m="1" x="2231"/>
        <item m="1" x="1707"/>
        <item m="1" x="2649"/>
        <item m="1" x="1052"/>
        <item m="1" x="1056"/>
        <item m="1" x="1315"/>
        <item m="1" x="1877"/>
        <item m="1" x="1294"/>
        <item m="1" x="1511"/>
        <item m="1" x="1019"/>
        <item m="1" x="1878"/>
        <item m="1" x="2073"/>
        <item m="1" x="2761"/>
        <item m="1" x="2830"/>
        <item m="1" x="2587"/>
        <item m="1" x="2831"/>
        <item m="1" x="906"/>
        <item m="1" x="2912"/>
        <item m="1" x="2854"/>
        <item m="1" x="2811"/>
        <item m="1" x="1928"/>
        <item x="171"/>
        <item x="323"/>
        <item m="1" x="1304"/>
        <item m="1" x="1255"/>
        <item m="1" x="2286"/>
        <item m="1" x="1136"/>
        <item x="546"/>
        <item m="1" x="2202"/>
        <item m="1" x="1897"/>
        <item m="1" x="1657"/>
        <item m="1" x="2162"/>
        <item m="1" x="2010"/>
        <item m="1" x="2041"/>
        <item m="1" x="2015"/>
        <item m="1" x="2093"/>
        <item m="1" x="1239"/>
        <item m="1" x="868"/>
        <item m="1" x="1334"/>
        <item m="1" x="1299"/>
        <item m="1" x="2378"/>
        <item m="1" x="1881"/>
        <item m="1" x="1863"/>
        <item m="1" x="2206"/>
        <item m="1" x="2174"/>
        <item m="1" x="2269"/>
        <item m="1" x="929"/>
        <item m="1" x="1637"/>
        <item m="1" x="1249"/>
        <item m="1" x="2362"/>
        <item m="1" x="1752"/>
        <item m="1" x="1379"/>
        <item m="1" x="1647"/>
        <item m="1" x="1473"/>
        <item m="1" x="2444"/>
        <item m="1" x="2007"/>
        <item m="1" x="1892"/>
        <item m="1" x="999"/>
        <item m="1" x="1915"/>
        <item m="1" x="2909"/>
        <item m="1" x="1671"/>
        <item m="1" x="1749"/>
        <item m="1" x="2809"/>
        <item m="1" x="1015"/>
        <item m="1" x="1375"/>
        <item m="1" x="2117"/>
        <item m="1" x="2099"/>
        <item m="1" x="1327"/>
        <item m="1" x="2068"/>
        <item m="1" x="2229"/>
        <item m="1" x="953"/>
        <item m="1" x="1206"/>
        <item m="1" x="2343"/>
        <item m="1" x="2132"/>
        <item m="1" x="1443"/>
        <item m="1" x="2736"/>
        <item m="1" x="1045"/>
        <item m="1" x="1101"/>
        <item m="1" x="1663"/>
        <item m="1" x="2871"/>
        <item m="1" x="2026"/>
        <item m="1" x="1891"/>
        <item m="1" x="1904"/>
        <item m="1" x="2605"/>
        <item m="1" x="2121"/>
        <item m="1" x="2863"/>
        <item m="1" x="1969"/>
        <item m="1" x="1171"/>
        <item m="1" x="1308"/>
        <item m="1" x="2678"/>
        <item m="1" x="1827"/>
        <item m="1" x="2057"/>
        <item m="1" x="2632"/>
        <item m="1" x="2634"/>
        <item m="1" x="2685"/>
        <item m="1" x="2417"/>
        <item m="1" x="2754"/>
        <item m="1" x="1776"/>
        <item m="1" x="1732"/>
        <item m="1" x="2844"/>
        <item m="1" x="2852"/>
        <item m="1" x="1169"/>
        <item m="1" x="1362"/>
        <item m="1" x="1205"/>
        <item m="1" x="2350"/>
        <item m="1" x="1766"/>
        <item m="1" x="2337"/>
        <item m="1" x="1216"/>
        <item x="620"/>
        <item m="1" x="1596"/>
        <item m="1" x="995"/>
        <item m="1" x="1234"/>
        <item m="1" x="2266"/>
        <item m="1" x="2536"/>
        <item m="1" x="2494"/>
        <item m="1" x="1190"/>
        <item m="1" x="1406"/>
        <item m="1" x="2438"/>
        <item m="1" x="1300"/>
        <item m="1" x="1480"/>
        <item m="1" x="1482"/>
        <item m="1" x="1427"/>
        <item m="1" x="1687"/>
        <item m="1" x="1688"/>
        <item m="1" x="1689"/>
        <item m="1" x="1690"/>
        <item m="1" x="1693"/>
        <item m="1" x="1640"/>
        <item m="1" x="1603"/>
        <item m="1" x="1546"/>
        <item m="1" x="1399"/>
        <item m="1" x="2331"/>
        <item m="1" x="1721"/>
        <item m="1" x="1724"/>
        <item m="1" x="1665"/>
        <item m="1" x="1667"/>
        <item m="1" x="1669"/>
        <item m="1" x="1670"/>
        <item m="1" x="1531"/>
        <item m="1" x="1426"/>
        <item m="1" x="1999"/>
        <item m="1" x="928"/>
        <item m="1" x="1735"/>
        <item m="1" x="1296"/>
        <item m="1" x="1298"/>
        <item m="1" x="1629"/>
        <item m="1" x="2795"/>
        <item m="1" x="2433"/>
        <item m="1" x="2396"/>
        <item m="1" x="1241"/>
        <item m="1" x="2397"/>
        <item m="1" x="1614"/>
        <item m="1" x="2905"/>
        <item m="1" x="2473"/>
        <item m="1" x="2475"/>
        <item m="1" x="1041"/>
        <item m="1" x="2221"/>
        <item m="1" x="2563"/>
        <item m="1" x="1247"/>
        <item m="1" x="949"/>
        <item m="1" x="2119"/>
        <item m="1" x="1152"/>
        <item m="1" x="1373"/>
        <item m="1" x="849"/>
        <item m="1" x="1910"/>
        <item m="1" x="1602"/>
        <item m="1" x="1199"/>
        <item m="1" x="2373"/>
        <item m="1" x="996"/>
        <item m="1" x="2178"/>
        <item m="1" x="1108"/>
        <item m="1" x="2919"/>
        <item m="1" x="1307"/>
        <item m="1" x="2485"/>
        <item m="1" x="2169"/>
        <item m="1" x="1855"/>
        <item m="1" x="1668"/>
        <item m="1" x="1743"/>
        <item m="1" x="2156"/>
        <item m="1" x="1409"/>
        <item m="1" x="1168"/>
        <item x="731"/>
        <item m="1" x="1395"/>
        <item m="1" x="1539"/>
        <item m="1" x="1500"/>
        <item m="1" x="2839"/>
        <item m="1" x="1270"/>
        <item m="1" x="1685"/>
        <item m="1" x="1716"/>
        <item m="1" x="2153"/>
        <item m="1" x="863"/>
        <item m="1" x="1898"/>
        <item m="1" x="2055"/>
        <item m="1" x="2235"/>
        <item m="1" x="2437"/>
        <item m="1" x="853"/>
        <item m="1" x="1974"/>
        <item m="1" x="1929"/>
        <item m="1" x="2215"/>
        <item m="1" x="2827"/>
        <item m="1" x="2573"/>
        <item m="1" x="889"/>
        <item m="1" x="1474"/>
        <item m="1" x="2405"/>
        <item m="1" x="1380"/>
        <item m="1" x="1219"/>
        <item m="1" x="1675"/>
        <item m="1" x="1791"/>
        <item m="1" x="2042"/>
        <item m="1" x="2069"/>
        <item m="1" x="2418"/>
        <item m="1" x="2833"/>
        <item m="1" x="1160"/>
        <item m="1" x="954"/>
        <item m="1" x="916"/>
        <item m="1" x="2769"/>
        <item m="1" x="2698"/>
        <item m="1" x="1404"/>
        <item m="1" x="1831"/>
        <item m="1" x="2876"/>
        <item m="1" x="1196"/>
        <item m="1" x="2921"/>
        <item m="1" x="1184"/>
        <item m="1" x="2207"/>
        <item m="1" x="2768"/>
        <item m="1" x="952"/>
        <item m="1" x="2466"/>
        <item x="16"/>
        <item x="17"/>
        <item m="1" x="1198"/>
        <item m="1" x="2789"/>
        <item m="1" x="1407"/>
        <item m="1" x="2070"/>
        <item m="1" x="2544"/>
        <item m="1" x="1335"/>
        <item m="1" x="933"/>
        <item m="1" x="936"/>
        <item m="1" x="2046"/>
        <item m="1" x="2703"/>
        <item m="1" x="2642"/>
        <item m="1" x="1938"/>
        <item m="1" x="1702"/>
        <item m="1" x="1890"/>
        <item m="1" x="2904"/>
        <item m="1" x="1223"/>
        <item m="1" x="1071"/>
        <item m="1" x="1113"/>
        <item m="1" x="1114"/>
        <item m="1" x="1073"/>
        <item m="1" x="1639"/>
        <item m="1" x="1110"/>
        <item m="1" x="2393"/>
        <item m="1" x="1338"/>
        <item m="1" x="1695"/>
        <item m="1" x="2484"/>
        <item m="1" x="1014"/>
        <item m="1" x="2242"/>
        <item m="1" x="1423"/>
        <item m="1" x="1587"/>
        <item m="1" x="1900"/>
        <item m="1" x="2538"/>
        <item m="1" x="2000"/>
        <item m="1" x="2937"/>
        <item m="1" x="2179"/>
        <item m="1" x="2158"/>
        <item m="1" x="2699"/>
        <item m="1" x="1186"/>
        <item m="1" x="2187"/>
        <item m="1" x="1824"/>
        <item m="1" x="1088"/>
        <item m="1" x="2588"/>
        <item m="1" x="2372"/>
        <item m="1" x="1760"/>
        <item m="1" x="1782"/>
        <item m="1" x="2100"/>
        <item m="1" x="1011"/>
        <item m="1" x="2686"/>
        <item m="1" x="2687"/>
        <item m="1" x="1924"/>
        <item m="1" x="1925"/>
        <item m="1" x="2364"/>
        <item m="1" x="2409"/>
        <item m="1" x="2451"/>
        <item m="1" x="1333"/>
        <item m="1" x="2892"/>
        <item m="1" x="2181"/>
        <item m="1" x="2511"/>
        <item m="1" x="2261"/>
        <item m="1" x="2641"/>
        <item m="1" x="2410"/>
        <item m="1" x="2411"/>
        <item m="1" x="1437"/>
        <item m="1" x="1543"/>
        <item m="1" x="2412"/>
        <item m="1" x="1438"/>
        <item m="1" x="1556"/>
        <item m="1" x="1557"/>
        <item m="1" x="1295"/>
        <item m="1" x="2576"/>
        <item m="1" x="2406"/>
        <item m="1" x="971"/>
        <item m="1" x="1661"/>
        <item m="1" x="1869"/>
        <item m="1" x="1595"/>
        <item m="1" x="2321"/>
        <item m="1" x="1870"/>
        <item m="1" x="1871"/>
        <item m="1" x="1873"/>
        <item m="1" x="1517"/>
        <item m="1" x="2930"/>
        <item m="1" x="883"/>
        <item m="1" x="2053"/>
        <item m="1" x="845"/>
        <item m="1" x="1268"/>
        <item m="1" x="846"/>
        <item m="1" x="1065"/>
        <item m="1" x="1182"/>
        <item m="1" x="1659"/>
        <item m="1" x="1512"/>
        <item m="1" x="2820"/>
        <item m="1" x="2271"/>
        <item m="1" x="1780"/>
        <item m="1" x="1748"/>
        <item m="1" x="1759"/>
        <item m="1" x="1767"/>
        <item m="1" x="1252"/>
        <item m="1" x="2212"/>
        <item m="1" x="1601"/>
        <item m="1" x="2766"/>
        <item m="1" x="2213"/>
        <item m="1" x="1370"/>
        <item m="1" x="1939"/>
        <item m="1" x="2218"/>
        <item m="1" x="1830"/>
        <item m="1" x="2767"/>
        <item m="1" x="1842"/>
        <item m="1" x="2336"/>
        <item m="1" x="1750"/>
        <item m="1" x="2416"/>
        <item m="1" x="1674"/>
        <item m="1" x="1758"/>
        <item m="1" x="2283"/>
        <item m="1" x="2232"/>
        <item m="1" x="1683"/>
        <item m="1" x="1352"/>
        <item m="1" x="2798"/>
        <item m="1" x="991"/>
        <item m="1" x="2730"/>
        <item m="1" x="1773"/>
        <item m="1" x="1799"/>
        <item m="1" x="2893"/>
        <item m="1" x="1774"/>
        <item m="1" x="882"/>
        <item m="1" x="2629"/>
        <item m="1" x="2928"/>
        <item m="1" x="1350"/>
        <item m="1" x="1704"/>
        <item m="1" x="2733"/>
        <item m="1" x="2735"/>
        <item m="1" x="2166"/>
        <item m="1" x="2572"/>
        <item m="1" x="1010"/>
        <item m="1" x="2424"/>
        <item m="1" x="2036"/>
        <item m="1" x="1259"/>
        <item m="1" x="1150"/>
        <item m="1" x="1001"/>
        <item m="1" x="1053"/>
        <item m="1" x="2076"/>
        <item m="1" x="2805"/>
        <item m="1" x="2817"/>
        <item m="1" x="2157"/>
        <item m="1" x="2818"/>
        <item m="1" x="2312"/>
        <item m="1" x="2043"/>
        <item m="1" x="1860"/>
        <item m="1" x="2256"/>
        <item m="1" x="1377"/>
        <item m="1" x="2258"/>
        <item m="1" x="1832"/>
        <item m="1" x="2846"/>
        <item m="1" x="2500"/>
        <item m="1" x="1144"/>
        <item m="1" x="1146"/>
        <item m="1" x="1819"/>
        <item m="1" x="1187"/>
        <item m="1" x="1821"/>
        <item m="1" x="1680"/>
        <item m="1" x="2727"/>
        <item m="1" x="2170"/>
        <item m="1" x="1061"/>
        <item m="1" x="1960"/>
        <item m="1" x="1081"/>
        <item m="1" x="2246"/>
        <item m="1" x="2365"/>
        <item m="1" x="2234"/>
        <item m="1" x="1318"/>
        <item m="1" x="2864"/>
        <item m="1" x="2710"/>
        <item m="1" x="1320"/>
        <item m="1" x="2595"/>
        <item m="1" x="2939"/>
        <item m="1" x="2693"/>
        <item m="1" x="1932"/>
        <item m="1" x="1420"/>
        <item m="1" x="2911"/>
        <item m="1" x="2201"/>
        <item m="1" x="2666"/>
        <item m="1" x="1208"/>
        <item m="1" x="2445"/>
        <item m="1" x="1209"/>
        <item m="1" x="1210"/>
        <item m="1" x="1211"/>
        <item m="1" x="2658"/>
        <item m="1" x="2526"/>
        <item m="1" x="1283"/>
        <item m="1" x="2650"/>
        <item m="1" x="1078"/>
        <item m="1" x="1864"/>
        <item m="1" x="2012"/>
        <item m="1" x="2660"/>
        <item m="1" x="2332"/>
        <item m="1" x="1382"/>
        <item m="1" x="1840"/>
        <item m="1" x="1973"/>
        <item m="1" x="1286"/>
        <item m="1" x="924"/>
        <item m="1" x="1291"/>
        <item m="1" x="925"/>
        <item m="1" x="1293"/>
        <item m="1" x="1289"/>
        <item m="1" x="1703"/>
        <item m="1" x="2662"/>
        <item m="1" x="2260"/>
        <item m="1" x="2624"/>
        <item m="1" x="2890"/>
        <item m="1" x="956"/>
        <item m="1" x="890"/>
        <item m="1" x="2175"/>
        <item m="1" x="1222"/>
        <item m="1" x="2790"/>
        <item m="1" x="1039"/>
        <item m="1" x="1742"/>
        <item m="1" x="1192"/>
        <item m="1" x="2918"/>
        <item m="1" x="1050"/>
        <item m="1" x="1416"/>
        <item m="1" x="2222"/>
        <item x="783"/>
        <item m="1" x="1118"/>
        <item m="1" x="1132"/>
        <item m="1" x="919"/>
        <item m="1" x="1934"/>
        <item m="1" x="1859"/>
        <item m="1" x="2006"/>
        <item m="1" x="1351"/>
        <item m="1" x="1986"/>
        <item m="1" x="1936"/>
        <item m="1" x="1165"/>
        <item m="1" x="2463"/>
        <item m="1" x="2731"/>
        <item m="1" x="2377"/>
        <item m="1" x="2635"/>
        <item m="1" x="2510"/>
        <item m="1" x="2507"/>
        <item m="1" x="2743"/>
        <item m="1" x="2608"/>
        <item m="1" x="2161"/>
        <item m="1" x="1093"/>
        <item m="1" x="1193"/>
        <item m="1" x="2897"/>
        <item m="1" x="2155"/>
        <item m="1" x="876"/>
        <item m="1" x="2114"/>
        <item m="1" x="2776"/>
        <item m="1" x="2020"/>
        <item m="1" x="2096"/>
        <item m="1" x="1874"/>
        <item m="1" x="1593"/>
        <item m="1" x="2063"/>
        <item m="1" x="2895"/>
        <item m="1" x="2324"/>
        <item x="499"/>
        <item x="500"/>
        <item x="501"/>
        <item m="1" x="1989"/>
        <item m="1" x="1997"/>
        <item m="1" x="1235"/>
        <item m="1" x="2851"/>
        <item x="502"/>
        <item x="503"/>
        <item m="1" x="1195"/>
        <item x="545"/>
        <item m="1" x="980"/>
        <item m="1" x="1966"/>
        <item m="1" x="2748"/>
        <item m="1" x="1059"/>
        <item m="1" x="1467"/>
        <item m="1" x="1468"/>
        <item m="1" x="1638"/>
        <item m="1" x="1469"/>
        <item m="1" x="1309"/>
        <item m="1" x="914"/>
        <item m="1" x="2679"/>
        <item m="1" x="2680"/>
        <item m="1" x="1470"/>
        <item m="1" x="901"/>
        <item m="1" x="1861"/>
        <item x="838"/>
        <item x="840"/>
        <item x="837"/>
        <item x="839"/>
        <item m="1" x="2715"/>
        <item m="1" x="2002"/>
        <item m="1" x="2436"/>
        <item m="1" x="1666"/>
        <item m="1" x="2657"/>
        <item m="1" x="1708"/>
        <item m="1" x="2109"/>
        <item m="1" x="1994"/>
        <item m="1" x="1636"/>
        <item m="1" x="1446"/>
        <item m="1" x="1325"/>
        <item m="1" x="2342"/>
        <item m="1" x="1504"/>
        <item m="1" x="2060"/>
        <item m="1" x="2439"/>
        <item m="1" x="2771"/>
        <item m="1" x="900"/>
        <item m="1" x="2824"/>
        <item m="1" x="2487"/>
        <item m="1" x="2488"/>
        <item m="1" x="2490"/>
        <item m="1" x="2491"/>
        <item m="1" x="2492"/>
        <item m="1" x="879"/>
        <item m="1" x="2493"/>
        <item m="1" x="1560"/>
        <item m="1" x="1202"/>
        <item m="1" x="2913"/>
        <item m="1" x="2505"/>
        <item m="1" x="1844"/>
        <item m="1" x="865"/>
        <item m="1" x="2205"/>
        <item m="1" x="1435"/>
        <item m="1" x="1323"/>
        <item m="1" x="2064"/>
        <item m="1" x="1337"/>
        <item m="1" x="1649"/>
        <item m="1" x="2180"/>
        <item m="1" x="1650"/>
        <item m="1" x="2030"/>
        <item m="1" x="2379"/>
        <item m="1" x="1949"/>
        <item m="1" x="2004"/>
        <item m="1" x="1453"/>
        <item m="1" x="2005"/>
        <item m="1" x="1454"/>
        <item m="1" x="1951"/>
        <item m="1" x="2712"/>
        <item m="1" x="1240"/>
        <item m="1" x="1273"/>
        <item m="1" x="923"/>
        <item m="1" x="927"/>
        <item m="1" x="1811"/>
        <item m="1" x="1245"/>
        <item m="1" x="2009"/>
        <item m="1" x="1452"/>
        <item m="1" x="1984"/>
        <item m="1" x="2159"/>
        <item m="1" x="1066"/>
        <item m="1" x="1067"/>
        <item m="1" x="1068"/>
        <item m="1" x="1069"/>
        <item m="1" x="2549"/>
        <item m="1" x="2880"/>
        <item m="1" x="1227"/>
        <item x="814"/>
        <item m="1" x="1803"/>
        <item m="1" x="2614"/>
        <item m="1" x="1933"/>
        <item m="1" x="978"/>
        <item m="1" x="1515"/>
        <item m="1" x="2217"/>
        <item m="1" x="1720"/>
        <item m="1" x="2567"/>
        <item m="1" x="2568"/>
        <item m="1" x="973"/>
        <item m="1" x="2112"/>
        <item m="1" x="2346"/>
        <item m="1" x="1421"/>
        <item m="1" x="1422"/>
        <item m="1" x="2597"/>
        <item m="1" x="2151"/>
        <item m="1" x="2019"/>
        <item m="1" x="2808"/>
        <item m="1" x="1626"/>
        <item m="1" x="1747"/>
        <item m="1" x="2268"/>
        <item m="1" x="2102"/>
        <item m="1" x="2670"/>
        <item m="1" x="2885"/>
        <item m="1" x="1188"/>
        <item m="1" x="1374"/>
        <item m="1" x="1875"/>
        <item m="1" x="2259"/>
        <item m="1" x="2349"/>
        <item m="1" x="2233"/>
        <item m="1" x="2925"/>
        <item m="1" x="2802"/>
        <item m="1" x="1956"/>
        <item m="1" x="1477"/>
        <item m="1" x="934"/>
        <item m="1" x="1921"/>
        <item m="1" x="2016"/>
        <item m="1" x="2300"/>
        <item m="1" x="2482"/>
        <item m="1" x="1553"/>
        <item m="1" x="2615"/>
        <item m="1" x="843"/>
        <item m="1" x="1104"/>
        <item m="1" x="1357"/>
        <item m="1" x="1044"/>
        <item m="1" x="1288"/>
        <item m="1" x="1740"/>
        <item m="1" x="958"/>
        <item m="1" x="1825"/>
        <item m="1" x="1436"/>
        <item m="1" x="1492"/>
        <item m="1" x="1868"/>
        <item m="1" x="1124"/>
        <item m="1" x="1913"/>
        <item m="1" x="1509"/>
        <item x="9"/>
        <item m="1" x="1076"/>
        <item m="1" x="2878"/>
        <item m="1" x="994"/>
        <item m="1" x="2926"/>
        <item m="1" x="2571"/>
        <item m="1" x="2884"/>
        <item m="1" x="2585"/>
        <item m="1" x="2090"/>
        <item m="1" x="2775"/>
        <item m="1" x="2167"/>
        <item m="1" x="1424"/>
        <item m="1" x="1213"/>
        <item m="1" x="1797"/>
        <item m="1" x="2255"/>
        <item m="1" x="2092"/>
        <item m="1" x="2539"/>
        <item m="1" x="1478"/>
        <item m="1" x="1344"/>
        <item m="1" x="1432"/>
        <item m="1" x="2626"/>
        <item m="1" x="1608"/>
        <item m="1" x="2582"/>
        <item m="1" x="1730"/>
        <item m="1" x="1456"/>
        <item m="1" x="1809"/>
        <item m="1" x="1565"/>
        <item m="1" x="1658"/>
        <item m="1" x="1765"/>
        <item m="1" x="1865"/>
        <item m="1" x="2056"/>
        <item m="1" x="2691"/>
        <item m="1" x="2692"/>
        <item m="1" x="2694"/>
        <item m="1" x="2697"/>
        <item m="1" x="2716"/>
        <item m="1" x="1592"/>
        <item m="1" x="1403"/>
        <item m="1" x="2898"/>
        <item m="1" x="2899"/>
        <item m="1" x="2900"/>
        <item m="1" x="2901"/>
        <item m="1" x="1937"/>
        <item m="1" x="2294"/>
        <item m="1" x="1644"/>
        <item m="1" x="2474"/>
        <item m="1" x="987"/>
        <item m="1" x="1004"/>
        <item m="1" x="968"/>
        <item m="1" x="997"/>
        <item m="1" x="969"/>
        <item m="1" x="2933"/>
        <item m="1" x="2051"/>
        <item m="1" x="966"/>
        <item m="1" x="1060"/>
        <item m="1" x="2091"/>
        <item m="1" x="2470"/>
        <item m="1" x="2690"/>
        <item m="1" x="1651"/>
        <item m="1" x="2599"/>
        <item m="1" x="2757"/>
        <item m="1" x="1356"/>
        <item m="1" x="1606"/>
        <item m="1" x="871"/>
        <item m="1" x="1784"/>
        <item m="1" x="2419"/>
        <item m="1" x="1761"/>
        <item m="1" x="1725"/>
        <item m="1" x="2728"/>
        <item m="1" x="1341"/>
        <item m="1" x="1600"/>
        <item m="1" x="902"/>
        <item m="1" x="1090"/>
        <item m="1" x="1100"/>
        <item m="1" x="1119"/>
        <item m="1" x="885"/>
        <item m="1" x="1200"/>
        <item m="1" x="1710"/>
        <item m="1" x="1801"/>
        <item m="1" x="1957"/>
        <item m="1" x="1867"/>
        <item m="1" x="1905"/>
        <item m="1" x="2841"/>
        <item m="1" x="2577"/>
        <item m="1" x="2565"/>
        <item m="1" x="1712"/>
        <item m="1" x="2934"/>
        <item m="1" x="2449"/>
        <item m="1" x="1838"/>
        <item m="1" x="2457"/>
        <item m="1" x="1559"/>
        <item m="1" x="2017"/>
        <item m="1" x="1719"/>
        <item m="1" x="939"/>
        <item m="1" x="2718"/>
        <item m="1" x="2140"/>
        <item m="1" x="1145"/>
        <item m="1" x="1623"/>
        <item m="1" x="2361"/>
        <item m="1" x="2247"/>
        <item m="1" x="2636"/>
        <item m="1" x="2075"/>
        <item m="1" x="1919"/>
        <item m="1" x="2613"/>
        <item m="1" x="1091"/>
        <item m="1" x="1092"/>
        <item m="1" x="2434"/>
        <item m="1" x="1063"/>
        <item x="477"/>
        <item m="1" x="2435"/>
        <item m="1" x="2141"/>
        <item m="1" x="2172"/>
        <item m="1" x="1391"/>
        <item m="1" x="2223"/>
        <item m="1" x="1156"/>
        <item m="1" x="2072"/>
        <item m="1" x="1692"/>
        <item m="1" x="1886"/>
        <item m="1" x="2191"/>
        <item m="1" x="1017"/>
        <item m="1" x="2192"/>
        <item m="1" x="2347"/>
        <item m="1" x="2193"/>
        <item m="1" x="2194"/>
        <item m="1" x="2195"/>
        <item m="1" x="2196"/>
        <item m="1" x="2198"/>
        <item m="1" x="1856"/>
        <item m="1" x="2199"/>
        <item m="1" x="2197"/>
        <item m="1" x="2200"/>
        <item x="544"/>
        <item m="1" x="1609"/>
        <item m="1" x="2506"/>
        <item m="1" x="1945"/>
        <item m="1" x="2509"/>
        <item m="1" x="1947"/>
        <item m="1" x="2512"/>
        <item m="1" x="1955"/>
        <item m="1" x="2142"/>
        <item m="1" x="1495"/>
        <item m="1" x="1944"/>
        <item m="1" x="1244"/>
        <item m="1" x="2541"/>
        <item x="0"/>
        <item x="1"/>
        <item x="2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6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41"/>
        <item x="842"/>
        <item m="1" x="1935"/>
        <item m="1" x="1162"/>
        <item m="1" x="2821"/>
        <item m="1" x="2823"/>
        <item m="1" x="2791"/>
        <item m="1" x="2758"/>
        <item m="1" x="1134"/>
        <item m="1" x="1282"/>
        <item m="1" x="1021"/>
        <item m="1" x="1033"/>
        <item m="1" x="2032"/>
        <item m="1" x="2033"/>
        <item m="1" x="2034"/>
        <item m="1" x="2035"/>
        <item m="1" x="2432"/>
        <item m="1" x="2147"/>
        <item m="1" x="1233"/>
        <item m="1" x="2910"/>
        <item m="1" x="2674"/>
        <item m="1" x="1985"/>
        <item m="1" x="1342"/>
        <item m="1" x="1526"/>
        <item m="1" x="2709"/>
        <item m="1" x="2796"/>
        <item m="1" x="1578"/>
        <item m="1" x="2822"/>
        <item m="1" x="1476"/>
        <item m="1" x="947"/>
        <item m="1" x="948"/>
        <item m="1" x="2555"/>
        <item m="1" x="1034"/>
        <item m="1" x="1583"/>
        <item m="1" x="1677"/>
        <item m="1" x="2527"/>
        <item m="1" x="2569"/>
        <item m="1" x="2676"/>
        <item m="1" x="1207"/>
        <item m="1" x="1371"/>
        <item m="1" x="2920"/>
        <item m="1" x="1741"/>
        <item m="1" x="1433"/>
        <item m="1" x="2648"/>
        <item m="1" x="1070"/>
        <item m="1" x="2059"/>
        <item m="1" x="2133"/>
        <item m="1" x="2061"/>
        <item m="1" x="1130"/>
        <item m="1" x="1111"/>
        <item m="1" x="2564"/>
        <item m="1" x="1310"/>
        <item m="1" x="2281"/>
        <item m="1" x="2214"/>
        <item m="1" x="1212"/>
        <item m="1" x="2720"/>
        <item m="1" x="2503"/>
        <item m="1" x="1180"/>
        <item m="1" x="1336"/>
        <item m="1" x="1272"/>
        <item m="1" x="1276"/>
        <item m="1" x="1278"/>
        <item m="1" x="1691"/>
        <item m="1" x="1147"/>
        <item m="1" x="1616"/>
        <item m="1" x="2456"/>
        <item m="1" x="2627"/>
        <item m="1" x="1345"/>
        <item m="1" x="1346"/>
        <item m="1" x="1347"/>
        <item m="1" x="1978"/>
        <item m="1" x="2741"/>
        <item m="1" x="1621"/>
        <item m="1" x="2755"/>
        <item m="1" x="1253"/>
        <item m="1" x="2504"/>
        <item m="1" x="1048"/>
        <item m="1" x="2024"/>
        <item m="1" x="2421"/>
        <item m="1" x="2915"/>
        <item m="1" x="2546"/>
        <item m="1" x="2773"/>
        <item m="1" x="1313"/>
        <item m="1" x="1226"/>
        <item m="1" x="1497"/>
        <item m="1" x="1594"/>
        <item m="1" x="2272"/>
        <item m="1" x="2531"/>
        <item m="1" x="1175"/>
        <item m="1" x="1354"/>
        <item m="1" x="1549"/>
        <item m="1" x="1754"/>
        <item m="1" x="1923"/>
        <item m="1" x="1027"/>
        <item m="1" x="2840"/>
        <item m="1" x="1845"/>
        <item m="1" x="1441"/>
        <item m="1" x="1545"/>
        <item m="1" x="2633"/>
        <item m="1" x="2702"/>
        <item m="1" x="1032"/>
        <item m="1" x="942"/>
        <item m="1" x="2352"/>
        <item m="1" x="2747"/>
        <item m="1" x="2903"/>
        <item m="1" x="2367"/>
        <item m="1" x="1745"/>
        <item m="1" x="2183"/>
        <item m="1" x="1365"/>
        <item m="1" x="1366"/>
        <item m="1" x="2468"/>
        <item m="1" x="2542"/>
        <item m="1" x="1232"/>
        <item m="1" x="1302"/>
        <item m="1" x="2695"/>
        <item m="1" x="1662"/>
        <item m="1" x="2580"/>
        <item m="1" x="2429"/>
        <item m="1" x="2561"/>
        <item m="1" x="1991"/>
        <item m="1" x="1462"/>
        <item m="1" x="1916"/>
        <item m="1" x="2040"/>
        <item m="1" x="2440"/>
        <item m="1" x="2426"/>
        <item m="1" x="2385"/>
        <item m="1" x="2562"/>
        <item m="1" x="1920"/>
        <item m="1" x="1786"/>
        <item m="1" x="1954"/>
        <item m="1" x="2315"/>
        <item m="1" x="1971"/>
        <item m="1" x="2106"/>
        <item m="1" x="2306"/>
        <item m="1" x="1393"/>
        <item m="1" x="1611"/>
        <item m="1" x="1181"/>
        <item m="1" x="1183"/>
        <item m="1" x="1833"/>
        <item m="1" x="1483"/>
        <item m="1" x="1794"/>
        <item m="1" x="1795"/>
        <item m="1" x="2208"/>
        <item m="1" x="1364"/>
        <item m="1" x="998"/>
        <item m="1" x="2671"/>
        <item m="1" x="2327"/>
        <item m="1" x="2862"/>
        <item m="1" x="864"/>
        <item m="1" x="2843"/>
        <item m="1" x="892"/>
        <item m="1" x="2793"/>
        <item m="1" x="1714"/>
        <item m="1" x="1899"/>
        <item m="1" x="1850"/>
        <item m="1" x="2560"/>
        <item m="1" x="2514"/>
        <item m="1" x="2241"/>
        <item m="1" x="2543"/>
        <item m="1" x="1598"/>
        <item m="1" x="1499"/>
        <item m="1" x="1398"/>
        <item m="1" x="1326"/>
        <item m="1" x="1641"/>
        <item m="1" x="1251"/>
        <item m="1" x="1051"/>
        <item m="1" x="1930"/>
        <item m="1" x="1696"/>
        <item m="1" x="1099"/>
        <item m="1" x="1321"/>
        <item m="1" x="1037"/>
        <item m="1" x="851"/>
        <item m="1" x="1013"/>
        <item m="1" x="1079"/>
        <item m="1" x="1026"/>
        <item m="1" x="989"/>
        <item m="1" x="1080"/>
        <item m="1" x="870"/>
        <item m="1" x="1072"/>
        <item m="1" x="1097"/>
        <item m="1" x="2204"/>
        <item m="1" x="2865"/>
        <item m="1" x="1185"/>
        <item m="1" x="2480"/>
        <item m="1" x="862"/>
        <item m="1" x="2584"/>
        <item m="1" x="2134"/>
        <item m="1" x="2135"/>
        <item m="1" x="2136"/>
        <item m="1" x="2137"/>
        <item m="1" x="2138"/>
        <item m="1" x="2139"/>
        <item m="1" x="2566"/>
        <item m="1" x="2297"/>
        <item m="1" x="2077"/>
        <item m="1" x="2333"/>
        <item m="1" x="1711"/>
        <item m="1" x="2390"/>
        <item m="1" x="1655"/>
        <item m="1" x="1566"/>
        <item m="1" x="1465"/>
        <item m="1" x="896"/>
        <item m="1" x="1116"/>
        <item m="1" x="2227"/>
        <item m="1" x="2875"/>
        <item m="1" x="921"/>
        <item m="1" x="2154"/>
        <item m="1" x="2516"/>
        <item m="1" x="2501"/>
        <item m="1" x="2683"/>
        <item m="1" x="2496"/>
        <item m="1" x="1158"/>
        <item m="1" x="1339"/>
        <item m="1" x="1738"/>
        <item m="1" x="2861"/>
        <item m="1" x="2328"/>
        <item m="1" x="1538"/>
        <item m="1" x="1367"/>
        <item m="1" x="2413"/>
        <item m="1" x="1170"/>
        <item m="1" x="1126"/>
        <item m="1" x="1848"/>
        <item m="1" x="1728"/>
        <item m="1" x="1258"/>
        <item m="1" x="1263"/>
        <item m="1" x="2860"/>
        <item m="1" x="2753"/>
        <item m="1" x="1826"/>
        <item m="1" x="1778"/>
        <item m="1" x="1581"/>
        <item m="1" x="1952"/>
        <item m="1" x="2320"/>
        <item m="1" x="2714"/>
        <item m="1" x="1042"/>
        <item m="1" x="1417"/>
        <item m="1" x="1839"/>
        <item m="1" x="2335"/>
        <item m="1" x="1057"/>
        <item m="1" x="2400"/>
        <item m="1" x="2422"/>
        <item m="1" x="2446"/>
        <item m="1" x="1942"/>
        <item m="1" x="2552"/>
        <item m="1" x="1528"/>
        <item m="1" x="1552"/>
        <item m="1" x="2906"/>
        <item m="1" x="2273"/>
        <item m="1" x="2094"/>
        <item m="1" x="2387"/>
        <item m="1" x="2664"/>
        <item m="1" x="886"/>
        <item m="1" x="992"/>
        <item m="1" x="2353"/>
        <item m="1" x="1317"/>
        <item m="1" x="2334"/>
        <item m="1" x="1948"/>
        <item m="1" x="1879"/>
        <item m="1" x="1828"/>
        <item m="1" x="2515"/>
        <item m="1" x="2612"/>
        <item m="1" x="2647"/>
        <item m="1" x="977"/>
        <item m="1" x="1049"/>
        <item m="1" x="1264"/>
        <item m="1" x="1713"/>
        <item m="1" x="2087"/>
        <item m="1" x="848"/>
        <item m="1" x="1265"/>
        <item m="1" x="1729"/>
        <item m="1" x="1458"/>
        <item m="1" x="981"/>
        <item m="1" x="1301"/>
        <item m="1" x="1047"/>
        <item m="1" x="1418"/>
        <item m="1" x="1340"/>
        <item m="1" x="1789"/>
        <item m="1" x="2607"/>
        <item m="1" x="2513"/>
        <item m="1" x="2431"/>
        <item m="1" x="2341"/>
        <item m="1" x="2239"/>
        <item m="1" x="2381"/>
        <item m="1" x="1023"/>
        <item m="1" x="2738"/>
        <item m="1" x="2663"/>
        <item m="1" x="2557"/>
        <item m="1" x="2590"/>
        <item m="1" x="1328"/>
        <item m="1" x="2054"/>
        <item m="1" x="2529"/>
        <item m="1" x="2782"/>
        <item m="1" x="964"/>
        <item m="1" x="965"/>
        <item m="1" x="2834"/>
        <item m="1" x="2684"/>
        <item m="1" x="1792"/>
        <item m="1" x="2113"/>
        <item m="1" x="1173"/>
        <item m="1" x="2394"/>
        <item m="1" x="1988"/>
        <item m="1" x="2415"/>
        <item m="1" x="1656"/>
        <item m="1" x="1466"/>
        <item m="1" x="2366"/>
        <item m="1" x="1530"/>
        <item m="1" x="2086"/>
        <item m="1" x="2376"/>
        <item m="1" x="2278"/>
        <item m="1" x="2428"/>
        <item m="1" x="2097"/>
        <item m="1" x="1576"/>
        <item m="1" x="1678"/>
        <item m="1" x="1396"/>
        <item m="1" x="2014"/>
        <item m="1" x="926"/>
        <item m="1" x="982"/>
        <item m="1" x="1083"/>
        <item m="1" x="1201"/>
        <item m="1" x="1102"/>
        <item m="1" x="1000"/>
        <item m="1" x="946"/>
        <item m="1" x="2107"/>
        <item m="1" x="2108"/>
        <item m="1" x="2110"/>
        <item m="1" x="2532"/>
        <item m="1" x="2534"/>
        <item m="1" x="874"/>
        <item m="1" x="1006"/>
        <item m="1" x="1392"/>
        <item m="1" x="2287"/>
        <item m="1" x="1054"/>
        <item m="1" x="2123"/>
        <item m="1" x="1095"/>
        <item m="1" x="2524"/>
        <item m="1" x="1977"/>
        <item m="1" x="1123"/>
        <item m="1" x="910"/>
        <item m="1" x="1316"/>
        <item m="1" x="1700"/>
        <item m="1" x="2443"/>
        <item m="1" x="1547"/>
        <item m="1" x="1922"/>
        <item m="1" x="2292"/>
        <item m="1" x="855"/>
        <item m="1" x="1804"/>
        <item m="1" x="1805"/>
        <item m="1" x="1806"/>
        <item m="1" x="1807"/>
        <item m="1" x="1808"/>
        <item m="1" x="1810"/>
        <item m="1" x="1862"/>
        <item m="1" x="2021"/>
        <item m="1" x="905"/>
        <item m="1" x="1751"/>
        <item m="1" x="2442"/>
        <item m="1" x="2887"/>
        <item m="1" x="2065"/>
        <item m="1" x="2583"/>
        <item m="1" x="2749"/>
        <item m="1" x="2653"/>
        <item m="1" x="2472"/>
        <item m="1" x="2829"/>
        <item m="1" x="2308"/>
        <item m="1" x="2701"/>
        <item m="1" x="1389"/>
        <item m="1" x="2486"/>
        <item m="1" x="2489"/>
        <item m="1" x="2382"/>
        <item m="1" x="2760"/>
        <item m="1" x="2554"/>
        <item m="1" x="2774"/>
        <item m="1" x="1359"/>
        <item m="1" x="2430"/>
        <item m="1" x="1388"/>
        <item m="1" x="2355"/>
        <item m="1" x="1912"/>
        <item m="1" x="1140"/>
        <item m="1" x="1717"/>
        <item m="1" x="2837"/>
        <item m="1" x="2924"/>
        <item m="1" x="2927"/>
        <item m="1" x="2401"/>
        <item m="1" x="2359"/>
        <item m="1" x="2360"/>
        <item m="1" x="2719"/>
        <item m="1" x="2656"/>
        <item m="1" x="852"/>
        <item m="1" x="1884"/>
        <item m="1" x="2067"/>
        <item m="1" x="2450"/>
        <item m="1" x="2081"/>
        <item m="1" x="1009"/>
        <item m="1" x="1562"/>
        <item m="1" x="2122"/>
        <item m="1" x="2044"/>
        <item m="1" x="1968"/>
        <item m="1" x="1818"/>
        <item m="1" x="2326"/>
        <item m="1" x="2131"/>
        <item m="1" x="2625"/>
        <item m="1" x="2130"/>
        <item m="1" x="2311"/>
        <item m="1" x="1410"/>
        <item m="1" x="2598"/>
        <item m="1" x="2600"/>
        <item m="1" x="2881"/>
        <item m="1" x="1597"/>
        <item m="1" x="1943"/>
        <item m="1" x="1660"/>
        <item m="1" x="1496"/>
        <item m="1" x="1635"/>
        <item m="1" x="2082"/>
        <item m="1" x="1135"/>
        <item m="1" x="2144"/>
        <item m="1" x="1940"/>
        <item m="1" x="2284"/>
        <item m="1" x="1003"/>
        <item m="1" x="2146"/>
        <item m="1" x="2078"/>
        <item m="1" x="1043"/>
        <item m="1" x="1434"/>
        <item m="1" x="2310"/>
        <item m="1" x="2803"/>
        <item m="1" x="1494"/>
        <item m="1" x="1722"/>
        <item m="1" x="2383"/>
        <item m="1" x="2307"/>
        <item m="1" x="2931"/>
        <item m="1" x="1946"/>
        <item m="1" x="1901"/>
        <item m="1" x="2855"/>
        <item m="1" x="1481"/>
        <item m="1" x="2277"/>
        <item m="1" x="2389"/>
        <item m="1" x="1133"/>
        <item m="1" x="1157"/>
        <item m="1" x="2339"/>
        <item m="1" x="1487"/>
        <item m="1" x="2929"/>
        <item m="1" x="1756"/>
        <item m="1" x="2882"/>
        <item m="1" x="2838"/>
        <item m="1" x="1672"/>
        <item m="1" x="2203"/>
        <item m="1" x="1679"/>
        <item m="1" x="2772"/>
        <item m="1" x="2150"/>
        <item m="1" x="1755"/>
        <item m="1" x="1961"/>
        <item m="1" x="1106"/>
        <item m="1" x="1993"/>
        <item m="1" x="2293"/>
        <item m="1" x="1387"/>
        <item m="1" x="1312"/>
        <item m="1" x="1174"/>
        <item m="1" x="1880"/>
        <item m="1" x="2001"/>
        <item m="1" x="1962"/>
        <item m="1" x="2370"/>
        <item m="1" x="1634"/>
        <item m="1" x="2163"/>
        <item m="1" x="2168"/>
        <item m="1" x="2870"/>
        <item m="1" x="1770"/>
        <item m="1" x="1775"/>
        <item m="1" x="1777"/>
        <item m="1" x="844"/>
        <item m="1" x="850"/>
        <item m="1" x="854"/>
        <item m="1" x="1816"/>
        <item m="1" x="1551"/>
        <item m="1" x="1591"/>
        <item m="1" x="2177"/>
        <item m="1" x="2126"/>
        <item m="1" x="2262"/>
        <item m="1" x="2869"/>
        <item m="1" x="872"/>
        <item m="1" x="2752"/>
        <item m="1" x="2867"/>
        <item m="1" x="2471"/>
        <item m="1" x="1246"/>
        <item m="1" x="2407"/>
        <item m="1" x="2812"/>
        <item m="1" x="2759"/>
        <item m="1" x="2559"/>
        <item m="1" x="899"/>
        <item m="1" x="1109"/>
        <item m="1" x="2668"/>
        <item m="1" x="2877"/>
        <item m="1" x="1471"/>
        <item m="1" x="1228"/>
        <item m="1" x="1229"/>
        <item m="1" x="1231"/>
        <item m="1" x="1673"/>
        <item m="1" x="2495"/>
        <item m="1" x="1783"/>
        <item m="1" x="1221"/>
        <item m="1" x="1882"/>
        <item m="1" x="930"/>
        <item m="1" x="1046"/>
        <item m="1" x="2746"/>
        <item m="1" x="2481"/>
        <item m="1" x="2545"/>
        <item m="1" x="1709"/>
        <item m="1" x="1516"/>
        <item m="1" x="2282"/>
        <item m="1" x="1927"/>
        <item m="1" x="1715"/>
        <item m="1" x="1297"/>
        <item m="1" x="2291"/>
        <item m="1" x="1292"/>
        <item m="1" x="2737"/>
        <item m="1" x="2497"/>
        <item m="1" x="2606"/>
        <item m="1" x="2592"/>
        <item m="1" x="2858"/>
        <item m="1" x="1580"/>
        <item m="1" x="1573"/>
        <item m="1" x="2923"/>
        <item m="1" x="2031"/>
        <item m="1" x="1544"/>
        <item m="1" x="1632"/>
        <item m="1" x="1224"/>
        <item m="1" x="2018"/>
        <item m="1" x="904"/>
        <item m="1" x="2330"/>
        <item m="1" x="1537"/>
        <item m="1" x="2517"/>
        <item m="1" x="1533"/>
        <item m="1" x="2049"/>
        <item m="1" x="1972"/>
        <item m="1" x="1889"/>
        <item m="1" x="893"/>
        <item m="1" x="2047"/>
        <item m="1" x="2467"/>
        <item m="1" x="931"/>
        <item m="1" x="932"/>
        <item m="1" x="935"/>
        <item m="1" x="2479"/>
        <item m="1" x="2849"/>
        <item m="1" x="2850"/>
        <item m="1" x="2853"/>
        <item m="1" x="2804"/>
        <item m="1" x="2807"/>
        <item m="1" x="2275"/>
        <item m="1" x="2825"/>
        <item m="1" x="2826"/>
        <item m="1" x="2386"/>
        <item m="1" x="2245"/>
        <item m="1" x="2084"/>
        <item m="1" x="1194"/>
        <item m="1" x="1588"/>
        <item m="1" x="1535"/>
        <item m="1" x="1764"/>
        <item m="1" x="2083"/>
        <item m="1" x="2120"/>
        <item m="1" x="2816"/>
        <item m="1" x="1285"/>
        <item m="1" x="1287"/>
        <item m="1" x="2591"/>
        <item m="1" x="1376"/>
        <item m="1" x="1415"/>
        <item m="1" x="1970"/>
        <item m="1" x="2270"/>
        <item m="1" x="1024"/>
        <item m="1" x="1025"/>
        <item m="1" x="2023"/>
        <item m="1" x="2280"/>
        <item m="1" x="2305"/>
        <item m="1" x="2318"/>
        <item m="1" x="1987"/>
        <item m="1" x="1610"/>
        <item m="1" x="1854"/>
        <item m="1" x="2537"/>
        <item m="1" x="1646"/>
        <item m="1" x="1510"/>
        <item m="1" x="1622"/>
        <item m="1" x="2602"/>
        <item m="1" x="2603"/>
        <item m="1" x="2423"/>
        <item m="1" x="1018"/>
        <item m="1" x="1125"/>
        <item m="1" x="2756"/>
        <item m="1" x="2704"/>
        <item m="1" x="2762"/>
        <item m="1" x="2414"/>
        <item m="1" x="2420"/>
        <item m="1" x="2453"/>
        <item m="1" x="2354"/>
        <item m="1" x="2079"/>
        <item m="1" x="1238"/>
        <item m="1" x="2879"/>
        <item m="1" x="2936"/>
        <item m="1" x="940"/>
        <item m="1" x="2476"/>
        <item m="1" x="1343"/>
        <item m="1" x="2652"/>
        <item m="1" x="2655"/>
        <item m="1" x="2127"/>
        <item m="1" x="2750"/>
        <item m="1" x="1236"/>
        <item m="1" x="1577"/>
        <item m="1" x="2152"/>
        <item m="1" x="2540"/>
        <item m="1" x="1284"/>
        <item m="1" x="2672"/>
        <item m="1" x="2609"/>
        <item m="1" x="2594"/>
        <item m="1" x="2173"/>
        <item m="1" x="1378"/>
        <item m="1" x="1460"/>
        <item m="1" x="1143"/>
        <item m="1" x="1617"/>
        <item m="1" x="2902"/>
        <item m="1" x="2800"/>
        <item m="1" x="2696"/>
        <item m="1" x="1112"/>
        <item m="1" x="1005"/>
        <item m="1" x="1488"/>
        <item m="1" x="1038"/>
        <item m="1" x="1604"/>
        <item m="1" x="2461"/>
        <item m="1" x="2465"/>
        <item m="1" x="2787"/>
        <item m="1" x="1532"/>
        <item m="1" x="1909"/>
        <item m="1" x="1319"/>
        <item m="1" x="897"/>
        <item m="1" x="2586"/>
        <item m="1" x="2477"/>
        <item m="1" x="1625"/>
        <item m="1" x="1917"/>
        <item m="1" x="1918"/>
        <item m="1" x="1866"/>
        <item m="1" x="2908"/>
        <item m="1" x="1995"/>
        <item m="1" x="2848"/>
        <item m="1" x="856"/>
        <item m="1" x="1699"/>
        <item m="1" x="1853"/>
        <item m="1" x="2314"/>
        <item m="1" x="2688"/>
        <item m="1" x="1983"/>
        <item m="1" x="1992"/>
        <item m="1" x="1167"/>
        <item m="1" x="2814"/>
        <item m="1" x="2815"/>
        <item m="1" x="2264"/>
        <item m="1" x="2368"/>
        <item m="1" x="2371"/>
        <item m="1" x="875"/>
        <item m="1" x="911"/>
        <item m="1" x="1314"/>
        <item m="1" x="2630"/>
        <item m="1" x="2303"/>
        <item m="1" x="2408"/>
        <item m="1" x="2628"/>
        <item m="1" x="2593"/>
        <item m="1" x="2548"/>
        <item m="1" x="2859"/>
        <item m="1" x="1705"/>
        <item m="1" x="1643"/>
        <item m="1" x="2689"/>
        <item m="1" x="2521"/>
        <item m="1" x="2522"/>
        <item m="1" x="2523"/>
        <item m="1" x="2454"/>
        <item m="1" x="1007"/>
        <item m="1" x="1931"/>
        <item m="1" x="2062"/>
        <item m="1" x="2066"/>
        <item m="1" x="1204"/>
        <item m="1" x="881"/>
        <item m="1" x="1701"/>
        <item m="1" x="1260"/>
        <item m="1" x="1763"/>
        <item m="1" x="1697"/>
        <item m="1" x="2441"/>
        <item m="1" x="2857"/>
        <item m="1" x="943"/>
        <item m="1" x="1277"/>
        <item m="1" x="1648"/>
        <item m="1" x="2654"/>
        <item m="1" x="1368"/>
        <item m="1" x="2369"/>
        <item m="1" x="1950"/>
        <item m="1" x="1055"/>
        <item m="1" x="1561"/>
        <item m="1" x="1451"/>
        <item m="1" x="908"/>
        <item m="1" x="2707"/>
        <item m="1" x="2309"/>
        <item m="1" x="2556"/>
        <item m="1" x="2535"/>
        <item m="1" x="2619"/>
        <item m="1" x="2721"/>
        <item m="1" x="1498"/>
        <item m="1" x="2304"/>
        <item m="1" x="1355"/>
        <item m="1" x="2896"/>
        <item m="1" x="1062"/>
        <item m="1" x="2074"/>
        <item m="1" x="1217"/>
        <item m="1" x="1120"/>
        <item m="1" x="1322"/>
        <item m="1" x="1525"/>
        <item m="1" x="2301"/>
        <item m="1" x="1429"/>
        <item m="1" x="1744"/>
        <item m="1" x="1303"/>
        <item m="1" x="887"/>
        <item m="1" x="2734"/>
        <item m="1" x="1439"/>
        <item m="1" x="2525"/>
        <item m="1" x="2596"/>
        <item m="1" x="1631"/>
        <item m="1" x="1372"/>
        <item m="1" x="2357"/>
        <item m="1" x="2254"/>
        <item m="1" x="1914"/>
        <item m="1" x="1628"/>
        <item m="1" x="979"/>
        <item m="1" x="2558"/>
        <item m="1" x="869"/>
        <item m="1" x="1094"/>
        <item m="1" x="1975"/>
        <item m="1" x="1550"/>
        <item m="1" x="990"/>
        <item m="1" x="1829"/>
        <item m="1" x="1906"/>
        <item m="1" x="1911"/>
        <item m="1" x="2589"/>
        <item m="1" x="2616"/>
        <item m="1" x="2617"/>
        <item m="1" x="1455"/>
        <item m="1" x="1489"/>
        <item m="1" x="1518"/>
        <item m="1" x="1540"/>
        <item m="1" x="1457"/>
        <item m="1" x="1490"/>
        <item m="1" x="1505"/>
        <item m="1" x="1520"/>
        <item m="1" x="1541"/>
        <item m="1" x="1554"/>
        <item m="1" x="1570"/>
        <item m="1" x="1459"/>
        <item m="1" x="1479"/>
        <item m="1" x="1491"/>
        <item m="1" x="1521"/>
        <item m="1" x="1571"/>
        <item m="1" x="1586"/>
        <item m="1" x="1461"/>
        <item m="1" x="1493"/>
        <item m="1" x="1506"/>
        <item m="1" x="1522"/>
        <item m="1" x="1555"/>
        <item m="1" x="1572"/>
        <item m="1" x="1463"/>
        <item m="1" x="1534"/>
        <item m="1" x="1361"/>
        <item m="1" x="1464"/>
        <item m="1" x="1558"/>
        <item m="1" x="1542"/>
        <item m="1" x="1574"/>
        <item m="1" x="2425"/>
        <item m="1" x="2886"/>
        <item m="1" x="2888"/>
        <item m="1" x="2889"/>
        <item m="1" x="2675"/>
        <item m="1" x="2579"/>
        <item m="1" x="2581"/>
        <item m="1" x="2770"/>
        <item m="1" x="2225"/>
        <item m="1" x="1737"/>
        <item m="1" x="1203"/>
        <item m="1" x="2230"/>
        <item m="1" x="2238"/>
        <item m="1" x="2351"/>
        <item m="1" x="909"/>
        <item m="1" x="1569"/>
        <item m="1" x="2533"/>
        <item m="1" x="2356"/>
        <item m="1" x="2651"/>
        <item m="1" x="2358"/>
        <item m="1" x="2116"/>
        <item m="1" x="984"/>
        <item m="1" x="2224"/>
        <item m="1" x="1138"/>
        <item m="1" x="917"/>
        <item m="1" x="938"/>
        <item m="1" x="951"/>
        <item m="1" x="959"/>
        <item m="1" x="976"/>
        <item m="1" x="2458"/>
        <item m="1" x="2792"/>
        <item m="1" x="2645"/>
        <item m="1" x="2932"/>
        <item m="1" x="2604"/>
        <item m="1" x="2427"/>
        <item m="1" x="1501"/>
        <item m="1" x="2088"/>
        <item m="1" x="2916"/>
        <item m="1" x="2118"/>
        <item m="1" x="1896"/>
        <item m="1" x="2499"/>
        <item m="1" x="2189"/>
        <item m="1" x="2190"/>
        <item m="1" x="2620"/>
        <item m="1" x="1237"/>
        <item m="1" x="2216"/>
        <item m="1" x="2726"/>
        <item m="1" x="2085"/>
        <item m="1" x="1486"/>
        <item m="1" x="1762"/>
        <item m="1" x="2219"/>
        <item m="1" x="2050"/>
        <item m="1" x="1757"/>
        <item m="1" x="1585"/>
        <item m="1" x="1381"/>
        <item m="1" x="2677"/>
        <item m="1" x="2729"/>
        <item m="1" x="2788"/>
        <item m="1" x="2845"/>
        <item m="1" x="2071"/>
        <item m="1" x="2842"/>
        <item m="1" x="1161"/>
        <item m="1" x="2570"/>
        <item m="1" x="2894"/>
        <item m="1" x="2392"/>
        <item m="1" x="1768"/>
        <item m="1" x="1771"/>
        <item m="1" x="1772"/>
        <item m="1" x="2705"/>
        <item m="1" x="2706"/>
        <item m="1" x="2708"/>
        <item m="1" x="1836"/>
        <item m="1" x="2832"/>
        <item m="1" x="1502"/>
        <item m="1" x="1447"/>
        <item m="1" x="2236"/>
        <item m="1" x="1127"/>
        <item m="1" x="1036"/>
        <item m="1" x="1131"/>
        <item m="1" x="2835"/>
        <item m="1" x="1449"/>
        <item m="1" x="2732"/>
        <item m="1" x="2777"/>
        <item m="1" x="2778"/>
        <item m="1" x="2779"/>
        <item m="1" x="2780"/>
        <item m="1" x="2783"/>
        <item m="1" x="2784"/>
        <item m="1" x="2785"/>
        <item m="1" x="1348"/>
        <item m="1" x="1814"/>
        <item m="1" x="1262"/>
        <item m="1" x="2713"/>
        <item m="1" x="2764"/>
        <item m="1" x="1029"/>
        <item m="1" x="1664"/>
        <item m="1" x="972"/>
        <item m="1" x="2296"/>
        <item m="1" x="2279"/>
        <item m="1" x="2171"/>
        <item m="1" x="2124"/>
        <item m="1" x="1142"/>
        <item m="1" x="1105"/>
        <item m="1" x="913"/>
        <item m="1" x="1472"/>
        <item m="1" x="1686"/>
        <item m="1" x="1733"/>
        <item m="1" x="2460"/>
        <item m="1" x="1358"/>
        <item m="1" x="873"/>
        <item m="1" x="1652"/>
        <item m="1" x="867"/>
        <item m="1" x="1331"/>
        <item m="1" x="1250"/>
        <item m="1" x="2323"/>
        <item m="1" x="2276"/>
        <item m="1" x="2228"/>
        <item m="1" x="2129"/>
        <item m="1" x="2095"/>
        <item m="1" x="2638"/>
        <item m="1" x="2298"/>
        <item m="1" x="1564"/>
        <item m="1" x="1148"/>
        <item m="1" x="1527"/>
        <item m="1" x="2874"/>
        <item m="1" x="1613"/>
        <item m="1" x="857"/>
        <item m="1" x="2742"/>
        <item m="1" x="2744"/>
        <item m="1" x="2745"/>
        <item m="1" x="1064"/>
        <item m="1" x="1155"/>
        <item m="1" x="2866"/>
        <item m="1" x="2029"/>
        <item m="1" x="1568"/>
        <item m="1" x="2402"/>
        <item m="1" x="1684"/>
        <item m="1" x="2459"/>
        <item m="1" x="891"/>
        <item m="1" x="2498"/>
        <item m="1" x="1151"/>
        <item m="1" x="2673"/>
        <item m="1" x="957"/>
        <item m="1" x="1430"/>
        <item m="1" x="920"/>
        <item m="1" x="1793"/>
        <item m="1" x="2644"/>
        <item m="1" x="2711"/>
        <item m="1" x="2182"/>
        <item m="1" x="2325"/>
        <item m="1" x="1575"/>
        <item m="1" x="1514"/>
        <item m="1" x="988"/>
        <item m="1" x="1384"/>
        <item m="1" x="1959"/>
        <item m="1" x="1400"/>
        <item m="1" x="1823"/>
        <item m="1" x="2149"/>
        <item m="1" x="1835"/>
        <item m="1" x="858"/>
        <item m="1" x="859"/>
        <item m="1" x="860"/>
        <item m="1" x="2025"/>
        <item m="1" x="2013"/>
        <item m="1" x="1976"/>
        <item m="1" x="1445"/>
        <item m="1" x="1197"/>
        <item m="1" x="2601"/>
        <item m="1" x="1149"/>
        <item m="1" x="1785"/>
        <item m="1" x="1788"/>
        <item m="1" x="975"/>
        <item m="1" x="1363"/>
        <item m="1" x="1852"/>
        <item m="1" x="1077"/>
        <item m="1" x="1645"/>
        <item m="1" x="2765"/>
        <item m="1" x="2399"/>
        <item m="1" x="1812"/>
        <item m="1" x="1813"/>
        <item m="1" x="2751"/>
        <item m="1" x="2813"/>
        <item m="1" x="2794"/>
        <item m="1" x="1137"/>
        <item m="1" x="2058"/>
        <item m="1" x="866"/>
        <item m="1" x="970"/>
        <item m="1" x="1075"/>
        <item m="1" x="2028"/>
        <item m="1" x="2374"/>
        <item m="1" x="2528"/>
        <item m="1" x="2578"/>
        <item m="1" x="1584"/>
        <item m="1" x="1563"/>
        <item m="1" x="1008"/>
        <item m="1" x="1117"/>
        <item m="1" x="1630"/>
        <item m="1" x="1218"/>
        <item m="1" x="1220"/>
        <item m="1" x="1448"/>
        <item m="1" x="2447"/>
        <item m="1" x="2448"/>
        <item m="1" x="1503"/>
        <item m="1" x="2302"/>
        <item m="1" x="2295"/>
        <item m="1" x="2252"/>
        <item m="1" x="2003"/>
        <item m="1" x="2502"/>
        <item m="1" x="2274"/>
        <item m="1" x="1397"/>
        <item m="1" x="1642"/>
        <item m="1" x="1548"/>
        <item m="1" x="983"/>
        <item m="1" x="2836"/>
        <item m="1" x="1254"/>
        <item m="1" x="1256"/>
        <item m="1" x="2781"/>
        <item m="1" x="1405"/>
        <item m="1" x="1411"/>
        <item m="1" x="1412"/>
        <item m="1" x="1413"/>
        <item m="1" x="2253"/>
        <item m="1" x="2806"/>
        <item m="1" x="912"/>
        <item m="1" x="1903"/>
        <item m="1" x="1028"/>
        <item m="1" x="1030"/>
        <item m="1" x="1440"/>
        <item m="1" x="1475"/>
        <item m="1" x="1887"/>
        <item m="1" x="1141"/>
        <item m="1" x="2725"/>
        <item m="1" x="1022"/>
        <item m="1" x="2518"/>
        <item m="1" x="2519"/>
        <item m="1" x="2520"/>
        <item m="1" x="2810"/>
        <item m="1" x="2661"/>
        <item m="1" x="1582"/>
        <item m="1" x="1624"/>
        <item m="1" x="1633"/>
        <item m="1" x="2623"/>
        <item m="1" x="1753"/>
        <item m="1" x="2243"/>
        <item m="1" x="2244"/>
        <item m="1" x="2248"/>
        <item m="1" x="1444"/>
        <item m="1" x="877"/>
        <item m="1" x="878"/>
        <item m="1" x="880"/>
        <item m="1" x="898"/>
        <item m="1" x="918"/>
        <item m="1" x="2098"/>
        <item m="1" x="2659"/>
        <item m="1" x="2185"/>
        <item m="1" x="2209"/>
        <item m="1" x="2165"/>
        <item m="1" x="1266"/>
        <item m="1" x="1998"/>
        <item m="1" x="944"/>
        <item m="1" x="1734"/>
        <item m="1" x="922"/>
        <item m="1" x="2263"/>
        <item m="1" x="2455"/>
        <item m="1" x="1817"/>
        <item m="1" x="1979"/>
        <item m="1" x="2763"/>
        <item m="1" x="950"/>
        <item m="1" x="2483"/>
        <item m="1" x="129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7">
        <item x="2"/>
        <item x="1"/>
        <item m="1" x="5"/>
        <item m="1" x="7"/>
        <item m="1" x="14"/>
        <item m="1" x="8"/>
        <item m="1" x="10"/>
        <item m="1" x="15"/>
        <item x="0"/>
        <item x="3"/>
        <item m="1" x="13"/>
        <item m="1" x="16"/>
        <item m="1" x="4"/>
        <item m="1" x="6"/>
        <item m="1" x="9"/>
        <item m="1" x="12"/>
        <item m="1" x="11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axis="axisRow" compact="0" outline="0" showAll="0" defaultSubtotal="0">
      <items count="114">
        <item x="4"/>
        <item x="3"/>
        <item x="5"/>
        <item x="9"/>
        <item x="7"/>
        <item x="15"/>
        <item x="8"/>
        <item x="6"/>
        <item x="2"/>
        <item x="11"/>
        <item x="18"/>
        <item x="14"/>
        <item x="10"/>
        <item x="30"/>
        <item x="20"/>
        <item x="36"/>
        <item x="27"/>
        <item x="1"/>
        <item x="21"/>
        <item x="41"/>
        <item x="19"/>
        <item x="23"/>
        <item x="16"/>
        <item m="1" x="110"/>
        <item x="24"/>
        <item x="29"/>
        <item x="32"/>
        <item m="1" x="97"/>
        <item x="22"/>
        <item x="42"/>
        <item x="37"/>
        <item x="33"/>
        <item x="47"/>
        <item x="17"/>
        <item m="1" x="109"/>
        <item x="31"/>
        <item x="35"/>
        <item m="1" x="77"/>
        <item x="12"/>
        <item m="1" x="113"/>
        <item m="1" x="106"/>
        <item x="52"/>
        <item m="1" x="90"/>
        <item m="1" x="82"/>
        <item x="48"/>
        <item m="1" x="64"/>
        <item m="1" x="103"/>
        <item x="54"/>
        <item m="1" x="89"/>
        <item m="1" x="72"/>
        <item m="1" x="108"/>
        <item m="1" x="100"/>
        <item x="45"/>
        <item m="1" x="105"/>
        <item m="1" x="81"/>
        <item m="1" x="70"/>
        <item m="1" x="107"/>
        <item x="57"/>
        <item x="53"/>
        <item m="1" x="80"/>
        <item x="46"/>
        <item x="49"/>
        <item m="1" x="96"/>
        <item m="1" x="86"/>
        <item m="1" x="69"/>
        <item m="1" x="76"/>
        <item m="1" x="71"/>
        <item m="1" x="93"/>
        <item m="1" x="91"/>
        <item m="1" x="83"/>
        <item m="1" x="99"/>
        <item m="1" x="87"/>
        <item m="1" x="78"/>
        <item m="1" x="68"/>
        <item m="1" x="111"/>
        <item x="0"/>
        <item x="13"/>
        <item x="25"/>
        <item x="34"/>
        <item x="38"/>
        <item x="40"/>
        <item m="1" x="94"/>
        <item x="50"/>
        <item m="1" x="67"/>
        <item x="55"/>
        <item m="1" x="79"/>
        <item m="1" x="75"/>
        <item m="1" x="84"/>
        <item m="1" x="63"/>
        <item x="26"/>
        <item m="1" x="102"/>
        <item m="1" x="85"/>
        <item x="28"/>
        <item m="1" x="60"/>
        <item m="1" x="62"/>
        <item m="1" x="73"/>
        <item m="1" x="98"/>
        <item m="1" x="65"/>
        <item x="58"/>
        <item m="1" x="112"/>
        <item m="1" x="92"/>
        <item m="1" x="104"/>
        <item m="1" x="101"/>
        <item m="1" x="88"/>
        <item m="1" x="74"/>
        <item m="1" x="95"/>
        <item m="1" x="59"/>
        <item m="1" x="66"/>
        <item m="1" x="61"/>
        <item x="39"/>
        <item x="43"/>
        <item x="44"/>
        <item x="51"/>
        <item x="56"/>
      </items>
    </pivotField>
    <pivotField dataField="1" compact="0" outline="0" showAll="0"/>
    <pivotField dataField="1" compact="0" outline="0" showAll="0"/>
    <pivotField axis="axisRow" compact="0" outline="0" showAll="0" defaultSubtotal="0">
      <items count="7">
        <item x="0"/>
        <item x="4"/>
        <item x="2"/>
        <item x="6"/>
        <item x="1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3">
        <item x="0"/>
        <item x="1"/>
        <item x="2"/>
      </items>
    </pivotField>
    <pivotField axis="axisRow" compact="0" outline="0" showAll="0" defaultSubtotal="0">
      <items count="3">
        <item x="1"/>
        <item x="0"/>
        <item x="2"/>
      </items>
    </pivotField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>
      <items count="5">
        <item x="2"/>
        <item x="1"/>
        <item x="0"/>
        <item x="3"/>
        <item t="default"/>
      </items>
    </pivotField>
  </pivotFields>
  <rowFields count="17">
    <field x="1"/>
    <field x="33"/>
    <field x="7"/>
    <field x="12"/>
    <field x="4"/>
    <field x="5"/>
    <field x="15"/>
    <field x="39"/>
    <field x="16"/>
    <field x="32"/>
    <field x="9"/>
    <field x="10"/>
    <field x="42"/>
    <field x="49"/>
    <field x="50"/>
    <field x="51"/>
    <field x="52"/>
  </rowFields>
  <rowItems count="1189">
    <i>
      <x/>
      <x/>
      <x/>
      <x v="9"/>
      <x v="1"/>
      <x v="3"/>
      <x v="6"/>
      <x v="7"/>
      <x v="1214"/>
      <x v="8"/>
      <x v="10"/>
      <x/>
      <x/>
      <x v="1"/>
      <x v="1"/>
      <x v="1"/>
      <x/>
    </i>
    <i r="3">
      <x v="11"/>
      <x v="1"/>
      <x v="3"/>
      <x v="20"/>
      <x v="21"/>
      <x v="1215"/>
      <x v="8"/>
      <x v="3"/>
      <x v="1"/>
      <x/>
      <x v="1"/>
      <x v="1"/>
      <x v="1"/>
      <x/>
    </i>
    <i r="3">
      <x v="65"/>
      <x v="1"/>
      <x v="3"/>
      <x v="4"/>
      <x v="5"/>
      <x v="1216"/>
      <x v="8"/>
      <x v="10"/>
      <x/>
      <x/>
      <x v="1"/>
      <x v="1"/>
      <x v="1"/>
      <x/>
    </i>
    <i r="3">
      <x v="66"/>
      <x v="1"/>
      <x v="3"/>
      <x v="21"/>
      <x v="22"/>
      <x v="1217"/>
      <x v="8"/>
      <x v="10"/>
      <x/>
      <x/>
      <x v="1"/>
      <x v="1"/>
      <x v="1"/>
      <x/>
    </i>
    <i t="default" r="2">
      <x/>
    </i>
    <i r="2">
      <x v="16"/>
      <x v="2"/>
      <x v="5"/>
      <x v="3"/>
      <x v="7"/>
      <x v="98"/>
      <x v="823"/>
      <x v="8"/>
      <x v="7"/>
      <x/>
      <x v="5"/>
      <x v="1"/>
      <x v="1"/>
      <x/>
      <x v="2"/>
    </i>
    <i r="3">
      <x v="3"/>
      <x v="5"/>
      <x v="3"/>
      <x v="3"/>
      <x/>
      <x v="821"/>
      <x/>
      <x v="7"/>
      <x v="1"/>
      <x/>
      <x v="1"/>
      <x v="1"/>
      <x/>
      <x v="2"/>
    </i>
    <i r="3">
      <x v="14"/>
      <x v="5"/>
      <x v="3"/>
      <x v="7"/>
      <x v="98"/>
      <x v="824"/>
      <x v="8"/>
      <x v="7"/>
      <x/>
      <x v="5"/>
      <x v="1"/>
      <x v="1"/>
      <x/>
      <x v="2"/>
    </i>
    <i r="3">
      <x v="15"/>
      <x v="5"/>
      <x v="3"/>
      <x v="3"/>
      <x/>
      <x v="822"/>
      <x/>
      <x v="10"/>
      <x/>
      <x/>
      <x v="1"/>
      <x v="1"/>
      <x/>
      <x v="2"/>
    </i>
    <i t="default" r="2">
      <x v="16"/>
    </i>
    <i r="2">
      <x v="41"/>
      <x v="3"/>
      <x/>
      <x v="3"/>
      <x v="31"/>
      <x v="32"/>
      <x v="421"/>
      <x/>
      <x v="7"/>
      <x/>
      <x v="5"/>
      <x v="1"/>
      <x v="1"/>
      <x v="1"/>
      <x v="2"/>
    </i>
    <i t="default" r="2">
      <x v="41"/>
    </i>
    <i r="2">
      <x v="78"/>
      <x v="10"/>
      <x v="3"/>
      <x v="3"/>
      <x v="4"/>
      <x v="5"/>
      <x v="890"/>
      <x/>
      <x v="7"/>
      <x/>
      <x v="5"/>
      <x v="1"/>
      <x v="1"/>
      <x v="1"/>
      <x v="2"/>
    </i>
    <i t="default" r="2">
      <x v="78"/>
    </i>
    <i r="2">
      <x v="108"/>
      <x v="27"/>
      <x v="1"/>
      <x v="3"/>
      <x v="1"/>
      <x v="2"/>
      <x v="1516"/>
      <x v="9"/>
      <x v="8"/>
      <x v="1"/>
      <x/>
      <x/>
      <x/>
      <x/>
      <x v="2"/>
    </i>
    <i r="3">
      <x v="28"/>
      <x v="1"/>
      <x v="3"/>
      <x v="1"/>
      <x v="2"/>
      <x v="1555"/>
      <x v="9"/>
      <x v="10"/>
      <x/>
      <x/>
      <x/>
      <x/>
      <x/>
      <x v="2"/>
    </i>
    <i r="3">
      <x v="29"/>
      <x v="1"/>
      <x v="3"/>
      <x/>
      <x v="1"/>
      <x v="1519"/>
      <x v="9"/>
      <x v="10"/>
      <x/>
      <x/>
      <x/>
      <x/>
      <x/>
      <x v="2"/>
    </i>
    <i r="3">
      <x v="30"/>
      <x v="1"/>
      <x v="3"/>
      <x v="3"/>
      <x v="4"/>
      <x v="1506"/>
      <x v="9"/>
      <x v="10"/>
      <x/>
      <x/>
      <x/>
      <x/>
      <x/>
      <x v="2"/>
    </i>
    <i r="3">
      <x v="31"/>
      <x v="1"/>
      <x v="3"/>
      <x v="1"/>
      <x v="2"/>
      <x v="1507"/>
      <x v="9"/>
      <x v="10"/>
      <x/>
      <x/>
      <x/>
      <x/>
      <x/>
      <x v="2"/>
    </i>
    <i t="default" r="2">
      <x v="108"/>
    </i>
    <i r="2">
      <x v="141"/>
      <x/>
      <x v="3"/>
      <x v="1"/>
      <x v="3"/>
      <x v="4"/>
      <x v="541"/>
      <x v="9"/>
      <x v="1"/>
      <x/>
      <x v="1"/>
      <x v="1"/>
      <x v="1"/>
      <x/>
      <x v="2"/>
    </i>
    <i t="default" r="2">
      <x v="141"/>
    </i>
    <i r="2">
      <x v="188"/>
      <x/>
      <x/>
      <x/>
      <x v="1"/>
      <x v="2"/>
      <x v="1098"/>
      <x/>
      <x v="5"/>
      <x/>
      <x v="4"/>
      <x v="1"/>
      <x v="1"/>
      <x/>
      <x v="2"/>
    </i>
    <i r="3">
      <x v="1"/>
      <x/>
      <x/>
      <x v="6"/>
      <x v="7"/>
      <x v="946"/>
      <x/>
      <x v="2"/>
      <x/>
      <x v="2"/>
      <x v="1"/>
      <x v="1"/>
      <x/>
      <x v="2"/>
    </i>
    <i r="3">
      <x v="3"/>
      <x/>
      <x/>
      <x v="3"/>
      <x v="4"/>
      <x v="1100"/>
      <x/>
      <x v="8"/>
      <x/>
      <x v="6"/>
      <x v="1"/>
      <x v="1"/>
      <x v="1"/>
      <x v="2"/>
    </i>
    <i t="default" r="2">
      <x v="188"/>
    </i>
    <i r="2">
      <x v="322"/>
      <x/>
      <x v="3"/>
      <x/>
      <x/>
      <x v="1"/>
      <x v="1097"/>
      <x/>
      <x v="10"/>
      <x/>
      <x/>
      <x v="1"/>
      <x v="1"/>
      <x/>
      <x v="1"/>
    </i>
    <i t="default" r="2">
      <x v="322"/>
    </i>
    <i r="2">
      <x v="339"/>
      <x v="7"/>
      <x v="3"/>
      <x v="3"/>
      <x v="23"/>
      <x v="24"/>
      <x v="1158"/>
      <x/>
      <x v="10"/>
      <x/>
      <x/>
      <x v="1"/>
      <x v="1"/>
      <x/>
      <x v="2"/>
    </i>
    <i r="3">
      <x v="9"/>
      <x v="3"/>
      <x v="3"/>
      <x v="26"/>
      <x/>
      <x v="1159"/>
      <x/>
      <x v="10"/>
      <x/>
      <x/>
      <x v="1"/>
      <x v="1"/>
      <x/>
      <x v="2"/>
    </i>
    <i r="3">
      <x v="10"/>
      <x v="3"/>
      <x v="3"/>
      <x v="14"/>
      <x/>
      <x v="1160"/>
      <x/>
      <x v="10"/>
      <x/>
      <x/>
      <x v="1"/>
      <x v="1"/>
      <x/>
      <x v="2"/>
    </i>
    <i r="3">
      <x v="11"/>
      <x v="3"/>
      <x v="3"/>
      <x v="3"/>
      <x/>
      <x v="1161"/>
      <x/>
      <x v="10"/>
      <x/>
      <x/>
      <x v="1"/>
      <x v="1"/>
      <x/>
      <x v="2"/>
    </i>
    <i r="3">
      <x v="12"/>
      <x v="3"/>
      <x v="3"/>
      <x v="4"/>
      <x/>
      <x v="1162"/>
      <x/>
      <x v="10"/>
      <x/>
      <x/>
      <x v="1"/>
      <x v="1"/>
      <x/>
      <x v="2"/>
    </i>
    <i r="3">
      <x v="13"/>
      <x v="3"/>
      <x v="3"/>
      <x v="76"/>
      <x v="77"/>
      <x v="1163"/>
      <x v="8"/>
      <x v="7"/>
      <x/>
      <x v="5"/>
      <x v="1"/>
      <x v="1"/>
      <x/>
      <x v="2"/>
    </i>
    <i r="3">
      <x v="14"/>
      <x v="3"/>
      <x v="3"/>
      <x v="31"/>
      <x/>
      <x v="1164"/>
      <x/>
      <x v="8"/>
      <x v="1"/>
      <x/>
      <x v="1"/>
      <x v="1"/>
      <x/>
      <x v="2"/>
    </i>
    <i r="3">
      <x v="15"/>
      <x v="3"/>
      <x v="3"/>
      <x/>
      <x/>
      <x v="1165"/>
      <x/>
      <x v="10"/>
      <x/>
      <x/>
      <x v="1"/>
      <x v="1"/>
      <x/>
      <x v="2"/>
    </i>
    <i r="3">
      <x v="16"/>
      <x v="3"/>
      <x v="3"/>
      <x v="1"/>
      <x/>
      <x v="1166"/>
      <x/>
      <x v="10"/>
      <x/>
      <x/>
      <x v="1"/>
      <x v="1"/>
      <x/>
      <x v="2"/>
    </i>
    <i r="3">
      <x v="17"/>
      <x v="3"/>
      <x v="3"/>
      <x v="1"/>
      <x/>
      <x v="1167"/>
      <x/>
      <x v="10"/>
      <x/>
      <x/>
      <x v="1"/>
      <x v="1"/>
      <x/>
      <x v="2"/>
    </i>
    <i r="3">
      <x v="18"/>
      <x v="3"/>
      <x v="3"/>
      <x v="3"/>
      <x v="1"/>
      <x v="1168"/>
      <x/>
      <x v="10"/>
      <x/>
      <x/>
      <x v="1"/>
      <x v="1"/>
      <x/>
      <x v="2"/>
    </i>
    <i r="3">
      <x v="19"/>
      <x v="3"/>
      <x v="3"/>
      <x v="17"/>
      <x v="89"/>
      <x v="1169"/>
      <x/>
      <x v="10"/>
      <x/>
      <x/>
      <x v="1"/>
      <x v="1"/>
      <x/>
      <x v="2"/>
    </i>
    <i r="3">
      <x v="21"/>
      <x v="3"/>
      <x v="3"/>
      <x/>
      <x/>
      <x v="1170"/>
      <x/>
      <x v="9"/>
      <x v="1"/>
      <x/>
      <x v="1"/>
      <x v="1"/>
      <x/>
      <x v="2"/>
    </i>
    <i r="3">
      <x v="22"/>
      <x/>
      <x v="3"/>
      <x v="15"/>
      <x v="8"/>
      <x v="1171"/>
      <x/>
      <x v="7"/>
      <x/>
      <x v="5"/>
      <x v="1"/>
      <x v="1"/>
      <x/>
      <x v="2"/>
    </i>
    <i r="3">
      <x v="23"/>
      <x v="3"/>
      <x v="3"/>
      <x v="3"/>
      <x/>
      <x v="1172"/>
      <x/>
      <x v="10"/>
      <x/>
      <x/>
      <x v="1"/>
      <x v="1"/>
      <x/>
      <x v="2"/>
    </i>
    <i r="3">
      <x v="29"/>
      <x v="3"/>
      <x v="3"/>
      <x v="25"/>
      <x v="7"/>
      <x v="1173"/>
      <x/>
      <x v="5"/>
      <x v="1"/>
      <x/>
      <x v="1"/>
      <x v="1"/>
      <x/>
      <x v="2"/>
    </i>
    <i r="3">
      <x v="30"/>
      <x v="3"/>
      <x v="3"/>
      <x v="1"/>
      <x/>
      <x v="1174"/>
      <x/>
      <x v="10"/>
      <x/>
      <x/>
      <x v="1"/>
      <x v="1"/>
      <x/>
      <x v="2"/>
    </i>
    <i r="3">
      <x v="36"/>
      <x v="3"/>
      <x v="3"/>
      <x v="11"/>
      <x v="6"/>
      <x v="1175"/>
      <x/>
      <x v="10"/>
      <x/>
      <x/>
      <x v="1"/>
      <x v="1"/>
      <x/>
      <x v="2"/>
    </i>
    <i r="3">
      <x v="39"/>
      <x v="3"/>
      <x v="3"/>
      <x v="9"/>
      <x v="10"/>
      <x v="1176"/>
      <x/>
      <x v="10"/>
      <x/>
      <x/>
      <x v="1"/>
      <x v="1"/>
      <x/>
      <x v="2"/>
    </i>
    <i t="default" r="2">
      <x v="339"/>
    </i>
    <i r="2">
      <x v="345"/>
      <x v="4"/>
      <x/>
      <x v="3"/>
      <x v="2"/>
      <x v="3"/>
      <x v="1192"/>
      <x/>
      <x v="10"/>
      <x/>
      <x/>
      <x v="1"/>
      <x v="1"/>
      <x/>
      <x v="2"/>
    </i>
    <i r="3">
      <x v="5"/>
      <x/>
      <x v="3"/>
      <x v="1"/>
      <x v="2"/>
      <x v="1193"/>
      <x/>
      <x v="10"/>
      <x/>
      <x/>
      <x v="1"/>
      <x v="1"/>
      <x/>
      <x v="2"/>
    </i>
    <i r="3">
      <x v="7"/>
      <x v="1"/>
      <x v="3"/>
      <x/>
      <x v="1"/>
      <x v="1194"/>
      <x/>
      <x v="10"/>
      <x/>
      <x/>
      <x v="1"/>
      <x v="1"/>
      <x v="1"/>
      <x/>
    </i>
    <i r="3">
      <x v="8"/>
      <x/>
      <x v="3"/>
      <x v="2"/>
      <x v="3"/>
      <x v="1195"/>
      <x/>
      <x v="10"/>
      <x/>
      <x/>
      <x v="1"/>
      <x v="1"/>
      <x v="1"/>
      <x v="2"/>
    </i>
    <i r="3">
      <x v="9"/>
      <x v="1"/>
      <x v="3"/>
      <x v="1"/>
      <x v="2"/>
      <x v="1196"/>
      <x/>
      <x v="8"/>
      <x v="1"/>
      <x/>
      <x v="1"/>
      <x v="1"/>
      <x v="1"/>
      <x/>
    </i>
    <i r="3">
      <x v="10"/>
      <x/>
      <x v="3"/>
      <x/>
      <x v="1"/>
      <x v="1197"/>
      <x/>
      <x v="10"/>
      <x/>
      <x/>
      <x v="1"/>
      <x v="1"/>
      <x v="1"/>
      <x v="2"/>
    </i>
    <i r="3">
      <x v="11"/>
      <x/>
      <x v="3"/>
      <x/>
      <x v="1"/>
      <x v="1198"/>
      <x/>
      <x v="10"/>
      <x/>
      <x/>
      <x v="1"/>
      <x v="1"/>
      <x v="1"/>
      <x v="2"/>
    </i>
    <i r="3">
      <x v="12"/>
      <x v="1"/>
      <x v="3"/>
      <x v="1"/>
      <x v="2"/>
      <x v="1199"/>
      <x/>
      <x v="10"/>
      <x/>
      <x/>
      <x v="1"/>
      <x v="1"/>
      <x v="1"/>
      <x/>
    </i>
    <i r="3">
      <x v="14"/>
      <x v="1"/>
      <x v="3"/>
      <x/>
      <x v="1"/>
      <x v="1200"/>
      <x/>
      <x v="10"/>
      <x/>
      <x/>
      <x v="1"/>
      <x/>
      <x v="1"/>
      <x/>
    </i>
    <i r="3">
      <x v="16"/>
      <x/>
      <x v="3"/>
      <x v="2"/>
      <x v="3"/>
      <x v="1201"/>
      <x/>
      <x v="10"/>
      <x/>
      <x/>
      <x v="1"/>
      <x v="1"/>
      <x/>
      <x v="2"/>
    </i>
    <i r="3">
      <x v="17"/>
      <x/>
      <x v="3"/>
      <x v="4"/>
      <x v="5"/>
      <x v="1202"/>
      <x/>
      <x v="10"/>
      <x/>
      <x/>
      <x v="1"/>
      <x v="1"/>
      <x/>
      <x v="2"/>
    </i>
    <i r="3">
      <x v="18"/>
      <x/>
      <x v="3"/>
      <x v="1"/>
      <x v="2"/>
      <x v="1203"/>
      <x/>
      <x v="10"/>
      <x/>
      <x/>
      <x v="1"/>
      <x v="1"/>
      <x/>
      <x v="2"/>
    </i>
    <i t="default" r="2">
      <x v="345"/>
    </i>
    <i r="2">
      <x v="354"/>
      <x/>
      <x v="1"/>
      <x v="3"/>
      <x v="3"/>
      <x v="4"/>
      <x v="1224"/>
      <x v="1"/>
      <x v="5"/>
      <x/>
      <x v="4"/>
      <x/>
      <x/>
      <x/>
      <x v="2"/>
    </i>
    <i r="3">
      <x v="1"/>
      <x v="1"/>
      <x v="3"/>
      <x v="2"/>
      <x v="3"/>
      <x v="1225"/>
      <x v="1"/>
      <x v="5"/>
      <x v="1"/>
      <x/>
      <x/>
      <x/>
      <x/>
      <x v="2"/>
    </i>
    <i r="3">
      <x v="2"/>
      <x v="1"/>
      <x v="3"/>
      <x v="2"/>
      <x v="3"/>
      <x v="1226"/>
      <x v="1"/>
      <x v="7"/>
      <x v="1"/>
      <x/>
      <x/>
      <x/>
      <x/>
      <x v="2"/>
    </i>
    <i t="default" r="2">
      <x v="354"/>
    </i>
    <i r="2">
      <x v="361"/>
      <x/>
      <x v="1"/>
      <x v="3"/>
      <x v="1"/>
      <x v="2"/>
      <x v="1239"/>
      <x v="9"/>
      <x v="7"/>
      <x/>
      <x v="5"/>
      <x/>
      <x/>
      <x/>
      <x/>
    </i>
    <i r="3">
      <x v="1"/>
      <x v="1"/>
      <x v="3"/>
      <x v="1"/>
      <x v="2"/>
      <x v="1240"/>
      <x v="9"/>
      <x v="10"/>
      <x/>
      <x/>
      <x/>
      <x/>
      <x/>
      <x/>
    </i>
    <i t="default" r="2">
      <x v="361"/>
    </i>
    <i r="2">
      <x v="386"/>
      <x/>
      <x/>
      <x v="3"/>
      <x v="6"/>
      <x v="7"/>
      <x v="1287"/>
      <x/>
      <x v="10"/>
      <x/>
      <x/>
      <x v="1"/>
      <x v="1"/>
      <x/>
      <x/>
    </i>
    <i r="3">
      <x v="1"/>
      <x/>
      <x v="3"/>
      <x v="34"/>
      <x v="35"/>
      <x v="1287"/>
      <x/>
      <x v="10"/>
      <x/>
      <x/>
      <x v="1"/>
      <x v="1"/>
      <x/>
      <x/>
    </i>
    <i r="3">
      <x v="2"/>
      <x/>
      <x v="3"/>
      <x v="25"/>
      <x v="26"/>
      <x v="1288"/>
      <x/>
      <x v="10"/>
      <x/>
      <x/>
      <x v="1"/>
      <x v="1"/>
      <x/>
      <x/>
    </i>
    <i r="3">
      <x v="3"/>
      <x/>
      <x v="3"/>
      <x/>
      <x v="1"/>
      <x v="1289"/>
      <x/>
      <x v="10"/>
      <x/>
      <x/>
      <x v="1"/>
      <x v="1"/>
      <x/>
      <x/>
    </i>
    <i t="default" r="2">
      <x v="386"/>
    </i>
    <i r="2">
      <x v="396"/>
      <x/>
      <x v="1"/>
      <x v="3"/>
      <x v="1"/>
      <x v="2"/>
      <x v="1324"/>
      <x v="1"/>
      <x v="5"/>
      <x/>
      <x v="4"/>
      <x v="1"/>
      <x/>
      <x/>
      <x v="2"/>
    </i>
    <i r="3">
      <x v="1"/>
      <x v="1"/>
      <x v="3"/>
      <x v="1"/>
      <x v="2"/>
      <x v="1325"/>
      <x v="1"/>
      <x v="7"/>
      <x/>
      <x v="5"/>
      <x v="1"/>
      <x/>
      <x/>
      <x v="2"/>
    </i>
    <i r="3">
      <x v="2"/>
      <x v="1"/>
      <x v="3"/>
      <x v="1"/>
      <x v="2"/>
      <x v="1326"/>
      <x v="1"/>
      <x v="7"/>
      <x/>
      <x v="5"/>
      <x v="1"/>
      <x/>
      <x/>
      <x v="2"/>
    </i>
    <i r="3">
      <x v="3"/>
      <x v="1"/>
      <x v="3"/>
      <x v="3"/>
      <x v="4"/>
      <x v="1327"/>
      <x v="1"/>
      <x v="10"/>
      <x/>
      <x/>
      <x v="1"/>
      <x/>
      <x/>
      <x v="2"/>
    </i>
    <i r="3">
      <x v="4"/>
      <x v="1"/>
      <x v="3"/>
      <x v="15"/>
      <x v="16"/>
      <x v="1328"/>
      <x v="1"/>
      <x v="10"/>
      <x/>
      <x/>
      <x v="1"/>
      <x/>
      <x/>
      <x v="2"/>
    </i>
    <i r="3">
      <x v="5"/>
      <x v="1"/>
      <x v="3"/>
      <x v="3"/>
      <x v="4"/>
      <x v="1329"/>
      <x v="1"/>
      <x v="10"/>
      <x/>
      <x/>
      <x v="1"/>
      <x/>
      <x/>
      <x v="2"/>
    </i>
    <i t="default" r="2">
      <x v="396"/>
    </i>
    <i r="2">
      <x v="409"/>
      <x/>
      <x/>
      <x v="3"/>
      <x v="5"/>
      <x v="6"/>
      <x v="1366"/>
      <x v="1"/>
      <x v="5"/>
      <x/>
      <x v="4"/>
      <x v="1"/>
      <x v="1"/>
      <x/>
      <x v="2"/>
    </i>
    <i t="default" r="2">
      <x v="409"/>
    </i>
    <i r="2">
      <x v="441"/>
      <x v="13"/>
      <x v="1"/>
      <x v="3"/>
      <x v="23"/>
      <x v="24"/>
      <x v="1512"/>
      <x v="9"/>
      <x v="5"/>
      <x/>
      <x v="4"/>
      <x/>
      <x/>
      <x/>
      <x/>
    </i>
    <i t="default" r="2">
      <x v="441"/>
    </i>
    <i r="2">
      <x v="442"/>
      <x v="12"/>
      <x v="3"/>
      <x v="3"/>
      <x v="4"/>
      <x v="1"/>
      <x v="1547"/>
      <x/>
      <x v="7"/>
      <x/>
      <x v="5"/>
      <x v="1"/>
      <x v="1"/>
      <x v="1"/>
      <x v="2"/>
    </i>
    <i t="default" r="2">
      <x v="442"/>
    </i>
    <i r="2">
      <x v="443"/>
      <x v="4"/>
      <x v="1"/>
      <x v="3"/>
      <x/>
      <x v="1"/>
      <x v="1519"/>
      <x v="9"/>
      <x v="10"/>
      <x/>
      <x/>
      <x v="1"/>
      <x/>
      <x/>
      <x/>
    </i>
    <i r="3">
      <x v="5"/>
      <x v="1"/>
      <x v="3"/>
      <x/>
      <x v="1"/>
      <x v="1506"/>
      <x v="9"/>
      <x v="10"/>
      <x/>
      <x/>
      <x v="1"/>
      <x/>
      <x/>
      <x/>
    </i>
    <i r="3">
      <x v="6"/>
      <x v="1"/>
      <x v="3"/>
      <x/>
      <x v="1"/>
      <x v="1504"/>
      <x v="9"/>
      <x v="10"/>
      <x/>
      <x/>
      <x v="1"/>
      <x/>
      <x/>
      <x/>
    </i>
    <i r="3">
      <x v="7"/>
      <x v="1"/>
      <x v="3"/>
      <x v="1"/>
      <x v="2"/>
      <x v="1549"/>
      <x v="9"/>
      <x v="10"/>
      <x/>
      <x/>
      <x v="1"/>
      <x/>
      <x/>
      <x/>
    </i>
    <i r="3">
      <x v="21"/>
      <x v="1"/>
      <x v="3"/>
      <x/>
      <x v="1"/>
      <x v="1550"/>
      <x v="8"/>
      <x v="10"/>
      <x/>
      <x/>
      <x/>
      <x/>
      <x/>
      <x/>
    </i>
    <i r="3">
      <x v="23"/>
      <x v="1"/>
      <x v="3"/>
      <x v="2"/>
      <x v="3"/>
      <x v="1551"/>
      <x v="8"/>
      <x v="10"/>
      <x/>
      <x/>
      <x/>
      <x/>
      <x v="2"/>
      <x/>
    </i>
    <i r="3">
      <x v="24"/>
      <x v="1"/>
      <x v="3"/>
      <x v="2"/>
      <x v="3"/>
      <x v="1552"/>
      <x v="8"/>
      <x v="10"/>
      <x/>
      <x/>
      <x/>
      <x/>
      <x v="2"/>
      <x/>
    </i>
    <i r="3">
      <x v="25"/>
      <x v="1"/>
      <x v="3"/>
      <x v="3"/>
      <x v="4"/>
      <x v="1553"/>
      <x v="8"/>
      <x v="10"/>
      <x/>
      <x/>
      <x/>
      <x/>
      <x/>
      <x/>
    </i>
    <i r="3">
      <x v="28"/>
      <x v="1"/>
      <x v="3"/>
      <x v="2"/>
      <x v="3"/>
      <x v="1554"/>
      <x v="9"/>
      <x v="5"/>
      <x/>
      <x v="4"/>
      <x/>
      <x/>
      <x/>
      <x/>
    </i>
    <i r="3">
      <x v="30"/>
      <x v="1"/>
      <x v="3"/>
      <x v="2"/>
      <x v="3"/>
      <x v="1552"/>
      <x v="8"/>
      <x v="2"/>
      <x v="1"/>
      <x/>
      <x/>
      <x/>
      <x v="2"/>
      <x/>
    </i>
    <i r="3">
      <x v="33"/>
      <x v="1"/>
      <x v="3"/>
      <x/>
      <x v="1"/>
      <x v="1546"/>
      <x v="9"/>
      <x v="10"/>
      <x/>
      <x/>
      <x v="1"/>
      <x/>
      <x/>
      <x/>
    </i>
    <i t="default" r="2">
      <x v="443"/>
    </i>
    <i r="2">
      <x v="447"/>
      <x/>
      <x v="1"/>
      <x/>
      <x/>
      <x v="1"/>
      <x v="1560"/>
      <x/>
      <x v="10"/>
      <x/>
      <x/>
      <x v="1"/>
      <x/>
      <x/>
      <x/>
    </i>
    <i t="default" r="2">
      <x v="447"/>
    </i>
    <i r="2">
      <x v="480"/>
      <x/>
      <x/>
      <x v="3"/>
      <x v="19"/>
      <x v="20"/>
      <x v="1660"/>
      <x v="9"/>
      <x v="10"/>
      <x/>
      <x/>
      <x v="1"/>
      <x v="1"/>
      <x/>
      <x v="2"/>
    </i>
    <i r="3">
      <x v="1"/>
      <x v="1"/>
      <x v="3"/>
      <x v="7"/>
      <x v="8"/>
      <x v="1661"/>
      <x v="9"/>
      <x v="10"/>
      <x/>
      <x/>
      <x v="1"/>
      <x/>
      <x/>
      <x v="2"/>
    </i>
    <i r="3">
      <x v="2"/>
      <x/>
      <x v="3"/>
      <x v="19"/>
      <x v="20"/>
      <x v="1662"/>
      <x v="9"/>
      <x v="10"/>
      <x/>
      <x/>
      <x v="1"/>
      <x v="1"/>
      <x/>
      <x v="2"/>
    </i>
    <i t="default" r="2">
      <x v="480"/>
    </i>
    <i r="2">
      <x v="483"/>
      <x/>
      <x/>
      <x v="3"/>
      <x/>
      <x v="1"/>
      <x v="1688"/>
      <x v="8"/>
      <x v="10"/>
      <x/>
      <x/>
      <x v="1"/>
      <x v="1"/>
      <x/>
      <x v="2"/>
    </i>
    <i r="3">
      <x v="1"/>
      <x/>
      <x v="3"/>
      <x v="3"/>
      <x v="4"/>
      <x v="1689"/>
      <x v="8"/>
      <x v="10"/>
      <x/>
      <x/>
      <x v="1"/>
      <x v="1"/>
      <x/>
      <x v="2"/>
    </i>
    <i r="3">
      <x v="2"/>
      <x v="1"/>
      <x v="3"/>
      <x v="11"/>
      <x v="12"/>
      <x v="1690"/>
      <x v="9"/>
      <x v="5"/>
      <x/>
      <x v="4"/>
      <x v="1"/>
      <x/>
      <x/>
      <x v="2"/>
    </i>
    <i r="3">
      <x v="3"/>
      <x/>
      <x v="3"/>
      <x v="3"/>
      <x v="4"/>
      <x v="1691"/>
      <x v="8"/>
      <x v="10"/>
      <x/>
      <x/>
      <x v="1"/>
      <x v="1"/>
      <x/>
      <x v="2"/>
    </i>
    <i t="default" r="2">
      <x v="483"/>
    </i>
    <i r="2">
      <x v="484"/>
      <x/>
      <x v="1"/>
      <x v="3"/>
      <x v="7"/>
      <x v="8"/>
      <x v="1692"/>
      <x v="8"/>
      <x v="10"/>
      <x/>
      <x/>
      <x v="1"/>
      <x/>
      <x/>
      <x v="2"/>
    </i>
    <i r="3">
      <x v="1"/>
      <x v="1"/>
      <x v="3"/>
      <x v="27"/>
      <x v="28"/>
      <x v="1692"/>
      <x v="8"/>
      <x v="10"/>
      <x/>
      <x/>
      <x v="1"/>
      <x/>
      <x/>
      <x v="2"/>
    </i>
    <i t="default" r="2">
      <x v="484"/>
    </i>
    <i r="2">
      <x v="507"/>
      <x/>
      <x v="1"/>
      <x v="3"/>
      <x v="19"/>
      <x v="20"/>
      <x v="1759"/>
      <x/>
      <x v="10"/>
      <x/>
      <x/>
      <x v="1"/>
      <x v="1"/>
      <x/>
      <x/>
    </i>
    <i r="3">
      <x v="1"/>
      <x v="1"/>
      <x v="3"/>
      <x v="15"/>
      <x v="16"/>
      <x v="1760"/>
      <x/>
      <x v="10"/>
      <x/>
      <x/>
      <x v="1"/>
      <x v="1"/>
      <x/>
      <x/>
    </i>
    <i r="3">
      <x v="2"/>
      <x v="1"/>
      <x v="3"/>
      <x v="40"/>
      <x v="41"/>
      <x v="1761"/>
      <x/>
      <x v="10"/>
      <x/>
      <x/>
      <x v="1"/>
      <x v="1"/>
      <x/>
      <x/>
    </i>
    <i r="3">
      <x v="3"/>
      <x v="1"/>
      <x v="3"/>
      <x v="7"/>
      <x v="8"/>
      <x v="1762"/>
      <x v="9"/>
      <x v="7"/>
      <x/>
      <x v="5"/>
      <x v="1"/>
      <x v="1"/>
      <x/>
      <x/>
    </i>
    <i r="3">
      <x v="4"/>
      <x v="1"/>
      <x v="3"/>
      <x v="5"/>
      <x v="6"/>
      <x v="1763"/>
      <x/>
      <x v="10"/>
      <x/>
      <x/>
      <x v="1"/>
      <x v="1"/>
      <x/>
      <x/>
    </i>
    <i r="3">
      <x v="5"/>
      <x v="1"/>
      <x v="3"/>
      <x v="3"/>
      <x v="4"/>
      <x v="1764"/>
      <x/>
      <x v="10"/>
      <x/>
      <x/>
      <x v="1"/>
      <x v="1"/>
      <x/>
      <x/>
    </i>
    <i r="3">
      <x v="6"/>
      <x v="1"/>
      <x v="3"/>
      <x v="25"/>
      <x v="26"/>
      <x v="1765"/>
      <x/>
      <x v="10"/>
      <x/>
      <x/>
      <x v="1"/>
      <x v="1"/>
      <x/>
      <x/>
    </i>
    <i t="default" r="2">
      <x v="507"/>
    </i>
    <i r="2">
      <x v="517"/>
      <x/>
      <x v="2"/>
      <x v="3"/>
      <x v="5"/>
      <x v="6"/>
      <x v="1806"/>
      <x v="9"/>
      <x v="10"/>
      <x/>
      <x/>
      <x/>
      <x/>
      <x/>
      <x/>
    </i>
    <i r="3">
      <x v="1"/>
      <x v="2"/>
      <x v="3"/>
      <x v="25"/>
      <x v="26"/>
      <x v="1807"/>
      <x v="9"/>
      <x v="10"/>
      <x/>
      <x/>
      <x/>
      <x/>
      <x/>
      <x/>
    </i>
    <i r="3">
      <x v="2"/>
      <x v="2"/>
      <x v="3"/>
      <x v="11"/>
      <x v="12"/>
      <x v="1808"/>
      <x v="9"/>
      <x v="10"/>
      <x/>
      <x/>
      <x/>
      <x/>
      <x/>
      <x/>
    </i>
    <i r="3">
      <x v="3"/>
      <x v="2"/>
      <x v="3"/>
      <x v="7"/>
      <x v="8"/>
      <x v="1809"/>
      <x v="9"/>
      <x v="10"/>
      <x/>
      <x/>
      <x/>
      <x/>
      <x/>
      <x/>
    </i>
    <i r="3">
      <x v="4"/>
      <x v="2"/>
      <x v="3"/>
      <x v="7"/>
      <x v="8"/>
      <x v="1810"/>
      <x v="9"/>
      <x v="10"/>
      <x/>
      <x/>
      <x/>
      <x/>
      <x/>
      <x/>
    </i>
    <i r="3">
      <x v="5"/>
      <x v="2"/>
      <x v="3"/>
      <x v="2"/>
      <x v="3"/>
      <x v="1811"/>
      <x v="9"/>
      <x v="10"/>
      <x/>
      <x/>
      <x/>
      <x/>
      <x/>
      <x/>
    </i>
    <i r="3">
      <x v="6"/>
      <x v="2"/>
      <x v="3"/>
      <x v="14"/>
      <x v="15"/>
      <x v="1812"/>
      <x v="9"/>
      <x v="10"/>
      <x/>
      <x/>
      <x/>
      <x/>
      <x/>
      <x/>
    </i>
    <i r="3">
      <x v="7"/>
      <x v="2"/>
      <x v="3"/>
      <x v="20"/>
      <x v="21"/>
      <x v="1813"/>
      <x v="9"/>
      <x v="10"/>
      <x/>
      <x/>
      <x/>
      <x/>
      <x/>
      <x/>
    </i>
    <i r="3">
      <x v="8"/>
      <x v="2"/>
      <x v="3"/>
      <x v="2"/>
      <x v="3"/>
      <x v="1814"/>
      <x v="9"/>
      <x v="10"/>
      <x/>
      <x/>
      <x/>
      <x/>
      <x/>
      <x/>
    </i>
    <i r="3">
      <x v="9"/>
      <x v="2"/>
      <x v="3"/>
      <x v="7"/>
      <x v="8"/>
      <x v="1815"/>
      <x v="9"/>
      <x v="10"/>
      <x/>
      <x/>
      <x/>
      <x/>
      <x/>
      <x/>
    </i>
    <i r="3">
      <x v="10"/>
      <x v="2"/>
      <x v="3"/>
      <x v="5"/>
      <x v="6"/>
      <x v="1816"/>
      <x v="9"/>
      <x v="10"/>
      <x/>
      <x/>
      <x/>
      <x/>
      <x/>
      <x/>
    </i>
    <i r="3">
      <x v="11"/>
      <x v="2"/>
      <x v="3"/>
      <x v="1"/>
      <x v="2"/>
      <x v="1817"/>
      <x v="9"/>
      <x v="10"/>
      <x/>
      <x/>
      <x/>
      <x/>
      <x/>
      <x/>
    </i>
    <i r="3">
      <x v="12"/>
      <x v="2"/>
      <x v="3"/>
      <x v="2"/>
      <x v="3"/>
      <x v="1818"/>
      <x v="9"/>
      <x v="10"/>
      <x/>
      <x/>
      <x/>
      <x/>
      <x/>
      <x/>
    </i>
    <i r="3">
      <x v="13"/>
      <x v="2"/>
      <x v="3"/>
      <x v="2"/>
      <x v="3"/>
      <x v="1819"/>
      <x v="9"/>
      <x v="10"/>
      <x/>
      <x/>
      <x/>
      <x/>
      <x/>
      <x/>
    </i>
    <i r="3">
      <x v="14"/>
      <x v="2"/>
      <x v="3"/>
      <x v="2"/>
      <x v="3"/>
      <x v="1820"/>
      <x v="9"/>
      <x v="10"/>
      <x/>
      <x/>
      <x/>
      <x/>
      <x/>
      <x/>
    </i>
    <i r="3">
      <x v="15"/>
      <x v="2"/>
      <x v="3"/>
      <x v="2"/>
      <x v="3"/>
      <x v="1821"/>
      <x v="9"/>
      <x v="10"/>
      <x/>
      <x/>
      <x/>
      <x/>
      <x/>
      <x/>
    </i>
    <i r="3">
      <x v="16"/>
      <x v="1"/>
      <x v="3"/>
      <x v="17"/>
      <x v="18"/>
      <x v="1822"/>
      <x v="8"/>
      <x v="10"/>
      <x/>
      <x/>
      <x v="1"/>
      <x/>
      <x/>
      <x/>
    </i>
    <i r="3">
      <x v="17"/>
      <x v="1"/>
      <x v="3"/>
      <x v="85"/>
      <x v="84"/>
      <x v="1823"/>
      <x v="8"/>
      <x v="7"/>
      <x/>
      <x v="5"/>
      <x v="1"/>
      <x/>
      <x/>
      <x/>
    </i>
    <i r="3">
      <x v="18"/>
      <x v="1"/>
      <x v="3"/>
      <x v="4"/>
      <x v="5"/>
      <x v="1824"/>
      <x v="9"/>
      <x v="10"/>
      <x/>
      <x/>
      <x v="1"/>
      <x/>
      <x/>
      <x/>
    </i>
    <i r="3">
      <x v="19"/>
      <x v="1"/>
      <x v="3"/>
      <x v="2"/>
      <x v="3"/>
      <x v="1825"/>
      <x v="9"/>
      <x v="10"/>
      <x/>
      <x/>
      <x v="1"/>
      <x/>
      <x/>
      <x/>
    </i>
    <i r="3">
      <x v="20"/>
      <x v="1"/>
      <x v="3"/>
      <x/>
      <x v="1"/>
      <x v="1826"/>
      <x v="9"/>
      <x v="10"/>
      <x/>
      <x/>
      <x v="1"/>
      <x/>
      <x/>
      <x/>
    </i>
    <i r="3">
      <x v="21"/>
      <x v="1"/>
      <x v="3"/>
      <x v="2"/>
      <x v="3"/>
      <x v="1827"/>
      <x v="9"/>
      <x v="10"/>
      <x/>
      <x/>
      <x v="1"/>
      <x/>
      <x/>
      <x/>
    </i>
    <i r="3">
      <x v="22"/>
      <x v="2"/>
      <x v="3"/>
      <x v="2"/>
      <x v="3"/>
      <x v="1828"/>
      <x v="9"/>
      <x v="10"/>
      <x/>
      <x/>
      <x/>
      <x/>
      <x/>
      <x/>
    </i>
    <i t="default" r="2">
      <x v="517"/>
    </i>
    <i r="2">
      <x v="528"/>
      <x/>
      <x v="1"/>
      <x v="3"/>
      <x v="15"/>
      <x v="16"/>
      <x v="1855"/>
      <x v="1"/>
      <x v="10"/>
      <x/>
      <x/>
      <x v="1"/>
      <x v="1"/>
      <x v="1"/>
      <x/>
    </i>
    <i r="3">
      <x v="1"/>
      <x v="1"/>
      <x v="3"/>
      <x v="4"/>
      <x v="5"/>
      <x v="1856"/>
      <x v="1"/>
      <x v="10"/>
      <x/>
      <x/>
      <x v="1"/>
      <x v="1"/>
      <x v="1"/>
      <x/>
    </i>
    <i r="3">
      <x v="4"/>
      <x v="1"/>
      <x v="3"/>
      <x v="3"/>
      <x v="4"/>
      <x v="1858"/>
      <x v="1"/>
      <x v="10"/>
      <x/>
      <x/>
      <x v="1"/>
      <x/>
      <x/>
      <x v="2"/>
    </i>
    <i r="3">
      <x v="21"/>
      <x v="1"/>
      <x v="3"/>
      <x v="4"/>
      <x v="5"/>
      <x v="1856"/>
      <x v="1"/>
      <x v="2"/>
      <x v="1"/>
      <x/>
      <x v="1"/>
      <x v="1"/>
      <x v="1"/>
      <x/>
    </i>
    <i t="default" r="2">
      <x v="528"/>
    </i>
    <i r="2">
      <x v="529"/>
      <x/>
      <x v="1"/>
      <x v="3"/>
      <x v="1"/>
      <x v="2"/>
      <x v="1859"/>
      <x v="1"/>
      <x v="10"/>
      <x/>
      <x/>
      <x v="1"/>
      <x/>
      <x/>
      <x v="2"/>
    </i>
    <i r="3">
      <x v="1"/>
      <x v="1"/>
      <x v="3"/>
      <x/>
      <x v="1"/>
      <x v="1860"/>
      <x v="1"/>
      <x v="10"/>
      <x/>
      <x/>
      <x v="1"/>
      <x/>
      <x/>
      <x v="2"/>
    </i>
    <i r="3">
      <x v="2"/>
      <x v="1"/>
      <x v="3"/>
      <x/>
      <x v="1"/>
      <x v="1861"/>
      <x v="1"/>
      <x v="10"/>
      <x/>
      <x/>
      <x v="1"/>
      <x/>
      <x/>
      <x v="2"/>
    </i>
    <i r="3">
      <x v="3"/>
      <x v="1"/>
      <x v="3"/>
      <x v="1"/>
      <x v="2"/>
      <x v="1862"/>
      <x v="1"/>
      <x v="10"/>
      <x/>
      <x/>
      <x v="1"/>
      <x/>
      <x/>
      <x v="2"/>
    </i>
    <i r="3">
      <x v="4"/>
      <x v="1"/>
      <x v="3"/>
      <x v="3"/>
      <x v="4"/>
      <x v="1863"/>
      <x v="1"/>
      <x v="10"/>
      <x/>
      <x/>
      <x v="1"/>
      <x/>
      <x/>
      <x v="2"/>
    </i>
    <i r="3">
      <x v="5"/>
      <x v="1"/>
      <x v="3"/>
      <x/>
      <x v="1"/>
      <x v="1864"/>
      <x v="1"/>
      <x v="10"/>
      <x/>
      <x/>
      <x v="1"/>
      <x/>
      <x/>
      <x v="2"/>
    </i>
    <i r="3">
      <x v="6"/>
      <x v="1"/>
      <x v="3"/>
      <x v="3"/>
      <x v="4"/>
      <x v="1865"/>
      <x v="1"/>
      <x v="10"/>
      <x/>
      <x/>
      <x v="1"/>
      <x/>
      <x/>
      <x/>
    </i>
    <i r="3">
      <x v="7"/>
      <x v="1"/>
      <x v="3"/>
      <x v="7"/>
      <x v="8"/>
      <x v="1866"/>
      <x v="1"/>
      <x v="10"/>
      <x/>
      <x/>
      <x v="1"/>
      <x/>
      <x v="2"/>
      <x/>
    </i>
    <i r="3">
      <x v="8"/>
      <x v="1"/>
      <x v="3"/>
      <x v="7"/>
      <x v="8"/>
      <x v="1867"/>
      <x v="1"/>
      <x v="10"/>
      <x/>
      <x/>
      <x v="1"/>
      <x/>
      <x v="2"/>
      <x/>
    </i>
    <i r="3">
      <x v="9"/>
      <x v="1"/>
      <x v="3"/>
      <x/>
      <x v="1"/>
      <x v="1868"/>
      <x v="1"/>
      <x v="10"/>
      <x/>
      <x/>
      <x v="1"/>
      <x/>
      <x/>
      <x v="2"/>
    </i>
    <i r="3">
      <x v="10"/>
      <x v="1"/>
      <x v="3"/>
      <x v="1"/>
      <x v="2"/>
      <x v="1869"/>
      <x v="1"/>
      <x v="10"/>
      <x/>
      <x/>
      <x v="1"/>
      <x/>
      <x/>
      <x v="2"/>
    </i>
    <i r="3">
      <x v="11"/>
      <x v="1"/>
      <x v="3"/>
      <x v="3"/>
      <x v="4"/>
      <x v="1870"/>
      <x v="1"/>
      <x v="10"/>
      <x/>
      <x/>
      <x v="1"/>
      <x/>
      <x/>
      <x v="2"/>
    </i>
    <i r="3">
      <x v="12"/>
      <x v="1"/>
      <x v="3"/>
      <x v="1"/>
      <x v="2"/>
      <x v="1871"/>
      <x v="1"/>
      <x v="10"/>
      <x/>
      <x/>
      <x v="1"/>
      <x/>
      <x/>
      <x v="2"/>
    </i>
    <i r="3">
      <x v="13"/>
      <x v="1"/>
      <x v="3"/>
      <x v="21"/>
      <x v="22"/>
      <x v="1872"/>
      <x v="8"/>
      <x v="7"/>
      <x/>
      <x v="5"/>
      <x v="1"/>
      <x/>
      <x/>
      <x v="2"/>
    </i>
    <i r="3">
      <x v="14"/>
      <x v="1"/>
      <x v="3"/>
      <x v="17"/>
      <x v="18"/>
      <x v="1873"/>
      <x/>
      <x v="3"/>
      <x v="1"/>
      <x/>
      <x v="1"/>
      <x/>
      <x/>
      <x v="2"/>
    </i>
    <i r="3">
      <x v="15"/>
      <x v="1"/>
      <x v="3"/>
      <x v="7"/>
      <x v="8"/>
      <x v="1874"/>
      <x v="1"/>
      <x v="10"/>
      <x/>
      <x/>
      <x v="1"/>
      <x/>
      <x v="2"/>
      <x/>
    </i>
    <i r="3">
      <x v="16"/>
      <x v="1"/>
      <x v="3"/>
      <x/>
      <x v="1"/>
      <x v="1875"/>
      <x v="1"/>
      <x v="10"/>
      <x/>
      <x/>
      <x v="1"/>
      <x/>
      <x/>
      <x v="2"/>
    </i>
    <i r="3">
      <x v="17"/>
      <x v="1"/>
      <x v="3"/>
      <x v="2"/>
      <x v="3"/>
      <x v="1876"/>
      <x v="1"/>
      <x v="10"/>
      <x/>
      <x/>
      <x v="1"/>
      <x/>
      <x/>
      <x v="2"/>
    </i>
    <i r="3">
      <x v="18"/>
      <x v="1"/>
      <x v="3"/>
      <x/>
      <x v="1"/>
      <x v="1877"/>
      <x v="1"/>
      <x v="10"/>
      <x/>
      <x/>
      <x v="1"/>
      <x/>
      <x/>
      <x v="2"/>
    </i>
    <i r="3">
      <x v="19"/>
      <x v="1"/>
      <x v="3"/>
      <x/>
      <x v="1"/>
      <x v="1878"/>
      <x v="1"/>
      <x v="10"/>
      <x/>
      <x/>
      <x v="1"/>
      <x/>
      <x/>
      <x v="2"/>
    </i>
    <i t="default" r="2">
      <x v="529"/>
    </i>
    <i t="default" r="1">
      <x/>
    </i>
    <i t="default">
      <x/>
    </i>
    <i>
      <x v="1"/>
      <x/>
      <x v="65"/>
      <x/>
      <x v="3"/>
      <x v="3"/>
      <x v="2"/>
      <x v="3"/>
      <x v="795"/>
      <x/>
      <x v="3"/>
      <x v="1"/>
      <x/>
      <x v="1"/>
      <x v="1"/>
      <x/>
      <x v="2"/>
    </i>
    <i r="3">
      <x v="1"/>
      <x v="3"/>
      <x v="3"/>
      <x v="67"/>
      <x v="14"/>
      <x v="796"/>
      <x/>
      <x v="5"/>
      <x/>
      <x v="4"/>
      <x v="1"/>
      <x v="1"/>
      <x/>
      <x v="2"/>
    </i>
    <i r="3">
      <x v="2"/>
      <x v="3"/>
      <x v="3"/>
      <x/>
      <x/>
      <x v="797"/>
      <x/>
      <x v="5"/>
      <x v="1"/>
      <x/>
      <x v="1"/>
      <x v="1"/>
      <x/>
      <x v="2"/>
    </i>
    <i r="3">
      <x v="3"/>
      <x v="5"/>
      <x v="3"/>
      <x v="3"/>
      <x v="4"/>
      <x v="802"/>
      <x/>
      <x v="1"/>
      <x v="1"/>
      <x/>
      <x v="2"/>
      <x v="2"/>
      <x v="3"/>
      <x v="3"/>
    </i>
    <i r="3">
      <x v="4"/>
      <x v="5"/>
      <x v="3"/>
      <x v="15"/>
      <x v="16"/>
      <x v="803"/>
      <x/>
      <x v="1"/>
      <x v="1"/>
      <x/>
      <x v="2"/>
      <x v="2"/>
      <x v="3"/>
      <x v="3"/>
    </i>
    <i t="default" r="2">
      <x v="65"/>
    </i>
    <i r="2">
      <x v="188"/>
      <x v="2"/>
      <x/>
      <x/>
      <x/>
      <x v="1"/>
      <x v="1099"/>
      <x/>
      <x v="10"/>
      <x/>
      <x/>
      <x v="1"/>
      <x v="1"/>
      <x/>
      <x v="2"/>
    </i>
    <i r="3">
      <x v="9"/>
      <x v="1"/>
      <x/>
      <x/>
      <x v="1"/>
      <x v="1101"/>
      <x/>
      <x v="1"/>
      <x/>
      <x v="1"/>
      <x v="1"/>
      <x v="1"/>
      <x/>
      <x v="2"/>
    </i>
    <i r="3">
      <x v="10"/>
      <x/>
      <x/>
      <x/>
      <x v="1"/>
      <x v="1102"/>
      <x/>
      <x v="10"/>
      <x/>
      <x/>
      <x v="1"/>
      <x v="1"/>
      <x/>
      <x v="2"/>
    </i>
    <i r="3">
      <x v="14"/>
      <x/>
      <x/>
      <x/>
      <x v="1"/>
      <x v="1103"/>
      <x/>
      <x v="10"/>
      <x/>
      <x/>
      <x v="1"/>
      <x v="1"/>
      <x/>
      <x v="2"/>
    </i>
    <i t="default" r="2">
      <x v="188"/>
    </i>
    <i r="2">
      <x v="331"/>
      <x/>
      <x v="2"/>
      <x/>
      <x v="7"/>
      <x v="8"/>
      <x v="1118"/>
      <x v="1"/>
      <x v="10"/>
      <x/>
      <x/>
      <x/>
      <x/>
      <x/>
      <x/>
    </i>
    <i t="default" r="2">
      <x v="331"/>
    </i>
    <i r="2">
      <x v="336"/>
      <x/>
      <x/>
      <x v="3"/>
      <x v="19"/>
      <x v="20"/>
      <x v="1153"/>
      <x/>
      <x v="10"/>
      <x/>
      <x/>
      <x v="1"/>
      <x v="1"/>
      <x/>
      <x v="2"/>
    </i>
    <i r="3">
      <x v="1"/>
      <x/>
      <x v="3"/>
      <x v="27"/>
      <x v="28"/>
      <x v="1154"/>
      <x/>
      <x v="9"/>
      <x v="1"/>
      <x/>
      <x v="1"/>
      <x v="1"/>
      <x/>
      <x v="2"/>
    </i>
    <i r="3">
      <x v="2"/>
      <x/>
      <x v="3"/>
      <x v="20"/>
      <x v="21"/>
      <x v="1153"/>
      <x/>
      <x v="9"/>
      <x v="1"/>
      <x/>
      <x v="1"/>
      <x v="1"/>
      <x/>
      <x v="2"/>
    </i>
    <i r="3">
      <x v="3"/>
      <x/>
      <x v="3"/>
      <x v="27"/>
      <x v="28"/>
      <x v="1155"/>
      <x/>
      <x v="8"/>
      <x v="1"/>
      <x/>
      <x v="1"/>
      <x v="1"/>
      <x/>
      <x v="2"/>
    </i>
    <i t="default" r="2">
      <x v="336"/>
    </i>
    <i r="2">
      <x v="341"/>
      <x/>
      <x/>
      <x v="3"/>
      <x v="15"/>
      <x v="16"/>
      <x v="1178"/>
      <x/>
      <x v="7"/>
      <x/>
      <x v="5"/>
      <x v="1"/>
      <x v="1"/>
      <x/>
      <x v="2"/>
    </i>
    <i r="3">
      <x v="1"/>
      <x/>
      <x v="3"/>
      <x v="3"/>
      <x v="4"/>
      <x v="1179"/>
      <x/>
      <x v="10"/>
      <x/>
      <x/>
      <x v="1"/>
      <x v="1"/>
      <x/>
      <x v="2"/>
    </i>
    <i t="default" r="2">
      <x v="341"/>
    </i>
    <i r="2">
      <x v="355"/>
      <x/>
      <x v="1"/>
      <x v="3"/>
      <x v="3"/>
      <x v="4"/>
      <x v="1227"/>
      <x v="8"/>
      <x v="10"/>
      <x/>
      <x/>
      <x/>
      <x/>
      <x/>
      <x/>
    </i>
    <i r="3">
      <x v="1"/>
      <x v="1"/>
      <x v="3"/>
      <x v="3"/>
      <x v="4"/>
      <x v="1228"/>
      <x v="8"/>
      <x v="10"/>
      <x/>
      <x/>
      <x/>
      <x/>
      <x/>
      <x/>
    </i>
    <i r="3">
      <x v="2"/>
      <x v="1"/>
      <x v="3"/>
      <x v="1"/>
      <x v="2"/>
      <x v="1229"/>
      <x v="8"/>
      <x v="10"/>
      <x/>
      <x/>
      <x/>
      <x/>
      <x/>
      <x/>
    </i>
    <i r="3">
      <x v="4"/>
      <x v="1"/>
      <x v="3"/>
      <x v="1"/>
      <x v="2"/>
      <x v="1230"/>
      <x v="8"/>
      <x v="10"/>
      <x/>
      <x/>
      <x/>
      <x/>
      <x/>
      <x/>
    </i>
    <i r="3">
      <x v="5"/>
      <x v="1"/>
      <x v="3"/>
      <x v="7"/>
      <x v="8"/>
      <x v="1231"/>
      <x v="9"/>
      <x v="10"/>
      <x/>
      <x/>
      <x/>
      <x/>
      <x/>
      <x/>
    </i>
    <i r="3">
      <x v="6"/>
      <x v="1"/>
      <x v="3"/>
      <x v="8"/>
      <x v="9"/>
      <x v="1232"/>
      <x v="9"/>
      <x v="7"/>
      <x/>
      <x v="5"/>
      <x/>
      <x/>
      <x/>
      <x/>
    </i>
    <i r="3">
      <x v="7"/>
      <x v="1"/>
      <x v="3"/>
      <x v="7"/>
      <x v="8"/>
      <x v="1233"/>
      <x v="8"/>
      <x v="10"/>
      <x/>
      <x/>
      <x/>
      <x/>
      <x/>
      <x/>
    </i>
    <i t="default" r="2">
      <x v="355"/>
    </i>
    <i r="2">
      <x v="373"/>
      <x/>
      <x/>
      <x v="3"/>
      <x v="3"/>
      <x v="4"/>
      <x v="1266"/>
      <x/>
      <x v="10"/>
      <x/>
      <x/>
      <x v="1"/>
      <x v="1"/>
      <x/>
      <x v="2"/>
    </i>
    <i r="3">
      <x v="1"/>
      <x/>
      <x v="3"/>
      <x v="1"/>
      <x/>
      <x v="1267"/>
      <x/>
      <x v="10"/>
      <x/>
      <x/>
      <x v="1"/>
      <x v="1"/>
      <x/>
      <x v="2"/>
    </i>
    <i r="3">
      <x v="2"/>
      <x/>
      <x v="3"/>
      <x v="1"/>
      <x v="1"/>
      <x v="1268"/>
      <x/>
      <x v="10"/>
      <x/>
      <x/>
      <x v="1"/>
      <x v="1"/>
      <x/>
      <x v="2"/>
    </i>
    <i r="3">
      <x v="3"/>
      <x/>
      <x v="3"/>
      <x v="1"/>
      <x v="2"/>
      <x v="1269"/>
      <x/>
      <x v="10"/>
      <x/>
      <x/>
      <x v="1"/>
      <x v="1"/>
      <x/>
      <x v="2"/>
    </i>
    <i t="default" r="2">
      <x v="373"/>
    </i>
    <i r="2">
      <x v="380"/>
      <x v="31"/>
      <x v="1"/>
      <x v="3"/>
      <x v="9"/>
      <x v="10"/>
      <x v="1278"/>
      <x/>
      <x v="10"/>
      <x/>
      <x/>
      <x/>
      <x/>
      <x/>
      <x/>
    </i>
    <i r="3">
      <x v="43"/>
      <x v="2"/>
      <x v="3"/>
      <x v="8"/>
      <x v="9"/>
      <x v="1279"/>
      <x/>
      <x v="10"/>
      <x/>
      <x/>
      <x/>
      <x/>
      <x/>
      <x/>
    </i>
    <i t="default" r="2">
      <x v="380"/>
    </i>
    <i r="2">
      <x v="381"/>
      <x/>
      <x v="1"/>
      <x v="3"/>
      <x v="4"/>
      <x v="5"/>
      <x v="1280"/>
      <x/>
      <x v="1"/>
      <x/>
      <x v="1"/>
      <x v="1"/>
      <x v="1"/>
      <x/>
      <x v="2"/>
    </i>
    <i t="default" r="2">
      <x v="381"/>
    </i>
    <i r="2">
      <x v="390"/>
      <x/>
      <x v="1"/>
      <x/>
      <x/>
      <x v="1"/>
      <x v="1293"/>
      <x/>
      <x v="7"/>
      <x/>
      <x v="5"/>
      <x/>
      <x/>
      <x/>
      <x/>
    </i>
    <i r="3">
      <x v="1"/>
      <x v="1"/>
      <x/>
      <x/>
      <x v="1"/>
      <x v="1294"/>
      <x/>
      <x v="10"/>
      <x/>
      <x/>
      <x/>
      <x/>
      <x/>
      <x/>
    </i>
    <i r="3">
      <x v="2"/>
      <x v="1"/>
      <x/>
      <x/>
      <x v="1"/>
      <x v="1295"/>
      <x/>
      <x v="10"/>
      <x/>
      <x/>
      <x v="2"/>
      <x v="2"/>
      <x v="3"/>
      <x v="3"/>
    </i>
    <i r="3">
      <x v="3"/>
      <x v="1"/>
      <x/>
      <x/>
      <x v="1"/>
      <x v="1296"/>
      <x/>
      <x v="7"/>
      <x/>
      <x v="5"/>
      <x v="2"/>
      <x v="2"/>
      <x v="3"/>
      <x v="3"/>
    </i>
    <i t="default" r="2">
      <x v="390"/>
    </i>
    <i r="2">
      <x v="394"/>
      <x/>
      <x v="3"/>
      <x v="3"/>
      <x v="2"/>
      <x v="3"/>
      <x v="1319"/>
      <x/>
      <x v="6"/>
      <x v="1"/>
      <x/>
      <x v="1"/>
      <x v="1"/>
      <x/>
      <x v="2"/>
    </i>
    <i r="3">
      <x v="1"/>
      <x v="3"/>
      <x v="3"/>
      <x v="1"/>
      <x v="2"/>
      <x v="1320"/>
      <x/>
      <x v="10"/>
      <x/>
      <x/>
      <x v="1"/>
      <x v="1"/>
      <x/>
      <x v="2"/>
    </i>
    <i r="3">
      <x v="2"/>
      <x v="3"/>
      <x v="3"/>
      <x v="1"/>
      <x v="2"/>
      <x v="1321"/>
      <x/>
      <x v="10"/>
      <x/>
      <x/>
      <x v="1"/>
      <x v="1"/>
      <x/>
      <x v="2"/>
    </i>
    <i r="3">
      <x v="3"/>
      <x v="3"/>
      <x v="3"/>
      <x v="7"/>
      <x v="8"/>
      <x v="1322"/>
      <x/>
      <x v="10"/>
      <x/>
      <x/>
      <x v="1"/>
      <x v="1"/>
      <x v="1"/>
      <x v="2"/>
    </i>
    <i t="default" r="2">
      <x v="394"/>
    </i>
    <i r="2">
      <x v="399"/>
      <x/>
      <x/>
      <x v="3"/>
      <x v="35"/>
      <x v="36"/>
      <x v="1335"/>
      <x/>
      <x v="10"/>
      <x/>
      <x/>
      <x v="1"/>
      <x v="1"/>
      <x/>
      <x v="2"/>
    </i>
    <i r="3">
      <x v="1"/>
      <x/>
      <x v="3"/>
      <x v="11"/>
      <x v="12"/>
      <x v="1336"/>
      <x/>
      <x v="8"/>
      <x v="1"/>
      <x/>
      <x v="1"/>
      <x v="1"/>
      <x/>
      <x v="2"/>
    </i>
    <i r="3">
      <x v="2"/>
      <x/>
      <x v="3"/>
      <x v="2"/>
      <x v="3"/>
      <x v="1337"/>
      <x/>
      <x v="10"/>
      <x/>
      <x/>
      <x v="1"/>
      <x v="1"/>
      <x/>
      <x v="2"/>
    </i>
    <i r="3">
      <x v="3"/>
      <x/>
      <x v="3"/>
      <x v="4"/>
      <x v="5"/>
      <x v="1338"/>
      <x/>
      <x v="10"/>
      <x/>
      <x/>
      <x v="1"/>
      <x v="1"/>
      <x/>
      <x v="2"/>
    </i>
    <i r="3">
      <x v="4"/>
      <x/>
      <x v="3"/>
      <x v="2"/>
      <x v="3"/>
      <x v="1339"/>
      <x/>
      <x v="10"/>
      <x/>
      <x/>
      <x v="1"/>
      <x v="1"/>
      <x/>
      <x v="2"/>
    </i>
    <i r="3">
      <x v="5"/>
      <x/>
      <x v="3"/>
      <x v="3"/>
      <x v="4"/>
      <x v="1340"/>
      <x/>
      <x v="10"/>
      <x/>
      <x/>
      <x v="1"/>
      <x v="1"/>
      <x/>
      <x v="2"/>
    </i>
    <i r="3">
      <x v="6"/>
      <x/>
      <x v="3"/>
      <x/>
      <x v="1"/>
      <x v="1341"/>
      <x/>
      <x v="10"/>
      <x/>
      <x/>
      <x v="1"/>
      <x v="1"/>
      <x/>
      <x v="2"/>
    </i>
    <i r="3">
      <x v="7"/>
      <x/>
      <x v="3"/>
      <x/>
      <x v="1"/>
      <x v="1342"/>
      <x/>
      <x v="10"/>
      <x/>
      <x/>
      <x v="1"/>
      <x v="1"/>
      <x/>
      <x v="2"/>
    </i>
    <i r="3">
      <x v="8"/>
      <x/>
      <x v="3"/>
      <x v="8"/>
      <x v="9"/>
      <x v="1343"/>
      <x/>
      <x v="10"/>
      <x/>
      <x/>
      <x v="1"/>
      <x v="1"/>
      <x/>
      <x v="2"/>
    </i>
    <i r="3">
      <x v="9"/>
      <x/>
      <x v="3"/>
      <x v="4"/>
      <x v="5"/>
      <x v="1344"/>
      <x/>
      <x v="10"/>
      <x/>
      <x/>
      <x v="1"/>
      <x v="1"/>
      <x/>
      <x v="2"/>
    </i>
    <i r="3">
      <x v="10"/>
      <x/>
      <x v="3"/>
      <x v="1"/>
      <x v="2"/>
      <x v="1345"/>
      <x/>
      <x v="10"/>
      <x/>
      <x/>
      <x v="1"/>
      <x v="1"/>
      <x/>
      <x v="2"/>
    </i>
    <i r="3">
      <x v="11"/>
      <x/>
      <x v="3"/>
      <x v="5"/>
      <x v="6"/>
      <x v="1346"/>
      <x/>
      <x v="10"/>
      <x/>
      <x/>
      <x v="1"/>
      <x v="1"/>
      <x/>
      <x v="2"/>
    </i>
    <i r="3">
      <x v="12"/>
      <x/>
      <x v="3"/>
      <x/>
      <x v="1"/>
      <x v="1347"/>
      <x/>
      <x v="10"/>
      <x/>
      <x/>
      <x v="1"/>
      <x v="1"/>
      <x/>
      <x v="2"/>
    </i>
    <i r="3">
      <x v="13"/>
      <x v="1"/>
      <x v="3"/>
      <x v="6"/>
      <x v="7"/>
      <x v="1348"/>
      <x/>
      <x v="10"/>
      <x/>
      <x/>
      <x v="1"/>
      <x/>
      <x/>
      <x v="2"/>
    </i>
    <i r="3">
      <x v="14"/>
      <x v="1"/>
      <x v="3"/>
      <x v="2"/>
      <x v="3"/>
      <x v="1349"/>
      <x/>
      <x v="10"/>
      <x/>
      <x/>
      <x v="1"/>
      <x/>
      <x/>
      <x v="2"/>
    </i>
    <i r="3">
      <x v="15"/>
      <x v="1"/>
      <x v="3"/>
      <x v="7"/>
      <x v="8"/>
      <x v="1350"/>
      <x/>
      <x v="10"/>
      <x/>
      <x/>
      <x v="1"/>
      <x/>
      <x v="2"/>
      <x/>
    </i>
    <i r="3">
      <x v="16"/>
      <x v="1"/>
      <x v="3"/>
      <x/>
      <x v="1"/>
      <x v="1351"/>
      <x/>
      <x v="10"/>
      <x/>
      <x/>
      <x v="1"/>
      <x/>
      <x/>
      <x v="2"/>
    </i>
    <i r="3">
      <x v="17"/>
      <x v="1"/>
      <x v="3"/>
      <x/>
      <x v="1"/>
      <x v="1352"/>
      <x/>
      <x v="10"/>
      <x/>
      <x/>
      <x v="1"/>
      <x/>
      <x/>
      <x v="2"/>
    </i>
    <i r="3">
      <x v="18"/>
      <x v="1"/>
      <x v="3"/>
      <x v="1"/>
      <x v="2"/>
      <x v="1353"/>
      <x/>
      <x v="10"/>
      <x/>
      <x/>
      <x v="1"/>
      <x/>
      <x/>
      <x v="2"/>
    </i>
    <i r="3">
      <x v="19"/>
      <x v="1"/>
      <x v="3"/>
      <x v="1"/>
      <x v="2"/>
      <x v="1354"/>
      <x/>
      <x v="5"/>
      <x v="1"/>
      <x/>
      <x v="1"/>
      <x/>
      <x/>
      <x v="2"/>
    </i>
    <i t="default" r="2">
      <x v="399"/>
    </i>
    <i r="2">
      <x v="401"/>
      <x/>
      <x v="2"/>
      <x v="4"/>
      <x v="9"/>
      <x v="9"/>
      <x v="1356"/>
      <x v="9"/>
      <x v="10"/>
      <x/>
      <x/>
      <x/>
      <x/>
      <x/>
      <x/>
    </i>
    <i t="default" r="2">
      <x v="401"/>
    </i>
    <i r="2">
      <x v="412"/>
      <x/>
      <x/>
      <x v="3"/>
      <x v="1"/>
      <x v="2"/>
      <x v="1375"/>
      <x/>
      <x v="10"/>
      <x/>
      <x/>
      <x v="1"/>
      <x v="1"/>
      <x/>
      <x v="2"/>
    </i>
    <i r="3">
      <x v="1"/>
      <x/>
      <x v="3"/>
      <x v="1"/>
      <x v="2"/>
      <x v="1376"/>
      <x/>
      <x v="10"/>
      <x/>
      <x/>
      <x v="1"/>
      <x v="1"/>
      <x/>
      <x v="2"/>
    </i>
    <i r="3">
      <x v="2"/>
      <x/>
      <x v="3"/>
      <x v="2"/>
      <x v="3"/>
      <x v="1377"/>
      <x/>
      <x v="10"/>
      <x/>
      <x/>
      <x v="1"/>
      <x v="1"/>
      <x/>
      <x v="2"/>
    </i>
    <i r="3">
      <x v="3"/>
      <x/>
      <x v="3"/>
      <x v="11"/>
      <x v="12"/>
      <x v="1378"/>
      <x/>
      <x v="10"/>
      <x/>
      <x/>
      <x v="1"/>
      <x v="1"/>
      <x/>
      <x v="2"/>
    </i>
    <i r="3">
      <x v="4"/>
      <x v="1"/>
      <x v="3"/>
      <x v="14"/>
      <x v="15"/>
      <x v="1379"/>
      <x v="1"/>
      <x v="10"/>
      <x/>
      <x/>
      <x v="1"/>
      <x v="1"/>
      <x v="1"/>
      <x/>
    </i>
    <i r="3">
      <x v="5"/>
      <x/>
      <x v="3"/>
      <x v="35"/>
      <x v="36"/>
      <x v="1380"/>
      <x/>
      <x v="10"/>
      <x/>
      <x/>
      <x v="1"/>
      <x v="1"/>
      <x/>
      <x v="2"/>
    </i>
    <i t="default" r="2">
      <x v="412"/>
    </i>
    <i r="2">
      <x v="425"/>
      <x/>
      <x v="4"/>
      <x v="3"/>
      <x/>
      <x/>
      <x v="1447"/>
      <x/>
      <x v="10"/>
      <x/>
      <x/>
      <x v="1"/>
      <x v="1"/>
      <x/>
      <x v="2"/>
    </i>
    <i r="3">
      <x v="1"/>
      <x v="4"/>
      <x v="3"/>
      <x v="3"/>
      <x v="1"/>
      <x v="1448"/>
      <x/>
      <x v="10"/>
      <x/>
      <x/>
      <x v="1"/>
      <x v="1"/>
      <x/>
      <x v="2"/>
    </i>
    <i r="3">
      <x v="2"/>
      <x v="4"/>
      <x v="3"/>
      <x v="3"/>
      <x/>
      <x v="1449"/>
      <x/>
      <x v="1"/>
      <x v="1"/>
      <x/>
      <x v="1"/>
      <x v="1"/>
      <x/>
      <x v="2"/>
    </i>
    <i r="3">
      <x v="3"/>
      <x v="4"/>
      <x v="3"/>
      <x/>
      <x/>
      <x v="1450"/>
      <x/>
      <x v="10"/>
      <x/>
      <x/>
      <x v="1"/>
      <x v="1"/>
      <x/>
      <x v="2"/>
    </i>
    <i r="3">
      <x v="4"/>
      <x v="4"/>
      <x v="3"/>
      <x v="1"/>
      <x/>
      <x v="1451"/>
      <x/>
      <x v="10"/>
      <x/>
      <x/>
      <x v="1"/>
      <x v="1"/>
      <x/>
      <x v="2"/>
    </i>
    <i r="3">
      <x v="5"/>
      <x v="4"/>
      <x v="3"/>
      <x v="1"/>
      <x/>
      <x v="1452"/>
      <x/>
      <x v="10"/>
      <x/>
      <x/>
      <x v="1"/>
      <x v="1"/>
      <x/>
      <x v="2"/>
    </i>
    <i r="3">
      <x v="6"/>
      <x v="4"/>
      <x v="3"/>
      <x v="23"/>
      <x v="89"/>
      <x v="1453"/>
      <x/>
      <x v="10"/>
      <x/>
      <x/>
      <x v="1"/>
      <x v="1"/>
      <x/>
      <x v="2"/>
    </i>
    <i r="3">
      <x v="7"/>
      <x v="4"/>
      <x v="3"/>
      <x v="7"/>
      <x v="1"/>
      <x v="1454"/>
      <x/>
      <x v="10"/>
      <x/>
      <x/>
      <x v="1"/>
      <x v="1"/>
      <x/>
      <x v="2"/>
    </i>
    <i r="3">
      <x v="8"/>
      <x v="4"/>
      <x v="3"/>
      <x v="7"/>
      <x v="89"/>
      <x v="1455"/>
      <x/>
      <x v="10"/>
      <x/>
      <x/>
      <x v="1"/>
      <x v="1"/>
      <x/>
      <x v="2"/>
    </i>
    <i r="3">
      <x v="9"/>
      <x v="4"/>
      <x v="3"/>
      <x v="1"/>
      <x/>
      <x v="1456"/>
      <x/>
      <x v="8"/>
      <x v="1"/>
      <x/>
      <x v="1"/>
      <x v="1"/>
      <x/>
      <x v="2"/>
    </i>
    <i r="3">
      <x v="10"/>
      <x v="4"/>
      <x v="3"/>
      <x v="3"/>
      <x/>
      <x v="1457"/>
      <x/>
      <x v="10"/>
      <x/>
      <x/>
      <x v="1"/>
      <x v="1"/>
      <x/>
      <x v="2"/>
    </i>
    <i r="3">
      <x v="11"/>
      <x v="4"/>
      <x v="3"/>
      <x v="3"/>
      <x/>
      <x v="1458"/>
      <x/>
      <x v="10"/>
      <x/>
      <x/>
      <x v="1"/>
      <x v="1"/>
      <x/>
      <x v="2"/>
    </i>
    <i r="3">
      <x v="12"/>
      <x v="4"/>
      <x v="3"/>
      <x v="1"/>
      <x/>
      <x v="1459"/>
      <x/>
      <x v="10"/>
      <x/>
      <x/>
      <x v="1"/>
      <x v="1"/>
      <x/>
      <x v="2"/>
    </i>
    <i r="3">
      <x v="13"/>
      <x v="4"/>
      <x v="3"/>
      <x/>
      <x/>
      <x v="1460"/>
      <x/>
      <x v="10"/>
      <x/>
      <x/>
      <x v="1"/>
      <x v="1"/>
      <x/>
      <x v="2"/>
    </i>
    <i t="default" r="2">
      <x v="425"/>
    </i>
    <i r="2">
      <x v="429"/>
      <x/>
      <x/>
      <x v="3"/>
      <x v="3"/>
      <x v="4"/>
      <x v="1467"/>
      <x/>
      <x v="10"/>
      <x/>
      <x/>
      <x v="1"/>
      <x v="1"/>
      <x/>
      <x v="2"/>
    </i>
    <i r="3">
      <x v="1"/>
      <x/>
      <x v="3"/>
      <x v="2"/>
      <x v="3"/>
      <x v="1468"/>
      <x v="8"/>
      <x v="7"/>
      <x/>
      <x v="5"/>
      <x v="1"/>
      <x v="1"/>
      <x/>
      <x v="2"/>
    </i>
    <i t="default" r="2">
      <x v="429"/>
    </i>
    <i r="2">
      <x v="437"/>
      <x/>
      <x v="1"/>
      <x v="3"/>
      <x v="21"/>
      <x v="22"/>
      <x v="1487"/>
      <x v="8"/>
      <x v="10"/>
      <x/>
      <x/>
      <x/>
      <x/>
      <x/>
      <x/>
    </i>
    <i r="3">
      <x v="1"/>
      <x v="1"/>
      <x v="3"/>
      <x v="12"/>
      <x v="13"/>
      <x v="1488"/>
      <x v="8"/>
      <x v="10"/>
      <x/>
      <x/>
      <x/>
      <x/>
      <x/>
      <x/>
    </i>
    <i t="default" r="2">
      <x v="437"/>
    </i>
    <i r="2">
      <x v="439"/>
      <x v="1"/>
      <x/>
      <x v="3"/>
      <x v="13"/>
      <x v="14"/>
      <x v="1491"/>
      <x/>
      <x v="10"/>
      <x/>
      <x/>
      <x v="1"/>
      <x v="1"/>
      <x/>
      <x v="2"/>
    </i>
    <i r="3">
      <x v="2"/>
      <x/>
      <x v="3"/>
      <x v="23"/>
      <x v="24"/>
      <x v="1492"/>
      <x/>
      <x v="10"/>
      <x/>
      <x/>
      <x v="1"/>
      <x v="1"/>
      <x/>
      <x v="2"/>
    </i>
    <i r="3">
      <x v="3"/>
      <x/>
      <x v="3"/>
      <x v="23"/>
      <x v="24"/>
      <x v="1493"/>
      <x/>
      <x v="10"/>
      <x/>
      <x/>
      <x v="1"/>
      <x v="1"/>
      <x/>
      <x v="2"/>
    </i>
    <i r="3">
      <x v="4"/>
      <x/>
      <x v="3"/>
      <x v="17"/>
      <x v="18"/>
      <x v="1494"/>
      <x/>
      <x v="10"/>
      <x/>
      <x/>
      <x v="1"/>
      <x v="1"/>
      <x/>
      <x v="2"/>
    </i>
    <i t="default" r="2">
      <x v="439"/>
    </i>
    <i r="2">
      <x v="448"/>
      <x/>
      <x v="1"/>
      <x v="4"/>
      <x/>
      <x v="1"/>
      <x v="1561"/>
      <x v="8"/>
      <x v="10"/>
      <x/>
      <x/>
      <x/>
      <x/>
      <x/>
      <x/>
    </i>
    <i r="3">
      <x v="1"/>
      <x v="1"/>
      <x v="4"/>
      <x/>
      <x v="1"/>
      <x v="1562"/>
      <x v="8"/>
      <x v="10"/>
      <x/>
      <x/>
      <x/>
      <x/>
      <x/>
      <x/>
    </i>
    <i t="default" r="2">
      <x v="448"/>
    </i>
    <i r="2">
      <x v="458"/>
      <x/>
      <x/>
      <x v="3"/>
      <x v="2"/>
      <x v="3"/>
      <x v="1583"/>
      <x v="1"/>
      <x v="1"/>
      <x/>
      <x v="1"/>
      <x v="1"/>
      <x v="1"/>
      <x/>
      <x v="2"/>
    </i>
    <i r="3">
      <x v="1"/>
      <x/>
      <x v="3"/>
      <x v="20"/>
      <x v="21"/>
      <x v="1584"/>
      <x v="1"/>
      <x v="1"/>
      <x v="1"/>
      <x/>
      <x v="1"/>
      <x v="1"/>
      <x/>
      <x v="2"/>
    </i>
    <i r="3">
      <x v="2"/>
      <x/>
      <x v="3"/>
      <x v="1"/>
      <x v="2"/>
      <x v="1585"/>
      <x v="1"/>
      <x v="7"/>
      <x v="1"/>
      <x/>
      <x v="1"/>
      <x v="1"/>
      <x/>
      <x v="2"/>
    </i>
    <i t="default" r="2">
      <x v="458"/>
    </i>
    <i r="2">
      <x v="459"/>
      <x/>
      <x/>
      <x v="3"/>
      <x v="2"/>
      <x v="3"/>
      <x v="1586"/>
      <x v="1"/>
      <x v="1"/>
      <x v="1"/>
      <x/>
      <x v="1"/>
      <x v="1"/>
      <x/>
      <x v="2"/>
    </i>
    <i r="3">
      <x v="1"/>
      <x/>
      <x v="3"/>
      <x v="7"/>
      <x v="8"/>
      <x v="1587"/>
      <x v="1"/>
      <x v="1"/>
      <x v="1"/>
      <x/>
      <x v="1"/>
      <x v="1"/>
      <x/>
      <x v="2"/>
    </i>
    <i r="3">
      <x v="14"/>
      <x/>
      <x v="3"/>
      <x v="3"/>
      <x v="4"/>
      <x v="1588"/>
      <x/>
      <x v="1"/>
      <x v="1"/>
      <x/>
      <x v="1"/>
      <x v="1"/>
      <x/>
      <x v="2"/>
    </i>
    <i t="default" r="2">
      <x v="459"/>
    </i>
    <i r="2">
      <x v="467"/>
      <x/>
      <x/>
      <x v="3"/>
      <x v="4"/>
      <x v="5"/>
      <x v="1598"/>
      <x/>
      <x v="10"/>
      <x/>
      <x/>
      <x v="1"/>
      <x v="1"/>
      <x/>
      <x v="2"/>
    </i>
    <i r="3">
      <x v="1"/>
      <x/>
      <x v="3"/>
      <x v="15"/>
      <x v="16"/>
      <x v="1599"/>
      <x/>
      <x v="10"/>
      <x/>
      <x/>
      <x v="1"/>
      <x v="1"/>
      <x/>
      <x v="2"/>
    </i>
    <i r="3">
      <x v="2"/>
      <x/>
      <x v="3"/>
      <x v="11"/>
      <x v="12"/>
      <x v="1600"/>
      <x/>
      <x v="10"/>
      <x/>
      <x/>
      <x v="1"/>
      <x v="1"/>
      <x/>
      <x v="2"/>
    </i>
    <i r="3">
      <x v="3"/>
      <x v="1"/>
      <x v="3"/>
      <x v="59"/>
      <x v="60"/>
      <x v="1601"/>
      <x/>
      <x v="10"/>
      <x/>
      <x/>
      <x v="1"/>
      <x/>
      <x/>
      <x v="2"/>
    </i>
    <i r="3">
      <x v="4"/>
      <x v="1"/>
      <x v="3"/>
      <x v="24"/>
      <x v="25"/>
      <x v="1602"/>
      <x/>
      <x v="10"/>
      <x/>
      <x/>
      <x v="1"/>
      <x/>
      <x/>
      <x v="2"/>
    </i>
    <i r="3">
      <x v="5"/>
      <x v="1"/>
      <x v="3"/>
      <x v="6"/>
      <x v="7"/>
      <x v="1603"/>
      <x/>
      <x v="10"/>
      <x/>
      <x/>
      <x v="1"/>
      <x/>
      <x/>
      <x v="2"/>
    </i>
    <i r="3">
      <x v="6"/>
      <x v="1"/>
      <x v="3"/>
      <x v="9"/>
      <x v="10"/>
      <x v="1604"/>
      <x/>
      <x v="10"/>
      <x/>
      <x/>
      <x v="1"/>
      <x/>
      <x/>
      <x v="2"/>
    </i>
    <i r="3">
      <x v="7"/>
      <x v="1"/>
      <x v="3"/>
      <x v="5"/>
      <x v="6"/>
      <x v="1605"/>
      <x/>
      <x v="10"/>
      <x/>
      <x/>
      <x v="1"/>
      <x/>
      <x/>
      <x v="2"/>
    </i>
    <i r="3">
      <x v="8"/>
      <x v="1"/>
      <x v="3"/>
      <x v="9"/>
      <x v="10"/>
      <x v="1606"/>
      <x/>
      <x v="10"/>
      <x/>
      <x/>
      <x v="1"/>
      <x/>
      <x/>
      <x v="2"/>
    </i>
    <i r="3">
      <x v="9"/>
      <x v="1"/>
      <x v="3"/>
      <x v="1"/>
      <x v="2"/>
      <x v="1607"/>
      <x/>
      <x v="10"/>
      <x/>
      <x/>
      <x v="1"/>
      <x/>
      <x/>
      <x v="2"/>
    </i>
    <i r="3">
      <x v="10"/>
      <x/>
      <x v="3"/>
      <x v="16"/>
      <x v="17"/>
      <x v="1608"/>
      <x/>
      <x v="10"/>
      <x/>
      <x/>
      <x v="1"/>
      <x v="1"/>
      <x/>
      <x v="2"/>
    </i>
    <i r="3">
      <x v="11"/>
      <x/>
      <x v="3"/>
      <x v="7"/>
      <x v="8"/>
      <x v="1609"/>
      <x/>
      <x v="10"/>
      <x/>
      <x/>
      <x v="1"/>
      <x v="1"/>
      <x/>
      <x v="2"/>
    </i>
    <i r="3">
      <x v="12"/>
      <x v="1"/>
      <x v="3"/>
      <x v="11"/>
      <x v="12"/>
      <x v="1610"/>
      <x/>
      <x v="10"/>
      <x/>
      <x/>
      <x v="1"/>
      <x/>
      <x/>
      <x v="2"/>
    </i>
    <i t="default" r="2">
      <x v="467"/>
    </i>
    <i r="2">
      <x v="471"/>
      <x/>
      <x/>
      <x v="4"/>
      <x v="3"/>
      <x v="4"/>
      <x v="1077"/>
      <x v="8"/>
      <x v="7"/>
      <x v="1"/>
      <x/>
      <x v="1"/>
      <x v="1"/>
      <x/>
      <x v="2"/>
    </i>
    <i t="default" r="2">
      <x v="471"/>
    </i>
    <i r="2">
      <x v="474"/>
      <x/>
      <x v="1"/>
      <x v="3"/>
      <x v="7"/>
      <x v="8"/>
      <x v="1620"/>
      <x v="9"/>
      <x v="10"/>
      <x/>
      <x/>
      <x v="1"/>
      <x/>
      <x/>
      <x/>
    </i>
    <i r="3">
      <x v="1"/>
      <x v="1"/>
      <x v="3"/>
      <x v="1"/>
      <x v="2"/>
      <x v="1621"/>
      <x v="9"/>
      <x v="10"/>
      <x/>
      <x/>
      <x v="1"/>
      <x/>
      <x/>
      <x/>
    </i>
    <i r="3">
      <x v="2"/>
      <x v="1"/>
      <x v="3"/>
      <x v="31"/>
      <x v="32"/>
      <x v="1622"/>
      <x v="9"/>
      <x v="10"/>
      <x/>
      <x/>
      <x v="1"/>
      <x/>
      <x/>
      <x/>
    </i>
    <i r="3">
      <x v="3"/>
      <x v="1"/>
      <x v="3"/>
      <x v="1"/>
      <x v="2"/>
      <x v="1623"/>
      <x v="9"/>
      <x v="10"/>
      <x/>
      <x/>
      <x v="1"/>
      <x/>
      <x/>
      <x/>
    </i>
    <i r="3">
      <x v="4"/>
      <x v="1"/>
      <x v="3"/>
      <x v="2"/>
      <x v="3"/>
      <x v="1624"/>
      <x v="9"/>
      <x v="10"/>
      <x/>
      <x/>
      <x v="1"/>
      <x/>
      <x/>
      <x/>
    </i>
    <i r="3">
      <x v="5"/>
      <x v="1"/>
      <x v="3"/>
      <x v="3"/>
      <x v="4"/>
      <x v="1625"/>
      <x v="9"/>
      <x v="10"/>
      <x/>
      <x/>
      <x v="1"/>
      <x/>
      <x/>
      <x/>
    </i>
    <i r="3">
      <x v="6"/>
      <x v="1"/>
      <x v="3"/>
      <x v="3"/>
      <x v="4"/>
      <x v="1626"/>
      <x v="9"/>
      <x v="10"/>
      <x/>
      <x/>
      <x v="1"/>
      <x/>
      <x/>
      <x/>
    </i>
    <i r="3">
      <x v="7"/>
      <x v="1"/>
      <x v="3"/>
      <x v="1"/>
      <x v="2"/>
      <x v="1627"/>
      <x v="9"/>
      <x v="10"/>
      <x/>
      <x/>
      <x v="1"/>
      <x/>
      <x/>
      <x/>
    </i>
    <i r="3">
      <x v="8"/>
      <x v="1"/>
      <x v="3"/>
      <x/>
      <x v="1"/>
      <x v="1628"/>
      <x v="9"/>
      <x v="10"/>
      <x/>
      <x/>
      <x v="1"/>
      <x/>
      <x/>
      <x/>
    </i>
    <i r="3">
      <x v="9"/>
      <x v="1"/>
      <x v="3"/>
      <x v="9"/>
      <x v="10"/>
      <x v="1629"/>
      <x v="9"/>
      <x v="10"/>
      <x/>
      <x/>
      <x v="1"/>
      <x/>
      <x/>
      <x/>
    </i>
    <i r="3">
      <x v="10"/>
      <x v="1"/>
      <x v="3"/>
      <x v="3"/>
      <x v="4"/>
      <x v="1630"/>
      <x v="9"/>
      <x v="10"/>
      <x/>
      <x/>
      <x v="1"/>
      <x/>
      <x/>
      <x/>
    </i>
    <i r="3">
      <x v="11"/>
      <x v="1"/>
      <x v="3"/>
      <x v="11"/>
      <x v="12"/>
      <x v="1631"/>
      <x v="9"/>
      <x v="10"/>
      <x/>
      <x/>
      <x v="1"/>
      <x/>
      <x/>
      <x/>
    </i>
    <i r="3">
      <x v="12"/>
      <x v="1"/>
      <x v="3"/>
      <x v="4"/>
      <x v="5"/>
      <x v="1632"/>
      <x v="9"/>
      <x v="10"/>
      <x/>
      <x/>
      <x v="1"/>
      <x/>
      <x/>
      <x/>
    </i>
    <i r="3">
      <x v="13"/>
      <x v="1"/>
      <x v="3"/>
      <x v="2"/>
      <x v="3"/>
      <x v="1633"/>
      <x v="9"/>
      <x v="10"/>
      <x/>
      <x/>
      <x v="1"/>
      <x/>
      <x/>
      <x/>
    </i>
    <i r="3">
      <x v="14"/>
      <x v="1"/>
      <x v="3"/>
      <x v="3"/>
      <x v="4"/>
      <x v="1634"/>
      <x v="9"/>
      <x v="10"/>
      <x/>
      <x/>
      <x v="1"/>
      <x/>
      <x/>
      <x/>
    </i>
    <i t="default" r="2">
      <x v="474"/>
    </i>
    <i r="2">
      <x v="475"/>
      <x/>
      <x v="1"/>
      <x v="3"/>
      <x v="5"/>
      <x v="6"/>
      <x v="1635"/>
      <x v="9"/>
      <x v="6"/>
      <x v="1"/>
      <x/>
      <x/>
      <x/>
      <x/>
      <x/>
    </i>
    <i r="3">
      <x v="1"/>
      <x v="1"/>
      <x v="3"/>
      <x v="11"/>
      <x v="12"/>
      <x v="1621"/>
      <x v="9"/>
      <x v="7"/>
      <x/>
      <x v="5"/>
      <x/>
      <x/>
      <x/>
      <x/>
    </i>
    <i r="3">
      <x v="2"/>
      <x v="1"/>
      <x v="3"/>
      <x v="5"/>
      <x v="6"/>
      <x v="1622"/>
      <x v="9"/>
      <x v="10"/>
      <x/>
      <x/>
      <x v="1"/>
      <x/>
      <x/>
      <x/>
    </i>
    <i r="3">
      <x v="3"/>
      <x v="1"/>
      <x v="3"/>
      <x v="1"/>
      <x v="2"/>
      <x v="1624"/>
      <x v="9"/>
      <x v="10"/>
      <x/>
      <x/>
      <x/>
      <x/>
      <x/>
      <x/>
    </i>
    <i r="3">
      <x v="4"/>
      <x v="1"/>
      <x v="3"/>
      <x v="14"/>
      <x v="15"/>
      <x v="1629"/>
      <x v="9"/>
      <x v="10"/>
      <x/>
      <x/>
      <x v="1"/>
      <x/>
      <x/>
      <x/>
    </i>
    <i r="3">
      <x v="5"/>
      <x v="1"/>
      <x v="3"/>
      <x v="3"/>
      <x v="4"/>
      <x v="1627"/>
      <x v="9"/>
      <x v="10"/>
      <x/>
      <x/>
      <x v="1"/>
      <x/>
      <x/>
      <x/>
    </i>
    <i r="3">
      <x v="6"/>
      <x v="1"/>
      <x v="3"/>
      <x/>
      <x v="1"/>
      <x v="1628"/>
      <x v="9"/>
      <x v="10"/>
      <x/>
      <x/>
      <x v="1"/>
      <x/>
      <x/>
      <x/>
    </i>
    <i r="3">
      <x v="7"/>
      <x v="1"/>
      <x v="3"/>
      <x v="12"/>
      <x v="13"/>
      <x v="1636"/>
      <x v="9"/>
      <x v="10"/>
      <x/>
      <x/>
      <x v="1"/>
      <x/>
      <x/>
      <x/>
    </i>
    <i r="3">
      <x v="8"/>
      <x v="1"/>
      <x v="3"/>
      <x v="2"/>
      <x v="3"/>
      <x v="1637"/>
      <x v="9"/>
      <x v="10"/>
      <x/>
      <x/>
      <x v="1"/>
      <x/>
      <x/>
      <x/>
    </i>
    <i r="3">
      <x v="9"/>
      <x v="1"/>
      <x v="3"/>
      <x v="2"/>
      <x v="3"/>
      <x v="1638"/>
      <x v="9"/>
      <x v="10"/>
      <x/>
      <x/>
      <x v="1"/>
      <x/>
      <x/>
      <x/>
    </i>
    <i r="3">
      <x v="10"/>
      <x v="1"/>
      <x v="3"/>
      <x v="9"/>
      <x v="10"/>
      <x v="1639"/>
      <x v="9"/>
      <x v="10"/>
      <x/>
      <x/>
      <x v="1"/>
      <x/>
      <x/>
      <x/>
    </i>
    <i r="3">
      <x v="11"/>
      <x v="1"/>
      <x v="3"/>
      <x v="3"/>
      <x v="4"/>
      <x v="1640"/>
      <x v="9"/>
      <x v="10"/>
      <x/>
      <x/>
      <x v="1"/>
      <x/>
      <x/>
      <x/>
    </i>
    <i r="3">
      <x v="12"/>
      <x v="1"/>
      <x v="3"/>
      <x v="1"/>
      <x v="2"/>
      <x v="1641"/>
      <x v="9"/>
      <x v="10"/>
      <x/>
      <x/>
      <x v="1"/>
      <x/>
      <x/>
      <x/>
    </i>
    <i r="3">
      <x v="13"/>
      <x v="1"/>
      <x v="3"/>
      <x v="2"/>
      <x v="3"/>
      <x v="1642"/>
      <x v="9"/>
      <x v="10"/>
      <x/>
      <x/>
      <x v="1"/>
      <x/>
      <x/>
      <x/>
    </i>
    <i r="3">
      <x v="14"/>
      <x v="1"/>
      <x v="3"/>
      <x v="2"/>
      <x v="3"/>
      <x v="1643"/>
      <x v="9"/>
      <x v="10"/>
      <x/>
      <x/>
      <x v="1"/>
      <x/>
      <x/>
      <x/>
    </i>
    <i r="3">
      <x v="15"/>
      <x v="1"/>
      <x v="3"/>
      <x v="10"/>
      <x v="11"/>
      <x v="1644"/>
      <x v="9"/>
      <x v="10"/>
      <x/>
      <x/>
      <x v="1"/>
      <x/>
      <x/>
      <x/>
    </i>
    <i t="default" r="2">
      <x v="475"/>
    </i>
    <i r="2">
      <x v="477"/>
      <x/>
      <x/>
      <x v="3"/>
      <x v="7"/>
      <x v="8"/>
      <x v="1620"/>
      <x v="1"/>
      <x v="10"/>
      <x/>
      <x/>
      <x v="1"/>
      <x v="1"/>
      <x/>
      <x v="2"/>
    </i>
    <i r="3">
      <x v="1"/>
      <x v="1"/>
      <x v="3"/>
      <x v="27"/>
      <x v="28"/>
      <x v="1621"/>
      <x v="1"/>
      <x v="7"/>
      <x/>
      <x v="5"/>
      <x/>
      <x/>
      <x/>
      <x v="2"/>
    </i>
    <i r="3">
      <x v="2"/>
      <x/>
      <x v="3"/>
      <x v="9"/>
      <x v="10"/>
      <x v="1622"/>
      <x v="1"/>
      <x v="10"/>
      <x/>
      <x/>
      <x v="1"/>
      <x v="1"/>
      <x/>
      <x v="2"/>
    </i>
    <i r="3">
      <x v="3"/>
      <x v="1"/>
      <x v="3"/>
      <x v="43"/>
      <x v="44"/>
      <x v="1629"/>
      <x v="1"/>
      <x v="7"/>
      <x/>
      <x v="5"/>
      <x v="1"/>
      <x v="1"/>
      <x/>
      <x v="2"/>
    </i>
    <i r="3">
      <x v="4"/>
      <x v="1"/>
      <x v="3"/>
      <x v="3"/>
      <x v="4"/>
      <x v="1652"/>
      <x v="1"/>
      <x v="10"/>
      <x/>
      <x/>
      <x v="1"/>
      <x/>
      <x/>
      <x v="2"/>
    </i>
    <i r="3">
      <x v="5"/>
      <x v="1"/>
      <x v="3"/>
      <x v="11"/>
      <x v="12"/>
      <x v="1653"/>
      <x v="1"/>
      <x v="10"/>
      <x/>
      <x/>
      <x v="1"/>
      <x/>
      <x/>
      <x v="2"/>
    </i>
    <i r="3">
      <x v="6"/>
      <x v="1"/>
      <x v="3"/>
      <x v="2"/>
      <x v="3"/>
      <x v="1654"/>
      <x v="1"/>
      <x v="10"/>
      <x/>
      <x/>
      <x v="1"/>
      <x/>
      <x/>
      <x v="2"/>
    </i>
    <i r="3">
      <x v="7"/>
      <x v="1"/>
      <x v="3"/>
      <x v="9"/>
      <x v="10"/>
      <x v="1655"/>
      <x v="1"/>
      <x v="5"/>
      <x v="1"/>
      <x/>
      <x v="1"/>
      <x/>
      <x/>
      <x v="2"/>
    </i>
    <i r="3">
      <x v="8"/>
      <x v="1"/>
      <x v="3"/>
      <x v="3"/>
      <x v="4"/>
      <x v="1656"/>
      <x v="1"/>
      <x v="10"/>
      <x/>
      <x/>
      <x v="1"/>
      <x/>
      <x/>
      <x v="2"/>
    </i>
    <i t="default" r="2">
      <x v="477"/>
    </i>
    <i r="2">
      <x v="495"/>
      <x/>
      <x v="1"/>
      <x v="3"/>
      <x/>
      <x v="1"/>
      <x v="1713"/>
      <x v="9"/>
      <x v="10"/>
      <x/>
      <x/>
      <x v="1"/>
      <x/>
      <x/>
      <x/>
    </i>
    <i r="3">
      <x v="1"/>
      <x v="1"/>
      <x v="3"/>
      <x v="4"/>
      <x v="5"/>
      <x v="1714"/>
      <x v="9"/>
      <x v="10"/>
      <x/>
      <x/>
      <x v="1"/>
      <x/>
      <x/>
      <x/>
    </i>
    <i r="3">
      <x v="2"/>
      <x v="1"/>
      <x v="3"/>
      <x v="19"/>
      <x v="20"/>
      <x v="1715"/>
      <x v="9"/>
      <x v="10"/>
      <x/>
      <x/>
      <x v="1"/>
      <x/>
      <x/>
      <x/>
    </i>
    <i r="3">
      <x v="3"/>
      <x v="1"/>
      <x v="3"/>
      <x v="7"/>
      <x v="8"/>
      <x v="1716"/>
      <x v="9"/>
      <x v="10"/>
      <x/>
      <x/>
      <x v="1"/>
      <x/>
      <x/>
      <x/>
    </i>
    <i r="3">
      <x v="4"/>
      <x v="1"/>
      <x v="3"/>
      <x v="15"/>
      <x v="16"/>
      <x v="1717"/>
      <x v="9"/>
      <x v="10"/>
      <x/>
      <x/>
      <x v="1"/>
      <x/>
      <x/>
      <x/>
    </i>
    <i r="3">
      <x v="5"/>
      <x v="1"/>
      <x v="3"/>
      <x v="5"/>
      <x v="6"/>
      <x v="1718"/>
      <x v="9"/>
      <x v="10"/>
      <x/>
      <x/>
      <x v="1"/>
      <x/>
      <x/>
      <x/>
    </i>
    <i r="3">
      <x v="6"/>
      <x v="1"/>
      <x v="3"/>
      <x v="8"/>
      <x v="9"/>
      <x v="1719"/>
      <x v="9"/>
      <x v="10"/>
      <x/>
      <x/>
      <x v="1"/>
      <x/>
      <x/>
      <x/>
    </i>
    <i r="3">
      <x v="7"/>
      <x v="1"/>
      <x v="3"/>
      <x v="21"/>
      <x v="22"/>
      <x v="1720"/>
      <x v="9"/>
      <x v="10"/>
      <x/>
      <x/>
      <x v="1"/>
      <x/>
      <x/>
      <x/>
    </i>
    <i r="3">
      <x v="8"/>
      <x v="1"/>
      <x v="3"/>
      <x v="1"/>
      <x v="2"/>
      <x v="1721"/>
      <x v="8"/>
      <x v="10"/>
      <x/>
      <x/>
      <x v="1"/>
      <x/>
      <x/>
      <x/>
    </i>
    <i r="3">
      <x v="9"/>
      <x v="1"/>
      <x v="3"/>
      <x v="1"/>
      <x v="2"/>
      <x v="1722"/>
      <x v="9"/>
      <x v="10"/>
      <x/>
      <x/>
      <x v="1"/>
      <x/>
      <x/>
      <x/>
    </i>
    <i r="3">
      <x v="10"/>
      <x v="1"/>
      <x v="3"/>
      <x v="7"/>
      <x v="8"/>
      <x v="1723"/>
      <x v="9"/>
      <x v="10"/>
      <x/>
      <x/>
      <x v="1"/>
      <x/>
      <x/>
      <x/>
    </i>
    <i t="default" r="2">
      <x v="495"/>
    </i>
    <i r="2">
      <x v="501"/>
      <x/>
      <x/>
      <x v="3"/>
      <x v="12"/>
      <x v="13"/>
      <x v="1739"/>
      <x/>
      <x v="1"/>
      <x v="1"/>
      <x/>
      <x v="1"/>
      <x v="1"/>
      <x/>
      <x v="2"/>
    </i>
    <i r="3">
      <x v="2"/>
      <x/>
      <x v="3"/>
      <x v="19"/>
      <x v="20"/>
      <x v="1740"/>
      <x/>
      <x v="1"/>
      <x/>
      <x v="1"/>
      <x v="1"/>
      <x v="1"/>
      <x/>
      <x v="2"/>
    </i>
    <i r="3">
      <x v="3"/>
      <x/>
      <x v="3"/>
      <x v="8"/>
      <x v="9"/>
      <x v="1741"/>
      <x/>
      <x v="10"/>
      <x/>
      <x/>
      <x v="1"/>
      <x v="1"/>
      <x/>
      <x v="2"/>
    </i>
    <i r="3">
      <x v="4"/>
      <x/>
      <x v="3"/>
      <x v="1"/>
      <x v="2"/>
      <x v="1742"/>
      <x/>
      <x v="10"/>
      <x/>
      <x/>
      <x v="1"/>
      <x v="1"/>
      <x/>
      <x v="2"/>
    </i>
    <i r="3">
      <x v="5"/>
      <x/>
      <x v="3"/>
      <x v="3"/>
      <x v="4"/>
      <x v="1743"/>
      <x/>
      <x v="10"/>
      <x/>
      <x/>
      <x v="1"/>
      <x v="1"/>
      <x/>
      <x v="2"/>
    </i>
    <i t="default" r="2">
      <x v="501"/>
    </i>
    <i r="2">
      <x v="508"/>
      <x v="2"/>
      <x/>
      <x v="3"/>
      <x v="5"/>
      <x v="6"/>
      <x v="1766"/>
      <x/>
      <x v="10"/>
      <x/>
      <x/>
      <x v="1"/>
      <x v="1"/>
      <x/>
      <x v="2"/>
    </i>
    <i r="3">
      <x v="3"/>
      <x/>
      <x v="3"/>
      <x v="4"/>
      <x v="5"/>
      <x v="1767"/>
      <x/>
      <x v="10"/>
      <x/>
      <x/>
      <x v="1"/>
      <x v="1"/>
      <x/>
      <x v="2"/>
    </i>
    <i r="3">
      <x v="4"/>
      <x/>
      <x v="3"/>
      <x v="11"/>
      <x v="12"/>
      <x v="1768"/>
      <x/>
      <x v="10"/>
      <x/>
      <x/>
      <x v="1"/>
      <x v="1"/>
      <x/>
      <x v="2"/>
    </i>
    <i r="3">
      <x v="5"/>
      <x/>
      <x v="3"/>
      <x v="6"/>
      <x v="7"/>
      <x v="1769"/>
      <x/>
      <x v="10"/>
      <x/>
      <x/>
      <x v="1"/>
      <x v="1"/>
      <x/>
      <x v="2"/>
    </i>
    <i r="3">
      <x v="6"/>
      <x/>
      <x v="3"/>
      <x v="2"/>
      <x v="3"/>
      <x v="1770"/>
      <x/>
      <x v="10"/>
      <x/>
      <x/>
      <x v="1"/>
      <x v="1"/>
      <x/>
      <x v="2"/>
    </i>
    <i r="3">
      <x v="9"/>
      <x/>
      <x v="3"/>
      <x/>
      <x v="1"/>
      <x v="1766"/>
      <x/>
      <x v="10"/>
      <x/>
      <x/>
      <x v="1"/>
      <x v="1"/>
      <x/>
      <x v="2"/>
    </i>
    <i r="3">
      <x v="10"/>
      <x/>
      <x v="3"/>
      <x v="3"/>
      <x v="4"/>
      <x v="1767"/>
      <x/>
      <x v="10"/>
      <x/>
      <x/>
      <x v="1"/>
      <x v="1"/>
      <x/>
      <x v="2"/>
    </i>
    <i r="3">
      <x v="11"/>
      <x/>
      <x v="3"/>
      <x/>
      <x v="1"/>
      <x v="1768"/>
      <x/>
      <x v="10"/>
      <x/>
      <x/>
      <x v="1"/>
      <x v="1"/>
      <x/>
      <x v="2"/>
    </i>
    <i r="3">
      <x v="12"/>
      <x/>
      <x v="3"/>
      <x/>
      <x v="1"/>
      <x v="1769"/>
      <x/>
      <x v="10"/>
      <x/>
      <x/>
      <x v="1"/>
      <x v="1"/>
      <x/>
      <x v="2"/>
    </i>
    <i r="3">
      <x v="13"/>
      <x/>
      <x v="3"/>
      <x/>
      <x v="1"/>
      <x v="1770"/>
      <x/>
      <x v="10"/>
      <x/>
      <x/>
      <x v="1"/>
      <x v="1"/>
      <x/>
      <x v="2"/>
    </i>
    <i r="3">
      <x v="14"/>
      <x/>
      <x v="3"/>
      <x/>
      <x v="1"/>
      <x v="1771"/>
      <x/>
      <x v="10"/>
      <x/>
      <x/>
      <x v="1"/>
      <x v="1"/>
      <x/>
      <x v="2"/>
    </i>
    <i t="default" r="2">
      <x v="508"/>
    </i>
    <i r="2">
      <x v="520"/>
      <x/>
      <x v="1"/>
      <x v="3"/>
      <x v="9"/>
      <x v="10"/>
      <x v="1833"/>
      <x v="9"/>
      <x v="10"/>
      <x/>
      <x/>
      <x v="1"/>
      <x/>
      <x v="2"/>
      <x/>
    </i>
    <i r="3">
      <x v="1"/>
      <x v="1"/>
      <x v="3"/>
      <x v="4"/>
      <x v="5"/>
      <x v="1834"/>
      <x v="9"/>
      <x v="10"/>
      <x/>
      <x/>
      <x v="1"/>
      <x/>
      <x v="2"/>
      <x/>
    </i>
    <i t="default" r="2">
      <x v="520"/>
    </i>
    <i t="default" r="1">
      <x/>
    </i>
    <i r="1">
      <x v="1"/>
      <x v="69"/>
      <x v="5"/>
      <x v="3"/>
      <x v="1"/>
      <x v="5"/>
      <x v="6"/>
      <x v="540"/>
      <x v="9"/>
      <x v="5"/>
      <x/>
      <x v="4"/>
      <x v="1"/>
      <x v="1"/>
      <x/>
      <x v="2"/>
    </i>
    <i t="default" r="2">
      <x v="69"/>
    </i>
    <i t="default" r="1">
      <x v="1"/>
    </i>
    <i t="default">
      <x v="1"/>
    </i>
    <i>
      <x v="2"/>
      <x/>
      <x v="8"/>
      <x v="36"/>
      <x v="3"/>
      <x v="3"/>
      <x v="81"/>
      <x v="78"/>
      <x v="1503"/>
      <x/>
      <x v="5"/>
      <x v="1"/>
      <x/>
      <x v="1"/>
      <x v="1"/>
      <x/>
      <x v="2"/>
    </i>
    <i t="default" r="2">
      <x v="8"/>
    </i>
    <i r="2">
      <x v="70"/>
      <x v="4"/>
      <x v="1"/>
      <x v="3"/>
      <x/>
      <x v="1"/>
      <x v="1504"/>
      <x v="9"/>
      <x v="10"/>
      <x/>
      <x/>
      <x v="1"/>
      <x/>
      <x/>
      <x/>
    </i>
    <i r="3">
      <x v="5"/>
      <x v="1"/>
      <x v="3"/>
      <x/>
      <x v="1"/>
      <x v="1514"/>
      <x v="9"/>
      <x v="10"/>
      <x/>
      <x/>
      <x v="1"/>
      <x/>
      <x/>
      <x/>
    </i>
    <i r="3">
      <x v="6"/>
      <x v="1"/>
      <x v="3"/>
      <x v="3"/>
      <x v="4"/>
      <x v="1506"/>
      <x v="9"/>
      <x v="10"/>
      <x/>
      <x/>
      <x v="1"/>
      <x/>
      <x/>
      <x/>
    </i>
    <i r="3">
      <x v="7"/>
      <x v="1"/>
      <x v="3"/>
      <x/>
      <x v="1"/>
      <x v="1515"/>
      <x v="9"/>
      <x v="10"/>
      <x/>
      <x/>
      <x/>
      <x/>
      <x/>
      <x/>
    </i>
    <i r="3">
      <x v="8"/>
      <x v="1"/>
      <x v="3"/>
      <x/>
      <x v="1"/>
      <x v="1516"/>
      <x v="9"/>
      <x v="10"/>
      <x/>
      <x/>
      <x v="1"/>
      <x/>
      <x/>
      <x/>
    </i>
    <i r="3">
      <x v="9"/>
      <x v="1"/>
      <x v="3"/>
      <x v="1"/>
      <x v="2"/>
      <x v="1517"/>
      <x v="9"/>
      <x v="10"/>
      <x/>
      <x/>
      <x v="1"/>
      <x/>
      <x/>
      <x/>
    </i>
    <i r="3">
      <x v="26"/>
      <x v="1"/>
      <x v="3"/>
      <x v="2"/>
      <x v="3"/>
      <x v="1518"/>
      <x v="9"/>
      <x v="10"/>
      <x/>
      <x/>
      <x/>
      <x/>
      <x/>
      <x/>
    </i>
    <i r="3">
      <x v="27"/>
      <x v="1"/>
      <x v="3"/>
      <x v="1"/>
      <x v="2"/>
      <x v="1519"/>
      <x v="9"/>
      <x v="10"/>
      <x/>
      <x/>
      <x v="1"/>
      <x/>
      <x/>
      <x/>
    </i>
    <i t="default" r="2">
      <x v="70"/>
    </i>
    <i r="2">
      <x v="79"/>
      <x v="3"/>
      <x/>
      <x v="3"/>
      <x v="1"/>
      <x v="2"/>
      <x v="1506"/>
      <x v="9"/>
      <x v="5"/>
      <x/>
      <x v="4"/>
      <x v="1"/>
      <x/>
      <x/>
      <x/>
    </i>
    <i r="3">
      <x v="4"/>
      <x/>
      <x v="3"/>
      <x v="1"/>
      <x v="2"/>
      <x v="1504"/>
      <x v="9"/>
      <x v="10"/>
      <x/>
      <x/>
      <x v="1"/>
      <x/>
      <x/>
      <x/>
    </i>
    <i r="3">
      <x v="5"/>
      <x/>
      <x v="3"/>
      <x/>
      <x v="1"/>
      <x v="1520"/>
      <x v="9"/>
      <x v="10"/>
      <x/>
      <x/>
      <x v="1"/>
      <x/>
      <x/>
      <x/>
    </i>
    <i r="3">
      <x v="6"/>
      <x/>
      <x v="3"/>
      <x/>
      <x v="1"/>
      <x v="1507"/>
      <x v="9"/>
      <x v="10"/>
      <x/>
      <x/>
      <x v="1"/>
      <x/>
      <x/>
      <x/>
    </i>
    <i r="3">
      <x v="7"/>
      <x v="1"/>
      <x v="3"/>
      <x/>
      <x v="1"/>
      <x v="1521"/>
      <x v="9"/>
      <x v="7"/>
      <x/>
      <x v="5"/>
      <x v="1"/>
      <x/>
      <x/>
      <x/>
    </i>
    <i r="3">
      <x v="11"/>
      <x v="1"/>
      <x v="3"/>
      <x v="2"/>
      <x v="3"/>
      <x v="1522"/>
      <x v="8"/>
      <x v="8"/>
      <x v="1"/>
      <x/>
      <x v="1"/>
      <x/>
      <x/>
      <x/>
    </i>
    <i r="3">
      <x v="12"/>
      <x v="1"/>
      <x v="3"/>
      <x v="2"/>
      <x v="3"/>
      <x v="1523"/>
      <x v="8"/>
      <x v="8"/>
      <x v="1"/>
      <x/>
      <x v="1"/>
      <x/>
      <x/>
      <x/>
    </i>
    <i r="3">
      <x v="13"/>
      <x v="1"/>
      <x v="3"/>
      <x v="2"/>
      <x v="3"/>
      <x v="1524"/>
      <x v="8"/>
      <x v="8"/>
      <x v="1"/>
      <x/>
      <x v="1"/>
      <x/>
      <x/>
      <x/>
    </i>
    <i r="3">
      <x v="16"/>
      <x v="1"/>
      <x v="3"/>
      <x v="2"/>
      <x v="3"/>
      <x v="1525"/>
      <x v="8"/>
      <x v="10"/>
      <x/>
      <x/>
      <x v="1"/>
      <x/>
      <x/>
      <x/>
    </i>
    <i r="3">
      <x v="17"/>
      <x v="1"/>
      <x v="3"/>
      <x v="1"/>
      <x v="2"/>
      <x v="1526"/>
      <x v="8"/>
      <x v="10"/>
      <x/>
      <x/>
      <x v="1"/>
      <x/>
      <x/>
      <x/>
    </i>
    <i r="3">
      <x v="18"/>
      <x v="1"/>
      <x v="3"/>
      <x/>
      <x v="1"/>
      <x v="1527"/>
      <x v="8"/>
      <x v="10"/>
      <x/>
      <x/>
      <x v="1"/>
      <x/>
      <x/>
      <x/>
    </i>
    <i r="3">
      <x v="19"/>
      <x v="1"/>
      <x v="3"/>
      <x/>
      <x v="1"/>
      <x v="1528"/>
      <x v="8"/>
      <x v="10"/>
      <x/>
      <x/>
      <x v="1"/>
      <x/>
      <x/>
      <x/>
    </i>
    <i r="3">
      <x v="20"/>
      <x v="1"/>
      <x v="3"/>
      <x/>
      <x v="1"/>
      <x v="1528"/>
      <x v="8"/>
      <x v="10"/>
      <x/>
      <x/>
      <x v="1"/>
      <x/>
      <x/>
      <x/>
    </i>
    <i r="3">
      <x v="21"/>
      <x v="1"/>
      <x v="3"/>
      <x v="2"/>
      <x v="3"/>
      <x v="1529"/>
      <x v="8"/>
      <x v="10"/>
      <x/>
      <x/>
      <x v="1"/>
      <x/>
      <x/>
      <x/>
    </i>
    <i r="3">
      <x v="22"/>
      <x v="1"/>
      <x v="3"/>
      <x/>
      <x v="1"/>
      <x v="1530"/>
      <x v="8"/>
      <x v="10"/>
      <x/>
      <x/>
      <x v="1"/>
      <x/>
      <x/>
      <x/>
    </i>
    <i r="3">
      <x v="23"/>
      <x v="1"/>
      <x v="3"/>
      <x/>
      <x v="1"/>
      <x v="1531"/>
      <x v="8"/>
      <x v="3"/>
      <x v="1"/>
      <x/>
      <x v="1"/>
      <x/>
      <x/>
      <x/>
    </i>
    <i r="3">
      <x v="24"/>
      <x v="1"/>
      <x v="3"/>
      <x/>
      <x v="1"/>
      <x v="1532"/>
      <x v="8"/>
      <x v="10"/>
      <x/>
      <x/>
      <x v="1"/>
      <x/>
      <x/>
      <x/>
    </i>
    <i r="3">
      <x v="25"/>
      <x v="1"/>
      <x v="3"/>
      <x/>
      <x v="1"/>
      <x v="1532"/>
      <x v="8"/>
      <x v="10"/>
      <x/>
      <x/>
      <x v="1"/>
      <x/>
      <x/>
      <x/>
    </i>
    <i r="3">
      <x v="26"/>
      <x v="1"/>
      <x v="3"/>
      <x/>
      <x v="1"/>
      <x v="1533"/>
      <x v="8"/>
      <x v="10"/>
      <x/>
      <x/>
      <x v="1"/>
      <x/>
      <x/>
      <x/>
    </i>
    <i r="3">
      <x v="27"/>
      <x v="1"/>
      <x v="3"/>
      <x/>
      <x v="1"/>
      <x v="1534"/>
      <x v="8"/>
      <x v="10"/>
      <x/>
      <x/>
      <x v="1"/>
      <x/>
      <x/>
      <x/>
    </i>
    <i r="3">
      <x v="28"/>
      <x v="1"/>
      <x v="3"/>
      <x v="1"/>
      <x v="2"/>
      <x v="1535"/>
      <x v="8"/>
      <x v="10"/>
      <x/>
      <x/>
      <x v="1"/>
      <x/>
      <x/>
      <x/>
    </i>
    <i r="3">
      <x v="29"/>
      <x v="1"/>
      <x v="3"/>
      <x v="2"/>
      <x v="3"/>
      <x v="1536"/>
      <x v="8"/>
      <x v="10"/>
      <x/>
      <x/>
      <x v="1"/>
      <x/>
      <x/>
      <x/>
    </i>
    <i r="3">
      <x v="30"/>
      <x v="1"/>
      <x v="3"/>
      <x v="2"/>
      <x v="3"/>
      <x v="1537"/>
      <x v="8"/>
      <x v="10"/>
      <x/>
      <x/>
      <x v="1"/>
      <x/>
      <x/>
      <x/>
    </i>
    <i r="3">
      <x v="31"/>
      <x v="1"/>
      <x v="3"/>
      <x v="7"/>
      <x v="8"/>
      <x v="1538"/>
      <x v="8"/>
      <x v="2"/>
      <x v="1"/>
      <x/>
      <x v="1"/>
      <x/>
      <x/>
      <x/>
    </i>
    <i r="3">
      <x v="32"/>
      <x v="1"/>
      <x v="3"/>
      <x/>
      <x v="1"/>
      <x v="303"/>
      <x v="8"/>
      <x v="10"/>
      <x/>
      <x/>
      <x v="1"/>
      <x/>
      <x/>
      <x/>
    </i>
    <i r="3">
      <x v="35"/>
      <x v="1"/>
      <x v="3"/>
      <x v="2"/>
      <x v="3"/>
      <x v="1539"/>
      <x v="9"/>
      <x v="5"/>
      <x/>
      <x v="4"/>
      <x v="1"/>
      <x/>
      <x/>
      <x/>
    </i>
    <i r="3">
      <x v="39"/>
      <x v="1"/>
      <x v="3"/>
      <x/>
      <x v="1"/>
      <x v="295"/>
      <x v="8"/>
      <x v="10"/>
      <x/>
      <x/>
      <x v="1"/>
      <x/>
      <x/>
      <x/>
    </i>
    <i r="3">
      <x v="40"/>
      <x v="1"/>
      <x v="3"/>
      <x/>
      <x v="1"/>
      <x v="1540"/>
      <x v="8"/>
      <x v="10"/>
      <x/>
      <x/>
      <x v="1"/>
      <x/>
      <x/>
      <x/>
    </i>
    <i r="3">
      <x v="41"/>
      <x v="1"/>
      <x v="3"/>
      <x/>
      <x v="1"/>
      <x v="1541"/>
      <x v="8"/>
      <x v="10"/>
      <x/>
      <x/>
      <x v="1"/>
      <x/>
      <x/>
      <x/>
    </i>
    <i r="3">
      <x v="42"/>
      <x v="1"/>
      <x v="3"/>
      <x v="1"/>
      <x v="2"/>
      <x v="1542"/>
      <x v="8"/>
      <x v="10"/>
      <x/>
      <x/>
      <x v="1"/>
      <x/>
      <x/>
      <x/>
    </i>
    <i r="3">
      <x v="43"/>
      <x/>
      <x v="3"/>
      <x/>
      <x v="1"/>
      <x v="1543"/>
      <x v="9"/>
      <x v="10"/>
      <x/>
      <x/>
      <x v="1"/>
      <x/>
      <x/>
      <x/>
    </i>
    <i r="3">
      <x v="44"/>
      <x v="1"/>
      <x v="3"/>
      <x/>
      <x v="1"/>
      <x v="1544"/>
      <x v="8"/>
      <x v="10"/>
      <x/>
      <x/>
      <x v="1"/>
      <x/>
      <x/>
      <x/>
    </i>
    <i t="default" r="2">
      <x v="79"/>
    </i>
    <i r="2">
      <x v="320"/>
      <x v="3"/>
      <x/>
      <x v="3"/>
      <x/>
      <x v="1"/>
      <x v="1093"/>
      <x v="1"/>
      <x v="5"/>
      <x v="1"/>
      <x/>
      <x v="1"/>
      <x v="1"/>
      <x/>
      <x v="2"/>
    </i>
    <i r="3">
      <x v="4"/>
      <x/>
      <x v="3"/>
      <x v="7"/>
      <x v="8"/>
      <x v="1094"/>
      <x v="1"/>
      <x v="10"/>
      <x/>
      <x/>
      <x v="1"/>
      <x v="1"/>
      <x/>
      <x v="2"/>
    </i>
    <i r="3">
      <x v="5"/>
      <x/>
      <x v="3"/>
      <x v="7"/>
      <x v="8"/>
      <x v="1095"/>
      <x v="1"/>
      <x v="10"/>
      <x/>
      <x/>
      <x v="1"/>
      <x v="1"/>
      <x/>
      <x v="2"/>
    </i>
    <i t="default" r="2">
      <x v="320"/>
    </i>
    <i r="2">
      <x v="335"/>
      <x v="27"/>
      <x v="1"/>
      <x v="3"/>
      <x v="6"/>
      <x v="7"/>
      <x v="1131"/>
      <x v="1"/>
      <x v="10"/>
      <x/>
      <x/>
      <x/>
      <x/>
      <x/>
      <x/>
    </i>
    <i r="3">
      <x v="28"/>
      <x v="1"/>
      <x v="3"/>
      <x/>
      <x v="1"/>
      <x v="1132"/>
      <x v="1"/>
      <x v="10"/>
      <x/>
      <x/>
      <x/>
      <x/>
      <x/>
      <x/>
    </i>
    <i r="3">
      <x v="29"/>
      <x v="1"/>
      <x v="3"/>
      <x v="2"/>
      <x v="3"/>
      <x v="1133"/>
      <x v="1"/>
      <x v="10"/>
      <x/>
      <x/>
      <x/>
      <x/>
      <x/>
      <x/>
    </i>
    <i r="3">
      <x v="30"/>
      <x v="1"/>
      <x v="3"/>
      <x/>
      <x v="1"/>
      <x v="1134"/>
      <x v="1"/>
      <x v="10"/>
      <x/>
      <x/>
      <x/>
      <x/>
      <x/>
      <x/>
    </i>
    <i r="3">
      <x v="31"/>
      <x v="1"/>
      <x v="3"/>
      <x v="3"/>
      <x v="4"/>
      <x v="1135"/>
      <x/>
      <x v="7"/>
      <x/>
      <x v="5"/>
      <x/>
      <x/>
      <x/>
      <x/>
    </i>
    <i r="3">
      <x v="32"/>
      <x v="1"/>
      <x v="3"/>
      <x v="3"/>
      <x v="4"/>
      <x v="1136"/>
      <x/>
      <x v="10"/>
      <x/>
      <x/>
      <x/>
      <x/>
      <x/>
      <x/>
    </i>
    <i r="3">
      <x v="35"/>
      <x v="1"/>
      <x v="3"/>
      <x v="2"/>
      <x v="3"/>
      <x v="1137"/>
      <x v="1"/>
      <x v="10"/>
      <x/>
      <x/>
      <x/>
      <x/>
      <x/>
      <x/>
    </i>
    <i r="3">
      <x v="36"/>
      <x v="1"/>
      <x v="3"/>
      <x v="3"/>
      <x v="4"/>
      <x v="1138"/>
      <x v="1"/>
      <x v="10"/>
      <x/>
      <x/>
      <x/>
      <x/>
      <x/>
      <x/>
    </i>
    <i r="3">
      <x v="40"/>
      <x v="1"/>
      <x v="3"/>
      <x/>
      <x v="1"/>
      <x v="1139"/>
      <x v="1"/>
      <x v="10"/>
      <x/>
      <x/>
      <x/>
      <x/>
      <x/>
      <x/>
    </i>
    <i r="3">
      <x v="41"/>
      <x v="1"/>
      <x v="3"/>
      <x/>
      <x v="1"/>
      <x v="1140"/>
      <x v="1"/>
      <x v="10"/>
      <x/>
      <x/>
      <x/>
      <x/>
      <x/>
      <x/>
    </i>
    <i r="3">
      <x v="42"/>
      <x v="1"/>
      <x v="3"/>
      <x v="2"/>
      <x v="3"/>
      <x v="1141"/>
      <x/>
      <x v="10"/>
      <x/>
      <x/>
      <x/>
      <x/>
      <x/>
      <x/>
    </i>
    <i t="default" r="2">
      <x v="335"/>
    </i>
    <i r="2">
      <x v="337"/>
      <x/>
      <x v="1"/>
      <x v="3"/>
      <x v="23"/>
      <x v="24"/>
      <x v="1156"/>
      <x v="9"/>
      <x v="7"/>
      <x/>
      <x v="5"/>
      <x v="1"/>
      <x/>
      <x/>
      <x v="2"/>
    </i>
    <i t="default" r="2">
      <x v="337"/>
    </i>
    <i r="2">
      <x v="340"/>
      <x/>
      <x v="1"/>
      <x v="4"/>
      <x v="7"/>
      <x v="8"/>
      <x v="1177"/>
      <x v="1"/>
      <x v="2"/>
      <x v="1"/>
      <x/>
      <x/>
      <x/>
      <x/>
      <x/>
    </i>
    <i t="default" r="2">
      <x v="340"/>
    </i>
    <i r="2">
      <x v="342"/>
      <x v="3"/>
      <x v="1"/>
      <x v="3"/>
      <x v="15"/>
      <x v="16"/>
      <x v="1180"/>
      <x/>
      <x v="10"/>
      <x/>
      <x/>
      <x v="1"/>
      <x/>
      <x v="1"/>
      <x/>
    </i>
    <i r="3">
      <x v="4"/>
      <x v="1"/>
      <x v="3"/>
      <x v="15"/>
      <x v="16"/>
      <x v="1180"/>
      <x/>
      <x v="10"/>
      <x/>
      <x/>
      <x v="1"/>
      <x/>
      <x v="1"/>
      <x/>
    </i>
    <i r="3">
      <x v="5"/>
      <x v="1"/>
      <x v="3"/>
      <x v="8"/>
      <x v="9"/>
      <x v="1181"/>
      <x/>
      <x v="10"/>
      <x/>
      <x/>
      <x v="1"/>
      <x/>
      <x v="1"/>
      <x/>
    </i>
    <i r="3">
      <x v="6"/>
      <x v="1"/>
      <x v="3"/>
      <x v="9"/>
      <x v="10"/>
      <x v="1182"/>
      <x/>
      <x v="8"/>
      <x v="1"/>
      <x/>
      <x v="1"/>
      <x/>
      <x v="1"/>
      <x/>
    </i>
    <i r="3">
      <x v="7"/>
      <x v="1"/>
      <x v="3"/>
      <x v="9"/>
      <x v="10"/>
      <x v="1183"/>
      <x/>
      <x v="9"/>
      <x v="1"/>
      <x/>
      <x v="1"/>
      <x/>
      <x v="1"/>
      <x/>
    </i>
    <i t="default" r="2">
      <x v="342"/>
    </i>
    <i r="2">
      <x v="365"/>
      <x/>
      <x v="1"/>
      <x v="3"/>
      <x v="2"/>
      <x v="3"/>
      <x v="1250"/>
      <x v="9"/>
      <x v="10"/>
      <x/>
      <x/>
      <x v="1"/>
      <x/>
      <x/>
      <x/>
    </i>
    <i r="3">
      <x v="1"/>
      <x v="1"/>
      <x v="3"/>
      <x v="3"/>
      <x v="4"/>
      <x v="1251"/>
      <x v="9"/>
      <x v="10"/>
      <x/>
      <x/>
      <x v="1"/>
      <x/>
      <x/>
      <x/>
    </i>
    <i r="3">
      <x v="2"/>
      <x v="1"/>
      <x v="3"/>
      <x v="11"/>
      <x v="12"/>
      <x v="1252"/>
      <x v="9"/>
      <x v="10"/>
      <x/>
      <x/>
      <x v="1"/>
      <x v="1"/>
      <x/>
      <x/>
    </i>
    <i r="3">
      <x v="3"/>
      <x v="1"/>
      <x v="3"/>
      <x v="2"/>
      <x v="3"/>
      <x v="1253"/>
      <x v="9"/>
      <x v="8"/>
      <x v="1"/>
      <x/>
      <x/>
      <x/>
      <x v="2"/>
      <x/>
    </i>
    <i t="default" r="2">
      <x v="365"/>
    </i>
    <i r="2">
      <x v="370"/>
      <x/>
      <x/>
      <x v="3"/>
      <x v="12"/>
      <x v="13"/>
      <x v="1260"/>
      <x v="8"/>
      <x v="10"/>
      <x/>
      <x/>
      <x v="1"/>
      <x v="1"/>
      <x/>
      <x v="2"/>
    </i>
    <i r="3">
      <x v="1"/>
      <x v="1"/>
      <x v="3"/>
      <x v="13"/>
      <x v="14"/>
      <x v="1261"/>
      <x v="8"/>
      <x v="10"/>
      <x/>
      <x/>
      <x v="1"/>
      <x/>
      <x/>
      <x v="2"/>
    </i>
    <i r="3">
      <x v="2"/>
      <x/>
      <x v="3"/>
      <x v="11"/>
      <x v="12"/>
      <x v="1262"/>
      <x v="8"/>
      <x v="10"/>
      <x/>
      <x/>
      <x v="1"/>
      <x v="1"/>
      <x/>
      <x v="2"/>
    </i>
    <i r="3">
      <x v="3"/>
      <x/>
      <x v="3"/>
      <x v="12"/>
      <x v="13"/>
      <x v="1263"/>
      <x v="8"/>
      <x v="10"/>
      <x/>
      <x/>
      <x v="1"/>
      <x v="1"/>
      <x/>
      <x v="2"/>
    </i>
    <i t="default" r="2">
      <x v="370"/>
    </i>
    <i r="2">
      <x v="384"/>
      <x/>
      <x/>
      <x v="3"/>
      <x v="2"/>
      <x v="3"/>
      <x v="1283"/>
      <x v="1"/>
      <x v="5"/>
      <x v="1"/>
      <x/>
      <x v="1"/>
      <x v="1"/>
      <x/>
      <x v="2"/>
    </i>
    <i r="3">
      <x v="1"/>
      <x/>
      <x v="3"/>
      <x/>
      <x v="1"/>
      <x v="1284"/>
      <x v="1"/>
      <x v="7"/>
      <x/>
      <x v="5"/>
      <x v="1"/>
      <x v="1"/>
      <x/>
      <x v="2"/>
    </i>
    <i r="3">
      <x v="2"/>
      <x/>
      <x v="3"/>
      <x/>
      <x v="1"/>
      <x v="1285"/>
      <x v="1"/>
      <x v="10"/>
      <x/>
      <x/>
      <x v="1"/>
      <x v="1"/>
      <x/>
      <x v="2"/>
    </i>
    <i t="default" r="2">
      <x v="384"/>
    </i>
    <i r="2">
      <x v="395"/>
      <x/>
      <x v="1"/>
      <x v="3"/>
      <x v="78"/>
      <x v="78"/>
      <x v="1323"/>
      <x v="9"/>
      <x v="10"/>
      <x/>
      <x/>
      <x v="1"/>
      <x/>
      <x/>
      <x/>
    </i>
    <i t="default" r="2">
      <x v="395"/>
    </i>
    <i r="2">
      <x v="398"/>
      <x/>
      <x v="1"/>
      <x v="3"/>
      <x v="7"/>
      <x v="8"/>
      <x v="1331"/>
      <x/>
      <x v="9"/>
      <x v="1"/>
      <x/>
      <x/>
      <x/>
      <x v="1"/>
      <x/>
    </i>
    <i r="3">
      <x v="1"/>
      <x v="1"/>
      <x v="3"/>
      <x v="7"/>
      <x v="8"/>
      <x v="1332"/>
      <x/>
      <x v="9"/>
      <x v="1"/>
      <x/>
      <x/>
      <x/>
      <x v="1"/>
      <x/>
    </i>
    <i r="3">
      <x v="18"/>
      <x v="1"/>
      <x v="3"/>
      <x v="2"/>
      <x v="3"/>
      <x v="1333"/>
      <x/>
      <x v="10"/>
      <x/>
      <x/>
      <x/>
      <x/>
      <x v="1"/>
      <x/>
    </i>
    <i r="3">
      <x v="21"/>
      <x v="1"/>
      <x v="3"/>
      <x v="4"/>
      <x v="5"/>
      <x v="1334"/>
      <x/>
      <x v="9"/>
      <x v="1"/>
      <x/>
      <x/>
      <x/>
      <x v="1"/>
      <x/>
    </i>
    <i t="default" r="2">
      <x v="398"/>
    </i>
    <i r="2">
      <x v="419"/>
      <x/>
      <x v="1"/>
      <x v="3"/>
      <x v="6"/>
      <x v="7"/>
      <x v="1393"/>
      <x v="9"/>
      <x v="10"/>
      <x/>
      <x/>
      <x v="1"/>
      <x/>
      <x/>
      <x/>
    </i>
    <i r="3">
      <x v="1"/>
      <x v="1"/>
      <x v="3"/>
      <x v="6"/>
      <x v="7"/>
      <x v="1394"/>
      <x v="9"/>
      <x v="10"/>
      <x/>
      <x/>
      <x v="1"/>
      <x/>
      <x/>
      <x/>
    </i>
    <i r="3">
      <x v="2"/>
      <x v="1"/>
      <x v="3"/>
      <x v="9"/>
      <x v="10"/>
      <x v="1395"/>
      <x v="9"/>
      <x v="10"/>
      <x/>
      <x/>
      <x v="1"/>
      <x/>
      <x/>
      <x/>
    </i>
    <i r="3">
      <x v="3"/>
      <x v="1"/>
      <x v="3"/>
      <x v="3"/>
      <x v="4"/>
      <x v="1396"/>
      <x v="9"/>
      <x v="10"/>
      <x/>
      <x/>
      <x v="1"/>
      <x/>
      <x/>
      <x/>
    </i>
    <i r="3">
      <x v="4"/>
      <x v="1"/>
      <x v="3"/>
      <x v="1"/>
      <x v="2"/>
      <x v="1397"/>
      <x v="9"/>
      <x v="10"/>
      <x/>
      <x/>
      <x v="1"/>
      <x/>
      <x/>
      <x/>
    </i>
    <i r="3">
      <x v="5"/>
      <x v="1"/>
      <x v="3"/>
      <x/>
      <x v="1"/>
      <x v="1398"/>
      <x v="9"/>
      <x v="10"/>
      <x/>
      <x/>
      <x v="1"/>
      <x v="1"/>
      <x/>
      <x/>
    </i>
    <i r="3">
      <x v="6"/>
      <x v="1"/>
      <x v="3"/>
      <x v="3"/>
      <x v="4"/>
      <x v="1399"/>
      <x v="9"/>
      <x v="10"/>
      <x/>
      <x/>
      <x v="1"/>
      <x/>
      <x/>
      <x/>
    </i>
    <i r="3">
      <x v="7"/>
      <x v="1"/>
      <x v="3"/>
      <x v="4"/>
      <x v="5"/>
      <x v="1400"/>
      <x v="9"/>
      <x v="10"/>
      <x/>
      <x/>
      <x v="1"/>
      <x v="1"/>
      <x/>
      <x/>
    </i>
    <i r="3">
      <x v="8"/>
      <x v="1"/>
      <x v="3"/>
      <x v="1"/>
      <x v="2"/>
      <x v="1401"/>
      <x v="9"/>
      <x v="10"/>
      <x/>
      <x/>
      <x v="1"/>
      <x v="1"/>
      <x/>
      <x/>
    </i>
    <i r="3">
      <x v="9"/>
      <x v="1"/>
      <x v="3"/>
      <x v="4"/>
      <x v="5"/>
      <x v="1393"/>
      <x v="9"/>
      <x v="10"/>
      <x/>
      <x/>
      <x v="1"/>
      <x/>
      <x/>
      <x/>
    </i>
    <i r="3">
      <x v="10"/>
      <x v="1"/>
      <x v="3"/>
      <x v="3"/>
      <x v="4"/>
      <x v="1394"/>
      <x v="9"/>
      <x v="7"/>
      <x/>
      <x v="5"/>
      <x/>
      <x/>
      <x/>
      <x/>
    </i>
    <i r="3">
      <x v="11"/>
      <x v="1"/>
      <x v="3"/>
      <x v="3"/>
      <x v="4"/>
      <x v="1402"/>
      <x v="9"/>
      <x v="10"/>
      <x/>
      <x/>
      <x/>
      <x/>
      <x/>
      <x/>
    </i>
    <i r="3">
      <x v="12"/>
      <x v="1"/>
      <x v="3"/>
      <x v="13"/>
      <x v="14"/>
      <x v="1403"/>
      <x v="9"/>
      <x v="10"/>
      <x/>
      <x/>
      <x v="1"/>
      <x/>
      <x/>
      <x/>
    </i>
    <i r="3">
      <x v="13"/>
      <x v="1"/>
      <x v="3"/>
      <x v="5"/>
      <x v="6"/>
      <x v="1404"/>
      <x v="9"/>
      <x v="10"/>
      <x/>
      <x/>
      <x/>
      <x/>
      <x/>
      <x/>
    </i>
    <i r="3">
      <x v="14"/>
      <x v="1"/>
      <x v="3"/>
      <x v="15"/>
      <x v="16"/>
      <x v="1405"/>
      <x v="9"/>
      <x v="10"/>
      <x/>
      <x/>
      <x v="1"/>
      <x/>
      <x/>
      <x/>
    </i>
    <i r="3">
      <x v="15"/>
      <x v="1"/>
      <x v="3"/>
      <x v="1"/>
      <x v="2"/>
      <x v="1406"/>
      <x v="9"/>
      <x v="10"/>
      <x/>
      <x/>
      <x v="1"/>
      <x/>
      <x/>
      <x/>
    </i>
    <i r="3">
      <x v="16"/>
      <x v="1"/>
      <x v="3"/>
      <x v="3"/>
      <x v="4"/>
      <x v="1407"/>
      <x v="9"/>
      <x v="10"/>
      <x/>
      <x/>
      <x v="1"/>
      <x/>
      <x/>
      <x/>
    </i>
    <i r="3">
      <x v="17"/>
      <x v="1"/>
      <x v="3"/>
      <x v="5"/>
      <x v="6"/>
      <x v="1395"/>
      <x v="9"/>
      <x v="10"/>
      <x/>
      <x/>
      <x v="1"/>
      <x/>
      <x/>
      <x/>
    </i>
    <i t="default" r="2">
      <x v="419"/>
    </i>
    <i r="2">
      <x v="428"/>
      <x/>
      <x v="1"/>
      <x v="3"/>
      <x v="3"/>
      <x v="4"/>
      <x v="1466"/>
      <x/>
      <x v="3"/>
      <x v="1"/>
      <x/>
      <x v="1"/>
      <x v="1"/>
      <x/>
      <x v="2"/>
    </i>
    <i t="default" r="2">
      <x v="428"/>
    </i>
    <i r="2">
      <x v="433"/>
      <x/>
      <x v="4"/>
      <x v="3"/>
      <x v="1"/>
      <x v="1"/>
      <x v="1472"/>
      <x/>
      <x v="10"/>
      <x/>
      <x/>
      <x v="1"/>
      <x v="1"/>
      <x/>
      <x v="2"/>
    </i>
    <i r="3">
      <x v="1"/>
      <x v="4"/>
      <x v="3"/>
      <x v="3"/>
      <x/>
      <x v="1473"/>
      <x/>
      <x v="10"/>
      <x/>
      <x/>
      <x v="1"/>
      <x v="1"/>
      <x/>
      <x v="2"/>
    </i>
    <i r="3">
      <x v="2"/>
      <x v="4"/>
      <x v="3"/>
      <x v="1"/>
      <x/>
      <x v="1474"/>
      <x/>
      <x v="9"/>
      <x v="1"/>
      <x/>
      <x v="1"/>
      <x v="1"/>
      <x/>
      <x v="2"/>
    </i>
    <i r="3">
      <x v="3"/>
      <x v="4"/>
      <x v="3"/>
      <x v="5"/>
      <x/>
      <x v="1475"/>
      <x/>
      <x v="10"/>
      <x/>
      <x/>
      <x v="1"/>
      <x/>
      <x/>
      <x v="2"/>
    </i>
    <i r="3">
      <x v="4"/>
      <x v="4"/>
      <x v="3"/>
      <x v="5"/>
      <x/>
      <x v="1476"/>
      <x/>
      <x v="10"/>
      <x/>
      <x/>
      <x v="1"/>
      <x v="1"/>
      <x/>
      <x v="2"/>
    </i>
    <i r="3">
      <x v="5"/>
      <x v="4"/>
      <x v="3"/>
      <x v="4"/>
      <x/>
      <x v="1477"/>
      <x/>
      <x v="10"/>
      <x/>
      <x/>
      <x v="1"/>
      <x v="1"/>
      <x/>
      <x v="2"/>
    </i>
    <i r="3">
      <x v="6"/>
      <x v="4"/>
      <x v="3"/>
      <x v="3"/>
      <x/>
      <x v="1478"/>
      <x/>
      <x v="10"/>
      <x/>
      <x/>
      <x v="1"/>
      <x v="1"/>
      <x/>
      <x v="2"/>
    </i>
    <i r="3">
      <x v="8"/>
      <x v="4"/>
      <x v="3"/>
      <x v="11"/>
      <x v="4"/>
      <x v="1480"/>
      <x/>
      <x v="6"/>
      <x v="1"/>
      <x/>
      <x v="1"/>
      <x v="1"/>
      <x/>
      <x v="2"/>
    </i>
    <i r="3">
      <x v="9"/>
      <x v="4"/>
      <x v="3"/>
      <x v="2"/>
      <x/>
      <x v="1481"/>
      <x/>
      <x v="10"/>
      <x/>
      <x/>
      <x v="1"/>
      <x v="1"/>
      <x/>
      <x v="2"/>
    </i>
    <i t="default" r="2">
      <x v="433"/>
    </i>
    <i r="2">
      <x v="435"/>
      <x v="3"/>
      <x v="1"/>
      <x v="3"/>
      <x v="23"/>
      <x v="24"/>
      <x v="1483"/>
      <x/>
      <x v="8"/>
      <x v="1"/>
      <x/>
      <x v="1"/>
      <x v="1"/>
      <x/>
      <x/>
    </i>
    <i r="3">
      <x v="4"/>
      <x v="1"/>
      <x v="3"/>
      <x v="11"/>
      <x v="12"/>
      <x v="1484"/>
      <x/>
      <x v="8"/>
      <x v="1"/>
      <x/>
      <x v="1"/>
      <x v="1"/>
      <x/>
      <x/>
    </i>
    <i r="3">
      <x v="5"/>
      <x v="1"/>
      <x v="3"/>
      <x v="19"/>
      <x v="20"/>
      <x v="1485"/>
      <x/>
      <x v="8"/>
      <x v="1"/>
      <x/>
      <x v="1"/>
      <x v="1"/>
      <x/>
      <x/>
    </i>
    <i t="default" r="2">
      <x v="435"/>
    </i>
    <i r="2">
      <x v="440"/>
      <x/>
      <x v="3"/>
      <x v="3"/>
      <x v="23"/>
      <x v="110"/>
      <x v="1495"/>
      <x/>
      <x v="10"/>
      <x/>
      <x/>
      <x v="1"/>
      <x v="1"/>
      <x/>
      <x v="2"/>
    </i>
    <i r="3">
      <x v="1"/>
      <x v="3"/>
      <x v="3"/>
      <x v="26"/>
      <x v="22"/>
      <x v="1496"/>
      <x/>
      <x v="10"/>
      <x/>
      <x/>
      <x v="1"/>
      <x v="1"/>
      <x/>
      <x v="2"/>
    </i>
    <i r="3">
      <x v="2"/>
      <x v="3"/>
      <x v="3"/>
      <x v="1"/>
      <x v="2"/>
      <x v="1497"/>
      <x/>
      <x v="5"/>
      <x/>
      <x v="4"/>
      <x v="1"/>
      <x v="1"/>
      <x/>
      <x v="2"/>
    </i>
    <i r="3">
      <x v="3"/>
      <x v="3"/>
      <x v="3"/>
      <x v="3"/>
      <x v="4"/>
      <x v="1498"/>
      <x/>
      <x v="10"/>
      <x/>
      <x/>
      <x v="1"/>
      <x v="1"/>
      <x/>
      <x v="2"/>
    </i>
    <i r="3">
      <x v="4"/>
      <x v="3"/>
      <x v="3"/>
      <x v="2"/>
      <x v="3"/>
      <x v="1499"/>
      <x/>
      <x v="10"/>
      <x/>
      <x/>
      <x v="1"/>
      <x v="1"/>
      <x/>
      <x v="2"/>
    </i>
    <i r="3">
      <x v="5"/>
      <x v="3"/>
      <x v="3"/>
      <x/>
      <x v="1"/>
      <x v="1500"/>
      <x/>
      <x v="10"/>
      <x/>
      <x/>
      <x v="1"/>
      <x v="1"/>
      <x/>
      <x v="2"/>
    </i>
    <i r="3">
      <x v="6"/>
      <x v="3"/>
      <x v="3"/>
      <x/>
      <x v="1"/>
      <x v="1501"/>
      <x/>
      <x v="10"/>
      <x/>
      <x/>
      <x v="1"/>
      <x v="1"/>
      <x/>
      <x v="2"/>
    </i>
    <i r="3">
      <x v="7"/>
      <x v="3"/>
      <x v="3"/>
      <x/>
      <x v="1"/>
      <x v="1502"/>
      <x/>
      <x v="9"/>
      <x v="1"/>
      <x/>
      <x v="1"/>
      <x v="1"/>
      <x/>
      <x v="2"/>
    </i>
    <i t="default" r="2">
      <x v="440"/>
    </i>
    <i r="2">
      <x v="441"/>
      <x v="3"/>
      <x v="1"/>
      <x v="3"/>
      <x v="1"/>
      <x v="2"/>
      <x v="1504"/>
      <x v="9"/>
      <x v="10"/>
      <x/>
      <x/>
      <x/>
      <x/>
      <x/>
      <x/>
    </i>
    <i r="3">
      <x v="4"/>
      <x v="1"/>
      <x v="3"/>
      <x/>
      <x v="1"/>
      <x v="1505"/>
      <x v="9"/>
      <x v="10"/>
      <x/>
      <x/>
      <x/>
      <x/>
      <x/>
      <x/>
    </i>
    <i r="3">
      <x v="5"/>
      <x v="1"/>
      <x v="3"/>
      <x v="1"/>
      <x v="2"/>
      <x v="1506"/>
      <x v="9"/>
      <x v="10"/>
      <x/>
      <x/>
      <x/>
      <x/>
      <x/>
      <x/>
    </i>
    <i r="3">
      <x v="6"/>
      <x v="1"/>
      <x v="3"/>
      <x/>
      <x v="1"/>
      <x v="1507"/>
      <x v="9"/>
      <x v="10"/>
      <x/>
      <x/>
      <x/>
      <x/>
      <x/>
      <x/>
    </i>
    <i r="3">
      <x v="7"/>
      <x v="1"/>
      <x v="3"/>
      <x/>
      <x v="1"/>
      <x v="1508"/>
      <x v="9"/>
      <x v="8"/>
      <x v="1"/>
      <x/>
      <x/>
      <x/>
      <x/>
      <x/>
    </i>
    <i r="3">
      <x v="8"/>
      <x v="1"/>
      <x v="3"/>
      <x v="1"/>
      <x v="2"/>
      <x v="1509"/>
      <x v="9"/>
      <x v="10"/>
      <x/>
      <x/>
      <x/>
      <x/>
      <x/>
      <x/>
    </i>
    <i r="3">
      <x v="9"/>
      <x v="1"/>
      <x v="3"/>
      <x v="1"/>
      <x v="2"/>
      <x v="1510"/>
      <x v="9"/>
      <x v="10"/>
      <x/>
      <x/>
      <x/>
      <x/>
      <x/>
      <x/>
    </i>
    <i r="3">
      <x v="10"/>
      <x v="1"/>
      <x v="3"/>
      <x/>
      <x v="1"/>
      <x v="1511"/>
      <x v="9"/>
      <x v="10"/>
      <x/>
      <x/>
      <x/>
      <x/>
      <x/>
      <x/>
    </i>
    <i r="3">
      <x v="14"/>
      <x v="1"/>
      <x v="3"/>
      <x v="2"/>
      <x v="3"/>
      <x v="1513"/>
      <x v="9"/>
      <x v="5"/>
      <x/>
      <x v="4"/>
      <x/>
      <x/>
      <x/>
      <x/>
    </i>
    <i t="default" r="2">
      <x v="441"/>
    </i>
    <i r="2">
      <x v="442"/>
      <x v="4"/>
      <x v="1"/>
      <x v="3"/>
      <x v="3"/>
      <x v="4"/>
      <x v="1506"/>
      <x v="9"/>
      <x v="10"/>
      <x/>
      <x/>
      <x v="1"/>
      <x v="1"/>
      <x/>
      <x/>
    </i>
    <i r="3">
      <x v="5"/>
      <x v="1"/>
      <x v="3"/>
      <x v="1"/>
      <x v="2"/>
      <x v="1545"/>
      <x v="9"/>
      <x v="10"/>
      <x/>
      <x/>
      <x v="1"/>
      <x v="1"/>
      <x/>
      <x/>
    </i>
    <i r="3">
      <x v="6"/>
      <x v="1"/>
      <x v="3"/>
      <x/>
      <x v="1"/>
      <x v="1546"/>
      <x v="9"/>
      <x v="9"/>
      <x v="1"/>
      <x/>
      <x v="1"/>
      <x v="1"/>
      <x/>
      <x/>
    </i>
    <i r="3">
      <x v="7"/>
      <x v="1"/>
      <x v="3"/>
      <x/>
      <x v="1"/>
      <x v="1516"/>
      <x v="9"/>
      <x v="10"/>
      <x/>
      <x/>
      <x v="1"/>
      <x v="1"/>
      <x/>
      <x/>
    </i>
    <i r="3">
      <x v="8"/>
      <x v="1"/>
      <x v="3"/>
      <x v="1"/>
      <x v="2"/>
      <x v="1517"/>
      <x v="9"/>
      <x v="10"/>
      <x/>
      <x/>
      <x v="1"/>
      <x v="1"/>
      <x/>
      <x/>
    </i>
    <i r="3">
      <x v="20"/>
      <x v="1"/>
      <x v="3"/>
      <x v="2"/>
      <x v="3"/>
      <x v="1548"/>
      <x v="9"/>
      <x v="5"/>
      <x/>
      <x v="4"/>
      <x v="1"/>
      <x v="1"/>
      <x/>
      <x/>
    </i>
    <i t="default" r="2">
      <x v="442"/>
    </i>
    <i r="2">
      <x v="451"/>
      <x/>
      <x v="1"/>
      <x v="3"/>
      <x v="7"/>
      <x v="8"/>
      <x v="1569"/>
      <x v="9"/>
      <x v="10"/>
      <x/>
      <x/>
      <x/>
      <x/>
      <x/>
      <x/>
    </i>
    <i r="3">
      <x v="1"/>
      <x v="1"/>
      <x v="3"/>
      <x v="8"/>
      <x v="9"/>
      <x v="1570"/>
      <x v="9"/>
      <x v="10"/>
      <x/>
      <x/>
      <x/>
      <x/>
      <x/>
      <x/>
    </i>
    <i r="3">
      <x v="2"/>
      <x v="1"/>
      <x v="3"/>
      <x v="15"/>
      <x v="16"/>
      <x v="1571"/>
      <x v="9"/>
      <x v="7"/>
      <x/>
      <x v="5"/>
      <x/>
      <x/>
      <x/>
      <x/>
    </i>
    <i t="default" r="2">
      <x v="451"/>
    </i>
    <i r="2">
      <x v="457"/>
      <x/>
      <x v="3"/>
      <x v="3"/>
      <x v="11"/>
      <x v="12"/>
      <x v="1580"/>
      <x/>
      <x v="1"/>
      <x/>
      <x v="1"/>
      <x v="1"/>
      <x v="1"/>
      <x/>
      <x v="2"/>
    </i>
    <i r="3">
      <x v="1"/>
      <x v="3"/>
      <x v="3"/>
      <x v="8"/>
      <x v="9"/>
      <x v="1581"/>
      <x/>
      <x v="1"/>
      <x v="1"/>
      <x/>
      <x v="1"/>
      <x v="1"/>
      <x/>
      <x v="2"/>
    </i>
    <i r="3">
      <x v="2"/>
      <x v="3"/>
      <x v="3"/>
      <x v="2"/>
      <x v="3"/>
      <x v="1582"/>
      <x/>
      <x v="5"/>
      <x/>
      <x v="4"/>
      <x v="1"/>
      <x v="1"/>
      <x/>
      <x v="2"/>
    </i>
    <i t="default" r="2">
      <x v="457"/>
    </i>
    <i r="2">
      <x v="466"/>
      <x/>
      <x v="1"/>
      <x v="3"/>
      <x/>
      <x v="1"/>
      <x v="1596"/>
      <x v="8"/>
      <x v="10"/>
      <x/>
      <x/>
      <x/>
      <x/>
      <x/>
      <x/>
    </i>
    <i r="3">
      <x v="1"/>
      <x v="1"/>
      <x v="3"/>
      <x v="2"/>
      <x v="3"/>
      <x v="1597"/>
      <x v="9"/>
      <x v="10"/>
      <x/>
      <x/>
      <x/>
      <x/>
      <x/>
      <x/>
    </i>
    <i t="default" r="2">
      <x v="466"/>
    </i>
    <i r="2">
      <x v="468"/>
      <x/>
      <x v="1"/>
      <x v="3"/>
      <x v="21"/>
      <x v="22"/>
      <x v="1611"/>
      <x v="9"/>
      <x v="10"/>
      <x/>
      <x/>
      <x v="1"/>
      <x/>
      <x/>
      <x/>
    </i>
    <i r="3">
      <x v="1"/>
      <x v="1"/>
      <x v="3"/>
      <x v="17"/>
      <x v="18"/>
      <x v="1612"/>
      <x v="9"/>
      <x v="10"/>
      <x/>
      <x/>
      <x v="1"/>
      <x/>
      <x/>
      <x/>
    </i>
    <i r="3">
      <x v="2"/>
      <x v="1"/>
      <x v="3"/>
      <x v="5"/>
      <x v="6"/>
      <x v="1613"/>
      <x v="9"/>
      <x v="10"/>
      <x/>
      <x/>
      <x v="1"/>
      <x/>
      <x/>
      <x/>
    </i>
    <i r="3">
      <x v="3"/>
      <x v="1"/>
      <x v="3"/>
      <x v="5"/>
      <x v="6"/>
      <x v="1614"/>
      <x v="9"/>
      <x v="10"/>
      <x/>
      <x/>
      <x v="1"/>
      <x/>
      <x/>
      <x/>
    </i>
    <i t="default" r="2">
      <x v="468"/>
    </i>
    <i r="2">
      <x v="476"/>
      <x/>
      <x/>
      <x v="3"/>
      <x v="5"/>
      <x v="6"/>
      <x v="1635"/>
      <x v="1"/>
      <x v="10"/>
      <x/>
      <x/>
      <x v="1"/>
      <x v="1"/>
      <x/>
      <x v="2"/>
    </i>
    <i r="3">
      <x v="1"/>
      <x/>
      <x v="3"/>
      <x v="29"/>
      <x v="30"/>
      <x v="1620"/>
      <x v="1"/>
      <x v="10"/>
      <x/>
      <x/>
      <x v="1"/>
      <x v="1"/>
      <x/>
      <x v="2"/>
    </i>
    <i r="3">
      <x v="2"/>
      <x/>
      <x v="3"/>
      <x v="9"/>
      <x v="10"/>
      <x v="1621"/>
      <x v="1"/>
      <x v="10"/>
      <x/>
      <x/>
      <x v="1"/>
      <x v="1"/>
      <x/>
      <x v="2"/>
    </i>
    <i r="3">
      <x v="3"/>
      <x/>
      <x v="3"/>
      <x v="5"/>
      <x v="6"/>
      <x v="1624"/>
      <x v="1"/>
      <x v="10"/>
      <x/>
      <x/>
      <x v="1"/>
      <x v="1"/>
      <x/>
      <x v="2"/>
    </i>
    <i r="3">
      <x v="4"/>
      <x/>
      <x v="3"/>
      <x/>
      <x v="1"/>
      <x v="1625"/>
      <x v="1"/>
      <x v="10"/>
      <x/>
      <x/>
      <x v="1"/>
      <x v="1"/>
      <x/>
      <x v="2"/>
    </i>
    <i r="3">
      <x v="5"/>
      <x/>
      <x v="3"/>
      <x v="23"/>
      <x v="24"/>
      <x v="1629"/>
      <x v="1"/>
      <x v="10"/>
      <x/>
      <x/>
      <x v="1"/>
      <x v="1"/>
      <x/>
      <x v="2"/>
    </i>
    <i r="3">
      <x v="6"/>
      <x/>
      <x v="3"/>
      <x v="3"/>
      <x v="4"/>
      <x v="1626"/>
      <x v="1"/>
      <x v="10"/>
      <x/>
      <x/>
      <x v="1"/>
      <x v="1"/>
      <x/>
      <x v="2"/>
    </i>
    <i r="3">
      <x v="7"/>
      <x/>
      <x v="3"/>
      <x v="1"/>
      <x v="2"/>
      <x v="1645"/>
      <x v="1"/>
      <x v="10"/>
      <x/>
      <x/>
      <x v="1"/>
      <x v="1"/>
      <x/>
      <x v="2"/>
    </i>
    <i r="3">
      <x v="8"/>
      <x v="1"/>
      <x v="3"/>
      <x v="2"/>
      <x v="3"/>
      <x v="1646"/>
      <x v="1"/>
      <x v="10"/>
      <x/>
      <x/>
      <x v="1"/>
      <x/>
      <x/>
      <x v="2"/>
    </i>
    <i r="3">
      <x v="9"/>
      <x v="1"/>
      <x v="3"/>
      <x v="12"/>
      <x v="13"/>
      <x v="1647"/>
      <x v="1"/>
      <x v="8"/>
      <x v="1"/>
      <x/>
      <x v="1"/>
      <x/>
      <x/>
      <x v="2"/>
    </i>
    <i r="3">
      <x v="10"/>
      <x v="1"/>
      <x v="3"/>
      <x v="2"/>
      <x v="3"/>
      <x v="1648"/>
      <x v="1"/>
      <x v="10"/>
      <x/>
      <x/>
      <x v="1"/>
      <x/>
      <x/>
      <x v="2"/>
    </i>
    <i r="3">
      <x v="11"/>
      <x v="1"/>
      <x v="3"/>
      <x v="2"/>
      <x v="3"/>
      <x v="1649"/>
      <x v="1"/>
      <x v="10"/>
      <x/>
      <x/>
      <x v="1"/>
      <x/>
      <x/>
      <x v="2"/>
    </i>
    <i r="3">
      <x v="12"/>
      <x v="1"/>
      <x v="3"/>
      <x v="4"/>
      <x v="5"/>
      <x v="1650"/>
      <x v="1"/>
      <x v="10"/>
      <x/>
      <x/>
      <x v="1"/>
      <x/>
      <x/>
      <x v="2"/>
    </i>
    <i r="3">
      <x v="13"/>
      <x v="1"/>
      <x v="3"/>
      <x v="6"/>
      <x v="7"/>
      <x v="1651"/>
      <x v="1"/>
      <x v="10"/>
      <x/>
      <x/>
      <x v="1"/>
      <x/>
      <x/>
      <x v="2"/>
    </i>
    <i t="default" r="2">
      <x v="476"/>
    </i>
    <i r="2">
      <x v="489"/>
      <x/>
      <x v="1"/>
      <x v="3"/>
      <x v="8"/>
      <x v="9"/>
      <x v="1701"/>
      <x v="9"/>
      <x v="10"/>
      <x/>
      <x/>
      <x v="1"/>
      <x/>
      <x v="2"/>
      <x/>
    </i>
    <i r="3">
      <x v="1"/>
      <x v="1"/>
      <x v="3"/>
      <x v="8"/>
      <x v="9"/>
      <x v="1702"/>
      <x v="9"/>
      <x v="10"/>
      <x/>
      <x/>
      <x v="1"/>
      <x/>
      <x v="2"/>
      <x/>
    </i>
    <i r="3">
      <x v="6"/>
      <x v="1"/>
      <x v="3"/>
      <x v="1"/>
      <x v="2"/>
      <x v="1707"/>
      <x v="9"/>
      <x v="10"/>
      <x/>
      <x/>
      <x v="1"/>
      <x/>
      <x/>
      <x v="2"/>
    </i>
    <i t="default" r="2">
      <x v="489"/>
    </i>
    <i r="2">
      <x v="496"/>
      <x/>
      <x v="4"/>
      <x v="3"/>
      <x v="11"/>
      <x/>
      <x v="1724"/>
      <x/>
      <x v="9"/>
      <x v="1"/>
      <x/>
      <x v="1"/>
      <x v="1"/>
      <x/>
      <x v="2"/>
    </i>
    <i t="default" r="2">
      <x v="496"/>
    </i>
    <i r="2">
      <x v="498"/>
      <x v="7"/>
      <x/>
      <x v="3"/>
      <x v="2"/>
      <x v="3"/>
      <x v="1726"/>
      <x v="9"/>
      <x v="10"/>
      <x/>
      <x/>
      <x v="1"/>
      <x v="1"/>
      <x/>
      <x/>
    </i>
    <i r="3">
      <x v="8"/>
      <x/>
      <x v="3"/>
      <x v="1"/>
      <x v="2"/>
      <x v="1727"/>
      <x v="9"/>
      <x v="10"/>
      <x/>
      <x/>
      <x v="1"/>
      <x v="1"/>
      <x/>
      <x/>
    </i>
    <i r="3">
      <x v="9"/>
      <x/>
      <x v="3"/>
      <x v="1"/>
      <x v="2"/>
      <x v="1728"/>
      <x v="9"/>
      <x v="10"/>
      <x/>
      <x/>
      <x v="1"/>
      <x v="1"/>
      <x/>
      <x/>
    </i>
    <i r="3">
      <x v="10"/>
      <x/>
      <x v="3"/>
      <x v="1"/>
      <x v="2"/>
      <x v="1729"/>
      <x v="9"/>
      <x v="10"/>
      <x/>
      <x/>
      <x v="1"/>
      <x v="1"/>
      <x/>
      <x/>
    </i>
    <i r="3">
      <x v="11"/>
      <x/>
      <x v="3"/>
      <x v="1"/>
      <x v="2"/>
      <x v="1730"/>
      <x v="9"/>
      <x v="10"/>
      <x/>
      <x/>
      <x v="1"/>
      <x v="1"/>
      <x/>
      <x/>
    </i>
    <i r="3">
      <x v="12"/>
      <x/>
      <x v="3"/>
      <x/>
      <x v="1"/>
      <x v="1731"/>
      <x v="9"/>
      <x v="10"/>
      <x/>
      <x/>
      <x v="1"/>
      <x v="1"/>
      <x/>
      <x/>
    </i>
    <i r="3">
      <x v="13"/>
      <x/>
      <x v="3"/>
      <x/>
      <x v="1"/>
      <x v="1732"/>
      <x v="9"/>
      <x v="10"/>
      <x/>
      <x/>
      <x v="1"/>
      <x v="1"/>
      <x/>
      <x/>
    </i>
    <i t="default" r="2">
      <x v="498"/>
    </i>
    <i r="2">
      <x v="501"/>
      <x v="6"/>
      <x v="3"/>
      <x v="3"/>
      <x v="23"/>
      <x/>
      <x v="1744"/>
      <x/>
      <x v="1"/>
      <x/>
      <x v="1"/>
      <x v="1"/>
      <x v="1"/>
      <x/>
      <x v="2"/>
    </i>
    <i r="3">
      <x v="7"/>
      <x v="3"/>
      <x v="3"/>
      <x v="14"/>
      <x/>
      <x v="1745"/>
      <x/>
      <x v="1"/>
      <x/>
      <x v="1"/>
      <x v="1"/>
      <x v="1"/>
      <x/>
      <x v="2"/>
    </i>
    <i r="3">
      <x v="8"/>
      <x v="3"/>
      <x v="3"/>
      <x v="1"/>
      <x/>
      <x v="1746"/>
      <x/>
      <x v="10"/>
      <x/>
      <x/>
      <x v="1"/>
      <x v="1"/>
      <x/>
      <x v="2"/>
    </i>
    <i r="3">
      <x v="9"/>
      <x v="3"/>
      <x v="3"/>
      <x v="2"/>
      <x/>
      <x v="1747"/>
      <x/>
      <x v="10"/>
      <x/>
      <x/>
      <x v="1"/>
      <x v="1"/>
      <x/>
      <x v="2"/>
    </i>
    <i r="3">
      <x v="10"/>
      <x v="3"/>
      <x v="3"/>
      <x v="84"/>
      <x v="112"/>
      <x v="1748"/>
      <x/>
      <x v="10"/>
      <x/>
      <x/>
      <x v="1"/>
      <x v="1"/>
      <x/>
      <x v="2"/>
    </i>
    <i r="3">
      <x v="11"/>
      <x v="3"/>
      <x v="3"/>
      <x v="23"/>
      <x v="9"/>
      <x v="1749"/>
      <x/>
      <x v="10"/>
      <x/>
      <x/>
      <x v="1"/>
      <x v="1"/>
      <x/>
      <x v="2"/>
    </i>
    <i r="3">
      <x v="12"/>
      <x/>
      <x v="3"/>
      <x v="9"/>
      <x v="10"/>
      <x v="1750"/>
      <x/>
      <x v="10"/>
      <x/>
      <x/>
      <x v="1"/>
      <x v="1"/>
      <x/>
      <x v="2"/>
    </i>
    <i t="default" r="2">
      <x v="501"/>
    </i>
    <i r="2">
      <x v="512"/>
      <x/>
      <x v="1"/>
      <x v="3"/>
      <x v="5"/>
      <x v="6"/>
      <x v="1786"/>
      <x v="8"/>
      <x v="10"/>
      <x/>
      <x/>
      <x v="1"/>
      <x v="1"/>
      <x/>
      <x/>
    </i>
    <i r="3">
      <x v="1"/>
      <x v="1"/>
      <x v="3"/>
      <x v="5"/>
      <x v="6"/>
      <x v="1787"/>
      <x v="8"/>
      <x v="10"/>
      <x/>
      <x/>
      <x v="1"/>
      <x v="1"/>
      <x/>
      <x/>
    </i>
    <i r="3">
      <x v="2"/>
      <x v="1"/>
      <x v="3"/>
      <x v="1"/>
      <x v="2"/>
      <x v="1788"/>
      <x v="8"/>
      <x v="10"/>
      <x/>
      <x/>
      <x v="1"/>
      <x v="1"/>
      <x/>
      <x/>
    </i>
    <i r="3">
      <x v="3"/>
      <x v="1"/>
      <x v="3"/>
      <x v="7"/>
      <x v="8"/>
      <x v="1789"/>
      <x v="8"/>
      <x v="10"/>
      <x/>
      <x/>
      <x v="1"/>
      <x v="1"/>
      <x/>
      <x/>
    </i>
    <i r="3">
      <x v="4"/>
      <x v="1"/>
      <x v="3"/>
      <x v="11"/>
      <x v="12"/>
      <x v="1790"/>
      <x v="8"/>
      <x v="10"/>
      <x/>
      <x/>
      <x v="1"/>
      <x v="1"/>
      <x/>
      <x/>
    </i>
    <i r="3">
      <x v="5"/>
      <x v="1"/>
      <x v="3"/>
      <x v="3"/>
      <x v="4"/>
      <x v="1791"/>
      <x v="8"/>
      <x v="7"/>
      <x/>
      <x v="5"/>
      <x v="1"/>
      <x v="1"/>
      <x/>
      <x/>
    </i>
    <i r="3">
      <x v="6"/>
      <x v="1"/>
      <x v="3"/>
      <x v="4"/>
      <x v="5"/>
      <x v="1792"/>
      <x v="8"/>
      <x v="10"/>
      <x/>
      <x/>
      <x v="1"/>
      <x v="1"/>
      <x/>
      <x/>
    </i>
    <i r="3">
      <x v="7"/>
      <x v="1"/>
      <x v="3"/>
      <x v="4"/>
      <x v="5"/>
      <x v="1793"/>
      <x v="8"/>
      <x v="10"/>
      <x/>
      <x/>
      <x v="1"/>
      <x v="1"/>
      <x/>
      <x/>
    </i>
    <i r="3">
      <x v="8"/>
      <x v="1"/>
      <x v="3"/>
      <x v="8"/>
      <x v="9"/>
      <x v="1794"/>
      <x v="8"/>
      <x v="10"/>
      <x/>
      <x/>
      <x v="1"/>
      <x v="1"/>
      <x/>
      <x/>
    </i>
    <i r="3">
      <x v="9"/>
      <x v="1"/>
      <x v="3"/>
      <x v="1"/>
      <x v="2"/>
      <x v="1795"/>
      <x v="8"/>
      <x v="10"/>
      <x/>
      <x/>
      <x v="1"/>
      <x v="1"/>
      <x/>
      <x/>
    </i>
    <i r="3">
      <x v="10"/>
      <x v="1"/>
      <x v="3"/>
      <x v="2"/>
      <x v="3"/>
      <x v="1796"/>
      <x v="8"/>
      <x v="10"/>
      <x/>
      <x/>
      <x v="1"/>
      <x v="1"/>
      <x/>
      <x/>
    </i>
    <i r="3">
      <x v="11"/>
      <x v="1"/>
      <x v="3"/>
      <x v="2"/>
      <x v="3"/>
      <x v="1797"/>
      <x v="8"/>
      <x v="10"/>
      <x/>
      <x/>
      <x v="1"/>
      <x v="1"/>
      <x/>
      <x/>
    </i>
    <i t="default" r="2">
      <x v="512"/>
    </i>
    <i r="2">
      <x v="514"/>
      <x/>
      <x v="1"/>
      <x v="3"/>
      <x v="5"/>
      <x v="6"/>
      <x v="1799"/>
      <x/>
      <x v="10"/>
      <x/>
      <x/>
      <x/>
      <x/>
      <x/>
      <x/>
    </i>
    <i r="3">
      <x v="1"/>
      <x v="1"/>
      <x v="3"/>
      <x v="2"/>
      <x v="3"/>
      <x v="1800"/>
      <x/>
      <x v="3"/>
      <x v="1"/>
      <x/>
      <x/>
      <x/>
      <x/>
      <x/>
    </i>
    <i r="3">
      <x v="2"/>
      <x v="1"/>
      <x v="3"/>
      <x v="7"/>
      <x v="8"/>
      <x v="1801"/>
      <x v="1"/>
      <x v="10"/>
      <x/>
      <x/>
      <x/>
      <x/>
      <x/>
      <x/>
    </i>
    <i r="3">
      <x v="3"/>
      <x v="1"/>
      <x v="3"/>
      <x v="3"/>
      <x v="4"/>
      <x v="1802"/>
      <x v="1"/>
      <x v="10"/>
      <x/>
      <x/>
      <x/>
      <x/>
      <x/>
      <x/>
    </i>
    <i t="default" r="2">
      <x v="514"/>
    </i>
    <i r="2">
      <x v="519"/>
      <x v="2"/>
      <x/>
      <x v="3"/>
      <x v="5"/>
      <x v="6"/>
      <x v="1831"/>
      <x v="1"/>
      <x v="5"/>
      <x/>
      <x v="4"/>
      <x v="1"/>
      <x/>
      <x/>
      <x v="2"/>
    </i>
    <i r="3">
      <x v="3"/>
      <x/>
      <x v="3"/>
      <x v="5"/>
      <x v="6"/>
      <x v="1832"/>
      <x v="1"/>
      <x v="7"/>
      <x v="1"/>
      <x/>
      <x v="1"/>
      <x/>
      <x/>
      <x v="2"/>
    </i>
    <i t="default" r="2">
      <x v="519"/>
    </i>
    <i r="2">
      <x v="523"/>
      <x/>
      <x v="6"/>
      <x v="3"/>
      <x v="28"/>
      <x v="1"/>
      <x v="1837"/>
      <x v="8"/>
      <x v="7"/>
      <x v="1"/>
      <x/>
      <x v="2"/>
      <x v="2"/>
      <x v="3"/>
      <x v="3"/>
    </i>
    <i r="3">
      <x v="1"/>
      <x v="6"/>
      <x v="3"/>
      <x v="1"/>
      <x/>
      <x v="1838"/>
      <x v="8"/>
      <x v="10"/>
      <x/>
      <x/>
      <x v="2"/>
      <x v="2"/>
      <x v="3"/>
      <x v="3"/>
    </i>
    <i r="3">
      <x v="2"/>
      <x v="6"/>
      <x v="3"/>
      <x v="86"/>
      <x v="113"/>
      <x v="1839"/>
      <x v="8"/>
      <x v="10"/>
      <x/>
      <x/>
      <x v="2"/>
      <x v="2"/>
      <x v="3"/>
      <x v="3"/>
    </i>
    <i r="3">
      <x v="3"/>
      <x v="6"/>
      <x v="3"/>
      <x/>
      <x/>
      <x v="1837"/>
      <x v="8"/>
      <x v="10"/>
      <x/>
      <x/>
      <x v="2"/>
      <x v="2"/>
      <x v="3"/>
      <x v="3"/>
    </i>
    <i r="3">
      <x v="4"/>
      <x v="6"/>
      <x v="3"/>
      <x/>
      <x/>
      <x v="1838"/>
      <x v="8"/>
      <x v="10"/>
      <x/>
      <x/>
      <x v="2"/>
      <x v="2"/>
      <x v="3"/>
      <x v="3"/>
    </i>
    <i r="3">
      <x v="5"/>
      <x v="6"/>
      <x v="3"/>
      <x/>
      <x/>
      <x v="1839"/>
      <x v="8"/>
      <x v="10"/>
      <x/>
      <x/>
      <x v="2"/>
      <x v="2"/>
      <x v="3"/>
      <x v="3"/>
    </i>
    <i t="default" r="2">
      <x v="523"/>
    </i>
    <i t="default" r="1">
      <x/>
    </i>
    <i t="default">
      <x v="2"/>
    </i>
    <i>
      <x v="3"/>
      <x/>
      <x v="99"/>
      <x v="7"/>
      <x v="1"/>
      <x v="3"/>
      <x v="73"/>
      <x v="109"/>
      <x v="1441"/>
      <x v="8"/>
      <x v="7"/>
      <x/>
      <x v="5"/>
      <x/>
      <x/>
      <x/>
      <x/>
    </i>
    <i t="default" r="2">
      <x v="99"/>
    </i>
    <i r="2">
      <x v="292"/>
      <x/>
      <x v="2"/>
      <x v="3"/>
      <x v="56"/>
      <x v="57"/>
      <x v="761"/>
      <x v="8"/>
      <x v="10"/>
      <x/>
      <x/>
      <x/>
      <x/>
      <x/>
      <x/>
    </i>
    <i t="default" r="2">
      <x v="292"/>
    </i>
    <i r="2">
      <x v="320"/>
      <x/>
      <x v="3"/>
      <x v="3"/>
      <x v="74"/>
      <x v="75"/>
      <x v="1090"/>
      <x v="8"/>
      <x v="5"/>
      <x v="1"/>
      <x/>
      <x/>
      <x v="1"/>
      <x/>
      <x v="2"/>
    </i>
    <i r="3">
      <x v="1"/>
      <x v="1"/>
      <x v="3"/>
      <x v="16"/>
      <x v="17"/>
      <x v="1091"/>
      <x v="8"/>
      <x v="10"/>
      <x/>
      <x/>
      <x/>
      <x v="1"/>
      <x/>
      <x v="2"/>
    </i>
    <i r="3">
      <x v="2"/>
      <x v="1"/>
      <x v="3"/>
      <x v="21"/>
      <x v="8"/>
      <x v="1092"/>
      <x v="8"/>
      <x v="10"/>
      <x/>
      <x/>
      <x/>
      <x v="1"/>
      <x/>
      <x v="2"/>
    </i>
    <i t="default" r="2">
      <x v="320"/>
    </i>
    <i r="2">
      <x v="332"/>
      <x/>
      <x v="1"/>
      <x v="3"/>
      <x v="37"/>
      <x v="38"/>
      <x v="1119"/>
      <x v="8"/>
      <x v="10"/>
      <x/>
      <x/>
      <x/>
      <x/>
      <x/>
      <x/>
    </i>
    <i r="3">
      <x v="1"/>
      <x v="1"/>
      <x v="3"/>
      <x v="75"/>
      <x v="76"/>
      <x v="1120"/>
      <x v="8"/>
      <x v="10"/>
      <x/>
      <x/>
      <x/>
      <x/>
      <x/>
      <x/>
    </i>
    <i r="3">
      <x v="2"/>
      <x v="1"/>
      <x v="3"/>
      <x v="10"/>
      <x v="11"/>
      <x v="1121"/>
      <x v="8"/>
      <x v="10"/>
      <x/>
      <x/>
      <x/>
      <x/>
      <x/>
      <x/>
    </i>
    <i r="3">
      <x v="3"/>
      <x/>
      <x v="3"/>
      <x v="4"/>
      <x v="5"/>
      <x v="1122"/>
      <x v="9"/>
      <x v="10"/>
      <x/>
      <x/>
      <x v="1"/>
      <x v="1"/>
      <x/>
      <x v="2"/>
    </i>
    <i r="3">
      <x v="4"/>
      <x v="1"/>
      <x v="3"/>
      <x v="21"/>
      <x v="22"/>
      <x v="1123"/>
      <x v="8"/>
      <x v="10"/>
      <x/>
      <x/>
      <x/>
      <x/>
      <x/>
      <x/>
    </i>
    <i r="3">
      <x v="5"/>
      <x v="1"/>
      <x v="3"/>
      <x v="32"/>
      <x v="33"/>
      <x v="1124"/>
      <x v="8"/>
      <x v="10"/>
      <x/>
      <x/>
      <x/>
      <x/>
      <x/>
      <x/>
    </i>
    <i r="3">
      <x v="6"/>
      <x v="1"/>
      <x v="3"/>
      <x v="9"/>
      <x v="10"/>
      <x v="1125"/>
      <x v="8"/>
      <x v="10"/>
      <x/>
      <x/>
      <x/>
      <x/>
      <x/>
      <x/>
    </i>
    <i r="3">
      <x v="7"/>
      <x/>
      <x v="3"/>
      <x/>
      <x v="1"/>
      <x v="1126"/>
      <x v="9"/>
      <x v="10"/>
      <x/>
      <x/>
      <x v="1"/>
      <x v="1"/>
      <x/>
      <x v="2"/>
    </i>
    <i r="3">
      <x v="8"/>
      <x v="1"/>
      <x v="3"/>
      <x/>
      <x v="1"/>
      <x v="1127"/>
      <x v="8"/>
      <x v="10"/>
      <x/>
      <x/>
      <x/>
      <x/>
      <x/>
      <x/>
    </i>
    <i r="3">
      <x v="9"/>
      <x/>
      <x v="3"/>
      <x v="1"/>
      <x v="2"/>
      <x v="1128"/>
      <x v="9"/>
      <x v="10"/>
      <x/>
      <x/>
      <x v="1"/>
      <x v="1"/>
      <x/>
      <x v="2"/>
    </i>
    <i t="default" r="2">
      <x v="332"/>
    </i>
    <i r="2">
      <x v="333"/>
      <x/>
      <x v="2"/>
      <x v="3"/>
      <x/>
      <x v="1"/>
      <x v="1129"/>
      <x v="8"/>
      <x v="10"/>
      <x/>
      <x/>
      <x/>
      <x/>
      <x/>
      <x/>
    </i>
    <i t="default" r="2">
      <x v="333"/>
    </i>
    <i r="2">
      <x v="348"/>
      <x/>
      <x v="1"/>
      <x v="3"/>
      <x v="5"/>
      <x v="6"/>
      <x v="1206"/>
      <x v="8"/>
      <x v="10"/>
      <x/>
      <x/>
      <x/>
      <x/>
      <x/>
      <x/>
    </i>
    <i r="3">
      <x v="1"/>
      <x v="1"/>
      <x v="3"/>
      <x/>
      <x v="1"/>
      <x v="1207"/>
      <x v="8"/>
      <x v="10"/>
      <x/>
      <x/>
      <x/>
      <x/>
      <x/>
      <x/>
    </i>
    <i t="default" r="2">
      <x v="348"/>
    </i>
    <i r="2">
      <x v="351"/>
      <x/>
      <x v="1"/>
      <x v="3"/>
      <x v="19"/>
      <x v="20"/>
      <x v="1213"/>
      <x v="8"/>
      <x v="10"/>
      <x/>
      <x/>
      <x/>
      <x/>
      <x/>
      <x/>
    </i>
    <i t="default" r="2">
      <x v="351"/>
    </i>
    <i r="2">
      <x v="352"/>
      <x/>
      <x v="5"/>
      <x v="3"/>
      <x/>
      <x/>
      <x v="1218"/>
      <x v="8"/>
      <x v="10"/>
      <x/>
      <x/>
      <x/>
      <x/>
      <x/>
      <x v="2"/>
    </i>
    <i r="3">
      <x v="1"/>
      <x v="5"/>
      <x v="3"/>
      <x v="2"/>
      <x/>
      <x v="1219"/>
      <x v="8"/>
      <x v="10"/>
      <x/>
      <x/>
      <x/>
      <x/>
      <x/>
      <x v="2"/>
    </i>
    <i r="3">
      <x v="2"/>
      <x v="5"/>
      <x v="3"/>
      <x/>
      <x/>
      <x v="1219"/>
      <x v="8"/>
      <x v="10"/>
      <x/>
      <x/>
      <x/>
      <x/>
      <x/>
      <x v="2"/>
    </i>
    <i t="default" r="2">
      <x v="352"/>
    </i>
    <i r="2">
      <x v="368"/>
      <x/>
      <x v="6"/>
      <x v="4"/>
      <x v="77"/>
      <x/>
      <x v="1258"/>
      <x v="9"/>
      <x v="10"/>
      <x/>
      <x/>
      <x v="1"/>
      <x v="1"/>
      <x/>
      <x/>
    </i>
    <i t="default" r="2">
      <x v="368"/>
    </i>
    <i r="2">
      <x v="432"/>
      <x/>
      <x v="1"/>
      <x v="3"/>
      <x v="28"/>
      <x v="29"/>
      <x v="1471"/>
      <x v="8"/>
      <x v="10"/>
      <x/>
      <x/>
      <x/>
      <x/>
      <x/>
      <x/>
    </i>
    <i t="default" r="2">
      <x v="432"/>
    </i>
    <i r="2">
      <x v="433"/>
      <x v="7"/>
      <x v="5"/>
      <x v="3"/>
      <x v="11"/>
      <x v="4"/>
      <x v="1479"/>
      <x/>
      <x v="10"/>
      <x/>
      <x/>
      <x v="1"/>
      <x v="1"/>
      <x/>
      <x v="2"/>
    </i>
    <i t="default" r="2">
      <x v="433"/>
    </i>
    <i r="2">
      <x v="438"/>
      <x/>
      <x v="5"/>
      <x v="3"/>
      <x v="9"/>
      <x/>
      <x v="1489"/>
      <x v="8"/>
      <x v="10"/>
      <x/>
      <x/>
      <x v="1"/>
      <x v="1"/>
      <x/>
      <x v="2"/>
    </i>
    <i t="default" r="2">
      <x v="438"/>
    </i>
    <i r="2">
      <x v="439"/>
      <x/>
      <x v="1"/>
      <x v="3"/>
      <x v="6"/>
      <x v="7"/>
      <x v="1490"/>
      <x v="8"/>
      <x v="7"/>
      <x/>
      <x v="5"/>
      <x/>
      <x v="1"/>
      <x/>
      <x v="2"/>
    </i>
    <i t="default" r="2">
      <x v="439"/>
    </i>
    <i r="2">
      <x v="449"/>
      <x/>
      <x v="4"/>
      <x v="4"/>
      <x v="82"/>
      <x v="111"/>
      <x v="1563"/>
      <x/>
      <x v="10"/>
      <x/>
      <x/>
      <x v="1"/>
      <x v="1"/>
      <x/>
      <x v="2"/>
    </i>
    <i t="default" r="2">
      <x v="449"/>
    </i>
    <i r="2">
      <x v="455"/>
      <x/>
      <x v="1"/>
      <x v="3"/>
      <x v="20"/>
      <x v="21"/>
      <x v="1578"/>
      <x v="8"/>
      <x v="10"/>
      <x/>
      <x/>
      <x/>
      <x/>
      <x/>
      <x/>
    </i>
    <i t="default" r="2">
      <x v="455"/>
    </i>
    <i r="2">
      <x v="470"/>
      <x/>
      <x/>
      <x v="3"/>
      <x v="1"/>
      <x v="2"/>
      <x v="1617"/>
      <x/>
      <x v="10"/>
      <x/>
      <x/>
      <x v="1"/>
      <x/>
      <x/>
      <x v="2"/>
    </i>
    <i r="3">
      <x v="1"/>
      <x/>
      <x v="3"/>
      <x v="4"/>
      <x v="5"/>
      <x v="1618"/>
      <x/>
      <x v="10"/>
      <x/>
      <x/>
      <x v="1"/>
      <x v="1"/>
      <x/>
      <x v="2"/>
    </i>
    <i r="3">
      <x v="2"/>
      <x/>
      <x v="3"/>
      <x v="3"/>
      <x v="4"/>
      <x v="1619"/>
      <x/>
      <x v="10"/>
      <x/>
      <x/>
      <x v="1"/>
      <x v="1"/>
      <x/>
      <x v="2"/>
    </i>
    <i t="default" r="2">
      <x v="470"/>
    </i>
    <i r="2">
      <x v="487"/>
      <x/>
      <x v="1"/>
      <x v="3"/>
      <x v="2"/>
      <x v="3"/>
      <x v="1696"/>
      <x v="8"/>
      <x v="10"/>
      <x/>
      <x/>
      <x/>
      <x/>
      <x/>
      <x/>
    </i>
    <i t="default" r="2">
      <x v="487"/>
    </i>
    <i r="2">
      <x v="489"/>
      <x v="2"/>
      <x v="1"/>
      <x v="3"/>
      <x v="10"/>
      <x v="11"/>
      <x v="1703"/>
      <x v="8"/>
      <x v="10"/>
      <x/>
      <x/>
      <x/>
      <x/>
      <x/>
      <x/>
    </i>
    <i r="3">
      <x v="3"/>
      <x v="1"/>
      <x v="3"/>
      <x v="4"/>
      <x v="5"/>
      <x v="1704"/>
      <x v="8"/>
      <x v="10"/>
      <x/>
      <x/>
      <x/>
      <x/>
      <x/>
      <x/>
    </i>
    <i r="3">
      <x v="4"/>
      <x v="1"/>
      <x v="3"/>
      <x v="6"/>
      <x v="7"/>
      <x v="1705"/>
      <x v="8"/>
      <x v="10"/>
      <x/>
      <x/>
      <x/>
      <x/>
      <x/>
      <x/>
    </i>
    <i r="3">
      <x v="5"/>
      <x v="1"/>
      <x v="3"/>
      <x v="6"/>
      <x v="7"/>
      <x v="1706"/>
      <x v="8"/>
      <x v="10"/>
      <x/>
      <x/>
      <x/>
      <x/>
      <x/>
      <x/>
    </i>
    <i t="default" r="2">
      <x v="489"/>
    </i>
    <i r="2">
      <x v="494"/>
      <x/>
      <x v="5"/>
      <x v="3"/>
      <x v="2"/>
      <x/>
      <x v="1712"/>
      <x v="8"/>
      <x v="10"/>
      <x/>
      <x/>
      <x/>
      <x/>
      <x/>
      <x/>
    </i>
    <i t="default" r="2">
      <x v="494"/>
    </i>
    <i r="2">
      <x v="499"/>
      <x/>
      <x v="1"/>
      <x v="3"/>
      <x v="27"/>
      <x v="28"/>
      <x v="1733"/>
      <x v="8"/>
      <x v="10"/>
      <x/>
      <x/>
      <x/>
      <x v="1"/>
      <x/>
      <x v="2"/>
    </i>
    <i r="3">
      <x v="1"/>
      <x v="1"/>
      <x v="3"/>
      <x v="13"/>
      <x v="14"/>
      <x v="1734"/>
      <x v="8"/>
      <x v="10"/>
      <x/>
      <x/>
      <x/>
      <x v="1"/>
      <x/>
      <x v="2"/>
    </i>
    <i r="3">
      <x v="2"/>
      <x v="1"/>
      <x v="3"/>
      <x v="7"/>
      <x v="8"/>
      <x v="1735"/>
      <x v="8"/>
      <x v="10"/>
      <x/>
      <x/>
      <x/>
      <x v="1"/>
      <x/>
      <x v="2"/>
    </i>
    <i r="3">
      <x v="3"/>
      <x v="1"/>
      <x v="3"/>
      <x v="2"/>
      <x v="3"/>
      <x v="1736"/>
      <x v="8"/>
      <x v="10"/>
      <x/>
      <x/>
      <x/>
      <x v="1"/>
      <x/>
      <x v="2"/>
    </i>
    <i r="3">
      <x v="4"/>
      <x/>
      <x v="3"/>
      <x v="2"/>
      <x v="3"/>
      <x v="1737"/>
      <x/>
      <x v="10"/>
      <x/>
      <x/>
      <x v="1"/>
      <x v="1"/>
      <x/>
      <x v="2"/>
    </i>
    <i t="default" r="2">
      <x v="499"/>
    </i>
    <i r="2">
      <x v="500"/>
      <x/>
      <x v="1"/>
      <x v="3"/>
      <x v="74"/>
      <x v="75"/>
      <x v="1738"/>
      <x v="8"/>
      <x v="10"/>
      <x/>
      <x/>
      <x/>
      <x/>
      <x/>
      <x/>
    </i>
    <i t="default" r="2">
      <x v="500"/>
    </i>
    <i r="2">
      <x v="504"/>
      <x/>
      <x v="3"/>
      <x v="3"/>
      <x v="7"/>
      <x/>
      <x v="1754"/>
      <x v="8"/>
      <x v="10"/>
      <x/>
      <x/>
      <x v="1"/>
      <x/>
      <x/>
      <x v="2"/>
    </i>
    <i r="3">
      <x v="1"/>
      <x v="3"/>
      <x v="3"/>
      <x v="4"/>
      <x v="3"/>
      <x v="1755"/>
      <x v="8"/>
      <x v="10"/>
      <x/>
      <x/>
      <x v="1"/>
      <x/>
      <x/>
      <x v="2"/>
    </i>
    <i t="default" r="2">
      <x v="504"/>
    </i>
    <i r="2">
      <x v="510"/>
      <x/>
      <x v="2"/>
      <x v="2"/>
      <x v="57"/>
      <x v="58"/>
      <x v="1774"/>
      <x v="8"/>
      <x v="10"/>
      <x/>
      <x/>
      <x/>
      <x/>
      <x/>
      <x/>
    </i>
    <i t="default" r="2">
      <x v="510"/>
    </i>
    <i r="2">
      <x v="515"/>
      <x/>
      <x v="1"/>
      <x v="3"/>
      <x v="5"/>
      <x v="6"/>
      <x v="494"/>
      <x v="8"/>
      <x v="10"/>
      <x/>
      <x/>
      <x/>
      <x/>
      <x/>
      <x/>
    </i>
    <i r="3">
      <x v="1"/>
      <x v="1"/>
      <x v="3"/>
      <x v="2"/>
      <x v="3"/>
      <x v="1803"/>
      <x v="8"/>
      <x v="10"/>
      <x/>
      <x/>
      <x/>
      <x/>
      <x/>
      <x/>
    </i>
    <i r="3">
      <x v="2"/>
      <x v="1"/>
      <x v="3"/>
      <x v="4"/>
      <x v="5"/>
      <x v="1804"/>
      <x v="8"/>
      <x v="10"/>
      <x/>
      <x/>
      <x/>
      <x/>
      <x/>
      <x/>
    </i>
    <i t="default" r="2">
      <x v="515"/>
    </i>
    <i r="2">
      <x v="516"/>
      <x/>
      <x v="5"/>
      <x v="3"/>
      <x v="11"/>
      <x/>
      <x v="1805"/>
      <x v="8"/>
      <x v="10"/>
      <x/>
      <x/>
      <x/>
      <x/>
      <x/>
      <x/>
    </i>
    <i t="default" r="2">
      <x v="516"/>
    </i>
    <i r="2">
      <x v="528"/>
      <x v="3"/>
      <x v="1"/>
      <x v="3"/>
      <x/>
      <x v="1"/>
      <x v="1857"/>
      <x v="8"/>
      <x v="10"/>
      <x/>
      <x/>
      <x v="1"/>
      <x/>
      <x/>
      <x/>
    </i>
    <i t="default" r="2">
      <x v="528"/>
    </i>
    <i r="2">
      <x v="543"/>
      <x v="3"/>
      <x v="2"/>
      <x v="3"/>
      <x v="24"/>
      <x v="25"/>
      <x v="1906"/>
      <x v="8"/>
      <x v="10"/>
      <x/>
      <x/>
      <x/>
      <x/>
      <x/>
      <x/>
    </i>
    <i t="default" r="2">
      <x v="543"/>
    </i>
    <i t="default" r="1">
      <x/>
    </i>
    <i t="default">
      <x v="3"/>
    </i>
    <i>
      <x v="4"/>
      <x/>
      <x v="89"/>
      <x v="92"/>
      <x v="2"/>
      <x v="3"/>
      <x v="1"/>
      <x v="2"/>
      <x v="335"/>
      <x v="9"/>
      <x v="10"/>
      <x/>
      <x/>
      <x/>
      <x/>
      <x/>
      <x/>
    </i>
    <i t="default" r="2">
      <x v="89"/>
    </i>
    <i r="2">
      <x v="321"/>
      <x/>
      <x v="4"/>
      <x v="3"/>
      <x v="11"/>
      <x/>
      <x v="1096"/>
      <x/>
      <x v="10"/>
      <x/>
      <x/>
      <x v="1"/>
      <x v="1"/>
      <x/>
      <x v="2"/>
    </i>
    <i t="default" r="2">
      <x v="321"/>
    </i>
    <i r="2">
      <x v="323"/>
      <x/>
      <x v="1"/>
      <x v="1"/>
      <x/>
      <x v="1"/>
      <x v="1104"/>
      <x v="8"/>
      <x v="7"/>
      <x/>
      <x v="5"/>
      <x/>
      <x/>
      <x/>
      <x v="2"/>
    </i>
    <i t="default" r="2">
      <x v="323"/>
    </i>
    <i r="2">
      <x v="324"/>
      <x/>
      <x v="1"/>
      <x v="3"/>
      <x v="1"/>
      <x v="2"/>
      <x v="1105"/>
      <x v="9"/>
      <x v="10"/>
      <x/>
      <x/>
      <x/>
      <x/>
      <x/>
      <x v="2"/>
    </i>
    <i t="default" r="2">
      <x v="324"/>
    </i>
    <i r="2">
      <x v="325"/>
      <x/>
      <x/>
      <x v="3"/>
      <x v="3"/>
      <x v="4"/>
      <x v="1105"/>
      <x/>
      <x v="10"/>
      <x/>
      <x/>
      <x v="1"/>
      <x v="1"/>
      <x/>
      <x/>
    </i>
    <i t="default" r="2">
      <x v="325"/>
    </i>
    <i r="2">
      <x v="326"/>
      <x/>
      <x v="5"/>
      <x v="3"/>
      <x v="2"/>
      <x/>
      <x v="1106"/>
      <x v="8"/>
      <x v="5"/>
      <x/>
      <x v="4"/>
      <x v="1"/>
      <x v="1"/>
      <x/>
      <x/>
    </i>
    <i r="3">
      <x v="1"/>
      <x v="5"/>
      <x v="3"/>
      <x v="2"/>
      <x/>
      <x v="1107"/>
      <x v="8"/>
      <x v="5"/>
      <x/>
      <x v="4"/>
      <x v="1"/>
      <x v="1"/>
      <x/>
      <x/>
    </i>
    <i t="default" r="2">
      <x v="326"/>
    </i>
    <i r="2">
      <x v="327"/>
      <x/>
      <x/>
      <x v="3"/>
      <x v="1"/>
      <x v="2"/>
      <x v="1108"/>
      <x/>
      <x v="10"/>
      <x/>
      <x/>
      <x v="1"/>
      <x/>
      <x/>
      <x v="2"/>
    </i>
    <i r="3">
      <x v="1"/>
      <x/>
      <x v="3"/>
      <x/>
      <x v="1"/>
      <x v="1109"/>
      <x/>
      <x v="10"/>
      <x/>
      <x/>
      <x v="1"/>
      <x v="1"/>
      <x/>
      <x v="2"/>
    </i>
    <i r="3">
      <x v="2"/>
      <x/>
      <x v="3"/>
      <x v="2"/>
      <x v="3"/>
      <x v="1110"/>
      <x/>
      <x v="10"/>
      <x/>
      <x/>
      <x v="1"/>
      <x v="1"/>
      <x/>
      <x v="2"/>
    </i>
    <i r="3">
      <x v="3"/>
      <x/>
      <x v="3"/>
      <x/>
      <x v="1"/>
      <x v="1111"/>
      <x/>
      <x v="10"/>
      <x/>
      <x/>
      <x v="1"/>
      <x v="1"/>
      <x/>
      <x v="2"/>
    </i>
    <i t="default" r="2">
      <x v="327"/>
    </i>
    <i r="2">
      <x v="329"/>
      <x/>
      <x/>
      <x v="3"/>
      <x/>
      <x v="1"/>
      <x v="1114"/>
      <x/>
      <x v="10"/>
      <x/>
      <x/>
      <x v="1"/>
      <x v="1"/>
      <x/>
      <x v="2"/>
    </i>
    <i r="3">
      <x v="1"/>
      <x/>
      <x v="3"/>
      <x v="7"/>
      <x v="8"/>
      <x v="1115"/>
      <x/>
      <x v="10"/>
      <x/>
      <x/>
      <x v="1"/>
      <x v="1"/>
      <x/>
      <x v="2"/>
    </i>
    <i r="3">
      <x v="2"/>
      <x/>
      <x v="3"/>
      <x/>
      <x v="1"/>
      <x v="1116"/>
      <x/>
      <x v="10"/>
      <x/>
      <x/>
      <x v="1"/>
      <x v="1"/>
      <x/>
      <x v="2"/>
    </i>
    <i t="default" r="2">
      <x v="329"/>
    </i>
    <i r="2">
      <x v="330"/>
      <x/>
      <x v="1"/>
      <x v="3"/>
      <x v="8"/>
      <x v="9"/>
      <x v="1117"/>
      <x v="9"/>
      <x v="10"/>
      <x/>
      <x/>
      <x v="1"/>
      <x/>
      <x/>
      <x/>
    </i>
    <i t="default" r="2">
      <x v="330"/>
    </i>
    <i r="2">
      <x v="334"/>
      <x/>
      <x v="1"/>
      <x v="3"/>
      <x v="1"/>
      <x v="2"/>
      <x v="1130"/>
      <x v="1"/>
      <x v="10"/>
      <x/>
      <x/>
      <x/>
      <x/>
      <x/>
      <x/>
    </i>
    <i t="default" r="2">
      <x v="334"/>
    </i>
    <i r="2">
      <x v="338"/>
      <x/>
      <x v="1"/>
      <x v="3"/>
      <x v="13"/>
      <x v="14"/>
      <x v="1157"/>
      <x v="8"/>
      <x v="10"/>
      <x/>
      <x/>
      <x v="1"/>
      <x v="1"/>
      <x v="1"/>
      <x/>
    </i>
    <i t="default" r="2">
      <x v="338"/>
    </i>
    <i r="2">
      <x v="346"/>
      <x/>
      <x v="1"/>
      <x v="3"/>
      <x v="1"/>
      <x v="2"/>
      <x v="1204"/>
      <x v="1"/>
      <x v="10"/>
      <x/>
      <x/>
      <x/>
      <x/>
      <x/>
      <x/>
    </i>
    <i t="default" r="2">
      <x v="346"/>
    </i>
    <i r="2">
      <x v="347"/>
      <x/>
      <x v="1"/>
      <x v="3"/>
      <x/>
      <x v="1"/>
      <x v="1205"/>
      <x v="1"/>
      <x v="10"/>
      <x/>
      <x/>
      <x/>
      <x/>
      <x/>
      <x/>
    </i>
    <i t="default" r="2">
      <x v="347"/>
    </i>
    <i r="2">
      <x v="349"/>
      <x/>
      <x v="1"/>
      <x v="3"/>
      <x v="1"/>
      <x v="2"/>
      <x v="1208"/>
      <x/>
      <x v="10"/>
      <x/>
      <x/>
      <x v="1"/>
      <x v="1"/>
      <x v="1"/>
      <x/>
    </i>
    <i r="3">
      <x v="1"/>
      <x/>
      <x v="3"/>
      <x v="2"/>
      <x v="3"/>
      <x v="1209"/>
      <x/>
      <x v="10"/>
      <x/>
      <x/>
      <x v="1"/>
      <x v="1"/>
      <x/>
      <x v="2"/>
    </i>
    <i r="3">
      <x v="2"/>
      <x v="1"/>
      <x v="3"/>
      <x/>
      <x v="1"/>
      <x v="1210"/>
      <x/>
      <x v="10"/>
      <x/>
      <x/>
      <x v="1"/>
      <x v="1"/>
      <x v="1"/>
      <x/>
    </i>
    <i t="default" r="2">
      <x v="349"/>
    </i>
    <i r="2">
      <x v="350"/>
      <x/>
      <x v="4"/>
      <x v="3"/>
      <x v="8"/>
      <x/>
      <x v="1211"/>
      <x/>
      <x v="1"/>
      <x v="1"/>
      <x/>
      <x v="1"/>
      <x v="1"/>
      <x/>
      <x v="2"/>
    </i>
    <i r="3">
      <x v="1"/>
      <x v="4"/>
      <x v="3"/>
      <x v="8"/>
      <x/>
      <x v="1212"/>
      <x/>
      <x v="8"/>
      <x v="1"/>
      <x/>
      <x v="1"/>
      <x v="1"/>
      <x/>
      <x v="2"/>
    </i>
    <i t="default" r="2">
      <x v="350"/>
    </i>
    <i r="2">
      <x v="352"/>
      <x v="3"/>
      <x v="3"/>
      <x v="3"/>
      <x v="1"/>
      <x v="92"/>
      <x v="1220"/>
      <x/>
      <x v="10"/>
      <x/>
      <x/>
      <x v="1"/>
      <x v="1"/>
      <x/>
      <x v="2"/>
    </i>
    <i r="3">
      <x v="4"/>
      <x v="3"/>
      <x v="3"/>
      <x v="8"/>
      <x v="9"/>
      <x v="1220"/>
      <x/>
      <x v="1"/>
      <x/>
      <x v="1"/>
      <x v="1"/>
      <x v="1"/>
      <x/>
      <x v="2"/>
    </i>
    <i r="3">
      <x v="5"/>
      <x v="3"/>
      <x v="3"/>
      <x v="4"/>
      <x v="5"/>
      <x v="1221"/>
      <x/>
      <x v="1"/>
      <x/>
      <x v="1"/>
      <x v="1"/>
      <x v="1"/>
      <x/>
      <x v="2"/>
    </i>
    <i r="3">
      <x v="6"/>
      <x v="3"/>
      <x v="3"/>
      <x v="9"/>
      <x v="10"/>
      <x v="1222"/>
      <x/>
      <x v="5"/>
      <x v="1"/>
      <x/>
      <x v="1"/>
      <x v="1"/>
      <x/>
      <x v="2"/>
    </i>
    <i t="default" r="2">
      <x v="352"/>
    </i>
    <i r="2">
      <x v="353"/>
      <x/>
      <x v="3"/>
      <x v="3"/>
      <x v="2"/>
      <x v="3"/>
      <x v="1223"/>
      <x/>
      <x v="1"/>
      <x v="1"/>
      <x/>
      <x v="1"/>
      <x/>
      <x/>
      <x v="2"/>
    </i>
    <i t="default" r="2">
      <x v="353"/>
    </i>
    <i r="2">
      <x v="356"/>
      <x/>
      <x/>
      <x v="3"/>
      <x/>
      <x v="1"/>
      <x v="1234"/>
      <x v="1"/>
      <x v="10"/>
      <x/>
      <x/>
      <x v="1"/>
      <x v="1"/>
      <x/>
      <x v="2"/>
    </i>
    <i t="default" r="2">
      <x v="356"/>
    </i>
    <i r="2">
      <x v="357"/>
      <x/>
      <x v="1"/>
      <x v="3"/>
      <x v="1"/>
      <x v="2"/>
      <x v="1235"/>
      <x v="9"/>
      <x v="10"/>
      <x/>
      <x/>
      <x v="1"/>
      <x/>
      <x/>
      <x/>
    </i>
    <i t="default" r="2">
      <x v="357"/>
    </i>
    <i r="2">
      <x v="359"/>
      <x/>
      <x v="6"/>
      <x v="3"/>
      <x/>
      <x/>
      <x v="1237"/>
      <x/>
      <x v="10"/>
      <x/>
      <x/>
      <x v="1"/>
      <x v="1"/>
      <x/>
      <x v="2"/>
    </i>
    <i t="default" r="2">
      <x v="359"/>
    </i>
    <i r="2">
      <x v="360"/>
      <x/>
      <x v="1"/>
      <x v="3"/>
      <x/>
      <x v="1"/>
      <x v="1238"/>
      <x v="1"/>
      <x v="10"/>
      <x/>
      <x/>
      <x/>
      <x/>
      <x/>
      <x/>
    </i>
    <i t="default" r="2">
      <x v="360"/>
    </i>
    <i r="2">
      <x v="362"/>
      <x/>
      <x v="5"/>
      <x v="3"/>
      <x/>
      <x/>
      <x v="1241"/>
      <x/>
      <x v="5"/>
      <x v="1"/>
      <x/>
      <x v="1"/>
      <x v="1"/>
      <x/>
      <x v="2"/>
    </i>
    <i r="3">
      <x v="1"/>
      <x v="5"/>
      <x v="3"/>
      <x v="2"/>
      <x v="1"/>
      <x v="1242"/>
      <x/>
      <x v="5"/>
      <x/>
      <x v="4"/>
      <x v="1"/>
      <x/>
      <x/>
      <x v="2"/>
    </i>
    <i t="default" r="2">
      <x v="362"/>
    </i>
    <i r="2">
      <x v="366"/>
      <x/>
      <x/>
      <x v="3"/>
      <x v="3"/>
      <x v="4"/>
      <x v="1254"/>
      <x v="1"/>
      <x v="10"/>
      <x/>
      <x/>
      <x v="1"/>
      <x v="1"/>
      <x/>
      <x v="2"/>
    </i>
    <i r="3">
      <x v="1"/>
      <x/>
      <x v="3"/>
      <x/>
      <x v="1"/>
      <x v="1255"/>
      <x v="1"/>
      <x v="10"/>
      <x/>
      <x/>
      <x v="1"/>
      <x v="1"/>
      <x/>
      <x v="2"/>
    </i>
    <i r="3">
      <x v="2"/>
      <x/>
      <x v="3"/>
      <x v="1"/>
      <x v="2"/>
      <x v="1256"/>
      <x v="1"/>
      <x v="10"/>
      <x/>
      <x/>
      <x v="1"/>
      <x v="1"/>
      <x/>
      <x v="2"/>
    </i>
    <i r="3">
      <x v="3"/>
      <x/>
      <x v="3"/>
      <x v="2"/>
      <x v="3"/>
      <x v="1257"/>
      <x v="1"/>
      <x v="10"/>
      <x/>
      <x/>
      <x v="1"/>
      <x v="1"/>
      <x/>
      <x v="2"/>
    </i>
    <i t="default" r="2">
      <x v="366"/>
    </i>
    <i r="2">
      <x v="367"/>
      <x/>
      <x v="1"/>
      <x v="4"/>
      <x/>
      <x v="1"/>
      <x v="334"/>
      <x/>
      <x v="10"/>
      <x/>
      <x/>
      <x v="2"/>
      <x v="2"/>
      <x v="3"/>
      <x v="3"/>
    </i>
    <i r="3">
      <x v="1"/>
      <x v="1"/>
      <x v="4"/>
      <x/>
      <x v="1"/>
      <x v="334"/>
      <x/>
      <x v="10"/>
      <x/>
      <x/>
      <x v="2"/>
      <x v="2"/>
      <x v="3"/>
      <x v="3"/>
    </i>
    <i t="default" r="2">
      <x v="367"/>
    </i>
    <i r="2">
      <x v="369"/>
      <x/>
      <x v="1"/>
      <x v="3"/>
      <x v="5"/>
      <x v="6"/>
      <x v="1259"/>
      <x v="1"/>
      <x v="10"/>
      <x/>
      <x/>
      <x/>
      <x/>
      <x/>
      <x/>
    </i>
    <i t="default" r="2">
      <x v="369"/>
    </i>
    <i r="2">
      <x v="372"/>
      <x/>
      <x/>
      <x v="3"/>
      <x v="1"/>
      <x v="2"/>
      <x v="1265"/>
      <x v="9"/>
      <x v="7"/>
      <x/>
      <x v="5"/>
      <x v="1"/>
      <x v="1"/>
      <x/>
      <x v="2"/>
    </i>
    <i t="default" r="2">
      <x v="372"/>
    </i>
    <i r="2">
      <x v="374"/>
      <x/>
      <x/>
      <x v="3"/>
      <x v="6"/>
      <x v="7"/>
      <x v="1270"/>
      <x/>
      <x v="1"/>
      <x/>
      <x v="1"/>
      <x v="1"/>
      <x v="1"/>
      <x/>
      <x v="2"/>
    </i>
    <i r="3">
      <x v="1"/>
      <x/>
      <x v="3"/>
      <x v="9"/>
      <x v="10"/>
      <x v="1271"/>
      <x/>
      <x v="10"/>
      <x/>
      <x/>
      <x v="1"/>
      <x v="1"/>
      <x/>
      <x v="2"/>
    </i>
    <i t="default" r="2">
      <x v="374"/>
    </i>
    <i r="2">
      <x v="375"/>
      <x/>
      <x v="1"/>
      <x v="3"/>
      <x/>
      <x v="1"/>
      <x v="1272"/>
      <x v="9"/>
      <x v="10"/>
      <x/>
      <x/>
      <x v="1"/>
      <x v="1"/>
      <x/>
      <x/>
    </i>
    <i t="default" r="2">
      <x v="375"/>
    </i>
    <i r="2">
      <x v="376"/>
      <x/>
      <x v="1"/>
      <x v="4"/>
      <x/>
      <x v="1"/>
      <x v="133"/>
      <x v="9"/>
      <x v="10"/>
      <x/>
      <x/>
      <x v="1"/>
      <x/>
      <x/>
      <x v="2"/>
    </i>
    <i t="default" r="2">
      <x v="376"/>
    </i>
    <i r="2">
      <x v="377"/>
      <x/>
      <x v="2"/>
      <x v="3"/>
      <x v="3"/>
      <x v="4"/>
      <x v="1273"/>
      <x v="8"/>
      <x v="10"/>
      <x/>
      <x/>
      <x/>
      <x/>
      <x/>
      <x/>
    </i>
    <i t="default" r="2">
      <x v="377"/>
    </i>
    <i r="2">
      <x v="378"/>
      <x v="1"/>
      <x v="1"/>
      <x v="3"/>
      <x v="1"/>
      <x v="2"/>
      <x v="1274"/>
      <x v="9"/>
      <x v="10"/>
      <x/>
      <x/>
      <x v="1"/>
      <x/>
      <x/>
      <x v="2"/>
    </i>
    <i r="3">
      <x v="2"/>
      <x v="1"/>
      <x v="3"/>
      <x v="3"/>
      <x v="4"/>
      <x v="1275"/>
      <x v="9"/>
      <x v="10"/>
      <x/>
      <x/>
      <x v="1"/>
      <x/>
      <x/>
      <x v="2"/>
    </i>
    <i r="3">
      <x v="3"/>
      <x v="1"/>
      <x v="3"/>
      <x v="5"/>
      <x v="6"/>
      <x v="1276"/>
      <x v="9"/>
      <x v="10"/>
      <x/>
      <x/>
      <x v="1"/>
      <x/>
      <x/>
      <x v="2"/>
    </i>
    <i t="default" r="2">
      <x v="378"/>
    </i>
    <i r="2">
      <x v="379"/>
      <x/>
      <x v="5"/>
      <x v="3"/>
      <x v="1"/>
      <x v="2"/>
      <x v="1277"/>
      <x/>
      <x v="10"/>
      <x/>
      <x/>
      <x v="1"/>
      <x v="1"/>
      <x/>
      <x v="2"/>
    </i>
    <i t="default" r="2">
      <x v="379"/>
    </i>
    <i r="2">
      <x v="382"/>
      <x/>
      <x/>
      <x v="4"/>
      <x/>
      <x v="1"/>
      <x v="1281"/>
      <x v="1"/>
      <x v="10"/>
      <x/>
      <x/>
      <x v="1"/>
      <x v="1"/>
      <x/>
      <x v="2"/>
    </i>
    <i t="default" r="2">
      <x v="382"/>
    </i>
    <i r="2">
      <x v="383"/>
      <x/>
      <x/>
      <x v="3"/>
      <x/>
      <x v="1"/>
      <x v="1282"/>
      <x v="8"/>
      <x v="10"/>
      <x/>
      <x/>
      <x v="1"/>
      <x v="1"/>
      <x/>
      <x v="2"/>
    </i>
    <i t="default" r="2">
      <x v="383"/>
    </i>
    <i r="2">
      <x v="385"/>
      <x/>
      <x/>
      <x v="3"/>
      <x v="1"/>
      <x v="2"/>
      <x v="1286"/>
      <x/>
      <x v="10"/>
      <x/>
      <x/>
      <x v="1"/>
      <x v="1"/>
      <x/>
      <x v="2"/>
    </i>
    <i t="default" r="2">
      <x v="385"/>
    </i>
    <i r="2">
      <x v="388"/>
      <x/>
      <x v="1"/>
      <x v="4"/>
      <x/>
      <x v="1"/>
      <x v="1291"/>
      <x v="1"/>
      <x v="7"/>
      <x/>
      <x v="5"/>
      <x/>
      <x/>
      <x/>
      <x v="2"/>
    </i>
    <i t="default" r="2">
      <x v="388"/>
    </i>
    <i r="2">
      <x v="389"/>
      <x/>
      <x v="2"/>
      <x v="3"/>
      <x v="11"/>
      <x v="12"/>
      <x v="1292"/>
      <x v="9"/>
      <x v="10"/>
      <x/>
      <x/>
      <x/>
      <x/>
      <x/>
      <x/>
    </i>
    <i t="default" r="2">
      <x v="389"/>
    </i>
    <i r="2">
      <x v="392"/>
      <x/>
      <x v="5"/>
      <x v="3"/>
      <x v="3"/>
      <x/>
      <x v="1298"/>
      <x v="8"/>
      <x v="10"/>
      <x/>
      <x/>
      <x v="1"/>
      <x v="1"/>
      <x/>
      <x v="2"/>
    </i>
    <i t="default" r="2">
      <x v="392"/>
    </i>
    <i r="2">
      <x v="397"/>
      <x/>
      <x v="1"/>
      <x v="3"/>
      <x v="1"/>
      <x v="2"/>
      <x v="1330"/>
      <x v="9"/>
      <x v="10"/>
      <x/>
      <x/>
      <x/>
      <x/>
      <x/>
      <x/>
    </i>
    <i t="default" r="2">
      <x v="397"/>
    </i>
    <i r="2">
      <x v="400"/>
      <x/>
      <x/>
      <x v="3"/>
      <x v="9"/>
      <x v="10"/>
      <x v="1355"/>
      <x v="1"/>
      <x v="9"/>
      <x v="1"/>
      <x/>
      <x v="1"/>
      <x v="1"/>
      <x/>
      <x v="2"/>
    </i>
    <i t="default" r="2">
      <x v="400"/>
    </i>
    <i r="2">
      <x v="402"/>
      <x/>
      <x v="1"/>
      <x v="4"/>
      <x/>
      <x v="1"/>
      <x v="1357"/>
      <x v="9"/>
      <x v="10"/>
      <x/>
      <x/>
      <x/>
      <x/>
      <x/>
      <x/>
    </i>
    <i t="default" r="2">
      <x v="402"/>
    </i>
    <i r="2">
      <x v="403"/>
      <x/>
      <x v="1"/>
      <x v="3"/>
      <x v="5"/>
      <x v="6"/>
      <x v="1358"/>
      <x v="9"/>
      <x v="10"/>
      <x/>
      <x/>
      <x v="1"/>
      <x/>
      <x/>
      <x v="2"/>
    </i>
    <i t="default" r="2">
      <x v="403"/>
    </i>
    <i r="2">
      <x v="404"/>
      <x/>
      <x/>
      <x v="3"/>
      <x v="1"/>
      <x v="2"/>
      <x v="1359"/>
      <x/>
      <x v="10"/>
      <x/>
      <x/>
      <x v="1"/>
      <x v="1"/>
      <x/>
      <x v="2"/>
    </i>
    <i r="3">
      <x v="1"/>
      <x v="1"/>
      <x v="3"/>
      <x/>
      <x v="1"/>
      <x v="1360"/>
      <x/>
      <x v="10"/>
      <x/>
      <x/>
      <x v="1"/>
      <x/>
      <x/>
      <x v="2"/>
    </i>
    <i t="default" r="2">
      <x v="404"/>
    </i>
    <i r="2">
      <x v="405"/>
      <x/>
      <x/>
      <x v="3"/>
      <x v="1"/>
      <x v="2"/>
      <x v="1361"/>
      <x v="8"/>
      <x v="10"/>
      <x/>
      <x/>
      <x v="1"/>
      <x v="1"/>
      <x/>
      <x v="2"/>
    </i>
    <i t="default" r="2">
      <x v="405"/>
    </i>
    <i r="2">
      <x v="406"/>
      <x/>
      <x v="1"/>
      <x v="3"/>
      <x v="3"/>
      <x v="4"/>
      <x v="1362"/>
      <x/>
      <x v="2"/>
      <x v="1"/>
      <x/>
      <x v="1"/>
      <x/>
      <x/>
      <x/>
    </i>
    <i r="3">
      <x v="1"/>
      <x v="1"/>
      <x v="3"/>
      <x/>
      <x v="1"/>
      <x v="1363"/>
      <x/>
      <x v="2"/>
      <x v="1"/>
      <x/>
      <x v="1"/>
      <x/>
      <x/>
      <x/>
    </i>
    <i t="default" r="2">
      <x v="406"/>
    </i>
    <i r="2">
      <x v="407"/>
      <x/>
      <x v="4"/>
      <x v="3"/>
      <x v="7"/>
      <x/>
      <x v="1364"/>
      <x v="8"/>
      <x v="10"/>
      <x/>
      <x/>
      <x v="1"/>
      <x v="1"/>
      <x/>
      <x v="2"/>
    </i>
    <i t="default" r="2">
      <x v="407"/>
    </i>
    <i r="2">
      <x v="408"/>
      <x v="1"/>
      <x/>
      <x v="3"/>
      <x v="4"/>
      <x v="5"/>
      <x v="1365"/>
      <x v="9"/>
      <x v="10"/>
      <x/>
      <x/>
      <x v="1"/>
      <x v="1"/>
      <x/>
      <x v="2"/>
    </i>
    <i t="default" r="2">
      <x v="408"/>
    </i>
    <i r="2">
      <x v="410"/>
      <x/>
      <x v="1"/>
      <x v="3"/>
      <x/>
      <x v="1"/>
      <x v="1367"/>
      <x v="8"/>
      <x v="5"/>
      <x v="1"/>
      <x/>
      <x v="2"/>
      <x v="2"/>
      <x v="3"/>
      <x v="3"/>
    </i>
    <i t="default" r="2">
      <x v="410"/>
    </i>
    <i r="2">
      <x v="413"/>
      <x/>
      <x v="1"/>
      <x v="3"/>
      <x v="1"/>
      <x v="2"/>
      <x v="1381"/>
      <x/>
      <x v="7"/>
      <x/>
      <x v="5"/>
      <x/>
      <x/>
      <x/>
      <x v="2"/>
    </i>
    <i t="default" r="2">
      <x v="413"/>
    </i>
    <i r="2">
      <x v="415"/>
      <x/>
      <x v="1"/>
      <x v="3"/>
      <x/>
      <x v="1"/>
      <x v="1384"/>
      <x v="9"/>
      <x v="3"/>
      <x v="1"/>
      <x/>
      <x v="1"/>
      <x/>
      <x/>
      <x/>
    </i>
    <i t="default" r="2">
      <x v="415"/>
    </i>
    <i r="2">
      <x v="416"/>
      <x/>
      <x v="1"/>
      <x v="3"/>
      <x v="2"/>
      <x v="3"/>
      <x v="1385"/>
      <x v="1"/>
      <x v="10"/>
      <x/>
      <x/>
      <x v="1"/>
      <x v="1"/>
      <x/>
      <x/>
    </i>
    <i r="3">
      <x v="1"/>
      <x v="1"/>
      <x v="3"/>
      <x v="1"/>
      <x v="2"/>
      <x v="1386"/>
      <x v="1"/>
      <x v="5"/>
      <x v="1"/>
      <x/>
      <x v="1"/>
      <x v="1"/>
      <x/>
      <x/>
    </i>
    <i r="3">
      <x v="2"/>
      <x v="1"/>
      <x v="3"/>
      <x v="3"/>
      <x v="4"/>
      <x v="1387"/>
      <x v="1"/>
      <x v="10"/>
      <x/>
      <x/>
      <x v="1"/>
      <x v="1"/>
      <x/>
      <x/>
    </i>
    <i r="3">
      <x v="3"/>
      <x v="1"/>
      <x v="3"/>
      <x/>
      <x v="1"/>
      <x v="1388"/>
      <x v="1"/>
      <x v="10"/>
      <x/>
      <x/>
      <x v="1"/>
      <x v="1"/>
      <x/>
      <x/>
    </i>
    <i r="3">
      <x v="4"/>
      <x v="1"/>
      <x v="3"/>
      <x/>
      <x v="1"/>
      <x v="1389"/>
      <x v="1"/>
      <x v="10"/>
      <x/>
      <x/>
      <x v="1"/>
      <x v="1"/>
      <x/>
      <x/>
    </i>
    <i r="3">
      <x v="5"/>
      <x v="1"/>
      <x v="3"/>
      <x v="1"/>
      <x v="2"/>
      <x v="1390"/>
      <x v="1"/>
      <x v="10"/>
      <x/>
      <x/>
      <x/>
      <x/>
      <x/>
      <x/>
    </i>
    <i t="default" r="2">
      <x v="416"/>
    </i>
    <i r="2">
      <x v="417"/>
      <x/>
      <x v="1"/>
      <x v="4"/>
      <x/>
      <x v="1"/>
      <x v="1391"/>
      <x v="1"/>
      <x v="10"/>
      <x/>
      <x/>
      <x/>
      <x/>
      <x/>
      <x/>
    </i>
    <i t="default" r="2">
      <x v="417"/>
    </i>
    <i r="2">
      <x v="418"/>
      <x/>
      <x v="1"/>
      <x v="3"/>
      <x v="2"/>
      <x v="3"/>
      <x v="1392"/>
      <x v="9"/>
      <x v="10"/>
      <x/>
      <x/>
      <x/>
      <x/>
      <x/>
      <x/>
    </i>
    <i t="default" r="2">
      <x v="418"/>
    </i>
    <i r="2">
      <x v="421"/>
      <x v="26"/>
      <x v="1"/>
      <x v="3"/>
      <x/>
      <x v="1"/>
      <x v="1436"/>
      <x/>
      <x v="10"/>
      <x/>
      <x/>
      <x v="1"/>
      <x/>
      <x/>
      <x v="2"/>
    </i>
    <i r="3">
      <x v="27"/>
      <x v="1"/>
      <x v="3"/>
      <x v="3"/>
      <x v="4"/>
      <x v="1437"/>
      <x/>
      <x v="10"/>
      <x/>
      <x/>
      <x v="1"/>
      <x/>
      <x/>
      <x v="2"/>
    </i>
    <i r="3">
      <x v="28"/>
      <x v="1"/>
      <x v="3"/>
      <x/>
      <x v="1"/>
      <x v="1438"/>
      <x/>
      <x v="10"/>
      <x/>
      <x/>
      <x v="1"/>
      <x/>
      <x/>
      <x v="2"/>
    </i>
    <i r="3">
      <x v="40"/>
      <x v="1"/>
      <x v="3"/>
      <x/>
      <x v="1"/>
      <x v="1439"/>
      <x/>
      <x v="10"/>
      <x/>
      <x/>
      <x v="1"/>
      <x/>
      <x/>
      <x v="2"/>
    </i>
    <i r="3">
      <x v="41"/>
      <x v="1"/>
      <x v="3"/>
      <x v="1"/>
      <x v="2"/>
      <x v="1440"/>
      <x/>
      <x v="10"/>
      <x/>
      <x/>
      <x v="1"/>
      <x/>
      <x/>
      <x v="2"/>
    </i>
    <i t="default" r="2">
      <x v="421"/>
    </i>
    <i r="2">
      <x v="423"/>
      <x/>
      <x v="1"/>
      <x v="3"/>
      <x/>
      <x v="1"/>
      <x v="1444"/>
      <x v="9"/>
      <x v="10"/>
      <x/>
      <x/>
      <x v="1"/>
      <x/>
      <x/>
      <x/>
    </i>
    <i t="default" r="2">
      <x v="423"/>
    </i>
    <i r="2">
      <x v="424"/>
      <x/>
      <x v="1"/>
      <x v="3"/>
      <x v="7"/>
      <x v="8"/>
      <x v="1445"/>
      <x/>
      <x v="10"/>
      <x/>
      <x/>
      <x v="1"/>
      <x/>
      <x/>
      <x v="2"/>
    </i>
    <i r="3">
      <x v="1"/>
      <x v="1"/>
      <x v="3"/>
      <x v="3"/>
      <x v="4"/>
      <x v="1446"/>
      <x/>
      <x v="10"/>
      <x/>
      <x/>
      <x v="1"/>
      <x/>
      <x/>
      <x v="2"/>
    </i>
    <i t="default" r="2">
      <x v="424"/>
    </i>
    <i r="2">
      <x v="426"/>
      <x/>
      <x v="1"/>
      <x v="3"/>
      <x v="1"/>
      <x v="2"/>
      <x v="1461"/>
      <x v="9"/>
      <x v="10"/>
      <x/>
      <x/>
      <x/>
      <x/>
      <x/>
      <x/>
    </i>
    <i r="3">
      <x v="1"/>
      <x v="1"/>
      <x v="3"/>
      <x v="2"/>
      <x v="3"/>
      <x v="1462"/>
      <x v="9"/>
      <x v="10"/>
      <x/>
      <x/>
      <x/>
      <x/>
      <x/>
      <x/>
    </i>
    <i r="3">
      <x v="2"/>
      <x v="1"/>
      <x v="3"/>
      <x v="1"/>
      <x v="2"/>
      <x v="1463"/>
      <x v="9"/>
      <x v="10"/>
      <x/>
      <x/>
      <x/>
      <x/>
      <x/>
      <x/>
    </i>
    <i t="default" r="2">
      <x v="426"/>
    </i>
    <i r="2">
      <x v="427"/>
      <x/>
      <x/>
      <x v="3"/>
      <x/>
      <x v="1"/>
      <x v="1464"/>
      <x v="8"/>
      <x v="10"/>
      <x/>
      <x/>
      <x v="1"/>
      <x v="1"/>
      <x/>
      <x v="2"/>
    </i>
    <i r="3">
      <x v="1"/>
      <x/>
      <x v="3"/>
      <x v="1"/>
      <x v="2"/>
      <x v="1465"/>
      <x v="9"/>
      <x v="10"/>
      <x/>
      <x/>
      <x v="1"/>
      <x v="1"/>
      <x/>
      <x v="2"/>
    </i>
    <i t="default" r="2">
      <x v="427"/>
    </i>
    <i r="2">
      <x v="430"/>
      <x/>
      <x/>
      <x v="4"/>
      <x v="1"/>
      <x v="2"/>
      <x v="1469"/>
      <x v="8"/>
      <x v="10"/>
      <x/>
      <x/>
      <x v="1"/>
      <x v="1"/>
      <x/>
      <x/>
    </i>
    <i t="default" r="2">
      <x v="430"/>
    </i>
    <i r="2">
      <x v="434"/>
      <x/>
      <x/>
      <x v="3"/>
      <x v="1"/>
      <x v="2"/>
      <x v="1482"/>
      <x v="8"/>
      <x v="10"/>
      <x/>
      <x/>
      <x v="1"/>
      <x/>
      <x/>
      <x v="2"/>
    </i>
    <i t="default" r="2">
      <x v="434"/>
    </i>
    <i r="2">
      <x v="436"/>
      <x/>
      <x/>
      <x v="3"/>
      <x v="5"/>
      <x v="6"/>
      <x v="1486"/>
      <x/>
      <x v="10"/>
      <x/>
      <x/>
      <x v="1"/>
      <x v="1"/>
      <x/>
      <x v="2"/>
    </i>
    <i t="default" r="2">
      <x v="436"/>
    </i>
    <i r="2">
      <x v="445"/>
      <x/>
      <x v="5"/>
      <x v="3"/>
      <x/>
      <x/>
      <x v="1557"/>
      <x/>
      <x v="1"/>
      <x v="1"/>
      <x/>
      <x v="1"/>
      <x v="1"/>
      <x/>
      <x v="2"/>
    </i>
    <i r="3">
      <x v="1"/>
      <x v="5"/>
      <x v="3"/>
      <x/>
      <x/>
      <x v="1558"/>
      <x/>
      <x/>
      <x v="1"/>
      <x/>
      <x v="1"/>
      <x v="1"/>
      <x/>
      <x v="2"/>
    </i>
    <i t="default" r="2">
      <x v="445"/>
    </i>
    <i r="2">
      <x v="446"/>
      <x/>
      <x v="3"/>
      <x v="3"/>
      <x/>
      <x v="1"/>
      <x v="1054"/>
      <x v="8"/>
      <x v="1"/>
      <x/>
      <x v="1"/>
      <x v="1"/>
      <x/>
      <x/>
      <x v="2"/>
    </i>
    <i r="3">
      <x v="1"/>
      <x v="3"/>
      <x v="3"/>
      <x v="1"/>
      <x v="2"/>
      <x v="1559"/>
      <x v="8"/>
      <x v="10"/>
      <x/>
      <x/>
      <x v="1"/>
      <x v="1"/>
      <x/>
      <x v="2"/>
    </i>
    <i t="default" r="2">
      <x v="446"/>
    </i>
    <i r="2">
      <x v="450"/>
      <x/>
      <x/>
      <x v="3"/>
      <x v="8"/>
      <x v="9"/>
      <x v="1564"/>
      <x/>
      <x v="10"/>
      <x/>
      <x/>
      <x v="1"/>
      <x v="1"/>
      <x/>
      <x v="2"/>
    </i>
    <i r="3">
      <x v="1"/>
      <x/>
      <x v="3"/>
      <x/>
      <x v="1"/>
      <x v="1565"/>
      <x/>
      <x v="10"/>
      <x/>
      <x/>
      <x v="1"/>
      <x v="1"/>
      <x/>
      <x v="2"/>
    </i>
    <i r="3">
      <x v="2"/>
      <x/>
      <x v="3"/>
      <x/>
      <x v="1"/>
      <x v="1566"/>
      <x/>
      <x v="10"/>
      <x/>
      <x/>
      <x v="1"/>
      <x v="1"/>
      <x/>
      <x v="2"/>
    </i>
    <i r="3">
      <x v="3"/>
      <x/>
      <x v="3"/>
      <x v="2"/>
      <x v="3"/>
      <x v="1567"/>
      <x/>
      <x v="10"/>
      <x/>
      <x/>
      <x v="1"/>
      <x v="1"/>
      <x/>
      <x v="2"/>
    </i>
    <i r="3">
      <x v="4"/>
      <x/>
      <x v="3"/>
      <x v="1"/>
      <x v="2"/>
      <x v="1568"/>
      <x/>
      <x v="10"/>
      <x/>
      <x/>
      <x v="1"/>
      <x v="1"/>
      <x/>
      <x v="2"/>
    </i>
    <i t="default" r="2">
      <x v="450"/>
    </i>
    <i r="2">
      <x v="453"/>
      <x/>
      <x/>
      <x v="3"/>
      <x v="5"/>
      <x v="6"/>
      <x v="1573"/>
      <x/>
      <x v="7"/>
      <x v="1"/>
      <x/>
      <x v="1"/>
      <x/>
      <x/>
      <x v="2"/>
    </i>
    <i r="3">
      <x v="1"/>
      <x v="1"/>
      <x v="3"/>
      <x v="2"/>
      <x v="3"/>
      <x v="1574"/>
      <x/>
      <x v="7"/>
      <x v="1"/>
      <x/>
      <x v="1"/>
      <x/>
      <x/>
      <x v="2"/>
    </i>
    <i t="default" r="2">
      <x v="453"/>
    </i>
    <i r="2">
      <x v="454"/>
      <x/>
      <x v="1"/>
      <x v="3"/>
      <x v="8"/>
      <x v="9"/>
      <x v="1575"/>
      <x/>
      <x v="8"/>
      <x v="1"/>
      <x/>
      <x v="1"/>
      <x v="1"/>
      <x/>
      <x/>
    </i>
    <i r="3">
      <x v="1"/>
      <x v="1"/>
      <x v="3"/>
      <x v="9"/>
      <x v="10"/>
      <x v="1576"/>
      <x/>
      <x v="10"/>
      <x/>
      <x/>
      <x v="1"/>
      <x v="1"/>
      <x/>
      <x/>
    </i>
    <i r="3">
      <x v="2"/>
      <x v="1"/>
      <x v="3"/>
      <x/>
      <x v="1"/>
      <x v="1577"/>
      <x v="1"/>
      <x v="10"/>
      <x/>
      <x/>
      <x/>
      <x/>
      <x/>
      <x/>
    </i>
    <i t="default" r="2">
      <x v="454"/>
    </i>
    <i r="2">
      <x v="456"/>
      <x/>
      <x/>
      <x v="4"/>
      <x/>
      <x v="1"/>
      <x v="1579"/>
      <x/>
      <x v="8"/>
      <x v="1"/>
      <x/>
      <x v="1"/>
      <x/>
      <x/>
      <x/>
    </i>
    <i t="default" r="2">
      <x v="456"/>
    </i>
    <i r="2">
      <x v="460"/>
      <x v="1"/>
      <x v="1"/>
      <x v="3"/>
      <x v="11"/>
      <x v="12"/>
      <x v="1589"/>
      <x v="8"/>
      <x v="10"/>
      <x/>
      <x/>
      <x v="1"/>
      <x/>
      <x/>
      <x v="2"/>
    </i>
    <i t="default" r="2">
      <x v="460"/>
    </i>
    <i r="2">
      <x v="461"/>
      <x/>
      <x v="1"/>
      <x v="3"/>
      <x v="2"/>
      <x v="3"/>
      <x v="1590"/>
      <x v="8"/>
      <x v="10"/>
      <x/>
      <x/>
      <x v="1"/>
      <x/>
      <x/>
      <x v="2"/>
    </i>
    <i t="default" r="2">
      <x v="461"/>
    </i>
    <i r="2">
      <x v="462"/>
      <x/>
      <x/>
      <x v="3"/>
      <x v="3"/>
      <x v="4"/>
      <x v="1591"/>
      <x v="9"/>
      <x v="5"/>
      <x/>
      <x v="4"/>
      <x v="1"/>
      <x v="1"/>
      <x/>
      <x v="2"/>
    </i>
    <i t="default" r="2">
      <x v="462"/>
    </i>
    <i r="2">
      <x v="463"/>
      <x/>
      <x v="1"/>
      <x v="3"/>
      <x/>
      <x v="1"/>
      <x v="1592"/>
      <x v="9"/>
      <x v="10"/>
      <x/>
      <x/>
      <x/>
      <x/>
      <x/>
      <x/>
    </i>
    <i r="3">
      <x v="1"/>
      <x v="1"/>
      <x v="3"/>
      <x v="4"/>
      <x v="5"/>
      <x v="1593"/>
      <x v="9"/>
      <x v="10"/>
      <x/>
      <x/>
      <x/>
      <x/>
      <x/>
      <x/>
    </i>
    <i t="default" r="2">
      <x v="463"/>
    </i>
    <i r="2">
      <x v="464"/>
      <x v="4"/>
      <x v="1"/>
      <x v="4"/>
      <x/>
      <x v="1"/>
      <x v="1594"/>
      <x v="1"/>
      <x v="10"/>
      <x/>
      <x/>
      <x/>
      <x/>
      <x/>
      <x/>
    </i>
    <i t="default" r="2">
      <x v="464"/>
    </i>
    <i r="2">
      <x v="465"/>
      <x/>
      <x/>
      <x v="3"/>
      <x v="1"/>
      <x v="2"/>
      <x v="1595"/>
      <x v="9"/>
      <x v="10"/>
      <x/>
      <x/>
      <x v="1"/>
      <x/>
      <x/>
      <x v="2"/>
    </i>
    <i t="default" r="2">
      <x v="465"/>
    </i>
    <i r="2">
      <x v="469"/>
      <x/>
      <x/>
      <x v="3"/>
      <x v="5"/>
      <x v="6"/>
      <x v="1615"/>
      <x v="8"/>
      <x v="10"/>
      <x/>
      <x/>
      <x v="1"/>
      <x v="1"/>
      <x/>
      <x v="2"/>
    </i>
    <i r="3">
      <x v="1"/>
      <x/>
      <x v="3"/>
      <x v="3"/>
      <x v="4"/>
      <x v="1616"/>
      <x v="8"/>
      <x v="10"/>
      <x/>
      <x/>
      <x v="1"/>
      <x v="1"/>
      <x/>
      <x v="2"/>
    </i>
    <i t="default" r="2">
      <x v="469"/>
    </i>
    <i r="2">
      <x v="473"/>
      <x/>
      <x v="1"/>
      <x v="3"/>
      <x/>
      <x v="1"/>
      <x v="340"/>
      <x v="9"/>
      <x v="10"/>
      <x/>
      <x/>
      <x/>
      <x/>
      <x/>
      <x v="2"/>
    </i>
    <i t="default" r="2">
      <x v="473"/>
    </i>
    <i r="2">
      <x v="478"/>
      <x/>
      <x v="1"/>
      <x v="3"/>
      <x v="1"/>
      <x v="2"/>
      <x v="1657"/>
      <x v="9"/>
      <x v="10"/>
      <x/>
      <x/>
      <x v="1"/>
      <x/>
      <x/>
      <x v="2"/>
    </i>
    <i r="3">
      <x v="1"/>
      <x v="1"/>
      <x v="3"/>
      <x/>
      <x v="1"/>
      <x v="1658"/>
      <x v="9"/>
      <x v="10"/>
      <x/>
      <x/>
      <x v="1"/>
      <x/>
      <x/>
      <x v="2"/>
    </i>
    <i t="default" r="2">
      <x v="478"/>
    </i>
    <i r="2">
      <x v="479"/>
      <x/>
      <x v="1"/>
      <x v="3"/>
      <x v="9"/>
      <x v="10"/>
      <x v="1659"/>
      <x v="8"/>
      <x v="1"/>
      <x/>
      <x v="1"/>
      <x v="1"/>
      <x/>
      <x v="2"/>
      <x/>
    </i>
    <i t="default" r="2">
      <x v="479"/>
    </i>
    <i r="2">
      <x v="481"/>
      <x/>
      <x v="1"/>
      <x v="3"/>
      <x/>
      <x v="1"/>
      <x v="1663"/>
      <x/>
      <x v="10"/>
      <x/>
      <x/>
      <x v="1"/>
      <x/>
      <x/>
      <x/>
    </i>
    <i t="default" r="2">
      <x v="481"/>
    </i>
    <i r="2">
      <x v="485"/>
      <x/>
      <x v="1"/>
      <x v="3"/>
      <x/>
      <x v="1"/>
      <x v="1693"/>
      <x v="9"/>
      <x v="10"/>
      <x/>
      <x/>
      <x v="1"/>
      <x/>
      <x/>
      <x v="2"/>
    </i>
    <i r="3">
      <x v="2"/>
      <x v="1"/>
      <x v="3"/>
      <x v="2"/>
      <x v="3"/>
      <x v="1694"/>
      <x v="9"/>
      <x v="10"/>
      <x/>
      <x/>
      <x v="1"/>
      <x/>
      <x/>
      <x v="2"/>
    </i>
    <i t="default" r="2">
      <x v="485"/>
    </i>
    <i r="2">
      <x v="486"/>
      <x/>
      <x/>
      <x v="3"/>
      <x v="6"/>
      <x v="7"/>
      <x v="1695"/>
      <x v="9"/>
      <x v="10"/>
      <x/>
      <x/>
      <x v="1"/>
      <x v="1"/>
      <x/>
      <x v="2"/>
    </i>
    <i t="default" r="2">
      <x v="486"/>
    </i>
    <i r="2">
      <x v="488"/>
      <x/>
      <x v="2"/>
      <x v="3"/>
      <x v="2"/>
      <x v="3"/>
      <x v="1697"/>
      <x v="9"/>
      <x v="10"/>
      <x/>
      <x/>
      <x/>
      <x/>
      <x/>
      <x/>
    </i>
    <i r="3">
      <x v="1"/>
      <x v="2"/>
      <x v="3"/>
      <x v="1"/>
      <x v="2"/>
      <x v="1698"/>
      <x v="9"/>
      <x v="10"/>
      <x/>
      <x/>
      <x/>
      <x/>
      <x/>
      <x/>
    </i>
    <i r="3">
      <x v="2"/>
      <x v="2"/>
      <x v="3"/>
      <x v="1"/>
      <x v="2"/>
      <x v="1699"/>
      <x v="9"/>
      <x v="10"/>
      <x/>
      <x/>
      <x/>
      <x/>
      <x/>
      <x/>
    </i>
    <i r="3">
      <x v="3"/>
      <x v="2"/>
      <x v="3"/>
      <x v="2"/>
      <x v="3"/>
      <x v="1700"/>
      <x v="9"/>
      <x v="10"/>
      <x/>
      <x/>
      <x/>
      <x/>
      <x/>
      <x/>
    </i>
    <i t="default" r="2">
      <x v="488"/>
    </i>
    <i r="2">
      <x v="491"/>
      <x/>
      <x/>
      <x v="3"/>
      <x v="1"/>
      <x v="2"/>
      <x v="1709"/>
      <x v="8"/>
      <x v="7"/>
      <x/>
      <x v="5"/>
      <x v="1"/>
      <x v="1"/>
      <x/>
      <x v="2"/>
    </i>
    <i t="default" r="2">
      <x v="491"/>
    </i>
    <i r="2">
      <x v="492"/>
      <x/>
      <x v="3"/>
      <x v="3"/>
      <x/>
      <x v="1"/>
      <x v="1710"/>
      <x/>
      <x v="1"/>
      <x/>
      <x v="1"/>
      <x v="1"/>
      <x v="1"/>
      <x/>
      <x v="2"/>
    </i>
    <i t="default" r="2">
      <x v="492"/>
    </i>
    <i r="2">
      <x v="493"/>
      <x/>
      <x/>
      <x v="3"/>
      <x v="1"/>
      <x v="2"/>
      <x v="1711"/>
      <x v="8"/>
      <x v="7"/>
      <x/>
      <x v="5"/>
      <x v="1"/>
      <x/>
      <x/>
      <x v="2"/>
    </i>
    <i t="default" r="2">
      <x v="493"/>
    </i>
    <i r="2">
      <x v="497"/>
      <x/>
      <x/>
      <x/>
      <x/>
      <x v="1"/>
      <x v="1725"/>
      <x/>
      <x v="5"/>
      <x/>
      <x v="4"/>
      <x v="1"/>
      <x v="1"/>
      <x/>
      <x v="2"/>
    </i>
    <i t="default" r="2">
      <x v="497"/>
    </i>
    <i r="2">
      <x v="502"/>
      <x/>
      <x v="1"/>
      <x v="4"/>
      <x v="1"/>
      <x v="2"/>
      <x v="1751"/>
      <x v="9"/>
      <x v="5"/>
      <x/>
      <x v="4"/>
      <x/>
      <x/>
      <x/>
      <x/>
    </i>
    <i t="default" r="2">
      <x v="502"/>
    </i>
    <i r="2">
      <x v="503"/>
      <x/>
      <x v="1"/>
      <x v="3"/>
      <x v="1"/>
      <x v="2"/>
      <x v="1752"/>
      <x/>
      <x v="9"/>
      <x v="1"/>
      <x/>
      <x v="1"/>
      <x v="1"/>
      <x/>
      <x/>
    </i>
    <i r="3">
      <x v="1"/>
      <x v="1"/>
      <x v="3"/>
      <x/>
      <x v="1"/>
      <x v="1753"/>
      <x/>
      <x v="10"/>
      <x/>
      <x/>
      <x v="1"/>
      <x v="1"/>
      <x/>
      <x/>
    </i>
    <i t="default" r="2">
      <x v="503"/>
    </i>
    <i r="2">
      <x v="505"/>
      <x/>
      <x v="1"/>
      <x v="3"/>
      <x v="16"/>
      <x v="17"/>
      <x v="1756"/>
      <x v="8"/>
      <x v="7"/>
      <x/>
      <x v="5"/>
      <x v="1"/>
      <x/>
      <x/>
      <x v="2"/>
    </i>
    <i r="3">
      <x v="1"/>
      <x v="1"/>
      <x v="3"/>
      <x v="6"/>
      <x v="7"/>
      <x v="1757"/>
      <x v="8"/>
      <x v="10"/>
      <x/>
      <x/>
      <x v="1"/>
      <x/>
      <x/>
      <x v="2"/>
    </i>
    <i t="default" r="2">
      <x v="505"/>
    </i>
    <i r="2">
      <x v="506"/>
      <x/>
      <x/>
      <x v="3"/>
      <x v="3"/>
      <x v="4"/>
      <x v="1758"/>
      <x v="9"/>
      <x v="10"/>
      <x/>
      <x/>
      <x v="1"/>
      <x v="1"/>
      <x/>
      <x v="2"/>
    </i>
    <i t="default" r="2">
      <x v="506"/>
    </i>
    <i r="2">
      <x v="509"/>
      <x/>
      <x v="5"/>
      <x v="3"/>
      <x/>
      <x v="1"/>
      <x v="1772"/>
      <x/>
      <x v="5"/>
      <x/>
      <x v="4"/>
      <x v="2"/>
      <x v="2"/>
      <x v="3"/>
      <x v="3"/>
    </i>
    <i r="3">
      <x v="1"/>
      <x v="5"/>
      <x v="3"/>
      <x/>
      <x v="1"/>
      <x v="1773"/>
      <x/>
      <x v="10"/>
      <x/>
      <x/>
      <x v="2"/>
      <x v="2"/>
      <x v="3"/>
      <x v="3"/>
    </i>
    <i t="default" r="2">
      <x v="509"/>
    </i>
    <i r="2">
      <x v="513"/>
      <x/>
      <x v="4"/>
      <x v="3"/>
      <x v="4"/>
      <x/>
      <x v="1798"/>
      <x/>
      <x v="10"/>
      <x/>
      <x/>
      <x v="1"/>
      <x v="1"/>
      <x/>
      <x v="2"/>
    </i>
    <i t="default" r="2">
      <x v="513"/>
    </i>
    <i r="2">
      <x v="521"/>
      <x/>
      <x v="1"/>
      <x v="3"/>
      <x v="3"/>
      <x v="4"/>
      <x v="1835"/>
      <x/>
      <x v="10"/>
      <x/>
      <x/>
      <x v="1"/>
      <x/>
      <x/>
      <x/>
    </i>
    <i t="default" r="2">
      <x v="521"/>
    </i>
    <i r="2">
      <x v="522"/>
      <x/>
      <x v="5"/>
      <x/>
      <x/>
      <x v="1"/>
      <x v="1836"/>
      <x v="9"/>
      <x v="5"/>
      <x v="1"/>
      <x/>
      <x v="1"/>
      <x v="1"/>
      <x/>
      <x v="2"/>
    </i>
    <i t="default" r="2">
      <x v="522"/>
    </i>
    <i r="2">
      <x v="524"/>
      <x v="1"/>
      <x v="3"/>
      <x v="4"/>
      <x/>
      <x v="1"/>
      <x v="1840"/>
      <x v="8"/>
      <x v="5"/>
      <x/>
      <x v="4"/>
      <x v="1"/>
      <x v="1"/>
      <x/>
      <x v="2"/>
    </i>
    <i r="3">
      <x v="2"/>
      <x v="3"/>
      <x v="4"/>
      <x/>
      <x v="1"/>
      <x v="1841"/>
      <x v="8"/>
      <x v="5"/>
      <x/>
      <x v="4"/>
      <x v="1"/>
      <x v="1"/>
      <x/>
      <x v="2"/>
    </i>
    <i t="default" r="2">
      <x v="524"/>
    </i>
    <i r="2">
      <x v="527"/>
      <x/>
      <x/>
      <x v="3"/>
      <x/>
      <x v="1"/>
      <x v="1854"/>
      <x/>
      <x v="10"/>
      <x/>
      <x/>
      <x v="1"/>
      <x v="1"/>
      <x/>
      <x/>
    </i>
    <i t="default" r="2">
      <x v="527"/>
    </i>
    <i r="2">
      <x v="530"/>
      <x/>
      <x v="1"/>
      <x v="3"/>
      <x/>
      <x v="1"/>
      <x v="1879"/>
      <x v="9"/>
      <x v="10"/>
      <x/>
      <x/>
      <x/>
      <x/>
      <x/>
      <x/>
    </i>
    <i t="default" r="2">
      <x v="530"/>
    </i>
    <i r="2">
      <x v="531"/>
      <x/>
      <x/>
      <x v="3"/>
      <x v="11"/>
      <x v="12"/>
      <x v="1880"/>
      <x/>
      <x v="10"/>
      <x/>
      <x/>
      <x v="1"/>
      <x v="1"/>
      <x/>
      <x v="2"/>
    </i>
    <i r="3">
      <x v="1"/>
      <x/>
      <x v="3"/>
      <x v="7"/>
      <x v="8"/>
      <x v="1881"/>
      <x/>
      <x v="10"/>
      <x/>
      <x/>
      <x v="1"/>
      <x v="1"/>
      <x/>
      <x v="2"/>
    </i>
    <i t="default" r="2">
      <x v="531"/>
    </i>
    <i r="2">
      <x v="532"/>
      <x/>
      <x v="1"/>
      <x v="4"/>
      <x v="2"/>
      <x v="3"/>
      <x v="1882"/>
      <x v="9"/>
      <x v="6"/>
      <x v="1"/>
      <x/>
      <x/>
      <x/>
      <x v="2"/>
      <x/>
    </i>
    <i t="default" r="2">
      <x v="532"/>
    </i>
    <i r="2">
      <x v="533"/>
      <x/>
      <x v="1"/>
      <x v="3"/>
      <x v="1"/>
      <x v="2"/>
      <x v="1883"/>
      <x v="9"/>
      <x v="10"/>
      <x/>
      <x/>
      <x v="1"/>
      <x/>
      <x/>
      <x v="2"/>
    </i>
    <i t="default" r="2">
      <x v="533"/>
    </i>
    <i r="2">
      <x v="534"/>
      <x/>
      <x v="1"/>
      <x v="3"/>
      <x v="5"/>
      <x v="6"/>
      <x v="1884"/>
      <x v="1"/>
      <x v="10"/>
      <x/>
      <x/>
      <x v="1"/>
      <x/>
      <x/>
      <x/>
    </i>
    <i t="default" r="2">
      <x v="534"/>
    </i>
    <i r="2">
      <x v="535"/>
      <x/>
      <x/>
      <x/>
      <x/>
      <x v="1"/>
      <x v="1885"/>
      <x/>
      <x v="10"/>
      <x/>
      <x/>
      <x v="1"/>
      <x v="1"/>
      <x/>
      <x v="2"/>
    </i>
    <i t="default" r="2">
      <x v="535"/>
    </i>
    <i r="2">
      <x v="537"/>
      <x/>
      <x/>
      <x v="3"/>
      <x/>
      <x v="1"/>
      <x v="1896"/>
      <x v="1"/>
      <x v="10"/>
      <x/>
      <x/>
      <x v="1"/>
      <x/>
      <x/>
      <x/>
    </i>
    <i r="3">
      <x v="1"/>
      <x/>
      <x v="3"/>
      <x/>
      <x v="1"/>
      <x v="1897"/>
      <x v="1"/>
      <x v="10"/>
      <x/>
      <x/>
      <x v="1"/>
      <x/>
      <x/>
      <x/>
    </i>
    <i t="default" r="2">
      <x v="537"/>
    </i>
    <i r="2">
      <x v="538"/>
      <x/>
      <x v="1"/>
      <x v="4"/>
      <x/>
      <x v="1"/>
      <x v="1898"/>
      <x/>
      <x v="10"/>
      <x/>
      <x/>
      <x v="1"/>
      <x/>
      <x/>
      <x/>
    </i>
    <i t="default" r="2">
      <x v="538"/>
    </i>
    <i r="2">
      <x v="539"/>
      <x/>
      <x/>
      <x v="4"/>
      <x/>
      <x v="1"/>
      <x v="1899"/>
      <x/>
      <x v="10"/>
      <x/>
      <x/>
      <x v="1"/>
      <x v="1"/>
      <x/>
      <x v="2"/>
    </i>
    <i r="3">
      <x v="1"/>
      <x/>
      <x v="4"/>
      <x/>
      <x v="1"/>
      <x v="1900"/>
      <x/>
      <x v="10"/>
      <x/>
      <x/>
      <x v="1"/>
      <x v="1"/>
      <x/>
      <x v="2"/>
    </i>
    <i t="default" r="2">
      <x v="539"/>
    </i>
    <i r="2">
      <x v="540"/>
      <x/>
      <x v="3"/>
      <x v="3"/>
      <x v="2"/>
      <x v="3"/>
      <x v="1901"/>
      <x v="8"/>
      <x v="5"/>
      <x v="1"/>
      <x/>
      <x v="1"/>
      <x v="1"/>
      <x/>
      <x v="2"/>
    </i>
    <i t="default" r="2">
      <x v="540"/>
    </i>
    <i r="2">
      <x v="544"/>
      <x/>
      <x v="2"/>
      <x v="3"/>
      <x v="3"/>
      <x v="4"/>
      <x v="1907"/>
      <x v="9"/>
      <x v="10"/>
      <x/>
      <x/>
      <x/>
      <x/>
      <x/>
      <x/>
    </i>
    <i r="3">
      <x v="1"/>
      <x v="2"/>
      <x v="3"/>
      <x v="3"/>
      <x v="4"/>
      <x v="1907"/>
      <x v="9"/>
      <x v="10"/>
      <x/>
      <x/>
      <x/>
      <x/>
      <x/>
      <x/>
    </i>
    <i t="default" r="2">
      <x v="544"/>
    </i>
    <i t="default" r="1">
      <x/>
    </i>
    <i t="default">
      <x v="4"/>
    </i>
    <i>
      <x v="5"/>
      <x/>
      <x v="3"/>
      <x v="40"/>
      <x/>
      <x v="3"/>
      <x v="19"/>
      <x v="20"/>
      <x v="1142"/>
      <x v="1"/>
      <x v="10"/>
      <x/>
      <x/>
      <x v="1"/>
      <x/>
      <x/>
      <x v="2"/>
    </i>
    <i r="3">
      <x v="41"/>
      <x/>
      <x v="3"/>
      <x v="1"/>
      <x v="2"/>
      <x v="1143"/>
      <x v="1"/>
      <x v="10"/>
      <x/>
      <x/>
      <x v="1"/>
      <x/>
      <x/>
      <x v="2"/>
    </i>
    <i r="3">
      <x v="42"/>
      <x/>
      <x v="3"/>
      <x v="4"/>
      <x v="5"/>
      <x v="1144"/>
      <x v="1"/>
      <x v="10"/>
      <x/>
      <x/>
      <x v="1"/>
      <x v="1"/>
      <x/>
      <x v="2"/>
    </i>
    <i r="3">
      <x v="43"/>
      <x/>
      <x v="3"/>
      <x v="7"/>
      <x v="8"/>
      <x v="1145"/>
      <x v="1"/>
      <x v="10"/>
      <x/>
      <x/>
      <x v="1"/>
      <x v="1"/>
      <x/>
      <x v="2"/>
    </i>
    <i r="3">
      <x v="44"/>
      <x/>
      <x v="3"/>
      <x v="3"/>
      <x v="4"/>
      <x v="1146"/>
      <x v="1"/>
      <x v="10"/>
      <x/>
      <x/>
      <x v="1"/>
      <x v="1"/>
      <x/>
      <x v="2"/>
    </i>
    <i r="3">
      <x v="45"/>
      <x/>
      <x v="3"/>
      <x v="2"/>
      <x v="3"/>
      <x v="1144"/>
      <x v="1"/>
      <x v="10"/>
      <x/>
      <x/>
      <x v="1"/>
      <x v="1"/>
      <x/>
      <x v="2"/>
    </i>
    <i r="3">
      <x v="46"/>
      <x/>
      <x v="3"/>
      <x v="7"/>
      <x v="8"/>
      <x v="1145"/>
      <x v="1"/>
      <x v="10"/>
      <x/>
      <x/>
      <x v="1"/>
      <x/>
      <x/>
      <x v="2"/>
    </i>
    <i r="3">
      <x v="47"/>
      <x/>
      <x v="3"/>
      <x v="4"/>
      <x v="5"/>
      <x v="1146"/>
      <x v="1"/>
      <x v="10"/>
      <x/>
      <x/>
      <x v="1"/>
      <x v="1"/>
      <x/>
      <x v="2"/>
    </i>
    <i r="3">
      <x v="48"/>
      <x/>
      <x v="3"/>
      <x v="11"/>
      <x v="12"/>
      <x v="1144"/>
      <x v="1"/>
      <x v="10"/>
      <x/>
      <x/>
      <x v="1"/>
      <x v="1"/>
      <x/>
      <x v="2"/>
    </i>
    <i r="3">
      <x v="49"/>
      <x/>
      <x v="3"/>
      <x v="9"/>
      <x v="10"/>
      <x v="1145"/>
      <x v="1"/>
      <x v="10"/>
      <x/>
      <x/>
      <x v="1"/>
      <x v="1"/>
      <x/>
      <x v="2"/>
    </i>
    <i r="3">
      <x v="50"/>
      <x/>
      <x v="3"/>
      <x v="4"/>
      <x v="5"/>
      <x v="1146"/>
      <x v="1"/>
      <x v="10"/>
      <x/>
      <x/>
      <x v="1"/>
      <x v="1"/>
      <x/>
      <x v="2"/>
    </i>
    <i r="3">
      <x v="51"/>
      <x/>
      <x v="3"/>
      <x v="13"/>
      <x v="14"/>
      <x v="1144"/>
      <x v="1"/>
      <x v="10"/>
      <x/>
      <x/>
      <x v="1"/>
      <x/>
      <x/>
      <x v="2"/>
    </i>
    <i r="3">
      <x v="52"/>
      <x/>
      <x v="3"/>
      <x v="17"/>
      <x v="18"/>
      <x v="1145"/>
      <x v="1"/>
      <x v="10"/>
      <x/>
      <x/>
      <x v="1"/>
      <x/>
      <x/>
      <x v="2"/>
    </i>
    <i r="3">
      <x v="54"/>
      <x/>
      <x v="3"/>
      <x/>
      <x v="1"/>
      <x v="1147"/>
      <x v="1"/>
      <x v="10"/>
      <x/>
      <x/>
      <x v="1"/>
      <x v="1"/>
      <x/>
      <x v="2"/>
    </i>
    <i r="3">
      <x v="55"/>
      <x/>
      <x v="3"/>
      <x v="2"/>
      <x v="3"/>
      <x v="1148"/>
      <x v="1"/>
      <x v="10"/>
      <x/>
      <x/>
      <x v="1"/>
      <x v="1"/>
      <x/>
      <x v="2"/>
    </i>
    <i r="3">
      <x v="56"/>
      <x/>
      <x v="3"/>
      <x v="9"/>
      <x v="10"/>
      <x v="1144"/>
      <x v="1"/>
      <x v="10"/>
      <x/>
      <x/>
      <x v="1"/>
      <x v="1"/>
      <x/>
      <x v="2"/>
    </i>
    <i r="3">
      <x v="57"/>
      <x/>
      <x v="3"/>
      <x v="1"/>
      <x v="2"/>
      <x v="1149"/>
      <x v="1"/>
      <x v="10"/>
      <x/>
      <x/>
      <x v="1"/>
      <x/>
      <x/>
      <x v="2"/>
    </i>
    <i r="3">
      <x v="58"/>
      <x/>
      <x v="3"/>
      <x v="11"/>
      <x v="12"/>
      <x v="1150"/>
      <x v="1"/>
      <x v="10"/>
      <x/>
      <x/>
      <x v="1"/>
      <x/>
      <x/>
      <x v="2"/>
    </i>
    <i r="3">
      <x v="59"/>
      <x/>
      <x v="3"/>
      <x v="1"/>
      <x v="2"/>
      <x v="1151"/>
      <x v="1"/>
      <x v="10"/>
      <x/>
      <x/>
      <x v="1"/>
      <x/>
      <x/>
      <x v="2"/>
    </i>
    <i r="3">
      <x v="60"/>
      <x/>
      <x v="3"/>
      <x v="11"/>
      <x v="12"/>
      <x v="1152"/>
      <x v="1"/>
      <x v="10"/>
      <x/>
      <x/>
      <x v="1"/>
      <x/>
      <x/>
      <x v="2"/>
    </i>
    <i t="default" r="2">
      <x v="3"/>
    </i>
    <i r="2">
      <x v="328"/>
      <x/>
      <x v="4"/>
      <x v="3"/>
      <x v="2"/>
      <x v="3"/>
      <x v="1112"/>
      <x/>
      <x v="10"/>
      <x/>
      <x/>
      <x v="1"/>
      <x v="1"/>
      <x/>
      <x v="2"/>
    </i>
    <i r="3">
      <x v="1"/>
      <x v="4"/>
      <x v="3"/>
      <x v="11"/>
      <x v="12"/>
      <x v="1113"/>
      <x/>
      <x v="10"/>
      <x/>
      <x/>
      <x v="1"/>
      <x/>
      <x/>
      <x v="2"/>
    </i>
    <i t="default" r="2">
      <x v="328"/>
    </i>
    <i r="2">
      <x v="358"/>
      <x/>
      <x/>
      <x v="3"/>
      <x v="11"/>
      <x v="12"/>
      <x v="1236"/>
      <x/>
      <x v="5"/>
      <x v="1"/>
      <x/>
      <x v="1"/>
      <x v="1"/>
      <x/>
      <x v="2"/>
    </i>
    <i t="default" r="2">
      <x v="358"/>
    </i>
    <i r="2">
      <x v="364"/>
      <x/>
      <x/>
      <x v="3"/>
      <x/>
      <x v="1"/>
      <x v="1246"/>
      <x/>
      <x v="10"/>
      <x/>
      <x/>
      <x v="1"/>
      <x v="1"/>
      <x/>
      <x v="2"/>
    </i>
    <i r="3">
      <x v="1"/>
      <x/>
      <x v="3"/>
      <x v="1"/>
      <x v="2"/>
      <x v="1247"/>
      <x/>
      <x v="10"/>
      <x/>
      <x/>
      <x v="1"/>
      <x v="1"/>
      <x/>
      <x v="2"/>
    </i>
    <i r="3">
      <x v="2"/>
      <x/>
      <x v="3"/>
      <x v="24"/>
      <x v="25"/>
      <x v="1248"/>
      <x/>
      <x v="10"/>
      <x/>
      <x/>
      <x v="1"/>
      <x v="1"/>
      <x/>
      <x v="2"/>
    </i>
    <i r="3">
      <x v="3"/>
      <x/>
      <x v="3"/>
      <x/>
      <x v="1"/>
      <x v="1249"/>
      <x/>
      <x v="10"/>
      <x/>
      <x/>
      <x v="1"/>
      <x v="1"/>
      <x/>
      <x v="2"/>
    </i>
    <i t="default" r="2">
      <x v="364"/>
    </i>
    <i r="2">
      <x v="371"/>
      <x/>
      <x/>
      <x v="3"/>
      <x v="20"/>
      <x v="21"/>
      <x v="1264"/>
      <x/>
      <x v="10"/>
      <x/>
      <x/>
      <x v="1"/>
      <x v="1"/>
      <x/>
      <x v="2"/>
    </i>
    <i t="default" r="2">
      <x v="371"/>
    </i>
    <i r="2">
      <x v="420"/>
      <x/>
      <x v="4"/>
      <x v="3"/>
      <x v="79"/>
      <x v="79"/>
      <x v="1408"/>
      <x/>
      <x v="10"/>
      <x/>
      <x/>
      <x v="2"/>
      <x v="2"/>
      <x v="3"/>
      <x v="3"/>
    </i>
    <i r="3">
      <x v="1"/>
      <x v="4"/>
      <x v="3"/>
      <x v="1"/>
      <x v="2"/>
      <x v="1409"/>
      <x/>
      <x v="10"/>
      <x/>
      <x/>
      <x v="2"/>
      <x v="2"/>
      <x v="3"/>
      <x v="3"/>
    </i>
    <i r="3">
      <x v="2"/>
      <x v="4"/>
      <x v="3"/>
      <x v="10"/>
      <x v="11"/>
      <x v="1410"/>
      <x/>
      <x v="10"/>
      <x/>
      <x/>
      <x v="2"/>
      <x v="2"/>
      <x v="3"/>
      <x v="3"/>
    </i>
    <i r="3">
      <x v="3"/>
      <x v="4"/>
      <x v="3"/>
      <x/>
      <x v="1"/>
      <x v="1411"/>
      <x/>
      <x v="10"/>
      <x/>
      <x/>
      <x v="2"/>
      <x v="2"/>
      <x v="3"/>
      <x v="3"/>
    </i>
    <i r="3">
      <x v="4"/>
      <x v="4"/>
      <x v="3"/>
      <x v="1"/>
      <x v="2"/>
      <x v="1412"/>
      <x/>
      <x v="10"/>
      <x/>
      <x/>
      <x v="2"/>
      <x v="2"/>
      <x v="3"/>
      <x v="3"/>
    </i>
    <i r="3">
      <x v="5"/>
      <x v="4"/>
      <x v="3"/>
      <x v="1"/>
      <x v="2"/>
      <x v="1413"/>
      <x/>
      <x v="10"/>
      <x/>
      <x/>
      <x v="2"/>
      <x v="2"/>
      <x v="3"/>
      <x v="3"/>
    </i>
    <i r="3">
      <x v="6"/>
      <x v="4"/>
      <x v="3"/>
      <x v="1"/>
      <x v="2"/>
      <x v="1414"/>
      <x/>
      <x v="10"/>
      <x/>
      <x/>
      <x v="2"/>
      <x v="2"/>
      <x v="3"/>
      <x v="3"/>
    </i>
    <i r="3">
      <x v="7"/>
      <x v="4"/>
      <x v="3"/>
      <x v="2"/>
      <x v="3"/>
      <x v="1415"/>
      <x/>
      <x v="10"/>
      <x/>
      <x/>
      <x v="2"/>
      <x v="2"/>
      <x v="3"/>
      <x v="3"/>
    </i>
    <i r="3">
      <x v="8"/>
      <x v="4"/>
      <x v="3"/>
      <x v="2"/>
      <x v="3"/>
      <x v="1416"/>
      <x/>
      <x v="10"/>
      <x/>
      <x/>
      <x v="2"/>
      <x v="2"/>
      <x v="3"/>
      <x v="3"/>
    </i>
    <i r="3">
      <x v="9"/>
      <x v="4"/>
      <x v="3"/>
      <x v="2"/>
      <x v="3"/>
      <x v="1417"/>
      <x/>
      <x v="10"/>
      <x/>
      <x/>
      <x v="2"/>
      <x v="2"/>
      <x v="3"/>
      <x v="3"/>
    </i>
    <i r="3">
      <x v="10"/>
      <x v="4"/>
      <x v="3"/>
      <x v="2"/>
      <x v="3"/>
      <x v="1418"/>
      <x/>
      <x v="10"/>
      <x/>
      <x/>
      <x v="2"/>
      <x v="2"/>
      <x v="3"/>
      <x v="3"/>
    </i>
    <i r="3">
      <x v="11"/>
      <x v="4"/>
      <x v="3"/>
      <x v="3"/>
      <x v="4"/>
      <x v="1419"/>
      <x/>
      <x v="10"/>
      <x/>
      <x/>
      <x v="2"/>
      <x v="2"/>
      <x v="3"/>
      <x v="3"/>
    </i>
    <i r="3">
      <x v="12"/>
      <x v="4"/>
      <x v="3"/>
      <x v="3"/>
      <x v="4"/>
      <x v="1420"/>
      <x/>
      <x v="10"/>
      <x/>
      <x/>
      <x v="2"/>
      <x v="2"/>
      <x v="3"/>
      <x v="3"/>
    </i>
    <i r="3">
      <x v="13"/>
      <x v="4"/>
      <x v="3"/>
      <x v="3"/>
      <x v="4"/>
      <x v="1421"/>
      <x/>
      <x v="10"/>
      <x/>
      <x/>
      <x v="2"/>
      <x v="2"/>
      <x v="3"/>
      <x v="3"/>
    </i>
    <i r="3">
      <x v="14"/>
      <x v="4"/>
      <x v="3"/>
      <x v="3"/>
      <x v="4"/>
      <x v="1422"/>
      <x/>
      <x v="10"/>
      <x/>
      <x/>
      <x v="2"/>
      <x v="2"/>
      <x v="3"/>
      <x v="3"/>
    </i>
    <i r="3">
      <x v="15"/>
      <x v="4"/>
      <x v="3"/>
      <x v="4"/>
      <x v="5"/>
      <x v="1423"/>
      <x/>
      <x v="10"/>
      <x/>
      <x/>
      <x v="2"/>
      <x v="2"/>
      <x v="3"/>
      <x v="3"/>
    </i>
    <i r="3">
      <x v="16"/>
      <x v="4"/>
      <x v="3"/>
      <x v="4"/>
      <x v="5"/>
      <x v="1424"/>
      <x/>
      <x v="10"/>
      <x/>
      <x/>
      <x v="2"/>
      <x v="2"/>
      <x v="3"/>
      <x v="3"/>
    </i>
    <i r="3">
      <x v="17"/>
      <x v="4"/>
      <x v="3"/>
      <x v="4"/>
      <x v="5"/>
      <x v="1425"/>
      <x/>
      <x v="10"/>
      <x/>
      <x/>
      <x v="2"/>
      <x v="2"/>
      <x v="3"/>
      <x v="3"/>
    </i>
    <i r="3">
      <x v="18"/>
      <x v="4"/>
      <x v="3"/>
      <x v="4"/>
      <x v="5"/>
      <x v="1426"/>
      <x/>
      <x v="10"/>
      <x/>
      <x/>
      <x v="2"/>
      <x v="2"/>
      <x v="3"/>
      <x v="3"/>
    </i>
    <i r="3">
      <x v="19"/>
      <x v="4"/>
      <x v="3"/>
      <x v="5"/>
      <x v="6"/>
      <x v="1427"/>
      <x/>
      <x v="10"/>
      <x/>
      <x/>
      <x v="2"/>
      <x v="2"/>
      <x v="3"/>
      <x v="3"/>
    </i>
    <i r="3">
      <x v="20"/>
      <x v="4"/>
      <x v="3"/>
      <x v="9"/>
      <x v="10"/>
      <x v="1428"/>
      <x/>
      <x v="10"/>
      <x/>
      <x/>
      <x v="2"/>
      <x v="2"/>
      <x v="3"/>
      <x v="3"/>
    </i>
    <i r="3">
      <x v="21"/>
      <x v="4"/>
      <x v="3"/>
      <x v="3"/>
      <x v="4"/>
      <x v="1429"/>
      <x/>
      <x v="10"/>
      <x/>
      <x/>
      <x v="1"/>
      <x v="1"/>
      <x/>
      <x v="2"/>
    </i>
    <i r="3">
      <x v="22"/>
      <x v="4"/>
      <x v="3"/>
      <x v="19"/>
      <x v="20"/>
      <x v="1430"/>
      <x/>
      <x v="10"/>
      <x/>
      <x/>
      <x v="1"/>
      <x v="1"/>
      <x/>
      <x v="2"/>
    </i>
    <i r="3">
      <x v="23"/>
      <x v="4"/>
      <x v="3"/>
      <x v="15"/>
      <x v="16"/>
      <x v="1431"/>
      <x/>
      <x v="10"/>
      <x/>
      <x/>
      <x v="1"/>
      <x v="1"/>
      <x/>
      <x v="2"/>
    </i>
    <i r="3">
      <x v="24"/>
      <x v="4"/>
      <x v="3"/>
      <x v="3"/>
      <x v="4"/>
      <x v="1432"/>
      <x/>
      <x v="10"/>
      <x/>
      <x/>
      <x v="2"/>
      <x v="2"/>
      <x v="3"/>
      <x v="3"/>
    </i>
    <i r="3">
      <x v="25"/>
      <x v="4"/>
      <x v="3"/>
      <x v="2"/>
      <x v="3"/>
      <x v="1433"/>
      <x/>
      <x v="10"/>
      <x/>
      <x/>
      <x v="2"/>
      <x v="2"/>
      <x v="3"/>
      <x v="3"/>
    </i>
    <i r="3">
      <x v="26"/>
      <x v="4"/>
      <x v="3"/>
      <x v="7"/>
      <x v="8"/>
      <x v="1434"/>
      <x/>
      <x v="10"/>
      <x/>
      <x/>
      <x v="2"/>
      <x v="2"/>
      <x v="3"/>
      <x v="3"/>
    </i>
    <i r="3">
      <x v="27"/>
      <x v="4"/>
      <x v="3"/>
      <x v="15"/>
      <x v="16"/>
      <x v="1435"/>
      <x/>
      <x v="10"/>
      <x/>
      <x/>
      <x v="2"/>
      <x v="2"/>
      <x v="3"/>
      <x v="3"/>
    </i>
    <i t="default" r="2">
      <x v="420"/>
    </i>
    <i r="2">
      <x v="422"/>
      <x/>
      <x v="1"/>
      <x v="3"/>
      <x v="80"/>
      <x v="80"/>
      <x v="1442"/>
      <x v="9"/>
      <x v="10"/>
      <x/>
      <x/>
      <x v="1"/>
      <x v="1"/>
      <x/>
      <x/>
    </i>
    <i r="3">
      <x v="1"/>
      <x v="1"/>
      <x v="3"/>
      <x v="18"/>
      <x v="19"/>
      <x v="1443"/>
      <x v="9"/>
      <x v="10"/>
      <x/>
      <x/>
      <x v="1"/>
      <x v="1"/>
      <x/>
      <x/>
    </i>
    <i t="default" r="2">
      <x v="422"/>
    </i>
    <i r="2">
      <x v="431"/>
      <x v="4"/>
      <x/>
      <x v="3"/>
      <x v="6"/>
      <x v="7"/>
      <x v="1470"/>
      <x v="8"/>
      <x v="10"/>
      <x/>
      <x/>
      <x v="1"/>
      <x/>
      <x/>
      <x v="2"/>
    </i>
    <i t="default" r="2">
      <x v="431"/>
    </i>
    <i r="2">
      <x v="444"/>
      <x/>
      <x/>
      <x v="3"/>
      <x v="17"/>
      <x v="18"/>
      <x v="1556"/>
      <x/>
      <x v="10"/>
      <x/>
      <x/>
      <x v="1"/>
      <x v="1"/>
      <x/>
      <x v="2"/>
    </i>
    <i t="default" r="2">
      <x v="444"/>
    </i>
    <i r="2">
      <x v="511"/>
      <x v="16"/>
      <x/>
      <x v="3"/>
      <x v="43"/>
      <x v="44"/>
      <x v="1775"/>
      <x/>
      <x v="5"/>
      <x v="1"/>
      <x/>
      <x v="1"/>
      <x v="1"/>
      <x/>
      <x v="2"/>
    </i>
    <i r="3">
      <x v="17"/>
      <x/>
      <x v="3"/>
      <x v="11"/>
      <x v="12"/>
      <x v="1776"/>
      <x/>
      <x v="5"/>
      <x v="1"/>
      <x/>
      <x v="1"/>
      <x v="1"/>
      <x/>
      <x v="2"/>
    </i>
    <i r="3">
      <x v="22"/>
      <x/>
      <x v="3"/>
      <x v="2"/>
      <x v="3"/>
      <x v="1781"/>
      <x/>
      <x v="10"/>
      <x/>
      <x/>
      <x v="1"/>
      <x/>
      <x/>
      <x v="2"/>
    </i>
    <i r="3">
      <x v="23"/>
      <x/>
      <x v="3"/>
      <x v="17"/>
      <x v="18"/>
      <x v="1782"/>
      <x/>
      <x v="10"/>
      <x/>
      <x/>
      <x v="1"/>
      <x/>
      <x/>
      <x v="2"/>
    </i>
    <i r="3">
      <x v="25"/>
      <x/>
      <x v="3"/>
      <x v="7"/>
      <x v="8"/>
      <x v="1784"/>
      <x/>
      <x v="10"/>
      <x/>
      <x/>
      <x v="1"/>
      <x/>
      <x/>
      <x v="2"/>
    </i>
    <i r="3">
      <x v="26"/>
      <x/>
      <x v="3"/>
      <x v="46"/>
      <x v="47"/>
      <x v="1775"/>
      <x/>
      <x v="5"/>
      <x v="1"/>
      <x/>
      <x v="1"/>
      <x v="1"/>
      <x/>
      <x v="2"/>
    </i>
    <i r="3">
      <x v="27"/>
      <x/>
      <x v="3"/>
      <x v="17"/>
      <x v="18"/>
      <x v="1776"/>
      <x/>
      <x v="10"/>
      <x/>
      <x/>
      <x v="1"/>
      <x v="1"/>
      <x/>
      <x v="2"/>
    </i>
    <i r="3">
      <x v="32"/>
      <x/>
      <x v="3"/>
      <x v="17"/>
      <x v="18"/>
      <x v="1782"/>
      <x/>
      <x v="10"/>
      <x/>
      <x/>
      <x v="1"/>
      <x/>
      <x/>
      <x v="2"/>
    </i>
    <i r="3">
      <x v="95"/>
      <x/>
      <x v="3"/>
      <x v="1"/>
      <x v="2"/>
      <x v="1781"/>
      <x v="8"/>
      <x v="10"/>
      <x/>
      <x/>
      <x v="1"/>
      <x/>
      <x/>
      <x v="2"/>
    </i>
    <i t="default" r="2">
      <x v="511"/>
    </i>
    <i r="2">
      <x v="525"/>
      <x/>
      <x/>
      <x v="3"/>
      <x v="19"/>
      <x v="20"/>
      <x v="1842"/>
      <x v="1"/>
      <x v="10"/>
      <x/>
      <x/>
      <x v="1"/>
      <x v="1"/>
      <x/>
      <x v="2"/>
    </i>
    <i r="3">
      <x v="1"/>
      <x/>
      <x v="3"/>
      <x v="9"/>
      <x v="10"/>
      <x v="1843"/>
      <x v="1"/>
      <x v="10"/>
      <x/>
      <x/>
      <x v="1"/>
      <x v="1"/>
      <x/>
      <x v="2"/>
    </i>
    <i t="default" r="2">
      <x v="525"/>
    </i>
    <i t="default" r="1">
      <x/>
    </i>
    <i t="default">
      <x v="5"/>
    </i>
    <i>
      <x v="6"/>
      <x/>
      <x v="343"/>
      <x/>
      <x/>
      <x v="3"/>
      <x v="3"/>
      <x v="4"/>
      <x v="1184"/>
      <x v="1"/>
      <x v="10"/>
      <x/>
      <x/>
      <x v="1"/>
      <x v="1"/>
      <x/>
      <x v="2"/>
    </i>
    <i r="3">
      <x v="1"/>
      <x/>
      <x v="3"/>
      <x/>
      <x v="1"/>
      <x v="1185"/>
      <x v="1"/>
      <x v="10"/>
      <x/>
      <x/>
      <x v="1"/>
      <x v="1"/>
      <x/>
      <x v="2"/>
    </i>
    <i r="3">
      <x v="2"/>
      <x/>
      <x v="3"/>
      <x/>
      <x v="1"/>
      <x v="1186"/>
      <x v="1"/>
      <x v="10"/>
      <x/>
      <x/>
      <x v="1"/>
      <x v="1"/>
      <x/>
      <x v="2"/>
    </i>
    <i r="3">
      <x v="3"/>
      <x/>
      <x v="3"/>
      <x v="2"/>
      <x v="3"/>
      <x v="1187"/>
      <x v="1"/>
      <x v="10"/>
      <x/>
      <x/>
      <x v="1"/>
      <x v="1"/>
      <x/>
      <x v="2"/>
    </i>
    <i r="3">
      <x v="4"/>
      <x/>
      <x v="3"/>
      <x v="3"/>
      <x v="4"/>
      <x v="1188"/>
      <x v="1"/>
      <x v="10"/>
      <x/>
      <x/>
      <x v="1"/>
      <x v="1"/>
      <x/>
      <x v="2"/>
    </i>
    <i r="3">
      <x v="8"/>
      <x v="1"/>
      <x v="3"/>
      <x v="15"/>
      <x v="16"/>
      <x v="1189"/>
      <x v="1"/>
      <x v="10"/>
      <x/>
      <x/>
      <x v="1"/>
      <x/>
      <x v="2"/>
      <x/>
    </i>
    <i t="default" r="2">
      <x v="343"/>
    </i>
    <i r="2">
      <x v="344"/>
      <x/>
      <x v="6"/>
      <x v="3"/>
      <x v="14"/>
      <x v="92"/>
      <x v="1190"/>
      <x/>
      <x v="10"/>
      <x/>
      <x/>
      <x v="1"/>
      <x v="1"/>
      <x/>
      <x v="2"/>
    </i>
    <i r="3">
      <x v="1"/>
      <x v="6"/>
      <x v="3"/>
      <x v="2"/>
      <x v="3"/>
      <x v="1191"/>
      <x v="9"/>
      <x v="10"/>
      <x/>
      <x/>
      <x v="1"/>
      <x v="1"/>
      <x/>
      <x v="2"/>
    </i>
    <i t="default" r="2">
      <x v="344"/>
    </i>
    <i r="2">
      <x v="363"/>
      <x/>
      <x v="1"/>
      <x v="3"/>
      <x v="2"/>
      <x v="3"/>
      <x v="1243"/>
      <x v="9"/>
      <x v="10"/>
      <x/>
      <x/>
      <x/>
      <x/>
      <x/>
      <x/>
    </i>
    <i r="3">
      <x v="1"/>
      <x v="1"/>
      <x v="3"/>
      <x v="2"/>
      <x v="3"/>
      <x v="1244"/>
      <x v="9"/>
      <x v="10"/>
      <x/>
      <x/>
      <x/>
      <x/>
      <x/>
      <x/>
    </i>
    <i r="3">
      <x v="2"/>
      <x v="1"/>
      <x v="3"/>
      <x v="2"/>
      <x v="3"/>
      <x v="1245"/>
      <x v="9"/>
      <x v="10"/>
      <x/>
      <x/>
      <x/>
      <x/>
      <x/>
      <x/>
    </i>
    <i t="default" r="2">
      <x v="363"/>
    </i>
    <i r="2">
      <x v="387"/>
      <x/>
      <x/>
      <x v="3"/>
      <x v="30"/>
      <x v="31"/>
      <x v="1290"/>
      <x v="8"/>
      <x v="7"/>
      <x/>
      <x v="5"/>
      <x/>
      <x/>
      <x/>
      <x/>
    </i>
    <i t="default" r="2">
      <x v="387"/>
    </i>
    <i r="2">
      <x v="391"/>
      <x/>
      <x v="1"/>
      <x/>
      <x v="1"/>
      <x v="2"/>
      <x v="1297"/>
      <x v="8"/>
      <x v="10"/>
      <x/>
      <x/>
      <x v="1"/>
      <x/>
      <x/>
      <x/>
    </i>
    <i t="default" r="2">
      <x v="391"/>
    </i>
    <i r="2">
      <x v="393"/>
      <x/>
      <x v="5"/>
      <x v="3"/>
      <x v="6"/>
      <x/>
      <x v="1299"/>
      <x/>
      <x v="10"/>
      <x/>
      <x/>
      <x v="2"/>
      <x v="2"/>
      <x v="3"/>
      <x v="3"/>
    </i>
    <i r="3">
      <x v="2"/>
      <x v="5"/>
      <x v="3"/>
      <x v="33"/>
      <x/>
      <x v="1300"/>
      <x/>
      <x v="10"/>
      <x/>
      <x/>
      <x v="2"/>
      <x v="2"/>
      <x v="3"/>
      <x v="3"/>
    </i>
    <i r="3">
      <x v="3"/>
      <x v="5"/>
      <x v="3"/>
      <x/>
      <x/>
      <x v="1301"/>
      <x/>
      <x v="10"/>
      <x/>
      <x/>
      <x v="2"/>
      <x v="2"/>
      <x v="3"/>
      <x v="3"/>
    </i>
    <i r="3">
      <x v="4"/>
      <x v="5"/>
      <x v="3"/>
      <x v="1"/>
      <x/>
      <x v="1302"/>
      <x/>
      <x v="10"/>
      <x/>
      <x/>
      <x v="2"/>
      <x v="2"/>
      <x v="3"/>
      <x v="3"/>
    </i>
    <i r="3">
      <x v="5"/>
      <x v="5"/>
      <x v="3"/>
      <x/>
      <x/>
      <x v="1303"/>
      <x/>
      <x v="10"/>
      <x/>
      <x/>
      <x v="2"/>
      <x v="2"/>
      <x v="3"/>
      <x v="3"/>
    </i>
    <i r="3">
      <x v="6"/>
      <x v="5"/>
      <x v="3"/>
      <x v="29"/>
      <x/>
      <x v="1304"/>
      <x/>
      <x v="5"/>
      <x/>
      <x v="4"/>
      <x v="2"/>
      <x v="2"/>
      <x v="3"/>
      <x v="3"/>
    </i>
    <i r="3">
      <x v="7"/>
      <x v="5"/>
      <x v="3"/>
      <x/>
      <x/>
      <x v="1305"/>
      <x/>
      <x v="10"/>
      <x/>
      <x/>
      <x v="2"/>
      <x v="2"/>
      <x v="3"/>
      <x v="3"/>
    </i>
    <i r="3">
      <x v="8"/>
      <x v="5"/>
      <x v="3"/>
      <x v="1"/>
      <x/>
      <x v="1306"/>
      <x/>
      <x v="10"/>
      <x/>
      <x/>
      <x v="2"/>
      <x v="2"/>
      <x v="3"/>
      <x v="3"/>
    </i>
    <i r="3">
      <x v="9"/>
      <x v="5"/>
      <x v="3"/>
      <x v="3"/>
      <x/>
      <x v="1307"/>
      <x/>
      <x v="10"/>
      <x/>
      <x/>
      <x v="2"/>
      <x v="2"/>
      <x v="3"/>
      <x v="3"/>
    </i>
    <i r="3">
      <x v="10"/>
      <x v="5"/>
      <x v="3"/>
      <x v="3"/>
      <x/>
      <x v="1308"/>
      <x/>
      <x v="10"/>
      <x/>
      <x/>
      <x v="2"/>
      <x v="2"/>
      <x v="3"/>
      <x v="3"/>
    </i>
    <i r="3">
      <x v="11"/>
      <x v="5"/>
      <x v="3"/>
      <x v="7"/>
      <x/>
      <x v="1309"/>
      <x/>
      <x v="10"/>
      <x/>
      <x/>
      <x v="2"/>
      <x v="2"/>
      <x v="3"/>
      <x v="3"/>
    </i>
    <i r="3">
      <x v="12"/>
      <x v="5"/>
      <x v="3"/>
      <x v="3"/>
      <x/>
      <x v="1310"/>
      <x/>
      <x v="10"/>
      <x/>
      <x/>
      <x v="2"/>
      <x v="2"/>
      <x v="3"/>
      <x v="3"/>
    </i>
    <i r="3">
      <x v="14"/>
      <x/>
      <x v="3"/>
      <x v="13"/>
      <x v="14"/>
      <x v="1311"/>
      <x v="1"/>
      <x v="5"/>
      <x v="1"/>
      <x/>
      <x v="1"/>
      <x v="1"/>
      <x/>
      <x v="2"/>
    </i>
    <i r="3">
      <x v="15"/>
      <x v="5"/>
      <x v="3"/>
      <x v="11"/>
      <x/>
      <x v="1312"/>
      <x/>
      <x v="10"/>
      <x/>
      <x/>
      <x v="2"/>
      <x v="2"/>
      <x v="3"/>
      <x v="3"/>
    </i>
    <i r="3">
      <x v="17"/>
      <x v="5"/>
      <x v="3"/>
      <x v="2"/>
      <x v="1"/>
      <x v="1313"/>
      <x/>
      <x v="10"/>
      <x/>
      <x/>
      <x v="2"/>
      <x v="2"/>
      <x v="3"/>
      <x v="3"/>
    </i>
    <i r="3">
      <x v="18"/>
      <x v="5"/>
      <x v="3"/>
      <x v="3"/>
      <x/>
      <x v="1314"/>
      <x/>
      <x v="10"/>
      <x/>
      <x/>
      <x v="2"/>
      <x v="2"/>
      <x v="3"/>
      <x v="3"/>
    </i>
    <i r="3">
      <x v="19"/>
      <x v="5"/>
      <x v="3"/>
      <x v="2"/>
      <x v="2"/>
      <x v="1315"/>
      <x/>
      <x v="10"/>
      <x/>
      <x/>
      <x v="2"/>
      <x v="2"/>
      <x v="3"/>
      <x v="3"/>
    </i>
    <i r="3">
      <x v="20"/>
      <x v="5"/>
      <x v="3"/>
      <x v="6"/>
      <x/>
      <x v="1316"/>
      <x/>
      <x v="10"/>
      <x/>
      <x/>
      <x v="2"/>
      <x v="2"/>
      <x v="3"/>
      <x v="3"/>
    </i>
    <i r="3">
      <x v="22"/>
      <x v="5"/>
      <x v="3"/>
      <x v="1"/>
      <x/>
      <x v="1317"/>
      <x/>
      <x v="10"/>
      <x/>
      <x/>
      <x v="2"/>
      <x v="2"/>
      <x v="3"/>
      <x v="3"/>
    </i>
    <i r="3">
      <x v="23"/>
      <x v="5"/>
      <x v="3"/>
      <x v="2"/>
      <x/>
      <x v="1318"/>
      <x/>
      <x v="10"/>
      <x/>
      <x/>
      <x v="2"/>
      <x v="2"/>
      <x v="3"/>
      <x v="3"/>
    </i>
    <i r="3">
      <x v="25"/>
      <x v="5"/>
      <x v="3"/>
      <x v="2"/>
      <x/>
      <x v="1313"/>
      <x/>
      <x v="10"/>
      <x/>
      <x/>
      <x v="2"/>
      <x v="2"/>
      <x v="3"/>
      <x v="3"/>
    </i>
    <i t="default" r="2">
      <x v="393"/>
    </i>
    <i r="2">
      <x v="411"/>
      <x v="1"/>
      <x/>
      <x v="3"/>
      <x/>
      <x v="1"/>
      <x v="1368"/>
      <x/>
      <x v="10"/>
      <x/>
      <x/>
      <x v="1"/>
      <x v="1"/>
      <x/>
      <x v="2"/>
    </i>
    <i r="3">
      <x v="2"/>
      <x/>
      <x v="3"/>
      <x v="1"/>
      <x v="2"/>
      <x v="1369"/>
      <x/>
      <x v="10"/>
      <x/>
      <x/>
      <x v="1"/>
      <x v="1"/>
      <x/>
      <x v="2"/>
    </i>
    <i r="3">
      <x v="3"/>
      <x/>
      <x v="3"/>
      <x/>
      <x v="1"/>
      <x v="1370"/>
      <x/>
      <x v="10"/>
      <x/>
      <x/>
      <x v="1"/>
      <x v="1"/>
      <x/>
      <x v="2"/>
    </i>
    <i r="3">
      <x v="4"/>
      <x/>
      <x v="3"/>
      <x v="9"/>
      <x v="10"/>
      <x v="1371"/>
      <x/>
      <x v="10"/>
      <x/>
      <x/>
      <x v="1"/>
      <x v="1"/>
      <x/>
      <x v="2"/>
    </i>
    <i r="3">
      <x v="5"/>
      <x/>
      <x v="3"/>
      <x v="1"/>
      <x v="2"/>
      <x v="1372"/>
      <x/>
      <x v="10"/>
      <x/>
      <x/>
      <x v="1"/>
      <x v="1"/>
      <x/>
      <x v="2"/>
    </i>
    <i r="3">
      <x v="6"/>
      <x/>
      <x v="3"/>
      <x v="1"/>
      <x v="2"/>
      <x v="1373"/>
      <x/>
      <x v="10"/>
      <x/>
      <x/>
      <x v="1"/>
      <x v="1"/>
      <x/>
      <x v="2"/>
    </i>
    <i r="3">
      <x v="7"/>
      <x/>
      <x v="3"/>
      <x v="1"/>
      <x v="2"/>
      <x v="1374"/>
      <x/>
      <x v="10"/>
      <x/>
      <x/>
      <x v="1"/>
      <x v="1"/>
      <x/>
      <x v="2"/>
    </i>
    <i t="default" r="2">
      <x v="411"/>
    </i>
    <i r="2">
      <x v="414"/>
      <x/>
      <x v="1"/>
      <x v="3"/>
      <x v="1"/>
      <x v="2"/>
      <x v="1382"/>
      <x v="9"/>
      <x v="7"/>
      <x/>
      <x v="5"/>
      <x/>
      <x/>
      <x/>
      <x/>
    </i>
    <i r="3">
      <x v="1"/>
      <x v="1"/>
      <x v="3"/>
      <x v="29"/>
      <x v="30"/>
      <x v="1383"/>
      <x v="9"/>
      <x v="10"/>
      <x/>
      <x/>
      <x/>
      <x/>
      <x/>
      <x/>
    </i>
    <i t="default" r="2">
      <x v="414"/>
    </i>
    <i r="2">
      <x v="452"/>
      <x/>
      <x/>
      <x v="3"/>
      <x v="51"/>
      <x v="52"/>
      <x v="1572"/>
      <x/>
      <x v="10"/>
      <x/>
      <x/>
      <x v="1"/>
      <x v="1"/>
      <x/>
      <x v="2"/>
    </i>
    <i t="default" r="2">
      <x v="452"/>
    </i>
    <i r="2">
      <x v="472"/>
      <x/>
      <x v="4"/>
      <x v="3"/>
      <x v="12"/>
      <x v="13"/>
      <x v="805"/>
      <x/>
      <x v="4"/>
      <x/>
      <x v="3"/>
      <x v="1"/>
      <x v="1"/>
      <x/>
      <x v="2"/>
    </i>
    <i t="default" r="2">
      <x v="472"/>
    </i>
    <i r="2">
      <x v="482"/>
      <x/>
      <x/>
      <x v="3"/>
      <x v="60"/>
      <x v="61"/>
      <x v="1664"/>
      <x v="1"/>
      <x v="10"/>
      <x/>
      <x/>
      <x v="1"/>
      <x v="1"/>
      <x/>
      <x v="2"/>
    </i>
    <i r="3">
      <x v="1"/>
      <x/>
      <x v="3"/>
      <x v="83"/>
      <x v="82"/>
      <x v="1665"/>
      <x v="1"/>
      <x v="10"/>
      <x/>
      <x/>
      <x v="1"/>
      <x v="1"/>
      <x/>
      <x v="2"/>
    </i>
    <i r="3">
      <x v="2"/>
      <x/>
      <x v="3"/>
      <x v="4"/>
      <x v="5"/>
      <x v="1666"/>
      <x v="1"/>
      <x v="10"/>
      <x/>
      <x/>
      <x v="1"/>
      <x v="1"/>
      <x/>
      <x v="2"/>
    </i>
    <i r="3">
      <x v="3"/>
      <x v="1"/>
      <x v="3"/>
      <x v="2"/>
      <x v="3"/>
      <x v="1667"/>
      <x v="1"/>
      <x v="10"/>
      <x/>
      <x/>
      <x v="1"/>
      <x/>
      <x/>
      <x v="2"/>
    </i>
    <i r="3">
      <x v="4"/>
      <x v="1"/>
      <x v="3"/>
      <x v="14"/>
      <x v="15"/>
      <x v="1668"/>
      <x v="1"/>
      <x v="10"/>
      <x/>
      <x/>
      <x v="1"/>
      <x/>
      <x/>
      <x v="2"/>
    </i>
    <i r="3">
      <x v="5"/>
      <x v="1"/>
      <x v="3"/>
      <x v="7"/>
      <x v="8"/>
      <x v="1669"/>
      <x v="1"/>
      <x v="10"/>
      <x/>
      <x/>
      <x v="1"/>
      <x v="1"/>
      <x/>
      <x v="2"/>
    </i>
    <i r="3">
      <x v="6"/>
      <x v="1"/>
      <x v="3"/>
      <x v="9"/>
      <x v="10"/>
      <x v="1670"/>
      <x v="1"/>
      <x v="10"/>
      <x/>
      <x/>
      <x v="1"/>
      <x v="1"/>
      <x/>
      <x v="2"/>
    </i>
    <i r="3">
      <x v="7"/>
      <x v="1"/>
      <x v="3"/>
      <x v="2"/>
      <x v="3"/>
      <x v="1671"/>
      <x v="1"/>
      <x v="10"/>
      <x/>
      <x/>
      <x v="1"/>
      <x v="1"/>
      <x/>
      <x v="2"/>
    </i>
    <i r="3">
      <x v="8"/>
      <x v="1"/>
      <x v="3"/>
      <x v="9"/>
      <x v="10"/>
      <x v="1672"/>
      <x v="1"/>
      <x v="10"/>
      <x/>
      <x/>
      <x v="1"/>
      <x v="1"/>
      <x/>
      <x v="2"/>
    </i>
    <i r="3">
      <x v="9"/>
      <x v="1"/>
      <x v="3"/>
      <x v="1"/>
      <x v="2"/>
      <x v="1673"/>
      <x v="1"/>
      <x v="10"/>
      <x/>
      <x/>
      <x v="1"/>
      <x v="1"/>
      <x/>
      <x v="2"/>
    </i>
    <i r="3">
      <x v="10"/>
      <x v="1"/>
      <x v="3"/>
      <x/>
      <x v="1"/>
      <x v="1674"/>
      <x v="1"/>
      <x v="10"/>
      <x/>
      <x/>
      <x v="1"/>
      <x v="1"/>
      <x/>
      <x v="2"/>
    </i>
    <i r="3">
      <x v="11"/>
      <x v="1"/>
      <x v="3"/>
      <x v="1"/>
      <x v="2"/>
      <x v="1675"/>
      <x v="1"/>
      <x v="10"/>
      <x/>
      <x/>
      <x v="1"/>
      <x v="1"/>
      <x/>
      <x v="2"/>
    </i>
    <i r="3">
      <x v="12"/>
      <x v="1"/>
      <x v="3"/>
      <x v="6"/>
      <x v="7"/>
      <x v="1676"/>
      <x v="1"/>
      <x v="10"/>
      <x/>
      <x/>
      <x v="1"/>
      <x v="1"/>
      <x/>
      <x v="2"/>
    </i>
    <i r="3">
      <x v="13"/>
      <x v="1"/>
      <x v="3"/>
      <x/>
      <x v="1"/>
      <x v="1677"/>
      <x v="1"/>
      <x v="10"/>
      <x/>
      <x/>
      <x v="1"/>
      <x v="1"/>
      <x/>
      <x v="2"/>
    </i>
    <i r="3">
      <x v="14"/>
      <x v="1"/>
      <x v="3"/>
      <x v="3"/>
      <x v="4"/>
      <x v="1678"/>
      <x v="1"/>
      <x v="10"/>
      <x/>
      <x/>
      <x v="1"/>
      <x v="1"/>
      <x/>
      <x v="2"/>
    </i>
    <i r="3">
      <x v="15"/>
      <x v="1"/>
      <x v="3"/>
      <x v="1"/>
      <x v="2"/>
      <x v="1679"/>
      <x v="1"/>
      <x v="10"/>
      <x/>
      <x/>
      <x v="1"/>
      <x v="1"/>
      <x/>
      <x v="2"/>
    </i>
    <i r="3">
      <x v="16"/>
      <x v="1"/>
      <x v="3"/>
      <x v="1"/>
      <x v="2"/>
      <x v="1680"/>
      <x v="1"/>
      <x v="10"/>
      <x/>
      <x/>
      <x v="1"/>
      <x v="1"/>
      <x/>
      <x v="2"/>
    </i>
    <i r="3">
      <x v="17"/>
      <x v="1"/>
      <x v="3"/>
      <x v="15"/>
      <x v="16"/>
      <x v="1681"/>
      <x v="1"/>
      <x v="10"/>
      <x/>
      <x/>
      <x v="1"/>
      <x v="1"/>
      <x/>
      <x v="2"/>
    </i>
    <i r="3">
      <x v="18"/>
      <x v="1"/>
      <x v="3"/>
      <x v="1"/>
      <x v="2"/>
      <x v="1682"/>
      <x v="1"/>
      <x v="10"/>
      <x/>
      <x/>
      <x v="1"/>
      <x v="1"/>
      <x/>
      <x v="2"/>
    </i>
    <i r="3">
      <x v="19"/>
      <x v="1"/>
      <x v="3"/>
      <x v="1"/>
      <x v="2"/>
      <x v="1683"/>
      <x v="1"/>
      <x v="10"/>
      <x/>
      <x/>
      <x v="1"/>
      <x v="1"/>
      <x/>
      <x v="2"/>
    </i>
    <i r="3">
      <x v="20"/>
      <x v="1"/>
      <x v="3"/>
      <x v="2"/>
      <x v="3"/>
      <x v="1684"/>
      <x v="1"/>
      <x v="10"/>
      <x/>
      <x/>
      <x v="1"/>
      <x v="1"/>
      <x/>
      <x v="2"/>
    </i>
    <i r="3">
      <x v="21"/>
      <x v="1"/>
      <x v="3"/>
      <x v="2"/>
      <x v="3"/>
      <x v="1685"/>
      <x v="1"/>
      <x v="10"/>
      <x/>
      <x/>
      <x v="1"/>
      <x v="1"/>
      <x/>
      <x v="2"/>
    </i>
    <i r="3">
      <x v="22"/>
      <x v="1"/>
      <x v="3"/>
      <x v="4"/>
      <x v="5"/>
      <x v="1686"/>
      <x v="1"/>
      <x v="10"/>
      <x/>
      <x/>
      <x v="1"/>
      <x v="1"/>
      <x/>
      <x v="2"/>
    </i>
    <i r="3">
      <x v="24"/>
      <x v="1"/>
      <x v="3"/>
      <x v="1"/>
      <x v="2"/>
      <x v="1687"/>
      <x v="1"/>
      <x v="10"/>
      <x/>
      <x/>
      <x v="1"/>
      <x v="1"/>
      <x/>
      <x v="2"/>
    </i>
    <i t="default" r="2">
      <x v="482"/>
    </i>
    <i r="2">
      <x v="490"/>
      <x/>
      <x v="1"/>
      <x v="3"/>
      <x v="8"/>
      <x v="9"/>
      <x v="1708"/>
      <x/>
      <x v="10"/>
      <x/>
      <x/>
      <x v="1"/>
      <x v="1"/>
      <x/>
      <x/>
    </i>
    <i t="default" r="2">
      <x v="490"/>
    </i>
    <i r="2">
      <x v="511"/>
      <x v="18"/>
      <x/>
      <x v="3"/>
      <x v="3"/>
      <x v="4"/>
      <x v="1777"/>
      <x v="8"/>
      <x v="10"/>
      <x/>
      <x/>
      <x v="1"/>
      <x v="1"/>
      <x/>
      <x v="2"/>
    </i>
    <i r="3">
      <x v="19"/>
      <x/>
      <x v="3"/>
      <x v="1"/>
      <x v="2"/>
      <x v="1778"/>
      <x v="8"/>
      <x v="10"/>
      <x/>
      <x/>
      <x v="1"/>
      <x v="1"/>
      <x/>
      <x v="2"/>
    </i>
    <i r="3">
      <x v="20"/>
      <x v="1"/>
      <x v="3"/>
      <x v="2"/>
      <x v="3"/>
      <x v="1779"/>
      <x v="8"/>
      <x v="10"/>
      <x/>
      <x/>
      <x v="1"/>
      <x/>
      <x/>
      <x/>
    </i>
    <i r="3">
      <x v="21"/>
      <x v="1"/>
      <x v="3"/>
      <x v="3"/>
      <x v="4"/>
      <x v="1780"/>
      <x v="8"/>
      <x v="10"/>
      <x/>
      <x/>
      <x v="1"/>
      <x/>
      <x/>
      <x/>
    </i>
    <i r="3">
      <x v="24"/>
      <x/>
      <x v="3"/>
      <x v="7"/>
      <x v="8"/>
      <x v="1783"/>
      <x v="8"/>
      <x v="10"/>
      <x/>
      <x/>
      <x v="1"/>
      <x v="1"/>
      <x/>
      <x v="2"/>
    </i>
    <i r="3">
      <x v="28"/>
      <x/>
      <x v="3"/>
      <x v="4"/>
      <x v="5"/>
      <x v="1777"/>
      <x v="8"/>
      <x v="10"/>
      <x/>
      <x/>
      <x v="1"/>
      <x v="1"/>
      <x/>
      <x v="2"/>
    </i>
    <i r="3">
      <x v="29"/>
      <x/>
      <x v="3"/>
      <x v="2"/>
      <x v="3"/>
      <x v="1778"/>
      <x v="8"/>
      <x v="10"/>
      <x/>
      <x/>
      <x v="1"/>
      <x v="1"/>
      <x/>
      <x v="2"/>
    </i>
    <i r="3">
      <x v="30"/>
      <x v="1"/>
      <x v="3"/>
      <x v="2"/>
      <x v="3"/>
      <x v="1779"/>
      <x v="8"/>
      <x v="10"/>
      <x/>
      <x/>
      <x v="1"/>
      <x/>
      <x/>
      <x/>
    </i>
    <i r="3">
      <x v="31"/>
      <x v="1"/>
      <x v="3"/>
      <x v="1"/>
      <x v="2"/>
      <x v="1780"/>
      <x v="8"/>
      <x v="10"/>
      <x/>
      <x/>
      <x v="1"/>
      <x/>
      <x/>
      <x/>
    </i>
    <i r="3">
      <x v="33"/>
      <x/>
      <x v="3"/>
      <x v="3"/>
      <x v="4"/>
      <x v="1783"/>
      <x v="8"/>
      <x v="5"/>
      <x v="1"/>
      <x/>
      <x v="1"/>
      <x v="1"/>
      <x/>
      <x v="2"/>
    </i>
    <i r="3">
      <x v="93"/>
      <x/>
      <x v="3"/>
      <x v="7"/>
      <x v="8"/>
      <x v="1785"/>
      <x v="8"/>
      <x v="10"/>
      <x/>
      <x/>
      <x v="1"/>
      <x v="1"/>
      <x/>
      <x v="2"/>
    </i>
    <i r="3">
      <x v="94"/>
      <x/>
      <x v="3"/>
      <x v="9"/>
      <x v="10"/>
      <x v="1785"/>
      <x v="8"/>
      <x v="10"/>
      <x/>
      <x/>
      <x v="1"/>
      <x v="1"/>
      <x/>
      <x v="2"/>
    </i>
    <i t="default" r="2">
      <x v="511"/>
    </i>
    <i r="2">
      <x v="518"/>
      <x v="29"/>
      <x v="4"/>
      <x v="3"/>
      <x v="13"/>
      <x/>
      <x v="1829"/>
      <x/>
      <x v="7"/>
      <x/>
      <x v="5"/>
      <x v="1"/>
      <x/>
      <x/>
      <x v="2"/>
    </i>
    <i r="3">
      <x v="37"/>
      <x v="1"/>
      <x v="3"/>
      <x v="7"/>
      <x v="8"/>
      <x v="1830"/>
      <x/>
      <x v="10"/>
      <x/>
      <x/>
      <x v="1"/>
      <x/>
      <x/>
      <x/>
    </i>
    <i t="default" r="2">
      <x v="518"/>
    </i>
    <i r="2">
      <x v="526"/>
      <x/>
      <x v="3"/>
      <x v="3"/>
      <x v="12"/>
      <x v="3"/>
      <x v="1844"/>
      <x/>
      <x v="10"/>
      <x/>
      <x/>
      <x v="1"/>
      <x v="1"/>
      <x/>
      <x v="2"/>
    </i>
    <i r="3">
      <x v="1"/>
      <x v="3"/>
      <x v="3"/>
      <x v="2"/>
      <x v="3"/>
      <x v="1845"/>
      <x/>
      <x v="10"/>
      <x/>
      <x/>
      <x v="1"/>
      <x v="1"/>
      <x/>
      <x v="2"/>
    </i>
    <i r="3">
      <x v="2"/>
      <x v="3"/>
      <x v="3"/>
      <x v="5"/>
      <x v="6"/>
      <x v="1846"/>
      <x/>
      <x v="10"/>
      <x/>
      <x/>
      <x v="1"/>
      <x v="1"/>
      <x/>
      <x v="2"/>
    </i>
    <i r="3">
      <x v="3"/>
      <x v="3"/>
      <x v="3"/>
      <x v="7"/>
      <x/>
      <x v="1847"/>
      <x v="1"/>
      <x v="10"/>
      <x/>
      <x/>
      <x v="1"/>
      <x v="1"/>
      <x/>
      <x v="2"/>
    </i>
    <i r="3">
      <x v="4"/>
      <x v="3"/>
      <x v="3"/>
      <x v="6"/>
      <x/>
      <x v="1848"/>
      <x/>
      <x v="10"/>
      <x/>
      <x/>
      <x v="1"/>
      <x v="1"/>
      <x/>
      <x v="2"/>
    </i>
    <i r="3">
      <x v="5"/>
      <x v="3"/>
      <x v="3"/>
      <x v="1"/>
      <x v="2"/>
      <x v="1849"/>
      <x/>
      <x v="10"/>
      <x/>
      <x/>
      <x v="1"/>
      <x v="1"/>
      <x/>
      <x v="2"/>
    </i>
    <i r="3">
      <x v="6"/>
      <x v="3"/>
      <x v="3"/>
      <x v="4"/>
      <x v="5"/>
      <x v="1850"/>
      <x/>
      <x v="10"/>
      <x/>
      <x/>
      <x v="1"/>
      <x v="1"/>
      <x/>
      <x v="2"/>
    </i>
    <i r="3">
      <x v="7"/>
      <x v="3"/>
      <x v="3"/>
      <x v="29"/>
      <x v="15"/>
      <x v="1851"/>
      <x/>
      <x v="10"/>
      <x/>
      <x/>
      <x v="1"/>
      <x v="1"/>
      <x/>
      <x v="2"/>
    </i>
    <i r="3">
      <x v="8"/>
      <x v="3"/>
      <x v="3"/>
      <x v="19"/>
      <x v="20"/>
      <x v="1852"/>
      <x/>
      <x v="10"/>
      <x/>
      <x/>
      <x v="1"/>
      <x v="1"/>
      <x/>
      <x v="2"/>
    </i>
    <i r="3">
      <x v="9"/>
      <x v="3"/>
      <x v="3"/>
      <x v="11"/>
      <x v="12"/>
      <x v="1853"/>
      <x/>
      <x v="10"/>
      <x/>
      <x/>
      <x v="1"/>
      <x v="1"/>
      <x/>
      <x v="2"/>
    </i>
    <i r="3">
      <x v="10"/>
      <x v="3"/>
      <x v="3"/>
      <x v="4"/>
      <x v="5"/>
      <x v="1844"/>
      <x/>
      <x v="10"/>
      <x/>
      <x/>
      <x v="1"/>
      <x v="1"/>
      <x/>
      <x v="2"/>
    </i>
    <i t="default" r="2">
      <x v="526"/>
    </i>
    <i r="2">
      <x v="536"/>
      <x/>
      <x v="1"/>
      <x v="3"/>
      <x v="11"/>
      <x v="12"/>
      <x v="1886"/>
      <x/>
      <x v="6"/>
      <x v="1"/>
      <x/>
      <x v="1"/>
      <x/>
      <x/>
      <x v="2"/>
    </i>
    <i r="3">
      <x v="1"/>
      <x v="1"/>
      <x v="3"/>
      <x v="3"/>
      <x v="4"/>
      <x v="1887"/>
      <x/>
      <x v="6"/>
      <x v="1"/>
      <x/>
      <x v="1"/>
      <x/>
      <x/>
      <x v="2"/>
    </i>
    <i r="3">
      <x v="2"/>
      <x v="1"/>
      <x v="3"/>
      <x v="1"/>
      <x v="2"/>
      <x v="1888"/>
      <x/>
      <x v="10"/>
      <x/>
      <x/>
      <x v="1"/>
      <x/>
      <x/>
      <x v="2"/>
    </i>
    <i r="3">
      <x v="3"/>
      <x v="1"/>
      <x v="3"/>
      <x v="5"/>
      <x v="6"/>
      <x v="1889"/>
      <x/>
      <x v="10"/>
      <x/>
      <x/>
      <x v="1"/>
      <x/>
      <x/>
      <x v="2"/>
    </i>
    <i r="3">
      <x v="4"/>
      <x v="1"/>
      <x v="3"/>
      <x/>
      <x v="1"/>
      <x v="1890"/>
      <x/>
      <x v="10"/>
      <x/>
      <x/>
      <x v="1"/>
      <x/>
      <x/>
      <x v="2"/>
    </i>
    <i r="3">
      <x v="5"/>
      <x/>
      <x v="3"/>
      <x/>
      <x v="1"/>
      <x v="1891"/>
      <x/>
      <x v="10"/>
      <x/>
      <x/>
      <x v="1"/>
      <x/>
      <x/>
      <x v="2"/>
    </i>
    <i r="3">
      <x v="6"/>
      <x/>
      <x v="3"/>
      <x/>
      <x v="1"/>
      <x v="1892"/>
      <x/>
      <x v="10"/>
      <x/>
      <x/>
      <x v="1"/>
      <x/>
      <x/>
      <x v="2"/>
    </i>
    <i r="3">
      <x v="7"/>
      <x/>
      <x v="3"/>
      <x v="1"/>
      <x v="2"/>
      <x v="1893"/>
      <x/>
      <x v="10"/>
      <x/>
      <x/>
      <x v="1"/>
      <x/>
      <x/>
      <x v="2"/>
    </i>
    <i r="3">
      <x v="8"/>
      <x/>
      <x v="3"/>
      <x v="2"/>
      <x v="3"/>
      <x v="1894"/>
      <x/>
      <x v="10"/>
      <x/>
      <x/>
      <x v="1"/>
      <x/>
      <x/>
      <x v="2"/>
    </i>
    <i r="3">
      <x v="9"/>
      <x/>
      <x v="3"/>
      <x/>
      <x v="1"/>
      <x v="1895"/>
      <x/>
      <x v="10"/>
      <x/>
      <x/>
      <x v="1"/>
      <x/>
      <x/>
      <x v="2"/>
    </i>
    <i t="default" r="2">
      <x v="536"/>
    </i>
    <i r="2">
      <x v="541"/>
      <x/>
      <x v="4"/>
      <x v="3"/>
      <x v="2"/>
      <x/>
      <x v="1902"/>
      <x/>
      <x v="10"/>
      <x/>
      <x/>
      <x v="1"/>
      <x v="1"/>
      <x/>
      <x v="2"/>
    </i>
    <i r="3">
      <x v="1"/>
      <x v="4"/>
      <x v="3"/>
      <x v="2"/>
      <x/>
      <x v="1903"/>
      <x/>
      <x v="10"/>
      <x/>
      <x/>
      <x v="1"/>
      <x v="1"/>
      <x/>
      <x v="2"/>
    </i>
    <i r="3">
      <x v="2"/>
      <x v="4"/>
      <x v="3"/>
      <x v="12"/>
      <x/>
      <x v="1904"/>
      <x/>
      <x v="10"/>
      <x/>
      <x/>
      <x v="1"/>
      <x v="1"/>
      <x/>
      <x v="2"/>
    </i>
    <i t="default" r="2">
      <x v="541"/>
    </i>
    <i r="2">
      <x v="542"/>
      <x/>
      <x v="1"/>
      <x v="3"/>
      <x v="9"/>
      <x v="10"/>
      <x v="1905"/>
      <x v="9"/>
      <x v="10"/>
      <x/>
      <x/>
      <x v="1"/>
      <x/>
      <x/>
      <x/>
    </i>
    <i t="default" r="2">
      <x v="542"/>
    </i>
    <i t="default" r="1">
      <x/>
    </i>
    <i t="default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maining value" fld="40" baseField="30" baseItem="0" numFmtId="167"/>
    <dataField name="Sum of Remaining Time" fld="41" baseField="0" baseItem="0"/>
  </dataField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5E91D-ECCB-4487-909E-76DF833A7B2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1187" firstHeaderRow="1" firstDataRow="1" firstDataCol="4"/>
  <pivotFields count="53">
    <pivotField compact="0" outline="0" showAll="0"/>
    <pivotField compact="0" outline="0" showAll="0"/>
    <pivotField axis="axisRow" compact="0" outline="0" showAll="0">
      <items count="62">
        <item m="1" x="48"/>
        <item x="6"/>
        <item m="1" x="46"/>
        <item m="1" x="58"/>
        <item m="1" x="27"/>
        <item m="1" x="56"/>
        <item m="1" x="45"/>
        <item m="1" x="37"/>
        <item m="1" x="26"/>
        <item m="1" x="55"/>
        <item m="1" x="42"/>
        <item m="1" x="36"/>
        <item m="1" x="23"/>
        <item m="1" x="53"/>
        <item m="1" x="40"/>
        <item m="1" x="52"/>
        <item x="20"/>
        <item m="1" x="34"/>
        <item x="4"/>
        <item m="1" x="51"/>
        <item m="1" x="21"/>
        <item m="1" x="50"/>
        <item x="18"/>
        <item x="15"/>
        <item x="3"/>
        <item m="1" x="32"/>
        <item x="19"/>
        <item m="1" x="49"/>
        <item x="5"/>
        <item m="1" x="31"/>
        <item x="17"/>
        <item x="13"/>
        <item x="16"/>
        <item x="2"/>
        <item x="0"/>
        <item x="9"/>
        <item x="8"/>
        <item x="11"/>
        <item m="1" x="30"/>
        <item m="1" x="38"/>
        <item m="1" x="29"/>
        <item m="1" x="44"/>
        <item m="1" x="47"/>
        <item m="1" x="59"/>
        <item m="1" x="28"/>
        <item m="1" x="57"/>
        <item m="1" x="43"/>
        <item m="1" x="25"/>
        <item m="1" x="54"/>
        <item m="1" x="22"/>
        <item m="1" x="41"/>
        <item m="1" x="35"/>
        <item m="1" x="24"/>
        <item m="1" x="39"/>
        <item m="1" x="33"/>
        <item m="1" x="60"/>
        <item x="1"/>
        <item x="7"/>
        <item x="10"/>
        <item x="12"/>
        <item x="14"/>
        <item t="default"/>
      </items>
    </pivotField>
    <pivotField compact="0" outline="0" showAll="0"/>
    <pivotField axis="axisRow" compact="0" outline="0" showAll="0" defaultSubtotal="0">
      <items count="20">
        <item m="1" x="19"/>
        <item m="1" x="18"/>
        <item m="1" x="13"/>
        <item m="1" x="12"/>
        <item m="1" x="8"/>
        <item m="1" x="7"/>
        <item x="3"/>
        <item x="2"/>
        <item x="1"/>
        <item x="4"/>
        <item m="1" x="15"/>
        <item m="1" x="17"/>
        <item x="5"/>
        <item m="1" x="10"/>
        <item m="1" x="14"/>
        <item m="1" x="11"/>
        <item m="1" x="16"/>
        <item m="1" x="9"/>
        <item x="0"/>
        <item x="6"/>
      </items>
    </pivotField>
    <pivotField compact="0" outline="0" showAll="0"/>
    <pivotField compact="0" outline="0" showAll="0"/>
    <pivotField axis="axisRow" compact="0" outline="0" showAll="0">
      <items count="815">
        <item m="1" x="695"/>
        <item m="1" x="341"/>
        <item m="1" x="379"/>
        <item m="1" x="526"/>
        <item m="1" x="728"/>
        <item m="1" x="414"/>
        <item m="1" x="780"/>
        <item m="1" x="762"/>
        <item x="36"/>
        <item m="1" x="348"/>
        <item m="1" x="456"/>
        <item m="1" x="267"/>
        <item m="1" x="418"/>
        <item m="1" x="555"/>
        <item m="1" x="395"/>
        <item m="1" x="597"/>
        <item m="1" x="579"/>
        <item m="1" x="547"/>
        <item m="1" x="483"/>
        <item m="1" x="534"/>
        <item m="1" x="464"/>
        <item m="1" x="471"/>
        <item m="1" x="470"/>
        <item m="1" x="480"/>
        <item m="1" x="491"/>
        <item m="1" x="542"/>
        <item m="1" x="567"/>
        <item m="1" x="576"/>
        <item m="1" x="633"/>
        <item m="1" x="725"/>
        <item m="1" x="802"/>
        <item m="1" x="813"/>
        <item m="1" x="811"/>
        <item m="1" x="301"/>
        <item m="1" x="310"/>
        <item m="1" x="485"/>
        <item m="1" x="615"/>
        <item m="1" x="461"/>
        <item m="1" x="742"/>
        <item x="19"/>
        <item m="1" x="714"/>
        <item m="1" x="440"/>
        <item m="1" x="313"/>
        <item m="1" x="458"/>
        <item m="1" x="433"/>
        <item m="1" x="494"/>
        <item m="1" x="472"/>
        <item m="1" x="467"/>
        <item m="1" x="532"/>
        <item m="1" x="269"/>
        <item m="1" x="274"/>
        <item m="1" x="279"/>
        <item m="1" x="293"/>
        <item m="1" x="298"/>
        <item m="1" x="367"/>
        <item m="1" x="598"/>
        <item m="1" x="401"/>
        <item m="1" x="541"/>
        <item m="1" x="549"/>
        <item m="1" x="563"/>
        <item m="1" x="611"/>
        <item m="1" x="638"/>
        <item m="1" x="729"/>
        <item m="1" x="296"/>
        <item m="1" x="410"/>
        <item m="1" x="609"/>
        <item m="1" x="254"/>
        <item sd="0" x="128"/>
        <item x="20"/>
        <item sd="0" m="1" x="771"/>
        <item m="1" x="275"/>
        <item m="1" x="587"/>
        <item m="1" x="337"/>
        <item m="1" x="357"/>
        <item m="1" x="570"/>
        <item m="1" x="699"/>
        <item m="1" x="329"/>
        <item m="1" x="350"/>
        <item m="1" x="709"/>
        <item m="1" x="465"/>
        <item sd="0" x="238"/>
        <item m="1" x="317"/>
        <item m="1" x="553"/>
        <item m="1" x="375"/>
        <item m="1" x="590"/>
        <item sd="0" m="1" x="284"/>
        <item m="1" x="360"/>
        <item m="1" x="394"/>
        <item m="1" x="327"/>
        <item m="1" x="738"/>
        <item m="1" x="787"/>
        <item m="1" x="276"/>
        <item m="1" x="608"/>
        <item m="1" x="248"/>
        <item m="1" x="439"/>
        <item x="96"/>
        <item m="1" x="588"/>
        <item m="1" x="246"/>
        <item m="1" x="665"/>
        <item sd="0" m="1" x="781"/>
        <item m="1" x="282"/>
        <item m="1" x="366"/>
        <item m="1" x="636"/>
        <item m="1" x="513"/>
        <item m="1" x="320"/>
        <item m="1" x="362"/>
        <item m="1" x="459"/>
        <item m="1" x="496"/>
        <item m="1" x="520"/>
        <item m="1" x="634"/>
        <item m="1" x="651"/>
        <item m="1" x="632"/>
        <item m="1" x="681"/>
        <item m="1" x="353"/>
        <item m="1" x="423"/>
        <item m="1" x="556"/>
        <item m="1" x="717"/>
        <item m="1" x="733"/>
        <item m="1" x="278"/>
        <item m="1" x="429"/>
        <item m="1" x="671"/>
        <item m="1" x="788"/>
        <item m="1" x="343"/>
        <item m="1" x="323"/>
        <item m="1" x="342"/>
        <item m="1" x="376"/>
        <item sd="0" m="1" x="478"/>
        <item m="1" x="554"/>
        <item m="1" x="596"/>
        <item m="1" x="431"/>
        <item m="1" x="434"/>
        <item x="177"/>
        <item m="1" x="649"/>
        <item m="1" x="812"/>
        <item m="1" x="338"/>
        <item m="1" x="623"/>
        <item m="1" x="684"/>
        <item m="1" x="473"/>
        <item m="1" x="488"/>
        <item m="1" x="757"/>
        <item m="1" x="477"/>
        <item sd="0" m="1" x="622"/>
        <item m="1" x="786"/>
        <item m="1" x="253"/>
        <item m="1" x="331"/>
        <item m="1" x="706"/>
        <item sd="0" m="1" x="241"/>
        <item sd="0" m="1" x="415"/>
        <item x="39"/>
        <item m="1" x="290"/>
        <item m="1" x="605"/>
        <item m="1" x="724"/>
        <item x="201"/>
        <item sd="0" m="1" x="358"/>
        <item m="1" x="535"/>
        <item m="1" x="640"/>
        <item m="1" x="713"/>
        <item m="1" x="763"/>
        <item m="1" x="281"/>
        <item m="1" x="398"/>
        <item m="1" x="506"/>
        <item m="1" x="540"/>
        <item m="1" x="551"/>
        <item m="1" x="619"/>
        <item m="1" x="648"/>
        <item sd="0" m="1" x="737"/>
        <item x="148"/>
        <item m="1" x="437"/>
        <item sd="0" m="1" x="578"/>
        <item m="1" x="629"/>
        <item x="129"/>
        <item sd="0" x="5"/>
        <item x="130"/>
        <item m="1" x="265"/>
        <item m="1" x="294"/>
        <item m="1" x="711"/>
        <item m="1" x="303"/>
        <item m="1" x="355"/>
        <item m="1" x="436"/>
        <item m="1" x="451"/>
        <item m="1" x="469"/>
        <item m="1" x="524"/>
        <item m="1" x="557"/>
        <item x="228"/>
        <item x="131"/>
        <item x="71"/>
        <item m="1" x="662"/>
        <item m="1" x="685"/>
        <item m="1" x="689"/>
        <item m="1" x="751"/>
        <item x="132"/>
        <item x="133"/>
        <item m="1" x="262"/>
        <item sd="0" m="1" x="319"/>
        <item m="1" x="466"/>
        <item m="1" x="475"/>
        <item m="1" x="511"/>
        <item m="1" x="613"/>
        <item m="1" x="628"/>
        <item m="1" x="688"/>
        <item x="105"/>
        <item m="1" x="777"/>
        <item m="1" x="793"/>
        <item m="1" x="268"/>
        <item m="1" x="318"/>
        <item m="1" x="396"/>
        <item m="1" x="406"/>
        <item m="1" x="419"/>
        <item m="1" x="443"/>
        <item m="1" x="503"/>
        <item m="1" x="591"/>
        <item m="1" x="612"/>
        <item m="1" x="627"/>
        <item x="108"/>
        <item sd="0" m="1" x="676"/>
        <item m="1" x="745"/>
        <item m="1" x="273"/>
        <item x="65"/>
        <item m="1" x="389"/>
        <item sd="0" m="1" x="450"/>
        <item m="1" x="499"/>
        <item m="1" x="645"/>
        <item m="1" x="650"/>
        <item x="93"/>
        <item m="1" x="773"/>
        <item m="1" x="291"/>
        <item sd="0" m="1" x="377"/>
        <item m="1" x="400"/>
        <item m="1" x="479"/>
        <item m="1" x="510"/>
        <item x="66"/>
        <item x="81"/>
        <item m="1" x="582"/>
        <item x="134"/>
        <item m="1" x="630"/>
        <item m="1" x="687"/>
        <item m="1" x="272"/>
        <item m="1" x="387"/>
        <item m="1" x="409"/>
        <item m="1" x="522"/>
        <item m="1" x="616"/>
        <item m="1" x="644"/>
        <item m="1" x="249"/>
        <item m="1" x="381"/>
        <item m="1" x="399"/>
        <item m="1" x="580"/>
        <item m="1" x="637"/>
        <item m="1" x="643"/>
        <item m="1" x="655"/>
        <item m="1" x="680"/>
        <item m="1" x="743"/>
        <item sd="0" m="1" x="768"/>
        <item m="1" x="805"/>
        <item m="1" x="260"/>
        <item m="1" x="316"/>
        <item m="1" x="335"/>
        <item m="1" x="569"/>
        <item m="1" x="595"/>
        <item m="1" x="600"/>
        <item m="1" x="675"/>
        <item m="1" x="772"/>
        <item m="1" x="776"/>
        <item m="1" x="302"/>
        <item m="1" x="307"/>
        <item m="1" x="326"/>
        <item m="1" x="333"/>
        <item m="1" x="365"/>
        <item m="1" x="374"/>
        <item m="1" x="380"/>
        <item m="1" x="386"/>
        <item m="1" x="425"/>
        <item m="1" x="529"/>
        <item m="1" x="538"/>
        <item m="1" x="626"/>
        <item m="1" x="654"/>
        <item m="1" x="702"/>
        <item m="1" x="732"/>
        <item sd="0" m="1" x="791"/>
        <item m="1" x="332"/>
        <item m="1" x="373"/>
        <item m="1" x="385"/>
        <item m="1" x="393"/>
        <item m="1" x="405"/>
        <item m="1" x="509"/>
        <item x="194"/>
        <item m="1" x="562"/>
        <item m="1" x="573"/>
        <item m="1" x="642"/>
        <item m="1" x="653"/>
        <item m="1" x="660"/>
        <item m="1" x="666"/>
        <item m="1" x="683"/>
        <item m="1" x="694"/>
        <item m="1" x="701"/>
        <item m="1" x="707"/>
        <item m="1" x="720"/>
        <item m="1" x="727"/>
        <item m="1" x="775"/>
        <item m="1" x="785"/>
        <item m="1" x="799"/>
        <item x="6"/>
        <item m="1" x="271"/>
        <item sd="0" m="1" x="312"/>
        <item m="1" x="322"/>
        <item m="1" x="325"/>
        <item m="1" x="347"/>
        <item m="1" x="351"/>
        <item m="1" x="384"/>
        <item m="1" x="392"/>
        <item m="1" x="403"/>
        <item m="1" x="484"/>
        <item m="1" x="502"/>
        <item m="1" x="508"/>
        <item m="1" x="517"/>
        <item m="1" x="528"/>
        <item m="1" x="537"/>
        <item sd="0" m="1" x="572"/>
        <item m="1" x="589"/>
        <item m="1" x="614"/>
        <item m="1" x="621"/>
        <item m="1" x="693"/>
        <item x="57"/>
        <item m="1" x="749"/>
        <item m="1" x="753"/>
        <item m="1" x="761"/>
        <item m="1" x="767"/>
        <item m="1" x="784"/>
        <item m="1" x="790"/>
        <item m="1" x="804"/>
        <item m="1" x="810"/>
        <item m="1" x="247"/>
        <item x="164"/>
        <item m="1" x="315"/>
        <item m="1" x="368"/>
        <item m="1" x="430"/>
        <item m="1" x="442"/>
        <item m="1" x="448"/>
        <item m="1" x="460"/>
        <item m="1" x="493"/>
        <item m="1" x="498"/>
        <item m="1" x="501"/>
        <item m="1" x="516"/>
        <item m="1" x="521"/>
        <item m="1" x="527"/>
        <item m="1" x="546"/>
        <item m="1" x="625"/>
        <item m="1" x="719"/>
        <item m="1" x="756"/>
        <item m="1" x="760"/>
        <item m="1" x="764"/>
        <item m="1" x="796"/>
        <item m="1" x="809"/>
        <item m="1" x="245"/>
        <item m="1" x="252"/>
        <item m="1" x="266"/>
        <item m="1" x="283"/>
        <item m="1" x="306"/>
        <item m="1" x="346"/>
        <item m="1" x="359"/>
        <item m="1" x="364"/>
        <item m="1" x="404"/>
        <item m="1" x="422"/>
        <item m="1" x="438"/>
        <item x="205"/>
        <item m="1" x="457"/>
        <item m="1" x="476"/>
        <item m="1" x="507"/>
        <item m="1" x="515"/>
        <item m="1" x="536"/>
        <item m="1" x="545"/>
        <item m="1" x="552"/>
        <item m="1" x="561"/>
        <item m="1" x="566"/>
        <item m="1" x="571"/>
        <item m="1" x="594"/>
        <item x="225"/>
        <item m="1" x="620"/>
        <item m="1" x="641"/>
        <item m="1" x="659"/>
        <item m="1" x="664"/>
        <item m="1" x="674"/>
        <item m="1" x="723"/>
        <item m="1" x="748"/>
        <item m="1" x="755"/>
        <item m="1" x="759"/>
        <item x="3"/>
        <item m="1" x="774"/>
        <item m="1" x="795"/>
        <item m="1" x="798"/>
        <item m="1" x="808"/>
        <item m="1" x="257"/>
        <item m="1" x="295"/>
        <item m="1" x="305"/>
        <item m="1" x="345"/>
        <item m="1" x="356"/>
        <item m="1" x="372"/>
        <item m="1" x="428"/>
        <item m="1" x="454"/>
        <item m="1" x="482"/>
        <item m="1" x="487"/>
        <item m="1" x="514"/>
        <item m="1" x="544"/>
        <item m="1" x="560"/>
        <item m="1" x="586"/>
        <item m="1" x="599"/>
        <item m="1" x="635"/>
        <item m="1" x="639"/>
        <item m="1" x="658"/>
        <item m="1" x="670"/>
        <item m="1" x="673"/>
        <item m="1" x="692"/>
        <item m="1" x="700"/>
        <item m="1" x="726"/>
        <item m="1" x="770"/>
        <item m="1" x="789"/>
        <item m="1" x="794"/>
        <item m="1" x="259"/>
        <item m="1" x="289"/>
        <item m="1" x="300"/>
        <item m="1" x="304"/>
        <item m="1" x="311"/>
        <item m="1" x="321"/>
        <item m="1" x="378"/>
        <item m="1" x="402"/>
        <item m="1" x="408"/>
        <item m="1" x="427"/>
        <item sd="0" m="1" x="453"/>
        <item m="1" x="481"/>
        <item m="1" x="492"/>
        <item m="1" x="497"/>
        <item m="1" x="505"/>
        <item m="1" x="525"/>
        <item m="1" x="539"/>
        <item m="1" x="559"/>
        <item m="1" x="565"/>
        <item m="1" x="607"/>
        <item m="1" x="618"/>
        <item m="1" x="652"/>
        <item m="1" x="657"/>
        <item m="1" x="669"/>
        <item m="1" x="672"/>
        <item m="1" x="679"/>
        <item m="1" x="682"/>
        <item m="1" x="705"/>
        <item m="1" x="754"/>
        <item m="1" x="769"/>
        <item m="1" x="779"/>
        <item m="1" x="803"/>
        <item m="1" x="807"/>
        <item m="1" x="251"/>
        <item m="1" x="270"/>
        <item m="1" x="288"/>
        <item m="1" x="309"/>
        <item m="1" x="324"/>
        <item m="1" x="330"/>
        <item m="1" x="363"/>
        <item m="1" x="371"/>
        <item m="1" x="383"/>
        <item m="1" x="424"/>
        <item m="1" x="426"/>
        <item m="1" x="432"/>
        <item m="1" x="447"/>
        <item m="1" x="452"/>
        <item x="43"/>
        <item m="1" x="463"/>
        <item m="1" x="490"/>
        <item m="1" x="543"/>
        <item m="1" x="558"/>
        <item m="1" x="568"/>
        <item m="1" x="577"/>
        <item m="1" x="585"/>
        <item m="1" x="593"/>
        <item m="1" x="604"/>
        <item m="1" x="617"/>
        <item m="1" x="663"/>
        <item m="1" x="668"/>
        <item x="235"/>
        <item m="1" x="691"/>
        <item m="1" x="698"/>
        <item m="1" x="704"/>
        <item m="1" x="712"/>
        <item m="1" x="722"/>
        <item m="1" x="731"/>
        <item m="1" x="736"/>
        <item m="1" x="741"/>
        <item m="1" x="747"/>
        <item m="1" x="244"/>
        <item m="1" x="264"/>
        <item m="1" x="280"/>
        <item m="1" x="287"/>
        <item m="1" x="299"/>
        <item m="1" x="328"/>
        <item m="1" x="336"/>
        <item m="1" x="340"/>
        <item m="1" x="391"/>
        <item m="1" x="413"/>
        <item m="1" x="417"/>
        <item m="1" x="421"/>
        <item m="1" x="441"/>
        <item m="1" x="446"/>
        <item m="1" x="449"/>
        <item m="1" x="462"/>
        <item m="1" x="512"/>
        <item m="1" x="533"/>
        <item m="1" x="564"/>
        <item m="1" x="592"/>
        <item m="1" x="603"/>
        <item m="1" x="656"/>
        <item m="1" x="686"/>
        <item m="1" x="690"/>
        <item m="1" x="697"/>
        <item m="1" x="703"/>
        <item m="1" x="710"/>
        <item m="1" x="721"/>
        <item m="1" x="730"/>
        <item m="1" x="735"/>
        <item m="1" x="740"/>
        <item m="1" x="746"/>
        <item m="1" x="752"/>
        <item m="1" x="778"/>
        <item m="1" x="783"/>
        <item m="1" x="806"/>
        <item m="1" x="243"/>
        <item m="1" x="256"/>
        <item m="1" x="263"/>
        <item m="1" x="286"/>
        <item m="1" x="314"/>
        <item m="1" x="334"/>
        <item m="1" x="339"/>
        <item m="1" x="349"/>
        <item m="1" x="354"/>
        <item m="1" x="370"/>
        <item m="1" x="397"/>
        <item m="1" x="407"/>
        <item m="1" x="420"/>
        <item m="1" x="445"/>
        <item m="1" x="486"/>
        <item m="1" x="500"/>
        <item m="1" x="504"/>
        <item m="1" x="523"/>
        <item m="1" x="531"/>
        <item m="1" x="550"/>
        <item m="1" x="584"/>
        <item m="1" x="602"/>
        <item m="1" x="624"/>
        <item m="1" x="631"/>
        <item m="1" x="647"/>
        <item m="1" x="678"/>
        <item m="1" x="718"/>
        <item m="1" x="734"/>
        <item m="1" x="739"/>
        <item m="1" x="750"/>
        <item m="1" x="797"/>
        <item m="1" x="242"/>
        <item m="1" x="261"/>
        <item m="1" x="308"/>
        <item m="1" x="344"/>
        <item m="1" x="361"/>
        <item m="1" x="382"/>
        <item m="1" x="412"/>
        <item x="220"/>
        <item m="1" x="435"/>
        <item m="1" x="444"/>
        <item x="150"/>
        <item x="151"/>
        <item m="1" x="519"/>
        <item m="1" x="575"/>
        <item m="1" x="583"/>
        <item m="1" x="601"/>
        <item m="1" x="606"/>
        <item m="1" x="646"/>
        <item m="1" x="667"/>
        <item m="1" x="677"/>
        <item m="1" x="716"/>
        <item m="1" x="744"/>
        <item m="1" x="766"/>
        <item m="1" x="792"/>
        <item m="1" x="801"/>
        <item m="1" x="250"/>
        <item m="1" x="255"/>
        <item m="1" x="258"/>
        <item m="1" x="277"/>
        <item m="1" x="285"/>
        <item m="1" x="297"/>
        <item m="1" x="352"/>
        <item m="1" x="369"/>
        <item m="1" x="390"/>
        <item m="1" x="411"/>
        <item m="1" x="416"/>
        <item m="1" x="455"/>
        <item m="1" x="518"/>
        <item m="1" x="661"/>
        <item m="1" x="696"/>
        <item m="1" x="708"/>
        <item m="1" x="715"/>
        <item m="1" x="758"/>
        <item m="1" x="765"/>
        <item m="1" x="782"/>
        <item m="1" x="800"/>
        <item m="1" x="292"/>
        <item m="1" x="388"/>
        <item m="1" x="468"/>
        <item m="1" x="474"/>
        <item m="1" x="489"/>
        <item m="1" x="495"/>
        <item m="1" x="530"/>
        <item m="1" x="548"/>
        <item m="1" x="574"/>
        <item m="1" x="581"/>
        <item m="1" x="610"/>
        <item x="0"/>
        <item x="1"/>
        <item x="2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7"/>
        <item x="38"/>
        <item x="40"/>
        <item x="41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61"/>
        <item x="62"/>
        <item x="63"/>
        <item x="64"/>
        <item x="67"/>
        <item x="68"/>
        <item x="69"/>
        <item x="70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8"/>
        <item x="89"/>
        <item x="90"/>
        <item x="91"/>
        <item x="92"/>
        <item x="94"/>
        <item x="95"/>
        <item x="97"/>
        <item x="98"/>
        <item x="99"/>
        <item x="100"/>
        <item x="101"/>
        <item x="102"/>
        <item x="103"/>
        <item x="104"/>
        <item x="106"/>
        <item x="107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0"/>
        <item x="202"/>
        <item x="203"/>
        <item x="204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1"/>
        <item x="222"/>
        <item x="223"/>
        <item x="224"/>
        <item x="226"/>
        <item x="227"/>
        <item x="229"/>
        <item x="230"/>
        <item x="231"/>
        <item x="232"/>
        <item x="233"/>
        <item x="234"/>
        <item x="236"/>
        <item x="237"/>
        <item x="239"/>
        <item x="2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09">
        <item x="0"/>
        <item x="1"/>
        <item x="2"/>
        <item x="3"/>
        <item x="4"/>
        <item x="5"/>
        <item x="9"/>
        <item x="10"/>
        <item x="11"/>
        <item x="6"/>
        <item x="7"/>
        <item x="40"/>
        <item x="41"/>
        <item x="42"/>
        <item x="8"/>
        <item x="43"/>
        <item x="44"/>
        <item x="45"/>
        <item x="46"/>
        <item x="47"/>
        <item x="54"/>
        <item x="48"/>
        <item x="49"/>
        <item x="50"/>
        <item x="57"/>
        <item x="55"/>
        <item x="58"/>
        <item x="12"/>
        <item x="13"/>
        <item x="14"/>
        <item x="15"/>
        <item x="16"/>
        <item x="17"/>
        <item x="59"/>
        <item m="1" x="97"/>
        <item x="18"/>
        <item x="19"/>
        <item x="63"/>
        <item m="1" x="71"/>
        <item x="51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m="1" x="104"/>
        <item x="33"/>
        <item x="34"/>
        <item x="35"/>
        <item x="36"/>
        <item x="37"/>
        <item x="38"/>
        <item x="39"/>
        <item m="1" x="93"/>
        <item m="1" x="84"/>
        <item m="1" x="79"/>
        <item m="1" x="77"/>
        <item x="52"/>
        <item x="53"/>
        <item m="1" x="68"/>
        <item m="1" x="64"/>
        <item m="1" x="106"/>
        <item m="1" x="102"/>
        <item m="1" x="99"/>
        <item m="1" x="94"/>
        <item m="1" x="88"/>
        <item m="1" x="85"/>
        <item m="1" x="83"/>
        <item m="1" x="80"/>
        <item m="1" x="78"/>
        <item m="1" x="74"/>
        <item m="1" x="72"/>
        <item m="1" x="69"/>
        <item m="1" x="66"/>
        <item m="1" x="107"/>
        <item m="1" x="103"/>
        <item m="1" x="100"/>
        <item m="1" x="96"/>
        <item m="1" x="90"/>
        <item m="1" x="86"/>
        <item m="1" x="81"/>
        <item x="56"/>
        <item m="1" x="76"/>
        <item m="1" x="73"/>
        <item m="1" x="70"/>
        <item m="1" x="67"/>
        <item m="1" x="108"/>
        <item m="1" x="105"/>
        <item m="1" x="101"/>
        <item m="1" x="98"/>
        <item m="1" x="92"/>
        <item m="1" x="82"/>
        <item m="1" x="65"/>
        <item m="1" x="75"/>
        <item m="1" x="95"/>
        <item m="1" x="91"/>
        <item m="1" x="89"/>
        <item m="1" x="87"/>
        <item x="60"/>
        <item x="61"/>
        <item x="6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7"/>
    <field x="12"/>
    <field x="4"/>
  </rowFields>
  <rowItems count="1184">
    <i>
      <x v="1"/>
      <x v="171"/>
    </i>
    <i t="default">
      <x v="1"/>
    </i>
    <i>
      <x v="16"/>
      <x v="131"/>
      <x v="3"/>
      <x v="7"/>
    </i>
    <i t="default" r="1">
      <x v="131"/>
    </i>
    <i t="default">
      <x v="16"/>
    </i>
    <i>
      <x v="18"/>
      <x v="385"/>
      <x v="1"/>
      <x v="7"/>
    </i>
    <i t="default" r="1">
      <x v="385"/>
    </i>
    <i t="default">
      <x v="18"/>
    </i>
    <i>
      <x v="22"/>
      <x v="166"/>
      <x/>
      <x v="18"/>
    </i>
    <i r="2">
      <x v="1"/>
      <x v="18"/>
    </i>
    <i r="2">
      <x v="2"/>
      <x v="18"/>
    </i>
    <i r="2">
      <x v="3"/>
      <x v="9"/>
    </i>
    <i r="2">
      <x v="4"/>
      <x v="9"/>
    </i>
    <i t="default" r="1">
      <x v="166"/>
    </i>
    <i r="1">
      <x v="183"/>
      <x v="10"/>
      <x v="18"/>
    </i>
    <i t="default" r="1">
      <x v="183"/>
    </i>
    <i t="default">
      <x v="22"/>
    </i>
    <i>
      <x v="23"/>
      <x v="230"/>
      <x/>
      <x v="8"/>
    </i>
    <i t="default" r="1">
      <x v="230"/>
    </i>
    <i r="1">
      <x v="331"/>
      <x/>
      <x v="6"/>
    </i>
    <i t="default" r="1">
      <x v="331"/>
    </i>
    <i t="default">
      <x v="23"/>
    </i>
    <i>
      <x v="24"/>
      <x v="385"/>
      <x/>
      <x v="7"/>
    </i>
    <i r="2">
      <x v="3"/>
      <x v="7"/>
    </i>
    <i t="default" r="1">
      <x v="385"/>
    </i>
    <i t="default">
      <x v="24"/>
    </i>
    <i>
      <x v="26"/>
      <x v="563"/>
      <x/>
      <x v="7"/>
    </i>
    <i r="2">
      <x v="1"/>
      <x v="7"/>
    </i>
    <i r="2">
      <x v="2"/>
      <x v="7"/>
    </i>
    <i t="default" r="1">
      <x v="563"/>
    </i>
    <i r="1">
      <x v="564"/>
      <x/>
      <x v="7"/>
    </i>
    <i r="2">
      <x v="1"/>
      <x v="7"/>
    </i>
    <i r="2">
      <x v="14"/>
      <x v="7"/>
    </i>
    <i t="default" r="1">
      <x v="564"/>
    </i>
    <i t="default">
      <x v="26"/>
    </i>
    <i>
      <x v="28"/>
      <x v="385"/>
      <x v="2"/>
      <x v="7"/>
    </i>
    <i r="2">
      <x v="9"/>
      <x v="8"/>
    </i>
    <i r="2">
      <x v="10"/>
      <x v="7"/>
    </i>
    <i r="2">
      <x v="14"/>
      <x v="7"/>
    </i>
    <i t="default" r="1">
      <x v="385"/>
    </i>
    <i t="default">
      <x v="28"/>
    </i>
    <i>
      <x v="30"/>
      <x v="190"/>
      <x v="12"/>
      <x v="18"/>
    </i>
    <i t="default" r="1">
      <x v="190"/>
    </i>
    <i r="1">
      <x v="771"/>
      <x/>
      <x v="7"/>
    </i>
    <i t="default" r="1">
      <x v="771"/>
    </i>
    <i t="default">
      <x v="30"/>
    </i>
    <i>
      <x v="31"/>
      <x v="80"/>
    </i>
    <i r="1">
      <x v="148"/>
      <x/>
      <x v="8"/>
    </i>
    <i r="2">
      <x v="1"/>
      <x v="8"/>
    </i>
    <i r="2">
      <x v="2"/>
      <x v="8"/>
    </i>
    <i t="default" r="1">
      <x v="148"/>
    </i>
    <i r="1">
      <x v="690"/>
      <x/>
      <x v="7"/>
    </i>
    <i t="default" r="1">
      <x v="690"/>
    </i>
    <i t="default">
      <x v="31"/>
    </i>
    <i>
      <x v="32"/>
      <x v="231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t="default" r="1">
      <x v="231"/>
    </i>
    <i t="default">
      <x v="32"/>
    </i>
    <i>
      <x v="33"/>
      <x v="68"/>
      <x/>
      <x v="7"/>
    </i>
    <i r="2">
      <x v="1"/>
      <x v="7"/>
    </i>
    <i r="2">
      <x v="2"/>
      <x v="7"/>
    </i>
    <i r="2">
      <x v="3"/>
      <x v="7"/>
    </i>
    <i t="default" r="1">
      <x v="68"/>
    </i>
    <i r="1">
      <x v="612"/>
      <x/>
      <x v="18"/>
    </i>
    <i t="default" r="1">
      <x v="612"/>
    </i>
    <i r="1">
      <x v="655"/>
      <x/>
      <x v="19"/>
    </i>
    <i t="default" r="1">
      <x v="655"/>
    </i>
    <i r="1">
      <x v="668"/>
      <x/>
      <x v="7"/>
    </i>
    <i r="2">
      <x v="1"/>
      <x v="7"/>
    </i>
    <i r="2">
      <x v="2"/>
      <x v="7"/>
    </i>
    <i t="default" r="1">
      <x v="668"/>
    </i>
    <i r="1">
      <x v="677"/>
      <x/>
      <x v="18"/>
    </i>
    <i r="2">
      <x v="1"/>
      <x v="18"/>
    </i>
    <i r="2">
      <x v="2"/>
      <x v="18"/>
    </i>
    <i r="2">
      <x v="3"/>
      <x v="18"/>
    </i>
    <i t="default" r="1">
      <x v="677"/>
    </i>
    <i r="1">
      <x v="691"/>
      <x/>
      <x v="8"/>
    </i>
    <i t="default" r="1">
      <x v="691"/>
    </i>
    <i r="1">
      <x v="722"/>
      <x/>
      <x v="9"/>
    </i>
    <i r="2">
      <x v="1"/>
      <x v="9"/>
    </i>
    <i t="default" r="1">
      <x v="722"/>
    </i>
    <i r="1">
      <x v="723"/>
      <x/>
      <x v="18"/>
    </i>
    <i r="2">
      <x v="1"/>
      <x v="18"/>
    </i>
    <i t="default" r="1">
      <x v="723"/>
    </i>
    <i r="1">
      <x v="734"/>
      <x/>
      <x v="18"/>
    </i>
    <i r="2">
      <x v="1"/>
      <x v="18"/>
    </i>
    <i r="2">
      <x v="2"/>
      <x v="18"/>
    </i>
    <i t="default" r="1">
      <x v="734"/>
    </i>
    <i r="1">
      <x v="737"/>
      <x/>
      <x v="7"/>
    </i>
    <i t="default" r="1">
      <x v="737"/>
    </i>
    <i r="1">
      <x v="770"/>
      <x/>
      <x v="6"/>
    </i>
    <i t="default" r="1">
      <x v="770"/>
    </i>
    <i r="1">
      <x v="789"/>
      <x v="29"/>
      <x v="6"/>
    </i>
    <i t="default" r="1">
      <x v="789"/>
    </i>
    <i r="1">
      <x v="793"/>
      <x/>
      <x v="9"/>
    </i>
    <i t="default" r="1">
      <x v="793"/>
    </i>
    <i r="1">
      <x v="795"/>
      <x v="1"/>
      <x v="18"/>
    </i>
    <i r="2">
      <x v="2"/>
      <x v="18"/>
    </i>
    <i t="default" r="1">
      <x v="795"/>
    </i>
    <i t="default">
      <x v="33"/>
    </i>
    <i>
      <x v="34"/>
      <x v="8"/>
      <x v="9"/>
      <x v="8"/>
    </i>
    <i r="2">
      <x v="11"/>
      <x v="8"/>
    </i>
    <i r="2">
      <x v="65"/>
      <x v="8"/>
    </i>
    <i r="2">
      <x v="66"/>
      <x v="8"/>
    </i>
    <i t="default" r="1">
      <x v="8"/>
    </i>
    <i r="1">
      <x v="152"/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9"/>
      <x v="7"/>
    </i>
    <i r="2">
      <x v="10"/>
      <x v="7"/>
    </i>
    <i r="2">
      <x v="11"/>
      <x v="7"/>
    </i>
    <i r="2">
      <x v="12"/>
      <x v="7"/>
    </i>
    <i r="2">
      <x v="13"/>
      <x v="7"/>
    </i>
    <i r="2">
      <x v="14"/>
      <x v="7"/>
    </i>
    <i t="default" r="1">
      <x v="152"/>
    </i>
    <i r="1">
      <x v="300"/>
      <x/>
      <x v="18"/>
    </i>
    <i t="default" r="1">
      <x v="300"/>
    </i>
    <i r="1">
      <x v="463"/>
      <x/>
      <x v="7"/>
    </i>
    <i t="default" r="1">
      <x v="463"/>
    </i>
    <i r="1">
      <x v="610"/>
      <x/>
      <x v="18"/>
    </i>
    <i r="2">
      <x v="1"/>
      <x v="8"/>
    </i>
    <i r="2">
      <x v="2"/>
      <x v="8"/>
    </i>
    <i r="2">
      <x v="3"/>
      <x v="7"/>
    </i>
    <i r="2">
      <x v="4"/>
      <x v="7"/>
    </i>
    <i r="2">
      <x v="5"/>
      <x v="7"/>
    </i>
    <i t="default" r="1">
      <x v="610"/>
    </i>
    <i r="1">
      <x v="613"/>
      <x/>
      <x v="8"/>
    </i>
    <i t="default" r="1">
      <x v="613"/>
    </i>
    <i r="1">
      <x v="630"/>
      <x/>
      <x v="7"/>
    </i>
    <i r="2">
      <x v="1"/>
      <x v="7"/>
    </i>
    <i t="default" r="1">
      <x v="630"/>
    </i>
    <i r="1">
      <x v="631"/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t="default" r="1">
      <x v="631"/>
    </i>
    <i r="1">
      <x v="637"/>
      <x/>
      <x v="8"/>
    </i>
    <i r="2">
      <x v="1"/>
      <x v="8"/>
    </i>
    <i t="default" r="1">
      <x v="637"/>
    </i>
    <i r="1">
      <x v="638"/>
      <x/>
      <x v="8"/>
    </i>
    <i r="2">
      <x v="1"/>
      <x v="7"/>
    </i>
    <i r="2">
      <x v="2"/>
      <x v="8"/>
    </i>
    <i t="default" r="1">
      <x v="638"/>
    </i>
    <i r="1">
      <x v="641"/>
      <x/>
      <x v="9"/>
    </i>
    <i r="2">
      <x v="1"/>
      <x v="9"/>
    </i>
    <i r="2">
      <x v="2"/>
      <x v="9"/>
    </i>
    <i r="2">
      <x v="3"/>
      <x v="18"/>
    </i>
    <i r="2">
      <x v="4"/>
      <x v="18"/>
    </i>
    <i r="2">
      <x v="5"/>
      <x v="18"/>
    </i>
    <i r="2">
      <x v="6"/>
      <x v="18"/>
    </i>
    <i t="default" r="1">
      <x v="641"/>
    </i>
    <i r="1">
      <x v="654"/>
      <x/>
      <x v="8"/>
    </i>
    <i r="2">
      <x v="1"/>
      <x v="8"/>
    </i>
    <i t="default" r="1">
      <x v="654"/>
    </i>
    <i r="1">
      <x v="658"/>
      <x/>
      <x v="7"/>
    </i>
    <i t="default" r="1">
      <x v="658"/>
    </i>
    <i r="1">
      <x v="667"/>
      <x/>
      <x v="7"/>
    </i>
    <i t="default" r="1">
      <x v="667"/>
    </i>
    <i r="1">
      <x v="681"/>
      <x/>
      <x v="7"/>
    </i>
    <i r="2">
      <x v="1"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7"/>
      <x v="7"/>
    </i>
    <i r="2">
      <x v="8"/>
      <x v="7"/>
    </i>
    <i r="2">
      <x v="9"/>
      <x v="7"/>
    </i>
    <i r="2">
      <x v="10"/>
      <x v="7"/>
    </i>
    <i r="2">
      <x v="11"/>
      <x v="7"/>
    </i>
    <i r="2">
      <x v="12"/>
      <x v="7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r="2">
      <x v="18"/>
      <x v="8"/>
    </i>
    <i r="2">
      <x v="19"/>
      <x v="8"/>
    </i>
    <i t="default" r="1">
      <x v="681"/>
    </i>
    <i r="1">
      <x v="687"/>
      <x/>
      <x v="7"/>
    </i>
    <i t="default" r="1">
      <x v="687"/>
    </i>
    <i r="1">
      <x v="711"/>
      <x v="4"/>
      <x v="7"/>
    </i>
    <i t="default" r="1">
      <x v="711"/>
    </i>
    <i r="1">
      <x v="714"/>
      <x/>
      <x v="7"/>
    </i>
    <i t="default" r="1">
      <x v="714"/>
    </i>
    <i r="1">
      <x v="720"/>
      <x/>
      <x v="18"/>
    </i>
    <i r="2">
      <x v="1"/>
      <x v="18"/>
    </i>
    <i r="2">
      <x v="2"/>
      <x v="18"/>
    </i>
    <i r="2">
      <x v="3"/>
      <x v="18"/>
    </i>
    <i r="2">
      <x v="4"/>
      <x v="18"/>
    </i>
    <i r="2">
      <x v="5"/>
      <x v="18"/>
    </i>
    <i r="2">
      <x v="6"/>
      <x v="18"/>
    </i>
    <i r="2">
      <x v="7"/>
      <x v="18"/>
    </i>
    <i t="default" r="1">
      <x v="720"/>
    </i>
    <i r="1">
      <x v="735"/>
      <x v="1"/>
      <x v="8"/>
    </i>
    <i t="default" r="1">
      <x v="735"/>
    </i>
    <i r="1">
      <x v="753"/>
      <x/>
      <x v="8"/>
    </i>
    <i t="default" r="1">
      <x v="753"/>
    </i>
    <i r="1">
      <x v="777"/>
      <x/>
      <x v="18"/>
    </i>
    <i r="2">
      <x v="1"/>
      <x v="18"/>
    </i>
    <i t="default" r="1">
      <x v="777"/>
    </i>
    <i r="1">
      <x v="787"/>
      <x/>
      <x v="9"/>
    </i>
    <i t="default" r="1">
      <x v="787"/>
    </i>
    <i r="1">
      <x v="791"/>
      <x/>
      <x v="8"/>
    </i>
    <i r="2">
      <x v="1"/>
      <x v="8"/>
    </i>
    <i t="default" r="1">
      <x v="791"/>
    </i>
    <i t="default">
      <x v="34"/>
    </i>
    <i>
      <x v="35"/>
      <x v="95"/>
      <x v="1"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7"/>
      <x v="7"/>
    </i>
    <i t="default" r="1">
      <x v="95"/>
    </i>
    <i r="1">
      <x v="616"/>
      <x/>
      <x v="9"/>
    </i>
    <i r="2">
      <x v="1"/>
      <x v="9"/>
    </i>
    <i t="default" r="1">
      <x v="616"/>
    </i>
    <i r="1">
      <x v="623"/>
      <x/>
      <x v="12"/>
    </i>
    <i t="default" r="1">
      <x v="623"/>
    </i>
    <i r="1">
      <x v="625"/>
      <x v="27"/>
      <x v="8"/>
    </i>
    <i r="2">
      <x v="28"/>
      <x v="8"/>
    </i>
    <i r="2">
      <x v="29"/>
      <x v="8"/>
    </i>
    <i r="2">
      <x v="30"/>
      <x v="8"/>
    </i>
    <i r="2">
      <x v="31"/>
      <x v="8"/>
    </i>
    <i r="2">
      <x v="32"/>
      <x v="8"/>
    </i>
    <i r="2">
      <x v="35"/>
      <x v="8"/>
    </i>
    <i r="2">
      <x v="36"/>
      <x v="8"/>
    </i>
    <i r="2">
      <x v="40"/>
      <x v="8"/>
    </i>
    <i r="2">
      <x v="41"/>
      <x v="8"/>
    </i>
    <i r="2">
      <x v="42"/>
      <x v="8"/>
    </i>
    <i t="default" r="1">
      <x v="625"/>
    </i>
    <i r="1">
      <x v="626"/>
      <x/>
      <x v="8"/>
    </i>
    <i t="default" r="1">
      <x v="626"/>
    </i>
    <i r="1">
      <x v="629"/>
      <x/>
      <x v="8"/>
    </i>
    <i t="default" r="1">
      <x v="629"/>
    </i>
    <i r="1">
      <x v="640"/>
      <x/>
      <x v="8"/>
    </i>
    <i t="default" r="1">
      <x v="640"/>
    </i>
    <i r="1">
      <x v="651"/>
      <x/>
      <x v="7"/>
    </i>
    <i r="2">
      <x v="1"/>
      <x v="7"/>
    </i>
    <i r="2">
      <x v="2"/>
      <x v="7"/>
    </i>
    <i r="2">
      <x v="3"/>
      <x v="7"/>
    </i>
    <i t="default" r="1">
      <x v="651"/>
    </i>
    <i r="1">
      <x v="656"/>
      <x/>
      <x v="8"/>
    </i>
    <i t="default" r="1">
      <x v="656"/>
    </i>
    <i r="1">
      <x v="657"/>
      <x/>
      <x v="7"/>
    </i>
    <i r="2">
      <x v="1"/>
      <x v="8"/>
    </i>
    <i r="2">
      <x v="2"/>
      <x v="7"/>
    </i>
    <i r="2">
      <x v="3"/>
      <x v="7"/>
    </i>
    <i t="default" r="1">
      <x v="657"/>
    </i>
    <i r="1">
      <x v="660"/>
      <x/>
      <x v="7"/>
    </i>
    <i r="2">
      <x v="1"/>
      <x v="7"/>
    </i>
    <i t="default" r="1">
      <x v="660"/>
    </i>
    <i r="1">
      <x v="661"/>
      <x/>
      <x v="8"/>
    </i>
    <i t="default" r="1">
      <x v="661"/>
    </i>
    <i r="1">
      <x v="662"/>
      <x/>
      <x v="8"/>
    </i>
    <i t="default" r="1">
      <x v="662"/>
    </i>
    <i r="1">
      <x v="682"/>
      <x/>
      <x v="7"/>
    </i>
    <i t="default" r="1">
      <x v="682"/>
    </i>
    <i r="1">
      <x v="684"/>
      <x/>
      <x v="8"/>
    </i>
    <i t="default" r="1">
      <x v="684"/>
    </i>
    <i r="1">
      <x v="688"/>
      <x/>
      <x v="8"/>
    </i>
    <i r="2">
      <x v="1"/>
      <x v="8"/>
    </i>
    <i t="default" r="1">
      <x v="688"/>
    </i>
    <i r="1">
      <x v="689"/>
      <x/>
      <x v="6"/>
    </i>
    <i t="default" r="1">
      <x v="689"/>
    </i>
    <i r="1">
      <x v="693"/>
      <x/>
      <x v="8"/>
    </i>
    <i t="default" r="1">
      <x v="693"/>
    </i>
    <i r="1">
      <x v="697"/>
      <x/>
      <x v="8"/>
    </i>
    <i t="default" r="1">
      <x v="697"/>
    </i>
    <i r="1">
      <x v="701"/>
      <x v="26"/>
      <x v="8"/>
    </i>
    <i r="2">
      <x v="27"/>
      <x v="8"/>
    </i>
    <i r="2">
      <x v="28"/>
      <x v="8"/>
    </i>
    <i r="2">
      <x v="40"/>
      <x v="8"/>
    </i>
    <i r="2">
      <x v="41"/>
      <x v="8"/>
    </i>
    <i t="default" r="1">
      <x v="701"/>
    </i>
    <i r="1">
      <x v="708"/>
      <x/>
      <x v="8"/>
    </i>
    <i t="default" r="1">
      <x v="708"/>
    </i>
    <i r="1">
      <x v="709"/>
      <x/>
      <x v="7"/>
    </i>
    <i r="2">
      <x v="1"/>
      <x v="7"/>
    </i>
    <i t="default" r="1">
      <x v="709"/>
    </i>
    <i r="1">
      <x v="715"/>
      <x v="3"/>
      <x v="8"/>
    </i>
    <i r="2">
      <x v="4"/>
      <x v="8"/>
    </i>
    <i r="2">
      <x v="5"/>
      <x v="8"/>
    </i>
    <i t="default" r="1">
      <x v="715"/>
    </i>
    <i r="1">
      <x v="719"/>
      <x/>
      <x v="8"/>
    </i>
    <i r="2">
      <x v="1"/>
      <x v="7"/>
    </i>
    <i r="2">
      <x v="2"/>
      <x v="7"/>
    </i>
    <i r="2">
      <x v="3"/>
      <x v="7"/>
    </i>
    <i r="2">
      <x v="4"/>
      <x v="7"/>
    </i>
    <i t="default" r="1">
      <x v="719"/>
    </i>
    <i r="1">
      <x v="725"/>
      <x/>
      <x v="8"/>
    </i>
    <i r="2">
      <x v="1"/>
      <x v="8"/>
    </i>
    <i t="default" r="1">
      <x v="725"/>
    </i>
    <i r="1">
      <x v="729"/>
      <x/>
      <x v="7"/>
    </i>
    <i t="default" r="1">
      <x v="729"/>
    </i>
    <i r="1">
      <x v="732"/>
      <x/>
      <x v="8"/>
    </i>
    <i t="default" r="1">
      <x v="732"/>
    </i>
    <i r="1">
      <x v="733"/>
      <x/>
      <x v="7"/>
    </i>
    <i t="default" r="1">
      <x v="733"/>
    </i>
    <i r="1">
      <x v="742"/>
      <x/>
      <x v="7"/>
    </i>
    <i r="2">
      <x v="1"/>
      <x v="7"/>
    </i>
    <i r="2">
      <x v="2"/>
      <x v="7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7"/>
    </i>
    <i r="2">
      <x v="11"/>
      <x v="7"/>
    </i>
    <i r="2">
      <x v="12"/>
      <x v="8"/>
    </i>
    <i t="default" r="1">
      <x v="742"/>
    </i>
    <i r="1">
      <x v="755"/>
      <x/>
      <x v="8"/>
    </i>
    <i t="default" r="1">
      <x v="755"/>
    </i>
    <i r="1">
      <x v="759"/>
      <x/>
      <x v="8"/>
    </i>
    <i r="2">
      <x v="2"/>
      <x v="8"/>
    </i>
    <i t="default" r="1">
      <x v="759"/>
    </i>
    <i r="1">
      <x v="765"/>
      <x/>
      <x v="7"/>
    </i>
    <i t="default" r="1">
      <x v="765"/>
    </i>
    <i r="1">
      <x v="773"/>
      <x/>
      <x v="8"/>
    </i>
    <i r="2">
      <x v="1"/>
      <x v="8"/>
    </i>
    <i r="2">
      <x v="2"/>
      <x v="8"/>
    </i>
    <i r="2">
      <x v="3"/>
      <x v="8"/>
    </i>
    <i r="2">
      <x v="4"/>
      <x v="7"/>
    </i>
    <i t="default" r="1">
      <x v="773"/>
    </i>
    <i r="1">
      <x v="774"/>
      <x/>
      <x v="8"/>
    </i>
    <i t="default" r="1">
      <x v="774"/>
    </i>
    <i r="1">
      <x v="776"/>
      <x/>
      <x v="8"/>
    </i>
    <i r="2">
      <x v="1"/>
      <x v="8"/>
    </i>
    <i t="default" r="1">
      <x v="776"/>
    </i>
    <i r="1">
      <x v="784"/>
      <x/>
      <x v="6"/>
    </i>
    <i t="default" r="1">
      <x v="784"/>
    </i>
    <i r="1">
      <x v="794"/>
      <x/>
      <x v="19"/>
    </i>
    <i r="2">
      <x v="1"/>
      <x v="19"/>
    </i>
    <i r="2">
      <x v="2"/>
      <x v="19"/>
    </i>
    <i r="2">
      <x v="3"/>
      <x v="19"/>
    </i>
    <i r="2">
      <x v="4"/>
      <x v="19"/>
    </i>
    <i r="2">
      <x v="5"/>
      <x v="19"/>
    </i>
    <i t="default" r="1">
      <x v="794"/>
    </i>
    <i r="1">
      <x v="798"/>
      <x/>
      <x v="7"/>
    </i>
    <i t="default" r="1">
      <x v="798"/>
    </i>
    <i r="1">
      <x v="799"/>
      <x/>
      <x v="8"/>
    </i>
    <i r="2">
      <x v="1"/>
      <x v="8"/>
    </i>
    <i r="2">
      <x v="3"/>
      <x v="8"/>
    </i>
    <i r="2">
      <x v="4"/>
      <x v="8"/>
    </i>
    <i r="2">
      <x v="21"/>
      <x v="8"/>
    </i>
    <i t="default" r="1">
      <x v="799"/>
    </i>
    <i r="1">
      <x v="802"/>
      <x/>
      <x v="8"/>
    </i>
    <i t="default" r="1">
      <x v="802"/>
    </i>
    <i r="1">
      <x v="806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7"/>
    </i>
    <i r="2">
      <x v="6"/>
      <x v="7"/>
    </i>
    <i r="2">
      <x v="7"/>
      <x v="7"/>
    </i>
    <i r="2">
      <x v="8"/>
      <x v="7"/>
    </i>
    <i r="2">
      <x v="9"/>
      <x v="7"/>
    </i>
    <i t="default" r="1">
      <x v="806"/>
    </i>
    <i r="1">
      <x v="807"/>
      <x/>
      <x v="7"/>
    </i>
    <i r="2">
      <x v="1"/>
      <x v="7"/>
    </i>
    <i t="default" r="1">
      <x v="807"/>
    </i>
    <i t="default">
      <x v="35"/>
    </i>
    <i>
      <x v="36"/>
      <x v="67"/>
    </i>
    <i r="1">
      <x v="217"/>
      <x v="31"/>
      <x v="8"/>
    </i>
    <i r="2">
      <x v="43"/>
      <x v="12"/>
    </i>
    <i t="default" r="1">
      <x v="217"/>
    </i>
    <i r="1">
      <x v="375"/>
      <x/>
      <x v="7"/>
    </i>
    <i r="2">
      <x v="1"/>
      <x v="7"/>
    </i>
    <i t="default" r="1">
      <x v="375"/>
    </i>
    <i r="1">
      <x v="615"/>
      <x/>
      <x v="7"/>
    </i>
    <i t="default" r="1">
      <x v="615"/>
    </i>
    <i r="1">
      <x v="617"/>
      <x/>
      <x v="7"/>
    </i>
    <i r="2">
      <x v="1"/>
      <x v="7"/>
    </i>
    <i r="2">
      <x v="2"/>
      <x v="7"/>
    </i>
    <i r="2">
      <x v="3"/>
      <x v="7"/>
    </i>
    <i t="default" r="1">
      <x v="617"/>
    </i>
    <i r="1">
      <x v="624"/>
      <x/>
      <x v="8"/>
    </i>
    <i t="default" r="1">
      <x v="624"/>
    </i>
    <i r="1">
      <x v="632"/>
      <x/>
      <x v="7"/>
    </i>
    <i r="2">
      <x v="1"/>
      <x v="7"/>
    </i>
    <i r="2">
      <x v="2"/>
      <x v="7"/>
    </i>
    <i r="2">
      <x v="3"/>
      <x v="7"/>
    </i>
    <i r="2">
      <x v="4"/>
      <x v="7"/>
    </i>
    <i r="2">
      <x v="8"/>
      <x v="8"/>
    </i>
    <i t="default" r="1">
      <x v="632"/>
    </i>
    <i r="1">
      <x v="644"/>
      <x/>
      <x v="7"/>
    </i>
    <i t="default" r="1">
      <x v="644"/>
    </i>
    <i r="1">
      <x v="650"/>
      <x/>
      <x v="8"/>
    </i>
    <i r="2">
      <x v="1"/>
      <x v="8"/>
    </i>
    <i r="2">
      <x v="2"/>
      <x v="8"/>
    </i>
    <i t="default" r="1">
      <x v="650"/>
    </i>
    <i r="1">
      <x v="653"/>
      <x/>
      <x v="7"/>
    </i>
    <i r="2">
      <x v="1"/>
      <x v="7"/>
    </i>
    <i r="2">
      <x v="2"/>
      <x v="7"/>
    </i>
    <i r="2">
      <x v="3"/>
      <x v="7"/>
    </i>
    <i t="default" r="1">
      <x v="653"/>
    </i>
    <i r="1">
      <x v="659"/>
      <x/>
      <x v="7"/>
    </i>
    <i r="2">
      <x v="1"/>
      <x v="7"/>
    </i>
    <i r="2">
      <x v="2"/>
      <x v="7"/>
    </i>
    <i r="2">
      <x v="3"/>
      <x v="7"/>
    </i>
    <i t="default" r="1">
      <x v="659"/>
    </i>
    <i r="1">
      <x v="666"/>
      <x/>
      <x v="7"/>
    </i>
    <i t="default" r="1">
      <x v="666"/>
    </i>
    <i r="1">
      <x v="670"/>
      <x/>
      <x v="7"/>
    </i>
    <i t="default" r="1">
      <x v="670"/>
    </i>
    <i r="1">
      <x v="671"/>
      <x/>
      <x v="8"/>
    </i>
    <i t="default" r="1">
      <x v="671"/>
    </i>
    <i r="1">
      <x v="680"/>
      <x/>
      <x v="8"/>
    </i>
    <i r="2">
      <x v="1"/>
      <x v="8"/>
    </i>
    <i r="2">
      <x v="18"/>
      <x v="8"/>
    </i>
    <i r="2">
      <x v="21"/>
      <x v="8"/>
    </i>
    <i t="default" r="1">
      <x v="680"/>
    </i>
    <i r="1">
      <x v="686"/>
      <x/>
      <x v="7"/>
    </i>
    <i r="2">
      <x v="1"/>
      <x v="8"/>
    </i>
    <i t="default" r="1">
      <x v="686"/>
    </i>
    <i r="1">
      <x v="692"/>
      <x/>
      <x v="7"/>
    </i>
    <i r="2">
      <x v="1"/>
      <x v="7"/>
    </i>
    <i r="2">
      <x v="2"/>
      <x v="7"/>
    </i>
    <i r="2">
      <x v="3"/>
      <x v="7"/>
    </i>
    <i r="2">
      <x v="4"/>
      <x v="8"/>
    </i>
    <i r="2">
      <x v="5"/>
      <x v="7"/>
    </i>
    <i t="default" r="1">
      <x v="692"/>
    </i>
    <i r="1">
      <x v="707"/>
      <x/>
      <x v="7"/>
    </i>
    <i r="2">
      <x v="1"/>
      <x v="7"/>
    </i>
    <i t="default" r="1">
      <x v="707"/>
    </i>
    <i r="1">
      <x v="710"/>
      <x/>
      <x v="7"/>
    </i>
    <i t="default" r="1">
      <x v="710"/>
    </i>
    <i r="1">
      <x v="724"/>
      <x/>
      <x v="8"/>
    </i>
    <i t="default" r="1">
      <x v="724"/>
    </i>
    <i r="1">
      <x v="727"/>
      <x/>
      <x v="7"/>
    </i>
    <i r="2">
      <x v="1"/>
      <x v="7"/>
    </i>
    <i r="2">
      <x v="2"/>
      <x v="7"/>
    </i>
    <i r="2">
      <x v="3"/>
      <x v="7"/>
    </i>
    <i r="2">
      <x v="4"/>
      <x v="7"/>
    </i>
    <i t="default" r="1">
      <x v="727"/>
    </i>
    <i r="1">
      <x v="739"/>
      <x v="4"/>
      <x v="8"/>
    </i>
    <i t="default" r="1">
      <x v="739"/>
    </i>
    <i r="1">
      <x v="741"/>
      <x/>
      <x v="8"/>
    </i>
    <i r="2">
      <x v="1"/>
      <x v="8"/>
    </i>
    <i t="default" r="1">
      <x v="741"/>
    </i>
    <i r="1">
      <x v="744"/>
      <x/>
      <x v="7"/>
    </i>
    <i r="2">
      <x v="1"/>
      <x v="7"/>
    </i>
    <i t="default" r="1">
      <x v="744"/>
    </i>
    <i r="1">
      <x v="750"/>
      <x/>
      <x v="7"/>
    </i>
    <i r="2">
      <x v="1"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7"/>
    </i>
    <i r="2">
      <x v="7"/>
      <x v="7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t="default" r="1">
      <x v="750"/>
    </i>
    <i r="1">
      <x v="751"/>
      <x/>
      <x v="7"/>
    </i>
    <i r="2">
      <x v="1"/>
      <x v="8"/>
    </i>
    <i r="2">
      <x v="2"/>
      <x v="7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t="default" r="1">
      <x v="751"/>
    </i>
    <i r="1">
      <x v="760"/>
      <x/>
      <x v="7"/>
    </i>
    <i t="default" r="1">
      <x v="760"/>
    </i>
    <i r="1">
      <x v="764"/>
      <x/>
      <x v="8"/>
    </i>
    <i t="default" r="1">
      <x v="764"/>
    </i>
    <i r="1">
      <x v="785"/>
      <x/>
      <x v="8"/>
    </i>
    <i r="2">
      <x v="1"/>
      <x v="8"/>
    </i>
    <i r="2">
      <x v="2"/>
      <x v="8"/>
    </i>
    <i r="2">
      <x v="3"/>
      <x v="8"/>
    </i>
    <i t="default" r="1">
      <x v="785"/>
    </i>
    <i r="1">
      <x v="788"/>
      <x v="16"/>
      <x v="8"/>
    </i>
    <i r="2">
      <x v="17"/>
      <x v="8"/>
    </i>
    <i r="2">
      <x v="18"/>
      <x v="8"/>
    </i>
    <i r="2">
      <x v="19"/>
      <x v="8"/>
    </i>
    <i r="2">
      <x v="20"/>
      <x v="8"/>
    </i>
    <i r="2">
      <x v="21"/>
      <x v="8"/>
    </i>
    <i t="default" r="1">
      <x v="788"/>
    </i>
    <i r="1">
      <x v="800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r="2">
      <x v="18"/>
      <x v="8"/>
    </i>
    <i r="2">
      <x v="19"/>
      <x v="8"/>
    </i>
    <i t="default" r="1">
      <x v="800"/>
    </i>
    <i r="1">
      <x v="801"/>
      <x/>
      <x v="8"/>
    </i>
    <i t="default" r="1">
      <x v="801"/>
    </i>
    <i r="1">
      <x v="804"/>
      <x/>
      <x v="8"/>
    </i>
    <i t="default" r="1">
      <x v="804"/>
    </i>
    <i r="1">
      <x v="812"/>
      <x v="3"/>
      <x v="12"/>
    </i>
    <i t="default" r="1">
      <x v="812"/>
    </i>
    <i t="default">
      <x v="36"/>
    </i>
    <i>
      <x v="37"/>
      <x v="39"/>
      <x v="40"/>
      <x v="7"/>
    </i>
    <i r="2">
      <x v="41"/>
      <x v="7"/>
    </i>
    <i r="2">
      <x v="42"/>
      <x v="7"/>
    </i>
    <i r="2">
      <x v="43"/>
      <x v="7"/>
    </i>
    <i r="2">
      <x v="44"/>
      <x v="7"/>
    </i>
    <i r="2">
      <x v="45"/>
      <x v="7"/>
    </i>
    <i r="2">
      <x v="46"/>
      <x v="7"/>
    </i>
    <i r="2">
      <x v="47"/>
      <x v="7"/>
    </i>
    <i r="2">
      <x v="48"/>
      <x v="7"/>
    </i>
    <i r="2">
      <x v="49"/>
      <x v="7"/>
    </i>
    <i r="2">
      <x v="50"/>
      <x v="7"/>
    </i>
    <i r="2">
      <x v="51"/>
      <x v="7"/>
    </i>
    <i r="2">
      <x v="52"/>
      <x v="7"/>
    </i>
    <i r="2">
      <x v="54"/>
      <x v="7"/>
    </i>
    <i r="2">
      <x v="55"/>
      <x v="7"/>
    </i>
    <i r="2">
      <x v="56"/>
      <x v="7"/>
    </i>
    <i r="2">
      <x v="57"/>
      <x v="7"/>
    </i>
    <i r="2">
      <x v="58"/>
      <x v="7"/>
    </i>
    <i r="2">
      <x v="59"/>
      <x v="7"/>
    </i>
    <i r="2">
      <x v="60"/>
      <x v="7"/>
    </i>
    <i t="default" r="1">
      <x v="39"/>
    </i>
    <i r="1">
      <x v="170"/>
      <x v="13"/>
      <x v="8"/>
    </i>
    <i t="default" r="1">
      <x v="170"/>
    </i>
    <i r="1">
      <x v="190"/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20"/>
      <x v="8"/>
    </i>
    <i t="default" r="1">
      <x v="190"/>
    </i>
    <i r="1">
      <x v="191"/>
      <x v="4"/>
      <x v="8"/>
    </i>
    <i r="2">
      <x v="5"/>
      <x v="8"/>
    </i>
    <i r="2">
      <x v="6"/>
      <x v="8"/>
    </i>
    <i r="2">
      <x v="7"/>
      <x v="8"/>
    </i>
    <i r="2">
      <x v="21"/>
      <x v="8"/>
    </i>
    <i r="2">
      <x v="23"/>
      <x v="8"/>
    </i>
    <i r="2">
      <x v="24"/>
      <x v="8"/>
    </i>
    <i r="2">
      <x v="25"/>
      <x v="8"/>
    </i>
    <i r="2">
      <x v="28"/>
      <x v="8"/>
    </i>
    <i r="2">
      <x v="30"/>
      <x v="8"/>
    </i>
    <i r="2">
      <x v="33"/>
      <x v="8"/>
    </i>
    <i t="default" r="1">
      <x v="191"/>
    </i>
    <i r="1">
      <x v="213"/>
      <x v="7"/>
      <x v="8"/>
    </i>
    <i t="default" r="1">
      <x v="213"/>
    </i>
    <i r="1">
      <x v="560"/>
      <x/>
      <x v="12"/>
    </i>
    <i t="default" r="1">
      <x v="560"/>
    </i>
    <i r="1">
      <x v="621"/>
      <x/>
      <x v="12"/>
    </i>
    <i t="default" r="1">
      <x v="621"/>
    </i>
    <i r="1">
      <x v="627"/>
      <x/>
      <x v="8"/>
    </i>
    <i t="default" r="1">
      <x v="627"/>
    </i>
    <i r="1">
      <x v="635"/>
      <x/>
      <x v="8"/>
    </i>
    <i t="default" r="1">
      <x v="635"/>
    </i>
    <i r="1">
      <x v="636"/>
      <x/>
      <x v="8"/>
    </i>
    <i t="default" r="1">
      <x v="636"/>
    </i>
    <i r="1">
      <x v="647"/>
      <x/>
      <x v="8"/>
    </i>
    <i t="default" r="1">
      <x v="647"/>
    </i>
    <i r="1">
      <x v="672"/>
      <x/>
      <x v="12"/>
    </i>
    <i t="default" r="1">
      <x v="672"/>
    </i>
    <i r="1">
      <x v="674"/>
      <x/>
      <x v="8"/>
    </i>
    <i t="default" r="1">
      <x v="674"/>
    </i>
    <i r="1">
      <x v="695"/>
      <x/>
      <x v="8"/>
    </i>
    <i t="default" r="1">
      <x v="695"/>
    </i>
    <i r="1">
      <x v="696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t="default" r="1">
      <x v="696"/>
    </i>
    <i r="1">
      <x v="704"/>
      <x/>
      <x v="8"/>
    </i>
    <i r="2">
      <x v="1"/>
      <x v="8"/>
    </i>
    <i t="default" r="1">
      <x v="704"/>
    </i>
    <i r="1">
      <x v="712"/>
      <x/>
      <x v="8"/>
    </i>
    <i t="default" r="1">
      <x v="712"/>
    </i>
    <i r="1">
      <x v="731"/>
      <x/>
      <x v="8"/>
    </i>
    <i r="2">
      <x v="1"/>
      <x v="8"/>
    </i>
    <i r="2">
      <x v="2"/>
      <x v="8"/>
    </i>
    <i t="default" r="1">
      <x v="731"/>
    </i>
    <i r="1">
      <x v="743"/>
      <x/>
      <x v="8"/>
    </i>
    <i r="2">
      <x v="1"/>
      <x v="8"/>
    </i>
    <i r="2">
      <x v="2"/>
      <x v="8"/>
    </i>
    <i r="2">
      <x v="3"/>
      <x v="8"/>
    </i>
    <i t="default" r="1">
      <x v="743"/>
    </i>
    <i r="1">
      <x v="749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t="default" r="1">
      <x v="749"/>
    </i>
    <i r="1">
      <x v="756"/>
      <x/>
      <x v="7"/>
    </i>
    <i r="2">
      <x v="1"/>
      <x v="7"/>
    </i>
    <i r="2">
      <x v="2"/>
      <x v="7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r="2">
      <x v="18"/>
      <x v="8"/>
    </i>
    <i r="2">
      <x v="19"/>
      <x v="8"/>
    </i>
    <i r="2">
      <x v="20"/>
      <x v="8"/>
    </i>
    <i r="2">
      <x v="21"/>
      <x v="8"/>
    </i>
    <i r="2">
      <x v="22"/>
      <x v="8"/>
    </i>
    <i r="2">
      <x v="24"/>
      <x v="8"/>
    </i>
    <i t="default" r="1">
      <x v="756"/>
    </i>
    <i r="1">
      <x v="757"/>
      <x/>
      <x v="7"/>
    </i>
    <i r="2">
      <x v="1"/>
      <x v="7"/>
    </i>
    <i r="2">
      <x v="2"/>
      <x v="8"/>
    </i>
    <i r="2">
      <x v="3"/>
      <x v="7"/>
    </i>
    <i t="default" r="1">
      <x v="757"/>
    </i>
    <i r="1">
      <x v="761"/>
      <x/>
      <x v="8"/>
    </i>
    <i t="default" r="1">
      <x v="761"/>
    </i>
    <i r="1">
      <x v="762"/>
      <x/>
      <x v="12"/>
    </i>
    <i r="2">
      <x v="1"/>
      <x v="12"/>
    </i>
    <i r="2">
      <x v="2"/>
      <x v="12"/>
    </i>
    <i r="2">
      <x v="3"/>
      <x v="12"/>
    </i>
    <i t="default" r="1">
      <x v="762"/>
    </i>
    <i r="1">
      <x v="775"/>
      <x/>
      <x v="8"/>
    </i>
    <i t="default" r="1">
      <x v="775"/>
    </i>
    <i r="1">
      <x v="792"/>
      <x/>
      <x v="8"/>
    </i>
    <i t="default" r="1">
      <x v="792"/>
    </i>
    <i t="default">
      <x v="37"/>
    </i>
    <i>
      <x v="56"/>
      <x v="185"/>
      <x/>
      <x v="7"/>
    </i>
    <i r="2">
      <x v="1"/>
      <x v="7"/>
    </i>
    <i r="2">
      <x v="2"/>
      <x v="7"/>
    </i>
    <i r="2">
      <x v="3"/>
      <x v="7"/>
    </i>
    <i t="default" r="1">
      <x v="185"/>
    </i>
    <i r="1">
      <x v="611"/>
      <x/>
      <x v="6"/>
    </i>
    <i t="default" r="1">
      <x v="611"/>
    </i>
    <i r="1">
      <x v="619"/>
      <x/>
      <x v="7"/>
    </i>
    <i r="2">
      <x v="1"/>
      <x v="7"/>
    </i>
    <i r="2">
      <x v="2"/>
      <x v="7"/>
    </i>
    <i t="default" r="1">
      <x v="619"/>
    </i>
    <i r="1">
      <x v="628"/>
      <x v="7"/>
      <x v="18"/>
    </i>
    <i r="2">
      <x v="9"/>
      <x v="18"/>
    </i>
    <i r="2">
      <x v="10"/>
      <x v="18"/>
    </i>
    <i r="2">
      <x v="11"/>
      <x v="18"/>
    </i>
    <i r="2">
      <x v="12"/>
      <x v="18"/>
    </i>
    <i r="2">
      <x v="13"/>
      <x v="18"/>
    </i>
    <i r="2">
      <x v="14"/>
      <x v="18"/>
    </i>
    <i r="2">
      <x v="15"/>
      <x v="18"/>
    </i>
    <i r="2">
      <x v="16"/>
      <x v="18"/>
    </i>
    <i r="2">
      <x v="17"/>
      <x v="18"/>
    </i>
    <i r="2">
      <x v="18"/>
      <x v="18"/>
    </i>
    <i r="2">
      <x v="19"/>
      <x v="18"/>
    </i>
    <i r="2">
      <x v="21"/>
      <x v="18"/>
    </i>
    <i r="2">
      <x v="22"/>
      <x v="7"/>
    </i>
    <i r="2">
      <x v="23"/>
      <x v="18"/>
    </i>
    <i r="2">
      <x v="29"/>
      <x v="18"/>
    </i>
    <i r="2">
      <x v="30"/>
      <x v="18"/>
    </i>
    <i r="2">
      <x v="36"/>
      <x v="18"/>
    </i>
    <i r="2">
      <x v="39"/>
      <x v="18"/>
    </i>
    <i t="default" r="1">
      <x v="628"/>
    </i>
    <i r="1">
      <x v="634"/>
      <x v="4"/>
      <x v="7"/>
    </i>
    <i r="2">
      <x v="5"/>
      <x v="7"/>
    </i>
    <i r="2">
      <x v="7"/>
      <x v="8"/>
    </i>
    <i r="2">
      <x v="8"/>
      <x v="7"/>
    </i>
    <i r="2">
      <x v="9"/>
      <x v="8"/>
    </i>
    <i r="2">
      <x v="10"/>
      <x v="7"/>
    </i>
    <i r="2">
      <x v="11"/>
      <x v="7"/>
    </i>
    <i r="2">
      <x v="12"/>
      <x v="8"/>
    </i>
    <i r="2">
      <x v="14"/>
      <x v="8"/>
    </i>
    <i r="2">
      <x v="16"/>
      <x v="7"/>
    </i>
    <i r="2">
      <x v="17"/>
      <x v="7"/>
    </i>
    <i r="2">
      <x v="18"/>
      <x v="7"/>
    </i>
    <i t="default" r="1">
      <x v="634"/>
    </i>
    <i r="1">
      <x v="642"/>
      <x/>
      <x v="18"/>
    </i>
    <i t="default" r="1">
      <x v="642"/>
    </i>
    <i r="1">
      <x v="646"/>
      <x/>
      <x v="19"/>
    </i>
    <i t="default" r="1">
      <x v="646"/>
    </i>
    <i r="1">
      <x v="649"/>
      <x/>
      <x v="9"/>
    </i>
    <i r="2">
      <x v="1"/>
      <x v="9"/>
    </i>
    <i t="default" r="1">
      <x v="649"/>
    </i>
    <i r="1">
      <x v="665"/>
      <x/>
      <x v="9"/>
    </i>
    <i t="default" r="1">
      <x v="665"/>
    </i>
    <i r="1">
      <x v="673"/>
      <x/>
      <x v="8"/>
    </i>
    <i r="2">
      <x v="1"/>
      <x v="8"/>
    </i>
    <i r="2">
      <x v="2"/>
      <x v="8"/>
    </i>
    <i r="2">
      <x v="3"/>
      <x v="8"/>
    </i>
    <i t="default" r="1">
      <x v="673"/>
    </i>
    <i r="1">
      <x v="676"/>
      <x/>
      <x v="9"/>
    </i>
    <i r="2">
      <x v="2"/>
      <x v="9"/>
    </i>
    <i r="2">
      <x v="3"/>
      <x v="9"/>
    </i>
    <i r="2">
      <x v="4"/>
      <x v="9"/>
    </i>
    <i r="2">
      <x v="5"/>
      <x v="9"/>
    </i>
    <i r="2">
      <x v="6"/>
      <x v="9"/>
    </i>
    <i r="2">
      <x v="7"/>
      <x v="9"/>
    </i>
    <i r="2">
      <x v="8"/>
      <x v="9"/>
    </i>
    <i r="2">
      <x v="9"/>
      <x v="9"/>
    </i>
    <i r="2">
      <x v="10"/>
      <x v="9"/>
    </i>
    <i r="2">
      <x v="11"/>
      <x v="9"/>
    </i>
    <i r="2">
      <x v="12"/>
      <x v="9"/>
    </i>
    <i r="2">
      <x v="14"/>
      <x v="7"/>
    </i>
    <i r="2">
      <x v="15"/>
      <x v="9"/>
    </i>
    <i r="2">
      <x v="17"/>
      <x v="9"/>
    </i>
    <i r="2">
      <x v="18"/>
      <x v="9"/>
    </i>
    <i r="2">
      <x v="19"/>
      <x v="9"/>
    </i>
    <i r="2">
      <x v="20"/>
      <x v="9"/>
    </i>
    <i r="2">
      <x v="22"/>
      <x v="9"/>
    </i>
    <i r="2">
      <x v="23"/>
      <x v="9"/>
    </i>
    <i r="2">
      <x v="25"/>
      <x v="9"/>
    </i>
    <i t="default" r="1">
      <x v="676"/>
    </i>
    <i r="1">
      <x v="713"/>
      <x/>
      <x v="6"/>
    </i>
    <i r="2">
      <x v="1"/>
      <x v="6"/>
    </i>
    <i r="2">
      <x v="2"/>
      <x v="6"/>
    </i>
    <i r="2">
      <x v="3"/>
      <x v="6"/>
    </i>
    <i r="2">
      <x v="4"/>
      <x v="6"/>
    </i>
    <i r="2">
      <x v="5"/>
      <x v="6"/>
    </i>
    <i r="2">
      <x v="6"/>
      <x v="6"/>
    </i>
    <i r="2">
      <x v="7"/>
      <x v="9"/>
    </i>
    <i r="2">
      <x v="8"/>
      <x v="6"/>
    </i>
    <i r="2">
      <x v="9"/>
      <x v="6"/>
    </i>
    <i t="default" r="1">
      <x v="713"/>
    </i>
    <i r="1">
      <x v="716"/>
      <x/>
      <x v="7"/>
    </i>
    <i t="default" r="1">
      <x v="716"/>
    </i>
    <i r="1">
      <x v="718"/>
      <x/>
      <x v="9"/>
    </i>
    <i t="default" r="1">
      <x v="718"/>
    </i>
    <i r="1">
      <x v="721"/>
      <x/>
      <x v="7"/>
    </i>
    <i t="default" r="1">
      <x v="721"/>
    </i>
    <i r="1">
      <x v="726"/>
      <x/>
      <x v="6"/>
    </i>
    <i t="default" r="1">
      <x v="726"/>
    </i>
    <i r="1">
      <x v="736"/>
      <x/>
      <x v="8"/>
    </i>
    <i t="default" r="1">
      <x v="736"/>
    </i>
    <i r="1">
      <x v="745"/>
      <x/>
      <x v="7"/>
    </i>
    <i r="2">
      <x v="1"/>
      <x v="7"/>
    </i>
    <i r="2">
      <x v="2"/>
      <x v="7"/>
    </i>
    <i t="default" r="1">
      <x v="745"/>
    </i>
    <i r="1">
      <x v="766"/>
      <x/>
      <x v="18"/>
    </i>
    <i t="default" r="1">
      <x v="766"/>
    </i>
    <i r="1">
      <x v="768"/>
      <x/>
      <x v="9"/>
    </i>
    <i t="default" r="1">
      <x v="768"/>
    </i>
    <i r="1">
      <x v="797"/>
      <x/>
      <x v="18"/>
    </i>
    <i r="2">
      <x v="1"/>
      <x v="18"/>
    </i>
    <i r="2">
      <x v="2"/>
      <x v="18"/>
    </i>
    <i r="2">
      <x v="3"/>
      <x v="18"/>
    </i>
    <i r="2">
      <x v="4"/>
      <x v="18"/>
    </i>
    <i r="2">
      <x v="5"/>
      <x v="18"/>
    </i>
    <i r="2">
      <x v="6"/>
      <x v="18"/>
    </i>
    <i r="2">
      <x v="7"/>
      <x v="18"/>
    </i>
    <i r="2">
      <x v="8"/>
      <x v="18"/>
    </i>
    <i r="2">
      <x v="9"/>
      <x v="18"/>
    </i>
    <i r="2">
      <x v="10"/>
      <x v="18"/>
    </i>
    <i t="default" r="1">
      <x v="797"/>
    </i>
    <i r="1">
      <x v="805"/>
      <x/>
      <x v="7"/>
    </i>
    <i t="default" r="1">
      <x v="805"/>
    </i>
    <i r="1">
      <x v="808"/>
      <x/>
      <x v="8"/>
    </i>
    <i t="default" r="1">
      <x v="808"/>
    </i>
    <i t="default">
      <x v="56"/>
    </i>
    <i>
      <x v="57"/>
      <x v="223"/>
      <x v="1"/>
      <x v="7"/>
    </i>
    <i t="default" r="1">
      <x v="223"/>
    </i>
    <i r="1">
      <x v="363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t="default" r="1">
      <x v="363"/>
    </i>
    <i r="1">
      <x v="614"/>
      <x/>
      <x v="8"/>
    </i>
    <i t="default" r="1">
      <x v="614"/>
    </i>
    <i r="1">
      <x v="620"/>
      <x/>
      <x v="8"/>
    </i>
    <i t="default" r="1">
      <x v="620"/>
    </i>
    <i r="1">
      <x v="643"/>
      <x/>
      <x v="8"/>
    </i>
    <i r="2">
      <x v="1"/>
      <x v="8"/>
    </i>
    <i r="2">
      <x v="2"/>
      <x v="8"/>
    </i>
    <i r="2">
      <x v="4"/>
      <x v="8"/>
    </i>
    <i r="2">
      <x v="5"/>
      <x v="8"/>
    </i>
    <i r="2">
      <x v="6"/>
      <x v="8"/>
    </i>
    <i r="2">
      <x v="7"/>
      <x v="8"/>
    </i>
    <i t="default" r="1">
      <x v="643"/>
    </i>
    <i r="1">
      <x v="648"/>
      <x/>
      <x v="8"/>
    </i>
    <i r="2">
      <x v="1"/>
      <x v="8"/>
    </i>
    <i t="default" r="1">
      <x v="648"/>
    </i>
    <i r="1">
      <x v="652"/>
      <x/>
      <x v="8"/>
    </i>
    <i r="2">
      <x v="1"/>
      <x v="8"/>
    </i>
    <i r="2">
      <x v="2"/>
      <x v="8"/>
    </i>
    <i r="2">
      <x v="3"/>
      <x v="8"/>
    </i>
    <i t="default" r="1">
      <x v="652"/>
    </i>
    <i r="1">
      <x v="664"/>
      <x v="1"/>
      <x v="8"/>
    </i>
    <i r="2">
      <x v="2"/>
      <x v="8"/>
    </i>
    <i r="2">
      <x v="3"/>
      <x v="8"/>
    </i>
    <i t="default" r="1">
      <x v="664"/>
    </i>
    <i r="1">
      <x v="679"/>
      <x/>
      <x v="8"/>
    </i>
    <i t="default" r="1">
      <x v="679"/>
    </i>
    <i r="1">
      <x v="683"/>
      <x/>
      <x v="12"/>
    </i>
    <i t="default" r="1">
      <x v="683"/>
    </i>
    <i r="1">
      <x v="685"/>
      <x/>
      <x v="8"/>
    </i>
    <i t="default" r="1">
      <x v="685"/>
    </i>
    <i r="1">
      <x v="694"/>
      <x/>
      <x v="8"/>
    </i>
    <i r="2">
      <x v="1"/>
      <x v="8"/>
    </i>
    <i t="default" r="1">
      <x v="694"/>
    </i>
    <i r="1">
      <x v="700"/>
      <x/>
      <x v="6"/>
    </i>
    <i r="2">
      <x v="1"/>
      <x v="6"/>
    </i>
    <i r="2">
      <x v="2"/>
      <x v="6"/>
    </i>
    <i r="2">
      <x v="3"/>
      <x v="6"/>
    </i>
    <i r="2">
      <x v="4"/>
      <x v="6"/>
    </i>
    <i r="2">
      <x v="5"/>
      <x v="6"/>
    </i>
    <i r="2">
      <x v="6"/>
      <x v="6"/>
    </i>
    <i r="2">
      <x v="7"/>
      <x v="6"/>
    </i>
    <i r="2">
      <x v="8"/>
      <x v="6"/>
    </i>
    <i r="2">
      <x v="9"/>
      <x v="6"/>
    </i>
    <i r="2">
      <x v="10"/>
      <x v="6"/>
    </i>
    <i r="2">
      <x v="11"/>
      <x v="6"/>
    </i>
    <i r="2">
      <x v="12"/>
      <x v="6"/>
    </i>
    <i r="2">
      <x v="13"/>
      <x v="6"/>
    </i>
    <i r="2">
      <x v="14"/>
      <x v="6"/>
    </i>
    <i r="2">
      <x v="15"/>
      <x v="6"/>
    </i>
    <i r="2">
      <x v="16"/>
      <x v="6"/>
    </i>
    <i r="2">
      <x v="17"/>
      <x v="6"/>
    </i>
    <i r="2">
      <x v="18"/>
      <x v="6"/>
    </i>
    <i r="2">
      <x v="19"/>
      <x v="6"/>
    </i>
    <i r="2">
      <x v="20"/>
      <x v="6"/>
    </i>
    <i r="2">
      <x v="21"/>
      <x v="6"/>
    </i>
    <i r="2">
      <x v="22"/>
      <x v="6"/>
    </i>
    <i r="2">
      <x v="23"/>
      <x v="6"/>
    </i>
    <i r="2">
      <x v="24"/>
      <x v="6"/>
    </i>
    <i r="2">
      <x v="25"/>
      <x v="6"/>
    </i>
    <i r="2">
      <x v="26"/>
      <x v="6"/>
    </i>
    <i r="2">
      <x v="27"/>
      <x v="6"/>
    </i>
    <i t="default" r="1">
      <x v="700"/>
    </i>
    <i r="1">
      <x v="702"/>
      <x/>
      <x v="8"/>
    </i>
    <i r="2">
      <x v="1"/>
      <x v="8"/>
    </i>
    <i t="default" r="1">
      <x v="702"/>
    </i>
    <i r="1">
      <x v="703"/>
      <x/>
      <x v="8"/>
    </i>
    <i t="default" r="1">
      <x v="703"/>
    </i>
    <i r="1">
      <x v="717"/>
      <x/>
      <x v="8"/>
    </i>
    <i r="2">
      <x v="1"/>
      <x v="8"/>
    </i>
    <i t="default" r="1">
      <x v="717"/>
    </i>
    <i r="1">
      <x v="728"/>
      <x/>
      <x v="8"/>
    </i>
    <i r="2">
      <x v="1"/>
      <x v="8"/>
    </i>
    <i r="2">
      <x v="2"/>
      <x v="8"/>
    </i>
    <i t="default" r="1">
      <x v="728"/>
    </i>
    <i r="1">
      <x v="738"/>
      <x/>
      <x v="8"/>
    </i>
    <i r="2">
      <x v="1"/>
      <x v="8"/>
    </i>
    <i t="default" r="1">
      <x v="738"/>
    </i>
    <i r="1">
      <x v="748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t="default" r="1">
      <x v="748"/>
    </i>
    <i r="1">
      <x v="752"/>
      <x/>
      <x v="8"/>
    </i>
    <i r="2">
      <x v="1"/>
      <x v="8"/>
    </i>
    <i t="default" r="1">
      <x v="752"/>
    </i>
    <i r="1">
      <x v="754"/>
      <x/>
      <x v="7"/>
    </i>
    <i r="2">
      <x v="1"/>
      <x v="8"/>
    </i>
    <i r="2">
      <x v="2"/>
      <x v="7"/>
    </i>
    <i t="default" r="1">
      <x v="754"/>
    </i>
    <i r="1">
      <x v="758"/>
      <x/>
      <x v="8"/>
    </i>
    <i r="2">
      <x v="1"/>
      <x v="8"/>
    </i>
    <i t="default" r="1">
      <x v="758"/>
    </i>
    <i r="1">
      <x v="763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t="default" r="1">
      <x v="763"/>
    </i>
    <i r="1">
      <x v="772"/>
      <x v="7"/>
      <x v="7"/>
    </i>
    <i r="2">
      <x v="8"/>
      <x v="7"/>
    </i>
    <i r="2">
      <x v="9"/>
      <x v="7"/>
    </i>
    <i r="2">
      <x v="10"/>
      <x v="7"/>
    </i>
    <i r="2">
      <x v="11"/>
      <x v="7"/>
    </i>
    <i r="2">
      <x v="12"/>
      <x v="7"/>
    </i>
    <i r="2">
      <x v="13"/>
      <x v="7"/>
    </i>
    <i t="default" r="1">
      <x v="772"/>
    </i>
    <i r="1">
      <x v="778"/>
      <x/>
      <x v="8"/>
    </i>
    <i r="2">
      <x v="1"/>
      <x v="8"/>
    </i>
    <i t="default" r="1">
      <x v="778"/>
    </i>
    <i r="1">
      <x v="782"/>
      <x/>
      <x v="12"/>
    </i>
    <i t="default" r="1">
      <x v="782"/>
    </i>
    <i r="1">
      <x v="788"/>
      <x/>
      <x v="12"/>
    </i>
    <i r="2">
      <x v="1"/>
      <x v="12"/>
    </i>
    <i r="2">
      <x v="2"/>
      <x v="12"/>
    </i>
    <i r="2">
      <x v="3"/>
      <x v="12"/>
    </i>
    <i r="2">
      <x v="4"/>
      <x v="12"/>
    </i>
    <i r="2">
      <x v="5"/>
      <x v="12"/>
    </i>
    <i r="2">
      <x v="6"/>
      <x v="12"/>
    </i>
    <i r="2">
      <x v="7"/>
      <x v="12"/>
    </i>
    <i r="2">
      <x v="8"/>
      <x v="12"/>
    </i>
    <i r="2">
      <x v="9"/>
      <x v="12"/>
    </i>
    <i r="2">
      <x v="10"/>
      <x v="12"/>
    </i>
    <i r="2">
      <x v="11"/>
      <x v="12"/>
    </i>
    <i r="2">
      <x v="12"/>
      <x v="12"/>
    </i>
    <i r="2">
      <x v="13"/>
      <x v="12"/>
    </i>
    <i r="2">
      <x v="14"/>
      <x v="12"/>
    </i>
    <i r="2">
      <x v="15"/>
      <x v="12"/>
    </i>
    <i r="2">
      <x v="22"/>
      <x v="12"/>
    </i>
    <i t="default" r="1">
      <x v="788"/>
    </i>
    <i r="1">
      <x v="789"/>
      <x v="37"/>
      <x v="8"/>
    </i>
    <i t="default" r="1">
      <x v="789"/>
    </i>
    <i r="1">
      <x v="796"/>
      <x/>
      <x v="7"/>
    </i>
    <i r="2">
      <x v="1"/>
      <x v="7"/>
    </i>
    <i t="default" r="1">
      <x v="796"/>
    </i>
    <i t="default">
      <x v="57"/>
    </i>
    <i>
      <x v="58"/>
      <x v="184"/>
      <x v="3"/>
      <x v="7"/>
    </i>
    <i r="2">
      <x v="4"/>
      <x v="7"/>
    </i>
    <i r="2">
      <x v="5"/>
      <x v="7"/>
    </i>
    <i r="2">
      <x v="6"/>
      <x v="7"/>
    </i>
    <i r="2">
      <x v="7"/>
      <x v="8"/>
    </i>
    <i r="2">
      <x v="11"/>
      <x v="8"/>
    </i>
    <i r="2">
      <x v="12"/>
      <x v="8"/>
    </i>
    <i r="2">
      <x v="13"/>
      <x v="8"/>
    </i>
    <i r="2">
      <x v="16"/>
      <x v="8"/>
    </i>
    <i r="2">
      <x v="17"/>
      <x v="8"/>
    </i>
    <i r="2">
      <x v="18"/>
      <x v="8"/>
    </i>
    <i r="2">
      <x v="19"/>
      <x v="8"/>
    </i>
    <i r="2">
      <x v="20"/>
      <x v="8"/>
    </i>
    <i r="2">
      <x v="21"/>
      <x v="8"/>
    </i>
    <i r="2">
      <x v="22"/>
      <x v="8"/>
    </i>
    <i r="2">
      <x v="23"/>
      <x v="8"/>
    </i>
    <i r="2">
      <x v="24"/>
      <x v="8"/>
    </i>
    <i r="2">
      <x v="25"/>
      <x v="8"/>
    </i>
    <i r="2">
      <x v="26"/>
      <x v="8"/>
    </i>
    <i r="2">
      <x v="27"/>
      <x v="8"/>
    </i>
    <i r="2">
      <x v="28"/>
      <x v="8"/>
    </i>
    <i r="2">
      <x v="29"/>
      <x v="8"/>
    </i>
    <i r="2">
      <x v="30"/>
      <x v="8"/>
    </i>
    <i r="2">
      <x v="31"/>
      <x v="8"/>
    </i>
    <i r="2">
      <x v="32"/>
      <x v="8"/>
    </i>
    <i r="2">
      <x v="35"/>
      <x v="8"/>
    </i>
    <i r="2">
      <x v="39"/>
      <x v="8"/>
    </i>
    <i r="2">
      <x v="40"/>
      <x v="8"/>
    </i>
    <i r="2">
      <x v="41"/>
      <x v="8"/>
    </i>
    <i r="2">
      <x v="42"/>
      <x v="8"/>
    </i>
    <i r="2">
      <x v="43"/>
      <x v="7"/>
    </i>
    <i r="2">
      <x v="44"/>
      <x v="8"/>
    </i>
    <i t="default" r="1">
      <x v="184"/>
    </i>
    <i r="1">
      <x v="284"/>
      <x/>
      <x v="7"/>
    </i>
    <i r="2">
      <x v="2"/>
      <x v="7"/>
    </i>
    <i r="2">
      <x v="3"/>
      <x v="7"/>
    </i>
    <i r="2">
      <x v="4"/>
      <x v="7"/>
    </i>
    <i r="2">
      <x v="5"/>
      <x v="7"/>
    </i>
    <i r="2">
      <x v="6"/>
      <x v="18"/>
    </i>
    <i r="2">
      <x v="7"/>
      <x v="18"/>
    </i>
    <i r="2">
      <x v="8"/>
      <x v="18"/>
    </i>
    <i r="2">
      <x v="9"/>
      <x v="18"/>
    </i>
    <i r="2">
      <x v="10"/>
      <x v="18"/>
    </i>
    <i r="2">
      <x v="11"/>
      <x v="18"/>
    </i>
    <i r="2">
      <x v="12"/>
      <x v="7"/>
    </i>
    <i t="default" r="1">
      <x v="284"/>
    </i>
    <i r="1">
      <x v="618"/>
      <x/>
      <x v="6"/>
    </i>
    <i r="2">
      <x v="1"/>
      <x v="6"/>
    </i>
    <i t="default" r="1">
      <x v="618"/>
    </i>
    <i r="1">
      <x v="633"/>
      <x/>
      <x v="19"/>
    </i>
    <i r="2">
      <x v="1"/>
      <x v="19"/>
    </i>
    <i t="default" r="1">
      <x v="633"/>
    </i>
    <i r="1">
      <x v="639"/>
      <x/>
      <x v="6"/>
    </i>
    <i r="2">
      <x v="1"/>
      <x v="6"/>
    </i>
    <i t="default" r="1">
      <x v="639"/>
    </i>
    <i r="1">
      <x v="669"/>
      <x/>
      <x v="7"/>
    </i>
    <i t="default" r="1">
      <x v="669"/>
    </i>
    <i r="1">
      <x v="675"/>
      <x/>
      <x v="9"/>
    </i>
    <i t="default" r="1">
      <x v="675"/>
    </i>
    <i r="1">
      <x v="705"/>
      <x/>
      <x v="6"/>
    </i>
    <i r="2">
      <x v="1"/>
      <x v="6"/>
    </i>
    <i r="2">
      <x v="2"/>
      <x v="6"/>
    </i>
    <i r="2">
      <x v="3"/>
      <x v="6"/>
    </i>
    <i r="2">
      <x v="4"/>
      <x v="6"/>
    </i>
    <i r="2">
      <x v="5"/>
      <x v="6"/>
    </i>
    <i r="2">
      <x v="6"/>
      <x v="6"/>
    </i>
    <i r="2">
      <x v="7"/>
      <x v="6"/>
    </i>
    <i r="2">
      <x v="8"/>
      <x v="6"/>
    </i>
    <i r="2">
      <x v="9"/>
      <x v="6"/>
    </i>
    <i r="2">
      <x v="10"/>
      <x v="6"/>
    </i>
    <i r="2">
      <x v="11"/>
      <x v="6"/>
    </i>
    <i r="2">
      <x v="12"/>
      <x v="6"/>
    </i>
    <i r="2">
      <x v="13"/>
      <x v="6"/>
    </i>
    <i t="default" r="1">
      <x v="705"/>
    </i>
    <i r="1">
      <x v="746"/>
      <x/>
      <x v="7"/>
    </i>
    <i t="default" r="1">
      <x v="746"/>
    </i>
    <i r="1">
      <x v="767"/>
      <x/>
      <x v="7"/>
    </i>
    <i t="default" r="1">
      <x v="767"/>
    </i>
    <i r="1">
      <x v="783"/>
      <x v="16"/>
      <x v="7"/>
    </i>
    <i r="2">
      <x v="17"/>
      <x v="7"/>
    </i>
    <i r="2">
      <x v="18"/>
      <x v="7"/>
    </i>
    <i r="2">
      <x v="19"/>
      <x v="7"/>
    </i>
    <i r="2">
      <x v="20"/>
      <x v="8"/>
    </i>
    <i r="2">
      <x v="21"/>
      <x v="8"/>
    </i>
    <i r="2">
      <x v="22"/>
      <x v="7"/>
    </i>
    <i r="2">
      <x v="23"/>
      <x v="7"/>
    </i>
    <i r="2">
      <x v="24"/>
      <x v="7"/>
    </i>
    <i r="2">
      <x v="25"/>
      <x v="7"/>
    </i>
    <i r="2">
      <x v="26"/>
      <x v="7"/>
    </i>
    <i r="2">
      <x v="27"/>
      <x v="7"/>
    </i>
    <i r="2">
      <x v="28"/>
      <x v="7"/>
    </i>
    <i r="2">
      <x v="29"/>
      <x v="7"/>
    </i>
    <i r="2">
      <x v="30"/>
      <x v="8"/>
    </i>
    <i r="2">
      <x v="31"/>
      <x v="8"/>
    </i>
    <i r="2">
      <x v="32"/>
      <x v="7"/>
    </i>
    <i r="2">
      <x v="33"/>
      <x v="7"/>
    </i>
    <i r="2">
      <x v="106"/>
      <x v="7"/>
    </i>
    <i r="2">
      <x v="107"/>
      <x v="7"/>
    </i>
    <i r="2">
      <x v="108"/>
      <x v="7"/>
    </i>
    <i t="default" r="1">
      <x v="783"/>
    </i>
    <i r="1">
      <x v="809"/>
      <x/>
      <x v="7"/>
    </i>
    <i r="2">
      <x v="1"/>
      <x v="7"/>
    </i>
    <i t="default" r="1">
      <x v="809"/>
    </i>
    <i r="1">
      <x v="810"/>
      <x/>
      <x v="6"/>
    </i>
    <i r="2">
      <x v="1"/>
      <x v="6"/>
    </i>
    <i r="2">
      <x v="2"/>
      <x v="6"/>
    </i>
    <i t="default" r="1">
      <x v="810"/>
    </i>
    <i t="default">
      <x v="58"/>
    </i>
    <i>
      <x v="59"/>
      <x v="170"/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4"/>
      <x v="8"/>
    </i>
    <i t="default" r="1">
      <x v="170"/>
    </i>
    <i r="1">
      <x v="172"/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26"/>
      <x v="8"/>
    </i>
    <i r="2">
      <x v="27"/>
      <x v="8"/>
    </i>
    <i t="default" r="1">
      <x v="172"/>
    </i>
    <i r="1">
      <x v="200"/>
      <x v="89"/>
      <x v="12"/>
    </i>
    <i t="default" r="1">
      <x v="200"/>
    </i>
    <i r="1">
      <x v="233"/>
      <x v="27"/>
      <x v="8"/>
    </i>
    <i r="2">
      <x v="28"/>
      <x v="8"/>
    </i>
    <i r="2">
      <x v="29"/>
      <x v="8"/>
    </i>
    <i r="2">
      <x v="30"/>
      <x v="8"/>
    </i>
    <i r="2">
      <x v="31"/>
      <x v="8"/>
    </i>
    <i t="default" r="1">
      <x v="233"/>
    </i>
    <i r="1">
      <x v="622"/>
      <x/>
      <x v="8"/>
    </i>
    <i r="2">
      <x v="1"/>
      <x v="8"/>
    </i>
    <i r="2">
      <x v="2"/>
      <x v="8"/>
    </i>
    <i r="2">
      <x v="3"/>
      <x v="7"/>
    </i>
    <i r="2">
      <x v="4"/>
      <x v="8"/>
    </i>
    <i r="2">
      <x v="5"/>
      <x v="8"/>
    </i>
    <i r="2">
      <x v="6"/>
      <x v="8"/>
    </i>
    <i r="2">
      <x v="7"/>
      <x v="7"/>
    </i>
    <i r="2">
      <x v="8"/>
      <x v="8"/>
    </i>
    <i r="2">
      <x v="9"/>
      <x v="7"/>
    </i>
    <i t="default" r="1">
      <x v="622"/>
    </i>
    <i r="1">
      <x v="645"/>
      <x/>
      <x v="8"/>
    </i>
    <i t="default" r="1">
      <x v="645"/>
    </i>
    <i r="1">
      <x v="663"/>
      <x/>
      <x v="12"/>
    </i>
    <i t="default" r="1">
      <x v="663"/>
    </i>
    <i r="1">
      <x v="678"/>
      <x/>
      <x v="8"/>
    </i>
    <i t="default" r="1">
      <x v="678"/>
    </i>
    <i r="1">
      <x v="698"/>
      <x/>
      <x v="8"/>
    </i>
    <i t="default" r="1">
      <x v="698"/>
    </i>
    <i r="1">
      <x v="699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r="2">
      <x v="11"/>
      <x v="8"/>
    </i>
    <i r="2">
      <x v="12"/>
      <x v="8"/>
    </i>
    <i r="2">
      <x v="13"/>
      <x v="8"/>
    </i>
    <i r="2">
      <x v="14"/>
      <x v="8"/>
    </i>
    <i r="2">
      <x v="15"/>
      <x v="8"/>
    </i>
    <i r="2">
      <x v="16"/>
      <x v="8"/>
    </i>
    <i r="2">
      <x v="17"/>
      <x v="8"/>
    </i>
    <i t="default" r="1">
      <x v="699"/>
    </i>
    <i r="1">
      <x v="706"/>
      <x/>
      <x v="8"/>
    </i>
    <i r="2">
      <x v="1"/>
      <x v="8"/>
    </i>
    <i r="2">
      <x v="2"/>
      <x v="8"/>
    </i>
    <i t="default" r="1">
      <x v="706"/>
    </i>
    <i r="1">
      <x v="740"/>
      <x/>
      <x v="7"/>
    </i>
    <i t="default" r="1">
      <x v="740"/>
    </i>
    <i r="1">
      <x v="747"/>
      <x/>
      <x v="8"/>
    </i>
    <i t="default" r="1">
      <x v="747"/>
    </i>
    <i r="1">
      <x v="769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r="2">
      <x v="7"/>
      <x v="8"/>
    </i>
    <i r="2">
      <x v="8"/>
      <x v="8"/>
    </i>
    <i r="2">
      <x v="9"/>
      <x v="8"/>
    </i>
    <i r="2">
      <x v="10"/>
      <x v="8"/>
    </i>
    <i t="default" r="1">
      <x v="769"/>
    </i>
    <i r="1">
      <x v="779"/>
      <x/>
      <x v="7"/>
    </i>
    <i t="default" r="1">
      <x v="779"/>
    </i>
    <i r="1">
      <x v="780"/>
      <x/>
      <x v="8"/>
    </i>
    <i r="2">
      <x v="1"/>
      <x v="8"/>
    </i>
    <i r="2">
      <x v="2"/>
      <x v="8"/>
    </i>
    <i r="2">
      <x v="3"/>
      <x v="8"/>
    </i>
    <i r="2">
      <x v="4"/>
      <x v="8"/>
    </i>
    <i r="2">
      <x v="5"/>
      <x v="8"/>
    </i>
    <i r="2">
      <x v="6"/>
      <x v="8"/>
    </i>
    <i t="default" r="1">
      <x v="780"/>
    </i>
    <i r="1">
      <x v="786"/>
      <x/>
      <x v="8"/>
    </i>
    <i r="2">
      <x v="1"/>
      <x v="8"/>
    </i>
    <i r="2">
      <x v="2"/>
      <x v="8"/>
    </i>
    <i t="default" r="1">
      <x v="786"/>
    </i>
    <i r="1">
      <x v="803"/>
      <x/>
      <x v="8"/>
    </i>
    <i t="default" r="1">
      <x v="803"/>
    </i>
    <i r="1">
      <x v="811"/>
      <x/>
      <x v="8"/>
    </i>
    <i t="default" r="1">
      <x v="811"/>
    </i>
    <i r="1">
      <x v="813"/>
      <x/>
      <x v="12"/>
    </i>
    <i r="2">
      <x v="1"/>
      <x v="12"/>
    </i>
    <i t="default" r="1">
      <x v="813"/>
    </i>
    <i t="default">
      <x v="59"/>
    </i>
    <i>
      <x v="60"/>
      <x v="321"/>
      <x/>
      <x v="7"/>
    </i>
    <i t="default" r="1">
      <x v="321"/>
    </i>
    <i r="1">
      <x v="476"/>
      <x/>
      <x v="18"/>
    </i>
    <i t="default" r="1">
      <x v="476"/>
    </i>
    <i r="1">
      <x v="730"/>
      <x/>
      <x v="7"/>
    </i>
    <i r="2">
      <x v="1"/>
      <x v="8"/>
    </i>
    <i t="default" r="1">
      <x v="730"/>
    </i>
    <i r="1">
      <x v="781"/>
      <x/>
      <x v="9"/>
    </i>
    <i r="2">
      <x v="1"/>
      <x v="9"/>
    </i>
    <i t="default" r="1">
      <x v="781"/>
    </i>
    <i r="1">
      <x v="790"/>
      <x v="2"/>
      <x v="7"/>
    </i>
    <i r="2">
      <x v="3"/>
      <x v="7"/>
    </i>
    <i t="default" r="1">
      <x v="790"/>
    </i>
    <i t="default">
      <x v="60"/>
    </i>
    <i t="grand">
      <x/>
    </i>
  </rowItems>
  <colItems count="1">
    <i/>
  </colItems>
  <dataFields count="1">
    <dataField name="Sum of Rep. Count" fld="4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790B3-0907-4138-B5D1-1F478FEFC45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0" firstHeaderRow="1" firstDataRow="1" firstDataCol="1"/>
  <pivotFields count="37">
    <pivotField showAll="0"/>
    <pivotField axis="axisRow" numFmtId="1" showAll="0">
      <items count="462">
        <item m="1" x="384"/>
        <item m="1" x="176"/>
        <item m="1" x="431"/>
        <item m="1" x="121"/>
        <item m="1" x="385"/>
        <item m="1" x="211"/>
        <item m="1" x="443"/>
        <item m="1" x="407"/>
        <item m="1" x="375"/>
        <item m="1" x="255"/>
        <item m="1" x="262"/>
        <item m="1" x="305"/>
        <item m="1" x="432"/>
        <item x="5"/>
        <item m="1" x="197"/>
        <item m="1" x="272"/>
        <item m="1" x="417"/>
        <item m="1" x="392"/>
        <item x="47"/>
        <item m="1" x="425"/>
        <item m="1" x="310"/>
        <item m="1" x="326"/>
        <item x="55"/>
        <item m="1" x="168"/>
        <item m="1" x="169"/>
        <item m="1" x="398"/>
        <item m="1" x="347"/>
        <item m="1" x="256"/>
        <item m="1" x="288"/>
        <item m="1" x="114"/>
        <item m="1" x="115"/>
        <item m="1" x="99"/>
        <item m="1" x="363"/>
        <item m="1" x="452"/>
        <item m="1" x="399"/>
        <item m="1" x="341"/>
        <item m="1" x="109"/>
        <item m="1" x="236"/>
        <item m="1" x="106"/>
        <item m="1" x="245"/>
        <item m="1" x="294"/>
        <item m="1" x="353"/>
        <item m="1" x="250"/>
        <item m="1" x="393"/>
        <item m="1" x="185"/>
        <item m="1" x="251"/>
        <item m="1" x="321"/>
        <item m="1" x="394"/>
        <item m="1" x="162"/>
        <item m="1" x="257"/>
        <item m="1" x="218"/>
        <item m="1" x="408"/>
        <item m="1" x="300"/>
        <item m="1" x="342"/>
        <item m="1" x="170"/>
        <item m="1" x="306"/>
        <item m="1" x="354"/>
        <item m="1" x="404"/>
        <item m="1" x="281"/>
        <item m="1" x="327"/>
        <item m="1" x="334"/>
        <item m="1" x="343"/>
        <item m="1" x="358"/>
        <item m="1" x="448"/>
        <item m="1" x="163"/>
        <item m="1" x="239"/>
        <item m="1" x="415"/>
        <item m="1" x="359"/>
        <item m="1" x="400"/>
        <item m="1" x="273"/>
        <item m="1" x="127"/>
        <item m="1" x="344"/>
        <item m="1" x="307"/>
        <item m="1" x="100"/>
        <item m="1" x="370"/>
        <item m="1" x="456"/>
        <item m="1" x="122"/>
        <item m="1" x="449"/>
        <item m="1" x="376"/>
        <item m="1" x="395"/>
        <item m="1" x="186"/>
        <item m="1" x="263"/>
        <item m="1" x="147"/>
        <item m="1" x="110"/>
        <item m="1" x="155"/>
        <item m="1" x="386"/>
        <item m="1" x="101"/>
        <item m="1" x="311"/>
        <item m="1" x="332"/>
        <item m="1" x="190"/>
        <item m="1" x="116"/>
        <item m="1" x="377"/>
        <item m="1" x="105"/>
        <item m="1" x="198"/>
        <item m="1" x="156"/>
        <item m="1" x="360"/>
        <item m="1" x="153"/>
        <item m="1" x="199"/>
        <item m="1" x="111"/>
        <item m="1" x="171"/>
        <item m="1" x="102"/>
        <item m="1" x="416"/>
        <item m="1" x="138"/>
        <item x="26"/>
        <item x="19"/>
        <item x="65"/>
        <item x="23"/>
        <item m="1" x="409"/>
        <item m="1" x="335"/>
        <item m="1" x="107"/>
        <item m="1" x="308"/>
        <item m="1" x="200"/>
        <item m="1" x="289"/>
        <item m="1" x="269"/>
        <item m="1" x="240"/>
        <item m="1" x="309"/>
        <item m="1" x="444"/>
        <item m="1" x="410"/>
        <item m="1" x="134"/>
        <item m="1" x="322"/>
        <item m="1" x="252"/>
        <item m="1" x="426"/>
        <item m="1" x="396"/>
        <item m="1" x="112"/>
        <item m="1" x="364"/>
        <item m="1" x="445"/>
        <item m="1" x="179"/>
        <item m="1" x="223"/>
        <item m="1" x="117"/>
        <item m="1" x="282"/>
        <item m="1" x="264"/>
        <item m="1" x="148"/>
        <item m="1" x="228"/>
        <item m="1" x="418"/>
        <item m="1" x="258"/>
        <item m="1" x="233"/>
        <item m="1" x="164"/>
        <item m="1" x="401"/>
        <item m="1" x="290"/>
        <item m="1" x="336"/>
        <item m="1" x="457"/>
        <item m="1" x="427"/>
        <item m="1" x="123"/>
        <item m="1" x="214"/>
        <item m="1" x="142"/>
        <item m="1" x="323"/>
        <item m="1" x="295"/>
        <item m="1" x="265"/>
        <item m="1" x="274"/>
        <item m="1" x="301"/>
        <item m="1" x="387"/>
        <item m="1" x="433"/>
        <item m="1" x="296"/>
        <item m="1" x="345"/>
        <item m="1" x="157"/>
        <item m="1" x="337"/>
        <item m="1" x="388"/>
        <item m="1" x="361"/>
        <item m="1" x="283"/>
        <item m="1" x="128"/>
        <item m="1" x="297"/>
        <item m="1" x="266"/>
        <item m="1" x="113"/>
        <item m="1" x="275"/>
        <item m="1" x="365"/>
        <item m="1" x="328"/>
        <item m="1" x="389"/>
        <item m="1" x="324"/>
        <item m="1" x="284"/>
        <item m="1" x="378"/>
        <item m="1" x="229"/>
        <item m="1" x="366"/>
        <item m="1" x="124"/>
        <item m="1" x="338"/>
        <item m="1" x="215"/>
        <item m="1" x="302"/>
        <item m="1" x="143"/>
        <item m="1" x="224"/>
        <item m="1" x="191"/>
        <item m="1" x="118"/>
        <item m="1" x="428"/>
        <item m="1" x="139"/>
        <item m="1" x="237"/>
        <item m="1" x="434"/>
        <item m="1" x="192"/>
        <item m="1" x="129"/>
        <item m="1" x="298"/>
        <item m="1" x="458"/>
        <item m="1" x="158"/>
        <item m="1" x="348"/>
        <item m="1" x="435"/>
        <item m="1" x="441"/>
        <item m="1" x="285"/>
        <item m="1" x="165"/>
        <item m="1" x="219"/>
        <item m="1" x="149"/>
        <item m="1" x="315"/>
        <item m="1" x="159"/>
        <item m="1" x="291"/>
        <item m="1" x="246"/>
        <item m="1" x="303"/>
        <item m="1" x="390"/>
        <item m="1" x="349"/>
        <item m="1" x="108"/>
        <item m="1" x="119"/>
        <item m="1" x="204"/>
        <item m="1" x="286"/>
        <item m="1" x="379"/>
        <item m="1" x="267"/>
        <item m="1" x="316"/>
        <item m="1" x="276"/>
        <item m="1" x="411"/>
        <item m="1" x="292"/>
        <item m="1" x="172"/>
        <item m="1" x="103"/>
        <item m="1" x="259"/>
        <item m="1" x="436"/>
        <item m="1" x="312"/>
        <item m="1" x="193"/>
        <item m="1" x="154"/>
        <item m="1" x="120"/>
        <item m="1" x="205"/>
        <item m="1" x="287"/>
        <item m="1" x="166"/>
        <item m="1" x="130"/>
        <item m="1" x="346"/>
        <item m="1" x="317"/>
        <item m="1" x="446"/>
        <item m="1" x="160"/>
        <item m="1" x="339"/>
        <item m="1" x="419"/>
        <item m="1" x="304"/>
        <item m="1" x="270"/>
        <item m="1" x="325"/>
        <item m="1" x="333"/>
        <item m="1" x="212"/>
        <item m="1" x="429"/>
        <item m="1" x="220"/>
        <item m="1" x="150"/>
        <item m="1" x="318"/>
        <item m="1" x="329"/>
        <item m="1" x="207"/>
        <item m="1" x="453"/>
        <item m="1" x="180"/>
        <item m="1" x="437"/>
        <item m="1" x="140"/>
        <item m="1" x="221"/>
        <item m="1" x="319"/>
        <item m="1" x="201"/>
        <item m="1" x="277"/>
        <item m="1" x="238"/>
        <item m="1" x="330"/>
        <item m="1" x="372"/>
        <item m="1" x="340"/>
        <item m="1" x="391"/>
        <item m="1" x="181"/>
        <item m="1" x="260"/>
        <item m="1" x="350"/>
        <item m="1" x="225"/>
        <item m="1" x="194"/>
        <item m="1" x="362"/>
        <item m="1" x="241"/>
        <item m="1" x="253"/>
        <item m="1" x="430"/>
        <item m="1" x="187"/>
        <item m="1" x="355"/>
        <item m="1" x="230"/>
        <item m="1" x="373"/>
        <item m="1" x="173"/>
        <item m="1" x="247"/>
        <item m="1" x="420"/>
        <item m="1" x="135"/>
        <item m="1" x="216"/>
        <item m="1" x="182"/>
        <item m="1" x="271"/>
        <item m="1" x="405"/>
        <item m="1" x="459"/>
        <item m="1" x="177"/>
        <item m="1" x="151"/>
        <item m="1" x="402"/>
        <item m="1" x="278"/>
        <item m="1" x="447"/>
        <item m="1" x="412"/>
        <item m="1" x="208"/>
        <item m="1" x="174"/>
        <item m="1" x="131"/>
        <item m="1" x="213"/>
        <item m="1" x="380"/>
        <item m="1" x="178"/>
        <item m="1" x="222"/>
        <item m="1" x="440"/>
        <item m="1" x="231"/>
        <item m="1" x="279"/>
        <item m="1" x="293"/>
        <item m="1" x="454"/>
        <item m="1" x="175"/>
        <item m="1" x="217"/>
        <item m="1" x="261"/>
        <item m="1" x="144"/>
        <item m="1" x="226"/>
        <item m="1" x="371"/>
        <item m="1" x="132"/>
        <item m="1" x="299"/>
        <item m="1" x="381"/>
        <item m="1" x="356"/>
        <item m="1" x="320"/>
        <item m="1" x="202"/>
        <item m="1" x="280"/>
        <item m="1" x="367"/>
        <item m="1" x="125"/>
        <item m="1" x="374"/>
        <item m="1" x="421"/>
        <item m="1" x="136"/>
        <item m="1" x="351"/>
        <item m="1" x="227"/>
        <item m="1" x="313"/>
        <item m="1" x="234"/>
        <item m="1" x="382"/>
        <item m="1" x="141"/>
        <item m="1" x="397"/>
        <item m="1" x="188"/>
        <item m="1" x="152"/>
        <item m="1" x="232"/>
        <item m="1" x="203"/>
        <item m="1" x="368"/>
        <item m="1" x="161"/>
        <item m="1" x="209"/>
        <item m="1" x="206"/>
        <item m="1" x="357"/>
        <item m="1" x="126"/>
        <item m="1" x="455"/>
        <item m="1" x="422"/>
        <item m="1" x="183"/>
        <item m="1" x="352"/>
        <item m="1" x="438"/>
        <item m="1" x="145"/>
        <item m="1" x="450"/>
        <item m="1" x="242"/>
        <item m="1" x="254"/>
        <item m="1" x="268"/>
        <item m="1" x="403"/>
        <item m="1" x="413"/>
        <item m="1" x="210"/>
        <item m="1" x="423"/>
        <item m="1" x="104"/>
        <item m="1" x="235"/>
        <item m="1" x="406"/>
        <item m="1" x="451"/>
        <item m="1" x="167"/>
        <item m="1" x="243"/>
        <item m="1" x="383"/>
        <item m="1" x="460"/>
        <item m="1" x="369"/>
        <item m="1" x="248"/>
        <item m="1" x="184"/>
        <item m="1" x="442"/>
        <item m="1" x="133"/>
        <item m="1" x="414"/>
        <item m="1" x="249"/>
        <item m="1" x="424"/>
        <item m="1" x="137"/>
        <item m="1" x="439"/>
        <item m="1" x="195"/>
        <item m="1" x="146"/>
        <item m="1" x="314"/>
        <item m="1" x="189"/>
        <item m="1" x="331"/>
        <item m="1" x="244"/>
        <item m="1" x="196"/>
        <item x="0"/>
        <item x="1"/>
        <item x="2"/>
        <item x="3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axis="axisRow" numFmtId="1" showAll="0" defaultSubtotal="0">
      <items count="146">
        <item x="0"/>
        <item x="21"/>
        <item x="6"/>
        <item x="12"/>
        <item x="8"/>
        <item x="2"/>
        <item x="10"/>
        <item x="24"/>
        <item x="9"/>
        <item x="3"/>
        <item x="1"/>
        <item x="25"/>
        <item x="11"/>
        <item x="39"/>
        <item x="27"/>
        <item x="29"/>
        <item x="13"/>
        <item x="16"/>
        <item x="15"/>
        <item x="23"/>
        <item x="38"/>
        <item x="31"/>
        <item x="17"/>
        <item x="5"/>
        <item x="4"/>
        <item x="28"/>
        <item m="1" x="130"/>
        <item m="1" x="134"/>
        <item m="1" x="138"/>
        <item x="22"/>
        <item x="84"/>
        <item x="7"/>
        <item x="14"/>
        <item x="26"/>
        <item x="30"/>
        <item m="1" x="91"/>
        <item x="83"/>
        <item m="1" x="95"/>
        <item x="32"/>
        <item m="1" x="98"/>
        <item x="48"/>
        <item m="1" x="128"/>
        <item m="1" x="103"/>
        <item m="1" x="132"/>
        <item m="1" x="136"/>
        <item m="1" x="108"/>
        <item m="1" x="140"/>
        <item m="1" x="110"/>
        <item m="1" x="141"/>
        <item m="1" x="111"/>
        <item m="1" x="143"/>
        <item m="1" x="114"/>
        <item m="1" x="86"/>
        <item m="1" x="116"/>
        <item m="1" x="89"/>
        <item m="1" x="119"/>
        <item x="63"/>
        <item x="62"/>
        <item x="50"/>
        <item x="57"/>
        <item x="56"/>
        <item x="61"/>
        <item x="47"/>
        <item m="1" x="145"/>
        <item x="49"/>
        <item x="78"/>
        <item x="64"/>
        <item m="1" x="105"/>
        <item x="52"/>
        <item x="72"/>
        <item x="65"/>
        <item x="67"/>
        <item x="51"/>
        <item x="53"/>
        <item x="68"/>
        <item x="60"/>
        <item x="73"/>
        <item x="70"/>
        <item x="36"/>
        <item x="19"/>
        <item x="40"/>
        <item x="33"/>
        <item x="45"/>
        <item m="1" x="92"/>
        <item x="41"/>
        <item x="58"/>
        <item m="1" x="122"/>
        <item m="1" x="144"/>
        <item m="1" x="126"/>
        <item x="77"/>
        <item m="1" x="102"/>
        <item m="1" x="87"/>
        <item m="1" x="131"/>
        <item m="1" x="117"/>
        <item x="74"/>
        <item m="1" x="90"/>
        <item m="1" x="135"/>
        <item m="1" x="120"/>
        <item m="1" x="107"/>
        <item m="1" x="125"/>
        <item m="1" x="94"/>
        <item m="1" x="113"/>
        <item m="1" x="139"/>
        <item m="1" x="101"/>
        <item x="75"/>
        <item m="1" x="85"/>
        <item m="1" x="129"/>
        <item m="1" x="97"/>
        <item m="1" x="115"/>
        <item m="1" x="104"/>
        <item m="1" x="123"/>
        <item m="1" x="88"/>
        <item m="1" x="133"/>
        <item m="1" x="99"/>
        <item m="1" x="118"/>
        <item m="1" x="142"/>
        <item m="1" x="106"/>
        <item m="1" x="124"/>
        <item m="1" x="93"/>
        <item m="1" x="112"/>
        <item m="1" x="137"/>
        <item m="1" x="100"/>
        <item m="1" x="121"/>
        <item m="1" x="109"/>
        <item m="1" x="127"/>
        <item m="1" x="96"/>
        <item x="18"/>
        <item x="20"/>
        <item x="34"/>
        <item x="35"/>
        <item x="37"/>
        <item x="42"/>
        <item x="43"/>
        <item x="44"/>
        <item x="46"/>
        <item x="54"/>
        <item x="55"/>
        <item x="59"/>
        <item x="66"/>
        <item x="69"/>
        <item x="71"/>
        <item x="76"/>
        <item x="79"/>
        <item x="80"/>
        <item x="81"/>
        <item x="82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387">
    <i>
      <x v="13"/>
    </i>
    <i r="1">
      <x v="3"/>
    </i>
    <i r="1">
      <x v="36"/>
    </i>
    <i>
      <x v="18"/>
    </i>
    <i r="1">
      <x v="4"/>
    </i>
    <i r="1">
      <x v="9"/>
    </i>
    <i>
      <x v="22"/>
    </i>
    <i r="1">
      <x v="2"/>
    </i>
    <i r="1">
      <x v="3"/>
    </i>
    <i r="1">
      <x v="14"/>
    </i>
    <i r="1">
      <x v="15"/>
    </i>
    <i>
      <x v="103"/>
    </i>
    <i r="1">
      <x v="11"/>
    </i>
    <i>
      <x v="104"/>
    </i>
    <i r="1">
      <x v="5"/>
    </i>
    <i r="1">
      <x v="6"/>
    </i>
    <i r="1">
      <x v="7"/>
    </i>
    <i r="1">
      <x v="8"/>
    </i>
    <i>
      <x v="105"/>
    </i>
    <i r="1">
      <x/>
    </i>
    <i r="1">
      <x v="1"/>
    </i>
    <i>
      <x v="106"/>
    </i>
    <i r="1">
      <x v="12"/>
    </i>
    <i>
      <x v="369"/>
    </i>
    <i r="1">
      <x/>
    </i>
    <i>
      <x v="37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9"/>
    </i>
    <i r="1">
      <x v="31"/>
    </i>
    <i r="1">
      <x v="32"/>
    </i>
    <i r="1">
      <x v="33"/>
    </i>
    <i r="1">
      <x v="34"/>
    </i>
    <i r="1">
      <x v="38"/>
    </i>
    <i r="1">
      <x v="40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4"/>
    </i>
    <i r="1">
      <x v="85"/>
    </i>
    <i r="1">
      <x v="89"/>
    </i>
    <i r="1">
      <x v="94"/>
    </i>
    <i r="1">
      <x v="10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>
      <x v="371"/>
    </i>
    <i r="1">
      <x/>
    </i>
    <i>
      <x v="372"/>
    </i>
    <i r="1">
      <x/>
    </i>
    <i>
      <x v="373"/>
    </i>
    <i r="1">
      <x v="12"/>
    </i>
    <i>
      <x v="374"/>
    </i>
    <i r="1">
      <x/>
    </i>
    <i r="1">
      <x v="7"/>
    </i>
    <i>
      <x v="375"/>
    </i>
    <i r="1">
      <x/>
    </i>
    <i>
      <x v="376"/>
    </i>
    <i r="1">
      <x/>
    </i>
    <i>
      <x v="377"/>
    </i>
    <i r="1">
      <x/>
    </i>
    <i>
      <x v="378"/>
    </i>
    <i r="1">
      <x/>
    </i>
    <i>
      <x v="379"/>
    </i>
    <i r="1">
      <x/>
    </i>
    <i>
      <x v="380"/>
    </i>
    <i r="1">
      <x/>
    </i>
    <i r="1">
      <x v="1"/>
    </i>
    <i r="1">
      <x v="2"/>
    </i>
    <i r="1">
      <x v="3"/>
    </i>
    <i>
      <x v="381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>
      <x v="382"/>
    </i>
    <i r="1">
      <x v="3"/>
    </i>
    <i r="1">
      <x v="5"/>
    </i>
    <i>
      <x v="383"/>
    </i>
    <i r="1">
      <x/>
    </i>
    <i r="1">
      <x v="1"/>
    </i>
    <i>
      <x v="38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85"/>
    </i>
    <i r="1">
      <x/>
    </i>
    <i>
      <x v="386"/>
    </i>
    <i r="1">
      <x/>
    </i>
    <i>
      <x v="387"/>
    </i>
    <i r="1">
      <x/>
    </i>
    <i r="1">
      <x v="1"/>
    </i>
    <i>
      <x v="388"/>
    </i>
    <i r="1">
      <x v="10"/>
    </i>
    <i>
      <x v="389"/>
    </i>
    <i r="1">
      <x/>
    </i>
    <i>
      <x v="390"/>
    </i>
    <i r="1">
      <x/>
    </i>
    <i>
      <x v="391"/>
    </i>
    <i r="1">
      <x v="3"/>
    </i>
    <i r="1">
      <x v="6"/>
    </i>
    <i>
      <x v="39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393"/>
    </i>
    <i r="1">
      <x/>
    </i>
    <i r="1">
      <x v="2"/>
    </i>
    <i r="1">
      <x v="4"/>
    </i>
    <i r="1">
      <x v="5"/>
    </i>
    <i>
      <x v="394"/>
    </i>
    <i r="1">
      <x/>
    </i>
    <i>
      <x v="395"/>
    </i>
    <i r="1">
      <x/>
    </i>
    <i>
      <x v="396"/>
    </i>
    <i r="1">
      <x/>
    </i>
    <i>
      <x v="397"/>
    </i>
    <i r="1">
      <x/>
    </i>
    <i>
      <x v="398"/>
    </i>
    <i r="1">
      <x/>
    </i>
    <i>
      <x v="399"/>
    </i>
    <i r="1">
      <x/>
    </i>
    <i r="1">
      <x v="1"/>
    </i>
    <i>
      <x v="400"/>
    </i>
    <i r="1">
      <x/>
    </i>
    <i>
      <x v="401"/>
    </i>
    <i r="1">
      <x/>
    </i>
    <i>
      <x v="402"/>
    </i>
    <i r="1">
      <x/>
    </i>
    <i>
      <x v="403"/>
    </i>
    <i r="1">
      <x/>
    </i>
    <i r="1">
      <x v="1"/>
    </i>
    <i r="1">
      <x v="2"/>
    </i>
    <i r="1">
      <x v="3"/>
    </i>
    <i r="1">
      <x v="4"/>
    </i>
    <i r="1">
      <x v="5"/>
    </i>
    <i>
      <x v="404"/>
    </i>
    <i r="1">
      <x/>
    </i>
    <i>
      <x v="405"/>
    </i>
    <i r="1">
      <x/>
    </i>
    <i>
      <x v="406"/>
    </i>
    <i r="1">
      <x/>
    </i>
    <i>
      <x v="407"/>
    </i>
    <i r="1">
      <x/>
    </i>
    <i>
      <x v="408"/>
    </i>
    <i r="1">
      <x v="1"/>
    </i>
    <i r="1">
      <x v="2"/>
    </i>
    <i r="1">
      <x v="3"/>
    </i>
    <i>
      <x v="409"/>
    </i>
    <i r="1">
      <x/>
    </i>
    <i>
      <x v="410"/>
    </i>
    <i r="1">
      <x v="133"/>
    </i>
    <i>
      <x v="411"/>
    </i>
    <i r="1">
      <x v="1"/>
    </i>
    <i r="1">
      <x v="2"/>
    </i>
    <i>
      <x v="412"/>
    </i>
    <i r="1">
      <x/>
    </i>
    <i r="1">
      <x v="1"/>
    </i>
    <i r="1">
      <x v="2"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/>
    </i>
    <i>
      <x v="41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9"/>
    </i>
    <i r="1">
      <x v="30"/>
    </i>
    <i r="1">
      <x v="36"/>
    </i>
    <i>
      <x v="419"/>
    </i>
    <i r="1">
      <x v="2"/>
    </i>
    <i>
      <x v="420"/>
    </i>
    <i r="1">
      <x v="6"/>
    </i>
    <i r="1">
      <x v="7"/>
    </i>
    <i r="1">
      <x v="8"/>
    </i>
    <i r="1">
      <x v="9"/>
    </i>
    <i r="1">
      <x v="10"/>
    </i>
    <i r="1">
      <x v="11"/>
    </i>
    <i>
      <x v="421"/>
    </i>
    <i r="1">
      <x/>
    </i>
    <i r="1">
      <x v="1"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>
      <x v="426"/>
    </i>
    <i r="1">
      <x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 r="1">
      <x v="1"/>
    </i>
    <i r="1">
      <x v="2"/>
    </i>
    <i>
      <x v="432"/>
    </i>
    <i r="1">
      <x/>
    </i>
    <i>
      <x v="433"/>
    </i>
    <i r="1">
      <x/>
    </i>
    <i r="1">
      <x v="1"/>
    </i>
    <i>
      <x v="434"/>
    </i>
    <i r="1">
      <x/>
    </i>
    <i>
      <x v="435"/>
    </i>
    <i r="1">
      <x v="10"/>
    </i>
    <i>
      <x v="436"/>
    </i>
    <i r="1">
      <x/>
    </i>
    <i>
      <x v="437"/>
    </i>
    <i r="1">
      <x/>
    </i>
    <i>
      <x v="438"/>
    </i>
    <i r="1">
      <x/>
    </i>
    <i>
      <x v="439"/>
    </i>
    <i r="1">
      <x/>
    </i>
    <i r="1">
      <x v="2"/>
    </i>
    <i>
      <x v="440"/>
    </i>
    <i r="1">
      <x/>
    </i>
    <i>
      <x v="441"/>
    </i>
    <i r="1">
      <x/>
    </i>
    <i r="1">
      <x v="1"/>
    </i>
    <i>
      <x v="442"/>
    </i>
    <i r="1">
      <x v="29"/>
    </i>
    <i>
      <x v="443"/>
    </i>
    <i r="1">
      <x/>
    </i>
    <i r="1">
      <x v="3"/>
    </i>
    <i r="1">
      <x v="4"/>
    </i>
    <i r="1">
      <x v="7"/>
    </i>
    <i>
      <x v="444"/>
    </i>
    <i r="1">
      <x/>
    </i>
    <i>
      <x v="445"/>
    </i>
    <i r="1">
      <x/>
    </i>
    <i r="1">
      <x v="1"/>
    </i>
    <i>
      <x v="446"/>
    </i>
    <i r="1">
      <x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/>
    </i>
    <i r="1">
      <x v="1"/>
    </i>
    <i r="1">
      <x v="2"/>
    </i>
    <i r="1">
      <x v="3"/>
    </i>
    <i>
      <x v="451"/>
    </i>
    <i r="1">
      <x/>
    </i>
    <i r="1">
      <x v="1"/>
    </i>
    <i>
      <x v="452"/>
    </i>
    <i r="1">
      <x/>
    </i>
    <i>
      <x v="453"/>
    </i>
    <i r="1">
      <x/>
    </i>
    <i>
      <x v="454"/>
    </i>
    <i r="1">
      <x/>
    </i>
    <i>
      <x v="455"/>
    </i>
    <i r="1">
      <x/>
    </i>
    <i>
      <x v="456"/>
    </i>
    <i r="1">
      <x v="1"/>
    </i>
    <i r="1">
      <x v="2"/>
    </i>
    <i>
      <x v="457"/>
    </i>
    <i r="1">
      <x/>
    </i>
    <i r="1">
      <x v="1"/>
    </i>
    <i>
      <x v="458"/>
    </i>
    <i r="1">
      <x/>
    </i>
    <i>
      <x v="459"/>
    </i>
    <i r="1">
      <x/>
    </i>
    <i>
      <x v="460"/>
    </i>
    <i r="1">
      <x/>
    </i>
    <i t="grand">
      <x/>
    </i>
  </rowItems>
  <colItems count="1">
    <i/>
  </colItems>
  <dataFields count="1">
    <dataField name="Sum of Total Section Completed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6445CB-C49F-4A89-AC53-00A98AD11A4F}" name="Table9" displayName="Table9" ref="A1:BA922" totalsRowShown="0">
  <autoFilter ref="A1:BA922" xr:uid="{660FDD08-5315-496C-B50C-982B1349BD0B}"/>
  <tableColumns count="53">
    <tableColumn id="1" xr3:uid="{A4AE9EA5-648F-4D0B-86AF-B54604837A17}" name="order-line" dataDxfId="130">
      <calculatedColumnFormula>_xlfn.CONCAT(Table9[[#This Row],[Order]],"-",Table9[[#This Row],[Line]])</calculatedColumnFormula>
    </tableColumn>
    <tableColumn id="2" xr3:uid="{91F4EA6C-DA4E-44E1-AB37-DB9C80EAE252}" name="Assembly Line"/>
    <tableColumn id="3" xr3:uid="{42E81F16-6E2A-41DA-A504-29A27BE827D7}" name="Scheduled Ship Date" dataDxfId="0"/>
    <tableColumn id="4" xr3:uid="{34AD99DA-7668-4B05-85F5-42E71E0FFBAF}" name="Orig Sched Date" dataDxfId="1"/>
    <tableColumn id="5" xr3:uid="{C19C828E-EBE2-4E94-B369-FF36F8F942F3}" name="Status"/>
    <tableColumn id="6" xr3:uid="{25D78541-39AE-4FBC-8F4D-B90798F7B564}" name="Sales Category"/>
    <tableColumn id="7" xr3:uid="{1C981222-153F-42C4-B0BA-F8C45AD4A63D}" name="Rework"/>
    <tableColumn id="8" xr3:uid="{95F1DD31-23C5-4658-9124-73E571399C56}" name="Order"/>
    <tableColumn id="9" xr3:uid="{D676C585-0038-40F4-B5B0-D4B4577DC22B}" name="Sched Date Priority"/>
    <tableColumn id="10" xr3:uid="{B1338416-E2B2-48AC-908D-E6D786DA1457}" name="Issue Reason"/>
    <tableColumn id="11" xr3:uid="{8ACAF836-4228-46EB-890A-E60D251E2993}" name="Issue Resolved"/>
    <tableColumn id="12" xr3:uid="{9CB3D002-4A4B-49B2-A108-D5A709F17946}" name="Contains Tag"/>
    <tableColumn id="13" xr3:uid="{DBFE6EF6-0409-4AC4-B375-88E671D28D42}" name="Line"/>
    <tableColumn id="14" xr3:uid="{AE61F653-102F-4070-88CC-CFF02046402A}" name="Rel"/>
    <tableColumn id="15" xr3:uid="{FBAF3202-A9DE-469B-9AC4-BAA33C178122}" name="Open Qty"/>
    <tableColumn id="16" xr3:uid="{6D728E46-E2A9-4B99-908C-EA80453386D8}" name="Total Sections"/>
    <tableColumn id="17" xr3:uid="{8F5C3D0E-E0DA-485C-8671-9C1ECF4A42CF}" name="Product Code"/>
    <tableColumn id="18" xr3:uid="{B6E60AB0-D7E8-4640-8656-05A5AE8613B9}" name="Final Assembly"/>
    <tableColumn id="19" xr3:uid="{F6F297C8-E91A-4DF7-8BAE-A0D760C8923C}" name="Open Value"/>
    <tableColumn id="20" xr3:uid="{750AD483-48AA-4CE6-8444-60F78BB904E8}" name="Open Discount Value"/>
    <tableColumn id="21" xr3:uid="{DD8DB155-5CC8-4EA1-8FD6-A43181AFB1BC}" name="Comment"/>
    <tableColumn id="22" xr3:uid="{4DA0A872-A85F-4473-B34A-CF08082E1A59}" name="Sales Rep Code"/>
    <tableColumn id="23" xr3:uid="{3086F5D6-20D1-4809-BBC7-5448B05AE423}" name="PM"/>
    <tableColumn id="24" xr3:uid="{C23C05F9-400C-4976-BB4F-A194097C1E54}" name="Operations Meeting Comments"/>
    <tableColumn id="25" xr3:uid="{9E71CB16-3E23-4F87-9CA8-2F25B9858B50}" name="Production Comment"/>
    <tableColumn id="26" xr3:uid="{A0F9FBBB-E827-4D6F-936A-9398CAD082B7}" name="Fixture Type"/>
    <tableColumn id="27" xr3:uid="{B374AEA7-D352-48AE-BDDB-D455BAEE72F1}" name="Pick Status"/>
    <tableColumn id="28" xr3:uid="{8CDD0B03-B12D-4110-86E2-0D4930E0D173}" name="MachineShop Delivered"/>
    <tableColumn id="29" xr3:uid="{5175C7BE-A2AB-4AEB-B68B-1458854E5ADD}" name="Wiring Delivered"/>
    <tableColumn id="30" xr3:uid="{BF7BC6C6-A684-43AB-B619-116C67CB444E}" name="Production Issue"/>
    <tableColumn id="31" xr3:uid="{B79D3C66-1402-4693-B8C5-1C15292C75CF}" name="NT"/>
    <tableColumn id="33" xr3:uid="{A945F420-955D-4817-9E76-ABE802BB4A70}" name="Material Check" dataDxfId="129">
      <calculatedColumnFormula>_xlfn.IFNA(VLOOKUP(Table9[[#This Row],[order-line]],Table2[],29,FALSE),"")</calculatedColumnFormula>
    </tableColumn>
    <tableColumn id="34" xr3:uid="{15A5780C-09BE-4653-92ED-5E74EC5DD4E6}" name="Missing Materials" dataDxfId="128">
      <calculatedColumnFormula>_xlfn.IFNA(VLOOKUP(Table9[[#This Row],[order-line]],Table2[],32,FALSE),"")</calculatedColumnFormula>
    </tableColumn>
    <tableColumn id="35" xr3:uid="{95E817C2-C070-4251-9521-2E8D7D55D724}" name="Schedule Date" dataDxfId="127">
      <calculatedColumnFormula>_xlfn.IFNA(VLOOKUP(Table9[[#This Row],[order-line]],Table6[],2,FALSE),"")</calculatedColumnFormula>
    </tableColumn>
    <tableColumn id="37" xr3:uid="{0945532E-E116-42C9-BD5B-69BCE300AD43}" name="Status2" dataDxfId="126">
      <calculatedColumnFormula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calculatedColumnFormula>
    </tableColumn>
    <tableColumn id="38" xr3:uid="{0C99D629-D6FE-4124-A489-2BA01AB82364}" name="Production Schedule" dataDxfId="125"/>
    <tableColumn id="39" xr3:uid="{2A4825DE-1853-4756-9D69-4849A2637CA7}" name="Unit Price" dataDxfId="124">
      <calculatedColumnFormula>Table9[[#This Row],[Open Value]]/Table9[[#This Row],[Total Sections]]</calculatedColumnFormula>
    </tableColumn>
    <tableColumn id="40" xr3:uid="{F7399F77-D470-48F2-9766-DC1DCD96FAC1}" name="Unit Time" dataDxfId="123">
      <calculatedColumnFormula>Table9[Final Assembly]/Table9[Total Sections]</calculatedColumnFormula>
    </tableColumn>
    <tableColumn id="41" xr3:uid="{14DEC2EB-DDCC-4B3F-905E-A88316E912A3}" name="Section Completed" dataDxfId="122">
      <calculatedColumnFormula>IFERROR(GETPIVOTDATA("Total Section Completed",'Section Completed'!$A$3,"Order",H1,"Line",M1),0)</calculatedColumnFormula>
    </tableColumn>
    <tableColumn id="42" xr3:uid="{D960AFD2-10E4-4F7D-AB21-C4A445AF170A}" name="Remaining Section" dataDxfId="121">
      <calculatedColumnFormula>Table9[Total Sections]-Table9[[#This Row],[Section Completed]]</calculatedColumnFormula>
    </tableColumn>
    <tableColumn id="43" xr3:uid="{EAAE9900-AA0A-4D84-ACA1-6DFFBEF2F9E3}" name="Remaining value" dataDxfId="120">
      <calculatedColumnFormula>Table9[[#This Row],[Remaining Section]]*Table9[[#This Row],[Unit Price]]</calculatedColumnFormula>
    </tableColumn>
    <tableColumn id="44" xr3:uid="{51EAC72F-F378-4835-9F13-28AC89F03DA0}" name="Remaining Time" dataDxfId="119">
      <calculatedColumnFormula>Table9[[#This Row],[Unit Time]]*Table9[[#This Row],[Remaining Section]]</calculatedColumnFormula>
    </tableColumn>
    <tableColumn id="45" xr3:uid="{984C77D4-3289-4A8D-964D-205A43887C4B}" name="Issue" dataDxfId="118">
      <calculatedColumnFormula>IF(AND(Table9[[#This Row],[Issue Resolved]]=FALSE,Table9[[#This Row],[Issue Reason]]&lt;&gt;""),Table9[[#This Row],[Issue Reason]],"")</calculatedColumnFormula>
    </tableColumn>
    <tableColumn id="46" xr3:uid="{596C7897-37CA-4685-B7C8-4EB6FD79C616}" name="Rep. Count" dataDxfId="117">
      <calculatedColumnFormula>IF(SUMPRODUCT(($H$2:$H2=H2)*($AI$2:$AI2=AI2))&gt;1,0,1)</calculatedColumnFormula>
    </tableColumn>
    <tableColumn id="48" xr3:uid="{42991A2D-036D-4D17-832A-62154F760370}" name="Year" dataDxfId="116">
      <calculatedColumnFormula>YEAR(Table9[[#This Row],[Scheduled Ship Date]])</calculatedColumnFormula>
    </tableColumn>
    <tableColumn id="49" xr3:uid="{F1FAC665-AA8E-43C0-9A98-70BBB063658E}" name="Month" dataDxfId="115">
      <calculatedColumnFormula>MONTH(Table9[Scheduled Ship Date])</calculatedColumnFormula>
    </tableColumn>
    <tableColumn id="50" xr3:uid="{B48964DB-6E38-4ED5-9438-BED584DE7BDC}" name="Date" dataDxfId="114">
      <calculatedColumnFormula>DAY(Table9[Scheduled Ship Date])</calculatedColumnFormula>
    </tableColumn>
    <tableColumn id="47" xr3:uid="{CCC8F080-B95B-40BD-9B08-07DEA0D8A5C3}" name="Order Count" dataDxfId="113">
      <calculatedColumnFormula>GETPIVOTDATA("Rep. Count",'Order Calculation'!$A$3,"Scheduled Ship Date",DATE(Table9[[#This Row],[Year]],Table9[[#This Row],[Month]],Table9[[#This Row],[Date]]),"Order",Table9[Order])</calculatedColumnFormula>
    </tableColumn>
    <tableColumn id="51" xr3:uid="{2D9F2AF9-4FD6-4803-B6B2-05C5998E6B4D}" name="Complete/Partial" dataDxfId="112">
      <calculatedColumnFormula>IF(Table9[[#This Row],[Order Count]]&lt;2,"Complete","Partial")</calculatedColumnFormula>
    </tableColumn>
    <tableColumn id="32" xr3:uid="{B6E2EFD1-15FF-4188-955D-A301FE2AFF92}" name="Saw" dataDxfId="111">
      <calculatedColumnFormula>VLOOKUP(Table9[[#This Row],[order-line]],Table8[],25,FALSE)</calculatedColumnFormula>
    </tableColumn>
    <tableColumn id="36" xr3:uid="{B9E7EA30-D51D-4B72-92AA-B769EF1E1DF6}" name="BA " dataDxfId="110">
      <calculatedColumnFormula>VLOOKUP(Table9[[#This Row],[order-line]],Table8[],36,FALSE)</calculatedColumnFormula>
    </tableColumn>
    <tableColumn id="52" xr3:uid="{71822A4E-1EC5-4581-B8E8-0C6E1DABFAED}" name="weld" dataDxfId="109">
      <calculatedColumnFormula>VLOOKUP(Table9[[#This Row],[order-line]],Table8[],34,FALSE)</calculatedColumnFormula>
    </tableColumn>
    <tableColumn id="53" xr3:uid="{309B7ACC-4B44-429E-88E2-C9A0FBDE5D65}" name="lens" dataDxfId="108">
      <calculatedColumnFormula>VLOOKUP(Table9[[#This Row],[order-line]],Table8[],38,FALSE)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28F582-CEAD-4C6A-9E4A-0909300435DD}" name="Table2" displayName="Table2" ref="A1:AG2204" totalsRowShown="0" headerRowDxfId="107">
  <autoFilter ref="A1:AG2204" xr:uid="{7CED56A6-EC26-4BBF-8006-C885478BF725}"/>
  <tableColumns count="33">
    <tableColumn id="1" xr3:uid="{2F163D99-1F75-47F5-8A1E-BE5BF0FBA6E2}" name="Job No." dataDxfId="106">
      <calculatedColumnFormula>_xlfn.CONCAT(B2,"-",D2)</calculatedColumnFormula>
    </tableColumn>
    <tableColumn id="3" xr3:uid="{824B5F00-9F57-49EE-9FB7-1B855E8100AD}" name="Order" dataDxfId="105"/>
    <tableColumn id="4" xr3:uid="{70DE9D19-E695-454C-8F93-5F4D855FC9DF}" name="PartNum" dataDxfId="104"/>
    <tableColumn id="5" xr3:uid="{DCD9DFBD-AE67-4FC7-966F-4C51764D8730}" name="Line" dataDxfId="103"/>
    <tableColumn id="6" xr3:uid="{0398437F-FF0C-43E0-B9CD-F0853402DDFA}" name="Rel" dataDxfId="102"/>
    <tableColumn id="7" xr3:uid="{E84AD516-E4B0-4931-A826-1A4F3EC594EE}" name="Sched Date Priority" dataDxfId="101"/>
    <tableColumn id="8" xr3:uid="{D74742C5-AF4C-4732-A8BB-AE9A97E783D0}" name="Scheduled Ship Date" dataDxfId="100"/>
    <tableColumn id="9" xr3:uid="{BA6E8C51-867D-418D-A1FD-9F92FBABEA4A}" name="Sections" dataDxfId="99"/>
    <tableColumn id="10" xr3:uid="{6E70D8B8-E0AE-4183-BD18-A8657A4A9B56}" name="Assembly Line" dataDxfId="98"/>
    <tableColumn id="11" xr3:uid="{0B868B99-8787-49E0-905D-B52AE4B60181}" name="Status" dataDxfId="97"/>
    <tableColumn id="12" xr3:uid="{B76E5AA6-EE48-4949-B5F4-4A8D9F9E67C1}" name="Non Conformance Reason" dataDxfId="96"/>
    <tableColumn id="13" xr3:uid="{F28E5AFF-D58F-4B2A-A37A-5E45B3D80B62}" name="Issue Solved" dataDxfId="95"/>
    <tableColumn id="14" xr3:uid="{80C2EBCA-284B-464F-BACA-972E9D927C05}" name="DWG vs BOM" dataDxfId="94"/>
    <tableColumn id="15" xr3:uid="{98C9B457-DF03-42EE-8515-8B5CEBE159B4}" name="Materials" dataDxfId="93"/>
    <tableColumn id="16" xr3:uid="{72E090E9-6BF5-4B67-BDB4-D50962B9FDDC}" name="Housing" dataDxfId="92"/>
    <tableColumn id="17" xr3:uid="{EBC80D0E-6F8D-4BBB-9D07-7B28CE991952}" name="Lens" dataDxfId="91"/>
    <tableColumn id="18" xr3:uid="{58472EF7-4E02-4334-A602-148BD633330A}" name="Cartridges" dataDxfId="90"/>
    <tableColumn id="19" xr3:uid="{A0B8336E-5702-488D-88F9-EFC4DFA1652C}" name="Programmable Drivers" dataDxfId="89"/>
    <tableColumn id="20" xr3:uid="{79F8FF7C-5924-45C9-BCD2-E25AED31A2E5}" name="Axis Label" dataDxfId="88"/>
    <tableColumn id="21" xr3:uid="{119B120A-9552-403E-975D-E040B73C476C}" name="Power Cord" dataDxfId="87" dataCellStyle="Normal 3"/>
    <tableColumn id="22" xr3:uid="{77E41BFF-4E15-4845-920D-5CA61627432D}" name="Material Kit (Machine Shop)" dataDxfId="86" dataCellStyle="Normal 3"/>
    <tableColumn id="23" xr3:uid="{53CABCCE-1C12-41BE-B22A-D3294C5122F1}" name="Ready to Bring to ass'y" dataDxfId="85" dataCellStyle="Normal 3"/>
    <tableColumn id="24" xr3:uid="{3B1617D2-5ABE-4779-8176-7B6742662275}" name="Delivered Date (MS)" dataDxfId="84" dataCellStyle="Normal 3"/>
    <tableColumn id="25" xr3:uid="{8737E878-4239-4A9F-97C9-DDC365429CDD}" name="Cartridge Location" dataDxfId="83"/>
    <tableColumn id="26" xr3:uid="{BB6FF23D-C36F-4E76-AF74-AA5456F6C620}" name="CartridgesDate" dataDxfId="82"/>
    <tableColumn id="27" xr3:uid="{D1EA82B4-0FC0-4806-AB98-528F742FC23A}" name="LED Staging" dataDxfId="81"/>
    <tableColumn id="28" xr3:uid="{491B88D8-9971-4060-A3D6-7D2A4EC2E5D8}" name="CNC Cartridge" dataDxfId="80"/>
    <tableColumn id="29" xr3:uid="{647E4407-9FC4-438E-9C8D-DADB0D74B19B}" name="SAW Cartridge" dataDxfId="79" dataCellStyle="Bad"/>
    <tableColumn id="40" xr3:uid="{CD0FAD31-EB4B-4579-9A06-D01D4699A93B}" name="MC Status">
      <calculatedColumnFormula>IF(AND(OR(N2="yes",N2="NA"),OR(P2="yes",P2="NA",P2="Done"),OR(Q2="yes",Q2="NA")),"OK","NO")</calculatedColumnFormula>
    </tableColumn>
    <tableColumn id="41" xr3:uid="{2E6E7EF8-05CD-4014-A3B3-1FCCBA8A432E}" name="Material">
      <calculatedColumnFormula>IF(OR(N2="",N2="NO"),"Material","")</calculatedColumnFormula>
    </tableColumn>
    <tableColumn id="43" xr3:uid="{59C2DC3D-61DA-48FC-85BD-D15A6FD4CCC6}" name="Cartridge">
      <calculatedColumnFormula>IF(OR(Q2="",Q2="NO"),"+Cartridge","")</calculatedColumnFormula>
    </tableColumn>
    <tableColumn id="45" xr3:uid="{5AD74A54-FEC0-4053-8CF0-09C8DAD5C621}" name="Reason" dataDxfId="78">
      <calculatedColumnFormula>_xlfn.CONCAT(AD2,AE2)</calculatedColumnFormula>
    </tableColumn>
    <tableColumn id="46" xr3:uid="{C8443C06-19F2-42EE-978E-1ECEDDF3F29B}" name="open 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DAB1C0-F320-433E-B697-25E324B48D38}" name="Table8" displayName="Table8" ref="A1:AQ2153" totalsRowShown="0" headerRowDxfId="77" headerRowBorderDxfId="76" tableBorderDxfId="75">
  <autoFilter ref="A1:AQ2153" xr:uid="{51787B3D-A67B-4AFC-8CE9-322FDACD0F04}"/>
  <tableColumns count="43">
    <tableColumn id="42" xr3:uid="{E15F21A5-62A8-4858-A229-8E047EF38711}" name="job-no">
      <calculatedColumnFormula>_xlfn.CONCAT(Table8[[#This Row],[Order]],"-",Table8[[#This Row],[Line]])</calculatedColumnFormula>
    </tableColumn>
    <tableColumn id="1" xr3:uid="{2303F6B9-9508-46BF-80F8-A42DE2276E72}" name="Order" dataDxfId="74"/>
    <tableColumn id="2" xr3:uid="{EEB606C7-A239-4C48-ABA8-65023FFAC62D}" name="Line" dataDxfId="73"/>
    <tableColumn id="3" xr3:uid="{E877E1A1-ED60-4F03-AFBA-BD7CE10BD356}" name="Rel" dataDxfId="72"/>
    <tableColumn id="4" xr3:uid="{949FF586-C919-49BB-B15E-0E8D358DB5FF}" name="Category" dataDxfId="71"/>
    <tableColumn id="5" xr3:uid="{BF54643C-A605-4D56-B041-AA1249CF6CB7}" name="Part" dataDxfId="70"/>
    <tableColumn id="6" xr3:uid="{145AAC7D-12BE-4F56-B3C3-C0C2456E8F3A}" name="Part Description" dataDxfId="69"/>
    <tableColumn id="7" xr3:uid="{82A9A7AF-0FBC-41D6-BAE1-CF540AA2798A}" name="Non Conformance Reason" dataDxfId="68"/>
    <tableColumn id="8" xr3:uid="{D8330028-5996-4904-9FE0-E3ACD1F517B6}" name="Status" dataDxfId="67"/>
    <tableColumn id="9" xr3:uid="{8125A6CB-1548-422B-B707-4ADE85E7A1C6}" name="MS Date" dataDxfId="66"/>
    <tableColumn id="10" xr3:uid="{F3B903AB-8837-48EF-A01B-2586DAA272E6}" name="MS Time" dataDxfId="65"/>
    <tableColumn id="11" xr3:uid="{429B93EA-CD8E-4BE6-B3AA-5FD83558A5FD}" name="Machine Shop Due Date" dataDxfId="64"/>
    <tableColumn id="12" xr3:uid="{F7C420F3-25E0-43E9-A519-E8FF50E7B23B}" name="Scheduled Ship Date" dataDxfId="63"/>
    <tableColumn id="13" xr3:uid="{5EED2407-CEE0-48B2-B165-3F7D1752A89F}" name="Open Qty" dataDxfId="62"/>
    <tableColumn id="14" xr3:uid="{46E13C64-C960-4DF8-ABE6-DA4DE6FDA57F}" name="Total Sections" dataDxfId="61"/>
    <tableColumn id="15" xr3:uid="{EB5599FA-39F8-4E0D-9B13-D5FEAE4B9DB9}" name="PM" dataDxfId="60"/>
    <tableColumn id="16" xr3:uid="{604607CF-770B-4E08-BBB2-FBC1F004EE38}" name="Pick Status" dataDxfId="59"/>
    <tableColumn id="17" xr3:uid="{EFC8F4D2-FB33-4D08-AEBA-DD4CF20752B1}" name="Sched Date Priority" dataDxfId="58"/>
    <tableColumn id="18" xr3:uid="{0128272E-7A02-4DE7-A241-CC4073DB1C9A}" name="Production Comment" dataDxfId="57"/>
    <tableColumn id="19" xr3:uid="{24C51A46-93F6-4432-B4A2-F2760BEF6D8A}" name="Fixture Type" dataDxfId="56"/>
    <tableColumn id="20" xr3:uid="{036B502D-1AE0-48DA-891A-CB950BABFB3A}" name="Assembly Line" dataDxfId="55"/>
    <tableColumn id="21" xr3:uid="{691429A9-C5B7-440F-88C0-F7F9789C4FD8}" name="SD vs BOM" dataDxfId="54"/>
    <tableColumn id="22" xr3:uid="{8A0F2AFE-1124-44AE-9514-4B5AADA17E4C}" name="Material (Stores)" dataDxfId="53"/>
    <tableColumn id="23" xr3:uid="{EE4C3D20-EB6C-44DD-B507-3F6FC818DCD0}" name="Type Labels" dataDxfId="52"/>
    <tableColumn id="24" xr3:uid="{42636697-A903-408A-981F-2C20C41433A5}" name="Extrusion cut double saw" dataDxfId="51"/>
    <tableColumn id="25" xr3:uid="{F14E1EEF-77F7-4908-B743-60258E3750FF}" name="Cut Flanges" dataDxfId="50"/>
    <tableColumn id="26" xr3:uid="{FF8F9B4E-ECD4-43E5-859E-138BEE0013BB}" name="CNC Holes" dataDxfId="49"/>
    <tableColumn id="27" xr3:uid="{9B19CF0F-C5C2-46F9-A488-0C5A07F852EC}" name="Asymmetric (CNC)"/>
    <tableColumn id="28" xr3:uid="{EA8CC1D9-B7D1-42BA-9984-FF8186B36DF0}" name="CNC Controls"/>
    <tableColumn id="29" xr3:uid="{C107B9EF-27D9-46D1-8949-6C4417E1148D}" name="CNC Cartridge"/>
    <tableColumn id="30" xr3:uid="{99667822-90CE-48AF-AD20-8674E29A44A5}" name="Milling MFG"/>
    <tableColumn id="31" xr3:uid="{83D5428F-4853-4A00-981F-277EA190D12C}" name="End Plates Joiners"/>
    <tableColumn id="32" xr3:uid="{79145C63-0AA9-4626-A988-5F52A8CCEA7B}" name="Punch Holes"/>
    <tableColumn id="33" xr3:uid="{89AA2D33-EB13-405C-ADE6-E34AC9EA5599}" name="Welding Corners"/>
    <tableColumn id="34" xr3:uid="{A6B7AC34-BAF3-4269-BFF3-FBB8DECD3547}" name="SAW Cartridge" dataDxfId="48"/>
    <tableColumn id="35" xr3:uid="{F1730FCB-F8AE-4C72-87DA-5930DB0F7F40}" name="Body Assembly" dataDxfId="47"/>
    <tableColumn id="36" xr3:uid="{1D59581D-E48F-4542-A3F3-0621E54AAC9A}" name="LED Sub Assembly"/>
    <tableColumn id="37" xr3:uid="{BDB32AC9-5ECD-41A4-BE57-EFD70326FA74}" name="MSLens" dataDxfId="46"/>
    <tableColumn id="38" xr3:uid="{2AAD3599-B12F-4D00-8AAC-8ED05DE12EA3}" name="DeliveredChk" dataDxfId="45"/>
    <tableColumn id="39" xr3:uid="{8398041C-398D-4417-AD47-ECF4817BB16A}" name="DeliveredDate" dataDxfId="44"/>
    <tableColumn id="40" xr3:uid="{46C6276D-AF5D-43C0-8310-00085AEE0131}" name="RequestDate" dataDxfId="43"/>
    <tableColumn id="41" xr3:uid="{FE84AE98-861E-4446-AE6B-81B5D198E7AB}" name="Material Kit" dataDxfId="42"/>
    <tableColumn id="43" xr3:uid="{CCC62A6C-9EFC-4458-9911-06E5A2E5A621}" name="Issue Resolved" dataDxfId="4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90B799-5111-4663-B368-A2091190DF4A}" name="Table5" displayName="Table5" ref="A1:AK399" totalsRowShown="0" headerRowDxfId="35" headerRowBorderDxfId="34" tableBorderDxfId="33" totalsRowBorderDxfId="32">
  <autoFilter ref="A1:AK399" xr:uid="{E2724AA5-CC1B-4115-931A-9A74909BED45}"/>
  <tableColumns count="37">
    <tableColumn id="1" xr3:uid="{A7CF5835-997B-4092-AA22-2E346E684BEA}" name="Production Group" dataDxfId="31"/>
    <tableColumn id="2" xr3:uid="{EF0CBAFE-F034-4A10-B3E4-BBB2754CA9BF}" name="Order" dataDxfId="30"/>
    <tableColumn id="3" xr3:uid="{36E34C7F-A9F8-4248-A997-85D974A81CB1}" name="Line" dataDxfId="29"/>
    <tableColumn id="4" xr3:uid="{31F6F13B-F951-4C59-888E-BD4B0680DE20}" name="Column1" dataDxfId="28"/>
    <tableColumn id="5" xr3:uid="{D5BC05D7-2C4E-4897-8CCA-FCF0139047A7}" name="Total Sec" dataDxfId="27"/>
    <tableColumn id="6" xr3:uid="{B4F53906-0C0F-4DF6-8CC1-1178253DC9B6}" name="Ship Date" dataDxfId="26"/>
    <tableColumn id="7" xr3:uid="{9287D3C0-5D92-4EB0-B433-7977955769B4}" name="Status" dataDxfId="25"/>
    <tableColumn id="8" xr3:uid="{1D272593-0DC4-4210-BAB9-F21826CC06B7}" name="Remaining" dataDxfId="24"/>
    <tableColumn id="9" xr3:uid="{90B1B4BE-24A1-4B00-809D-8F6E517604AC}" name="Date" dataDxfId="23"/>
    <tableColumn id="10" xr3:uid="{29CA000E-E9CE-4DF6-8973-E2E8CE67D05A}" name="Assembly cell" dataDxfId="22"/>
    <tableColumn id="11" xr3:uid="{99B2644F-1C78-468F-8B0E-DF0A3FAA1436}" name="8:00 AM" dataDxfId="21"/>
    <tableColumn id="12" xr3:uid="{AF588545-0C19-4227-BDE1-E02C68BAD8D8}" name="9:00 AM" dataDxfId="20"/>
    <tableColumn id="13" xr3:uid="{28F78169-1DD8-401B-A2F3-DB042743AA72}" name="10:00 AM" dataDxfId="19"/>
    <tableColumn id="14" xr3:uid="{5393F279-FF5A-4A8C-AD6C-9C438D3579DD}" name="11:00 AM" dataDxfId="18"/>
    <tableColumn id="15" xr3:uid="{AE174E59-4A06-424B-8ECC-AC97AEADED62}" name="12:30 PM" dataDxfId="17"/>
    <tableColumn id="16" xr3:uid="{E3D1E287-6937-4FA2-A0B0-57B8C87ED0D3}" name="1:30 PM" dataDxfId="16"/>
    <tableColumn id="17" xr3:uid="{8FBE61C7-E4E7-465D-839B-3DD508EC0B35}" name="2:30 PM" dataDxfId="15"/>
    <tableColumn id="18" xr3:uid="{BD180653-B067-4A69-A61E-C1A4AEB35F54}" name="3:30 PM" dataDxfId="14"/>
    <tableColumn id="19" xr3:uid="{4AF8D427-4D0C-4E0E-BF24-B230FD4EC44B}" name="Column3" dataDxfId="13" dataCellStyle="Currency"/>
    <tableColumn id="20" xr3:uid="{401BEDFE-C5A0-4556-B28C-BA97D5DD7B9E}" name="Total Section Completed" dataDxfId="12"/>
    <tableColumn id="21" xr3:uid="{2047A4E9-5AE1-4FA7-96D8-033D4EF3BBD0}" name="Open Value" dataDxfId="11" dataCellStyle="Currency"/>
    <tableColumn id="22" xr3:uid="{52C87018-736B-4622-8B88-3A1D87B07580}" name="Per section $ value" dataDxfId="10"/>
    <tableColumn id="23" xr3:uid="{B38BE9C8-F21B-4111-92F4-1A7AA7FCA61F}" name="Completed $ value" dataDxfId="9"/>
    <tableColumn id="24" xr3:uid="{D9F82839-F22F-40EC-990C-2B73728EEAE1}" name="Target By Hour" dataDxfId="8" dataCellStyle="Currency"/>
    <tableColumn id="25" xr3:uid="{2D026006-B4C0-47FE-B3C4-C297F992EAED}" name="Final Target"/>
    <tableColumn id="26" xr3:uid="{41886FB2-76A0-4BDB-97AF-55881AD4608D}" name="Column2"/>
    <tableColumn id="27" xr3:uid="{4BC1A740-97EB-4D4F-85BF-24653F46060F}" name="Column24"/>
    <tableColumn id="28" xr3:uid="{B78832F1-BC19-4CAA-91C5-5FE23AEEBA3D}" name="Column25"/>
    <tableColumn id="29" xr3:uid="{5F2D0201-D0B2-4288-B42F-58797EE74D28}" name="Column26"/>
    <tableColumn id="30" xr3:uid="{FC591849-FE17-4DAA-A458-27C33265BC6B}" name="Column27"/>
    <tableColumn id="31" xr3:uid="{E3C80A8E-F920-440B-811A-4F99AFB0AF02}" name="Column28"/>
    <tableColumn id="32" xr3:uid="{4FF0AF48-400B-4E40-8C7F-709F23116422}" name="Column29"/>
    <tableColumn id="33" xr3:uid="{F32C8604-248D-4A66-94A0-82C8E97D4512}" name="Column30"/>
    <tableColumn id="34" xr3:uid="{7E4F4EB3-B597-496A-8377-03C25758F222}" name="Column31"/>
    <tableColumn id="35" xr3:uid="{FFC6C39A-7E91-4505-8231-76BAA9432DF0}" name="Column32"/>
    <tableColumn id="36" xr3:uid="{AC3BE8C4-1F06-4851-81C5-296307A0E0C3}" name="Column33"/>
    <tableColumn id="37" xr3:uid="{2DCBE524-12D9-44CD-85A9-279076FFB840}" name="Column34" dataDxfId="7" dataCellStyle="Currency"/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86A3FE9-ED88-492A-AFB6-CFC82CD3D635}" name="Table6" displayName="Table6" ref="A1:B410" totalsRowShown="0" headerRowBorderDxfId="6" tableBorderDxfId="5" totalsRowBorderDxfId="4">
  <autoFilter ref="A1:B410" xr:uid="{C4E8A22F-88C3-45C0-BC7E-A46B83A8CEC1}"/>
  <tableColumns count="2">
    <tableColumn id="1" xr3:uid="{48D75815-E25A-4E8F-86AF-D14CF383A731}" name="Check ORDER" dataDxfId="3"/>
    <tableColumn id="2" xr3:uid="{5E5FE093-0F9B-4E60-87A7-252177B0D3E6}" name="Dat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C5BAE-C132-4122-BAE6-8A55A6EA09AF}">
  <dimension ref="A4:K5"/>
  <sheetViews>
    <sheetView topLeftCell="D1" workbookViewId="0">
      <selection activeCell="G22" sqref="G22"/>
    </sheetView>
  </sheetViews>
  <sheetFormatPr defaultRowHeight="15" x14ac:dyDescent="0.25"/>
  <cols>
    <col min="1" max="1" width="18.140625" bestFit="1" customWidth="1"/>
    <col min="2" max="4" width="19" bestFit="1" customWidth="1"/>
    <col min="6" max="6" width="7" bestFit="1" customWidth="1"/>
    <col min="7" max="7" width="83.140625" customWidth="1"/>
    <col min="8" max="8" width="28.5703125" customWidth="1"/>
    <col min="9" max="9" width="18.7109375" bestFit="1" customWidth="1"/>
    <col min="10" max="10" width="22.7109375" bestFit="1" customWidth="1"/>
    <col min="11" max="12" width="22.28515625" bestFit="1" customWidth="1"/>
  </cols>
  <sheetData>
    <row r="4" spans="1:11" x14ac:dyDescent="0.25">
      <c r="A4" s="62" t="s">
        <v>482</v>
      </c>
      <c r="B4" s="62" t="s">
        <v>9</v>
      </c>
      <c r="C4" s="62" t="s">
        <v>4</v>
      </c>
      <c r="D4" s="62" t="s">
        <v>5</v>
      </c>
      <c r="E4" s="62" t="s">
        <v>17</v>
      </c>
      <c r="F4" s="62" t="s">
        <v>511</v>
      </c>
      <c r="G4" s="62" t="s">
        <v>8</v>
      </c>
      <c r="H4" s="62" t="s">
        <v>480</v>
      </c>
      <c r="I4" s="62" t="s">
        <v>1291</v>
      </c>
      <c r="J4" t="s">
        <v>575</v>
      </c>
      <c r="K4" t="s">
        <v>576</v>
      </c>
    </row>
    <row r="5" spans="1:11" x14ac:dyDescent="0.25">
      <c r="A5" t="s">
        <v>485</v>
      </c>
      <c r="J5" s="86"/>
      <c r="K5" s="66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6FCF-7BA7-4BDE-BF2B-FAA8B864E8F3}">
  <dimension ref="A3:S1192"/>
  <sheetViews>
    <sheetView topLeftCell="I1" workbookViewId="0">
      <selection activeCell="I14" sqref="I14"/>
    </sheetView>
  </sheetViews>
  <sheetFormatPr defaultRowHeight="15" x14ac:dyDescent="0.25"/>
  <cols>
    <col min="1" max="1" width="14.42578125" bestFit="1" customWidth="1"/>
    <col min="2" max="2" width="21.85546875" bestFit="1" customWidth="1"/>
    <col min="3" max="3" width="10.85546875" bestFit="1" customWidth="1"/>
    <col min="4" max="4" width="7" bestFit="1" customWidth="1"/>
    <col min="5" max="5" width="23.7109375" bestFit="1" customWidth="1"/>
    <col min="6" max="6" width="18.28515625" bestFit="1" customWidth="1"/>
    <col min="7" max="7" width="15.7109375" bestFit="1" customWidth="1"/>
    <col min="8" max="8" width="18.28515625" bestFit="1" customWidth="1"/>
    <col min="9" max="9" width="115.5703125" bestFit="1" customWidth="1"/>
    <col min="10" max="10" width="18.85546875" bestFit="1" customWidth="1"/>
    <col min="11" max="11" width="21.85546875" bestFit="1" customWidth="1"/>
    <col min="12" max="12" width="16.5703125" bestFit="1" customWidth="1"/>
    <col min="13" max="13" width="6.85546875" bestFit="1" customWidth="1"/>
    <col min="14" max="14" width="6.140625" bestFit="1" customWidth="1"/>
    <col min="15" max="15" width="7.7109375" bestFit="1" customWidth="1"/>
    <col min="16" max="17" width="10.42578125" bestFit="1" customWidth="1"/>
    <col min="18" max="18" width="22.7109375" bestFit="1" customWidth="1"/>
    <col min="19" max="19" width="22.28515625" bestFit="1" customWidth="1"/>
  </cols>
  <sheetData>
    <row r="3" spans="1:19" x14ac:dyDescent="0.25">
      <c r="A3" s="62" t="s">
        <v>454</v>
      </c>
      <c r="B3" s="62" t="s">
        <v>1288</v>
      </c>
      <c r="C3" s="62" t="s">
        <v>4</v>
      </c>
      <c r="D3" s="62" t="s">
        <v>5</v>
      </c>
      <c r="E3" s="62" t="s">
        <v>9</v>
      </c>
      <c r="F3" s="62" t="s">
        <v>2</v>
      </c>
      <c r="G3" s="62" t="s">
        <v>17</v>
      </c>
      <c r="H3" s="62" t="s">
        <v>511</v>
      </c>
      <c r="I3" s="62" t="s">
        <v>8</v>
      </c>
      <c r="J3" s="62" t="s">
        <v>480</v>
      </c>
      <c r="K3" s="62" t="s">
        <v>579</v>
      </c>
      <c r="L3" s="62" t="s">
        <v>14</v>
      </c>
      <c r="M3" s="62" t="s">
        <v>1289</v>
      </c>
      <c r="N3" s="62" t="s">
        <v>6452</v>
      </c>
      <c r="O3" s="62" t="s">
        <v>6453</v>
      </c>
      <c r="P3" s="62" t="s">
        <v>6454</v>
      </c>
      <c r="Q3" s="62" t="s">
        <v>6455</v>
      </c>
      <c r="R3" t="s">
        <v>575</v>
      </c>
      <c r="S3" t="s">
        <v>576</v>
      </c>
    </row>
    <row r="4" spans="1:19" x14ac:dyDescent="0.25">
      <c r="A4">
        <v>1</v>
      </c>
      <c r="C4" s="64">
        <v>59584</v>
      </c>
      <c r="D4">
        <v>10</v>
      </c>
      <c r="E4" t="s">
        <v>20</v>
      </c>
      <c r="F4" t="s">
        <v>18</v>
      </c>
      <c r="G4">
        <v>7</v>
      </c>
      <c r="H4">
        <v>7</v>
      </c>
      <c r="I4" t="s">
        <v>1580</v>
      </c>
      <c r="J4" t="s">
        <v>476</v>
      </c>
      <c r="K4" t="s">
        <v>484</v>
      </c>
      <c r="L4" t="s">
        <v>3493</v>
      </c>
      <c r="N4" t="s">
        <v>3494</v>
      </c>
      <c r="O4" t="s">
        <v>3494</v>
      </c>
      <c r="P4" t="s">
        <v>3805</v>
      </c>
      <c r="R4" s="86">
        <v>3945</v>
      </c>
      <c r="S4" s="66">
        <v>57</v>
      </c>
    </row>
    <row r="5" spans="1:19" x14ac:dyDescent="0.25">
      <c r="D5">
        <v>12</v>
      </c>
      <c r="E5" t="s">
        <v>20</v>
      </c>
      <c r="F5" t="s">
        <v>18</v>
      </c>
      <c r="G5">
        <v>21</v>
      </c>
      <c r="H5">
        <v>21</v>
      </c>
      <c r="I5" t="s">
        <v>1582</v>
      </c>
      <c r="J5" t="s">
        <v>476</v>
      </c>
      <c r="K5" t="s">
        <v>185</v>
      </c>
      <c r="L5" t="s">
        <v>3494</v>
      </c>
      <c r="N5" t="s">
        <v>3494</v>
      </c>
      <c r="O5" t="s">
        <v>3494</v>
      </c>
      <c r="P5" t="s">
        <v>3805</v>
      </c>
      <c r="R5" s="86">
        <v>14010</v>
      </c>
      <c r="S5" s="66">
        <v>211</v>
      </c>
    </row>
    <row r="6" spans="1:19" x14ac:dyDescent="0.25">
      <c r="D6">
        <v>66</v>
      </c>
      <c r="E6" t="s">
        <v>20</v>
      </c>
      <c r="F6" t="s">
        <v>18</v>
      </c>
      <c r="G6">
        <v>5</v>
      </c>
      <c r="H6">
        <v>5</v>
      </c>
      <c r="I6" t="s">
        <v>1584</v>
      </c>
      <c r="J6" t="s">
        <v>476</v>
      </c>
      <c r="K6" t="s">
        <v>484</v>
      </c>
      <c r="L6" t="s">
        <v>3493</v>
      </c>
      <c r="N6" t="s">
        <v>3494</v>
      </c>
      <c r="O6" t="s">
        <v>3494</v>
      </c>
      <c r="P6" t="s">
        <v>3805</v>
      </c>
      <c r="R6" s="86">
        <v>2325</v>
      </c>
      <c r="S6" s="66">
        <v>36</v>
      </c>
    </row>
    <row r="7" spans="1:19" x14ac:dyDescent="0.25">
      <c r="D7">
        <v>67</v>
      </c>
      <c r="E7" t="s">
        <v>20</v>
      </c>
      <c r="F7" t="s">
        <v>18</v>
      </c>
      <c r="G7">
        <v>22</v>
      </c>
      <c r="H7">
        <v>22</v>
      </c>
      <c r="I7" t="s">
        <v>1585</v>
      </c>
      <c r="J7" t="s">
        <v>476</v>
      </c>
      <c r="K7" t="s">
        <v>484</v>
      </c>
      <c r="L7" t="s">
        <v>3493</v>
      </c>
      <c r="N7" t="s">
        <v>3494</v>
      </c>
      <c r="O7" t="s">
        <v>3494</v>
      </c>
      <c r="P7" t="s">
        <v>3805</v>
      </c>
      <c r="R7" s="86">
        <v>13395</v>
      </c>
      <c r="S7" s="66">
        <v>330</v>
      </c>
    </row>
    <row r="8" spans="1:19" x14ac:dyDescent="0.25">
      <c r="C8" s="64" t="s">
        <v>500</v>
      </c>
      <c r="R8" s="86">
        <v>33675</v>
      </c>
      <c r="S8" s="66">
        <v>634</v>
      </c>
    </row>
    <row r="9" spans="1:19" x14ac:dyDescent="0.25">
      <c r="C9" s="64">
        <v>72049</v>
      </c>
      <c r="D9">
        <v>3</v>
      </c>
      <c r="E9" t="s">
        <v>128</v>
      </c>
      <c r="F9" t="s">
        <v>18</v>
      </c>
      <c r="G9">
        <v>8</v>
      </c>
      <c r="H9">
        <v>-4</v>
      </c>
      <c r="I9" t="s">
        <v>120</v>
      </c>
      <c r="J9" t="s">
        <v>476</v>
      </c>
      <c r="K9" t="s">
        <v>208</v>
      </c>
      <c r="L9" t="s">
        <v>3493</v>
      </c>
      <c r="M9" t="s">
        <v>208</v>
      </c>
      <c r="N9" t="s">
        <v>3494</v>
      </c>
      <c r="O9" t="s">
        <v>3494</v>
      </c>
      <c r="Q9" t="s">
        <v>143</v>
      </c>
      <c r="R9" s="86">
        <v>-7360</v>
      </c>
      <c r="S9" s="66">
        <v>-100</v>
      </c>
    </row>
    <row r="10" spans="1:19" x14ac:dyDescent="0.25">
      <c r="D10">
        <v>4</v>
      </c>
      <c r="E10" t="s">
        <v>128</v>
      </c>
      <c r="F10" t="s">
        <v>18</v>
      </c>
      <c r="G10">
        <v>4</v>
      </c>
      <c r="H10">
        <v>0</v>
      </c>
      <c r="I10" t="s">
        <v>122</v>
      </c>
      <c r="K10" t="s">
        <v>208</v>
      </c>
      <c r="L10" t="s">
        <v>3494</v>
      </c>
      <c r="N10" t="s">
        <v>3494</v>
      </c>
      <c r="O10" t="s">
        <v>3494</v>
      </c>
      <c r="Q10" t="s">
        <v>143</v>
      </c>
      <c r="R10" s="86">
        <v>0</v>
      </c>
      <c r="S10" s="66">
        <v>0</v>
      </c>
    </row>
    <row r="11" spans="1:19" x14ac:dyDescent="0.25">
      <c r="D11">
        <v>15</v>
      </c>
      <c r="E11" t="s">
        <v>128</v>
      </c>
      <c r="F11" t="s">
        <v>18</v>
      </c>
      <c r="G11">
        <v>8</v>
      </c>
      <c r="H11">
        <v>-4</v>
      </c>
      <c r="I11" t="s">
        <v>123</v>
      </c>
      <c r="J11" t="s">
        <v>476</v>
      </c>
      <c r="K11" t="s">
        <v>208</v>
      </c>
      <c r="L11" t="s">
        <v>3493</v>
      </c>
      <c r="M11" t="s">
        <v>208</v>
      </c>
      <c r="N11" t="s">
        <v>3494</v>
      </c>
      <c r="O11" t="s">
        <v>3494</v>
      </c>
      <c r="Q11" t="s">
        <v>143</v>
      </c>
      <c r="R11" s="86">
        <v>-7360</v>
      </c>
      <c r="S11" s="66">
        <v>-21</v>
      </c>
    </row>
    <row r="12" spans="1:19" x14ac:dyDescent="0.25">
      <c r="D12">
        <v>16</v>
      </c>
      <c r="E12" t="s">
        <v>128</v>
      </c>
      <c r="F12" t="s">
        <v>18</v>
      </c>
      <c r="G12">
        <v>4</v>
      </c>
      <c r="H12">
        <v>0</v>
      </c>
      <c r="I12" t="s">
        <v>124</v>
      </c>
      <c r="K12" t="s">
        <v>484</v>
      </c>
      <c r="L12" t="s">
        <v>3493</v>
      </c>
      <c r="N12" t="s">
        <v>3494</v>
      </c>
      <c r="O12" t="s">
        <v>3494</v>
      </c>
      <c r="Q12" t="s">
        <v>143</v>
      </c>
      <c r="R12" s="86">
        <v>0</v>
      </c>
      <c r="S12" s="66">
        <v>0</v>
      </c>
    </row>
    <row r="13" spans="1:19" x14ac:dyDescent="0.25">
      <c r="C13" s="64" t="s">
        <v>489</v>
      </c>
      <c r="R13" s="86">
        <v>-14720</v>
      </c>
      <c r="S13" s="66">
        <v>-121</v>
      </c>
    </row>
    <row r="14" spans="1:19" x14ac:dyDescent="0.25">
      <c r="C14" s="64">
        <v>74294</v>
      </c>
      <c r="D14">
        <v>4</v>
      </c>
      <c r="E14" t="s">
        <v>31</v>
      </c>
      <c r="F14" t="s">
        <v>18</v>
      </c>
      <c r="G14">
        <v>32</v>
      </c>
      <c r="H14">
        <v>32</v>
      </c>
      <c r="I14" t="s">
        <v>103</v>
      </c>
      <c r="K14" t="s">
        <v>208</v>
      </c>
      <c r="L14" t="s">
        <v>3493</v>
      </c>
      <c r="M14" t="s">
        <v>208</v>
      </c>
      <c r="N14" t="s">
        <v>3494</v>
      </c>
      <c r="O14" t="s">
        <v>3494</v>
      </c>
      <c r="P14" t="s">
        <v>3805</v>
      </c>
      <c r="Q14" t="s">
        <v>143</v>
      </c>
      <c r="R14" s="86">
        <v>13000</v>
      </c>
      <c r="S14" s="66">
        <v>141.68</v>
      </c>
    </row>
    <row r="15" spans="1:19" x14ac:dyDescent="0.25">
      <c r="C15" s="64" t="s">
        <v>490</v>
      </c>
      <c r="R15" s="86">
        <v>13000</v>
      </c>
      <c r="S15" s="66">
        <v>141.68</v>
      </c>
    </row>
    <row r="16" spans="1:19" x14ac:dyDescent="0.25">
      <c r="C16" s="64">
        <v>75692</v>
      </c>
      <c r="D16">
        <v>11</v>
      </c>
      <c r="E16" t="s">
        <v>37</v>
      </c>
      <c r="F16" t="s">
        <v>18</v>
      </c>
      <c r="G16">
        <v>5</v>
      </c>
      <c r="H16">
        <v>5</v>
      </c>
      <c r="I16" t="s">
        <v>116</v>
      </c>
      <c r="K16" t="s">
        <v>208</v>
      </c>
      <c r="L16" t="s">
        <v>3493</v>
      </c>
      <c r="M16" t="s">
        <v>208</v>
      </c>
      <c r="N16" t="s">
        <v>3494</v>
      </c>
      <c r="O16" t="s">
        <v>3494</v>
      </c>
      <c r="P16" t="s">
        <v>3805</v>
      </c>
      <c r="Q16" t="s">
        <v>143</v>
      </c>
      <c r="R16" s="86">
        <v>3010</v>
      </c>
      <c r="S16" s="66">
        <v>39.35</v>
      </c>
    </row>
    <row r="17" spans="3:19" x14ac:dyDescent="0.25">
      <c r="C17" s="64" t="s">
        <v>491</v>
      </c>
      <c r="R17" s="86">
        <v>3010</v>
      </c>
      <c r="S17" s="66">
        <v>39.35</v>
      </c>
    </row>
    <row r="18" spans="3:19" x14ac:dyDescent="0.25">
      <c r="C18" s="64">
        <v>76203</v>
      </c>
      <c r="D18">
        <v>28</v>
      </c>
      <c r="E18" t="s">
        <v>20</v>
      </c>
      <c r="F18" t="s">
        <v>18</v>
      </c>
      <c r="G18">
        <v>2</v>
      </c>
      <c r="H18">
        <v>2</v>
      </c>
      <c r="I18" t="s">
        <v>736</v>
      </c>
      <c r="J18" t="s">
        <v>509</v>
      </c>
      <c r="K18" t="s">
        <v>168</v>
      </c>
      <c r="L18" t="s">
        <v>3494</v>
      </c>
      <c r="N18" t="s">
        <v>3493</v>
      </c>
      <c r="O18" t="s">
        <v>3493</v>
      </c>
      <c r="Q18" t="s">
        <v>143</v>
      </c>
      <c r="R18" s="86">
        <v>1440</v>
      </c>
      <c r="S18" s="66">
        <v>18</v>
      </c>
    </row>
    <row r="19" spans="3:19" x14ac:dyDescent="0.25">
      <c r="D19">
        <v>29</v>
      </c>
      <c r="E19" t="s">
        <v>20</v>
      </c>
      <c r="F19" t="s">
        <v>18</v>
      </c>
      <c r="G19">
        <v>2</v>
      </c>
      <c r="H19">
        <v>2</v>
      </c>
      <c r="I19" t="s">
        <v>813</v>
      </c>
      <c r="J19" t="s">
        <v>509</v>
      </c>
      <c r="K19" t="s">
        <v>484</v>
      </c>
      <c r="L19" t="s">
        <v>3493</v>
      </c>
      <c r="N19" t="s">
        <v>3493</v>
      </c>
      <c r="O19" t="s">
        <v>3493</v>
      </c>
      <c r="Q19" t="s">
        <v>143</v>
      </c>
      <c r="R19" s="86">
        <v>1296</v>
      </c>
      <c r="S19" s="66">
        <v>7</v>
      </c>
    </row>
    <row r="20" spans="3:19" x14ac:dyDescent="0.25">
      <c r="D20">
        <v>30</v>
      </c>
      <c r="E20" t="s">
        <v>20</v>
      </c>
      <c r="F20" t="s">
        <v>18</v>
      </c>
      <c r="G20">
        <v>1</v>
      </c>
      <c r="H20">
        <v>1</v>
      </c>
      <c r="I20" t="s">
        <v>742</v>
      </c>
      <c r="J20" t="s">
        <v>509</v>
      </c>
      <c r="K20" t="s">
        <v>484</v>
      </c>
      <c r="L20" t="s">
        <v>3493</v>
      </c>
      <c r="N20" t="s">
        <v>3493</v>
      </c>
      <c r="O20" t="s">
        <v>3493</v>
      </c>
      <c r="Q20" t="s">
        <v>143</v>
      </c>
      <c r="R20" s="86">
        <v>432</v>
      </c>
      <c r="S20" s="66">
        <v>7</v>
      </c>
    </row>
    <row r="21" spans="3:19" x14ac:dyDescent="0.25">
      <c r="D21">
        <v>31</v>
      </c>
      <c r="E21" t="s">
        <v>20</v>
      </c>
      <c r="F21" t="s">
        <v>18</v>
      </c>
      <c r="G21">
        <v>4</v>
      </c>
      <c r="H21">
        <v>4</v>
      </c>
      <c r="I21" t="s">
        <v>724</v>
      </c>
      <c r="J21" t="s">
        <v>509</v>
      </c>
      <c r="K21" t="s">
        <v>484</v>
      </c>
      <c r="L21" t="s">
        <v>3493</v>
      </c>
      <c r="N21" t="s">
        <v>3493</v>
      </c>
      <c r="O21" t="s">
        <v>3493</v>
      </c>
      <c r="Q21" t="s">
        <v>143</v>
      </c>
      <c r="R21" s="86">
        <v>2304</v>
      </c>
      <c r="S21" s="66">
        <v>28</v>
      </c>
    </row>
    <row r="22" spans="3:19" x14ac:dyDescent="0.25">
      <c r="D22">
        <v>32</v>
      </c>
      <c r="E22" t="s">
        <v>20</v>
      </c>
      <c r="F22" t="s">
        <v>18</v>
      </c>
      <c r="G22">
        <v>2</v>
      </c>
      <c r="H22">
        <v>2</v>
      </c>
      <c r="I22" t="s">
        <v>726</v>
      </c>
      <c r="J22" t="s">
        <v>509</v>
      </c>
      <c r="K22" t="s">
        <v>484</v>
      </c>
      <c r="L22" t="s">
        <v>3493</v>
      </c>
      <c r="N22" t="s">
        <v>3493</v>
      </c>
      <c r="O22" t="s">
        <v>3493</v>
      </c>
      <c r="Q22" t="s">
        <v>143</v>
      </c>
      <c r="R22" s="86">
        <v>864</v>
      </c>
      <c r="S22" s="66">
        <v>14</v>
      </c>
    </row>
    <row r="23" spans="3:19" x14ac:dyDescent="0.25">
      <c r="C23" s="64" t="s">
        <v>493</v>
      </c>
      <c r="R23" s="86">
        <v>6336</v>
      </c>
      <c r="S23" s="66">
        <v>74</v>
      </c>
    </row>
    <row r="24" spans="3:19" x14ac:dyDescent="0.25">
      <c r="C24" s="64">
        <v>76884</v>
      </c>
      <c r="D24">
        <v>1</v>
      </c>
      <c r="E24" t="s">
        <v>37</v>
      </c>
      <c r="F24" t="s">
        <v>28</v>
      </c>
      <c r="G24">
        <v>4</v>
      </c>
      <c r="H24">
        <v>4</v>
      </c>
      <c r="I24" t="s">
        <v>30</v>
      </c>
      <c r="J24" t="s">
        <v>509</v>
      </c>
      <c r="K24" t="s">
        <v>171</v>
      </c>
      <c r="L24" t="s">
        <v>3493</v>
      </c>
      <c r="M24" t="s">
        <v>171</v>
      </c>
      <c r="N24" t="s">
        <v>3494</v>
      </c>
      <c r="O24" t="s">
        <v>3494</v>
      </c>
      <c r="Q24" t="s">
        <v>143</v>
      </c>
      <c r="R24" s="86">
        <v>1840</v>
      </c>
      <c r="S24" s="66">
        <v>0</v>
      </c>
    </row>
    <row r="25" spans="3:19" x14ac:dyDescent="0.25">
      <c r="C25" s="64" t="s">
        <v>494</v>
      </c>
      <c r="R25" s="86">
        <v>1840</v>
      </c>
      <c r="S25" s="66">
        <v>0</v>
      </c>
    </row>
    <row r="26" spans="3:19" x14ac:dyDescent="0.25">
      <c r="C26" s="64">
        <v>77249</v>
      </c>
      <c r="D26">
        <v>1</v>
      </c>
      <c r="E26" t="s">
        <v>31</v>
      </c>
      <c r="F26" t="s">
        <v>24</v>
      </c>
      <c r="G26">
        <v>2</v>
      </c>
      <c r="H26">
        <v>2</v>
      </c>
      <c r="I26" t="s">
        <v>592</v>
      </c>
      <c r="K26" t="s">
        <v>156</v>
      </c>
      <c r="L26" t="s">
        <v>3493</v>
      </c>
      <c r="M26" t="s">
        <v>156</v>
      </c>
      <c r="N26" t="s">
        <v>3494</v>
      </c>
      <c r="O26" t="s">
        <v>3494</v>
      </c>
      <c r="Q26" t="s">
        <v>143</v>
      </c>
      <c r="R26" s="86">
        <v>1440</v>
      </c>
      <c r="S26" s="66">
        <v>16</v>
      </c>
    </row>
    <row r="27" spans="3:19" x14ac:dyDescent="0.25">
      <c r="D27">
        <v>2</v>
      </c>
      <c r="E27" t="s">
        <v>31</v>
      </c>
      <c r="F27" t="s">
        <v>24</v>
      </c>
      <c r="G27">
        <v>7</v>
      </c>
      <c r="H27">
        <v>7</v>
      </c>
      <c r="I27" t="s">
        <v>26</v>
      </c>
      <c r="K27" t="s">
        <v>190</v>
      </c>
      <c r="L27" t="s">
        <v>3493</v>
      </c>
      <c r="M27" t="s">
        <v>190</v>
      </c>
      <c r="N27" t="s">
        <v>3494</v>
      </c>
      <c r="O27" t="s">
        <v>3494</v>
      </c>
      <c r="Q27" t="s">
        <v>143</v>
      </c>
      <c r="R27" s="86">
        <v>1360</v>
      </c>
      <c r="S27" s="66">
        <v>40</v>
      </c>
    </row>
    <row r="28" spans="3:19" x14ac:dyDescent="0.25">
      <c r="D28">
        <v>4</v>
      </c>
      <c r="E28" t="s">
        <v>31</v>
      </c>
      <c r="F28" t="s">
        <v>24</v>
      </c>
      <c r="G28">
        <v>4</v>
      </c>
      <c r="H28">
        <v>4</v>
      </c>
      <c r="I28" t="s">
        <v>597</v>
      </c>
      <c r="K28" t="s">
        <v>168</v>
      </c>
      <c r="L28" t="s">
        <v>3493</v>
      </c>
      <c r="M28" t="s">
        <v>168</v>
      </c>
      <c r="N28" t="s">
        <v>3494</v>
      </c>
      <c r="O28" t="s">
        <v>3494</v>
      </c>
      <c r="P28" t="s">
        <v>3805</v>
      </c>
      <c r="Q28" t="s">
        <v>143</v>
      </c>
      <c r="R28" s="86">
        <v>2100</v>
      </c>
      <c r="S28" s="66">
        <v>40.18</v>
      </c>
    </row>
    <row r="29" spans="3:19" x14ac:dyDescent="0.25">
      <c r="C29" s="64" t="s">
        <v>495</v>
      </c>
      <c r="R29" s="86">
        <v>4900</v>
      </c>
      <c r="S29" s="66">
        <v>96.18</v>
      </c>
    </row>
    <row r="30" spans="3:19" x14ac:dyDescent="0.25">
      <c r="C30" s="64">
        <v>79375</v>
      </c>
      <c r="D30">
        <v>1</v>
      </c>
      <c r="E30" t="s">
        <v>37</v>
      </c>
      <c r="F30" t="s">
        <v>24</v>
      </c>
      <c r="G30">
        <v>1</v>
      </c>
      <c r="H30">
        <v>1</v>
      </c>
      <c r="I30" t="s">
        <v>1348</v>
      </c>
      <c r="K30" t="s">
        <v>484</v>
      </c>
      <c r="L30" t="s">
        <v>3493</v>
      </c>
      <c r="N30" t="s">
        <v>3494</v>
      </c>
      <c r="O30" t="s">
        <v>3494</v>
      </c>
      <c r="Q30" t="s">
        <v>6325</v>
      </c>
      <c r="R30" s="86">
        <v>180</v>
      </c>
      <c r="S30" s="66">
        <v>4.3</v>
      </c>
    </row>
    <row r="31" spans="3:19" x14ac:dyDescent="0.25">
      <c r="C31" s="64" t="s">
        <v>2618</v>
      </c>
      <c r="R31" s="86">
        <v>180</v>
      </c>
      <c r="S31" s="66">
        <v>4.3</v>
      </c>
    </row>
    <row r="32" spans="3:19" x14ac:dyDescent="0.25">
      <c r="C32" s="64">
        <v>64752</v>
      </c>
      <c r="D32">
        <v>8</v>
      </c>
      <c r="E32" t="s">
        <v>37</v>
      </c>
      <c r="F32" t="s">
        <v>18</v>
      </c>
      <c r="G32">
        <v>24</v>
      </c>
      <c r="H32">
        <v>24</v>
      </c>
      <c r="I32" t="s">
        <v>1471</v>
      </c>
      <c r="K32" t="s">
        <v>484</v>
      </c>
      <c r="L32" t="s">
        <v>3493</v>
      </c>
      <c r="N32" t="s">
        <v>3494</v>
      </c>
      <c r="O32" t="s">
        <v>3494</v>
      </c>
      <c r="Q32" t="s">
        <v>143</v>
      </c>
      <c r="R32" s="86">
        <v>9600</v>
      </c>
      <c r="S32" s="66">
        <v>162</v>
      </c>
    </row>
    <row r="33" spans="4:19" x14ac:dyDescent="0.25">
      <c r="D33">
        <v>10</v>
      </c>
      <c r="E33" t="s">
        <v>37</v>
      </c>
      <c r="F33" t="s">
        <v>18</v>
      </c>
      <c r="G33">
        <v>27</v>
      </c>
      <c r="H33">
        <v>0</v>
      </c>
      <c r="I33" t="s">
        <v>1473</v>
      </c>
      <c r="K33" t="s">
        <v>484</v>
      </c>
      <c r="L33" t="s">
        <v>3493</v>
      </c>
      <c r="N33" t="s">
        <v>3494</v>
      </c>
      <c r="O33" t="s">
        <v>3494</v>
      </c>
      <c r="Q33" t="s">
        <v>143</v>
      </c>
      <c r="R33" s="86">
        <v>0</v>
      </c>
      <c r="S33" s="66">
        <v>0</v>
      </c>
    </row>
    <row r="34" spans="4:19" x14ac:dyDescent="0.25">
      <c r="D34">
        <v>11</v>
      </c>
      <c r="E34" t="s">
        <v>37</v>
      </c>
      <c r="F34" t="s">
        <v>18</v>
      </c>
      <c r="G34">
        <v>15</v>
      </c>
      <c r="H34">
        <v>0</v>
      </c>
      <c r="I34" t="s">
        <v>1475</v>
      </c>
      <c r="K34" t="s">
        <v>484</v>
      </c>
      <c r="L34" t="s">
        <v>3493</v>
      </c>
      <c r="N34" t="s">
        <v>3494</v>
      </c>
      <c r="O34" t="s">
        <v>3494</v>
      </c>
      <c r="Q34" t="s">
        <v>143</v>
      </c>
      <c r="R34" s="86">
        <v>0</v>
      </c>
      <c r="S34" s="66">
        <v>0</v>
      </c>
    </row>
    <row r="35" spans="4:19" x14ac:dyDescent="0.25">
      <c r="D35">
        <v>12</v>
      </c>
      <c r="E35" t="s">
        <v>37</v>
      </c>
      <c r="F35" t="s">
        <v>18</v>
      </c>
      <c r="G35">
        <v>4</v>
      </c>
      <c r="H35">
        <v>0</v>
      </c>
      <c r="I35" t="s">
        <v>1477</v>
      </c>
      <c r="K35" t="s">
        <v>484</v>
      </c>
      <c r="L35" t="s">
        <v>3493</v>
      </c>
      <c r="N35" t="s">
        <v>3494</v>
      </c>
      <c r="O35" t="s">
        <v>3494</v>
      </c>
      <c r="Q35" t="s">
        <v>143</v>
      </c>
      <c r="R35" s="86">
        <v>0</v>
      </c>
      <c r="S35" s="66">
        <v>0</v>
      </c>
    </row>
    <row r="36" spans="4:19" x14ac:dyDescent="0.25">
      <c r="D36">
        <v>13</v>
      </c>
      <c r="E36" t="s">
        <v>37</v>
      </c>
      <c r="F36" t="s">
        <v>18</v>
      </c>
      <c r="G36">
        <v>5</v>
      </c>
      <c r="H36">
        <v>0</v>
      </c>
      <c r="I36" t="s">
        <v>1479</v>
      </c>
      <c r="K36" t="s">
        <v>484</v>
      </c>
      <c r="L36" t="s">
        <v>3493</v>
      </c>
      <c r="N36" t="s">
        <v>3494</v>
      </c>
      <c r="O36" t="s">
        <v>3494</v>
      </c>
      <c r="Q36" t="s">
        <v>143</v>
      </c>
      <c r="R36" s="86">
        <v>0</v>
      </c>
      <c r="S36" s="66">
        <v>0</v>
      </c>
    </row>
    <row r="37" spans="4:19" x14ac:dyDescent="0.25">
      <c r="D37">
        <v>14</v>
      </c>
      <c r="E37" t="s">
        <v>37</v>
      </c>
      <c r="F37" t="s">
        <v>18</v>
      </c>
      <c r="G37">
        <v>116</v>
      </c>
      <c r="H37">
        <v>116</v>
      </c>
      <c r="I37" t="s">
        <v>1481</v>
      </c>
      <c r="J37" t="s">
        <v>476</v>
      </c>
      <c r="K37" t="s">
        <v>208</v>
      </c>
      <c r="L37" t="s">
        <v>3493</v>
      </c>
      <c r="M37" t="s">
        <v>208</v>
      </c>
      <c r="N37" t="s">
        <v>3494</v>
      </c>
      <c r="O37" t="s">
        <v>3494</v>
      </c>
      <c r="Q37" t="s">
        <v>143</v>
      </c>
      <c r="R37" s="86">
        <v>34800</v>
      </c>
      <c r="S37" s="66">
        <v>754</v>
      </c>
    </row>
    <row r="38" spans="4:19" x14ac:dyDescent="0.25">
      <c r="D38">
        <v>15</v>
      </c>
      <c r="E38" t="s">
        <v>37</v>
      </c>
      <c r="F38" t="s">
        <v>18</v>
      </c>
      <c r="G38">
        <v>32</v>
      </c>
      <c r="H38">
        <v>0</v>
      </c>
      <c r="I38" t="s">
        <v>1483</v>
      </c>
      <c r="K38" t="s">
        <v>168</v>
      </c>
      <c r="L38" t="s">
        <v>3494</v>
      </c>
      <c r="N38" t="s">
        <v>3494</v>
      </c>
      <c r="O38" t="s">
        <v>3494</v>
      </c>
      <c r="Q38" t="s">
        <v>143</v>
      </c>
      <c r="R38" s="86">
        <v>0</v>
      </c>
      <c r="S38" s="66">
        <v>0</v>
      </c>
    </row>
    <row r="39" spans="4:19" x14ac:dyDescent="0.25">
      <c r="D39">
        <v>16</v>
      </c>
      <c r="E39" t="s">
        <v>37</v>
      </c>
      <c r="F39" t="s">
        <v>18</v>
      </c>
      <c r="G39">
        <v>1</v>
      </c>
      <c r="H39">
        <v>0</v>
      </c>
      <c r="I39" t="s">
        <v>1485</v>
      </c>
      <c r="K39" t="s">
        <v>484</v>
      </c>
      <c r="L39" t="s">
        <v>3493</v>
      </c>
      <c r="N39" t="s">
        <v>3494</v>
      </c>
      <c r="O39" t="s">
        <v>3494</v>
      </c>
      <c r="Q39" t="s">
        <v>143</v>
      </c>
      <c r="R39" s="86">
        <v>0</v>
      </c>
      <c r="S39" s="66">
        <v>0</v>
      </c>
    </row>
    <row r="40" spans="4:19" x14ac:dyDescent="0.25">
      <c r="D40">
        <v>17</v>
      </c>
      <c r="E40" t="s">
        <v>37</v>
      </c>
      <c r="F40" t="s">
        <v>18</v>
      </c>
      <c r="G40">
        <v>2</v>
      </c>
      <c r="H40">
        <v>0</v>
      </c>
      <c r="I40" t="s">
        <v>1487</v>
      </c>
      <c r="K40" t="s">
        <v>484</v>
      </c>
      <c r="L40" t="s">
        <v>3493</v>
      </c>
      <c r="N40" t="s">
        <v>3494</v>
      </c>
      <c r="O40" t="s">
        <v>3494</v>
      </c>
      <c r="Q40" t="s">
        <v>143</v>
      </c>
      <c r="R40" s="86">
        <v>0</v>
      </c>
      <c r="S40" s="66">
        <v>0</v>
      </c>
    </row>
    <row r="41" spans="4:19" x14ac:dyDescent="0.25">
      <c r="D41">
        <v>18</v>
      </c>
      <c r="E41" t="s">
        <v>37</v>
      </c>
      <c r="F41" t="s">
        <v>18</v>
      </c>
      <c r="G41">
        <v>2</v>
      </c>
      <c r="H41">
        <v>0</v>
      </c>
      <c r="I41" t="s">
        <v>1489</v>
      </c>
      <c r="K41" t="s">
        <v>484</v>
      </c>
      <c r="L41" t="s">
        <v>3493</v>
      </c>
      <c r="N41" t="s">
        <v>3494</v>
      </c>
      <c r="O41" t="s">
        <v>3494</v>
      </c>
      <c r="Q41" t="s">
        <v>143</v>
      </c>
      <c r="R41" s="86">
        <v>0</v>
      </c>
      <c r="S41" s="66">
        <v>0</v>
      </c>
    </row>
    <row r="42" spans="4:19" x14ac:dyDescent="0.25">
      <c r="D42">
        <v>19</v>
      </c>
      <c r="E42" t="s">
        <v>37</v>
      </c>
      <c r="F42" t="s">
        <v>18</v>
      </c>
      <c r="G42">
        <v>4</v>
      </c>
      <c r="H42">
        <v>1</v>
      </c>
      <c r="I42" t="s">
        <v>1491</v>
      </c>
      <c r="K42" t="s">
        <v>484</v>
      </c>
      <c r="L42" t="s">
        <v>3493</v>
      </c>
      <c r="N42" t="s">
        <v>3494</v>
      </c>
      <c r="O42" t="s">
        <v>3494</v>
      </c>
      <c r="Q42" t="s">
        <v>143</v>
      </c>
      <c r="R42" s="86">
        <v>450</v>
      </c>
      <c r="S42" s="66">
        <v>8.25</v>
      </c>
    </row>
    <row r="43" spans="4:19" x14ac:dyDescent="0.25">
      <c r="D43">
        <v>20</v>
      </c>
      <c r="E43" t="s">
        <v>37</v>
      </c>
      <c r="F43" t="s">
        <v>18</v>
      </c>
      <c r="G43">
        <v>18</v>
      </c>
      <c r="H43">
        <v>-1</v>
      </c>
      <c r="I43" t="s">
        <v>1493</v>
      </c>
      <c r="K43" t="s">
        <v>484</v>
      </c>
      <c r="L43" t="s">
        <v>3493</v>
      </c>
      <c r="N43" t="s">
        <v>3494</v>
      </c>
      <c r="O43" t="s">
        <v>3494</v>
      </c>
      <c r="Q43" t="s">
        <v>143</v>
      </c>
      <c r="R43" s="86">
        <v>-500</v>
      </c>
      <c r="S43" s="66">
        <v>-8.25</v>
      </c>
    </row>
    <row r="44" spans="4:19" x14ac:dyDescent="0.25">
      <c r="D44">
        <v>22</v>
      </c>
      <c r="E44" t="s">
        <v>37</v>
      </c>
      <c r="F44" t="s">
        <v>18</v>
      </c>
      <c r="G44">
        <v>1</v>
      </c>
      <c r="H44">
        <v>0</v>
      </c>
      <c r="I44" t="s">
        <v>1495</v>
      </c>
      <c r="K44" t="s">
        <v>141</v>
      </c>
      <c r="L44" t="s">
        <v>3494</v>
      </c>
      <c r="N44" t="s">
        <v>3494</v>
      </c>
      <c r="O44" t="s">
        <v>3494</v>
      </c>
      <c r="Q44" t="s">
        <v>143</v>
      </c>
      <c r="R44" s="86">
        <v>0</v>
      </c>
      <c r="S44" s="66">
        <v>0</v>
      </c>
    </row>
    <row r="45" spans="4:19" x14ac:dyDescent="0.25">
      <c r="D45">
        <v>23</v>
      </c>
      <c r="E45" t="s">
        <v>31</v>
      </c>
      <c r="F45" t="s">
        <v>18</v>
      </c>
      <c r="G45">
        <v>16</v>
      </c>
      <c r="H45">
        <v>8</v>
      </c>
      <c r="I45" t="s">
        <v>1497</v>
      </c>
      <c r="K45" t="s">
        <v>208</v>
      </c>
      <c r="L45" t="s">
        <v>3493</v>
      </c>
      <c r="M45" t="s">
        <v>208</v>
      </c>
      <c r="N45" t="s">
        <v>3494</v>
      </c>
      <c r="O45" t="s">
        <v>3494</v>
      </c>
      <c r="Q45" t="s">
        <v>143</v>
      </c>
      <c r="R45" s="86">
        <v>2880</v>
      </c>
      <c r="S45" s="66">
        <v>49.6</v>
      </c>
    </row>
    <row r="46" spans="4:19" x14ac:dyDescent="0.25">
      <c r="D46">
        <v>24</v>
      </c>
      <c r="E46" t="s">
        <v>37</v>
      </c>
      <c r="F46" t="s">
        <v>18</v>
      </c>
      <c r="G46">
        <v>4</v>
      </c>
      <c r="H46">
        <v>0</v>
      </c>
      <c r="I46" t="s">
        <v>1499</v>
      </c>
      <c r="K46" t="s">
        <v>484</v>
      </c>
      <c r="L46" t="s">
        <v>3493</v>
      </c>
      <c r="N46" t="s">
        <v>3494</v>
      </c>
      <c r="O46" t="s">
        <v>3494</v>
      </c>
      <c r="Q46" t="s">
        <v>143</v>
      </c>
      <c r="R46" s="86">
        <v>0</v>
      </c>
      <c r="S46" s="66">
        <v>0</v>
      </c>
    </row>
    <row r="47" spans="4:19" x14ac:dyDescent="0.25">
      <c r="D47">
        <v>30</v>
      </c>
      <c r="E47" t="s">
        <v>37</v>
      </c>
      <c r="F47" t="s">
        <v>18</v>
      </c>
      <c r="G47">
        <v>26</v>
      </c>
      <c r="H47">
        <v>7</v>
      </c>
      <c r="I47" t="s">
        <v>1501</v>
      </c>
      <c r="K47" t="s">
        <v>156</v>
      </c>
      <c r="L47" t="s">
        <v>3494</v>
      </c>
      <c r="N47" t="s">
        <v>3494</v>
      </c>
      <c r="O47" t="s">
        <v>3494</v>
      </c>
      <c r="Q47" t="s">
        <v>143</v>
      </c>
      <c r="R47" s="86">
        <v>2800</v>
      </c>
      <c r="S47" s="66">
        <v>78.399999999999991</v>
      </c>
    </row>
    <row r="48" spans="4:19" x14ac:dyDescent="0.25">
      <c r="D48">
        <v>31</v>
      </c>
      <c r="E48" t="s">
        <v>37</v>
      </c>
      <c r="F48" t="s">
        <v>18</v>
      </c>
      <c r="G48">
        <v>2</v>
      </c>
      <c r="H48">
        <v>0</v>
      </c>
      <c r="I48" t="s">
        <v>1503</v>
      </c>
      <c r="K48" t="s">
        <v>484</v>
      </c>
      <c r="L48" t="s">
        <v>3493</v>
      </c>
      <c r="N48" t="s">
        <v>3494</v>
      </c>
      <c r="O48" t="s">
        <v>3494</v>
      </c>
      <c r="Q48" t="s">
        <v>143</v>
      </c>
      <c r="R48" s="86">
        <v>0</v>
      </c>
      <c r="S48" s="66">
        <v>0</v>
      </c>
    </row>
    <row r="49" spans="3:19" x14ac:dyDescent="0.25">
      <c r="D49">
        <v>37</v>
      </c>
      <c r="E49" t="s">
        <v>37</v>
      </c>
      <c r="F49" t="s">
        <v>18</v>
      </c>
      <c r="G49">
        <v>12</v>
      </c>
      <c r="H49">
        <v>6</v>
      </c>
      <c r="I49" t="s">
        <v>1505</v>
      </c>
      <c r="K49" t="s">
        <v>484</v>
      </c>
      <c r="L49" t="s">
        <v>3493</v>
      </c>
      <c r="N49" t="s">
        <v>3494</v>
      </c>
      <c r="O49" t="s">
        <v>3494</v>
      </c>
      <c r="Q49" t="s">
        <v>143</v>
      </c>
      <c r="R49" s="86">
        <v>1200</v>
      </c>
      <c r="S49" s="66">
        <v>19.8</v>
      </c>
    </row>
    <row r="50" spans="3:19" x14ac:dyDescent="0.25">
      <c r="D50">
        <v>40</v>
      </c>
      <c r="E50" t="s">
        <v>37</v>
      </c>
      <c r="F50" t="s">
        <v>18</v>
      </c>
      <c r="G50">
        <v>10</v>
      </c>
      <c r="H50">
        <v>10</v>
      </c>
      <c r="I50" t="s">
        <v>1507</v>
      </c>
      <c r="K50" t="s">
        <v>484</v>
      </c>
      <c r="L50" t="s">
        <v>3493</v>
      </c>
      <c r="N50" t="s">
        <v>3494</v>
      </c>
      <c r="O50" t="s">
        <v>3494</v>
      </c>
      <c r="Q50" t="s">
        <v>143</v>
      </c>
      <c r="R50" s="86">
        <v>3000</v>
      </c>
      <c r="S50" s="66">
        <v>67</v>
      </c>
    </row>
    <row r="51" spans="3:19" x14ac:dyDescent="0.25">
      <c r="C51" s="64" t="s">
        <v>2745</v>
      </c>
      <c r="R51" s="86">
        <v>54230</v>
      </c>
      <c r="S51" s="66">
        <v>1130.8</v>
      </c>
    </row>
    <row r="52" spans="3:19" x14ac:dyDescent="0.25">
      <c r="C52" s="64">
        <v>77741</v>
      </c>
      <c r="D52">
        <v>5</v>
      </c>
      <c r="E52" t="s">
        <v>31</v>
      </c>
      <c r="F52" t="s">
        <v>18</v>
      </c>
      <c r="G52">
        <v>3</v>
      </c>
      <c r="H52">
        <v>3</v>
      </c>
      <c r="I52" t="s">
        <v>1541</v>
      </c>
      <c r="K52" t="s">
        <v>484</v>
      </c>
      <c r="L52" t="s">
        <v>3493</v>
      </c>
      <c r="N52" t="s">
        <v>3494</v>
      </c>
      <c r="O52" t="s">
        <v>3494</v>
      </c>
      <c r="Q52" t="s">
        <v>143</v>
      </c>
      <c r="R52" s="86">
        <v>975</v>
      </c>
      <c r="S52" s="66">
        <v>12</v>
      </c>
    </row>
    <row r="53" spans="3:19" x14ac:dyDescent="0.25">
      <c r="D53">
        <v>6</v>
      </c>
      <c r="E53" t="s">
        <v>31</v>
      </c>
      <c r="F53" t="s">
        <v>18</v>
      </c>
      <c r="G53">
        <v>2</v>
      </c>
      <c r="H53">
        <v>2</v>
      </c>
      <c r="I53" t="s">
        <v>1543</v>
      </c>
      <c r="K53" t="s">
        <v>484</v>
      </c>
      <c r="L53" t="s">
        <v>3493</v>
      </c>
      <c r="N53" t="s">
        <v>3494</v>
      </c>
      <c r="O53" t="s">
        <v>3494</v>
      </c>
      <c r="Q53" t="s">
        <v>143</v>
      </c>
      <c r="R53" s="86">
        <v>820</v>
      </c>
      <c r="S53" s="66">
        <v>6.6</v>
      </c>
    </row>
    <row r="54" spans="3:19" x14ac:dyDescent="0.25">
      <c r="D54">
        <v>8</v>
      </c>
      <c r="E54" t="s">
        <v>20</v>
      </c>
      <c r="F54" t="s">
        <v>18</v>
      </c>
      <c r="G54">
        <v>1</v>
      </c>
      <c r="H54">
        <v>1</v>
      </c>
      <c r="I54" t="s">
        <v>1545</v>
      </c>
      <c r="K54" t="s">
        <v>484</v>
      </c>
      <c r="L54" t="s">
        <v>3493</v>
      </c>
      <c r="N54" t="s">
        <v>3494</v>
      </c>
      <c r="O54" t="s">
        <v>3494</v>
      </c>
      <c r="P54" t="s">
        <v>3805</v>
      </c>
      <c r="R54" s="86">
        <v>1175</v>
      </c>
      <c r="S54" s="66">
        <v>11.8</v>
      </c>
    </row>
    <row r="55" spans="3:19" x14ac:dyDescent="0.25">
      <c r="D55">
        <v>9</v>
      </c>
      <c r="E55" t="s">
        <v>31</v>
      </c>
      <c r="F55" t="s">
        <v>18</v>
      </c>
      <c r="G55">
        <v>3</v>
      </c>
      <c r="H55">
        <v>3</v>
      </c>
      <c r="I55" t="s">
        <v>1547</v>
      </c>
      <c r="K55" t="s">
        <v>484</v>
      </c>
      <c r="L55" t="s">
        <v>3493</v>
      </c>
      <c r="N55" t="s">
        <v>3494</v>
      </c>
      <c r="O55" t="s">
        <v>3494</v>
      </c>
      <c r="P55" t="s">
        <v>3805</v>
      </c>
      <c r="Q55" t="s">
        <v>143</v>
      </c>
      <c r="R55" s="86">
        <v>1075</v>
      </c>
      <c r="S55" s="66">
        <v>16</v>
      </c>
    </row>
    <row r="56" spans="3:19" x14ac:dyDescent="0.25">
      <c r="D56">
        <v>10</v>
      </c>
      <c r="E56" t="s">
        <v>20</v>
      </c>
      <c r="F56" t="s">
        <v>18</v>
      </c>
      <c r="G56">
        <v>2</v>
      </c>
      <c r="H56">
        <v>2</v>
      </c>
      <c r="I56" t="s">
        <v>1549</v>
      </c>
      <c r="K56" t="s">
        <v>168</v>
      </c>
      <c r="L56" t="s">
        <v>3494</v>
      </c>
      <c r="N56" t="s">
        <v>3494</v>
      </c>
      <c r="O56" t="s">
        <v>3494</v>
      </c>
      <c r="P56" t="s">
        <v>3805</v>
      </c>
      <c r="R56" s="86">
        <v>1500</v>
      </c>
      <c r="S56" s="66">
        <v>15.8</v>
      </c>
    </row>
    <row r="57" spans="3:19" x14ac:dyDescent="0.25">
      <c r="D57">
        <v>11</v>
      </c>
      <c r="E57" t="s">
        <v>31</v>
      </c>
      <c r="F57" t="s">
        <v>18</v>
      </c>
      <c r="G57">
        <v>1</v>
      </c>
      <c r="H57">
        <v>1</v>
      </c>
      <c r="I57" t="s">
        <v>1551</v>
      </c>
      <c r="K57" t="s">
        <v>484</v>
      </c>
      <c r="L57" t="s">
        <v>3493</v>
      </c>
      <c r="N57" t="s">
        <v>3494</v>
      </c>
      <c r="O57" t="s">
        <v>3494</v>
      </c>
      <c r="P57" t="s">
        <v>3805</v>
      </c>
      <c r="Q57" t="s">
        <v>143</v>
      </c>
      <c r="R57" s="86">
        <v>1175</v>
      </c>
      <c r="S57" s="66">
        <v>11.8</v>
      </c>
    </row>
    <row r="58" spans="3:19" x14ac:dyDescent="0.25">
      <c r="D58">
        <v>12</v>
      </c>
      <c r="E58" t="s">
        <v>31</v>
      </c>
      <c r="F58" t="s">
        <v>18</v>
      </c>
      <c r="G58">
        <v>1</v>
      </c>
      <c r="H58">
        <v>1</v>
      </c>
      <c r="I58" t="s">
        <v>1553</v>
      </c>
      <c r="K58" t="s">
        <v>484</v>
      </c>
      <c r="L58" t="s">
        <v>3493</v>
      </c>
      <c r="N58" t="s">
        <v>3494</v>
      </c>
      <c r="O58" t="s">
        <v>3494</v>
      </c>
      <c r="P58" t="s">
        <v>3805</v>
      </c>
      <c r="Q58" t="s">
        <v>143</v>
      </c>
      <c r="R58" s="86">
        <v>1175</v>
      </c>
      <c r="S58" s="66">
        <v>11.8</v>
      </c>
    </row>
    <row r="59" spans="3:19" x14ac:dyDescent="0.25">
      <c r="D59">
        <v>13</v>
      </c>
      <c r="E59" t="s">
        <v>20</v>
      </c>
      <c r="F59" t="s">
        <v>18</v>
      </c>
      <c r="G59">
        <v>2</v>
      </c>
      <c r="H59">
        <v>2</v>
      </c>
      <c r="I59" t="s">
        <v>1555</v>
      </c>
      <c r="K59" t="s">
        <v>484</v>
      </c>
      <c r="L59" t="s">
        <v>3493</v>
      </c>
      <c r="N59" t="s">
        <v>3494</v>
      </c>
      <c r="O59" t="s">
        <v>3494</v>
      </c>
      <c r="P59" t="s">
        <v>3805</v>
      </c>
      <c r="R59" s="86">
        <v>1175</v>
      </c>
      <c r="S59" s="66">
        <v>11.8</v>
      </c>
    </row>
    <row r="60" spans="3:19" x14ac:dyDescent="0.25">
      <c r="D60">
        <v>15</v>
      </c>
      <c r="E60" t="s">
        <v>20</v>
      </c>
      <c r="F60" t="s">
        <v>18</v>
      </c>
      <c r="G60">
        <v>1</v>
      </c>
      <c r="H60">
        <v>1</v>
      </c>
      <c r="I60" t="s">
        <v>1557</v>
      </c>
      <c r="K60" t="s">
        <v>484</v>
      </c>
      <c r="L60" t="s">
        <v>3493</v>
      </c>
      <c r="N60" t="s">
        <v>3494</v>
      </c>
      <c r="O60" t="s">
        <v>3493</v>
      </c>
      <c r="P60" t="s">
        <v>3805</v>
      </c>
      <c r="R60" s="86">
        <v>325</v>
      </c>
      <c r="S60" s="66">
        <v>24</v>
      </c>
    </row>
    <row r="61" spans="3:19" x14ac:dyDescent="0.25">
      <c r="D61">
        <v>17</v>
      </c>
      <c r="E61" t="s">
        <v>31</v>
      </c>
      <c r="F61" t="s">
        <v>18</v>
      </c>
      <c r="G61">
        <v>3</v>
      </c>
      <c r="H61">
        <v>3</v>
      </c>
      <c r="I61" t="s">
        <v>1559</v>
      </c>
      <c r="K61" t="s">
        <v>484</v>
      </c>
      <c r="L61" t="s">
        <v>3493</v>
      </c>
      <c r="N61" t="s">
        <v>3494</v>
      </c>
      <c r="O61" t="s">
        <v>3494</v>
      </c>
      <c r="Q61" t="s">
        <v>143</v>
      </c>
      <c r="R61" s="86">
        <v>1950</v>
      </c>
      <c r="S61" s="66">
        <v>28.799999999999997</v>
      </c>
    </row>
    <row r="62" spans="3:19" x14ac:dyDescent="0.25">
      <c r="D62">
        <v>18</v>
      </c>
      <c r="E62" t="s">
        <v>31</v>
      </c>
      <c r="F62" t="s">
        <v>18</v>
      </c>
      <c r="G62">
        <v>5</v>
      </c>
      <c r="H62">
        <v>5</v>
      </c>
      <c r="I62" t="s">
        <v>1561</v>
      </c>
      <c r="K62" t="s">
        <v>484</v>
      </c>
      <c r="L62" t="s">
        <v>3493</v>
      </c>
      <c r="N62" t="s">
        <v>3494</v>
      </c>
      <c r="O62" t="s">
        <v>3494</v>
      </c>
      <c r="Q62" t="s">
        <v>143</v>
      </c>
      <c r="R62" s="86">
        <v>1625</v>
      </c>
      <c r="S62" s="66">
        <v>15.2</v>
      </c>
    </row>
    <row r="63" spans="3:19" x14ac:dyDescent="0.25">
      <c r="D63">
        <v>19</v>
      </c>
      <c r="E63" t="s">
        <v>31</v>
      </c>
      <c r="F63" t="s">
        <v>18</v>
      </c>
      <c r="G63">
        <v>2</v>
      </c>
      <c r="H63">
        <v>2</v>
      </c>
      <c r="I63" t="s">
        <v>1563</v>
      </c>
      <c r="K63" t="s">
        <v>484</v>
      </c>
      <c r="L63" t="s">
        <v>3493</v>
      </c>
      <c r="N63" t="s">
        <v>3494</v>
      </c>
      <c r="O63" t="s">
        <v>3494</v>
      </c>
      <c r="Q63" t="s">
        <v>143</v>
      </c>
      <c r="R63" s="86">
        <v>1300</v>
      </c>
      <c r="S63" s="66">
        <v>6</v>
      </c>
    </row>
    <row r="64" spans="3:19" x14ac:dyDescent="0.25">
      <c r="C64" s="64" t="s">
        <v>2746</v>
      </c>
      <c r="R64" s="86">
        <v>14270</v>
      </c>
      <c r="S64" s="66">
        <v>171.59999999999997</v>
      </c>
    </row>
    <row r="65" spans="3:19" x14ac:dyDescent="0.25">
      <c r="C65" s="64">
        <v>74968</v>
      </c>
      <c r="D65">
        <v>1</v>
      </c>
      <c r="E65" t="s">
        <v>20</v>
      </c>
      <c r="F65" t="s">
        <v>18</v>
      </c>
      <c r="G65">
        <v>4</v>
      </c>
      <c r="H65">
        <v>4</v>
      </c>
      <c r="I65" t="s">
        <v>646</v>
      </c>
      <c r="J65" t="s">
        <v>510</v>
      </c>
      <c r="K65" t="s">
        <v>156</v>
      </c>
      <c r="L65" t="s">
        <v>3493</v>
      </c>
      <c r="M65" t="s">
        <v>156</v>
      </c>
      <c r="N65" t="s">
        <v>3493</v>
      </c>
      <c r="O65" t="s">
        <v>3493</v>
      </c>
      <c r="Q65" t="s">
        <v>143</v>
      </c>
      <c r="R65" s="86">
        <v>5400</v>
      </c>
      <c r="S65" s="66">
        <v>60</v>
      </c>
    </row>
    <row r="66" spans="3:19" x14ac:dyDescent="0.25">
      <c r="D66">
        <v>2</v>
      </c>
      <c r="E66" t="s">
        <v>20</v>
      </c>
      <c r="F66" t="s">
        <v>18</v>
      </c>
      <c r="G66">
        <v>3</v>
      </c>
      <c r="H66">
        <v>3</v>
      </c>
      <c r="I66" t="s">
        <v>648</v>
      </c>
      <c r="J66" t="s">
        <v>510</v>
      </c>
      <c r="K66" t="s">
        <v>156</v>
      </c>
      <c r="L66" t="s">
        <v>3494</v>
      </c>
      <c r="N66" t="s">
        <v>3493</v>
      </c>
      <c r="O66" t="s">
        <v>3493</v>
      </c>
      <c r="Q66" t="s">
        <v>143</v>
      </c>
      <c r="R66" s="86">
        <v>3375</v>
      </c>
      <c r="S66" s="66">
        <v>40</v>
      </c>
    </row>
    <row r="67" spans="3:19" x14ac:dyDescent="0.25">
      <c r="D67">
        <v>3</v>
      </c>
      <c r="E67" t="s">
        <v>20</v>
      </c>
      <c r="F67" t="s">
        <v>18</v>
      </c>
      <c r="G67">
        <v>3</v>
      </c>
      <c r="H67">
        <v>3</v>
      </c>
      <c r="I67" t="s">
        <v>650</v>
      </c>
      <c r="J67" t="s">
        <v>510</v>
      </c>
      <c r="K67" t="s">
        <v>208</v>
      </c>
      <c r="L67" t="s">
        <v>3494</v>
      </c>
      <c r="N67" t="s">
        <v>3493</v>
      </c>
      <c r="O67" t="s">
        <v>3493</v>
      </c>
      <c r="Q67" t="s">
        <v>143</v>
      </c>
      <c r="R67" s="86">
        <v>3825</v>
      </c>
      <c r="S67" s="66">
        <v>40</v>
      </c>
    </row>
    <row r="68" spans="3:19" x14ac:dyDescent="0.25">
      <c r="C68" s="64" t="s">
        <v>1295</v>
      </c>
      <c r="R68" s="86">
        <v>12600</v>
      </c>
      <c r="S68" s="66">
        <v>140</v>
      </c>
    </row>
    <row r="69" spans="3:19" x14ac:dyDescent="0.25">
      <c r="C69" s="64">
        <v>78603</v>
      </c>
      <c r="D69">
        <v>1</v>
      </c>
      <c r="E69" t="s">
        <v>20</v>
      </c>
      <c r="F69" t="s">
        <v>18</v>
      </c>
      <c r="G69">
        <v>2</v>
      </c>
      <c r="H69">
        <v>2</v>
      </c>
      <c r="I69" t="s">
        <v>1620</v>
      </c>
      <c r="J69" t="s">
        <v>509</v>
      </c>
      <c r="K69" t="s">
        <v>208</v>
      </c>
      <c r="L69" t="s">
        <v>3493</v>
      </c>
      <c r="M69" t="s">
        <v>208</v>
      </c>
      <c r="N69" t="s">
        <v>3493</v>
      </c>
      <c r="O69" t="s">
        <v>3493</v>
      </c>
      <c r="R69" s="86">
        <v>1022.4</v>
      </c>
      <c r="S69" s="66">
        <v>14.4</v>
      </c>
    </row>
    <row r="70" spans="3:19" x14ac:dyDescent="0.25">
      <c r="D70">
        <v>2</v>
      </c>
      <c r="E70" t="s">
        <v>20</v>
      </c>
      <c r="F70" t="s">
        <v>18</v>
      </c>
      <c r="G70">
        <v>2</v>
      </c>
      <c r="H70">
        <v>2</v>
      </c>
      <c r="I70" t="s">
        <v>1621</v>
      </c>
      <c r="J70" t="s">
        <v>509</v>
      </c>
      <c r="K70" t="s">
        <v>484</v>
      </c>
      <c r="L70" t="s">
        <v>3493</v>
      </c>
      <c r="N70" t="s">
        <v>3493</v>
      </c>
      <c r="O70" t="s">
        <v>3493</v>
      </c>
      <c r="R70" s="86">
        <v>873</v>
      </c>
      <c r="S70" s="66">
        <v>14.4</v>
      </c>
    </row>
    <row r="71" spans="3:19" x14ac:dyDescent="0.25">
      <c r="C71" s="64" t="s">
        <v>2769</v>
      </c>
      <c r="R71" s="86">
        <v>1895.4</v>
      </c>
      <c r="S71" s="66">
        <v>28.8</v>
      </c>
    </row>
    <row r="72" spans="3:19" x14ac:dyDescent="0.25">
      <c r="C72" s="64">
        <v>75697</v>
      </c>
      <c r="D72">
        <v>1</v>
      </c>
      <c r="E72" t="s">
        <v>31</v>
      </c>
      <c r="F72" t="s">
        <v>18</v>
      </c>
      <c r="G72">
        <v>7</v>
      </c>
      <c r="H72">
        <v>7</v>
      </c>
      <c r="I72" t="s">
        <v>666</v>
      </c>
      <c r="K72" t="s">
        <v>484</v>
      </c>
      <c r="L72" t="s">
        <v>3493</v>
      </c>
      <c r="N72" t="s">
        <v>3494</v>
      </c>
      <c r="O72" t="s">
        <v>3494</v>
      </c>
      <c r="R72" s="86">
        <v>3767.8534599999998</v>
      </c>
      <c r="S72" s="66">
        <v>40.950000000000003</v>
      </c>
    </row>
    <row r="73" spans="3:19" x14ac:dyDescent="0.25">
      <c r="D73">
        <v>2</v>
      </c>
      <c r="E73" t="s">
        <v>31</v>
      </c>
      <c r="F73" t="s">
        <v>18</v>
      </c>
      <c r="G73">
        <v>35</v>
      </c>
      <c r="H73">
        <v>35</v>
      </c>
      <c r="I73" t="s">
        <v>666</v>
      </c>
      <c r="K73" t="s">
        <v>484</v>
      </c>
      <c r="L73" t="s">
        <v>3493</v>
      </c>
      <c r="N73" t="s">
        <v>3494</v>
      </c>
      <c r="O73" t="s">
        <v>3494</v>
      </c>
      <c r="R73" s="86">
        <v>18839.2673</v>
      </c>
      <c r="S73" s="66">
        <v>204.75</v>
      </c>
    </row>
    <row r="74" spans="3:19" x14ac:dyDescent="0.25">
      <c r="D74">
        <v>3</v>
      </c>
      <c r="E74" t="s">
        <v>31</v>
      </c>
      <c r="F74" t="s">
        <v>18</v>
      </c>
      <c r="G74">
        <v>26</v>
      </c>
      <c r="H74">
        <v>26</v>
      </c>
      <c r="I74" t="s">
        <v>668</v>
      </c>
      <c r="K74" t="s">
        <v>484</v>
      </c>
      <c r="L74" t="s">
        <v>3493</v>
      </c>
      <c r="N74" t="s">
        <v>3494</v>
      </c>
      <c r="O74" t="s">
        <v>3494</v>
      </c>
      <c r="R74" s="86">
        <v>25909.76856</v>
      </c>
      <c r="S74" s="66">
        <v>209.56</v>
      </c>
    </row>
    <row r="75" spans="3:19" x14ac:dyDescent="0.25">
      <c r="D75">
        <v>4</v>
      </c>
      <c r="E75" t="s">
        <v>31</v>
      </c>
      <c r="F75" t="s">
        <v>18</v>
      </c>
      <c r="G75">
        <v>1</v>
      </c>
      <c r="H75">
        <v>1</v>
      </c>
      <c r="I75" t="s">
        <v>670</v>
      </c>
      <c r="K75" t="s">
        <v>484</v>
      </c>
      <c r="L75" t="s">
        <v>3493</v>
      </c>
      <c r="N75" t="s">
        <v>3494</v>
      </c>
      <c r="O75" t="s">
        <v>3494</v>
      </c>
      <c r="R75" s="86">
        <v>1483.1105399999999</v>
      </c>
      <c r="S75" s="66">
        <v>9.81</v>
      </c>
    </row>
    <row r="76" spans="3:19" x14ac:dyDescent="0.25">
      <c r="C76" s="64" t="s">
        <v>1298</v>
      </c>
      <c r="R76" s="86">
        <v>49999.999860000004</v>
      </c>
      <c r="S76" s="66">
        <v>465.07</v>
      </c>
    </row>
    <row r="77" spans="3:19" x14ac:dyDescent="0.25">
      <c r="C77" s="64">
        <v>76192</v>
      </c>
      <c r="D77">
        <v>1</v>
      </c>
      <c r="E77" t="s">
        <v>20</v>
      </c>
      <c r="F77" t="s">
        <v>18</v>
      </c>
      <c r="G77">
        <v>2</v>
      </c>
      <c r="H77">
        <v>2</v>
      </c>
      <c r="I77" t="s">
        <v>677</v>
      </c>
      <c r="J77" t="s">
        <v>510</v>
      </c>
      <c r="K77" t="s">
        <v>156</v>
      </c>
      <c r="L77" t="s">
        <v>3493</v>
      </c>
      <c r="M77" t="s">
        <v>156</v>
      </c>
      <c r="N77" t="s">
        <v>3494</v>
      </c>
      <c r="O77" t="s">
        <v>3493</v>
      </c>
      <c r="Q77" t="s">
        <v>143</v>
      </c>
      <c r="R77" s="86">
        <v>1470</v>
      </c>
      <c r="S77" s="66">
        <v>16</v>
      </c>
    </row>
    <row r="78" spans="3:19" x14ac:dyDescent="0.25">
      <c r="D78">
        <v>2</v>
      </c>
      <c r="E78" t="s">
        <v>20</v>
      </c>
      <c r="F78" t="s">
        <v>18</v>
      </c>
      <c r="G78">
        <v>2</v>
      </c>
      <c r="H78">
        <v>2</v>
      </c>
      <c r="I78" t="s">
        <v>679</v>
      </c>
      <c r="J78" t="s">
        <v>510</v>
      </c>
      <c r="K78" t="s">
        <v>208</v>
      </c>
      <c r="L78" t="s">
        <v>3493</v>
      </c>
      <c r="M78" t="s">
        <v>208</v>
      </c>
      <c r="N78" t="s">
        <v>3494</v>
      </c>
      <c r="O78" t="s">
        <v>3493</v>
      </c>
      <c r="Q78" t="s">
        <v>143</v>
      </c>
      <c r="R78" s="86">
        <v>1890</v>
      </c>
      <c r="S78" s="66">
        <v>20</v>
      </c>
    </row>
    <row r="79" spans="3:19" x14ac:dyDescent="0.25">
      <c r="D79">
        <v>3</v>
      </c>
      <c r="E79" t="s">
        <v>20</v>
      </c>
      <c r="F79" t="s">
        <v>18</v>
      </c>
      <c r="G79">
        <v>2</v>
      </c>
      <c r="H79">
        <v>2</v>
      </c>
      <c r="I79" t="s">
        <v>681</v>
      </c>
      <c r="J79" t="s">
        <v>510</v>
      </c>
      <c r="K79" t="s">
        <v>208</v>
      </c>
      <c r="L79" t="s">
        <v>3493</v>
      </c>
      <c r="M79" t="s">
        <v>208</v>
      </c>
      <c r="N79" t="s">
        <v>3494</v>
      </c>
      <c r="O79" t="s">
        <v>3493</v>
      </c>
      <c r="Q79" t="s">
        <v>143</v>
      </c>
      <c r="R79" s="86">
        <v>2520</v>
      </c>
      <c r="S79" s="66">
        <v>20</v>
      </c>
    </row>
    <row r="80" spans="3:19" x14ac:dyDescent="0.25">
      <c r="D80">
        <v>4</v>
      </c>
      <c r="E80" t="s">
        <v>20</v>
      </c>
      <c r="F80" t="s">
        <v>18</v>
      </c>
      <c r="G80">
        <v>4</v>
      </c>
      <c r="H80">
        <v>4</v>
      </c>
      <c r="I80" t="s">
        <v>683</v>
      </c>
      <c r="J80" t="s">
        <v>510</v>
      </c>
      <c r="K80" t="s">
        <v>484</v>
      </c>
      <c r="L80" t="s">
        <v>3493</v>
      </c>
      <c r="N80" t="s">
        <v>3494</v>
      </c>
      <c r="O80" t="s">
        <v>3493</v>
      </c>
      <c r="Q80" t="s">
        <v>143</v>
      </c>
      <c r="R80" s="86">
        <v>2730</v>
      </c>
      <c r="S80" s="66">
        <v>28</v>
      </c>
    </row>
    <row r="81" spans="3:19" x14ac:dyDescent="0.25">
      <c r="D81">
        <v>5</v>
      </c>
      <c r="E81" t="s">
        <v>20</v>
      </c>
      <c r="F81" t="s">
        <v>18</v>
      </c>
      <c r="G81">
        <v>16</v>
      </c>
      <c r="H81">
        <v>16</v>
      </c>
      <c r="I81" t="s">
        <v>685</v>
      </c>
      <c r="J81" t="s">
        <v>510</v>
      </c>
      <c r="K81" t="s">
        <v>484</v>
      </c>
      <c r="L81" t="s">
        <v>3493</v>
      </c>
      <c r="N81" t="s">
        <v>3494</v>
      </c>
      <c r="O81" t="s">
        <v>3493</v>
      </c>
      <c r="Q81" t="s">
        <v>143</v>
      </c>
      <c r="R81" s="86">
        <v>11760</v>
      </c>
      <c r="S81" s="66">
        <v>112</v>
      </c>
    </row>
    <row r="82" spans="3:19" x14ac:dyDescent="0.25">
      <c r="D82">
        <v>6</v>
      </c>
      <c r="E82" t="s">
        <v>20</v>
      </c>
      <c r="F82" t="s">
        <v>18</v>
      </c>
      <c r="G82">
        <v>4</v>
      </c>
      <c r="H82">
        <v>4</v>
      </c>
      <c r="I82" t="s">
        <v>687</v>
      </c>
      <c r="J82" t="s">
        <v>510</v>
      </c>
      <c r="K82" t="s">
        <v>484</v>
      </c>
      <c r="L82" t="s">
        <v>3493</v>
      </c>
      <c r="N82" t="s">
        <v>3494</v>
      </c>
      <c r="O82" t="s">
        <v>3493</v>
      </c>
      <c r="Q82" t="s">
        <v>143</v>
      </c>
      <c r="R82" s="86">
        <v>3990</v>
      </c>
      <c r="S82" s="66">
        <v>32</v>
      </c>
    </row>
    <row r="83" spans="3:19" x14ac:dyDescent="0.25">
      <c r="C83" s="64" t="s">
        <v>1304</v>
      </c>
      <c r="R83" s="86">
        <v>24360</v>
      </c>
      <c r="S83" s="66">
        <v>228</v>
      </c>
    </row>
    <row r="84" spans="3:19" x14ac:dyDescent="0.25">
      <c r="C84" s="64">
        <v>77393</v>
      </c>
      <c r="D84">
        <v>1</v>
      </c>
      <c r="E84" t="s">
        <v>31</v>
      </c>
      <c r="F84" t="s">
        <v>18</v>
      </c>
      <c r="G84">
        <v>6</v>
      </c>
      <c r="H84">
        <v>6</v>
      </c>
      <c r="I84" t="s">
        <v>1800</v>
      </c>
      <c r="J84" t="s">
        <v>510</v>
      </c>
      <c r="K84" t="s">
        <v>156</v>
      </c>
      <c r="L84" t="s">
        <v>3493</v>
      </c>
      <c r="M84" t="s">
        <v>156</v>
      </c>
      <c r="N84" t="s">
        <v>3494</v>
      </c>
      <c r="O84" t="s">
        <v>3494</v>
      </c>
      <c r="Q84" t="s">
        <v>143</v>
      </c>
      <c r="R84" s="86">
        <v>1890</v>
      </c>
      <c r="S84" s="66">
        <v>32</v>
      </c>
    </row>
    <row r="85" spans="3:19" x14ac:dyDescent="0.25">
      <c r="C85" s="64" t="s">
        <v>2617</v>
      </c>
      <c r="R85" s="86">
        <v>1890</v>
      </c>
      <c r="S85" s="66">
        <v>32</v>
      </c>
    </row>
    <row r="86" spans="3:19" x14ac:dyDescent="0.25">
      <c r="C86" s="64">
        <v>75462</v>
      </c>
      <c r="D86">
        <v>14</v>
      </c>
      <c r="E86" t="s">
        <v>20</v>
      </c>
      <c r="F86" t="s">
        <v>18</v>
      </c>
      <c r="G86">
        <v>24</v>
      </c>
      <c r="H86">
        <v>24</v>
      </c>
      <c r="I86" t="s">
        <v>2016</v>
      </c>
      <c r="J86" t="s">
        <v>509</v>
      </c>
      <c r="K86" t="s">
        <v>156</v>
      </c>
      <c r="L86" t="s">
        <v>3493</v>
      </c>
      <c r="M86" t="s">
        <v>156</v>
      </c>
      <c r="N86" t="s">
        <v>3493</v>
      </c>
      <c r="O86" t="s">
        <v>3493</v>
      </c>
      <c r="R86" s="86">
        <v>20305</v>
      </c>
      <c r="S86" s="66">
        <v>622</v>
      </c>
    </row>
    <row r="87" spans="3:19" x14ac:dyDescent="0.25">
      <c r="C87" s="64" t="s">
        <v>1297</v>
      </c>
      <c r="R87" s="86">
        <v>20305</v>
      </c>
      <c r="S87" s="66">
        <v>622</v>
      </c>
    </row>
    <row r="88" spans="3:19" x14ac:dyDescent="0.25">
      <c r="C88" s="64">
        <v>75745</v>
      </c>
      <c r="D88">
        <v>13</v>
      </c>
      <c r="E88" t="s">
        <v>37</v>
      </c>
      <c r="F88" t="s">
        <v>18</v>
      </c>
      <c r="G88">
        <v>5</v>
      </c>
      <c r="H88">
        <v>1</v>
      </c>
      <c r="I88" t="s">
        <v>808</v>
      </c>
      <c r="K88" t="s">
        <v>208</v>
      </c>
      <c r="L88" t="s">
        <v>3493</v>
      </c>
      <c r="M88" t="s">
        <v>208</v>
      </c>
      <c r="N88" t="s">
        <v>3494</v>
      </c>
      <c r="O88" t="s">
        <v>3494</v>
      </c>
      <c r="P88" t="s">
        <v>3805</v>
      </c>
      <c r="Q88" t="s">
        <v>143</v>
      </c>
      <c r="R88" s="86">
        <v>554</v>
      </c>
      <c r="S88" s="66">
        <v>6.36</v>
      </c>
    </row>
    <row r="89" spans="3:19" x14ac:dyDescent="0.25">
      <c r="C89" s="64" t="s">
        <v>1299</v>
      </c>
      <c r="R89" s="86">
        <v>554</v>
      </c>
      <c r="S89" s="66">
        <v>6.36</v>
      </c>
    </row>
    <row r="90" spans="3:19" x14ac:dyDescent="0.25">
      <c r="C90" s="64">
        <v>75746</v>
      </c>
      <c r="D90">
        <v>5</v>
      </c>
      <c r="E90" t="s">
        <v>20</v>
      </c>
      <c r="F90" t="s">
        <v>18</v>
      </c>
      <c r="G90">
        <v>1</v>
      </c>
      <c r="H90">
        <v>1</v>
      </c>
      <c r="I90" t="s">
        <v>742</v>
      </c>
      <c r="J90" t="s">
        <v>509</v>
      </c>
      <c r="K90" t="s">
        <v>484</v>
      </c>
      <c r="L90" t="s">
        <v>3493</v>
      </c>
      <c r="N90" t="s">
        <v>3494</v>
      </c>
      <c r="O90" t="s">
        <v>3493</v>
      </c>
      <c r="R90" s="86">
        <v>432</v>
      </c>
      <c r="S90" s="66">
        <v>7</v>
      </c>
    </row>
    <row r="91" spans="3:19" x14ac:dyDescent="0.25">
      <c r="D91">
        <v>6</v>
      </c>
      <c r="E91" t="s">
        <v>20</v>
      </c>
      <c r="F91" t="s">
        <v>18</v>
      </c>
      <c r="G91">
        <v>1</v>
      </c>
      <c r="H91">
        <v>1</v>
      </c>
      <c r="I91" t="s">
        <v>724</v>
      </c>
      <c r="J91" t="s">
        <v>509</v>
      </c>
      <c r="K91" t="s">
        <v>484</v>
      </c>
      <c r="L91" t="s">
        <v>3493</v>
      </c>
      <c r="N91" t="s">
        <v>3494</v>
      </c>
      <c r="O91" t="s">
        <v>3493</v>
      </c>
      <c r="R91" s="86">
        <v>576</v>
      </c>
      <c r="S91" s="66">
        <v>7</v>
      </c>
    </row>
    <row r="92" spans="3:19" x14ac:dyDescent="0.25">
      <c r="D92">
        <v>7</v>
      </c>
      <c r="E92" t="s">
        <v>20</v>
      </c>
      <c r="F92" t="s">
        <v>18</v>
      </c>
      <c r="G92">
        <v>1</v>
      </c>
      <c r="H92">
        <v>1</v>
      </c>
      <c r="I92" t="s">
        <v>720</v>
      </c>
      <c r="J92" t="s">
        <v>509</v>
      </c>
      <c r="K92" t="s">
        <v>484</v>
      </c>
      <c r="L92" t="s">
        <v>3493</v>
      </c>
      <c r="N92" t="s">
        <v>3494</v>
      </c>
      <c r="O92" t="s">
        <v>3493</v>
      </c>
      <c r="R92" s="86">
        <v>720</v>
      </c>
      <c r="S92" s="66">
        <v>9</v>
      </c>
    </row>
    <row r="93" spans="3:19" x14ac:dyDescent="0.25">
      <c r="D93">
        <v>8</v>
      </c>
      <c r="E93" t="s">
        <v>20</v>
      </c>
      <c r="F93" t="s">
        <v>18</v>
      </c>
      <c r="G93">
        <v>2</v>
      </c>
      <c r="H93">
        <v>2</v>
      </c>
      <c r="I93" t="s">
        <v>882</v>
      </c>
      <c r="J93" t="s">
        <v>509</v>
      </c>
      <c r="K93" t="s">
        <v>484</v>
      </c>
      <c r="L93" t="s">
        <v>3493</v>
      </c>
      <c r="N93" t="s">
        <v>3494</v>
      </c>
      <c r="O93" t="s">
        <v>3493</v>
      </c>
      <c r="R93" s="86">
        <v>1440</v>
      </c>
      <c r="S93" s="66">
        <v>4</v>
      </c>
    </row>
    <row r="94" spans="3:19" x14ac:dyDescent="0.25">
      <c r="D94">
        <v>22</v>
      </c>
      <c r="E94" t="s">
        <v>20</v>
      </c>
      <c r="F94" t="s">
        <v>18</v>
      </c>
      <c r="G94">
        <v>1</v>
      </c>
      <c r="H94">
        <v>1</v>
      </c>
      <c r="I94" t="s">
        <v>884</v>
      </c>
      <c r="J94" t="s">
        <v>476</v>
      </c>
      <c r="K94" t="s">
        <v>484</v>
      </c>
      <c r="L94" t="s">
        <v>3493</v>
      </c>
      <c r="N94" t="s">
        <v>3493</v>
      </c>
      <c r="O94" t="s">
        <v>3493</v>
      </c>
      <c r="R94" s="86">
        <v>675</v>
      </c>
      <c r="S94" s="66">
        <v>9.2799999999999994</v>
      </c>
    </row>
    <row r="95" spans="3:19" x14ac:dyDescent="0.25">
      <c r="D95">
        <v>24</v>
      </c>
      <c r="E95" t="s">
        <v>20</v>
      </c>
      <c r="F95" t="s">
        <v>18</v>
      </c>
      <c r="G95">
        <v>3</v>
      </c>
      <c r="H95">
        <v>3</v>
      </c>
      <c r="I95" t="s">
        <v>886</v>
      </c>
      <c r="J95" t="s">
        <v>476</v>
      </c>
      <c r="K95" t="s">
        <v>484</v>
      </c>
      <c r="L95" t="s">
        <v>3493</v>
      </c>
      <c r="N95" t="s">
        <v>3493</v>
      </c>
      <c r="O95" t="s">
        <v>3493</v>
      </c>
      <c r="P95" t="s">
        <v>161</v>
      </c>
      <c r="R95" s="86">
        <v>1330</v>
      </c>
      <c r="S95" s="66">
        <v>24</v>
      </c>
    </row>
    <row r="96" spans="3:19" x14ac:dyDescent="0.25">
      <c r="D96">
        <v>25</v>
      </c>
      <c r="E96" t="s">
        <v>20</v>
      </c>
      <c r="F96" t="s">
        <v>18</v>
      </c>
      <c r="G96">
        <v>3</v>
      </c>
      <c r="H96">
        <v>3</v>
      </c>
      <c r="I96" t="s">
        <v>888</v>
      </c>
      <c r="J96" t="s">
        <v>476</v>
      </c>
      <c r="K96" t="s">
        <v>484</v>
      </c>
      <c r="L96" t="s">
        <v>3493</v>
      </c>
      <c r="N96" t="s">
        <v>3493</v>
      </c>
      <c r="O96" t="s">
        <v>3493</v>
      </c>
      <c r="P96" t="s">
        <v>161</v>
      </c>
      <c r="R96" s="86">
        <v>1450</v>
      </c>
      <c r="S96" s="66">
        <v>24</v>
      </c>
    </row>
    <row r="97" spans="3:19" x14ac:dyDescent="0.25">
      <c r="D97">
        <v>26</v>
      </c>
      <c r="E97" t="s">
        <v>20</v>
      </c>
      <c r="F97" t="s">
        <v>18</v>
      </c>
      <c r="G97">
        <v>4</v>
      </c>
      <c r="H97">
        <v>4</v>
      </c>
      <c r="I97" t="s">
        <v>890</v>
      </c>
      <c r="J97" t="s">
        <v>476</v>
      </c>
      <c r="K97" t="s">
        <v>484</v>
      </c>
      <c r="L97" t="s">
        <v>3493</v>
      </c>
      <c r="N97" t="s">
        <v>3493</v>
      </c>
      <c r="O97" t="s">
        <v>3493</v>
      </c>
      <c r="R97" s="86">
        <v>2355</v>
      </c>
      <c r="S97" s="66">
        <v>4</v>
      </c>
    </row>
    <row r="98" spans="3:19" x14ac:dyDescent="0.25">
      <c r="D98">
        <v>29</v>
      </c>
      <c r="E98" t="s">
        <v>20</v>
      </c>
      <c r="F98" t="s">
        <v>18</v>
      </c>
      <c r="G98">
        <v>3</v>
      </c>
      <c r="H98">
        <v>3</v>
      </c>
      <c r="I98" t="s">
        <v>892</v>
      </c>
      <c r="J98" t="s">
        <v>509</v>
      </c>
      <c r="K98" t="s">
        <v>156</v>
      </c>
      <c r="L98" t="s">
        <v>3493</v>
      </c>
      <c r="M98" t="s">
        <v>156</v>
      </c>
      <c r="N98" t="s">
        <v>3493</v>
      </c>
      <c r="O98" t="s">
        <v>3493</v>
      </c>
      <c r="R98" s="86">
        <v>2470</v>
      </c>
      <c r="S98" s="66">
        <v>43.2</v>
      </c>
    </row>
    <row r="99" spans="3:19" x14ac:dyDescent="0.25">
      <c r="D99">
        <v>31</v>
      </c>
      <c r="E99" t="s">
        <v>20</v>
      </c>
      <c r="F99" t="s">
        <v>18</v>
      </c>
      <c r="G99">
        <v>3</v>
      </c>
      <c r="H99">
        <v>3</v>
      </c>
      <c r="I99" t="s">
        <v>888</v>
      </c>
      <c r="J99" t="s">
        <v>476</v>
      </c>
      <c r="K99" t="s">
        <v>190</v>
      </c>
      <c r="L99" t="s">
        <v>3494</v>
      </c>
      <c r="N99" t="s">
        <v>3493</v>
      </c>
      <c r="O99" t="s">
        <v>3493</v>
      </c>
      <c r="P99" t="s">
        <v>161</v>
      </c>
      <c r="R99" s="86">
        <v>1360</v>
      </c>
      <c r="S99" s="66">
        <v>24</v>
      </c>
    </row>
    <row r="100" spans="3:19" x14ac:dyDescent="0.25">
      <c r="D100">
        <v>34</v>
      </c>
      <c r="E100" t="s">
        <v>20</v>
      </c>
      <c r="F100" t="s">
        <v>18</v>
      </c>
      <c r="G100">
        <v>1</v>
      </c>
      <c r="H100">
        <v>1</v>
      </c>
      <c r="I100" t="s">
        <v>804</v>
      </c>
      <c r="J100" t="s">
        <v>509</v>
      </c>
      <c r="K100" t="s">
        <v>484</v>
      </c>
      <c r="L100" t="s">
        <v>3493</v>
      </c>
      <c r="N100" t="s">
        <v>3494</v>
      </c>
      <c r="O100" t="s">
        <v>3493</v>
      </c>
      <c r="R100" s="86">
        <v>576</v>
      </c>
      <c r="S100" s="66">
        <v>7</v>
      </c>
    </row>
    <row r="101" spans="3:19" x14ac:dyDescent="0.25">
      <c r="C101" s="64" t="s">
        <v>1300</v>
      </c>
      <c r="R101" s="86">
        <v>13384</v>
      </c>
      <c r="S101" s="66">
        <v>162.48000000000002</v>
      </c>
    </row>
    <row r="102" spans="3:19" x14ac:dyDescent="0.25">
      <c r="C102" s="64">
        <v>79048</v>
      </c>
      <c r="D102">
        <v>1</v>
      </c>
      <c r="E102" t="s">
        <v>20</v>
      </c>
      <c r="F102" t="s">
        <v>24</v>
      </c>
      <c r="G102">
        <v>1</v>
      </c>
      <c r="H102">
        <v>1</v>
      </c>
      <c r="I102" t="s">
        <v>2023</v>
      </c>
      <c r="K102" t="s">
        <v>484</v>
      </c>
      <c r="L102" t="s">
        <v>3493</v>
      </c>
      <c r="N102" t="s">
        <v>3494</v>
      </c>
      <c r="O102" t="s">
        <v>3493</v>
      </c>
      <c r="R102" s="86">
        <v>100</v>
      </c>
      <c r="S102" s="66">
        <v>4.3</v>
      </c>
    </row>
    <row r="103" spans="3:19" x14ac:dyDescent="0.25">
      <c r="C103" s="64" t="s">
        <v>2708</v>
      </c>
      <c r="R103" s="86">
        <v>100</v>
      </c>
      <c r="S103" s="66">
        <v>4.3</v>
      </c>
    </row>
    <row r="104" spans="3:19" x14ac:dyDescent="0.25">
      <c r="C104" s="64">
        <v>78694</v>
      </c>
      <c r="D104">
        <v>1</v>
      </c>
      <c r="E104" t="s">
        <v>31</v>
      </c>
      <c r="F104" t="s">
        <v>18</v>
      </c>
      <c r="G104">
        <v>20</v>
      </c>
      <c r="H104">
        <v>20</v>
      </c>
      <c r="I104" t="s">
        <v>2212</v>
      </c>
      <c r="J104" t="s">
        <v>509</v>
      </c>
      <c r="K104" t="s">
        <v>484</v>
      </c>
      <c r="L104" t="s">
        <v>3493</v>
      </c>
      <c r="N104" t="s">
        <v>3494</v>
      </c>
      <c r="O104" t="s">
        <v>3494</v>
      </c>
      <c r="Q104" t="s">
        <v>143</v>
      </c>
      <c r="R104" s="86">
        <v>21160</v>
      </c>
      <c r="S104" s="66">
        <v>230</v>
      </c>
    </row>
    <row r="105" spans="3:19" x14ac:dyDescent="0.25">
      <c r="D105">
        <v>2</v>
      </c>
      <c r="E105" t="s">
        <v>20</v>
      </c>
      <c r="F105" t="s">
        <v>18</v>
      </c>
      <c r="G105">
        <v>8</v>
      </c>
      <c r="H105">
        <v>8</v>
      </c>
      <c r="I105" t="s">
        <v>2213</v>
      </c>
      <c r="J105" t="s">
        <v>509</v>
      </c>
      <c r="K105" t="s">
        <v>484</v>
      </c>
      <c r="L105" t="s">
        <v>3493</v>
      </c>
      <c r="N105" t="s">
        <v>3494</v>
      </c>
      <c r="O105" t="s">
        <v>3493</v>
      </c>
      <c r="Q105" t="s">
        <v>143</v>
      </c>
      <c r="R105" s="86">
        <v>7384</v>
      </c>
      <c r="S105" s="66">
        <v>37.6</v>
      </c>
    </row>
    <row r="106" spans="3:19" x14ac:dyDescent="0.25">
      <c r="D106">
        <v>3</v>
      </c>
      <c r="E106" t="s">
        <v>31</v>
      </c>
      <c r="F106" t="s">
        <v>18</v>
      </c>
      <c r="G106">
        <v>20</v>
      </c>
      <c r="H106">
        <v>20</v>
      </c>
      <c r="I106" t="s">
        <v>2214</v>
      </c>
      <c r="J106" t="s">
        <v>509</v>
      </c>
      <c r="K106" t="s">
        <v>484</v>
      </c>
      <c r="L106" t="s">
        <v>3493</v>
      </c>
      <c r="N106" t="s">
        <v>3494</v>
      </c>
      <c r="O106" t="s">
        <v>3494</v>
      </c>
      <c r="Q106" t="s">
        <v>143</v>
      </c>
      <c r="R106" s="86">
        <v>23865.279999999999</v>
      </c>
      <c r="S106" s="66">
        <v>270</v>
      </c>
    </row>
    <row r="107" spans="3:19" x14ac:dyDescent="0.25">
      <c r="C107" s="64" t="s">
        <v>2784</v>
      </c>
      <c r="R107" s="86">
        <v>52409.279999999999</v>
      </c>
      <c r="S107" s="66">
        <v>537.6</v>
      </c>
    </row>
    <row r="108" spans="3:19" x14ac:dyDescent="0.25">
      <c r="C108" s="64">
        <v>75090</v>
      </c>
      <c r="D108">
        <v>1</v>
      </c>
      <c r="E108" t="s">
        <v>31</v>
      </c>
      <c r="F108" t="s">
        <v>18</v>
      </c>
      <c r="G108">
        <v>1</v>
      </c>
      <c r="H108">
        <v>1</v>
      </c>
      <c r="I108" t="s">
        <v>2258</v>
      </c>
      <c r="J108" t="s">
        <v>476</v>
      </c>
      <c r="K108" t="s">
        <v>484</v>
      </c>
      <c r="L108" t="s">
        <v>3493</v>
      </c>
      <c r="N108" t="s">
        <v>3494</v>
      </c>
      <c r="O108" t="s">
        <v>3494</v>
      </c>
      <c r="Q108" t="s">
        <v>143</v>
      </c>
      <c r="R108" s="86">
        <v>1350</v>
      </c>
      <c r="S108" s="66">
        <v>10</v>
      </c>
    </row>
    <row r="109" spans="3:19" x14ac:dyDescent="0.25">
      <c r="D109">
        <v>2</v>
      </c>
      <c r="E109" t="s">
        <v>31</v>
      </c>
      <c r="F109" t="s">
        <v>18</v>
      </c>
      <c r="G109">
        <v>4</v>
      </c>
      <c r="H109">
        <v>4</v>
      </c>
      <c r="I109" t="s">
        <v>2260</v>
      </c>
      <c r="J109" t="s">
        <v>476</v>
      </c>
      <c r="K109" t="s">
        <v>484</v>
      </c>
      <c r="L109" t="s">
        <v>3493</v>
      </c>
      <c r="N109" t="s">
        <v>3494</v>
      </c>
      <c r="O109" t="s">
        <v>3494</v>
      </c>
      <c r="Q109" t="s">
        <v>143</v>
      </c>
      <c r="R109" s="86">
        <v>4350</v>
      </c>
      <c r="S109" s="66">
        <v>37.4</v>
      </c>
    </row>
    <row r="110" spans="3:19" x14ac:dyDescent="0.25">
      <c r="D110">
        <v>3</v>
      </c>
      <c r="E110" t="s">
        <v>20</v>
      </c>
      <c r="F110" t="s">
        <v>18</v>
      </c>
      <c r="G110">
        <v>12</v>
      </c>
      <c r="H110">
        <v>12</v>
      </c>
      <c r="I110" t="s">
        <v>2262</v>
      </c>
      <c r="J110" t="s">
        <v>509</v>
      </c>
      <c r="K110" t="s">
        <v>156</v>
      </c>
      <c r="L110" t="s">
        <v>3493</v>
      </c>
      <c r="M110" t="s">
        <v>156</v>
      </c>
      <c r="N110" t="s">
        <v>3494</v>
      </c>
      <c r="O110" t="s">
        <v>3493</v>
      </c>
      <c r="Q110" t="s">
        <v>143</v>
      </c>
      <c r="R110" s="86">
        <v>6600</v>
      </c>
      <c r="S110" s="66">
        <v>54</v>
      </c>
    </row>
    <row r="111" spans="3:19" x14ac:dyDescent="0.25">
      <c r="D111">
        <v>4</v>
      </c>
      <c r="E111" t="s">
        <v>31</v>
      </c>
      <c r="F111" t="s">
        <v>18</v>
      </c>
      <c r="G111">
        <v>4</v>
      </c>
      <c r="H111">
        <v>4</v>
      </c>
      <c r="I111" t="s">
        <v>2264</v>
      </c>
      <c r="J111" t="s">
        <v>476</v>
      </c>
      <c r="K111" t="s">
        <v>484</v>
      </c>
      <c r="L111" t="s">
        <v>3493</v>
      </c>
      <c r="N111" t="s">
        <v>3494</v>
      </c>
      <c r="O111" t="s">
        <v>3494</v>
      </c>
      <c r="Q111" t="s">
        <v>143</v>
      </c>
      <c r="R111" s="86">
        <v>5800</v>
      </c>
      <c r="S111" s="66">
        <v>45.6</v>
      </c>
    </row>
    <row r="112" spans="3:19" x14ac:dyDescent="0.25">
      <c r="C112" s="64" t="s">
        <v>2738</v>
      </c>
      <c r="R112" s="86">
        <v>18100</v>
      </c>
      <c r="S112" s="66">
        <v>147</v>
      </c>
    </row>
    <row r="113" spans="3:19" x14ac:dyDescent="0.25">
      <c r="C113" s="64">
        <v>78798</v>
      </c>
      <c r="D113">
        <v>1</v>
      </c>
      <c r="E113" t="s">
        <v>20</v>
      </c>
      <c r="F113" t="s">
        <v>18</v>
      </c>
      <c r="G113">
        <v>8</v>
      </c>
      <c r="H113">
        <v>8</v>
      </c>
      <c r="I113" t="s">
        <v>2266</v>
      </c>
      <c r="J113" t="s">
        <v>476</v>
      </c>
      <c r="K113" t="s">
        <v>484</v>
      </c>
      <c r="L113" t="s">
        <v>3493</v>
      </c>
      <c r="N113" t="s">
        <v>3494</v>
      </c>
      <c r="O113" t="s">
        <v>3493</v>
      </c>
      <c r="Q113" t="s">
        <v>143</v>
      </c>
      <c r="R113" s="86">
        <v>3040</v>
      </c>
      <c r="S113" s="66">
        <v>36</v>
      </c>
    </row>
    <row r="114" spans="3:19" x14ac:dyDescent="0.25">
      <c r="D114">
        <v>2</v>
      </c>
      <c r="E114" t="s">
        <v>20</v>
      </c>
      <c r="F114" t="s">
        <v>18</v>
      </c>
      <c r="G114">
        <v>28</v>
      </c>
      <c r="H114">
        <v>28</v>
      </c>
      <c r="I114" t="s">
        <v>2266</v>
      </c>
      <c r="J114" t="s">
        <v>476</v>
      </c>
      <c r="K114" t="s">
        <v>484</v>
      </c>
      <c r="L114" t="s">
        <v>3493</v>
      </c>
      <c r="N114" t="s">
        <v>3494</v>
      </c>
      <c r="O114" t="s">
        <v>3493</v>
      </c>
      <c r="Q114" t="s">
        <v>143</v>
      </c>
      <c r="R114" s="86">
        <v>10640</v>
      </c>
      <c r="S114" s="66">
        <v>126</v>
      </c>
    </row>
    <row r="115" spans="3:19" x14ac:dyDescent="0.25">
      <c r="C115" s="64" t="s">
        <v>2785</v>
      </c>
      <c r="R115" s="86">
        <v>13680</v>
      </c>
      <c r="S115" s="66">
        <v>162</v>
      </c>
    </row>
    <row r="116" spans="3:19" x14ac:dyDescent="0.25">
      <c r="C116" s="64">
        <v>77432</v>
      </c>
      <c r="D116">
        <v>1</v>
      </c>
      <c r="E116" t="s">
        <v>20</v>
      </c>
      <c r="F116" t="s">
        <v>18</v>
      </c>
      <c r="G116">
        <v>20</v>
      </c>
      <c r="H116">
        <v>20</v>
      </c>
      <c r="I116" t="s">
        <v>2363</v>
      </c>
      <c r="K116" t="s">
        <v>484</v>
      </c>
      <c r="L116" t="s">
        <v>3493</v>
      </c>
      <c r="N116" t="s">
        <v>3494</v>
      </c>
      <c r="O116" t="s">
        <v>3494</v>
      </c>
      <c r="R116" s="86">
        <v>5920</v>
      </c>
      <c r="S116" s="66">
        <v>78</v>
      </c>
    </row>
    <row r="117" spans="3:19" x14ac:dyDescent="0.25">
      <c r="D117">
        <v>2</v>
      </c>
      <c r="E117" t="s">
        <v>20</v>
      </c>
      <c r="F117" t="s">
        <v>18</v>
      </c>
      <c r="G117">
        <v>16</v>
      </c>
      <c r="H117">
        <v>16</v>
      </c>
      <c r="I117" t="s">
        <v>2365</v>
      </c>
      <c r="K117" t="s">
        <v>484</v>
      </c>
      <c r="L117" t="s">
        <v>3493</v>
      </c>
      <c r="N117" t="s">
        <v>3494</v>
      </c>
      <c r="O117" t="s">
        <v>3494</v>
      </c>
      <c r="R117" s="86">
        <v>7072</v>
      </c>
      <c r="S117" s="66">
        <v>116.8</v>
      </c>
    </row>
    <row r="118" spans="3:19" x14ac:dyDescent="0.25">
      <c r="D118">
        <v>3</v>
      </c>
      <c r="E118" t="s">
        <v>20</v>
      </c>
      <c r="F118" t="s">
        <v>18</v>
      </c>
      <c r="G118">
        <v>42</v>
      </c>
      <c r="H118">
        <v>42</v>
      </c>
      <c r="I118" t="s">
        <v>2367</v>
      </c>
      <c r="K118" t="s">
        <v>484</v>
      </c>
      <c r="L118" t="s">
        <v>3493</v>
      </c>
      <c r="N118" t="s">
        <v>3494</v>
      </c>
      <c r="O118" t="s">
        <v>3494</v>
      </c>
      <c r="R118" s="86">
        <v>24766</v>
      </c>
      <c r="S118" s="66">
        <v>343</v>
      </c>
    </row>
    <row r="119" spans="3:19" x14ac:dyDescent="0.25">
      <c r="D119">
        <v>4</v>
      </c>
      <c r="E119" t="s">
        <v>20</v>
      </c>
      <c r="F119" t="s">
        <v>18</v>
      </c>
      <c r="G119">
        <v>8</v>
      </c>
      <c r="H119">
        <v>8</v>
      </c>
      <c r="I119" t="s">
        <v>2369</v>
      </c>
      <c r="J119" t="s">
        <v>509</v>
      </c>
      <c r="K119" t="s">
        <v>208</v>
      </c>
      <c r="L119" t="s">
        <v>3493</v>
      </c>
      <c r="M119" t="s">
        <v>208</v>
      </c>
      <c r="N119" t="s">
        <v>3494</v>
      </c>
      <c r="O119" t="s">
        <v>3494</v>
      </c>
      <c r="R119" s="86">
        <v>5296</v>
      </c>
      <c r="S119" s="66">
        <v>78.400000000000006</v>
      </c>
    </row>
    <row r="120" spans="3:19" x14ac:dyDescent="0.25">
      <c r="D120">
        <v>5</v>
      </c>
      <c r="E120" t="s">
        <v>20</v>
      </c>
      <c r="F120" t="s">
        <v>18</v>
      </c>
      <c r="G120">
        <v>6</v>
      </c>
      <c r="H120">
        <v>6</v>
      </c>
      <c r="I120" t="s">
        <v>2371</v>
      </c>
      <c r="K120" t="s">
        <v>484</v>
      </c>
      <c r="L120" t="s">
        <v>3493</v>
      </c>
      <c r="N120" t="s">
        <v>3494</v>
      </c>
      <c r="O120" t="s">
        <v>3494</v>
      </c>
      <c r="R120" s="86">
        <v>3972</v>
      </c>
      <c r="S120" s="66">
        <v>58.8</v>
      </c>
    </row>
    <row r="121" spans="3:19" x14ac:dyDescent="0.25">
      <c r="D121">
        <v>6</v>
      </c>
      <c r="E121" t="s">
        <v>20</v>
      </c>
      <c r="F121" t="s">
        <v>18</v>
      </c>
      <c r="G121">
        <v>4</v>
      </c>
      <c r="H121">
        <v>4</v>
      </c>
      <c r="I121" t="s">
        <v>2373</v>
      </c>
      <c r="K121" t="s">
        <v>484</v>
      </c>
      <c r="L121" t="s">
        <v>3493</v>
      </c>
      <c r="N121" t="s">
        <v>3494</v>
      </c>
      <c r="O121" t="s">
        <v>3494</v>
      </c>
      <c r="R121" s="86">
        <v>2360</v>
      </c>
      <c r="S121" s="66">
        <v>25.6</v>
      </c>
    </row>
    <row r="122" spans="3:19" x14ac:dyDescent="0.25">
      <c r="D122">
        <v>7</v>
      </c>
      <c r="E122" t="s">
        <v>20</v>
      </c>
      <c r="F122" t="s">
        <v>18</v>
      </c>
      <c r="G122">
        <v>26</v>
      </c>
      <c r="H122">
        <v>26</v>
      </c>
      <c r="I122" t="s">
        <v>2375</v>
      </c>
      <c r="K122" t="s">
        <v>484</v>
      </c>
      <c r="L122" t="s">
        <v>3493</v>
      </c>
      <c r="N122" t="s">
        <v>3494</v>
      </c>
      <c r="O122" t="s">
        <v>3494</v>
      </c>
      <c r="R122" s="86">
        <v>26000</v>
      </c>
      <c r="S122" s="66">
        <v>187.2</v>
      </c>
    </row>
    <row r="123" spans="3:19" x14ac:dyDescent="0.25">
      <c r="C123" s="64" t="s">
        <v>2815</v>
      </c>
      <c r="R123" s="86">
        <v>75386</v>
      </c>
      <c r="S123" s="66">
        <v>887.8</v>
      </c>
    </row>
    <row r="124" spans="3:19" x14ac:dyDescent="0.25">
      <c r="C124" s="64">
        <v>74964</v>
      </c>
      <c r="D124">
        <v>1</v>
      </c>
      <c r="E124" t="s">
        <v>27</v>
      </c>
      <c r="F124" t="s">
        <v>18</v>
      </c>
      <c r="G124">
        <v>6</v>
      </c>
      <c r="H124">
        <v>6</v>
      </c>
      <c r="I124" t="s">
        <v>2424</v>
      </c>
      <c r="J124" t="s">
        <v>509</v>
      </c>
      <c r="K124" t="s">
        <v>484</v>
      </c>
      <c r="L124" t="s">
        <v>3493</v>
      </c>
      <c r="N124" t="s">
        <v>3493</v>
      </c>
      <c r="O124" t="s">
        <v>3493</v>
      </c>
      <c r="R124" s="86">
        <v>10733.34</v>
      </c>
      <c r="S124" s="66">
        <v>62</v>
      </c>
    </row>
    <row r="125" spans="3:19" x14ac:dyDescent="0.25">
      <c r="D125">
        <v>2</v>
      </c>
      <c r="E125" t="s">
        <v>27</v>
      </c>
      <c r="F125" t="s">
        <v>18</v>
      </c>
      <c r="G125">
        <v>26</v>
      </c>
      <c r="H125">
        <v>26</v>
      </c>
      <c r="I125" t="s">
        <v>2426</v>
      </c>
      <c r="J125" t="s">
        <v>509</v>
      </c>
      <c r="K125" t="s">
        <v>484</v>
      </c>
      <c r="L125" t="s">
        <v>3493</v>
      </c>
      <c r="N125" t="s">
        <v>3493</v>
      </c>
      <c r="O125" t="s">
        <v>3493</v>
      </c>
      <c r="R125" s="86">
        <v>31893.160000000003</v>
      </c>
      <c r="S125" s="66">
        <v>145.6</v>
      </c>
    </row>
    <row r="126" spans="3:19" x14ac:dyDescent="0.25">
      <c r="D126">
        <v>3</v>
      </c>
      <c r="E126" t="s">
        <v>27</v>
      </c>
      <c r="F126" t="s">
        <v>18</v>
      </c>
      <c r="G126">
        <v>12</v>
      </c>
      <c r="H126">
        <v>12</v>
      </c>
      <c r="I126" t="s">
        <v>2428</v>
      </c>
      <c r="J126" t="s">
        <v>509</v>
      </c>
      <c r="K126" t="s">
        <v>484</v>
      </c>
      <c r="L126" t="s">
        <v>3493</v>
      </c>
      <c r="N126" t="s">
        <v>3493</v>
      </c>
      <c r="O126" t="s">
        <v>3493</v>
      </c>
      <c r="R126" s="86">
        <v>21466.68</v>
      </c>
      <c r="S126" s="66">
        <v>124</v>
      </c>
    </row>
    <row r="127" spans="3:19" x14ac:dyDescent="0.25">
      <c r="D127">
        <v>4</v>
      </c>
      <c r="E127" t="s">
        <v>27</v>
      </c>
      <c r="F127" t="s">
        <v>18</v>
      </c>
      <c r="G127">
        <v>8</v>
      </c>
      <c r="H127">
        <v>8</v>
      </c>
      <c r="I127" t="s">
        <v>2430</v>
      </c>
      <c r="J127" t="s">
        <v>509</v>
      </c>
      <c r="K127" t="s">
        <v>484</v>
      </c>
      <c r="L127" t="s">
        <v>3493</v>
      </c>
      <c r="N127" t="s">
        <v>3493</v>
      </c>
      <c r="O127" t="s">
        <v>3493</v>
      </c>
      <c r="R127" s="86">
        <v>11346.66</v>
      </c>
      <c r="S127" s="66">
        <v>75.400000000000006</v>
      </c>
    </row>
    <row r="128" spans="3:19" x14ac:dyDescent="0.25">
      <c r="D128">
        <v>5</v>
      </c>
      <c r="E128" t="s">
        <v>27</v>
      </c>
      <c r="F128" t="s">
        <v>18</v>
      </c>
      <c r="G128">
        <v>8</v>
      </c>
      <c r="H128">
        <v>8</v>
      </c>
      <c r="I128" t="s">
        <v>2432</v>
      </c>
      <c r="J128" t="s">
        <v>509</v>
      </c>
      <c r="K128" t="s">
        <v>484</v>
      </c>
      <c r="L128" t="s">
        <v>3493</v>
      </c>
      <c r="N128" t="s">
        <v>3493</v>
      </c>
      <c r="O128" t="s">
        <v>3493</v>
      </c>
      <c r="R128" s="86">
        <v>11346.66</v>
      </c>
      <c r="S128" s="66">
        <v>75.400000000000006</v>
      </c>
    </row>
    <row r="129" spans="4:19" x14ac:dyDescent="0.25">
      <c r="D129">
        <v>6</v>
      </c>
      <c r="E129" t="s">
        <v>27</v>
      </c>
      <c r="F129" t="s">
        <v>18</v>
      </c>
      <c r="G129">
        <v>3</v>
      </c>
      <c r="H129">
        <v>3</v>
      </c>
      <c r="I129" t="s">
        <v>2434</v>
      </c>
      <c r="J129" t="s">
        <v>509</v>
      </c>
      <c r="K129" t="s">
        <v>484</v>
      </c>
      <c r="L129" t="s">
        <v>3493</v>
      </c>
      <c r="N129" t="s">
        <v>3493</v>
      </c>
      <c r="O129" t="s">
        <v>3493</v>
      </c>
      <c r="R129" s="86">
        <v>5366.67</v>
      </c>
      <c r="S129" s="66">
        <v>31</v>
      </c>
    </row>
    <row r="130" spans="4:19" x14ac:dyDescent="0.25">
      <c r="D130">
        <v>7</v>
      </c>
      <c r="E130" t="s">
        <v>27</v>
      </c>
      <c r="F130" t="s">
        <v>18</v>
      </c>
      <c r="G130">
        <v>15</v>
      </c>
      <c r="H130">
        <v>15</v>
      </c>
      <c r="I130" t="s">
        <v>2436</v>
      </c>
      <c r="J130" t="s">
        <v>509</v>
      </c>
      <c r="K130" t="s">
        <v>484</v>
      </c>
      <c r="L130" t="s">
        <v>3493</v>
      </c>
      <c r="N130" t="s">
        <v>3493</v>
      </c>
      <c r="O130" t="s">
        <v>3493</v>
      </c>
      <c r="R130" s="86">
        <v>25300</v>
      </c>
      <c r="S130" s="66">
        <v>155</v>
      </c>
    </row>
    <row r="131" spans="4:19" x14ac:dyDescent="0.25">
      <c r="D131">
        <v>8</v>
      </c>
      <c r="E131" t="s">
        <v>27</v>
      </c>
      <c r="F131" t="s">
        <v>18</v>
      </c>
      <c r="G131">
        <v>21</v>
      </c>
      <c r="H131">
        <v>21</v>
      </c>
      <c r="I131" t="s">
        <v>2438</v>
      </c>
      <c r="J131" t="s">
        <v>509</v>
      </c>
      <c r="K131" t="s">
        <v>484</v>
      </c>
      <c r="L131" t="s">
        <v>3493</v>
      </c>
      <c r="N131" t="s">
        <v>3493</v>
      </c>
      <c r="O131" t="s">
        <v>3493</v>
      </c>
      <c r="R131" s="86">
        <v>36493.31</v>
      </c>
      <c r="S131" s="66">
        <v>217</v>
      </c>
    </row>
    <row r="132" spans="4:19" x14ac:dyDescent="0.25">
      <c r="D132">
        <v>9</v>
      </c>
      <c r="E132" t="s">
        <v>27</v>
      </c>
      <c r="F132" t="s">
        <v>18</v>
      </c>
      <c r="G132">
        <v>3</v>
      </c>
      <c r="H132">
        <v>3</v>
      </c>
      <c r="I132" t="s">
        <v>2440</v>
      </c>
      <c r="J132" t="s">
        <v>509</v>
      </c>
      <c r="K132" t="s">
        <v>484</v>
      </c>
      <c r="L132" t="s">
        <v>3493</v>
      </c>
      <c r="N132" t="s">
        <v>3493</v>
      </c>
      <c r="O132" t="s">
        <v>3493</v>
      </c>
      <c r="R132" s="86">
        <v>5520</v>
      </c>
      <c r="S132" s="66">
        <v>31</v>
      </c>
    </row>
    <row r="133" spans="4:19" x14ac:dyDescent="0.25">
      <c r="D133">
        <v>10</v>
      </c>
      <c r="E133" t="s">
        <v>27</v>
      </c>
      <c r="F133" t="s">
        <v>18</v>
      </c>
      <c r="G133">
        <v>8</v>
      </c>
      <c r="H133">
        <v>8</v>
      </c>
      <c r="I133" t="s">
        <v>2442</v>
      </c>
      <c r="J133" t="s">
        <v>509</v>
      </c>
      <c r="K133" t="s">
        <v>484</v>
      </c>
      <c r="L133" t="s">
        <v>3493</v>
      </c>
      <c r="N133" t="s">
        <v>3493</v>
      </c>
      <c r="O133" t="s">
        <v>3493</v>
      </c>
      <c r="R133" s="86">
        <v>10746.66</v>
      </c>
      <c r="S133" s="66">
        <v>75.400000000000006</v>
      </c>
    </row>
    <row r="134" spans="4:19" x14ac:dyDescent="0.25">
      <c r="D134">
        <v>11</v>
      </c>
      <c r="E134" t="s">
        <v>27</v>
      </c>
      <c r="F134" t="s">
        <v>18</v>
      </c>
      <c r="G134">
        <v>6</v>
      </c>
      <c r="H134">
        <v>6</v>
      </c>
      <c r="I134" t="s">
        <v>2444</v>
      </c>
      <c r="J134" t="s">
        <v>509</v>
      </c>
      <c r="K134" t="s">
        <v>484</v>
      </c>
      <c r="L134" t="s">
        <v>3493</v>
      </c>
      <c r="N134" t="s">
        <v>3493</v>
      </c>
      <c r="O134" t="s">
        <v>3493</v>
      </c>
      <c r="R134" s="86">
        <v>10733.34</v>
      </c>
      <c r="S134" s="66">
        <v>62</v>
      </c>
    </row>
    <row r="135" spans="4:19" x14ac:dyDescent="0.25">
      <c r="D135">
        <v>12</v>
      </c>
      <c r="E135" t="s">
        <v>27</v>
      </c>
      <c r="F135" t="s">
        <v>18</v>
      </c>
      <c r="G135">
        <v>2</v>
      </c>
      <c r="H135">
        <v>2</v>
      </c>
      <c r="I135" t="s">
        <v>2446</v>
      </c>
      <c r="J135" t="s">
        <v>509</v>
      </c>
      <c r="K135" t="s">
        <v>484</v>
      </c>
      <c r="L135" t="s">
        <v>3493</v>
      </c>
      <c r="N135" t="s">
        <v>3493</v>
      </c>
      <c r="O135" t="s">
        <v>3493</v>
      </c>
      <c r="R135" s="86">
        <v>3680</v>
      </c>
      <c r="S135" s="66">
        <v>14.4</v>
      </c>
    </row>
    <row r="136" spans="4:19" x14ac:dyDescent="0.25">
      <c r="D136">
        <v>13</v>
      </c>
      <c r="E136" t="s">
        <v>27</v>
      </c>
      <c r="F136" t="s">
        <v>18</v>
      </c>
      <c r="G136">
        <v>3</v>
      </c>
      <c r="H136">
        <v>3</v>
      </c>
      <c r="I136" t="s">
        <v>2448</v>
      </c>
      <c r="J136" t="s">
        <v>509</v>
      </c>
      <c r="K136" t="s">
        <v>484</v>
      </c>
      <c r="L136" t="s">
        <v>3493</v>
      </c>
      <c r="N136" t="s">
        <v>3493</v>
      </c>
      <c r="O136" t="s">
        <v>3493</v>
      </c>
      <c r="R136" s="86">
        <v>4293.33</v>
      </c>
      <c r="S136" s="66">
        <v>27</v>
      </c>
    </row>
    <row r="137" spans="4:19" x14ac:dyDescent="0.25">
      <c r="D137">
        <v>14</v>
      </c>
      <c r="E137" t="s">
        <v>27</v>
      </c>
      <c r="F137" t="s">
        <v>18</v>
      </c>
      <c r="G137">
        <v>3</v>
      </c>
      <c r="H137">
        <v>3</v>
      </c>
      <c r="I137" t="s">
        <v>2450</v>
      </c>
      <c r="J137" t="s">
        <v>509</v>
      </c>
      <c r="K137" t="s">
        <v>484</v>
      </c>
      <c r="L137" t="s">
        <v>3493</v>
      </c>
      <c r="N137" t="s">
        <v>3493</v>
      </c>
      <c r="O137" t="s">
        <v>3493</v>
      </c>
      <c r="R137" s="86">
        <v>4293.33</v>
      </c>
      <c r="S137" s="66">
        <v>19</v>
      </c>
    </row>
    <row r="138" spans="4:19" x14ac:dyDescent="0.25">
      <c r="D138">
        <v>15</v>
      </c>
      <c r="E138" t="s">
        <v>27</v>
      </c>
      <c r="F138" t="s">
        <v>18</v>
      </c>
      <c r="G138">
        <v>3</v>
      </c>
      <c r="H138">
        <v>3</v>
      </c>
      <c r="I138" t="s">
        <v>2452</v>
      </c>
      <c r="J138" t="s">
        <v>509</v>
      </c>
      <c r="K138" t="s">
        <v>484</v>
      </c>
      <c r="L138" t="s">
        <v>3493</v>
      </c>
      <c r="N138" t="s">
        <v>3493</v>
      </c>
      <c r="O138" t="s">
        <v>3493</v>
      </c>
      <c r="R138" s="86">
        <v>5213.33</v>
      </c>
      <c r="S138" s="66">
        <v>23</v>
      </c>
    </row>
    <row r="139" spans="4:19" x14ac:dyDescent="0.25">
      <c r="D139">
        <v>16</v>
      </c>
      <c r="E139" t="s">
        <v>27</v>
      </c>
      <c r="F139" t="s">
        <v>18</v>
      </c>
      <c r="G139">
        <v>3</v>
      </c>
      <c r="H139">
        <v>3</v>
      </c>
      <c r="I139" t="s">
        <v>2454</v>
      </c>
      <c r="J139" t="s">
        <v>509</v>
      </c>
      <c r="K139" t="s">
        <v>484</v>
      </c>
      <c r="L139" t="s">
        <v>3493</v>
      </c>
      <c r="N139" t="s">
        <v>3493</v>
      </c>
      <c r="O139" t="s">
        <v>3493</v>
      </c>
      <c r="R139" s="86">
        <v>4293.33</v>
      </c>
      <c r="S139" s="66">
        <v>19</v>
      </c>
    </row>
    <row r="140" spans="4:19" x14ac:dyDescent="0.25">
      <c r="D140">
        <v>17</v>
      </c>
      <c r="E140" t="s">
        <v>20</v>
      </c>
      <c r="F140" t="s">
        <v>18</v>
      </c>
      <c r="G140">
        <v>18</v>
      </c>
      <c r="H140">
        <v>18</v>
      </c>
      <c r="I140" t="s">
        <v>2456</v>
      </c>
      <c r="J140" t="s">
        <v>476</v>
      </c>
      <c r="K140" t="s">
        <v>484</v>
      </c>
      <c r="L140" t="s">
        <v>3493</v>
      </c>
      <c r="N140" t="s">
        <v>3494</v>
      </c>
      <c r="O140" t="s">
        <v>3493</v>
      </c>
      <c r="R140" s="86">
        <v>13680</v>
      </c>
      <c r="S140" s="66">
        <v>76.5</v>
      </c>
    </row>
    <row r="141" spans="4:19" x14ac:dyDescent="0.25">
      <c r="D141">
        <v>18</v>
      </c>
      <c r="E141" t="s">
        <v>20</v>
      </c>
      <c r="F141" t="s">
        <v>18</v>
      </c>
      <c r="G141">
        <v>110</v>
      </c>
      <c r="H141">
        <v>110</v>
      </c>
      <c r="I141" t="s">
        <v>2458</v>
      </c>
      <c r="J141" t="s">
        <v>476</v>
      </c>
      <c r="K141" t="s">
        <v>208</v>
      </c>
      <c r="L141" t="s">
        <v>3493</v>
      </c>
      <c r="M141" t="s">
        <v>208</v>
      </c>
      <c r="N141" t="s">
        <v>3494</v>
      </c>
      <c r="O141" t="s">
        <v>3493</v>
      </c>
      <c r="R141" s="86">
        <v>108216.35</v>
      </c>
      <c r="S141" s="66">
        <v>924</v>
      </c>
    </row>
    <row r="142" spans="4:19" x14ac:dyDescent="0.25">
      <c r="D142">
        <v>19</v>
      </c>
      <c r="E142" t="s">
        <v>20</v>
      </c>
      <c r="F142" t="s">
        <v>18</v>
      </c>
      <c r="G142">
        <v>5</v>
      </c>
      <c r="H142">
        <v>5</v>
      </c>
      <c r="I142" t="s">
        <v>2460</v>
      </c>
      <c r="J142" t="s">
        <v>509</v>
      </c>
      <c r="K142" t="s">
        <v>484</v>
      </c>
      <c r="L142" t="s">
        <v>3493</v>
      </c>
      <c r="N142" t="s">
        <v>3494</v>
      </c>
      <c r="O142" t="s">
        <v>3493</v>
      </c>
      <c r="R142" s="86">
        <v>4426.6499999999996</v>
      </c>
      <c r="S142" s="66">
        <v>43.5</v>
      </c>
    </row>
    <row r="143" spans="4:19" x14ac:dyDescent="0.25">
      <c r="D143">
        <v>20</v>
      </c>
      <c r="E143" t="s">
        <v>20</v>
      </c>
      <c r="F143" t="s">
        <v>18</v>
      </c>
      <c r="G143">
        <v>3</v>
      </c>
      <c r="H143">
        <v>3</v>
      </c>
      <c r="I143" t="s">
        <v>2462</v>
      </c>
      <c r="J143" t="s">
        <v>509</v>
      </c>
      <c r="K143" t="s">
        <v>484</v>
      </c>
      <c r="L143" t="s">
        <v>3493</v>
      </c>
      <c r="N143" t="s">
        <v>3494</v>
      </c>
      <c r="O143" t="s">
        <v>3493</v>
      </c>
      <c r="R143" s="86">
        <v>1327.98</v>
      </c>
      <c r="S143" s="66">
        <v>15</v>
      </c>
    </row>
    <row r="144" spans="4:19" x14ac:dyDescent="0.25">
      <c r="D144">
        <v>21</v>
      </c>
      <c r="E144" t="s">
        <v>20</v>
      </c>
      <c r="F144" t="s">
        <v>18</v>
      </c>
      <c r="G144">
        <v>1</v>
      </c>
      <c r="H144">
        <v>1</v>
      </c>
      <c r="I144" t="s">
        <v>2464</v>
      </c>
      <c r="J144" t="s">
        <v>509</v>
      </c>
      <c r="K144" t="s">
        <v>484</v>
      </c>
      <c r="L144" t="s">
        <v>3493</v>
      </c>
      <c r="N144" t="s">
        <v>3494</v>
      </c>
      <c r="O144" t="s">
        <v>3493</v>
      </c>
      <c r="R144" s="86">
        <v>885.33</v>
      </c>
      <c r="S144" s="66">
        <v>8.6999999999999993</v>
      </c>
    </row>
    <row r="145" spans="3:19" x14ac:dyDescent="0.25">
      <c r="D145">
        <v>22</v>
      </c>
      <c r="E145" t="s">
        <v>20</v>
      </c>
      <c r="F145" t="s">
        <v>18</v>
      </c>
      <c r="G145">
        <v>3</v>
      </c>
      <c r="H145">
        <v>3</v>
      </c>
      <c r="I145" t="s">
        <v>2466</v>
      </c>
      <c r="J145" t="s">
        <v>509</v>
      </c>
      <c r="K145" t="s">
        <v>484</v>
      </c>
      <c r="L145" t="s">
        <v>3493</v>
      </c>
      <c r="N145" t="s">
        <v>3494</v>
      </c>
      <c r="O145" t="s">
        <v>3493</v>
      </c>
      <c r="R145" s="86">
        <v>1992</v>
      </c>
      <c r="S145" s="66">
        <v>20.8</v>
      </c>
    </row>
    <row r="146" spans="3:19" x14ac:dyDescent="0.25">
      <c r="D146">
        <v>23</v>
      </c>
      <c r="E146" t="s">
        <v>27</v>
      </c>
      <c r="F146" t="s">
        <v>18</v>
      </c>
      <c r="G146">
        <v>3</v>
      </c>
      <c r="H146">
        <v>3</v>
      </c>
      <c r="I146" t="s">
        <v>2468</v>
      </c>
      <c r="J146" t="s">
        <v>509</v>
      </c>
      <c r="K146" t="s">
        <v>484</v>
      </c>
      <c r="L146" t="s">
        <v>3493</v>
      </c>
      <c r="N146" t="s">
        <v>3493</v>
      </c>
      <c r="O146" t="s">
        <v>3493</v>
      </c>
      <c r="R146" s="86">
        <v>4293.33</v>
      </c>
      <c r="S146" s="66">
        <v>19</v>
      </c>
    </row>
    <row r="147" spans="3:19" x14ac:dyDescent="0.25">
      <c r="C147" s="64" t="s">
        <v>2718</v>
      </c>
      <c r="R147" s="86">
        <v>337541.43999999994</v>
      </c>
      <c r="S147" s="66">
        <v>2263.6999999999998</v>
      </c>
    </row>
    <row r="148" spans="3:19" x14ac:dyDescent="0.25">
      <c r="C148" s="64">
        <v>77765</v>
      </c>
      <c r="D148">
        <v>1</v>
      </c>
      <c r="E148" t="s">
        <v>20</v>
      </c>
      <c r="F148" t="s">
        <v>18</v>
      </c>
      <c r="G148">
        <v>16</v>
      </c>
      <c r="H148">
        <v>16</v>
      </c>
      <c r="I148" t="s">
        <v>2520</v>
      </c>
      <c r="J148" t="s">
        <v>510</v>
      </c>
      <c r="K148" t="s">
        <v>484</v>
      </c>
      <c r="L148" t="s">
        <v>3493</v>
      </c>
      <c r="N148" t="s">
        <v>3494</v>
      </c>
      <c r="O148" t="s">
        <v>3494</v>
      </c>
      <c r="P148" t="s">
        <v>3805</v>
      </c>
      <c r="R148" s="86">
        <v>6965.04</v>
      </c>
      <c r="S148" s="66">
        <v>72</v>
      </c>
    </row>
    <row r="149" spans="3:19" x14ac:dyDescent="0.25">
      <c r="D149">
        <v>2</v>
      </c>
      <c r="E149" t="s">
        <v>20</v>
      </c>
      <c r="F149" t="s">
        <v>18</v>
      </c>
      <c r="G149">
        <v>5</v>
      </c>
      <c r="H149">
        <v>5</v>
      </c>
      <c r="I149" t="s">
        <v>2521</v>
      </c>
      <c r="J149" t="s">
        <v>510</v>
      </c>
      <c r="K149" t="s">
        <v>484</v>
      </c>
      <c r="L149" t="s">
        <v>3493</v>
      </c>
      <c r="N149" t="s">
        <v>3494</v>
      </c>
      <c r="O149" t="s">
        <v>3494</v>
      </c>
      <c r="P149" t="s">
        <v>3805</v>
      </c>
      <c r="R149" s="86">
        <v>2743.1</v>
      </c>
      <c r="S149" s="66">
        <v>30</v>
      </c>
    </row>
    <row r="150" spans="3:19" x14ac:dyDescent="0.25">
      <c r="D150">
        <v>5</v>
      </c>
      <c r="E150" t="s">
        <v>20</v>
      </c>
      <c r="F150" t="s">
        <v>18</v>
      </c>
      <c r="G150">
        <v>4</v>
      </c>
      <c r="H150">
        <v>4</v>
      </c>
      <c r="I150" t="s">
        <v>2525</v>
      </c>
      <c r="J150" t="s">
        <v>510</v>
      </c>
      <c r="K150" t="s">
        <v>484</v>
      </c>
      <c r="L150" t="s">
        <v>3493</v>
      </c>
      <c r="N150" t="s">
        <v>3494</v>
      </c>
      <c r="O150" t="s">
        <v>3493</v>
      </c>
      <c r="Q150" t="s">
        <v>143</v>
      </c>
      <c r="R150" s="86">
        <v>2003.64</v>
      </c>
      <c r="S150" s="66">
        <v>28</v>
      </c>
    </row>
    <row r="151" spans="3:19" x14ac:dyDescent="0.25">
      <c r="D151">
        <v>22</v>
      </c>
      <c r="E151" t="s">
        <v>20</v>
      </c>
      <c r="F151" t="s">
        <v>18</v>
      </c>
      <c r="G151">
        <v>5</v>
      </c>
      <c r="H151">
        <v>5</v>
      </c>
      <c r="I151" t="s">
        <v>2521</v>
      </c>
      <c r="J151" t="s">
        <v>510</v>
      </c>
      <c r="K151" t="s">
        <v>190</v>
      </c>
      <c r="L151" t="s">
        <v>3494</v>
      </c>
      <c r="N151" t="s">
        <v>3494</v>
      </c>
      <c r="O151" t="s">
        <v>3494</v>
      </c>
      <c r="P151" t="s">
        <v>3805</v>
      </c>
      <c r="R151" s="86">
        <v>2743.1</v>
      </c>
      <c r="S151" s="66">
        <v>30</v>
      </c>
    </row>
    <row r="152" spans="3:19" x14ac:dyDescent="0.25">
      <c r="C152" s="64" t="s">
        <v>2688</v>
      </c>
      <c r="R152" s="86">
        <v>14454.88</v>
      </c>
      <c r="S152" s="66">
        <v>160</v>
      </c>
    </row>
    <row r="153" spans="3:19" x14ac:dyDescent="0.25">
      <c r="C153" s="64">
        <v>78448</v>
      </c>
      <c r="D153">
        <v>1</v>
      </c>
      <c r="E153" t="s">
        <v>20</v>
      </c>
      <c r="F153" t="s">
        <v>18</v>
      </c>
      <c r="G153">
        <v>2</v>
      </c>
      <c r="H153">
        <v>2</v>
      </c>
      <c r="I153" t="s">
        <v>2528</v>
      </c>
      <c r="J153" t="s">
        <v>510</v>
      </c>
      <c r="K153" t="s">
        <v>484</v>
      </c>
      <c r="L153" t="s">
        <v>3493</v>
      </c>
      <c r="N153" t="s">
        <v>3494</v>
      </c>
      <c r="O153" t="s">
        <v>3493</v>
      </c>
      <c r="Q153" t="s">
        <v>143</v>
      </c>
      <c r="R153" s="86">
        <v>254</v>
      </c>
      <c r="S153" s="66">
        <v>10</v>
      </c>
    </row>
    <row r="154" spans="3:19" x14ac:dyDescent="0.25">
      <c r="D154">
        <v>2</v>
      </c>
      <c r="E154" t="s">
        <v>20</v>
      </c>
      <c r="F154" t="s">
        <v>18</v>
      </c>
      <c r="G154">
        <v>1</v>
      </c>
      <c r="H154">
        <v>1</v>
      </c>
      <c r="I154" t="s">
        <v>2530</v>
      </c>
      <c r="J154" t="s">
        <v>510</v>
      </c>
      <c r="K154" t="s">
        <v>484</v>
      </c>
      <c r="L154" t="s">
        <v>3493</v>
      </c>
      <c r="N154" t="s">
        <v>3494</v>
      </c>
      <c r="O154" t="s">
        <v>3493</v>
      </c>
      <c r="Q154" t="s">
        <v>143</v>
      </c>
      <c r="R154" s="86">
        <v>632</v>
      </c>
      <c r="S154" s="66">
        <v>10.199999999999999</v>
      </c>
    </row>
    <row r="155" spans="3:19" x14ac:dyDescent="0.25">
      <c r="D155">
        <v>3</v>
      </c>
      <c r="E155" t="s">
        <v>20</v>
      </c>
      <c r="F155" t="s">
        <v>18</v>
      </c>
      <c r="G155">
        <v>1</v>
      </c>
      <c r="H155">
        <v>1</v>
      </c>
      <c r="I155" t="s">
        <v>2532</v>
      </c>
      <c r="J155" t="s">
        <v>510</v>
      </c>
      <c r="K155" t="s">
        <v>484</v>
      </c>
      <c r="L155" t="s">
        <v>3493</v>
      </c>
      <c r="N155" t="s">
        <v>3494</v>
      </c>
      <c r="O155" t="s">
        <v>3493</v>
      </c>
      <c r="Q155" t="s">
        <v>143</v>
      </c>
      <c r="R155" s="86">
        <v>632</v>
      </c>
      <c r="S155" s="66">
        <v>11.9</v>
      </c>
    </row>
    <row r="156" spans="3:19" x14ac:dyDescent="0.25">
      <c r="D156">
        <v>4</v>
      </c>
      <c r="E156" t="s">
        <v>20</v>
      </c>
      <c r="F156" t="s">
        <v>18</v>
      </c>
      <c r="G156">
        <v>2</v>
      </c>
      <c r="H156">
        <v>2</v>
      </c>
      <c r="I156" t="s">
        <v>2534</v>
      </c>
      <c r="J156" t="s">
        <v>510</v>
      </c>
      <c r="K156" t="s">
        <v>484</v>
      </c>
      <c r="L156" t="s">
        <v>3493</v>
      </c>
      <c r="N156" t="s">
        <v>3494</v>
      </c>
      <c r="O156" t="s">
        <v>3493</v>
      </c>
      <c r="Q156" t="s">
        <v>143</v>
      </c>
      <c r="R156" s="86">
        <v>1506</v>
      </c>
      <c r="S156" s="66">
        <v>18</v>
      </c>
    </row>
    <row r="157" spans="3:19" x14ac:dyDescent="0.25">
      <c r="D157">
        <v>5</v>
      </c>
      <c r="E157" t="s">
        <v>20</v>
      </c>
      <c r="F157" t="s">
        <v>18</v>
      </c>
      <c r="G157">
        <v>4</v>
      </c>
      <c r="H157">
        <v>4</v>
      </c>
      <c r="I157" t="s">
        <v>2536</v>
      </c>
      <c r="J157" t="s">
        <v>510</v>
      </c>
      <c r="K157" t="s">
        <v>484</v>
      </c>
      <c r="L157" t="s">
        <v>3493</v>
      </c>
      <c r="N157" t="s">
        <v>3494</v>
      </c>
      <c r="O157" t="s">
        <v>3493</v>
      </c>
      <c r="Q157" t="s">
        <v>143</v>
      </c>
      <c r="R157" s="86">
        <v>2328</v>
      </c>
      <c r="S157" s="66">
        <v>32</v>
      </c>
    </row>
    <row r="158" spans="3:19" x14ac:dyDescent="0.25">
      <c r="D158">
        <v>6</v>
      </c>
      <c r="E158" t="s">
        <v>20</v>
      </c>
      <c r="F158" t="s">
        <v>18</v>
      </c>
      <c r="G158">
        <v>1</v>
      </c>
      <c r="H158">
        <v>1</v>
      </c>
      <c r="I158" t="s">
        <v>2538</v>
      </c>
      <c r="J158" t="s">
        <v>510</v>
      </c>
      <c r="K158" t="s">
        <v>484</v>
      </c>
      <c r="L158" t="s">
        <v>3493</v>
      </c>
      <c r="N158" t="s">
        <v>3494</v>
      </c>
      <c r="O158" t="s">
        <v>3493</v>
      </c>
      <c r="Q158" t="s">
        <v>143</v>
      </c>
      <c r="R158" s="86">
        <v>943</v>
      </c>
      <c r="S158" s="66">
        <v>13</v>
      </c>
    </row>
    <row r="159" spans="3:19" x14ac:dyDescent="0.25">
      <c r="D159">
        <v>7</v>
      </c>
      <c r="E159" t="s">
        <v>20</v>
      </c>
      <c r="F159" t="s">
        <v>18</v>
      </c>
      <c r="G159">
        <v>4</v>
      </c>
      <c r="H159">
        <v>4</v>
      </c>
      <c r="I159" t="s">
        <v>2540</v>
      </c>
      <c r="J159" t="s">
        <v>510</v>
      </c>
      <c r="K159" t="s">
        <v>484</v>
      </c>
      <c r="L159" t="s">
        <v>3493</v>
      </c>
      <c r="N159" t="s">
        <v>3494</v>
      </c>
      <c r="O159" t="s">
        <v>3493</v>
      </c>
      <c r="R159" s="86">
        <v>2706</v>
      </c>
      <c r="S159" s="66">
        <v>40</v>
      </c>
    </row>
    <row r="160" spans="3:19" x14ac:dyDescent="0.25">
      <c r="D160">
        <v>8</v>
      </c>
      <c r="E160" t="s">
        <v>20</v>
      </c>
      <c r="F160" t="s">
        <v>18</v>
      </c>
      <c r="G160">
        <v>8</v>
      </c>
      <c r="H160">
        <v>8</v>
      </c>
      <c r="I160" t="s">
        <v>2542</v>
      </c>
      <c r="J160" t="s">
        <v>510</v>
      </c>
      <c r="K160" t="s">
        <v>484</v>
      </c>
      <c r="L160" t="s">
        <v>3493</v>
      </c>
      <c r="N160" t="s">
        <v>3494</v>
      </c>
      <c r="O160" t="s">
        <v>3493</v>
      </c>
      <c r="P160" t="s">
        <v>161</v>
      </c>
      <c r="R160" s="86">
        <v>3927</v>
      </c>
      <c r="S160" s="66">
        <v>50</v>
      </c>
    </row>
    <row r="161" spans="1:19" x14ac:dyDescent="0.25">
      <c r="D161">
        <v>9</v>
      </c>
      <c r="E161" t="s">
        <v>20</v>
      </c>
      <c r="F161" t="s">
        <v>18</v>
      </c>
      <c r="G161">
        <v>8</v>
      </c>
      <c r="H161">
        <v>8</v>
      </c>
      <c r="I161" t="s">
        <v>2544</v>
      </c>
      <c r="J161" t="s">
        <v>510</v>
      </c>
      <c r="K161" t="s">
        <v>484</v>
      </c>
      <c r="L161" t="s">
        <v>3493</v>
      </c>
      <c r="N161" t="s">
        <v>3494</v>
      </c>
      <c r="O161" t="s">
        <v>3493</v>
      </c>
      <c r="P161" t="s">
        <v>161</v>
      </c>
      <c r="R161" s="86">
        <v>3453</v>
      </c>
      <c r="S161" s="66">
        <v>45</v>
      </c>
    </row>
    <row r="162" spans="1:19" x14ac:dyDescent="0.25">
      <c r="D162">
        <v>10</v>
      </c>
      <c r="E162" t="s">
        <v>20</v>
      </c>
      <c r="F162" t="s">
        <v>18</v>
      </c>
      <c r="G162">
        <v>1</v>
      </c>
      <c r="H162">
        <v>1</v>
      </c>
      <c r="I162" t="s">
        <v>2546</v>
      </c>
      <c r="J162" t="s">
        <v>510</v>
      </c>
      <c r="K162" t="s">
        <v>484</v>
      </c>
      <c r="L162" t="s">
        <v>3493</v>
      </c>
      <c r="N162" t="s">
        <v>3494</v>
      </c>
      <c r="O162" t="s">
        <v>3493</v>
      </c>
      <c r="Q162" t="s">
        <v>143</v>
      </c>
      <c r="R162" s="86">
        <v>137</v>
      </c>
      <c r="S162" s="66">
        <v>5</v>
      </c>
    </row>
    <row r="163" spans="1:19" x14ac:dyDescent="0.25">
      <c r="D163">
        <v>11</v>
      </c>
      <c r="E163" t="s">
        <v>20</v>
      </c>
      <c r="F163" t="s">
        <v>18</v>
      </c>
      <c r="G163">
        <v>2</v>
      </c>
      <c r="H163">
        <v>2</v>
      </c>
      <c r="I163" t="s">
        <v>2548</v>
      </c>
      <c r="J163" t="s">
        <v>510</v>
      </c>
      <c r="K163" t="s">
        <v>484</v>
      </c>
      <c r="L163" t="s">
        <v>3493</v>
      </c>
      <c r="N163" t="s">
        <v>3494</v>
      </c>
      <c r="O163" t="s">
        <v>3493</v>
      </c>
      <c r="Q163" t="s">
        <v>143</v>
      </c>
      <c r="R163" s="86">
        <v>254</v>
      </c>
      <c r="S163" s="66">
        <v>10</v>
      </c>
    </row>
    <row r="164" spans="1:19" x14ac:dyDescent="0.25">
      <c r="D164">
        <v>12</v>
      </c>
      <c r="E164" t="s">
        <v>20</v>
      </c>
      <c r="F164" t="s">
        <v>18</v>
      </c>
      <c r="G164">
        <v>4</v>
      </c>
      <c r="H164">
        <v>4</v>
      </c>
      <c r="I164" t="s">
        <v>2550</v>
      </c>
      <c r="J164" t="s">
        <v>510</v>
      </c>
      <c r="K164" t="s">
        <v>484</v>
      </c>
      <c r="L164" t="s">
        <v>3493</v>
      </c>
      <c r="N164" t="s">
        <v>3494</v>
      </c>
      <c r="O164" t="s">
        <v>3493</v>
      </c>
      <c r="Q164" t="s">
        <v>143</v>
      </c>
      <c r="R164" s="86">
        <v>760</v>
      </c>
      <c r="S164" s="66">
        <v>20</v>
      </c>
    </row>
    <row r="165" spans="1:19" x14ac:dyDescent="0.25">
      <c r="D165">
        <v>13</v>
      </c>
      <c r="E165" t="s">
        <v>20</v>
      </c>
      <c r="F165" t="s">
        <v>18</v>
      </c>
      <c r="G165">
        <v>2</v>
      </c>
      <c r="H165">
        <v>2</v>
      </c>
      <c r="I165" t="s">
        <v>2552</v>
      </c>
      <c r="J165" t="s">
        <v>510</v>
      </c>
      <c r="K165" t="s">
        <v>484</v>
      </c>
      <c r="L165" t="s">
        <v>3493</v>
      </c>
      <c r="N165" t="s">
        <v>3494</v>
      </c>
      <c r="O165" t="s">
        <v>3493</v>
      </c>
      <c r="Q165" t="s">
        <v>143</v>
      </c>
      <c r="R165" s="86">
        <v>632</v>
      </c>
      <c r="S165" s="66">
        <v>14</v>
      </c>
    </row>
    <row r="166" spans="1:19" x14ac:dyDescent="0.25">
      <c r="D166">
        <v>14</v>
      </c>
      <c r="E166" t="s">
        <v>20</v>
      </c>
      <c r="F166" t="s">
        <v>18</v>
      </c>
      <c r="G166">
        <v>22</v>
      </c>
      <c r="H166">
        <v>22</v>
      </c>
      <c r="I166" t="s">
        <v>2554</v>
      </c>
      <c r="J166" t="s">
        <v>476</v>
      </c>
      <c r="K166" t="s">
        <v>208</v>
      </c>
      <c r="L166" t="s">
        <v>3493</v>
      </c>
      <c r="M166" t="s">
        <v>208</v>
      </c>
      <c r="N166" t="s">
        <v>3494</v>
      </c>
      <c r="O166" t="s">
        <v>3493</v>
      </c>
      <c r="Q166" t="s">
        <v>143</v>
      </c>
      <c r="R166" s="86">
        <v>17600</v>
      </c>
      <c r="S166" s="66">
        <v>275</v>
      </c>
    </row>
    <row r="167" spans="1:19" x14ac:dyDescent="0.25">
      <c r="D167">
        <v>15</v>
      </c>
      <c r="E167" t="s">
        <v>20</v>
      </c>
      <c r="F167" t="s">
        <v>18</v>
      </c>
      <c r="G167">
        <v>18</v>
      </c>
      <c r="H167">
        <v>18</v>
      </c>
      <c r="I167" t="s">
        <v>2555</v>
      </c>
      <c r="K167" t="s">
        <v>185</v>
      </c>
      <c r="L167" t="s">
        <v>3494</v>
      </c>
      <c r="N167" t="s">
        <v>3494</v>
      </c>
      <c r="O167" t="s">
        <v>3493</v>
      </c>
      <c r="Q167" t="s">
        <v>143</v>
      </c>
      <c r="R167" s="86">
        <v>17820</v>
      </c>
      <c r="S167" s="66">
        <v>297</v>
      </c>
    </row>
    <row r="168" spans="1:19" x14ac:dyDescent="0.25">
      <c r="D168">
        <v>16</v>
      </c>
      <c r="E168" t="s">
        <v>20</v>
      </c>
      <c r="F168" t="s">
        <v>18</v>
      </c>
      <c r="G168">
        <v>8</v>
      </c>
      <c r="H168">
        <v>8</v>
      </c>
      <c r="I168" t="s">
        <v>2557</v>
      </c>
      <c r="J168" t="s">
        <v>510</v>
      </c>
      <c r="K168" t="s">
        <v>484</v>
      </c>
      <c r="L168" t="s">
        <v>3493</v>
      </c>
      <c r="N168" t="s">
        <v>3494</v>
      </c>
      <c r="O168" t="s">
        <v>3493</v>
      </c>
      <c r="P168" t="s">
        <v>161</v>
      </c>
      <c r="R168" s="86">
        <v>3750</v>
      </c>
      <c r="S168" s="66">
        <v>49</v>
      </c>
    </row>
    <row r="169" spans="1:19" x14ac:dyDescent="0.25">
      <c r="D169">
        <v>17</v>
      </c>
      <c r="E169" t="s">
        <v>20</v>
      </c>
      <c r="F169" t="s">
        <v>18</v>
      </c>
      <c r="G169">
        <v>1</v>
      </c>
      <c r="H169">
        <v>1</v>
      </c>
      <c r="I169" t="s">
        <v>2559</v>
      </c>
      <c r="J169" t="s">
        <v>510</v>
      </c>
      <c r="K169" t="s">
        <v>484</v>
      </c>
      <c r="L169" t="s">
        <v>3493</v>
      </c>
      <c r="N169" t="s">
        <v>3494</v>
      </c>
      <c r="O169" t="s">
        <v>3493</v>
      </c>
      <c r="Q169" t="s">
        <v>143</v>
      </c>
      <c r="R169" s="86">
        <v>240</v>
      </c>
      <c r="S169" s="66">
        <v>5</v>
      </c>
    </row>
    <row r="170" spans="1:19" x14ac:dyDescent="0.25">
      <c r="D170">
        <v>18</v>
      </c>
      <c r="E170" t="s">
        <v>20</v>
      </c>
      <c r="F170" t="s">
        <v>18</v>
      </c>
      <c r="G170">
        <v>3</v>
      </c>
      <c r="H170">
        <v>3</v>
      </c>
      <c r="I170" t="s">
        <v>2561</v>
      </c>
      <c r="J170" t="s">
        <v>510</v>
      </c>
      <c r="K170" t="s">
        <v>484</v>
      </c>
      <c r="L170" t="s">
        <v>3493</v>
      </c>
      <c r="N170" t="s">
        <v>3494</v>
      </c>
      <c r="O170" t="s">
        <v>3493</v>
      </c>
      <c r="Q170" t="s">
        <v>143</v>
      </c>
      <c r="R170" s="86">
        <v>630</v>
      </c>
      <c r="S170" s="66">
        <v>15</v>
      </c>
    </row>
    <row r="171" spans="1:19" x14ac:dyDescent="0.25">
      <c r="D171">
        <v>19</v>
      </c>
      <c r="E171" t="s">
        <v>20</v>
      </c>
      <c r="F171" t="s">
        <v>18</v>
      </c>
      <c r="G171">
        <v>1</v>
      </c>
      <c r="H171">
        <v>1</v>
      </c>
      <c r="I171" t="s">
        <v>2562</v>
      </c>
      <c r="J171" t="s">
        <v>510</v>
      </c>
      <c r="K171" t="s">
        <v>484</v>
      </c>
      <c r="L171" t="s">
        <v>3493</v>
      </c>
      <c r="N171" t="s">
        <v>3494</v>
      </c>
      <c r="O171" t="s">
        <v>3493</v>
      </c>
      <c r="Q171" t="s">
        <v>143</v>
      </c>
      <c r="R171" s="86">
        <v>770</v>
      </c>
      <c r="S171" s="66">
        <v>9</v>
      </c>
    </row>
    <row r="172" spans="1:19" x14ac:dyDescent="0.25">
      <c r="D172">
        <v>20</v>
      </c>
      <c r="E172" t="s">
        <v>20</v>
      </c>
      <c r="F172" t="s">
        <v>18</v>
      </c>
      <c r="G172">
        <v>1</v>
      </c>
      <c r="H172">
        <v>1</v>
      </c>
      <c r="I172" t="s">
        <v>2563</v>
      </c>
      <c r="J172" t="s">
        <v>510</v>
      </c>
      <c r="K172" t="s">
        <v>484</v>
      </c>
      <c r="L172" t="s">
        <v>3493</v>
      </c>
      <c r="N172" t="s">
        <v>3494</v>
      </c>
      <c r="O172" t="s">
        <v>3493</v>
      </c>
      <c r="Q172" t="s">
        <v>143</v>
      </c>
      <c r="R172" s="86">
        <v>180</v>
      </c>
      <c r="S172" s="66">
        <v>5</v>
      </c>
    </row>
    <row r="173" spans="1:19" x14ac:dyDescent="0.25">
      <c r="C173" s="64" t="s">
        <v>2719</v>
      </c>
      <c r="R173" s="86">
        <v>59154</v>
      </c>
      <c r="S173" s="66">
        <v>934.1</v>
      </c>
    </row>
    <row r="174" spans="1:19" x14ac:dyDescent="0.25">
      <c r="B174" t="s">
        <v>2825</v>
      </c>
      <c r="R174" s="86">
        <v>812534.99985999975</v>
      </c>
      <c r="S174" s="66">
        <v>8952.119999999999</v>
      </c>
    </row>
    <row r="175" spans="1:19" x14ac:dyDescent="0.25">
      <c r="A175" t="s">
        <v>496</v>
      </c>
      <c r="R175" s="86">
        <v>812534.99985999975</v>
      </c>
      <c r="S175" s="66">
        <v>8952.119999999999</v>
      </c>
    </row>
    <row r="176" spans="1:19" x14ac:dyDescent="0.25">
      <c r="A176">
        <v>4</v>
      </c>
      <c r="C176" s="64">
        <v>75398</v>
      </c>
      <c r="D176">
        <v>1</v>
      </c>
      <c r="E176" t="s">
        <v>37</v>
      </c>
      <c r="F176" t="s">
        <v>18</v>
      </c>
      <c r="G176">
        <v>3</v>
      </c>
      <c r="H176">
        <v>3</v>
      </c>
      <c r="I176" t="s">
        <v>84</v>
      </c>
      <c r="K176" t="s">
        <v>185</v>
      </c>
      <c r="L176" t="s">
        <v>3494</v>
      </c>
      <c r="N176" t="s">
        <v>3494</v>
      </c>
      <c r="O176" t="s">
        <v>3494</v>
      </c>
      <c r="Q176" t="s">
        <v>143</v>
      </c>
      <c r="R176" s="86">
        <v>1470</v>
      </c>
      <c r="S176" s="66">
        <v>26.46</v>
      </c>
    </row>
    <row r="177" spans="3:19" x14ac:dyDescent="0.25">
      <c r="D177">
        <v>2</v>
      </c>
      <c r="E177" t="s">
        <v>37</v>
      </c>
      <c r="F177" t="s">
        <v>18</v>
      </c>
      <c r="G177">
        <v>129</v>
      </c>
      <c r="H177">
        <v>14</v>
      </c>
      <c r="I177" t="s">
        <v>86</v>
      </c>
      <c r="K177" t="s">
        <v>156</v>
      </c>
      <c r="L177" t="s">
        <v>3493</v>
      </c>
      <c r="M177" t="s">
        <v>156</v>
      </c>
      <c r="N177" t="s">
        <v>3494</v>
      </c>
      <c r="O177" t="s">
        <v>3494</v>
      </c>
      <c r="Q177" t="s">
        <v>143</v>
      </c>
      <c r="R177" s="86">
        <v>16986.666666666664</v>
      </c>
      <c r="S177" s="66">
        <v>159.59999999999997</v>
      </c>
    </row>
    <row r="178" spans="3:19" x14ac:dyDescent="0.25">
      <c r="D178">
        <v>3</v>
      </c>
      <c r="E178" t="s">
        <v>37</v>
      </c>
      <c r="F178" t="s">
        <v>18</v>
      </c>
      <c r="G178">
        <v>1</v>
      </c>
      <c r="H178">
        <v>0</v>
      </c>
      <c r="I178" t="s">
        <v>88</v>
      </c>
      <c r="K178" t="s">
        <v>156</v>
      </c>
      <c r="L178" t="s">
        <v>3494</v>
      </c>
      <c r="N178" t="s">
        <v>3494</v>
      </c>
      <c r="O178" t="s">
        <v>3494</v>
      </c>
      <c r="Q178" t="s">
        <v>143</v>
      </c>
      <c r="R178" s="86">
        <v>0</v>
      </c>
      <c r="S178" s="66">
        <v>0</v>
      </c>
    </row>
    <row r="179" spans="3:19" x14ac:dyDescent="0.25">
      <c r="D179">
        <v>4</v>
      </c>
      <c r="E179" t="s">
        <v>128</v>
      </c>
      <c r="F179" t="s">
        <v>18</v>
      </c>
      <c r="G179">
        <v>4</v>
      </c>
      <c r="H179">
        <v>4</v>
      </c>
      <c r="I179" t="s">
        <v>89</v>
      </c>
      <c r="K179" t="s">
        <v>171</v>
      </c>
      <c r="L179" t="s">
        <v>3494</v>
      </c>
      <c r="N179" t="s">
        <v>6456</v>
      </c>
      <c r="O179" t="s">
        <v>6456</v>
      </c>
      <c r="P179" t="s">
        <v>6456</v>
      </c>
      <c r="Q179" t="s">
        <v>6456</v>
      </c>
      <c r="R179" s="86">
        <v>1080</v>
      </c>
      <c r="S179" s="66">
        <v>40</v>
      </c>
    </row>
    <row r="180" spans="3:19" x14ac:dyDescent="0.25">
      <c r="D180">
        <v>5</v>
      </c>
      <c r="E180" t="s">
        <v>128</v>
      </c>
      <c r="F180" t="s">
        <v>18</v>
      </c>
      <c r="G180">
        <v>16</v>
      </c>
      <c r="H180">
        <v>16</v>
      </c>
      <c r="I180" t="s">
        <v>90</v>
      </c>
      <c r="K180" t="s">
        <v>171</v>
      </c>
      <c r="L180" t="s">
        <v>3494</v>
      </c>
      <c r="N180" t="s">
        <v>6456</v>
      </c>
      <c r="O180" t="s">
        <v>6456</v>
      </c>
      <c r="P180" t="s">
        <v>6456</v>
      </c>
      <c r="Q180" t="s">
        <v>6456</v>
      </c>
      <c r="R180" s="86">
        <v>12480</v>
      </c>
      <c r="S180" s="66">
        <v>115.2</v>
      </c>
    </row>
    <row r="181" spans="3:19" x14ac:dyDescent="0.25">
      <c r="C181" s="64" t="s">
        <v>497</v>
      </c>
      <c r="R181" s="86">
        <v>32016.666666666664</v>
      </c>
      <c r="S181" s="66">
        <v>341.26</v>
      </c>
    </row>
    <row r="182" spans="3:19" x14ac:dyDescent="0.25">
      <c r="C182" s="64">
        <v>77249</v>
      </c>
      <c r="D182">
        <v>3</v>
      </c>
      <c r="E182" t="s">
        <v>31</v>
      </c>
      <c r="F182" t="s">
        <v>24</v>
      </c>
      <c r="G182">
        <v>1</v>
      </c>
      <c r="H182">
        <v>1</v>
      </c>
      <c r="I182" t="s">
        <v>595</v>
      </c>
      <c r="K182" t="s">
        <v>484</v>
      </c>
      <c r="L182" t="s">
        <v>3493</v>
      </c>
      <c r="N182" t="s">
        <v>3494</v>
      </c>
      <c r="O182" t="s">
        <v>3494</v>
      </c>
      <c r="Q182" t="s">
        <v>143</v>
      </c>
      <c r="R182" s="86">
        <v>680</v>
      </c>
      <c r="S182" s="66">
        <v>10.26</v>
      </c>
    </row>
    <row r="183" spans="3:19" x14ac:dyDescent="0.25">
      <c r="D183">
        <v>10</v>
      </c>
      <c r="E183" t="s">
        <v>20</v>
      </c>
      <c r="F183" t="s">
        <v>24</v>
      </c>
      <c r="G183">
        <v>1</v>
      </c>
      <c r="H183">
        <v>1</v>
      </c>
      <c r="I183" t="s">
        <v>599</v>
      </c>
      <c r="K183" t="s">
        <v>171</v>
      </c>
      <c r="L183" t="s">
        <v>3493</v>
      </c>
      <c r="M183" t="s">
        <v>171</v>
      </c>
      <c r="N183" t="s">
        <v>3494</v>
      </c>
      <c r="O183" t="s">
        <v>3494</v>
      </c>
      <c r="Q183" t="s">
        <v>143</v>
      </c>
      <c r="R183" s="86">
        <v>510</v>
      </c>
      <c r="S183" s="66">
        <v>10.26</v>
      </c>
    </row>
    <row r="184" spans="3:19" x14ac:dyDescent="0.25">
      <c r="D184">
        <v>11</v>
      </c>
      <c r="E184" t="s">
        <v>31</v>
      </c>
      <c r="F184" t="s">
        <v>24</v>
      </c>
      <c r="G184">
        <v>1</v>
      </c>
      <c r="H184">
        <v>1</v>
      </c>
      <c r="I184" t="s">
        <v>601</v>
      </c>
      <c r="K184" t="s">
        <v>484</v>
      </c>
      <c r="L184" t="s">
        <v>3493</v>
      </c>
      <c r="N184" t="s">
        <v>3494</v>
      </c>
      <c r="O184" t="s">
        <v>3494</v>
      </c>
      <c r="Q184" t="s">
        <v>143</v>
      </c>
      <c r="R184" s="86">
        <v>510</v>
      </c>
      <c r="S184" s="66">
        <v>10.26</v>
      </c>
    </row>
    <row r="185" spans="3:19" x14ac:dyDescent="0.25">
      <c r="D185">
        <v>15</v>
      </c>
      <c r="E185" t="s">
        <v>31</v>
      </c>
      <c r="F185" t="s">
        <v>24</v>
      </c>
      <c r="G185">
        <v>1</v>
      </c>
      <c r="H185">
        <v>1</v>
      </c>
      <c r="I185" t="s">
        <v>603</v>
      </c>
      <c r="K185" t="s">
        <v>484</v>
      </c>
      <c r="L185" t="s">
        <v>3493</v>
      </c>
      <c r="N185" t="s">
        <v>3494</v>
      </c>
      <c r="O185" t="s">
        <v>3494</v>
      </c>
      <c r="Q185" t="s">
        <v>143</v>
      </c>
      <c r="R185" s="86">
        <v>340</v>
      </c>
      <c r="S185" s="66">
        <v>7.45</v>
      </c>
    </row>
    <row r="186" spans="3:19" x14ac:dyDescent="0.25">
      <c r="C186" s="64" t="s">
        <v>495</v>
      </c>
      <c r="R186" s="86">
        <v>2040</v>
      </c>
      <c r="S186" s="66">
        <v>38.230000000000004</v>
      </c>
    </row>
    <row r="187" spans="3:19" x14ac:dyDescent="0.25">
      <c r="C187" s="64">
        <v>78875</v>
      </c>
      <c r="D187">
        <v>1</v>
      </c>
      <c r="E187" t="s">
        <v>27</v>
      </c>
      <c r="F187" t="s">
        <v>24</v>
      </c>
      <c r="G187">
        <v>8</v>
      </c>
      <c r="H187">
        <v>8</v>
      </c>
      <c r="I187" t="s">
        <v>1389</v>
      </c>
      <c r="J187" t="s">
        <v>510</v>
      </c>
      <c r="K187" t="s">
        <v>484</v>
      </c>
      <c r="L187" t="s">
        <v>3493</v>
      </c>
      <c r="N187" t="s">
        <v>3493</v>
      </c>
      <c r="O187" t="s">
        <v>3493</v>
      </c>
      <c r="R187" s="86">
        <v>1520</v>
      </c>
      <c r="S187" s="66">
        <v>43</v>
      </c>
    </row>
    <row r="188" spans="3:19" x14ac:dyDescent="0.25">
      <c r="C188" s="64" t="s">
        <v>2723</v>
      </c>
      <c r="R188" s="86">
        <v>1520</v>
      </c>
      <c r="S188" s="66">
        <v>43</v>
      </c>
    </row>
    <row r="189" spans="3:19" x14ac:dyDescent="0.25">
      <c r="C189" s="64">
        <v>70634</v>
      </c>
      <c r="D189">
        <v>1</v>
      </c>
      <c r="E189" t="s">
        <v>31</v>
      </c>
      <c r="F189" t="s">
        <v>18</v>
      </c>
      <c r="G189">
        <v>20</v>
      </c>
      <c r="H189">
        <v>20</v>
      </c>
      <c r="I189" t="s">
        <v>614</v>
      </c>
      <c r="K189" t="s">
        <v>484</v>
      </c>
      <c r="L189" t="s">
        <v>3493</v>
      </c>
      <c r="N189" t="s">
        <v>3494</v>
      </c>
      <c r="O189" t="s">
        <v>3494</v>
      </c>
      <c r="Q189" t="s">
        <v>143</v>
      </c>
      <c r="R189" s="86">
        <v>12320</v>
      </c>
      <c r="S189" s="66">
        <v>280.77</v>
      </c>
    </row>
    <row r="190" spans="3:19" x14ac:dyDescent="0.25">
      <c r="D190">
        <v>2</v>
      </c>
      <c r="E190" t="s">
        <v>31</v>
      </c>
      <c r="F190" t="s">
        <v>18</v>
      </c>
      <c r="G190">
        <v>28</v>
      </c>
      <c r="H190">
        <v>28</v>
      </c>
      <c r="I190" t="s">
        <v>616</v>
      </c>
      <c r="K190" t="s">
        <v>141</v>
      </c>
      <c r="L190" t="s">
        <v>3494</v>
      </c>
      <c r="N190" t="s">
        <v>3494</v>
      </c>
      <c r="O190" t="s">
        <v>3494</v>
      </c>
      <c r="Q190" t="s">
        <v>143</v>
      </c>
      <c r="R190" s="86">
        <v>12992</v>
      </c>
      <c r="S190" s="66">
        <v>374.74</v>
      </c>
    </row>
    <row r="191" spans="3:19" x14ac:dyDescent="0.25">
      <c r="D191">
        <v>3</v>
      </c>
      <c r="E191" t="s">
        <v>31</v>
      </c>
      <c r="F191" t="s">
        <v>18</v>
      </c>
      <c r="G191">
        <v>21</v>
      </c>
      <c r="H191">
        <v>21</v>
      </c>
      <c r="I191" t="s">
        <v>614</v>
      </c>
      <c r="K191" t="s">
        <v>141</v>
      </c>
      <c r="L191" t="s">
        <v>3494</v>
      </c>
      <c r="N191" t="s">
        <v>3494</v>
      </c>
      <c r="O191" t="s">
        <v>3494</v>
      </c>
      <c r="Q191" t="s">
        <v>143</v>
      </c>
      <c r="R191" s="86">
        <v>12320</v>
      </c>
      <c r="S191" s="66">
        <v>280.77</v>
      </c>
    </row>
    <row r="192" spans="3:19" x14ac:dyDescent="0.25">
      <c r="D192">
        <v>4</v>
      </c>
      <c r="E192" t="s">
        <v>31</v>
      </c>
      <c r="F192" t="s">
        <v>18</v>
      </c>
      <c r="G192">
        <v>28</v>
      </c>
      <c r="H192">
        <v>28</v>
      </c>
      <c r="I192" t="s">
        <v>619</v>
      </c>
      <c r="K192" t="s">
        <v>168</v>
      </c>
      <c r="L192" t="s">
        <v>3494</v>
      </c>
      <c r="N192" t="s">
        <v>3494</v>
      </c>
      <c r="O192" t="s">
        <v>3494</v>
      </c>
      <c r="Q192" t="s">
        <v>143</v>
      </c>
      <c r="R192" s="86">
        <v>12992</v>
      </c>
      <c r="S192" s="66">
        <v>471.76999999999992</v>
      </c>
    </row>
    <row r="193" spans="3:19" x14ac:dyDescent="0.25">
      <c r="C193" s="64" t="s">
        <v>1293</v>
      </c>
      <c r="R193" s="86">
        <v>50624</v>
      </c>
      <c r="S193" s="66">
        <v>1408.05</v>
      </c>
    </row>
    <row r="194" spans="3:19" x14ac:dyDescent="0.25">
      <c r="C194" s="64">
        <v>78511</v>
      </c>
      <c r="D194">
        <v>1</v>
      </c>
      <c r="E194" t="s">
        <v>31</v>
      </c>
      <c r="F194" t="s">
        <v>18</v>
      </c>
      <c r="G194">
        <v>16</v>
      </c>
      <c r="H194">
        <v>16</v>
      </c>
      <c r="I194" t="s">
        <v>1511</v>
      </c>
      <c r="K194" t="s">
        <v>208</v>
      </c>
      <c r="L194" t="s">
        <v>3493</v>
      </c>
      <c r="M194" t="s">
        <v>208</v>
      </c>
      <c r="N194" t="s">
        <v>3494</v>
      </c>
      <c r="O194" t="s">
        <v>3494</v>
      </c>
      <c r="Q194" t="s">
        <v>143</v>
      </c>
      <c r="R194" s="86">
        <v>15640</v>
      </c>
      <c r="S194" s="66">
        <v>147</v>
      </c>
    </row>
    <row r="195" spans="3:19" x14ac:dyDescent="0.25">
      <c r="D195">
        <v>2</v>
      </c>
      <c r="E195" t="s">
        <v>31</v>
      </c>
      <c r="F195" t="s">
        <v>18</v>
      </c>
      <c r="G195">
        <v>4</v>
      </c>
      <c r="H195">
        <v>4</v>
      </c>
      <c r="I195" t="s">
        <v>1513</v>
      </c>
      <c r="K195" t="s">
        <v>484</v>
      </c>
      <c r="L195" t="s">
        <v>3493</v>
      </c>
      <c r="N195" t="s">
        <v>3494</v>
      </c>
      <c r="O195" t="s">
        <v>3494</v>
      </c>
      <c r="Q195" t="s">
        <v>143</v>
      </c>
      <c r="R195" s="86">
        <v>3825</v>
      </c>
      <c r="S195" s="66">
        <v>37.799999999999997</v>
      </c>
    </row>
    <row r="196" spans="3:19" x14ac:dyDescent="0.25">
      <c r="C196" s="64" t="s">
        <v>2633</v>
      </c>
      <c r="R196" s="86">
        <v>19465</v>
      </c>
      <c r="S196" s="66">
        <v>184.8</v>
      </c>
    </row>
    <row r="197" spans="3:19" x14ac:dyDescent="0.25">
      <c r="C197" s="64">
        <v>77375</v>
      </c>
      <c r="D197">
        <v>1</v>
      </c>
      <c r="E197" t="s">
        <v>20</v>
      </c>
      <c r="F197" t="s">
        <v>18</v>
      </c>
      <c r="G197">
        <v>4</v>
      </c>
      <c r="H197">
        <v>4</v>
      </c>
      <c r="I197" t="s">
        <v>1599</v>
      </c>
      <c r="J197" t="s">
        <v>476</v>
      </c>
      <c r="K197" t="s">
        <v>484</v>
      </c>
      <c r="L197" t="s">
        <v>3493</v>
      </c>
      <c r="N197" t="s">
        <v>3493</v>
      </c>
      <c r="O197" t="s">
        <v>3493</v>
      </c>
      <c r="R197" s="86">
        <v>2910.44</v>
      </c>
      <c r="S197" s="66">
        <v>26.8</v>
      </c>
    </row>
    <row r="198" spans="3:19" x14ac:dyDescent="0.25">
      <c r="D198">
        <v>2</v>
      </c>
      <c r="E198" t="s">
        <v>20</v>
      </c>
      <c r="F198" t="s">
        <v>18</v>
      </c>
      <c r="G198">
        <v>4</v>
      </c>
      <c r="H198">
        <v>4</v>
      </c>
      <c r="I198" t="s">
        <v>1601</v>
      </c>
      <c r="J198" t="s">
        <v>476</v>
      </c>
      <c r="K198" t="s">
        <v>484</v>
      </c>
      <c r="L198" t="s">
        <v>3493</v>
      </c>
      <c r="N198" t="s">
        <v>3493</v>
      </c>
      <c r="O198" t="s">
        <v>3493</v>
      </c>
      <c r="R198" s="86">
        <v>4074.6</v>
      </c>
      <c r="S198" s="66">
        <v>37.6</v>
      </c>
    </row>
    <row r="199" spans="3:19" x14ac:dyDescent="0.25">
      <c r="D199">
        <v>3</v>
      </c>
      <c r="E199" t="s">
        <v>20</v>
      </c>
      <c r="F199" t="s">
        <v>18</v>
      </c>
      <c r="G199">
        <v>2</v>
      </c>
      <c r="H199">
        <v>2</v>
      </c>
      <c r="I199" t="s">
        <v>1603</v>
      </c>
      <c r="J199" t="s">
        <v>476</v>
      </c>
      <c r="K199" t="s">
        <v>484</v>
      </c>
      <c r="L199" t="s">
        <v>3493</v>
      </c>
      <c r="N199" t="s">
        <v>3493</v>
      </c>
      <c r="O199" t="s">
        <v>3493</v>
      </c>
      <c r="R199" s="86">
        <v>2231.31</v>
      </c>
      <c r="S199" s="66">
        <v>18.8</v>
      </c>
    </row>
    <row r="200" spans="3:19" x14ac:dyDescent="0.25">
      <c r="D200">
        <v>5</v>
      </c>
      <c r="E200" t="s">
        <v>20</v>
      </c>
      <c r="F200" t="s">
        <v>18</v>
      </c>
      <c r="G200">
        <v>2</v>
      </c>
      <c r="H200">
        <v>2</v>
      </c>
      <c r="I200" t="s">
        <v>1605</v>
      </c>
      <c r="J200" t="s">
        <v>476</v>
      </c>
      <c r="K200" t="s">
        <v>484</v>
      </c>
      <c r="L200" t="s">
        <v>3493</v>
      </c>
      <c r="N200" t="s">
        <v>3493</v>
      </c>
      <c r="O200" t="s">
        <v>3493</v>
      </c>
      <c r="R200" s="86">
        <v>1643.52</v>
      </c>
      <c r="S200" s="66">
        <v>22</v>
      </c>
    </row>
    <row r="201" spans="3:19" x14ac:dyDescent="0.25">
      <c r="D201">
        <v>6</v>
      </c>
      <c r="E201" t="s">
        <v>20</v>
      </c>
      <c r="F201" t="s">
        <v>18</v>
      </c>
      <c r="G201">
        <v>8</v>
      </c>
      <c r="H201">
        <v>8</v>
      </c>
      <c r="I201" t="s">
        <v>1607</v>
      </c>
      <c r="J201" t="s">
        <v>509</v>
      </c>
      <c r="K201" t="s">
        <v>484</v>
      </c>
      <c r="L201" t="s">
        <v>3493</v>
      </c>
      <c r="N201" t="s">
        <v>3493</v>
      </c>
      <c r="O201" t="s">
        <v>3493</v>
      </c>
      <c r="R201" s="86">
        <v>9500</v>
      </c>
      <c r="S201" s="66">
        <v>72</v>
      </c>
    </row>
    <row r="202" spans="3:19" x14ac:dyDescent="0.25">
      <c r="D202">
        <v>7</v>
      </c>
      <c r="E202" t="s">
        <v>20</v>
      </c>
      <c r="F202" t="s">
        <v>18</v>
      </c>
      <c r="G202">
        <v>9</v>
      </c>
      <c r="H202">
        <v>9</v>
      </c>
      <c r="I202" t="s">
        <v>1609</v>
      </c>
      <c r="J202" t="s">
        <v>509</v>
      </c>
      <c r="K202" t="s">
        <v>208</v>
      </c>
      <c r="L202" t="s">
        <v>3493</v>
      </c>
      <c r="M202" t="s">
        <v>208</v>
      </c>
      <c r="N202" t="s">
        <v>3493</v>
      </c>
      <c r="O202" t="s">
        <v>3493</v>
      </c>
      <c r="R202" s="86">
        <v>8988.02</v>
      </c>
      <c r="S202" s="66">
        <v>88</v>
      </c>
    </row>
    <row r="203" spans="3:19" x14ac:dyDescent="0.25">
      <c r="D203">
        <v>8</v>
      </c>
      <c r="E203" t="s">
        <v>20</v>
      </c>
      <c r="F203" t="s">
        <v>18</v>
      </c>
      <c r="G203">
        <v>8</v>
      </c>
      <c r="H203">
        <v>8</v>
      </c>
      <c r="I203" t="s">
        <v>1611</v>
      </c>
      <c r="J203" t="s">
        <v>476</v>
      </c>
      <c r="K203" t="s">
        <v>484</v>
      </c>
      <c r="L203" t="s">
        <v>3493</v>
      </c>
      <c r="N203" t="s">
        <v>3493</v>
      </c>
      <c r="O203" t="s">
        <v>3493</v>
      </c>
      <c r="R203" s="86">
        <v>6756.64</v>
      </c>
      <c r="S203" s="66">
        <v>104</v>
      </c>
    </row>
    <row r="204" spans="3:19" x14ac:dyDescent="0.25">
      <c r="C204" s="64" t="s">
        <v>2768</v>
      </c>
      <c r="R204" s="86">
        <v>36104.530000000006</v>
      </c>
      <c r="S204" s="66">
        <v>369.2</v>
      </c>
    </row>
    <row r="205" spans="3:19" x14ac:dyDescent="0.25">
      <c r="C205" s="64">
        <v>78889</v>
      </c>
      <c r="D205">
        <v>1</v>
      </c>
      <c r="E205" t="s">
        <v>31</v>
      </c>
      <c r="F205" t="s">
        <v>18</v>
      </c>
      <c r="G205">
        <v>4</v>
      </c>
      <c r="H205">
        <v>4</v>
      </c>
      <c r="I205" t="s">
        <v>1663</v>
      </c>
      <c r="K205" t="s">
        <v>484</v>
      </c>
      <c r="L205" t="s">
        <v>3493</v>
      </c>
      <c r="N205" t="s">
        <v>3494</v>
      </c>
      <c r="O205" t="s">
        <v>3494</v>
      </c>
      <c r="Q205" t="s">
        <v>143</v>
      </c>
      <c r="R205" s="86">
        <v>2880</v>
      </c>
      <c r="S205" s="66">
        <v>33.200000000000003</v>
      </c>
    </row>
    <row r="206" spans="3:19" x14ac:dyDescent="0.25">
      <c r="D206">
        <v>2</v>
      </c>
      <c r="E206" t="s">
        <v>31</v>
      </c>
      <c r="F206" t="s">
        <v>18</v>
      </c>
      <c r="G206">
        <v>2</v>
      </c>
      <c r="H206">
        <v>0</v>
      </c>
      <c r="I206" t="s">
        <v>1665</v>
      </c>
      <c r="K206" t="s">
        <v>484</v>
      </c>
      <c r="L206" t="s">
        <v>3493</v>
      </c>
      <c r="N206" t="s">
        <v>3494</v>
      </c>
      <c r="O206" t="s">
        <v>3494</v>
      </c>
      <c r="Q206" t="s">
        <v>143</v>
      </c>
      <c r="R206" s="86">
        <v>0</v>
      </c>
      <c r="S206" s="66">
        <v>0</v>
      </c>
    </row>
    <row r="207" spans="3:19" x14ac:dyDescent="0.25">
      <c r="D207">
        <v>3</v>
      </c>
      <c r="E207" t="s">
        <v>31</v>
      </c>
      <c r="F207" t="s">
        <v>18</v>
      </c>
      <c r="G207">
        <v>2</v>
      </c>
      <c r="H207">
        <v>1</v>
      </c>
      <c r="I207" t="s">
        <v>1667</v>
      </c>
      <c r="K207" t="s">
        <v>484</v>
      </c>
      <c r="L207" t="s">
        <v>3493</v>
      </c>
      <c r="N207" t="s">
        <v>3494</v>
      </c>
      <c r="O207" t="s">
        <v>3494</v>
      </c>
      <c r="Q207" t="s">
        <v>143</v>
      </c>
      <c r="R207" s="86">
        <v>680</v>
      </c>
      <c r="S207" s="66">
        <v>8.3000000000000007</v>
      </c>
    </row>
    <row r="208" spans="3:19" x14ac:dyDescent="0.25">
      <c r="D208">
        <v>4</v>
      </c>
      <c r="E208" t="s">
        <v>31</v>
      </c>
      <c r="F208" t="s">
        <v>18</v>
      </c>
      <c r="G208">
        <v>2</v>
      </c>
      <c r="H208">
        <v>2</v>
      </c>
      <c r="I208" t="s">
        <v>1669</v>
      </c>
      <c r="K208" t="s">
        <v>484</v>
      </c>
      <c r="L208" t="s">
        <v>3493</v>
      </c>
      <c r="N208" t="s">
        <v>3494</v>
      </c>
      <c r="O208" t="s">
        <v>3494</v>
      </c>
      <c r="Q208" t="s">
        <v>143</v>
      </c>
      <c r="R208" s="86">
        <v>1280</v>
      </c>
      <c r="S208" s="66">
        <v>14</v>
      </c>
    </row>
    <row r="209" spans="3:19" x14ac:dyDescent="0.25">
      <c r="C209" s="64" t="s">
        <v>2699</v>
      </c>
      <c r="R209" s="86">
        <v>4840</v>
      </c>
      <c r="S209" s="66">
        <v>55.5</v>
      </c>
    </row>
    <row r="210" spans="3:19" x14ac:dyDescent="0.25">
      <c r="C210" s="64">
        <v>76028</v>
      </c>
      <c r="D210">
        <v>32</v>
      </c>
      <c r="E210" t="s">
        <v>20</v>
      </c>
      <c r="F210" t="s">
        <v>18</v>
      </c>
      <c r="G210">
        <v>10</v>
      </c>
      <c r="H210">
        <v>10</v>
      </c>
      <c r="I210" t="s">
        <v>662</v>
      </c>
      <c r="K210" t="s">
        <v>484</v>
      </c>
      <c r="L210" t="s">
        <v>3493</v>
      </c>
      <c r="N210" t="s">
        <v>3493</v>
      </c>
      <c r="O210" t="s">
        <v>3493</v>
      </c>
      <c r="R210" s="86">
        <v>6944</v>
      </c>
      <c r="S210" s="66">
        <v>89.6</v>
      </c>
    </row>
    <row r="211" spans="3:19" x14ac:dyDescent="0.25">
      <c r="D211">
        <v>44</v>
      </c>
      <c r="E211" t="s">
        <v>27</v>
      </c>
      <c r="F211" t="s">
        <v>18</v>
      </c>
      <c r="G211">
        <v>9</v>
      </c>
      <c r="H211">
        <v>9</v>
      </c>
      <c r="I211" t="s">
        <v>1684</v>
      </c>
      <c r="K211" t="s">
        <v>484</v>
      </c>
      <c r="L211" t="s">
        <v>3493</v>
      </c>
      <c r="N211" t="s">
        <v>3493</v>
      </c>
      <c r="O211" t="s">
        <v>3493</v>
      </c>
      <c r="R211" s="86">
        <v>4960</v>
      </c>
      <c r="S211" s="66">
        <v>63.5</v>
      </c>
    </row>
    <row r="212" spans="3:19" x14ac:dyDescent="0.25">
      <c r="C212" s="64" t="s">
        <v>1301</v>
      </c>
      <c r="R212" s="86">
        <v>11904</v>
      </c>
      <c r="S212" s="66">
        <v>153.1</v>
      </c>
    </row>
    <row r="213" spans="3:19" x14ac:dyDescent="0.25">
      <c r="C213" s="64">
        <v>76191</v>
      </c>
      <c r="D213">
        <v>1</v>
      </c>
      <c r="E213" t="s">
        <v>20</v>
      </c>
      <c r="F213" t="s">
        <v>18</v>
      </c>
      <c r="G213">
        <v>5</v>
      </c>
      <c r="H213">
        <v>5</v>
      </c>
      <c r="I213" t="s">
        <v>664</v>
      </c>
      <c r="K213" t="s">
        <v>171</v>
      </c>
      <c r="L213" t="s">
        <v>3493</v>
      </c>
      <c r="M213" t="s">
        <v>171</v>
      </c>
      <c r="N213" t="s">
        <v>3494</v>
      </c>
      <c r="O213" t="s">
        <v>3494</v>
      </c>
      <c r="Q213" t="s">
        <v>143</v>
      </c>
      <c r="R213" s="86">
        <v>3240</v>
      </c>
      <c r="S213" s="66">
        <v>56.65</v>
      </c>
    </row>
    <row r="214" spans="3:19" x14ac:dyDescent="0.25">
      <c r="C214" s="64" t="s">
        <v>1303</v>
      </c>
      <c r="R214" s="86">
        <v>3240</v>
      </c>
      <c r="S214" s="66">
        <v>56.65</v>
      </c>
    </row>
    <row r="215" spans="3:19" x14ac:dyDescent="0.25">
      <c r="C215" s="64">
        <v>79418</v>
      </c>
      <c r="D215">
        <v>1</v>
      </c>
      <c r="E215" t="s">
        <v>20</v>
      </c>
      <c r="F215" t="s">
        <v>24</v>
      </c>
      <c r="G215">
        <v>1</v>
      </c>
      <c r="H215">
        <v>1</v>
      </c>
      <c r="I215" t="s">
        <v>1701</v>
      </c>
      <c r="K215" t="s">
        <v>208</v>
      </c>
      <c r="L215" t="s">
        <v>3493</v>
      </c>
      <c r="M215" t="s">
        <v>208</v>
      </c>
      <c r="N215" t="s">
        <v>3493</v>
      </c>
      <c r="O215" t="s">
        <v>3493</v>
      </c>
      <c r="R215" s="86">
        <v>100</v>
      </c>
      <c r="S215" s="66">
        <v>7</v>
      </c>
    </row>
    <row r="216" spans="3:19" x14ac:dyDescent="0.25">
      <c r="D216">
        <v>2</v>
      </c>
      <c r="E216" t="s">
        <v>20</v>
      </c>
      <c r="F216" t="s">
        <v>24</v>
      </c>
      <c r="G216">
        <v>1</v>
      </c>
      <c r="H216">
        <v>1</v>
      </c>
      <c r="I216" t="s">
        <v>1703</v>
      </c>
      <c r="K216" t="s">
        <v>484</v>
      </c>
      <c r="L216" t="s">
        <v>3493</v>
      </c>
      <c r="N216" t="s">
        <v>3493</v>
      </c>
      <c r="O216" t="s">
        <v>3493</v>
      </c>
      <c r="R216" s="86">
        <v>100</v>
      </c>
      <c r="S216" s="66">
        <v>7</v>
      </c>
    </row>
    <row r="217" spans="3:19" x14ac:dyDescent="0.25">
      <c r="D217">
        <v>3</v>
      </c>
      <c r="E217" t="s">
        <v>20</v>
      </c>
      <c r="F217" t="s">
        <v>24</v>
      </c>
      <c r="G217">
        <v>1</v>
      </c>
      <c r="H217">
        <v>1</v>
      </c>
      <c r="I217" t="s">
        <v>1705</v>
      </c>
      <c r="K217" t="s">
        <v>484</v>
      </c>
      <c r="L217" t="s">
        <v>3493</v>
      </c>
      <c r="N217" t="s">
        <v>6456</v>
      </c>
      <c r="O217" t="s">
        <v>6456</v>
      </c>
      <c r="P217" t="s">
        <v>6456</v>
      </c>
      <c r="Q217" t="s">
        <v>6456</v>
      </c>
      <c r="R217" s="86">
        <v>100</v>
      </c>
      <c r="S217" s="66">
        <v>5.6</v>
      </c>
    </row>
    <row r="218" spans="3:19" x14ac:dyDescent="0.25">
      <c r="D218">
        <v>4</v>
      </c>
      <c r="E218" t="s">
        <v>20</v>
      </c>
      <c r="F218" t="s">
        <v>24</v>
      </c>
      <c r="G218">
        <v>1</v>
      </c>
      <c r="H218">
        <v>1</v>
      </c>
      <c r="I218" t="s">
        <v>1706</v>
      </c>
      <c r="K218" t="s">
        <v>208</v>
      </c>
      <c r="L218" t="s">
        <v>3493</v>
      </c>
      <c r="M218" t="s">
        <v>208</v>
      </c>
      <c r="N218" t="s">
        <v>6456</v>
      </c>
      <c r="O218" t="s">
        <v>6456</v>
      </c>
      <c r="P218" t="s">
        <v>6456</v>
      </c>
      <c r="Q218" t="s">
        <v>6456</v>
      </c>
      <c r="R218" s="86">
        <v>100</v>
      </c>
      <c r="S218" s="66">
        <v>5.6</v>
      </c>
    </row>
    <row r="219" spans="3:19" x14ac:dyDescent="0.25">
      <c r="C219" s="64" t="s">
        <v>2751</v>
      </c>
      <c r="R219" s="86">
        <v>400</v>
      </c>
      <c r="S219" s="66">
        <v>25.200000000000003</v>
      </c>
    </row>
    <row r="220" spans="3:19" x14ac:dyDescent="0.25">
      <c r="C220" s="64">
        <v>78593</v>
      </c>
      <c r="D220">
        <v>1</v>
      </c>
      <c r="E220" t="s">
        <v>37</v>
      </c>
      <c r="F220" t="s">
        <v>18</v>
      </c>
      <c r="G220">
        <v>3</v>
      </c>
      <c r="H220">
        <v>3</v>
      </c>
      <c r="I220" t="s">
        <v>1732</v>
      </c>
      <c r="K220" t="s">
        <v>181</v>
      </c>
      <c r="L220" t="s">
        <v>3494</v>
      </c>
      <c r="N220" t="s">
        <v>3494</v>
      </c>
      <c r="O220" t="s">
        <v>3494</v>
      </c>
      <c r="Q220" t="s">
        <v>143</v>
      </c>
      <c r="R220" s="86">
        <v>1680</v>
      </c>
      <c r="S220" s="66">
        <v>18.3</v>
      </c>
    </row>
    <row r="221" spans="3:19" x14ac:dyDescent="0.25">
      <c r="D221">
        <v>2</v>
      </c>
      <c r="E221" t="s">
        <v>37</v>
      </c>
      <c r="F221" t="s">
        <v>18</v>
      </c>
      <c r="G221">
        <v>2</v>
      </c>
      <c r="H221">
        <v>2</v>
      </c>
      <c r="I221" t="s">
        <v>1733</v>
      </c>
      <c r="K221" t="s">
        <v>484</v>
      </c>
      <c r="L221" t="s">
        <v>3493</v>
      </c>
      <c r="N221" t="s">
        <v>3494</v>
      </c>
      <c r="O221" t="s">
        <v>3494</v>
      </c>
      <c r="Q221" t="s">
        <v>143</v>
      </c>
      <c r="R221" s="86">
        <v>1480</v>
      </c>
      <c r="S221" s="66">
        <v>20</v>
      </c>
    </row>
    <row r="222" spans="3:19" x14ac:dyDescent="0.25">
      <c r="D222">
        <v>3</v>
      </c>
      <c r="E222" t="s">
        <v>37</v>
      </c>
      <c r="F222" t="s">
        <v>18</v>
      </c>
      <c r="G222">
        <v>2</v>
      </c>
      <c r="H222">
        <v>2</v>
      </c>
      <c r="I222" t="s">
        <v>1734</v>
      </c>
      <c r="K222" t="s">
        <v>484</v>
      </c>
      <c r="L222" t="s">
        <v>3493</v>
      </c>
      <c r="N222" t="s">
        <v>3494</v>
      </c>
      <c r="O222" t="s">
        <v>3494</v>
      </c>
      <c r="Q222" t="s">
        <v>143</v>
      </c>
      <c r="R222" s="86">
        <v>816</v>
      </c>
      <c r="S222" s="66">
        <v>12.4</v>
      </c>
    </row>
    <row r="223" spans="3:19" x14ac:dyDescent="0.25">
      <c r="D223">
        <v>4</v>
      </c>
      <c r="E223" t="s">
        <v>37</v>
      </c>
      <c r="F223" t="s">
        <v>18</v>
      </c>
      <c r="G223">
        <v>8</v>
      </c>
      <c r="H223">
        <v>8</v>
      </c>
      <c r="I223" t="s">
        <v>1736</v>
      </c>
      <c r="K223" t="s">
        <v>484</v>
      </c>
      <c r="L223" t="s">
        <v>3493</v>
      </c>
      <c r="N223" t="s">
        <v>3494</v>
      </c>
      <c r="O223" t="s">
        <v>3494</v>
      </c>
      <c r="P223" t="s">
        <v>3805</v>
      </c>
      <c r="Q223" t="s">
        <v>143</v>
      </c>
      <c r="R223" s="86">
        <v>7040</v>
      </c>
      <c r="S223" s="66">
        <v>116</v>
      </c>
    </row>
    <row r="224" spans="3:19" x14ac:dyDescent="0.25">
      <c r="C224" s="64" t="s">
        <v>2621</v>
      </c>
      <c r="R224" s="86">
        <v>11016</v>
      </c>
      <c r="S224" s="66">
        <v>166.7</v>
      </c>
    </row>
    <row r="225" spans="3:19" x14ac:dyDescent="0.25">
      <c r="C225" s="64">
        <v>77207</v>
      </c>
      <c r="D225">
        <v>1</v>
      </c>
      <c r="E225" t="s">
        <v>31</v>
      </c>
      <c r="F225" t="s">
        <v>18</v>
      </c>
      <c r="G225">
        <v>36</v>
      </c>
      <c r="H225">
        <v>36</v>
      </c>
      <c r="I225" t="s">
        <v>1747</v>
      </c>
      <c r="K225" t="s">
        <v>484</v>
      </c>
      <c r="L225" t="s">
        <v>3493</v>
      </c>
      <c r="N225" t="s">
        <v>3494</v>
      </c>
      <c r="O225" t="s">
        <v>3494</v>
      </c>
      <c r="Q225" t="s">
        <v>143</v>
      </c>
      <c r="R225" s="86">
        <v>27540</v>
      </c>
      <c r="S225" s="66">
        <v>405</v>
      </c>
    </row>
    <row r="226" spans="3:19" x14ac:dyDescent="0.25">
      <c r="D226">
        <v>2</v>
      </c>
      <c r="E226" t="s">
        <v>31</v>
      </c>
      <c r="F226" t="s">
        <v>18</v>
      </c>
      <c r="G226">
        <v>12</v>
      </c>
      <c r="H226">
        <v>12</v>
      </c>
      <c r="I226" t="s">
        <v>1748</v>
      </c>
      <c r="K226" t="s">
        <v>168</v>
      </c>
      <c r="L226" t="s">
        <v>3494</v>
      </c>
      <c r="N226" t="s">
        <v>3494</v>
      </c>
      <c r="O226" t="s">
        <v>3494</v>
      </c>
      <c r="Q226" t="s">
        <v>143</v>
      </c>
      <c r="R226" s="86">
        <v>10880</v>
      </c>
      <c r="S226" s="66">
        <v>161.6</v>
      </c>
    </row>
    <row r="227" spans="3:19" x14ac:dyDescent="0.25">
      <c r="D227">
        <v>3</v>
      </c>
      <c r="E227" t="s">
        <v>31</v>
      </c>
      <c r="F227" t="s">
        <v>18</v>
      </c>
      <c r="G227">
        <v>3</v>
      </c>
      <c r="H227">
        <v>3</v>
      </c>
      <c r="I227" t="s">
        <v>1750</v>
      </c>
      <c r="K227" t="s">
        <v>484</v>
      </c>
      <c r="L227" t="s">
        <v>3493</v>
      </c>
      <c r="N227" t="s">
        <v>3494</v>
      </c>
      <c r="O227" t="s">
        <v>3494</v>
      </c>
      <c r="Q227" t="s">
        <v>143</v>
      </c>
      <c r="R227" s="86">
        <v>390</v>
      </c>
      <c r="S227" s="66">
        <v>12.600000000000001</v>
      </c>
    </row>
    <row r="228" spans="3:19" x14ac:dyDescent="0.25">
      <c r="D228">
        <v>4</v>
      </c>
      <c r="E228" t="s">
        <v>31</v>
      </c>
      <c r="F228" t="s">
        <v>18</v>
      </c>
      <c r="G228">
        <v>5</v>
      </c>
      <c r="H228">
        <v>5</v>
      </c>
      <c r="I228" t="s">
        <v>1752</v>
      </c>
      <c r="K228" t="s">
        <v>484</v>
      </c>
      <c r="L228" t="s">
        <v>3493</v>
      </c>
      <c r="N228" t="s">
        <v>3494</v>
      </c>
      <c r="O228" t="s">
        <v>3494</v>
      </c>
      <c r="Q228" t="s">
        <v>143</v>
      </c>
      <c r="R228" s="86">
        <v>1300</v>
      </c>
      <c r="S228" s="66">
        <v>21</v>
      </c>
    </row>
    <row r="229" spans="3:19" x14ac:dyDescent="0.25">
      <c r="D229">
        <v>5</v>
      </c>
      <c r="E229" t="s">
        <v>31</v>
      </c>
      <c r="F229" t="s">
        <v>18</v>
      </c>
      <c r="G229">
        <v>3</v>
      </c>
      <c r="H229">
        <v>3</v>
      </c>
      <c r="I229" t="s">
        <v>1753</v>
      </c>
      <c r="K229" t="s">
        <v>484</v>
      </c>
      <c r="L229" t="s">
        <v>3493</v>
      </c>
      <c r="N229" t="s">
        <v>3494</v>
      </c>
      <c r="O229" t="s">
        <v>3494</v>
      </c>
      <c r="Q229" t="s">
        <v>143</v>
      </c>
      <c r="R229" s="86">
        <v>1170</v>
      </c>
      <c r="S229" s="66">
        <v>20.7</v>
      </c>
    </row>
    <row r="230" spans="3:19" x14ac:dyDescent="0.25">
      <c r="D230">
        <v>6</v>
      </c>
      <c r="E230" t="s">
        <v>31</v>
      </c>
      <c r="F230" t="s">
        <v>18</v>
      </c>
      <c r="G230">
        <v>4</v>
      </c>
      <c r="H230">
        <v>4</v>
      </c>
      <c r="I230" t="s">
        <v>1755</v>
      </c>
      <c r="K230" t="s">
        <v>484</v>
      </c>
      <c r="L230" t="s">
        <v>3493</v>
      </c>
      <c r="N230" t="s">
        <v>3494</v>
      </c>
      <c r="O230" t="s">
        <v>3494</v>
      </c>
      <c r="Q230" t="s">
        <v>143</v>
      </c>
      <c r="R230" s="86">
        <v>2080</v>
      </c>
      <c r="S230" s="66">
        <v>27.6</v>
      </c>
    </row>
    <row r="231" spans="3:19" x14ac:dyDescent="0.25">
      <c r="D231">
        <v>7</v>
      </c>
      <c r="E231" t="s">
        <v>31</v>
      </c>
      <c r="F231" t="s">
        <v>18</v>
      </c>
      <c r="G231">
        <v>1</v>
      </c>
      <c r="H231">
        <v>1</v>
      </c>
      <c r="I231" t="s">
        <v>1756</v>
      </c>
      <c r="K231" t="s">
        <v>484</v>
      </c>
      <c r="L231" t="s">
        <v>3493</v>
      </c>
      <c r="N231" t="s">
        <v>3494</v>
      </c>
      <c r="O231" t="s">
        <v>3494</v>
      </c>
      <c r="Q231" t="s">
        <v>143</v>
      </c>
      <c r="R231" s="86">
        <v>550</v>
      </c>
      <c r="S231" s="66">
        <v>8.1999999999999993</v>
      </c>
    </row>
    <row r="232" spans="3:19" x14ac:dyDescent="0.25">
      <c r="D232">
        <v>8</v>
      </c>
      <c r="E232" t="s">
        <v>31</v>
      </c>
      <c r="F232" t="s">
        <v>18</v>
      </c>
      <c r="G232">
        <v>1</v>
      </c>
      <c r="H232">
        <v>1</v>
      </c>
      <c r="I232" t="s">
        <v>1758</v>
      </c>
      <c r="K232" t="s">
        <v>484</v>
      </c>
      <c r="L232" t="s">
        <v>3493</v>
      </c>
      <c r="N232" t="s">
        <v>3494</v>
      </c>
      <c r="O232" t="s">
        <v>3494</v>
      </c>
      <c r="Q232" t="s">
        <v>143</v>
      </c>
      <c r="R232" s="86">
        <v>195</v>
      </c>
      <c r="S232" s="66">
        <v>4</v>
      </c>
    </row>
    <row r="233" spans="3:19" x14ac:dyDescent="0.25">
      <c r="D233">
        <v>9</v>
      </c>
      <c r="E233" t="s">
        <v>31</v>
      </c>
      <c r="F233" t="s">
        <v>18</v>
      </c>
      <c r="G233">
        <v>9</v>
      </c>
      <c r="H233">
        <v>9</v>
      </c>
      <c r="I233" t="s">
        <v>1760</v>
      </c>
      <c r="K233" t="s">
        <v>484</v>
      </c>
      <c r="L233" t="s">
        <v>3493</v>
      </c>
      <c r="N233" t="s">
        <v>3494</v>
      </c>
      <c r="O233" t="s">
        <v>3494</v>
      </c>
      <c r="Q233" t="s">
        <v>143</v>
      </c>
      <c r="R233" s="86">
        <v>2340</v>
      </c>
      <c r="S233" s="66">
        <v>36</v>
      </c>
    </row>
    <row r="234" spans="3:19" x14ac:dyDescent="0.25">
      <c r="D234">
        <v>10</v>
      </c>
      <c r="E234" t="s">
        <v>31</v>
      </c>
      <c r="F234" t="s">
        <v>18</v>
      </c>
      <c r="G234">
        <v>5</v>
      </c>
      <c r="H234">
        <v>5</v>
      </c>
      <c r="I234" t="s">
        <v>1762</v>
      </c>
      <c r="K234" t="s">
        <v>484</v>
      </c>
      <c r="L234" t="s">
        <v>3493</v>
      </c>
      <c r="N234" t="s">
        <v>3494</v>
      </c>
      <c r="O234" t="s">
        <v>3494</v>
      </c>
      <c r="Q234" t="s">
        <v>143</v>
      </c>
      <c r="R234" s="86">
        <v>1950</v>
      </c>
      <c r="S234" s="66">
        <v>37.5</v>
      </c>
    </row>
    <row r="235" spans="3:19" x14ac:dyDescent="0.25">
      <c r="D235">
        <v>11</v>
      </c>
      <c r="E235" t="s">
        <v>31</v>
      </c>
      <c r="F235" t="s">
        <v>18</v>
      </c>
      <c r="G235">
        <v>2</v>
      </c>
      <c r="H235">
        <v>2</v>
      </c>
      <c r="I235" t="s">
        <v>1764</v>
      </c>
      <c r="K235" t="s">
        <v>484</v>
      </c>
      <c r="L235" t="s">
        <v>3493</v>
      </c>
      <c r="N235" t="s">
        <v>3494</v>
      </c>
      <c r="O235" t="s">
        <v>3494</v>
      </c>
      <c r="Q235" t="s">
        <v>143</v>
      </c>
      <c r="R235" s="86">
        <v>840</v>
      </c>
      <c r="S235" s="66">
        <v>15.6</v>
      </c>
    </row>
    <row r="236" spans="3:19" x14ac:dyDescent="0.25">
      <c r="D236">
        <v>12</v>
      </c>
      <c r="E236" t="s">
        <v>31</v>
      </c>
      <c r="F236" t="s">
        <v>18</v>
      </c>
      <c r="G236">
        <v>6</v>
      </c>
      <c r="H236">
        <v>6</v>
      </c>
      <c r="I236" t="s">
        <v>1766</v>
      </c>
      <c r="K236" t="s">
        <v>484</v>
      </c>
      <c r="L236" t="s">
        <v>3493</v>
      </c>
      <c r="N236" t="s">
        <v>3494</v>
      </c>
      <c r="O236" t="s">
        <v>3494</v>
      </c>
      <c r="Q236" t="s">
        <v>143</v>
      </c>
      <c r="R236" s="86">
        <v>3120</v>
      </c>
      <c r="S236" s="66">
        <v>45</v>
      </c>
    </row>
    <row r="237" spans="3:19" x14ac:dyDescent="0.25">
      <c r="D237">
        <v>13</v>
      </c>
      <c r="E237" t="s">
        <v>31</v>
      </c>
      <c r="F237" t="s">
        <v>18</v>
      </c>
      <c r="G237">
        <v>1</v>
      </c>
      <c r="H237">
        <v>1</v>
      </c>
      <c r="I237" t="s">
        <v>1768</v>
      </c>
      <c r="K237" t="s">
        <v>484</v>
      </c>
      <c r="L237" t="s">
        <v>3493</v>
      </c>
      <c r="N237" t="s">
        <v>3494</v>
      </c>
      <c r="O237" t="s">
        <v>3494</v>
      </c>
      <c r="Q237" t="s">
        <v>143</v>
      </c>
      <c r="R237" s="86">
        <v>550</v>
      </c>
      <c r="S237" s="66">
        <v>7.8</v>
      </c>
    </row>
    <row r="238" spans="3:19" x14ac:dyDescent="0.25">
      <c r="D238">
        <v>14</v>
      </c>
      <c r="E238" t="s">
        <v>20</v>
      </c>
      <c r="F238" t="s">
        <v>18</v>
      </c>
      <c r="G238">
        <v>7</v>
      </c>
      <c r="H238">
        <v>7</v>
      </c>
      <c r="I238" t="s">
        <v>1770</v>
      </c>
      <c r="K238" t="s">
        <v>484</v>
      </c>
      <c r="L238" t="s">
        <v>3493</v>
      </c>
      <c r="N238" t="s">
        <v>3494</v>
      </c>
      <c r="O238" t="s">
        <v>3493</v>
      </c>
      <c r="Q238" t="s">
        <v>143</v>
      </c>
      <c r="R238" s="86">
        <v>2730</v>
      </c>
      <c r="S238" s="66">
        <v>44.1</v>
      </c>
    </row>
    <row r="239" spans="3:19" x14ac:dyDescent="0.25">
      <c r="D239">
        <v>15</v>
      </c>
      <c r="E239" t="s">
        <v>20</v>
      </c>
      <c r="F239" t="s">
        <v>18</v>
      </c>
      <c r="G239">
        <v>3</v>
      </c>
      <c r="H239">
        <v>3</v>
      </c>
      <c r="I239" t="s">
        <v>1772</v>
      </c>
      <c r="K239" t="s">
        <v>484</v>
      </c>
      <c r="L239" t="s">
        <v>3493</v>
      </c>
      <c r="N239" t="s">
        <v>3494</v>
      </c>
      <c r="O239" t="s">
        <v>3493</v>
      </c>
      <c r="Q239" t="s">
        <v>143</v>
      </c>
      <c r="R239" s="86">
        <v>1560</v>
      </c>
      <c r="S239" s="66">
        <v>18.899999999999999</v>
      </c>
    </row>
    <row r="240" spans="3:19" x14ac:dyDescent="0.25">
      <c r="D240">
        <v>16</v>
      </c>
      <c r="E240" t="s">
        <v>20</v>
      </c>
      <c r="F240" t="s">
        <v>18</v>
      </c>
      <c r="G240">
        <v>8</v>
      </c>
      <c r="H240">
        <v>8</v>
      </c>
      <c r="I240" t="s">
        <v>1774</v>
      </c>
      <c r="K240" t="s">
        <v>484</v>
      </c>
      <c r="L240" t="s">
        <v>3493</v>
      </c>
      <c r="N240" t="s">
        <v>3494</v>
      </c>
      <c r="O240" t="s">
        <v>3493</v>
      </c>
      <c r="P240" t="s">
        <v>161</v>
      </c>
      <c r="R240" s="86">
        <v>3730</v>
      </c>
      <c r="S240" s="66">
        <v>52</v>
      </c>
    </row>
    <row r="241" spans="3:19" x14ac:dyDescent="0.25">
      <c r="D241">
        <v>17</v>
      </c>
      <c r="E241" t="s">
        <v>20</v>
      </c>
      <c r="F241" t="s">
        <v>18</v>
      </c>
      <c r="G241">
        <v>1</v>
      </c>
      <c r="H241">
        <v>1</v>
      </c>
      <c r="I241" t="s">
        <v>1776</v>
      </c>
      <c r="K241" t="s">
        <v>484</v>
      </c>
      <c r="L241" t="s">
        <v>3493</v>
      </c>
      <c r="N241" t="s">
        <v>3494</v>
      </c>
      <c r="O241" t="s">
        <v>3493</v>
      </c>
      <c r="Q241" t="s">
        <v>143</v>
      </c>
      <c r="R241" s="86">
        <v>303.52</v>
      </c>
      <c r="S241" s="66">
        <v>7.2</v>
      </c>
    </row>
    <row r="242" spans="3:19" x14ac:dyDescent="0.25">
      <c r="D242">
        <v>18</v>
      </c>
      <c r="E242" t="s">
        <v>20</v>
      </c>
      <c r="F242" t="s">
        <v>18</v>
      </c>
      <c r="G242">
        <v>1</v>
      </c>
      <c r="H242">
        <v>1</v>
      </c>
      <c r="I242" t="s">
        <v>1778</v>
      </c>
      <c r="K242" t="s">
        <v>484</v>
      </c>
      <c r="L242" t="s">
        <v>3493</v>
      </c>
      <c r="N242" t="s">
        <v>3494</v>
      </c>
      <c r="O242" t="s">
        <v>3493</v>
      </c>
      <c r="Q242" t="s">
        <v>143</v>
      </c>
      <c r="R242" s="86">
        <v>476.96</v>
      </c>
      <c r="S242" s="66">
        <v>7.2</v>
      </c>
    </row>
    <row r="243" spans="3:19" x14ac:dyDescent="0.25">
      <c r="D243">
        <v>19</v>
      </c>
      <c r="E243" t="s">
        <v>20</v>
      </c>
      <c r="F243" t="s">
        <v>18</v>
      </c>
      <c r="G243">
        <v>2</v>
      </c>
      <c r="H243">
        <v>2</v>
      </c>
      <c r="I243" t="s">
        <v>1780</v>
      </c>
      <c r="K243" t="s">
        <v>484</v>
      </c>
      <c r="L243" t="s">
        <v>3493</v>
      </c>
      <c r="N243" t="s">
        <v>3494</v>
      </c>
      <c r="O243" t="s">
        <v>3493</v>
      </c>
      <c r="Q243" t="s">
        <v>143</v>
      </c>
      <c r="R243" s="86">
        <v>910.56</v>
      </c>
      <c r="S243" s="66">
        <v>10.199999999999999</v>
      </c>
    </row>
    <row r="244" spans="3:19" x14ac:dyDescent="0.25">
      <c r="D244">
        <v>20</v>
      </c>
      <c r="E244" t="s">
        <v>20</v>
      </c>
      <c r="F244" t="s">
        <v>18</v>
      </c>
      <c r="G244">
        <v>2</v>
      </c>
      <c r="H244">
        <v>2</v>
      </c>
      <c r="I244" t="s">
        <v>1782</v>
      </c>
      <c r="K244" t="s">
        <v>156</v>
      </c>
      <c r="L244" t="s">
        <v>3494</v>
      </c>
      <c r="N244" t="s">
        <v>3494</v>
      </c>
      <c r="O244" t="s">
        <v>3493</v>
      </c>
      <c r="Q244" t="s">
        <v>143</v>
      </c>
      <c r="R244" s="86">
        <v>1300.8</v>
      </c>
      <c r="S244" s="66">
        <v>18</v>
      </c>
    </row>
    <row r="245" spans="3:19" x14ac:dyDescent="0.25">
      <c r="C245" s="64" t="s">
        <v>2641</v>
      </c>
      <c r="R245" s="86">
        <v>63916.84</v>
      </c>
      <c r="S245" s="66">
        <v>960.20000000000027</v>
      </c>
    </row>
    <row r="246" spans="3:19" x14ac:dyDescent="0.25">
      <c r="C246" s="64">
        <v>79121</v>
      </c>
      <c r="D246">
        <v>1</v>
      </c>
      <c r="E246" t="s">
        <v>27</v>
      </c>
      <c r="F246" t="s">
        <v>36</v>
      </c>
      <c r="G246">
        <v>10</v>
      </c>
      <c r="H246">
        <v>9</v>
      </c>
      <c r="I246" t="s">
        <v>1785</v>
      </c>
      <c r="J246" t="s">
        <v>509</v>
      </c>
      <c r="K246" t="s">
        <v>484</v>
      </c>
      <c r="L246" t="s">
        <v>3493</v>
      </c>
      <c r="N246" t="s">
        <v>3493</v>
      </c>
      <c r="O246" t="s">
        <v>3493</v>
      </c>
      <c r="R246" s="86">
        <v>3960</v>
      </c>
      <c r="S246" s="66">
        <v>65.7</v>
      </c>
    </row>
    <row r="247" spans="3:19" x14ac:dyDescent="0.25">
      <c r="C247" s="64" t="s">
        <v>2773</v>
      </c>
      <c r="R247" s="86">
        <v>3960</v>
      </c>
      <c r="S247" s="66">
        <v>65.7</v>
      </c>
    </row>
    <row r="248" spans="3:19" x14ac:dyDescent="0.25">
      <c r="C248" s="64">
        <v>77607</v>
      </c>
      <c r="D248">
        <v>1</v>
      </c>
      <c r="E248" t="s">
        <v>31</v>
      </c>
      <c r="F248" t="s">
        <v>18</v>
      </c>
      <c r="G248">
        <v>2</v>
      </c>
      <c r="H248">
        <v>2</v>
      </c>
      <c r="I248" t="s">
        <v>1803</v>
      </c>
      <c r="K248" t="s">
        <v>484</v>
      </c>
      <c r="L248" t="s">
        <v>3493</v>
      </c>
      <c r="N248" t="s">
        <v>3494</v>
      </c>
      <c r="O248" t="s">
        <v>3494</v>
      </c>
      <c r="Q248" t="s">
        <v>143</v>
      </c>
      <c r="R248" s="86">
        <v>1862</v>
      </c>
      <c r="S248" s="66">
        <v>16</v>
      </c>
    </row>
    <row r="249" spans="3:19" x14ac:dyDescent="0.25">
      <c r="D249">
        <v>2</v>
      </c>
      <c r="E249" t="s">
        <v>31</v>
      </c>
      <c r="F249" t="s">
        <v>18</v>
      </c>
      <c r="G249">
        <v>2</v>
      </c>
      <c r="H249">
        <v>2</v>
      </c>
      <c r="I249" t="s">
        <v>1805</v>
      </c>
      <c r="K249" t="s">
        <v>484</v>
      </c>
      <c r="L249" t="s">
        <v>3493</v>
      </c>
      <c r="N249" t="s">
        <v>3494</v>
      </c>
      <c r="O249" t="s">
        <v>3494</v>
      </c>
      <c r="Q249" t="s">
        <v>143</v>
      </c>
      <c r="R249" s="86">
        <v>2058</v>
      </c>
      <c r="S249" s="66">
        <v>18.399999999999999</v>
      </c>
    </row>
    <row r="250" spans="3:19" x14ac:dyDescent="0.25">
      <c r="D250">
        <v>3</v>
      </c>
      <c r="E250" t="s">
        <v>31</v>
      </c>
      <c r="F250" t="s">
        <v>18</v>
      </c>
      <c r="G250">
        <v>3</v>
      </c>
      <c r="H250">
        <v>3</v>
      </c>
      <c r="I250" t="s">
        <v>1806</v>
      </c>
      <c r="K250" t="s">
        <v>484</v>
      </c>
      <c r="L250" t="s">
        <v>3493</v>
      </c>
      <c r="N250" t="s">
        <v>3494</v>
      </c>
      <c r="O250" t="s">
        <v>3494</v>
      </c>
      <c r="Q250" t="s">
        <v>143</v>
      </c>
      <c r="R250" s="86">
        <v>3430</v>
      </c>
      <c r="S250" s="66">
        <v>27.4</v>
      </c>
    </row>
    <row r="251" spans="3:19" x14ac:dyDescent="0.25">
      <c r="D251">
        <v>4</v>
      </c>
      <c r="E251" t="s">
        <v>31</v>
      </c>
      <c r="F251" t="s">
        <v>18</v>
      </c>
      <c r="G251">
        <v>12</v>
      </c>
      <c r="H251">
        <v>12</v>
      </c>
      <c r="I251" t="s">
        <v>1808</v>
      </c>
      <c r="K251" t="s">
        <v>484</v>
      </c>
      <c r="L251" t="s">
        <v>3493</v>
      </c>
      <c r="N251" t="s">
        <v>3494</v>
      </c>
      <c r="O251" t="s">
        <v>3494</v>
      </c>
      <c r="Q251" t="s">
        <v>143</v>
      </c>
      <c r="R251" s="86">
        <v>11172</v>
      </c>
      <c r="S251" s="66">
        <v>94.8</v>
      </c>
    </row>
    <row r="252" spans="3:19" x14ac:dyDescent="0.25">
      <c r="D252">
        <v>5</v>
      </c>
      <c r="E252" t="s">
        <v>20</v>
      </c>
      <c r="F252" t="s">
        <v>18</v>
      </c>
      <c r="G252">
        <v>15</v>
      </c>
      <c r="H252">
        <v>15</v>
      </c>
      <c r="I252" t="s">
        <v>1810</v>
      </c>
      <c r="J252" t="s">
        <v>510</v>
      </c>
      <c r="K252" t="s">
        <v>484</v>
      </c>
      <c r="L252" t="s">
        <v>3493</v>
      </c>
      <c r="N252" t="s">
        <v>3494</v>
      </c>
      <c r="O252" t="s">
        <v>3494</v>
      </c>
      <c r="P252" t="s">
        <v>3805</v>
      </c>
      <c r="R252" s="86">
        <v>11400</v>
      </c>
      <c r="S252" s="66">
        <v>138</v>
      </c>
    </row>
    <row r="253" spans="3:19" x14ac:dyDescent="0.25">
      <c r="D253">
        <v>6</v>
      </c>
      <c r="E253" t="s">
        <v>31</v>
      </c>
      <c r="F253" t="s">
        <v>18</v>
      </c>
      <c r="G253">
        <v>36</v>
      </c>
      <c r="H253">
        <v>36</v>
      </c>
      <c r="I253" t="s">
        <v>1811</v>
      </c>
      <c r="K253" t="s">
        <v>484</v>
      </c>
      <c r="L253" t="s">
        <v>3493</v>
      </c>
      <c r="N253" t="s">
        <v>3494</v>
      </c>
      <c r="O253" t="s">
        <v>3494</v>
      </c>
      <c r="Q253" t="s">
        <v>143</v>
      </c>
      <c r="R253" s="86">
        <v>14112</v>
      </c>
      <c r="S253" s="66">
        <v>151.19999999999999</v>
      </c>
    </row>
    <row r="254" spans="3:19" x14ac:dyDescent="0.25">
      <c r="C254" s="64" t="s">
        <v>2705</v>
      </c>
      <c r="R254" s="86">
        <v>44034</v>
      </c>
      <c r="S254" s="66">
        <v>445.8</v>
      </c>
    </row>
    <row r="255" spans="3:19" x14ac:dyDescent="0.25">
      <c r="C255" s="64">
        <v>76817</v>
      </c>
      <c r="D255">
        <v>1</v>
      </c>
      <c r="E255" t="s">
        <v>150</v>
      </c>
      <c r="F255" t="s">
        <v>18</v>
      </c>
      <c r="G255">
        <v>1</v>
      </c>
      <c r="H255">
        <v>0</v>
      </c>
      <c r="I255" t="s">
        <v>1913</v>
      </c>
      <c r="K255" t="s">
        <v>484</v>
      </c>
      <c r="L255" t="s">
        <v>3493</v>
      </c>
      <c r="N255" t="s">
        <v>3494</v>
      </c>
      <c r="O255" t="s">
        <v>3494</v>
      </c>
      <c r="Q255" t="s">
        <v>143</v>
      </c>
      <c r="R255" s="86">
        <v>0</v>
      </c>
      <c r="S255" s="66">
        <v>0</v>
      </c>
    </row>
    <row r="256" spans="3:19" x14ac:dyDescent="0.25">
      <c r="D256">
        <v>2</v>
      </c>
      <c r="E256" t="s">
        <v>150</v>
      </c>
      <c r="F256" t="s">
        <v>18</v>
      </c>
      <c r="G256">
        <v>4</v>
      </c>
      <c r="H256">
        <v>1</v>
      </c>
      <c r="I256" t="s">
        <v>1914</v>
      </c>
      <c r="K256" t="s">
        <v>484</v>
      </c>
      <c r="L256" t="s">
        <v>3493</v>
      </c>
      <c r="N256" t="s">
        <v>3494</v>
      </c>
      <c r="O256" t="s">
        <v>3494</v>
      </c>
      <c r="Q256" t="s">
        <v>143</v>
      </c>
      <c r="R256" s="86">
        <v>478</v>
      </c>
      <c r="S256" s="66">
        <v>8.1</v>
      </c>
    </row>
    <row r="257" spans="3:19" x14ac:dyDescent="0.25">
      <c r="D257">
        <v>3</v>
      </c>
      <c r="E257" t="s">
        <v>150</v>
      </c>
      <c r="F257" t="s">
        <v>18</v>
      </c>
      <c r="G257">
        <v>4</v>
      </c>
      <c r="H257">
        <v>0</v>
      </c>
      <c r="I257" t="s">
        <v>1916</v>
      </c>
      <c r="K257" t="s">
        <v>171</v>
      </c>
      <c r="L257" t="s">
        <v>3494</v>
      </c>
      <c r="N257" t="s">
        <v>3494</v>
      </c>
      <c r="O257" t="s">
        <v>3494</v>
      </c>
      <c r="Q257" t="s">
        <v>143</v>
      </c>
      <c r="R257" s="86">
        <v>0</v>
      </c>
      <c r="S257" s="66">
        <v>0</v>
      </c>
    </row>
    <row r="258" spans="3:19" x14ac:dyDescent="0.25">
      <c r="D258">
        <v>4</v>
      </c>
      <c r="E258" t="s">
        <v>150</v>
      </c>
      <c r="F258" t="s">
        <v>18</v>
      </c>
      <c r="G258">
        <v>1</v>
      </c>
      <c r="H258">
        <v>0</v>
      </c>
      <c r="I258" t="s">
        <v>1918</v>
      </c>
      <c r="K258" t="s">
        <v>484</v>
      </c>
      <c r="L258" t="s">
        <v>3493</v>
      </c>
      <c r="N258" t="s">
        <v>3494</v>
      </c>
      <c r="O258" t="s">
        <v>3494</v>
      </c>
      <c r="Q258" t="s">
        <v>143</v>
      </c>
      <c r="R258" s="86">
        <v>0</v>
      </c>
      <c r="S258" s="66">
        <v>0</v>
      </c>
    </row>
    <row r="259" spans="3:19" x14ac:dyDescent="0.25">
      <c r="D259">
        <v>5</v>
      </c>
      <c r="E259" t="s">
        <v>150</v>
      </c>
      <c r="F259" t="s">
        <v>18</v>
      </c>
      <c r="G259">
        <v>2</v>
      </c>
      <c r="H259">
        <v>0</v>
      </c>
      <c r="I259" t="s">
        <v>1920</v>
      </c>
      <c r="K259" t="s">
        <v>484</v>
      </c>
      <c r="L259" t="s">
        <v>3493</v>
      </c>
      <c r="N259" t="s">
        <v>3494</v>
      </c>
      <c r="O259" t="s">
        <v>3494</v>
      </c>
      <c r="Q259" t="s">
        <v>143</v>
      </c>
      <c r="R259" s="86">
        <v>0</v>
      </c>
      <c r="S259" s="66">
        <v>0</v>
      </c>
    </row>
    <row r="260" spans="3:19" x14ac:dyDescent="0.25">
      <c r="D260">
        <v>6</v>
      </c>
      <c r="E260" t="s">
        <v>150</v>
      </c>
      <c r="F260" t="s">
        <v>18</v>
      </c>
      <c r="G260">
        <v>2</v>
      </c>
      <c r="H260">
        <v>0</v>
      </c>
      <c r="I260" t="s">
        <v>1921</v>
      </c>
      <c r="K260" t="s">
        <v>484</v>
      </c>
      <c r="L260" t="s">
        <v>3493</v>
      </c>
      <c r="N260" t="s">
        <v>3494</v>
      </c>
      <c r="O260" t="s">
        <v>3494</v>
      </c>
      <c r="Q260" t="s">
        <v>143</v>
      </c>
      <c r="R260" s="86">
        <v>0</v>
      </c>
      <c r="S260" s="66">
        <v>0</v>
      </c>
    </row>
    <row r="261" spans="3:19" x14ac:dyDescent="0.25">
      <c r="D261">
        <v>7</v>
      </c>
      <c r="E261" t="s">
        <v>150</v>
      </c>
      <c r="F261" t="s">
        <v>18</v>
      </c>
      <c r="G261">
        <v>24</v>
      </c>
      <c r="H261">
        <v>-1</v>
      </c>
      <c r="I261" t="s">
        <v>1923</v>
      </c>
      <c r="K261" t="s">
        <v>484</v>
      </c>
      <c r="L261" t="s">
        <v>3493</v>
      </c>
      <c r="N261" t="s">
        <v>3494</v>
      </c>
      <c r="O261" t="s">
        <v>3494</v>
      </c>
      <c r="Q261" t="s">
        <v>143</v>
      </c>
      <c r="R261" s="86">
        <v>-534.5</v>
      </c>
      <c r="S261" s="66">
        <v>-8.15</v>
      </c>
    </row>
    <row r="262" spans="3:19" x14ac:dyDescent="0.25">
      <c r="D262">
        <v>8</v>
      </c>
      <c r="E262" t="s">
        <v>150</v>
      </c>
      <c r="F262" t="s">
        <v>18</v>
      </c>
      <c r="G262">
        <v>8</v>
      </c>
      <c r="H262">
        <v>1</v>
      </c>
      <c r="I262" t="s">
        <v>1925</v>
      </c>
      <c r="K262" t="s">
        <v>484</v>
      </c>
      <c r="L262" t="s">
        <v>3493</v>
      </c>
      <c r="N262" t="s">
        <v>3494</v>
      </c>
      <c r="O262" t="s">
        <v>3494</v>
      </c>
      <c r="Q262" t="s">
        <v>143</v>
      </c>
      <c r="R262" s="86">
        <v>615.5</v>
      </c>
      <c r="S262" s="66">
        <v>10</v>
      </c>
    </row>
    <row r="263" spans="3:19" x14ac:dyDescent="0.25">
      <c r="D263">
        <v>9</v>
      </c>
      <c r="E263" t="s">
        <v>150</v>
      </c>
      <c r="F263" t="s">
        <v>18</v>
      </c>
      <c r="G263">
        <v>8</v>
      </c>
      <c r="H263">
        <v>-1</v>
      </c>
      <c r="I263" t="s">
        <v>1927</v>
      </c>
      <c r="K263" t="s">
        <v>484</v>
      </c>
      <c r="L263" t="s">
        <v>3493</v>
      </c>
      <c r="N263" t="s">
        <v>3494</v>
      </c>
      <c r="O263" t="s">
        <v>3494</v>
      </c>
      <c r="Q263" t="s">
        <v>143</v>
      </c>
      <c r="R263" s="86">
        <v>-576</v>
      </c>
      <c r="S263" s="66">
        <v>-9.9</v>
      </c>
    </row>
    <row r="264" spans="3:19" x14ac:dyDescent="0.25">
      <c r="D264">
        <v>10</v>
      </c>
      <c r="E264" t="s">
        <v>150</v>
      </c>
      <c r="F264" t="s">
        <v>18</v>
      </c>
      <c r="G264">
        <v>2</v>
      </c>
      <c r="H264">
        <v>0</v>
      </c>
      <c r="I264" t="s">
        <v>1929</v>
      </c>
      <c r="K264" t="s">
        <v>168</v>
      </c>
      <c r="L264" t="s">
        <v>3494</v>
      </c>
      <c r="N264" t="s">
        <v>3494</v>
      </c>
      <c r="O264" t="s">
        <v>3494</v>
      </c>
      <c r="Q264" t="s">
        <v>143</v>
      </c>
      <c r="R264" s="86">
        <v>0</v>
      </c>
      <c r="S264" s="66">
        <v>0</v>
      </c>
    </row>
    <row r="265" spans="3:19" x14ac:dyDescent="0.25">
      <c r="D265">
        <v>11</v>
      </c>
      <c r="E265" t="s">
        <v>150</v>
      </c>
      <c r="F265" t="s">
        <v>18</v>
      </c>
      <c r="G265">
        <v>4</v>
      </c>
      <c r="H265">
        <v>0</v>
      </c>
      <c r="I265" t="s">
        <v>1931</v>
      </c>
      <c r="K265" t="s">
        <v>484</v>
      </c>
      <c r="L265" t="s">
        <v>3493</v>
      </c>
      <c r="N265" t="s">
        <v>3494</v>
      </c>
      <c r="O265" t="s">
        <v>3494</v>
      </c>
      <c r="Q265" t="s">
        <v>143</v>
      </c>
      <c r="R265" s="86">
        <v>0</v>
      </c>
      <c r="S265" s="66">
        <v>0</v>
      </c>
    </row>
    <row r="266" spans="3:19" x14ac:dyDescent="0.25">
      <c r="D266">
        <v>12</v>
      </c>
      <c r="E266" t="s">
        <v>150</v>
      </c>
      <c r="F266" t="s">
        <v>18</v>
      </c>
      <c r="G266">
        <v>4</v>
      </c>
      <c r="H266">
        <v>0</v>
      </c>
      <c r="I266" t="s">
        <v>1933</v>
      </c>
      <c r="K266" t="s">
        <v>484</v>
      </c>
      <c r="L266" t="s">
        <v>3493</v>
      </c>
      <c r="N266" t="s">
        <v>3494</v>
      </c>
      <c r="O266" t="s">
        <v>3494</v>
      </c>
      <c r="Q266" t="s">
        <v>143</v>
      </c>
      <c r="R266" s="86">
        <v>0</v>
      </c>
      <c r="S266" s="66">
        <v>0</v>
      </c>
    </row>
    <row r="267" spans="3:19" x14ac:dyDescent="0.25">
      <c r="D267">
        <v>13</v>
      </c>
      <c r="E267" t="s">
        <v>150</v>
      </c>
      <c r="F267" t="s">
        <v>18</v>
      </c>
      <c r="G267">
        <v>2</v>
      </c>
      <c r="H267">
        <v>0</v>
      </c>
      <c r="I267" t="s">
        <v>1935</v>
      </c>
      <c r="K267" t="s">
        <v>484</v>
      </c>
      <c r="L267" t="s">
        <v>3493</v>
      </c>
      <c r="N267" t="s">
        <v>3494</v>
      </c>
      <c r="O267" t="s">
        <v>3494</v>
      </c>
      <c r="Q267" t="s">
        <v>143</v>
      </c>
      <c r="R267" s="86">
        <v>0</v>
      </c>
      <c r="S267" s="66">
        <v>0</v>
      </c>
    </row>
    <row r="268" spans="3:19" x14ac:dyDescent="0.25">
      <c r="D268">
        <v>14</v>
      </c>
      <c r="E268" t="s">
        <v>150</v>
      </c>
      <c r="F268" t="s">
        <v>18</v>
      </c>
      <c r="G268">
        <v>1</v>
      </c>
      <c r="H268">
        <v>0</v>
      </c>
      <c r="I268" t="s">
        <v>1937</v>
      </c>
      <c r="K268" t="s">
        <v>484</v>
      </c>
      <c r="L268" t="s">
        <v>3493</v>
      </c>
      <c r="N268" t="s">
        <v>3494</v>
      </c>
      <c r="O268" t="s">
        <v>3494</v>
      </c>
      <c r="Q268" t="s">
        <v>143</v>
      </c>
      <c r="R268" s="86">
        <v>0</v>
      </c>
      <c r="S268" s="66">
        <v>0</v>
      </c>
    </row>
    <row r="269" spans="3:19" x14ac:dyDescent="0.25">
      <c r="C269" s="64" t="s">
        <v>2797</v>
      </c>
      <c r="R269" s="86">
        <v>-17</v>
      </c>
      <c r="S269" s="66">
        <v>4.9999999999998934E-2</v>
      </c>
    </row>
    <row r="270" spans="3:19" x14ac:dyDescent="0.25">
      <c r="C270" s="64">
        <v>78778</v>
      </c>
      <c r="D270">
        <v>1</v>
      </c>
      <c r="E270" t="s">
        <v>31</v>
      </c>
      <c r="F270" t="s">
        <v>18</v>
      </c>
      <c r="G270">
        <v>4</v>
      </c>
      <c r="H270">
        <v>4</v>
      </c>
      <c r="I270" t="s">
        <v>1948</v>
      </c>
      <c r="K270" t="s">
        <v>484</v>
      </c>
      <c r="L270" t="s">
        <v>3493</v>
      </c>
      <c r="N270" t="s">
        <v>3494</v>
      </c>
      <c r="O270" t="s">
        <v>3494</v>
      </c>
      <c r="Q270" t="s">
        <v>143</v>
      </c>
      <c r="R270" s="86">
        <v>3818</v>
      </c>
      <c r="S270" s="66">
        <v>37.799999999999997</v>
      </c>
    </row>
    <row r="271" spans="3:19" x14ac:dyDescent="0.25">
      <c r="D271">
        <v>2</v>
      </c>
      <c r="E271" t="s">
        <v>31</v>
      </c>
      <c r="F271" t="s">
        <v>18</v>
      </c>
      <c r="G271">
        <v>3</v>
      </c>
      <c r="H271">
        <v>3</v>
      </c>
      <c r="I271" t="s">
        <v>1950</v>
      </c>
      <c r="J271" t="s">
        <v>476</v>
      </c>
      <c r="K271" t="s">
        <v>208</v>
      </c>
      <c r="L271" t="s">
        <v>3493</v>
      </c>
      <c r="M271" t="s">
        <v>208</v>
      </c>
      <c r="N271" t="s">
        <v>3494</v>
      </c>
      <c r="O271" t="s">
        <v>3494</v>
      </c>
      <c r="Q271" t="s">
        <v>143</v>
      </c>
      <c r="R271" s="86">
        <v>2656</v>
      </c>
      <c r="S271" s="66">
        <v>26</v>
      </c>
    </row>
    <row r="272" spans="3:19" x14ac:dyDescent="0.25">
      <c r="C272" s="64" t="s">
        <v>2671</v>
      </c>
      <c r="R272" s="86">
        <v>6474</v>
      </c>
      <c r="S272" s="66">
        <v>63.8</v>
      </c>
    </row>
    <row r="273" spans="3:19" x14ac:dyDescent="0.25">
      <c r="C273" s="64">
        <v>77868</v>
      </c>
      <c r="D273">
        <v>1</v>
      </c>
      <c r="E273" t="s">
        <v>20</v>
      </c>
      <c r="F273" t="s">
        <v>18</v>
      </c>
      <c r="G273">
        <v>22</v>
      </c>
      <c r="H273">
        <v>22</v>
      </c>
      <c r="I273" t="s">
        <v>1985</v>
      </c>
      <c r="J273" t="s">
        <v>476</v>
      </c>
      <c r="K273" t="s">
        <v>484</v>
      </c>
      <c r="L273" t="s">
        <v>3493</v>
      </c>
      <c r="N273" t="s">
        <v>3493</v>
      </c>
      <c r="O273" t="s">
        <v>3493</v>
      </c>
      <c r="R273" s="86">
        <v>18900</v>
      </c>
      <c r="S273" s="66">
        <v>210</v>
      </c>
    </row>
    <row r="274" spans="3:19" x14ac:dyDescent="0.25">
      <c r="D274">
        <v>2</v>
      </c>
      <c r="E274" t="s">
        <v>20</v>
      </c>
      <c r="F274" t="s">
        <v>18</v>
      </c>
      <c r="G274">
        <v>13</v>
      </c>
      <c r="H274">
        <v>13</v>
      </c>
      <c r="I274" t="s">
        <v>1987</v>
      </c>
      <c r="J274" t="s">
        <v>476</v>
      </c>
      <c r="K274" t="s">
        <v>484</v>
      </c>
      <c r="L274" t="s">
        <v>3493</v>
      </c>
      <c r="N274" t="s">
        <v>3493</v>
      </c>
      <c r="O274" t="s">
        <v>3493</v>
      </c>
      <c r="R274" s="86">
        <v>9734</v>
      </c>
      <c r="S274" s="66">
        <v>98</v>
      </c>
    </row>
    <row r="275" spans="3:19" x14ac:dyDescent="0.25">
      <c r="C275" s="64" t="s">
        <v>2779</v>
      </c>
      <c r="R275" s="86">
        <v>28634</v>
      </c>
      <c r="S275" s="66">
        <v>308</v>
      </c>
    </row>
    <row r="276" spans="3:19" x14ac:dyDescent="0.25">
      <c r="C276" s="64">
        <v>78820</v>
      </c>
      <c r="D276">
        <v>2</v>
      </c>
      <c r="E276" t="s">
        <v>31</v>
      </c>
      <c r="F276" t="s">
        <v>18</v>
      </c>
      <c r="G276">
        <v>14</v>
      </c>
      <c r="H276">
        <v>14</v>
      </c>
      <c r="I276" t="s">
        <v>1993</v>
      </c>
      <c r="K276" t="s">
        <v>484</v>
      </c>
      <c r="L276" t="s">
        <v>3493</v>
      </c>
      <c r="N276" t="s">
        <v>3494</v>
      </c>
      <c r="O276" t="s">
        <v>3494</v>
      </c>
      <c r="Q276" t="s">
        <v>143</v>
      </c>
      <c r="R276" s="86">
        <v>8680</v>
      </c>
      <c r="S276" s="66">
        <v>98</v>
      </c>
    </row>
    <row r="277" spans="3:19" x14ac:dyDescent="0.25">
      <c r="D277">
        <v>3</v>
      </c>
      <c r="E277" t="s">
        <v>31</v>
      </c>
      <c r="F277" t="s">
        <v>18</v>
      </c>
      <c r="G277">
        <v>24</v>
      </c>
      <c r="H277">
        <v>24</v>
      </c>
      <c r="I277" t="s">
        <v>1995</v>
      </c>
      <c r="K277" t="s">
        <v>484</v>
      </c>
      <c r="L277" t="s">
        <v>3493</v>
      </c>
      <c r="N277" t="s">
        <v>3494</v>
      </c>
      <c r="O277" t="s">
        <v>3494</v>
      </c>
      <c r="Q277" t="s">
        <v>143</v>
      </c>
      <c r="R277" s="86">
        <v>29736</v>
      </c>
      <c r="S277" s="66">
        <v>256.8</v>
      </c>
    </row>
    <row r="278" spans="3:19" x14ac:dyDescent="0.25">
      <c r="D278">
        <v>4</v>
      </c>
      <c r="E278" t="s">
        <v>31</v>
      </c>
      <c r="F278" t="s">
        <v>18</v>
      </c>
      <c r="G278">
        <v>24</v>
      </c>
      <c r="H278">
        <v>24</v>
      </c>
      <c r="I278" t="s">
        <v>1997</v>
      </c>
      <c r="K278" t="s">
        <v>484</v>
      </c>
      <c r="L278" t="s">
        <v>3493</v>
      </c>
      <c r="N278" t="s">
        <v>3494</v>
      </c>
      <c r="O278" t="s">
        <v>3494</v>
      </c>
      <c r="Q278" t="s">
        <v>143</v>
      </c>
      <c r="R278" s="86">
        <v>14880</v>
      </c>
      <c r="S278" s="66">
        <v>168</v>
      </c>
    </row>
    <row r="279" spans="3:19" x14ac:dyDescent="0.25">
      <c r="D279">
        <v>5</v>
      </c>
      <c r="E279" t="s">
        <v>31</v>
      </c>
      <c r="F279" t="s">
        <v>18</v>
      </c>
      <c r="G279">
        <v>18</v>
      </c>
      <c r="H279">
        <v>18</v>
      </c>
      <c r="I279" t="s">
        <v>1999</v>
      </c>
      <c r="K279" t="s">
        <v>484</v>
      </c>
      <c r="L279" t="s">
        <v>3493</v>
      </c>
      <c r="N279" t="s">
        <v>3494</v>
      </c>
      <c r="O279" t="s">
        <v>3494</v>
      </c>
      <c r="Q279" t="s">
        <v>143</v>
      </c>
      <c r="R279" s="86">
        <v>22302</v>
      </c>
      <c r="S279" s="66">
        <v>192.6</v>
      </c>
    </row>
    <row r="280" spans="3:19" x14ac:dyDescent="0.25">
      <c r="C280" s="64" t="s">
        <v>2673</v>
      </c>
      <c r="R280" s="86">
        <v>75598</v>
      </c>
      <c r="S280" s="66">
        <v>715.4</v>
      </c>
    </row>
    <row r="281" spans="3:19" x14ac:dyDescent="0.25">
      <c r="C281" s="64">
        <v>79311</v>
      </c>
      <c r="D281">
        <v>1</v>
      </c>
      <c r="E281" t="s">
        <v>20</v>
      </c>
      <c r="F281" t="s">
        <v>36</v>
      </c>
      <c r="G281">
        <v>1</v>
      </c>
      <c r="H281">
        <v>1</v>
      </c>
      <c r="I281" t="s">
        <v>2025</v>
      </c>
      <c r="J281" t="s">
        <v>476</v>
      </c>
      <c r="K281" t="s">
        <v>484</v>
      </c>
      <c r="L281" t="s">
        <v>3493</v>
      </c>
      <c r="N281" t="s">
        <v>3493</v>
      </c>
      <c r="O281" t="s">
        <v>3493</v>
      </c>
      <c r="R281" s="86">
        <v>150</v>
      </c>
      <c r="S281" s="66">
        <v>4.3</v>
      </c>
    </row>
    <row r="282" spans="3:19" x14ac:dyDescent="0.25">
      <c r="D282">
        <v>2</v>
      </c>
      <c r="E282" t="s">
        <v>20</v>
      </c>
      <c r="F282" t="s">
        <v>36</v>
      </c>
      <c r="G282">
        <v>1</v>
      </c>
      <c r="H282">
        <v>1</v>
      </c>
      <c r="I282" t="s">
        <v>2027</v>
      </c>
      <c r="J282" t="s">
        <v>476</v>
      </c>
      <c r="K282" t="s">
        <v>484</v>
      </c>
      <c r="L282" t="s">
        <v>3493</v>
      </c>
      <c r="N282" t="s">
        <v>3493</v>
      </c>
      <c r="O282" t="s">
        <v>3493</v>
      </c>
      <c r="R282" s="86">
        <v>300</v>
      </c>
      <c r="S282" s="66">
        <v>4.3</v>
      </c>
    </row>
    <row r="283" spans="3:19" x14ac:dyDescent="0.25">
      <c r="C283" s="64" t="s">
        <v>2674</v>
      </c>
      <c r="R283" s="86">
        <v>450</v>
      </c>
      <c r="S283" s="66">
        <v>8.6</v>
      </c>
    </row>
    <row r="284" spans="3:19" x14ac:dyDescent="0.25">
      <c r="C284" s="64">
        <v>77945</v>
      </c>
      <c r="D284">
        <v>1</v>
      </c>
      <c r="E284" t="s">
        <v>31</v>
      </c>
      <c r="F284" t="s">
        <v>18</v>
      </c>
      <c r="G284">
        <v>3</v>
      </c>
      <c r="H284">
        <v>3</v>
      </c>
      <c r="I284" t="s">
        <v>820</v>
      </c>
      <c r="J284" t="s">
        <v>510</v>
      </c>
      <c r="K284" t="s">
        <v>171</v>
      </c>
      <c r="L284" t="s">
        <v>3493</v>
      </c>
      <c r="M284" t="s">
        <v>171</v>
      </c>
      <c r="N284" t="s">
        <v>3494</v>
      </c>
      <c r="O284" t="s">
        <v>3494</v>
      </c>
      <c r="Q284" t="s">
        <v>143</v>
      </c>
      <c r="R284" s="86">
        <v>2370</v>
      </c>
      <c r="S284" s="66">
        <v>23.67</v>
      </c>
    </row>
    <row r="285" spans="3:19" x14ac:dyDescent="0.25">
      <c r="D285">
        <v>2</v>
      </c>
      <c r="E285" t="s">
        <v>31</v>
      </c>
      <c r="F285" t="s">
        <v>18</v>
      </c>
      <c r="G285">
        <v>21</v>
      </c>
      <c r="H285">
        <v>21</v>
      </c>
      <c r="I285" t="s">
        <v>822</v>
      </c>
      <c r="J285" t="s">
        <v>510</v>
      </c>
      <c r="K285" t="s">
        <v>171</v>
      </c>
      <c r="L285" t="s">
        <v>3494</v>
      </c>
      <c r="N285" t="s">
        <v>3494</v>
      </c>
      <c r="O285" t="s">
        <v>3494</v>
      </c>
      <c r="Q285" t="s">
        <v>143</v>
      </c>
      <c r="R285" s="86">
        <v>33670</v>
      </c>
      <c r="S285" s="66">
        <v>187.67</v>
      </c>
    </row>
    <row r="286" spans="3:19" x14ac:dyDescent="0.25">
      <c r="D286">
        <v>3</v>
      </c>
      <c r="E286" t="s">
        <v>31</v>
      </c>
      <c r="F286" t="s">
        <v>18</v>
      </c>
      <c r="G286">
        <v>2</v>
      </c>
      <c r="H286">
        <v>2</v>
      </c>
      <c r="I286" t="s">
        <v>824</v>
      </c>
      <c r="J286" t="s">
        <v>510</v>
      </c>
      <c r="K286" t="s">
        <v>208</v>
      </c>
      <c r="L286" t="s">
        <v>3494</v>
      </c>
      <c r="N286" t="s">
        <v>3494</v>
      </c>
      <c r="O286" t="s">
        <v>3494</v>
      </c>
      <c r="Q286" t="s">
        <v>143</v>
      </c>
      <c r="R286" s="86">
        <v>3150</v>
      </c>
      <c r="S286" s="66">
        <v>17.45</v>
      </c>
    </row>
    <row r="287" spans="3:19" x14ac:dyDescent="0.25">
      <c r="C287" s="64" t="s">
        <v>1312</v>
      </c>
      <c r="R287" s="86">
        <v>39190</v>
      </c>
      <c r="S287" s="66">
        <v>228.78999999999996</v>
      </c>
    </row>
    <row r="288" spans="3:19" x14ac:dyDescent="0.25">
      <c r="C288" s="64">
        <v>77947</v>
      </c>
      <c r="D288">
        <v>1</v>
      </c>
      <c r="E288" t="s">
        <v>31</v>
      </c>
      <c r="F288" t="s">
        <v>18</v>
      </c>
      <c r="G288">
        <v>3</v>
      </c>
      <c r="H288">
        <v>3</v>
      </c>
      <c r="I288" t="s">
        <v>826</v>
      </c>
      <c r="J288" t="s">
        <v>510</v>
      </c>
      <c r="K288" t="s">
        <v>171</v>
      </c>
      <c r="L288" t="s">
        <v>3494</v>
      </c>
      <c r="N288" t="s">
        <v>3494</v>
      </c>
      <c r="O288" t="s">
        <v>3494</v>
      </c>
      <c r="Q288" t="s">
        <v>143</v>
      </c>
      <c r="R288" s="86">
        <v>5520</v>
      </c>
      <c r="S288" s="66">
        <v>29.090000000000003</v>
      </c>
    </row>
    <row r="289" spans="3:19" x14ac:dyDescent="0.25">
      <c r="D289">
        <v>2</v>
      </c>
      <c r="E289" t="s">
        <v>31</v>
      </c>
      <c r="F289" t="s">
        <v>18</v>
      </c>
      <c r="G289">
        <v>8</v>
      </c>
      <c r="H289">
        <v>8</v>
      </c>
      <c r="I289" t="s">
        <v>828</v>
      </c>
      <c r="J289" t="s">
        <v>510</v>
      </c>
      <c r="K289" t="s">
        <v>171</v>
      </c>
      <c r="L289" t="s">
        <v>3494</v>
      </c>
      <c r="N289" t="s">
        <v>3494</v>
      </c>
      <c r="O289" t="s">
        <v>3494</v>
      </c>
      <c r="Q289" t="s">
        <v>143</v>
      </c>
      <c r="R289" s="86">
        <v>16960</v>
      </c>
      <c r="S289" s="66">
        <v>78.959999999999994</v>
      </c>
    </row>
    <row r="290" spans="3:19" x14ac:dyDescent="0.25">
      <c r="D290">
        <v>15</v>
      </c>
      <c r="E290" t="s">
        <v>31</v>
      </c>
      <c r="F290" t="s">
        <v>18</v>
      </c>
      <c r="G290">
        <v>4</v>
      </c>
      <c r="H290">
        <v>4</v>
      </c>
      <c r="I290" t="s">
        <v>830</v>
      </c>
      <c r="K290" t="s">
        <v>171</v>
      </c>
      <c r="L290" t="s">
        <v>3494</v>
      </c>
      <c r="N290" t="s">
        <v>3494</v>
      </c>
      <c r="O290" t="s">
        <v>3494</v>
      </c>
      <c r="Q290" t="s">
        <v>143</v>
      </c>
      <c r="R290" s="86">
        <v>6010</v>
      </c>
      <c r="S290" s="66">
        <v>33.71</v>
      </c>
    </row>
    <row r="291" spans="3:19" x14ac:dyDescent="0.25">
      <c r="C291" s="64" t="s">
        <v>1313</v>
      </c>
      <c r="R291" s="86">
        <v>28490</v>
      </c>
      <c r="S291" s="66">
        <v>141.76</v>
      </c>
    </row>
    <row r="292" spans="3:19" x14ac:dyDescent="0.25">
      <c r="C292" s="64">
        <v>77615</v>
      </c>
      <c r="D292">
        <v>1</v>
      </c>
      <c r="E292" t="s">
        <v>31</v>
      </c>
      <c r="F292" t="s">
        <v>18</v>
      </c>
      <c r="G292">
        <v>5</v>
      </c>
      <c r="H292">
        <v>5</v>
      </c>
      <c r="I292" t="s">
        <v>2077</v>
      </c>
      <c r="K292" t="s">
        <v>484</v>
      </c>
      <c r="L292" t="s">
        <v>3493</v>
      </c>
      <c r="N292" t="s">
        <v>3494</v>
      </c>
      <c r="O292" t="s">
        <v>3494</v>
      </c>
      <c r="Q292" t="s">
        <v>143</v>
      </c>
      <c r="R292" s="86">
        <v>4800</v>
      </c>
      <c r="S292" s="66">
        <v>70</v>
      </c>
    </row>
    <row r="293" spans="3:19" x14ac:dyDescent="0.25">
      <c r="D293">
        <v>2</v>
      </c>
      <c r="E293" t="s">
        <v>31</v>
      </c>
      <c r="F293" t="s">
        <v>18</v>
      </c>
      <c r="G293">
        <v>16</v>
      </c>
      <c r="H293">
        <v>16</v>
      </c>
      <c r="I293" t="s">
        <v>2079</v>
      </c>
      <c r="K293" t="s">
        <v>484</v>
      </c>
      <c r="L293" t="s">
        <v>3493</v>
      </c>
      <c r="N293" t="s">
        <v>3494</v>
      </c>
      <c r="O293" t="s">
        <v>3494</v>
      </c>
      <c r="Q293" t="s">
        <v>143</v>
      </c>
      <c r="R293" s="86">
        <v>10240</v>
      </c>
      <c r="S293" s="66">
        <v>160</v>
      </c>
    </row>
    <row r="294" spans="3:19" x14ac:dyDescent="0.25">
      <c r="D294">
        <v>3</v>
      </c>
      <c r="E294" t="s">
        <v>31</v>
      </c>
      <c r="F294" t="s">
        <v>18</v>
      </c>
      <c r="G294">
        <v>12</v>
      </c>
      <c r="H294">
        <v>12</v>
      </c>
      <c r="I294" t="s">
        <v>2081</v>
      </c>
      <c r="K294" t="s">
        <v>484</v>
      </c>
      <c r="L294" t="s">
        <v>3493</v>
      </c>
      <c r="N294" t="s">
        <v>3494</v>
      </c>
      <c r="O294" t="s">
        <v>3494</v>
      </c>
      <c r="Q294" t="s">
        <v>143</v>
      </c>
      <c r="R294" s="86">
        <v>9600</v>
      </c>
      <c r="S294" s="66">
        <v>144</v>
      </c>
    </row>
    <row r="295" spans="3:19" x14ac:dyDescent="0.25">
      <c r="D295">
        <v>4</v>
      </c>
      <c r="E295" t="s">
        <v>20</v>
      </c>
      <c r="F295" t="s">
        <v>18</v>
      </c>
      <c r="G295">
        <v>94</v>
      </c>
      <c r="H295">
        <v>94</v>
      </c>
      <c r="I295" t="s">
        <v>2083</v>
      </c>
      <c r="K295" t="s">
        <v>484</v>
      </c>
      <c r="L295" t="s">
        <v>3493</v>
      </c>
      <c r="N295" t="s">
        <v>3494</v>
      </c>
      <c r="O295" t="s">
        <v>3493</v>
      </c>
      <c r="Q295" t="s">
        <v>143</v>
      </c>
      <c r="R295" s="86">
        <v>39480</v>
      </c>
      <c r="S295" s="66">
        <v>846</v>
      </c>
    </row>
    <row r="296" spans="3:19" x14ac:dyDescent="0.25">
      <c r="D296">
        <v>5</v>
      </c>
      <c r="E296" t="s">
        <v>20</v>
      </c>
      <c r="F296" t="s">
        <v>18</v>
      </c>
      <c r="G296">
        <v>25</v>
      </c>
      <c r="H296">
        <v>25</v>
      </c>
      <c r="I296" t="s">
        <v>2085</v>
      </c>
      <c r="K296" t="s">
        <v>484</v>
      </c>
      <c r="L296" t="s">
        <v>3493</v>
      </c>
      <c r="N296" t="s">
        <v>3494</v>
      </c>
      <c r="O296" t="s">
        <v>3493</v>
      </c>
      <c r="Q296" t="s">
        <v>143</v>
      </c>
      <c r="R296" s="86">
        <v>6000</v>
      </c>
      <c r="S296" s="66">
        <v>75</v>
      </c>
    </row>
    <row r="297" spans="3:19" x14ac:dyDescent="0.25">
      <c r="D297">
        <v>6</v>
      </c>
      <c r="E297" t="s">
        <v>20</v>
      </c>
      <c r="F297" t="s">
        <v>18</v>
      </c>
      <c r="G297">
        <v>7</v>
      </c>
      <c r="H297">
        <v>7</v>
      </c>
      <c r="I297" t="s">
        <v>2086</v>
      </c>
      <c r="K297" t="s">
        <v>484</v>
      </c>
      <c r="L297" t="s">
        <v>3493</v>
      </c>
      <c r="N297" t="s">
        <v>3494</v>
      </c>
      <c r="O297" t="s">
        <v>3493</v>
      </c>
      <c r="Q297" t="s">
        <v>143</v>
      </c>
      <c r="R297" s="86">
        <v>3360</v>
      </c>
      <c r="S297" s="66">
        <v>35</v>
      </c>
    </row>
    <row r="298" spans="3:19" x14ac:dyDescent="0.25">
      <c r="D298">
        <v>7</v>
      </c>
      <c r="E298" t="s">
        <v>20</v>
      </c>
      <c r="F298" t="s">
        <v>18</v>
      </c>
      <c r="G298">
        <v>10</v>
      </c>
      <c r="H298">
        <v>10</v>
      </c>
      <c r="I298" t="s">
        <v>2088</v>
      </c>
      <c r="K298" t="s">
        <v>484</v>
      </c>
      <c r="L298" t="s">
        <v>3493</v>
      </c>
      <c r="N298" t="s">
        <v>3494</v>
      </c>
      <c r="O298" t="s">
        <v>3493</v>
      </c>
      <c r="Q298" t="s">
        <v>143</v>
      </c>
      <c r="R298" s="86">
        <v>7200</v>
      </c>
      <c r="S298" s="66">
        <v>70</v>
      </c>
    </row>
    <row r="299" spans="3:19" x14ac:dyDescent="0.25">
      <c r="D299">
        <v>8</v>
      </c>
      <c r="E299" t="s">
        <v>20</v>
      </c>
      <c r="F299" t="s">
        <v>18</v>
      </c>
      <c r="G299">
        <v>6</v>
      </c>
      <c r="H299">
        <v>6</v>
      </c>
      <c r="I299" t="s">
        <v>2090</v>
      </c>
      <c r="K299" t="s">
        <v>484</v>
      </c>
      <c r="L299" t="s">
        <v>3493</v>
      </c>
      <c r="N299" t="s">
        <v>3494</v>
      </c>
      <c r="O299" t="s">
        <v>3493</v>
      </c>
      <c r="Q299" t="s">
        <v>143</v>
      </c>
      <c r="R299" s="86">
        <v>2880</v>
      </c>
      <c r="S299" s="66">
        <v>30</v>
      </c>
    </row>
    <row r="300" spans="3:19" x14ac:dyDescent="0.25">
      <c r="D300">
        <v>9</v>
      </c>
      <c r="E300" t="s">
        <v>20</v>
      </c>
      <c r="F300" t="s">
        <v>18</v>
      </c>
      <c r="G300">
        <v>10</v>
      </c>
      <c r="H300">
        <v>10</v>
      </c>
      <c r="I300" t="s">
        <v>2091</v>
      </c>
      <c r="K300" t="s">
        <v>484</v>
      </c>
      <c r="L300" t="s">
        <v>3493</v>
      </c>
      <c r="N300" t="s">
        <v>3494</v>
      </c>
      <c r="O300" t="s">
        <v>3493</v>
      </c>
      <c r="Q300" t="s">
        <v>143</v>
      </c>
      <c r="R300" s="86">
        <v>6000</v>
      </c>
      <c r="S300" s="66">
        <v>60</v>
      </c>
    </row>
    <row r="301" spans="3:19" x14ac:dyDescent="0.25">
      <c r="D301">
        <v>10</v>
      </c>
      <c r="E301" t="s">
        <v>20</v>
      </c>
      <c r="F301" t="s">
        <v>18</v>
      </c>
      <c r="G301">
        <v>2</v>
      </c>
      <c r="H301">
        <v>2</v>
      </c>
      <c r="I301" t="s">
        <v>2093</v>
      </c>
      <c r="K301" t="s">
        <v>484</v>
      </c>
      <c r="L301" t="s">
        <v>3493</v>
      </c>
      <c r="N301" t="s">
        <v>3494</v>
      </c>
      <c r="O301" t="s">
        <v>3493</v>
      </c>
      <c r="Q301" t="s">
        <v>143</v>
      </c>
      <c r="R301" s="86">
        <v>1440</v>
      </c>
      <c r="S301" s="66">
        <v>14</v>
      </c>
    </row>
    <row r="302" spans="3:19" x14ac:dyDescent="0.25">
      <c r="D302">
        <v>11</v>
      </c>
      <c r="E302" t="s">
        <v>31</v>
      </c>
      <c r="F302" t="s">
        <v>18</v>
      </c>
      <c r="G302">
        <v>17</v>
      </c>
      <c r="H302">
        <v>17</v>
      </c>
      <c r="I302" t="s">
        <v>2095</v>
      </c>
      <c r="K302" t="s">
        <v>484</v>
      </c>
      <c r="L302" t="s">
        <v>3493</v>
      </c>
      <c r="N302" t="s">
        <v>3494</v>
      </c>
      <c r="O302" t="s">
        <v>3494</v>
      </c>
      <c r="Q302" t="s">
        <v>143</v>
      </c>
      <c r="R302" s="86">
        <v>4335</v>
      </c>
      <c r="S302" s="66">
        <v>68</v>
      </c>
    </row>
    <row r="303" spans="3:19" x14ac:dyDescent="0.25">
      <c r="D303">
        <v>12</v>
      </c>
      <c r="E303" t="s">
        <v>31</v>
      </c>
      <c r="F303" t="s">
        <v>18</v>
      </c>
      <c r="G303">
        <v>8</v>
      </c>
      <c r="H303">
        <v>8</v>
      </c>
      <c r="I303" t="s">
        <v>2096</v>
      </c>
      <c r="K303" t="s">
        <v>484</v>
      </c>
      <c r="L303" t="s">
        <v>3493</v>
      </c>
      <c r="N303" t="s">
        <v>3494</v>
      </c>
      <c r="O303" t="s">
        <v>3494</v>
      </c>
      <c r="Q303" t="s">
        <v>143</v>
      </c>
      <c r="R303" s="86">
        <v>2040</v>
      </c>
      <c r="S303" s="66">
        <v>32</v>
      </c>
    </row>
    <row r="304" spans="3:19" x14ac:dyDescent="0.25">
      <c r="D304">
        <v>13</v>
      </c>
      <c r="E304" t="s">
        <v>20</v>
      </c>
      <c r="F304" t="s">
        <v>18</v>
      </c>
      <c r="G304">
        <v>12</v>
      </c>
      <c r="H304">
        <v>12</v>
      </c>
      <c r="I304" t="s">
        <v>2097</v>
      </c>
      <c r="K304" t="s">
        <v>484</v>
      </c>
      <c r="L304" t="s">
        <v>3493</v>
      </c>
      <c r="N304" t="s">
        <v>3494</v>
      </c>
      <c r="O304" t="s">
        <v>3493</v>
      </c>
      <c r="Q304" t="s">
        <v>143</v>
      </c>
      <c r="R304" s="86">
        <v>6000</v>
      </c>
      <c r="S304" s="66">
        <v>84</v>
      </c>
    </row>
    <row r="305" spans="3:19" x14ac:dyDescent="0.25">
      <c r="C305" s="64" t="s">
        <v>2678</v>
      </c>
      <c r="R305" s="86">
        <v>103375</v>
      </c>
      <c r="S305" s="66">
        <v>1688</v>
      </c>
    </row>
    <row r="306" spans="3:19" x14ac:dyDescent="0.25">
      <c r="C306" s="64">
        <v>79034</v>
      </c>
      <c r="D306">
        <v>1</v>
      </c>
      <c r="E306" t="s">
        <v>31</v>
      </c>
      <c r="F306" t="s">
        <v>36</v>
      </c>
      <c r="G306">
        <v>4</v>
      </c>
      <c r="H306">
        <v>4</v>
      </c>
      <c r="I306" t="s">
        <v>94</v>
      </c>
      <c r="J306" t="s">
        <v>476</v>
      </c>
      <c r="K306" t="s">
        <v>208</v>
      </c>
      <c r="L306" t="s">
        <v>3494</v>
      </c>
      <c r="N306" t="s">
        <v>3494</v>
      </c>
      <c r="O306" t="s">
        <v>3494</v>
      </c>
      <c r="Q306" t="s">
        <v>143</v>
      </c>
      <c r="R306" s="86">
        <v>3568</v>
      </c>
      <c r="S306" s="66">
        <v>74</v>
      </c>
    </row>
    <row r="307" spans="3:19" x14ac:dyDescent="0.25">
      <c r="C307" s="64" t="s">
        <v>2798</v>
      </c>
      <c r="R307" s="86">
        <v>3568</v>
      </c>
      <c r="S307" s="66">
        <v>74</v>
      </c>
    </row>
    <row r="308" spans="3:19" x14ac:dyDescent="0.25">
      <c r="C308" s="64">
        <v>78220</v>
      </c>
      <c r="D308">
        <v>1</v>
      </c>
      <c r="E308" t="s">
        <v>20</v>
      </c>
      <c r="F308" t="s">
        <v>18</v>
      </c>
      <c r="G308">
        <v>8</v>
      </c>
      <c r="H308">
        <v>8</v>
      </c>
      <c r="I308" t="s">
        <v>2115</v>
      </c>
      <c r="J308" t="s">
        <v>509</v>
      </c>
      <c r="K308" t="s">
        <v>484</v>
      </c>
      <c r="L308" t="s">
        <v>3493</v>
      </c>
      <c r="N308" t="s">
        <v>3494</v>
      </c>
      <c r="O308" t="s">
        <v>3493</v>
      </c>
      <c r="R308" s="86">
        <v>5440</v>
      </c>
      <c r="S308" s="66">
        <v>80</v>
      </c>
    </row>
    <row r="309" spans="3:19" x14ac:dyDescent="0.25">
      <c r="D309">
        <v>2</v>
      </c>
      <c r="E309" t="s">
        <v>20</v>
      </c>
      <c r="F309" t="s">
        <v>18</v>
      </c>
      <c r="G309">
        <v>2</v>
      </c>
      <c r="H309">
        <v>2</v>
      </c>
      <c r="I309" t="s">
        <v>2117</v>
      </c>
      <c r="J309" t="s">
        <v>509</v>
      </c>
      <c r="K309" t="s">
        <v>484</v>
      </c>
      <c r="L309" t="s">
        <v>3493</v>
      </c>
      <c r="N309" t="s">
        <v>3494</v>
      </c>
      <c r="O309" t="s">
        <v>3493</v>
      </c>
      <c r="R309" s="86">
        <v>1190</v>
      </c>
      <c r="S309" s="66">
        <v>20</v>
      </c>
    </row>
    <row r="310" spans="3:19" x14ac:dyDescent="0.25">
      <c r="D310">
        <v>3</v>
      </c>
      <c r="E310" t="s">
        <v>20</v>
      </c>
      <c r="F310" t="s">
        <v>18</v>
      </c>
      <c r="G310">
        <v>32</v>
      </c>
      <c r="H310">
        <v>32</v>
      </c>
      <c r="I310" t="s">
        <v>2119</v>
      </c>
      <c r="J310" t="s">
        <v>509</v>
      </c>
      <c r="K310" t="s">
        <v>484</v>
      </c>
      <c r="L310" t="s">
        <v>3493</v>
      </c>
      <c r="N310" t="s">
        <v>3494</v>
      </c>
      <c r="O310" t="s">
        <v>3493</v>
      </c>
      <c r="R310" s="86">
        <v>16320</v>
      </c>
      <c r="S310" s="66">
        <v>219.2</v>
      </c>
    </row>
    <row r="311" spans="3:19" x14ac:dyDescent="0.25">
      <c r="D311">
        <v>4</v>
      </c>
      <c r="E311" t="s">
        <v>20</v>
      </c>
      <c r="F311" t="s">
        <v>18</v>
      </c>
      <c r="G311">
        <v>2</v>
      </c>
      <c r="H311">
        <v>2</v>
      </c>
      <c r="I311" t="s">
        <v>2121</v>
      </c>
      <c r="J311" t="s">
        <v>509</v>
      </c>
      <c r="K311" t="s">
        <v>484</v>
      </c>
      <c r="L311" t="s">
        <v>3493</v>
      </c>
      <c r="N311" t="s">
        <v>3494</v>
      </c>
      <c r="O311" t="s">
        <v>3493</v>
      </c>
      <c r="R311" s="86">
        <v>850</v>
      </c>
      <c r="S311" s="66">
        <v>13.7</v>
      </c>
    </row>
    <row r="312" spans="3:19" x14ac:dyDescent="0.25">
      <c r="D312">
        <v>5</v>
      </c>
      <c r="E312" t="s">
        <v>20</v>
      </c>
      <c r="F312" t="s">
        <v>18</v>
      </c>
      <c r="G312">
        <v>3</v>
      </c>
      <c r="H312">
        <v>3</v>
      </c>
      <c r="I312" t="s">
        <v>2123</v>
      </c>
      <c r="J312" t="s">
        <v>509</v>
      </c>
      <c r="K312" t="s">
        <v>484</v>
      </c>
      <c r="L312" t="s">
        <v>3493</v>
      </c>
      <c r="N312" t="s">
        <v>3494</v>
      </c>
      <c r="O312" t="s">
        <v>3493</v>
      </c>
      <c r="R312" s="86">
        <v>2040</v>
      </c>
      <c r="S312" s="66">
        <v>30.299999999999997</v>
      </c>
    </row>
    <row r="313" spans="3:19" x14ac:dyDescent="0.25">
      <c r="D313">
        <v>6</v>
      </c>
      <c r="E313" t="s">
        <v>20</v>
      </c>
      <c r="F313" t="s">
        <v>18</v>
      </c>
      <c r="G313">
        <v>4</v>
      </c>
      <c r="H313">
        <v>4</v>
      </c>
      <c r="I313" t="s">
        <v>2125</v>
      </c>
      <c r="J313" t="s">
        <v>509</v>
      </c>
      <c r="K313" t="s">
        <v>484</v>
      </c>
      <c r="L313" t="s">
        <v>3493</v>
      </c>
      <c r="N313" t="s">
        <v>3494</v>
      </c>
      <c r="O313" t="s">
        <v>3493</v>
      </c>
      <c r="R313" s="86">
        <v>2040</v>
      </c>
      <c r="S313" s="66">
        <v>40.4</v>
      </c>
    </row>
    <row r="314" spans="3:19" x14ac:dyDescent="0.25">
      <c r="D314">
        <v>7</v>
      </c>
      <c r="E314" t="s">
        <v>20</v>
      </c>
      <c r="F314" t="s">
        <v>18</v>
      </c>
      <c r="G314">
        <v>4</v>
      </c>
      <c r="H314">
        <v>4</v>
      </c>
      <c r="I314" t="s">
        <v>2127</v>
      </c>
      <c r="J314" t="s">
        <v>509</v>
      </c>
      <c r="K314" t="s">
        <v>484</v>
      </c>
      <c r="L314" t="s">
        <v>3493</v>
      </c>
      <c r="N314" t="s">
        <v>3494</v>
      </c>
      <c r="O314" t="s">
        <v>3493</v>
      </c>
      <c r="R314" s="86">
        <v>1950</v>
      </c>
      <c r="S314" s="66">
        <v>33</v>
      </c>
    </row>
    <row r="315" spans="3:19" x14ac:dyDescent="0.25">
      <c r="D315">
        <v>8</v>
      </c>
      <c r="E315" t="s">
        <v>20</v>
      </c>
      <c r="F315" t="s">
        <v>18</v>
      </c>
      <c r="G315">
        <v>2</v>
      </c>
      <c r="H315">
        <v>2</v>
      </c>
      <c r="I315" t="s">
        <v>2129</v>
      </c>
      <c r="J315" t="s">
        <v>509</v>
      </c>
      <c r="K315" t="s">
        <v>484</v>
      </c>
      <c r="L315" t="s">
        <v>3493</v>
      </c>
      <c r="N315" t="s">
        <v>3494</v>
      </c>
      <c r="O315" t="s">
        <v>3493</v>
      </c>
      <c r="R315" s="86">
        <v>750</v>
      </c>
      <c r="S315" s="66">
        <v>9.8000000000000007</v>
      </c>
    </row>
    <row r="316" spans="3:19" x14ac:dyDescent="0.25">
      <c r="D316">
        <v>9</v>
      </c>
      <c r="E316" t="s">
        <v>20</v>
      </c>
      <c r="F316" t="s">
        <v>18</v>
      </c>
      <c r="G316">
        <v>1</v>
      </c>
      <c r="H316">
        <v>1</v>
      </c>
      <c r="I316" t="s">
        <v>2131</v>
      </c>
      <c r="J316" t="s">
        <v>509</v>
      </c>
      <c r="K316" t="s">
        <v>484</v>
      </c>
      <c r="L316" t="s">
        <v>3493</v>
      </c>
      <c r="N316" t="s">
        <v>3494</v>
      </c>
      <c r="O316" t="s">
        <v>3493</v>
      </c>
      <c r="R316" s="86">
        <v>450</v>
      </c>
      <c r="S316" s="66">
        <v>7.8</v>
      </c>
    </row>
    <row r="317" spans="3:19" x14ac:dyDescent="0.25">
      <c r="D317">
        <v>10</v>
      </c>
      <c r="E317" t="s">
        <v>20</v>
      </c>
      <c r="F317" t="s">
        <v>18</v>
      </c>
      <c r="G317">
        <v>10</v>
      </c>
      <c r="H317">
        <v>10</v>
      </c>
      <c r="I317" t="s">
        <v>2133</v>
      </c>
      <c r="J317" t="s">
        <v>509</v>
      </c>
      <c r="K317" t="s">
        <v>484</v>
      </c>
      <c r="L317" t="s">
        <v>3493</v>
      </c>
      <c r="N317" t="s">
        <v>3494</v>
      </c>
      <c r="O317" t="s">
        <v>3493</v>
      </c>
      <c r="R317" s="86">
        <v>1500</v>
      </c>
      <c r="S317" s="66">
        <v>48</v>
      </c>
    </row>
    <row r="318" spans="3:19" x14ac:dyDescent="0.25">
      <c r="D318">
        <v>11</v>
      </c>
      <c r="E318" t="s">
        <v>20</v>
      </c>
      <c r="F318" t="s">
        <v>18</v>
      </c>
      <c r="G318">
        <v>4</v>
      </c>
      <c r="H318">
        <v>4</v>
      </c>
      <c r="I318" t="s">
        <v>2135</v>
      </c>
      <c r="J318" t="s">
        <v>509</v>
      </c>
      <c r="K318" t="s">
        <v>484</v>
      </c>
      <c r="L318" t="s">
        <v>3493</v>
      </c>
      <c r="N318" t="s">
        <v>3494</v>
      </c>
      <c r="O318" t="s">
        <v>3493</v>
      </c>
      <c r="R318" s="86">
        <v>1714</v>
      </c>
      <c r="S318" s="66">
        <v>18.3</v>
      </c>
    </row>
    <row r="319" spans="3:19" x14ac:dyDescent="0.25">
      <c r="D319">
        <v>12</v>
      </c>
      <c r="E319" t="s">
        <v>20</v>
      </c>
      <c r="F319" t="s">
        <v>18</v>
      </c>
      <c r="G319">
        <v>12</v>
      </c>
      <c r="H319">
        <v>12</v>
      </c>
      <c r="I319" t="s">
        <v>2137</v>
      </c>
      <c r="J319" t="s">
        <v>509</v>
      </c>
      <c r="K319" t="s">
        <v>484</v>
      </c>
      <c r="L319" t="s">
        <v>3493</v>
      </c>
      <c r="N319" t="s">
        <v>3494</v>
      </c>
      <c r="O319" t="s">
        <v>3493</v>
      </c>
      <c r="R319" s="86">
        <v>5806</v>
      </c>
      <c r="S319" s="66">
        <v>61</v>
      </c>
    </row>
    <row r="320" spans="3:19" x14ac:dyDescent="0.25">
      <c r="D320">
        <v>13</v>
      </c>
      <c r="E320" t="s">
        <v>20</v>
      </c>
      <c r="F320" t="s">
        <v>18</v>
      </c>
      <c r="G320">
        <v>5</v>
      </c>
      <c r="H320">
        <v>5</v>
      </c>
      <c r="I320" t="s">
        <v>2139</v>
      </c>
      <c r="J320" t="s">
        <v>509</v>
      </c>
      <c r="K320" t="s">
        <v>484</v>
      </c>
      <c r="L320" t="s">
        <v>3493</v>
      </c>
      <c r="N320" t="s">
        <v>3494</v>
      </c>
      <c r="O320" t="s">
        <v>3493</v>
      </c>
      <c r="R320" s="86">
        <v>2520</v>
      </c>
      <c r="S320" s="66">
        <v>26.200000000000003</v>
      </c>
    </row>
    <row r="321" spans="3:19" x14ac:dyDescent="0.25">
      <c r="D321">
        <v>14</v>
      </c>
      <c r="E321" t="s">
        <v>20</v>
      </c>
      <c r="F321" t="s">
        <v>18</v>
      </c>
      <c r="G321">
        <v>3</v>
      </c>
      <c r="H321">
        <v>3</v>
      </c>
      <c r="I321" t="s">
        <v>2141</v>
      </c>
      <c r="J321" t="s">
        <v>509</v>
      </c>
      <c r="K321" t="s">
        <v>484</v>
      </c>
      <c r="L321" t="s">
        <v>3493</v>
      </c>
      <c r="N321" t="s">
        <v>3494</v>
      </c>
      <c r="O321" t="s">
        <v>3493</v>
      </c>
      <c r="R321" s="86">
        <v>1218</v>
      </c>
      <c r="S321" s="66">
        <v>12.5</v>
      </c>
    </row>
    <row r="322" spans="3:19" x14ac:dyDescent="0.25">
      <c r="D322">
        <v>15</v>
      </c>
      <c r="E322" t="s">
        <v>20</v>
      </c>
      <c r="F322" t="s">
        <v>18</v>
      </c>
      <c r="G322">
        <v>4</v>
      </c>
      <c r="H322">
        <v>4</v>
      </c>
      <c r="I322" t="s">
        <v>2143</v>
      </c>
      <c r="J322" t="s">
        <v>509</v>
      </c>
      <c r="K322" t="s">
        <v>484</v>
      </c>
      <c r="L322" t="s">
        <v>3493</v>
      </c>
      <c r="N322" t="s">
        <v>3494</v>
      </c>
      <c r="O322" t="s">
        <v>3493</v>
      </c>
      <c r="R322" s="86">
        <v>1714</v>
      </c>
      <c r="S322" s="66">
        <v>18.3</v>
      </c>
    </row>
    <row r="323" spans="3:19" x14ac:dyDescent="0.25">
      <c r="C323" s="64" t="s">
        <v>2782</v>
      </c>
      <c r="R323" s="86">
        <v>45502</v>
      </c>
      <c r="S323" s="66">
        <v>638.5</v>
      </c>
    </row>
    <row r="324" spans="3:19" x14ac:dyDescent="0.25">
      <c r="C324" s="64">
        <v>78221</v>
      </c>
      <c r="D324">
        <v>1</v>
      </c>
      <c r="E324" t="s">
        <v>20</v>
      </c>
      <c r="F324" t="s">
        <v>18</v>
      </c>
      <c r="G324">
        <v>6</v>
      </c>
      <c r="H324">
        <v>6</v>
      </c>
      <c r="I324" t="s">
        <v>2145</v>
      </c>
      <c r="J324" t="s">
        <v>509</v>
      </c>
      <c r="K324" t="s">
        <v>181</v>
      </c>
      <c r="L324" t="s">
        <v>3494</v>
      </c>
      <c r="N324" t="s">
        <v>3493</v>
      </c>
      <c r="O324" t="s">
        <v>3493</v>
      </c>
      <c r="R324" s="86">
        <v>3740</v>
      </c>
      <c r="S324" s="66">
        <v>55</v>
      </c>
    </row>
    <row r="325" spans="3:19" x14ac:dyDescent="0.25">
      <c r="D325">
        <v>2</v>
      </c>
      <c r="E325" t="s">
        <v>20</v>
      </c>
      <c r="F325" t="s">
        <v>18</v>
      </c>
      <c r="G325">
        <v>12</v>
      </c>
      <c r="H325">
        <v>12</v>
      </c>
      <c r="I325" t="s">
        <v>2117</v>
      </c>
      <c r="J325" t="s">
        <v>509</v>
      </c>
      <c r="K325" t="s">
        <v>208</v>
      </c>
      <c r="L325" t="s">
        <v>3493</v>
      </c>
      <c r="M325" t="s">
        <v>208</v>
      </c>
      <c r="N325" t="s">
        <v>3493</v>
      </c>
      <c r="O325" t="s">
        <v>3493</v>
      </c>
      <c r="R325" s="86">
        <v>7140</v>
      </c>
      <c r="S325" s="66">
        <v>120.6</v>
      </c>
    </row>
    <row r="326" spans="3:19" x14ac:dyDescent="0.25">
      <c r="D326">
        <v>3</v>
      </c>
      <c r="E326" t="s">
        <v>20</v>
      </c>
      <c r="F326" t="s">
        <v>18</v>
      </c>
      <c r="G326">
        <v>6</v>
      </c>
      <c r="H326">
        <v>6</v>
      </c>
      <c r="I326" t="s">
        <v>2119</v>
      </c>
      <c r="J326" t="s">
        <v>509</v>
      </c>
      <c r="K326" t="s">
        <v>484</v>
      </c>
      <c r="L326" t="s">
        <v>3493</v>
      </c>
      <c r="N326" t="s">
        <v>3494</v>
      </c>
      <c r="O326" t="s">
        <v>3493</v>
      </c>
      <c r="R326" s="86">
        <v>3060</v>
      </c>
      <c r="S326" s="66">
        <v>41.1</v>
      </c>
    </row>
    <row r="327" spans="3:19" x14ac:dyDescent="0.25">
      <c r="D327">
        <v>4</v>
      </c>
      <c r="E327" t="s">
        <v>20</v>
      </c>
      <c r="F327" t="s">
        <v>18</v>
      </c>
      <c r="G327">
        <v>2</v>
      </c>
      <c r="H327">
        <v>2</v>
      </c>
      <c r="I327" t="s">
        <v>2123</v>
      </c>
      <c r="J327" t="s">
        <v>509</v>
      </c>
      <c r="K327" t="s">
        <v>484</v>
      </c>
      <c r="L327" t="s">
        <v>3493</v>
      </c>
      <c r="N327" t="s">
        <v>3493</v>
      </c>
      <c r="O327" t="s">
        <v>3493</v>
      </c>
      <c r="R327" s="86">
        <v>1360</v>
      </c>
      <c r="S327" s="66">
        <v>20.2</v>
      </c>
    </row>
    <row r="328" spans="3:19" x14ac:dyDescent="0.25">
      <c r="D328">
        <v>5</v>
      </c>
      <c r="E328" t="s">
        <v>20</v>
      </c>
      <c r="F328" t="s">
        <v>18</v>
      </c>
      <c r="G328">
        <v>15</v>
      </c>
      <c r="H328">
        <v>15</v>
      </c>
      <c r="I328" t="s">
        <v>2133</v>
      </c>
      <c r="J328" t="s">
        <v>509</v>
      </c>
      <c r="K328" t="s">
        <v>484</v>
      </c>
      <c r="L328" t="s">
        <v>3493</v>
      </c>
      <c r="N328" t="s">
        <v>3494</v>
      </c>
      <c r="O328" t="s">
        <v>3493</v>
      </c>
      <c r="R328" s="86">
        <v>2250</v>
      </c>
      <c r="S328" s="66">
        <v>45</v>
      </c>
    </row>
    <row r="329" spans="3:19" x14ac:dyDescent="0.25">
      <c r="D329">
        <v>6</v>
      </c>
      <c r="E329" t="s">
        <v>20</v>
      </c>
      <c r="F329" t="s">
        <v>18</v>
      </c>
      <c r="G329">
        <v>4</v>
      </c>
      <c r="H329">
        <v>4</v>
      </c>
      <c r="I329" t="s">
        <v>2129</v>
      </c>
      <c r="J329" t="s">
        <v>509</v>
      </c>
      <c r="K329" t="s">
        <v>484</v>
      </c>
      <c r="L329" t="s">
        <v>3493</v>
      </c>
      <c r="N329" t="s">
        <v>3494</v>
      </c>
      <c r="O329" t="s">
        <v>3493</v>
      </c>
      <c r="R329" s="86">
        <v>1500</v>
      </c>
      <c r="S329" s="66">
        <v>14</v>
      </c>
    </row>
    <row r="330" spans="3:19" x14ac:dyDescent="0.25">
      <c r="D330">
        <v>7</v>
      </c>
      <c r="E330" t="s">
        <v>20</v>
      </c>
      <c r="F330" t="s">
        <v>18</v>
      </c>
      <c r="G330">
        <v>1</v>
      </c>
      <c r="H330">
        <v>1</v>
      </c>
      <c r="I330" t="s">
        <v>2131</v>
      </c>
      <c r="J330" t="s">
        <v>509</v>
      </c>
      <c r="K330" t="s">
        <v>484</v>
      </c>
      <c r="L330" t="s">
        <v>3493</v>
      </c>
      <c r="N330" t="s">
        <v>3494</v>
      </c>
      <c r="O330" t="s">
        <v>3493</v>
      </c>
      <c r="R330" s="86">
        <v>450</v>
      </c>
      <c r="S330" s="66">
        <v>5.2</v>
      </c>
    </row>
    <row r="331" spans="3:19" x14ac:dyDescent="0.25">
      <c r="D331">
        <v>8</v>
      </c>
      <c r="E331" t="s">
        <v>20</v>
      </c>
      <c r="F331" t="s">
        <v>18</v>
      </c>
      <c r="G331">
        <v>13</v>
      </c>
      <c r="H331">
        <v>13</v>
      </c>
      <c r="I331" t="s">
        <v>2153</v>
      </c>
      <c r="J331" t="s">
        <v>509</v>
      </c>
      <c r="K331" t="s">
        <v>484</v>
      </c>
      <c r="L331" t="s">
        <v>3493</v>
      </c>
      <c r="N331" t="s">
        <v>3494</v>
      </c>
      <c r="O331" t="s">
        <v>3493</v>
      </c>
      <c r="R331" s="86">
        <v>6054</v>
      </c>
      <c r="S331" s="66">
        <v>64.2</v>
      </c>
    </row>
    <row r="332" spans="3:19" x14ac:dyDescent="0.25">
      <c r="D332">
        <v>9</v>
      </c>
      <c r="E332" t="s">
        <v>20</v>
      </c>
      <c r="F332" t="s">
        <v>18</v>
      </c>
      <c r="G332">
        <v>3</v>
      </c>
      <c r="H332">
        <v>3</v>
      </c>
      <c r="I332" t="s">
        <v>2155</v>
      </c>
      <c r="J332" t="s">
        <v>509</v>
      </c>
      <c r="K332" t="s">
        <v>484</v>
      </c>
      <c r="L332" t="s">
        <v>3493</v>
      </c>
      <c r="N332" t="s">
        <v>3494</v>
      </c>
      <c r="O332" t="s">
        <v>3493</v>
      </c>
      <c r="R332" s="86">
        <v>1218</v>
      </c>
      <c r="S332" s="66">
        <v>12.8</v>
      </c>
    </row>
    <row r="333" spans="3:19" x14ac:dyDescent="0.25">
      <c r="D333">
        <v>10</v>
      </c>
      <c r="E333" t="s">
        <v>20</v>
      </c>
      <c r="F333" t="s">
        <v>18</v>
      </c>
      <c r="G333">
        <v>3</v>
      </c>
      <c r="H333">
        <v>3</v>
      </c>
      <c r="I333" t="s">
        <v>2157</v>
      </c>
      <c r="J333" t="s">
        <v>509</v>
      </c>
      <c r="K333" t="s">
        <v>484</v>
      </c>
      <c r="L333" t="s">
        <v>3493</v>
      </c>
      <c r="N333" t="s">
        <v>3494</v>
      </c>
      <c r="O333" t="s">
        <v>3493</v>
      </c>
      <c r="R333" s="86">
        <v>1528</v>
      </c>
      <c r="S333" s="66">
        <v>14.8</v>
      </c>
    </row>
    <row r="334" spans="3:19" x14ac:dyDescent="0.25">
      <c r="D334">
        <v>11</v>
      </c>
      <c r="E334" t="s">
        <v>20</v>
      </c>
      <c r="F334" t="s">
        <v>18</v>
      </c>
      <c r="G334">
        <v>10</v>
      </c>
      <c r="H334">
        <v>10</v>
      </c>
      <c r="I334" t="s">
        <v>2159</v>
      </c>
      <c r="J334" t="s">
        <v>509</v>
      </c>
      <c r="K334" t="s">
        <v>484</v>
      </c>
      <c r="L334" t="s">
        <v>3493</v>
      </c>
      <c r="N334" t="s">
        <v>3494</v>
      </c>
      <c r="O334" t="s">
        <v>3493</v>
      </c>
      <c r="R334" s="86">
        <v>4752</v>
      </c>
      <c r="S334" s="66">
        <v>48.7</v>
      </c>
    </row>
    <row r="335" spans="3:19" x14ac:dyDescent="0.25">
      <c r="D335">
        <v>12</v>
      </c>
      <c r="E335" t="s">
        <v>20</v>
      </c>
      <c r="F335" t="s">
        <v>18</v>
      </c>
      <c r="G335">
        <v>4</v>
      </c>
      <c r="H335">
        <v>4</v>
      </c>
      <c r="I335" t="s">
        <v>2161</v>
      </c>
      <c r="J335" t="s">
        <v>509</v>
      </c>
      <c r="K335" t="s">
        <v>484</v>
      </c>
      <c r="L335" t="s">
        <v>3493</v>
      </c>
      <c r="N335" t="s">
        <v>3494</v>
      </c>
      <c r="O335" t="s">
        <v>3493</v>
      </c>
      <c r="R335" s="86">
        <v>1218</v>
      </c>
      <c r="S335" s="66">
        <v>12.8</v>
      </c>
    </row>
    <row r="336" spans="3:19" x14ac:dyDescent="0.25">
      <c r="D336">
        <v>13</v>
      </c>
      <c r="E336" t="s">
        <v>20</v>
      </c>
      <c r="F336" t="s">
        <v>18</v>
      </c>
      <c r="G336">
        <v>2</v>
      </c>
      <c r="H336">
        <v>2</v>
      </c>
      <c r="I336" t="s">
        <v>2163</v>
      </c>
      <c r="J336" t="s">
        <v>509</v>
      </c>
      <c r="K336" t="s">
        <v>484</v>
      </c>
      <c r="L336" t="s">
        <v>3493</v>
      </c>
      <c r="N336" t="s">
        <v>3494</v>
      </c>
      <c r="O336" t="s">
        <v>3493</v>
      </c>
      <c r="R336" s="86">
        <v>722</v>
      </c>
      <c r="S336" s="66">
        <v>6.9</v>
      </c>
    </row>
    <row r="337" spans="3:19" x14ac:dyDescent="0.25">
      <c r="D337">
        <v>14</v>
      </c>
      <c r="E337" t="s">
        <v>20</v>
      </c>
      <c r="F337" t="s">
        <v>18</v>
      </c>
      <c r="G337">
        <v>3</v>
      </c>
      <c r="H337">
        <v>3</v>
      </c>
      <c r="I337" t="s">
        <v>2165</v>
      </c>
      <c r="J337" t="s">
        <v>509</v>
      </c>
      <c r="K337" t="s">
        <v>484</v>
      </c>
      <c r="L337" t="s">
        <v>3493</v>
      </c>
      <c r="N337" t="s">
        <v>3494</v>
      </c>
      <c r="O337" t="s">
        <v>3493</v>
      </c>
      <c r="R337" s="86">
        <v>784</v>
      </c>
      <c r="S337" s="66">
        <v>12.8</v>
      </c>
    </row>
    <row r="338" spans="3:19" x14ac:dyDescent="0.25">
      <c r="D338">
        <v>15</v>
      </c>
      <c r="E338" t="s">
        <v>20</v>
      </c>
      <c r="F338" t="s">
        <v>18</v>
      </c>
      <c r="G338">
        <v>3</v>
      </c>
      <c r="H338">
        <v>3</v>
      </c>
      <c r="I338" t="s">
        <v>2167</v>
      </c>
      <c r="J338" t="s">
        <v>509</v>
      </c>
      <c r="K338" t="s">
        <v>484</v>
      </c>
      <c r="L338" t="s">
        <v>3493</v>
      </c>
      <c r="N338" t="s">
        <v>3494</v>
      </c>
      <c r="O338" t="s">
        <v>3493</v>
      </c>
      <c r="R338" s="86">
        <v>1156</v>
      </c>
      <c r="S338" s="66">
        <v>12.8</v>
      </c>
    </row>
    <row r="339" spans="3:19" x14ac:dyDescent="0.25">
      <c r="D339">
        <v>16</v>
      </c>
      <c r="E339" t="s">
        <v>20</v>
      </c>
      <c r="F339" t="s">
        <v>18</v>
      </c>
      <c r="G339">
        <v>11</v>
      </c>
      <c r="H339">
        <v>11</v>
      </c>
      <c r="I339" t="s">
        <v>2169</v>
      </c>
      <c r="J339" t="s">
        <v>509</v>
      </c>
      <c r="K339" t="s">
        <v>484</v>
      </c>
      <c r="L339" t="s">
        <v>3493</v>
      </c>
      <c r="N339" t="s">
        <v>3494</v>
      </c>
      <c r="O339" t="s">
        <v>3493</v>
      </c>
      <c r="R339" s="86">
        <v>4752</v>
      </c>
      <c r="S339" s="66">
        <v>48.7</v>
      </c>
    </row>
    <row r="340" spans="3:19" x14ac:dyDescent="0.25">
      <c r="C340" s="64" t="s">
        <v>2736</v>
      </c>
      <c r="R340" s="86">
        <v>41684</v>
      </c>
      <c r="S340" s="66">
        <v>535.6</v>
      </c>
    </row>
    <row r="341" spans="3:19" x14ac:dyDescent="0.25">
      <c r="C341" s="64">
        <v>78226</v>
      </c>
      <c r="D341">
        <v>1</v>
      </c>
      <c r="E341" t="s">
        <v>31</v>
      </c>
      <c r="F341" t="s">
        <v>18</v>
      </c>
      <c r="G341">
        <v>8</v>
      </c>
      <c r="H341">
        <v>8</v>
      </c>
      <c r="I341" t="s">
        <v>2115</v>
      </c>
      <c r="J341" t="s">
        <v>510</v>
      </c>
      <c r="K341" t="s">
        <v>484</v>
      </c>
      <c r="L341" t="s">
        <v>3493</v>
      </c>
      <c r="N341" t="s">
        <v>3494</v>
      </c>
      <c r="O341" t="s">
        <v>3494</v>
      </c>
      <c r="Q341" t="s">
        <v>143</v>
      </c>
      <c r="R341" s="86">
        <v>5440</v>
      </c>
      <c r="S341" s="66">
        <v>80.400000000000006</v>
      </c>
    </row>
    <row r="342" spans="3:19" x14ac:dyDescent="0.25">
      <c r="D342">
        <v>2</v>
      </c>
      <c r="E342" t="s">
        <v>20</v>
      </c>
      <c r="F342" t="s">
        <v>18</v>
      </c>
      <c r="G342">
        <v>28</v>
      </c>
      <c r="H342">
        <v>28</v>
      </c>
      <c r="I342" t="s">
        <v>2117</v>
      </c>
      <c r="J342" t="s">
        <v>510</v>
      </c>
      <c r="K342" t="s">
        <v>208</v>
      </c>
      <c r="L342" t="s">
        <v>3493</v>
      </c>
      <c r="M342" t="s">
        <v>208</v>
      </c>
      <c r="N342" t="s">
        <v>3493</v>
      </c>
      <c r="O342" t="s">
        <v>3493</v>
      </c>
      <c r="Q342" t="s">
        <v>143</v>
      </c>
      <c r="R342" s="86">
        <v>16660</v>
      </c>
      <c r="S342" s="66">
        <v>281.39999999999998</v>
      </c>
    </row>
    <row r="343" spans="3:19" x14ac:dyDescent="0.25">
      <c r="D343">
        <v>3</v>
      </c>
      <c r="E343" t="s">
        <v>31</v>
      </c>
      <c r="F343" t="s">
        <v>18</v>
      </c>
      <c r="G343">
        <v>10</v>
      </c>
      <c r="H343">
        <v>10</v>
      </c>
      <c r="I343" t="s">
        <v>2119</v>
      </c>
      <c r="J343" t="s">
        <v>510</v>
      </c>
      <c r="K343" t="s">
        <v>484</v>
      </c>
      <c r="L343" t="s">
        <v>3493</v>
      </c>
      <c r="N343" t="s">
        <v>3494</v>
      </c>
      <c r="O343" t="s">
        <v>3494</v>
      </c>
      <c r="Q343" t="s">
        <v>143</v>
      </c>
      <c r="R343" s="86">
        <v>10200</v>
      </c>
      <c r="S343" s="66">
        <v>137</v>
      </c>
    </row>
    <row r="344" spans="3:19" x14ac:dyDescent="0.25">
      <c r="D344">
        <v>4</v>
      </c>
      <c r="E344" t="s">
        <v>20</v>
      </c>
      <c r="F344" t="s">
        <v>18</v>
      </c>
      <c r="G344">
        <v>45</v>
      </c>
      <c r="H344">
        <v>45</v>
      </c>
      <c r="I344" t="s">
        <v>2133</v>
      </c>
      <c r="J344" t="s">
        <v>510</v>
      </c>
      <c r="K344" t="s">
        <v>208</v>
      </c>
      <c r="L344" t="s">
        <v>3493</v>
      </c>
      <c r="M344" t="s">
        <v>208</v>
      </c>
      <c r="N344" t="s">
        <v>3494</v>
      </c>
      <c r="O344" t="s">
        <v>3494</v>
      </c>
      <c r="Q344" t="s">
        <v>143</v>
      </c>
      <c r="R344" s="86">
        <v>6750</v>
      </c>
      <c r="S344" s="66">
        <v>135</v>
      </c>
    </row>
    <row r="345" spans="3:19" x14ac:dyDescent="0.25">
      <c r="D345">
        <v>5</v>
      </c>
      <c r="E345" t="s">
        <v>20</v>
      </c>
      <c r="F345" t="s">
        <v>18</v>
      </c>
      <c r="G345">
        <v>4</v>
      </c>
      <c r="H345">
        <v>4</v>
      </c>
      <c r="I345" t="s">
        <v>2196</v>
      </c>
      <c r="J345" t="s">
        <v>510</v>
      </c>
      <c r="K345" t="s">
        <v>484</v>
      </c>
      <c r="L345" t="s">
        <v>3493</v>
      </c>
      <c r="N345" t="s">
        <v>3494</v>
      </c>
      <c r="O345" t="s">
        <v>3493</v>
      </c>
      <c r="Q345" t="s">
        <v>143</v>
      </c>
      <c r="R345" s="86">
        <v>1776</v>
      </c>
      <c r="S345" s="66">
        <v>20.6</v>
      </c>
    </row>
    <row r="346" spans="3:19" x14ac:dyDescent="0.25">
      <c r="D346">
        <v>6</v>
      </c>
      <c r="E346" t="s">
        <v>20</v>
      </c>
      <c r="F346" t="s">
        <v>18</v>
      </c>
      <c r="G346">
        <v>12</v>
      </c>
      <c r="H346">
        <v>12</v>
      </c>
      <c r="I346" t="s">
        <v>2198</v>
      </c>
      <c r="J346" t="s">
        <v>510</v>
      </c>
      <c r="K346" t="s">
        <v>484</v>
      </c>
      <c r="L346" t="s">
        <v>3493</v>
      </c>
      <c r="N346" t="s">
        <v>3494</v>
      </c>
      <c r="O346" t="s">
        <v>3493</v>
      </c>
      <c r="Q346" t="s">
        <v>143</v>
      </c>
      <c r="R346" s="86">
        <v>5682</v>
      </c>
      <c r="S346" s="66">
        <v>59</v>
      </c>
    </row>
    <row r="347" spans="3:19" x14ac:dyDescent="0.25">
      <c r="D347">
        <v>7</v>
      </c>
      <c r="E347" t="s">
        <v>20</v>
      </c>
      <c r="F347" t="s">
        <v>18</v>
      </c>
      <c r="G347">
        <v>3</v>
      </c>
      <c r="H347">
        <v>3</v>
      </c>
      <c r="I347" t="s">
        <v>2200</v>
      </c>
      <c r="J347" t="s">
        <v>510</v>
      </c>
      <c r="K347" t="s">
        <v>484</v>
      </c>
      <c r="L347" t="s">
        <v>3493</v>
      </c>
      <c r="N347" t="s">
        <v>3494</v>
      </c>
      <c r="O347" t="s">
        <v>3493</v>
      </c>
      <c r="Q347" t="s">
        <v>143</v>
      </c>
      <c r="R347" s="86">
        <v>1094</v>
      </c>
      <c r="S347" s="66">
        <v>11.4</v>
      </c>
    </row>
    <row r="348" spans="3:19" x14ac:dyDescent="0.25">
      <c r="D348">
        <v>8</v>
      </c>
      <c r="E348" t="s">
        <v>20</v>
      </c>
      <c r="F348" t="s">
        <v>18</v>
      </c>
      <c r="G348">
        <v>10</v>
      </c>
      <c r="H348">
        <v>10</v>
      </c>
      <c r="I348" t="s">
        <v>2202</v>
      </c>
      <c r="J348" t="s">
        <v>510</v>
      </c>
      <c r="K348" t="s">
        <v>156</v>
      </c>
      <c r="L348" t="s">
        <v>3494</v>
      </c>
      <c r="N348" t="s">
        <v>3494</v>
      </c>
      <c r="O348" t="s">
        <v>3493</v>
      </c>
      <c r="Q348" t="s">
        <v>143</v>
      </c>
      <c r="R348" s="86">
        <v>4566</v>
      </c>
      <c r="S348" s="66">
        <v>49.5</v>
      </c>
    </row>
    <row r="349" spans="3:19" x14ac:dyDescent="0.25">
      <c r="D349">
        <v>9</v>
      </c>
      <c r="E349" t="s">
        <v>20</v>
      </c>
      <c r="F349" t="s">
        <v>18</v>
      </c>
      <c r="G349">
        <v>4</v>
      </c>
      <c r="H349">
        <v>4</v>
      </c>
      <c r="I349" t="s">
        <v>2204</v>
      </c>
      <c r="J349" t="s">
        <v>510</v>
      </c>
      <c r="K349" t="s">
        <v>484</v>
      </c>
      <c r="L349" t="s">
        <v>3493</v>
      </c>
      <c r="N349" t="s">
        <v>3494</v>
      </c>
      <c r="O349" t="s">
        <v>3493</v>
      </c>
      <c r="Q349" t="s">
        <v>143</v>
      </c>
      <c r="R349" s="86">
        <v>1776</v>
      </c>
      <c r="S349" s="66">
        <v>18.8</v>
      </c>
    </row>
    <row r="350" spans="3:19" x14ac:dyDescent="0.25">
      <c r="C350" s="64" t="s">
        <v>2714</v>
      </c>
      <c r="R350" s="86">
        <v>53944</v>
      </c>
      <c r="S350" s="66">
        <v>793.09999999999991</v>
      </c>
    </row>
    <row r="351" spans="3:19" x14ac:dyDescent="0.25">
      <c r="C351" s="64">
        <v>77922</v>
      </c>
      <c r="D351">
        <v>1</v>
      </c>
      <c r="E351" t="s">
        <v>20</v>
      </c>
      <c r="F351" t="s">
        <v>18</v>
      </c>
      <c r="G351">
        <v>1</v>
      </c>
      <c r="H351">
        <v>1</v>
      </c>
      <c r="I351" t="s">
        <v>2298</v>
      </c>
      <c r="J351" t="s">
        <v>509</v>
      </c>
      <c r="K351" t="s">
        <v>484</v>
      </c>
      <c r="L351" t="s">
        <v>3493</v>
      </c>
      <c r="N351" t="s">
        <v>3494</v>
      </c>
      <c r="O351" t="s">
        <v>3493</v>
      </c>
      <c r="R351" s="86">
        <v>1291.81</v>
      </c>
      <c r="S351" s="66">
        <v>10</v>
      </c>
    </row>
    <row r="352" spans="3:19" x14ac:dyDescent="0.25">
      <c r="D352">
        <v>2</v>
      </c>
      <c r="E352" t="s">
        <v>20</v>
      </c>
      <c r="F352" t="s">
        <v>18</v>
      </c>
      <c r="G352">
        <v>5</v>
      </c>
      <c r="H352">
        <v>5</v>
      </c>
      <c r="I352" t="s">
        <v>2300</v>
      </c>
      <c r="J352" t="s">
        <v>509</v>
      </c>
      <c r="K352" t="s">
        <v>484</v>
      </c>
      <c r="L352" t="s">
        <v>3493</v>
      </c>
      <c r="N352" t="s">
        <v>3494</v>
      </c>
      <c r="O352" t="s">
        <v>3493</v>
      </c>
      <c r="R352" s="86">
        <v>9617.9500000000007</v>
      </c>
      <c r="S352" s="66">
        <v>65</v>
      </c>
    </row>
    <row r="353" spans="3:19" x14ac:dyDescent="0.25">
      <c r="D353">
        <v>3</v>
      </c>
      <c r="E353" t="s">
        <v>20</v>
      </c>
      <c r="F353" t="s">
        <v>18</v>
      </c>
      <c r="G353">
        <v>20</v>
      </c>
      <c r="H353">
        <v>20</v>
      </c>
      <c r="I353" t="s">
        <v>2302</v>
      </c>
      <c r="J353" t="s">
        <v>509</v>
      </c>
      <c r="K353" t="s">
        <v>484</v>
      </c>
      <c r="L353" t="s">
        <v>3493</v>
      </c>
      <c r="N353" t="s">
        <v>3494</v>
      </c>
      <c r="O353" t="s">
        <v>3493</v>
      </c>
      <c r="R353" s="86">
        <v>28712.7</v>
      </c>
      <c r="S353" s="66">
        <v>260</v>
      </c>
    </row>
    <row r="354" spans="3:19" x14ac:dyDescent="0.25">
      <c r="D354">
        <v>4</v>
      </c>
      <c r="E354" t="s">
        <v>20</v>
      </c>
      <c r="F354" t="s">
        <v>18</v>
      </c>
      <c r="G354">
        <v>8</v>
      </c>
      <c r="H354">
        <v>8</v>
      </c>
      <c r="I354" t="s">
        <v>2304</v>
      </c>
      <c r="J354" t="s">
        <v>509</v>
      </c>
      <c r="K354" t="s">
        <v>484</v>
      </c>
      <c r="L354" t="s">
        <v>3493</v>
      </c>
      <c r="N354" t="s">
        <v>3494</v>
      </c>
      <c r="O354" t="s">
        <v>3493</v>
      </c>
      <c r="R354" s="86">
        <v>12748.68</v>
      </c>
      <c r="S354" s="66">
        <v>104</v>
      </c>
    </row>
    <row r="355" spans="3:19" x14ac:dyDescent="0.25">
      <c r="D355">
        <v>5</v>
      </c>
      <c r="E355" t="s">
        <v>20</v>
      </c>
      <c r="F355" t="s">
        <v>18</v>
      </c>
      <c r="G355">
        <v>16</v>
      </c>
      <c r="H355">
        <v>16</v>
      </c>
      <c r="I355" t="s">
        <v>2306</v>
      </c>
      <c r="J355" t="s">
        <v>509</v>
      </c>
      <c r="K355" t="s">
        <v>484</v>
      </c>
      <c r="L355" t="s">
        <v>3493</v>
      </c>
      <c r="N355" t="s">
        <v>3494</v>
      </c>
      <c r="O355" t="s">
        <v>3493</v>
      </c>
      <c r="R355" s="86">
        <v>28024.48</v>
      </c>
      <c r="S355" s="66">
        <v>224</v>
      </c>
    </row>
    <row r="356" spans="3:19" x14ac:dyDescent="0.25">
      <c r="D356">
        <v>6</v>
      </c>
      <c r="E356" t="s">
        <v>20</v>
      </c>
      <c r="F356" t="s">
        <v>18</v>
      </c>
      <c r="G356">
        <v>6</v>
      </c>
      <c r="H356">
        <v>6</v>
      </c>
      <c r="I356" t="s">
        <v>2308</v>
      </c>
      <c r="J356" t="s">
        <v>509</v>
      </c>
      <c r="K356" t="s">
        <v>484</v>
      </c>
      <c r="L356" t="s">
        <v>3493</v>
      </c>
      <c r="N356" t="s">
        <v>3494</v>
      </c>
      <c r="O356" t="s">
        <v>3493</v>
      </c>
      <c r="R356" s="86">
        <v>11456.88</v>
      </c>
      <c r="S356" s="66">
        <v>87</v>
      </c>
    </row>
    <row r="357" spans="3:19" x14ac:dyDescent="0.25">
      <c r="D357">
        <v>7</v>
      </c>
      <c r="E357" t="s">
        <v>20</v>
      </c>
      <c r="F357" t="s">
        <v>18</v>
      </c>
      <c r="G357">
        <v>9</v>
      </c>
      <c r="H357">
        <v>9</v>
      </c>
      <c r="I357" t="s">
        <v>2310</v>
      </c>
      <c r="J357" t="s">
        <v>509</v>
      </c>
      <c r="K357" t="s">
        <v>484</v>
      </c>
      <c r="L357" t="s">
        <v>3493</v>
      </c>
      <c r="N357" t="s">
        <v>3494</v>
      </c>
      <c r="O357" t="s">
        <v>3493</v>
      </c>
      <c r="R357" s="86">
        <v>13352.25</v>
      </c>
      <c r="S357" s="66">
        <v>108</v>
      </c>
    </row>
    <row r="358" spans="3:19" x14ac:dyDescent="0.25">
      <c r="D358">
        <v>8</v>
      </c>
      <c r="E358" t="s">
        <v>20</v>
      </c>
      <c r="F358" t="s">
        <v>18</v>
      </c>
      <c r="G358">
        <v>22</v>
      </c>
      <c r="H358">
        <v>22</v>
      </c>
      <c r="I358" t="s">
        <v>2312</v>
      </c>
      <c r="J358" t="s">
        <v>509</v>
      </c>
      <c r="K358" t="s">
        <v>484</v>
      </c>
      <c r="L358" t="s">
        <v>3493</v>
      </c>
      <c r="N358" t="s">
        <v>3494</v>
      </c>
      <c r="O358" t="s">
        <v>3493</v>
      </c>
      <c r="R358" s="86">
        <v>11484</v>
      </c>
      <c r="S358" s="66">
        <v>154</v>
      </c>
    </row>
    <row r="359" spans="3:19" x14ac:dyDescent="0.25">
      <c r="D359">
        <v>9</v>
      </c>
      <c r="E359" t="s">
        <v>20</v>
      </c>
      <c r="F359" t="s">
        <v>18</v>
      </c>
      <c r="G359">
        <v>2</v>
      </c>
      <c r="H359">
        <v>2</v>
      </c>
      <c r="I359" t="s">
        <v>2313</v>
      </c>
      <c r="J359" t="s">
        <v>476</v>
      </c>
      <c r="K359" t="s">
        <v>484</v>
      </c>
      <c r="L359" t="s">
        <v>3493</v>
      </c>
      <c r="N359" t="s">
        <v>3494</v>
      </c>
      <c r="O359" t="s">
        <v>3493</v>
      </c>
      <c r="R359" s="86">
        <v>2668.21</v>
      </c>
      <c r="S359" s="66">
        <v>18</v>
      </c>
    </row>
    <row r="360" spans="3:19" x14ac:dyDescent="0.25">
      <c r="D360">
        <v>10</v>
      </c>
      <c r="E360" t="s">
        <v>20</v>
      </c>
      <c r="F360" t="s">
        <v>18</v>
      </c>
      <c r="G360">
        <v>2</v>
      </c>
      <c r="H360">
        <v>2</v>
      </c>
      <c r="I360" t="s">
        <v>2315</v>
      </c>
      <c r="J360" t="s">
        <v>509</v>
      </c>
      <c r="K360" t="s">
        <v>484</v>
      </c>
      <c r="L360" t="s">
        <v>3493</v>
      </c>
      <c r="N360" t="s">
        <v>3494</v>
      </c>
      <c r="O360" t="s">
        <v>3493</v>
      </c>
      <c r="R360" s="86">
        <v>4478.96</v>
      </c>
      <c r="S360" s="66">
        <v>26</v>
      </c>
    </row>
    <row r="361" spans="3:19" x14ac:dyDescent="0.25">
      <c r="D361">
        <v>11</v>
      </c>
      <c r="E361" t="s">
        <v>20</v>
      </c>
      <c r="F361" t="s">
        <v>18</v>
      </c>
      <c r="G361">
        <v>8</v>
      </c>
      <c r="H361">
        <v>8</v>
      </c>
      <c r="I361" t="s">
        <v>2317</v>
      </c>
      <c r="J361" t="s">
        <v>509</v>
      </c>
      <c r="K361" t="s">
        <v>484</v>
      </c>
      <c r="L361" t="s">
        <v>3493</v>
      </c>
      <c r="N361" t="s">
        <v>3494</v>
      </c>
      <c r="O361" t="s">
        <v>3493</v>
      </c>
      <c r="R361" s="86">
        <v>11485.12</v>
      </c>
      <c r="S361" s="66">
        <v>88</v>
      </c>
    </row>
    <row r="362" spans="3:19" x14ac:dyDescent="0.25">
      <c r="C362" s="64" t="s">
        <v>2813</v>
      </c>
      <c r="R362" s="86">
        <v>135321.04</v>
      </c>
      <c r="S362" s="66">
        <v>1144</v>
      </c>
    </row>
    <row r="363" spans="3:19" x14ac:dyDescent="0.25">
      <c r="C363" s="64">
        <v>76823</v>
      </c>
      <c r="D363">
        <v>1</v>
      </c>
      <c r="E363" t="s">
        <v>31</v>
      </c>
      <c r="F363" t="s">
        <v>18</v>
      </c>
      <c r="G363">
        <v>13</v>
      </c>
      <c r="H363">
        <v>13</v>
      </c>
      <c r="I363" t="s">
        <v>2339</v>
      </c>
      <c r="K363" t="s">
        <v>171</v>
      </c>
      <c r="L363" t="s">
        <v>3494</v>
      </c>
      <c r="N363" t="s">
        <v>3494</v>
      </c>
      <c r="O363" t="s">
        <v>3494</v>
      </c>
      <c r="Q363" t="s">
        <v>143</v>
      </c>
      <c r="R363" s="86">
        <v>4784</v>
      </c>
      <c r="S363" s="66">
        <v>65.13</v>
      </c>
    </row>
    <row r="364" spans="3:19" x14ac:dyDescent="0.25">
      <c r="D364">
        <v>3</v>
      </c>
      <c r="E364" t="s">
        <v>31</v>
      </c>
      <c r="F364" t="s">
        <v>18</v>
      </c>
      <c r="G364">
        <v>20</v>
      </c>
      <c r="H364">
        <v>20</v>
      </c>
      <c r="I364" t="s">
        <v>2341</v>
      </c>
      <c r="K364" t="s">
        <v>171</v>
      </c>
      <c r="L364" t="s">
        <v>3493</v>
      </c>
      <c r="M364" t="s">
        <v>171</v>
      </c>
      <c r="N364" t="s">
        <v>3494</v>
      </c>
      <c r="O364" t="s">
        <v>3494</v>
      </c>
      <c r="Q364" t="s">
        <v>143</v>
      </c>
      <c r="R364" s="86">
        <v>14720</v>
      </c>
      <c r="S364" s="66">
        <v>163.80000000000001</v>
      </c>
    </row>
    <row r="365" spans="3:19" x14ac:dyDescent="0.25">
      <c r="D365">
        <v>4</v>
      </c>
      <c r="E365" t="s">
        <v>31</v>
      </c>
      <c r="F365" t="s">
        <v>18</v>
      </c>
      <c r="G365">
        <v>9</v>
      </c>
      <c r="H365">
        <v>9</v>
      </c>
      <c r="I365" t="s">
        <v>2343</v>
      </c>
      <c r="K365" t="s">
        <v>484</v>
      </c>
      <c r="L365" t="s">
        <v>3493</v>
      </c>
      <c r="N365" t="s">
        <v>3494</v>
      </c>
      <c r="O365" t="s">
        <v>3494</v>
      </c>
      <c r="Q365" t="s">
        <v>143</v>
      </c>
      <c r="R365" s="86">
        <v>9936</v>
      </c>
      <c r="S365" s="66">
        <v>103.68</v>
      </c>
    </row>
    <row r="366" spans="3:19" x14ac:dyDescent="0.25">
      <c r="D366">
        <v>5</v>
      </c>
      <c r="E366" t="s">
        <v>31</v>
      </c>
      <c r="F366" t="s">
        <v>18</v>
      </c>
      <c r="G366">
        <v>2</v>
      </c>
      <c r="H366">
        <v>2</v>
      </c>
      <c r="I366" t="s">
        <v>2345</v>
      </c>
      <c r="K366" t="s">
        <v>484</v>
      </c>
      <c r="L366" t="s">
        <v>3493</v>
      </c>
      <c r="N366" t="s">
        <v>3494</v>
      </c>
      <c r="O366" t="s">
        <v>3494</v>
      </c>
      <c r="Q366" t="s">
        <v>143</v>
      </c>
      <c r="R366" s="86">
        <v>1472</v>
      </c>
      <c r="S366" s="66">
        <v>16.3</v>
      </c>
    </row>
    <row r="367" spans="3:19" x14ac:dyDescent="0.25">
      <c r="D367">
        <v>6</v>
      </c>
      <c r="E367" t="s">
        <v>31</v>
      </c>
      <c r="F367" t="s">
        <v>18</v>
      </c>
      <c r="G367">
        <v>4</v>
      </c>
      <c r="H367">
        <v>4</v>
      </c>
      <c r="I367" t="s">
        <v>2347</v>
      </c>
      <c r="K367" t="s">
        <v>484</v>
      </c>
      <c r="L367" t="s">
        <v>3493</v>
      </c>
      <c r="N367" t="s">
        <v>3494</v>
      </c>
      <c r="O367" t="s">
        <v>3494</v>
      </c>
      <c r="Q367" t="s">
        <v>143</v>
      </c>
      <c r="R367" s="86">
        <v>3680</v>
      </c>
      <c r="S367" s="66">
        <v>39.64</v>
      </c>
    </row>
    <row r="368" spans="3:19" x14ac:dyDescent="0.25">
      <c r="C368" s="64" t="s">
        <v>1305</v>
      </c>
      <c r="R368" s="86">
        <v>34592</v>
      </c>
      <c r="S368" s="66">
        <v>388.55</v>
      </c>
    </row>
    <row r="369" spans="2:19" x14ac:dyDescent="0.25">
      <c r="C369" s="64">
        <v>75103</v>
      </c>
      <c r="D369">
        <v>3</v>
      </c>
      <c r="E369" t="s">
        <v>31</v>
      </c>
      <c r="F369" t="s">
        <v>18</v>
      </c>
      <c r="G369">
        <v>6</v>
      </c>
      <c r="H369">
        <v>6</v>
      </c>
      <c r="I369" t="s">
        <v>835</v>
      </c>
      <c r="K369" t="s">
        <v>484</v>
      </c>
      <c r="L369" t="s">
        <v>3493</v>
      </c>
      <c r="N369" t="s">
        <v>3494</v>
      </c>
      <c r="O369" t="s">
        <v>3494</v>
      </c>
      <c r="Q369" t="s">
        <v>143</v>
      </c>
      <c r="R369" s="86">
        <v>2880</v>
      </c>
      <c r="S369" s="66">
        <v>30</v>
      </c>
    </row>
    <row r="370" spans="2:19" x14ac:dyDescent="0.25">
      <c r="D370">
        <v>4</v>
      </c>
      <c r="E370" t="s">
        <v>31</v>
      </c>
      <c r="F370" t="s">
        <v>18</v>
      </c>
      <c r="G370">
        <v>5</v>
      </c>
      <c r="H370">
        <v>5</v>
      </c>
      <c r="I370" t="s">
        <v>837</v>
      </c>
      <c r="K370" t="s">
        <v>484</v>
      </c>
      <c r="L370" t="s">
        <v>3493</v>
      </c>
      <c r="N370" t="s">
        <v>3494</v>
      </c>
      <c r="O370" t="s">
        <v>3494</v>
      </c>
      <c r="Q370" t="s">
        <v>143</v>
      </c>
      <c r="R370" s="86">
        <v>3600</v>
      </c>
      <c r="S370" s="66">
        <v>40</v>
      </c>
    </row>
    <row r="371" spans="2:19" x14ac:dyDescent="0.25">
      <c r="D371">
        <v>5</v>
      </c>
      <c r="E371" t="s">
        <v>31</v>
      </c>
      <c r="F371" t="s">
        <v>18</v>
      </c>
      <c r="G371">
        <v>12</v>
      </c>
      <c r="H371">
        <v>12</v>
      </c>
      <c r="I371" t="s">
        <v>839</v>
      </c>
      <c r="K371" t="s">
        <v>484</v>
      </c>
      <c r="L371" t="s">
        <v>3493</v>
      </c>
      <c r="N371" t="s">
        <v>3494</v>
      </c>
      <c r="O371" t="s">
        <v>3494</v>
      </c>
      <c r="Q371" t="s">
        <v>143</v>
      </c>
      <c r="R371" s="86">
        <v>11520</v>
      </c>
      <c r="S371" s="66">
        <v>96</v>
      </c>
    </row>
    <row r="372" spans="2:19" x14ac:dyDescent="0.25">
      <c r="D372">
        <v>6</v>
      </c>
      <c r="E372" t="s">
        <v>31</v>
      </c>
      <c r="F372" t="s">
        <v>18</v>
      </c>
      <c r="G372">
        <v>7</v>
      </c>
      <c r="H372">
        <v>7</v>
      </c>
      <c r="I372" t="s">
        <v>841</v>
      </c>
      <c r="K372" t="s">
        <v>484</v>
      </c>
      <c r="L372" t="s">
        <v>3493</v>
      </c>
      <c r="N372" t="s">
        <v>3494</v>
      </c>
      <c r="O372" t="s">
        <v>3494</v>
      </c>
      <c r="Q372" t="s">
        <v>143</v>
      </c>
      <c r="R372" s="86">
        <v>3360</v>
      </c>
      <c r="S372" s="66">
        <v>35</v>
      </c>
    </row>
    <row r="373" spans="2:19" x14ac:dyDescent="0.25">
      <c r="D373">
        <v>7</v>
      </c>
      <c r="E373" t="s">
        <v>31</v>
      </c>
      <c r="F373" t="s">
        <v>18</v>
      </c>
      <c r="G373">
        <v>3</v>
      </c>
      <c r="H373">
        <v>3</v>
      </c>
      <c r="I373" t="s">
        <v>843</v>
      </c>
      <c r="K373" t="s">
        <v>484</v>
      </c>
      <c r="L373" t="s">
        <v>3493</v>
      </c>
      <c r="N373" t="s">
        <v>3494</v>
      </c>
      <c r="O373" t="s">
        <v>3494</v>
      </c>
      <c r="Q373" t="s">
        <v>143</v>
      </c>
      <c r="R373" s="86">
        <v>2160</v>
      </c>
      <c r="S373" s="66">
        <v>24</v>
      </c>
    </row>
    <row r="374" spans="2:19" x14ac:dyDescent="0.25">
      <c r="D374">
        <v>10</v>
      </c>
      <c r="E374" t="s">
        <v>31</v>
      </c>
      <c r="F374" t="s">
        <v>18</v>
      </c>
      <c r="G374">
        <v>1</v>
      </c>
      <c r="H374">
        <v>1</v>
      </c>
      <c r="I374" t="s">
        <v>835</v>
      </c>
      <c r="K374" t="s">
        <v>484</v>
      </c>
      <c r="L374" t="s">
        <v>3493</v>
      </c>
      <c r="N374" t="s">
        <v>3494</v>
      </c>
      <c r="O374" t="s">
        <v>3494</v>
      </c>
      <c r="Q374" t="s">
        <v>143</v>
      </c>
      <c r="R374" s="86">
        <v>480</v>
      </c>
      <c r="S374" s="66">
        <v>5</v>
      </c>
    </row>
    <row r="375" spans="2:19" x14ac:dyDescent="0.25">
      <c r="D375">
        <v>11</v>
      </c>
      <c r="E375" t="s">
        <v>31</v>
      </c>
      <c r="F375" t="s">
        <v>18</v>
      </c>
      <c r="G375">
        <v>4</v>
      </c>
      <c r="H375">
        <v>4</v>
      </c>
      <c r="I375" t="s">
        <v>837</v>
      </c>
      <c r="K375" t="s">
        <v>484</v>
      </c>
      <c r="L375" t="s">
        <v>3493</v>
      </c>
      <c r="N375" t="s">
        <v>3494</v>
      </c>
      <c r="O375" t="s">
        <v>3494</v>
      </c>
      <c r="Q375" t="s">
        <v>143</v>
      </c>
      <c r="R375" s="86">
        <v>2880</v>
      </c>
      <c r="S375" s="66">
        <v>32</v>
      </c>
    </row>
    <row r="376" spans="2:19" x14ac:dyDescent="0.25">
      <c r="D376">
        <v>12</v>
      </c>
      <c r="E376" t="s">
        <v>31</v>
      </c>
      <c r="F376" t="s">
        <v>18</v>
      </c>
      <c r="G376">
        <v>1</v>
      </c>
      <c r="H376">
        <v>1</v>
      </c>
      <c r="I376" t="s">
        <v>839</v>
      </c>
      <c r="K376" t="s">
        <v>484</v>
      </c>
      <c r="L376" t="s">
        <v>3493</v>
      </c>
      <c r="N376" t="s">
        <v>3494</v>
      </c>
      <c r="O376" t="s">
        <v>3494</v>
      </c>
      <c r="Q376" t="s">
        <v>143</v>
      </c>
      <c r="R376" s="86">
        <v>960</v>
      </c>
      <c r="S376" s="66">
        <v>8</v>
      </c>
    </row>
    <row r="377" spans="2:19" x14ac:dyDescent="0.25">
      <c r="D377">
        <v>13</v>
      </c>
      <c r="E377" t="s">
        <v>31</v>
      </c>
      <c r="F377" t="s">
        <v>18</v>
      </c>
      <c r="G377">
        <v>1</v>
      </c>
      <c r="H377">
        <v>1</v>
      </c>
      <c r="I377" t="s">
        <v>841</v>
      </c>
      <c r="K377" t="s">
        <v>484</v>
      </c>
      <c r="L377" t="s">
        <v>3493</v>
      </c>
      <c r="N377" t="s">
        <v>3494</v>
      </c>
      <c r="O377" t="s">
        <v>3494</v>
      </c>
      <c r="Q377" t="s">
        <v>143</v>
      </c>
      <c r="R377" s="86">
        <v>480</v>
      </c>
      <c r="S377" s="66">
        <v>10</v>
      </c>
    </row>
    <row r="378" spans="2:19" x14ac:dyDescent="0.25">
      <c r="D378">
        <v>14</v>
      </c>
      <c r="E378" t="s">
        <v>31</v>
      </c>
      <c r="F378" t="s">
        <v>18</v>
      </c>
      <c r="G378">
        <v>1</v>
      </c>
      <c r="H378">
        <v>1</v>
      </c>
      <c r="I378" t="s">
        <v>843</v>
      </c>
      <c r="K378" t="s">
        <v>484</v>
      </c>
      <c r="L378" t="s">
        <v>3493</v>
      </c>
      <c r="N378" t="s">
        <v>3494</v>
      </c>
      <c r="O378" t="s">
        <v>3494</v>
      </c>
      <c r="Q378" t="s">
        <v>143</v>
      </c>
      <c r="R378" s="86">
        <v>720</v>
      </c>
      <c r="S378" s="66">
        <v>8</v>
      </c>
    </row>
    <row r="379" spans="2:19" x14ac:dyDescent="0.25">
      <c r="D379">
        <v>15</v>
      </c>
      <c r="E379" t="s">
        <v>31</v>
      </c>
      <c r="F379" t="s">
        <v>18</v>
      </c>
      <c r="G379">
        <v>1</v>
      </c>
      <c r="H379">
        <v>1</v>
      </c>
      <c r="I379" t="s">
        <v>850</v>
      </c>
      <c r="K379" t="s">
        <v>484</v>
      </c>
      <c r="L379" t="s">
        <v>3493</v>
      </c>
      <c r="N379" t="s">
        <v>3494</v>
      </c>
      <c r="O379" t="s">
        <v>3494</v>
      </c>
      <c r="Q379" t="s">
        <v>143</v>
      </c>
      <c r="R379" s="86">
        <v>960</v>
      </c>
      <c r="S379" s="66">
        <v>8</v>
      </c>
    </row>
    <row r="380" spans="2:19" x14ac:dyDescent="0.25">
      <c r="C380" s="64" t="s">
        <v>1296</v>
      </c>
      <c r="R380" s="86">
        <v>30000</v>
      </c>
      <c r="S380" s="66">
        <v>296</v>
      </c>
    </row>
    <row r="381" spans="2:19" x14ac:dyDescent="0.25">
      <c r="C381" s="64">
        <v>78170</v>
      </c>
      <c r="D381">
        <v>1</v>
      </c>
      <c r="E381" t="s">
        <v>20</v>
      </c>
      <c r="F381" t="s">
        <v>18</v>
      </c>
      <c r="G381">
        <v>10</v>
      </c>
      <c r="H381">
        <v>10</v>
      </c>
      <c r="I381" t="s">
        <v>2478</v>
      </c>
      <c r="J381" t="s">
        <v>509</v>
      </c>
      <c r="K381" t="s">
        <v>484</v>
      </c>
      <c r="L381" t="s">
        <v>3493</v>
      </c>
      <c r="N381" t="s">
        <v>3494</v>
      </c>
      <c r="O381" t="s">
        <v>3493</v>
      </c>
      <c r="P381" t="s">
        <v>161</v>
      </c>
      <c r="R381" s="86">
        <v>5000</v>
      </c>
      <c r="S381" s="66">
        <v>4.3</v>
      </c>
    </row>
    <row r="382" spans="2:19" x14ac:dyDescent="0.25">
      <c r="D382">
        <v>2</v>
      </c>
      <c r="E382" t="s">
        <v>20</v>
      </c>
      <c r="F382" t="s">
        <v>18</v>
      </c>
      <c r="G382">
        <v>5</v>
      </c>
      <c r="H382">
        <v>5</v>
      </c>
      <c r="I382" t="s">
        <v>2480</v>
      </c>
      <c r="J382" t="s">
        <v>509</v>
      </c>
      <c r="K382" t="s">
        <v>484</v>
      </c>
      <c r="L382" t="s">
        <v>3493</v>
      </c>
      <c r="N382" t="s">
        <v>3494</v>
      </c>
      <c r="O382" t="s">
        <v>3493</v>
      </c>
      <c r="P382" t="s">
        <v>161</v>
      </c>
      <c r="R382" s="86">
        <v>2540</v>
      </c>
      <c r="S382" s="66">
        <v>30</v>
      </c>
    </row>
    <row r="383" spans="2:19" x14ac:dyDescent="0.25">
      <c r="C383" s="64" t="s">
        <v>2650</v>
      </c>
      <c r="R383" s="86">
        <v>7540</v>
      </c>
      <c r="S383" s="66">
        <v>34.299999999999997</v>
      </c>
    </row>
    <row r="384" spans="2:19" x14ac:dyDescent="0.25">
      <c r="B384" t="s">
        <v>2825</v>
      </c>
      <c r="R384" s="86">
        <v>919426.07666666654</v>
      </c>
      <c r="S384" s="66">
        <v>11371.839999999997</v>
      </c>
    </row>
    <row r="385" spans="1:19" x14ac:dyDescent="0.25">
      <c r="B385" s="63">
        <v>43462</v>
      </c>
      <c r="C385" s="64">
        <v>75467</v>
      </c>
      <c r="D385">
        <v>6</v>
      </c>
      <c r="E385" t="s">
        <v>37</v>
      </c>
      <c r="F385" t="s">
        <v>28</v>
      </c>
      <c r="G385">
        <v>6</v>
      </c>
      <c r="H385">
        <v>6</v>
      </c>
      <c r="I385" t="s">
        <v>34</v>
      </c>
      <c r="J385" t="s">
        <v>509</v>
      </c>
      <c r="K385" t="s">
        <v>156</v>
      </c>
      <c r="L385" t="s">
        <v>3493</v>
      </c>
      <c r="M385" t="s">
        <v>156</v>
      </c>
      <c r="N385" t="s">
        <v>3494</v>
      </c>
      <c r="O385" t="s">
        <v>3494</v>
      </c>
      <c r="Q385" t="s">
        <v>143</v>
      </c>
      <c r="R385" s="86">
        <v>3600</v>
      </c>
      <c r="S385" s="66">
        <v>0</v>
      </c>
    </row>
    <row r="386" spans="1:19" x14ac:dyDescent="0.25">
      <c r="C386" s="64" t="s">
        <v>486</v>
      </c>
      <c r="R386" s="86">
        <v>3600</v>
      </c>
      <c r="S386" s="66">
        <v>0</v>
      </c>
    </row>
    <row r="387" spans="1:19" x14ac:dyDescent="0.25">
      <c r="B387" t="s">
        <v>1315</v>
      </c>
      <c r="R387" s="86">
        <v>3600</v>
      </c>
      <c r="S387" s="66">
        <v>0</v>
      </c>
    </row>
    <row r="388" spans="1:19" x14ac:dyDescent="0.25">
      <c r="A388" t="s">
        <v>498</v>
      </c>
      <c r="R388" s="86">
        <v>923026.07666666654</v>
      </c>
      <c r="S388" s="66">
        <v>11371.839999999997</v>
      </c>
    </row>
    <row r="389" spans="1:19" x14ac:dyDescent="0.25">
      <c r="A389">
        <v>7</v>
      </c>
      <c r="C389" s="64">
        <v>70411</v>
      </c>
      <c r="D389">
        <v>37</v>
      </c>
      <c r="E389" t="s">
        <v>37</v>
      </c>
      <c r="F389" t="s">
        <v>18</v>
      </c>
      <c r="G389">
        <v>281</v>
      </c>
      <c r="H389">
        <v>228</v>
      </c>
      <c r="I389" t="s">
        <v>2011</v>
      </c>
      <c r="K389" t="s">
        <v>156</v>
      </c>
      <c r="L389" t="s">
        <v>3494</v>
      </c>
      <c r="N389" t="s">
        <v>3494</v>
      </c>
      <c r="O389" t="s">
        <v>3494</v>
      </c>
      <c r="Q389" t="s">
        <v>143</v>
      </c>
      <c r="R389" s="86">
        <v>58140</v>
      </c>
      <c r="S389" s="66">
        <v>1140</v>
      </c>
    </row>
    <row r="390" spans="1:19" x14ac:dyDescent="0.25">
      <c r="C390" s="64" t="s">
        <v>499</v>
      </c>
      <c r="R390" s="86">
        <v>58140</v>
      </c>
      <c r="S390" s="66">
        <v>1140</v>
      </c>
    </row>
    <row r="391" spans="1:19" x14ac:dyDescent="0.25">
      <c r="C391" s="64">
        <v>75475</v>
      </c>
      <c r="D391">
        <v>5</v>
      </c>
      <c r="E391" t="s">
        <v>20</v>
      </c>
      <c r="F391" t="s">
        <v>18</v>
      </c>
      <c r="G391">
        <v>1</v>
      </c>
      <c r="H391">
        <v>1</v>
      </c>
      <c r="I391" t="s">
        <v>720</v>
      </c>
      <c r="J391" t="s">
        <v>509</v>
      </c>
      <c r="K391" t="s">
        <v>484</v>
      </c>
      <c r="L391" t="s">
        <v>3493</v>
      </c>
      <c r="N391" t="s">
        <v>3494</v>
      </c>
      <c r="O391" t="s">
        <v>3493</v>
      </c>
      <c r="R391" s="86">
        <v>720</v>
      </c>
      <c r="S391" s="66">
        <v>9</v>
      </c>
    </row>
    <row r="392" spans="1:19" x14ac:dyDescent="0.25">
      <c r="D392">
        <v>6</v>
      </c>
      <c r="E392" t="s">
        <v>20</v>
      </c>
      <c r="F392" t="s">
        <v>18</v>
      </c>
      <c r="G392">
        <v>1</v>
      </c>
      <c r="H392">
        <v>1</v>
      </c>
      <c r="I392" t="s">
        <v>731</v>
      </c>
      <c r="J392" t="s">
        <v>509</v>
      </c>
      <c r="K392" t="s">
        <v>484</v>
      </c>
      <c r="L392" t="s">
        <v>3493</v>
      </c>
      <c r="N392" t="s">
        <v>3494</v>
      </c>
      <c r="O392" t="s">
        <v>3493</v>
      </c>
      <c r="R392" s="86">
        <v>576</v>
      </c>
      <c r="S392" s="66">
        <v>7</v>
      </c>
    </row>
    <row r="393" spans="1:19" x14ac:dyDescent="0.25">
      <c r="D393">
        <v>7</v>
      </c>
      <c r="E393" t="s">
        <v>20</v>
      </c>
      <c r="F393" t="s">
        <v>18</v>
      </c>
      <c r="G393">
        <v>4</v>
      </c>
      <c r="H393">
        <v>4</v>
      </c>
      <c r="I393" t="s">
        <v>724</v>
      </c>
      <c r="J393" t="s">
        <v>509</v>
      </c>
      <c r="K393" t="s">
        <v>484</v>
      </c>
      <c r="L393" t="s">
        <v>3493</v>
      </c>
      <c r="N393" t="s">
        <v>3494</v>
      </c>
      <c r="O393" t="s">
        <v>3493</v>
      </c>
      <c r="R393" s="86">
        <v>2304</v>
      </c>
      <c r="S393" s="66">
        <v>28</v>
      </c>
    </row>
    <row r="394" spans="1:19" x14ac:dyDescent="0.25">
      <c r="D394">
        <v>8</v>
      </c>
      <c r="E394" t="s">
        <v>20</v>
      </c>
      <c r="F394" t="s">
        <v>18</v>
      </c>
      <c r="G394">
        <v>1</v>
      </c>
      <c r="H394">
        <v>1</v>
      </c>
      <c r="I394" t="s">
        <v>734</v>
      </c>
      <c r="J394" t="s">
        <v>509</v>
      </c>
      <c r="K394" t="s">
        <v>484</v>
      </c>
      <c r="L394" t="s">
        <v>3493</v>
      </c>
      <c r="N394" t="s">
        <v>3493</v>
      </c>
      <c r="O394" t="s">
        <v>3493</v>
      </c>
      <c r="R394" s="86">
        <v>288</v>
      </c>
      <c r="S394" s="66">
        <v>4</v>
      </c>
    </row>
    <row r="395" spans="1:19" x14ac:dyDescent="0.25">
      <c r="D395">
        <v>9</v>
      </c>
      <c r="E395" t="s">
        <v>20</v>
      </c>
      <c r="F395" t="s">
        <v>18</v>
      </c>
      <c r="G395">
        <v>1</v>
      </c>
      <c r="H395">
        <v>1</v>
      </c>
      <c r="I395" t="s">
        <v>736</v>
      </c>
      <c r="J395" t="s">
        <v>509</v>
      </c>
      <c r="K395" t="s">
        <v>484</v>
      </c>
      <c r="L395" t="s">
        <v>3493</v>
      </c>
      <c r="N395" t="s">
        <v>3494</v>
      </c>
      <c r="O395" t="s">
        <v>3493</v>
      </c>
      <c r="R395" s="86">
        <v>720</v>
      </c>
      <c r="S395" s="66">
        <v>9</v>
      </c>
    </row>
    <row r="396" spans="1:19" x14ac:dyDescent="0.25">
      <c r="D396">
        <v>10</v>
      </c>
      <c r="E396" t="s">
        <v>20</v>
      </c>
      <c r="F396" t="s">
        <v>18</v>
      </c>
      <c r="G396">
        <v>2</v>
      </c>
      <c r="H396">
        <v>2</v>
      </c>
      <c r="I396" t="s">
        <v>738</v>
      </c>
      <c r="J396" t="s">
        <v>509</v>
      </c>
      <c r="K396" t="s">
        <v>484</v>
      </c>
      <c r="L396" t="s">
        <v>3493</v>
      </c>
      <c r="N396" t="s">
        <v>3494</v>
      </c>
      <c r="O396" t="s">
        <v>3493</v>
      </c>
      <c r="R396" s="86">
        <v>1440</v>
      </c>
      <c r="S396" s="66">
        <v>16</v>
      </c>
    </row>
    <row r="397" spans="1:19" x14ac:dyDescent="0.25">
      <c r="D397">
        <v>27</v>
      </c>
      <c r="E397" t="s">
        <v>20</v>
      </c>
      <c r="F397" t="s">
        <v>18</v>
      </c>
      <c r="G397">
        <v>3</v>
      </c>
      <c r="H397">
        <v>3</v>
      </c>
      <c r="I397" t="s">
        <v>740</v>
      </c>
      <c r="J397" t="s">
        <v>509</v>
      </c>
      <c r="K397" t="s">
        <v>484</v>
      </c>
      <c r="L397" t="s">
        <v>3493</v>
      </c>
      <c r="N397" t="s">
        <v>3493</v>
      </c>
      <c r="O397" t="s">
        <v>3493</v>
      </c>
      <c r="R397" s="86">
        <v>2470</v>
      </c>
      <c r="S397" s="66">
        <v>44</v>
      </c>
    </row>
    <row r="398" spans="1:19" x14ac:dyDescent="0.25">
      <c r="D398">
        <v>28</v>
      </c>
      <c r="E398" t="s">
        <v>20</v>
      </c>
      <c r="F398" t="s">
        <v>18</v>
      </c>
      <c r="G398">
        <v>2</v>
      </c>
      <c r="H398">
        <v>2</v>
      </c>
      <c r="I398" t="s">
        <v>742</v>
      </c>
      <c r="J398" t="s">
        <v>509</v>
      </c>
      <c r="K398" t="s">
        <v>484</v>
      </c>
      <c r="L398" t="s">
        <v>3493</v>
      </c>
      <c r="N398" t="s">
        <v>3494</v>
      </c>
      <c r="O398" t="s">
        <v>3493</v>
      </c>
      <c r="R398" s="86">
        <v>864</v>
      </c>
      <c r="S398" s="66">
        <v>14</v>
      </c>
    </row>
    <row r="399" spans="1:19" x14ac:dyDescent="0.25">
      <c r="C399" s="64" t="s">
        <v>488</v>
      </c>
      <c r="R399" s="86">
        <v>9382</v>
      </c>
      <c r="S399" s="66">
        <v>131</v>
      </c>
    </row>
    <row r="400" spans="1:19" x14ac:dyDescent="0.25">
      <c r="C400" s="64">
        <v>75693</v>
      </c>
      <c r="D400">
        <v>4</v>
      </c>
      <c r="E400" t="s">
        <v>31</v>
      </c>
      <c r="F400" t="s">
        <v>18</v>
      </c>
      <c r="G400">
        <v>2</v>
      </c>
      <c r="H400">
        <v>2</v>
      </c>
      <c r="I400" t="s">
        <v>724</v>
      </c>
      <c r="J400" t="s">
        <v>509</v>
      </c>
      <c r="K400" t="s">
        <v>156</v>
      </c>
      <c r="L400" t="s">
        <v>3493</v>
      </c>
      <c r="M400" t="s">
        <v>156</v>
      </c>
      <c r="N400" t="s">
        <v>3494</v>
      </c>
      <c r="O400" t="s">
        <v>3493</v>
      </c>
      <c r="R400" s="86">
        <v>1152</v>
      </c>
      <c r="S400" s="66">
        <v>14</v>
      </c>
    </row>
    <row r="401" spans="4:19" x14ac:dyDescent="0.25">
      <c r="D401">
        <v>5</v>
      </c>
      <c r="E401" t="s">
        <v>31</v>
      </c>
      <c r="F401" t="s">
        <v>18</v>
      </c>
      <c r="G401">
        <v>2</v>
      </c>
      <c r="H401">
        <v>2</v>
      </c>
      <c r="I401" t="s">
        <v>720</v>
      </c>
      <c r="J401" t="s">
        <v>509</v>
      </c>
      <c r="K401" t="s">
        <v>484</v>
      </c>
      <c r="L401" t="s">
        <v>3493</v>
      </c>
      <c r="N401" t="s">
        <v>3494</v>
      </c>
      <c r="O401" t="s">
        <v>3493</v>
      </c>
      <c r="R401" s="86">
        <v>1440</v>
      </c>
      <c r="S401" s="66">
        <v>18</v>
      </c>
    </row>
    <row r="402" spans="4:19" x14ac:dyDescent="0.25">
      <c r="D402">
        <v>6</v>
      </c>
      <c r="E402" t="s">
        <v>31</v>
      </c>
      <c r="F402" t="s">
        <v>18</v>
      </c>
      <c r="G402">
        <v>1</v>
      </c>
      <c r="H402">
        <v>1</v>
      </c>
      <c r="I402" t="s">
        <v>746</v>
      </c>
      <c r="J402" t="s">
        <v>509</v>
      </c>
      <c r="K402" t="s">
        <v>484</v>
      </c>
      <c r="L402" t="s">
        <v>3493</v>
      </c>
      <c r="N402" t="s">
        <v>3494</v>
      </c>
      <c r="O402" t="s">
        <v>3493</v>
      </c>
      <c r="R402" s="86">
        <v>864</v>
      </c>
      <c r="S402" s="66">
        <v>9</v>
      </c>
    </row>
    <row r="403" spans="4:19" x14ac:dyDescent="0.25">
      <c r="D403">
        <v>7</v>
      </c>
      <c r="E403" t="s">
        <v>31</v>
      </c>
      <c r="F403" t="s">
        <v>18</v>
      </c>
      <c r="G403">
        <v>1</v>
      </c>
      <c r="H403">
        <v>1</v>
      </c>
      <c r="I403" t="s">
        <v>726</v>
      </c>
      <c r="J403" t="s">
        <v>509</v>
      </c>
      <c r="K403" t="s">
        <v>484</v>
      </c>
      <c r="L403" t="s">
        <v>3493</v>
      </c>
      <c r="N403" t="s">
        <v>3494</v>
      </c>
      <c r="O403" t="s">
        <v>3493</v>
      </c>
      <c r="R403" s="86">
        <v>432</v>
      </c>
      <c r="S403" s="66">
        <v>7</v>
      </c>
    </row>
    <row r="404" spans="4:19" x14ac:dyDescent="0.25">
      <c r="D404">
        <v>8</v>
      </c>
      <c r="E404" t="s">
        <v>20</v>
      </c>
      <c r="F404" t="s">
        <v>18</v>
      </c>
      <c r="G404">
        <v>1</v>
      </c>
      <c r="H404">
        <v>1</v>
      </c>
      <c r="I404" t="s">
        <v>749</v>
      </c>
      <c r="J404" t="s">
        <v>509</v>
      </c>
      <c r="K404" t="s">
        <v>208</v>
      </c>
      <c r="L404" t="s">
        <v>3493</v>
      </c>
      <c r="M404" t="s">
        <v>208</v>
      </c>
      <c r="N404" t="s">
        <v>3494</v>
      </c>
      <c r="O404" t="s">
        <v>3493</v>
      </c>
      <c r="R404" s="86">
        <v>432</v>
      </c>
      <c r="S404" s="66">
        <v>7</v>
      </c>
    </row>
    <row r="405" spans="4:19" x14ac:dyDescent="0.25">
      <c r="D405">
        <v>12</v>
      </c>
      <c r="E405" t="s">
        <v>20</v>
      </c>
      <c r="F405" t="s">
        <v>18</v>
      </c>
      <c r="G405">
        <v>3</v>
      </c>
      <c r="H405">
        <v>3</v>
      </c>
      <c r="I405" t="s">
        <v>751</v>
      </c>
      <c r="J405" t="s">
        <v>476</v>
      </c>
      <c r="K405" t="s">
        <v>168</v>
      </c>
      <c r="L405" t="s">
        <v>3494</v>
      </c>
      <c r="N405" t="s">
        <v>3494</v>
      </c>
      <c r="O405" t="s">
        <v>3493</v>
      </c>
      <c r="R405" s="86">
        <v>1930</v>
      </c>
      <c r="S405" s="66">
        <v>20.16</v>
      </c>
    </row>
    <row r="406" spans="4:19" x14ac:dyDescent="0.25">
      <c r="D406">
        <v>13</v>
      </c>
      <c r="E406" t="s">
        <v>20</v>
      </c>
      <c r="F406" t="s">
        <v>18</v>
      </c>
      <c r="G406">
        <v>3</v>
      </c>
      <c r="H406">
        <v>3</v>
      </c>
      <c r="I406" t="s">
        <v>753</v>
      </c>
      <c r="J406" t="s">
        <v>476</v>
      </c>
      <c r="K406" t="s">
        <v>168</v>
      </c>
      <c r="L406" t="s">
        <v>3494</v>
      </c>
      <c r="N406" t="s">
        <v>3494</v>
      </c>
      <c r="O406" t="s">
        <v>3493</v>
      </c>
      <c r="R406" s="86">
        <v>1750</v>
      </c>
      <c r="S406" s="66">
        <v>18.88</v>
      </c>
    </row>
    <row r="407" spans="4:19" x14ac:dyDescent="0.25">
      <c r="D407">
        <v>14</v>
      </c>
      <c r="E407" t="s">
        <v>20</v>
      </c>
      <c r="F407" t="s">
        <v>18</v>
      </c>
      <c r="G407">
        <v>3</v>
      </c>
      <c r="H407">
        <v>3</v>
      </c>
      <c r="I407" t="s">
        <v>755</v>
      </c>
      <c r="J407" t="s">
        <v>476</v>
      </c>
      <c r="K407" t="s">
        <v>168</v>
      </c>
      <c r="L407" t="s">
        <v>3494</v>
      </c>
      <c r="N407" t="s">
        <v>3494</v>
      </c>
      <c r="O407" t="s">
        <v>3493</v>
      </c>
      <c r="R407" s="86">
        <v>1570</v>
      </c>
      <c r="S407" s="66">
        <v>16.27</v>
      </c>
    </row>
    <row r="408" spans="4:19" x14ac:dyDescent="0.25">
      <c r="D408">
        <v>17</v>
      </c>
      <c r="E408" t="s">
        <v>20</v>
      </c>
      <c r="F408" t="s">
        <v>18</v>
      </c>
      <c r="G408">
        <v>3</v>
      </c>
      <c r="H408">
        <v>3</v>
      </c>
      <c r="I408" t="s">
        <v>757</v>
      </c>
      <c r="J408" t="s">
        <v>476</v>
      </c>
      <c r="K408" t="s">
        <v>484</v>
      </c>
      <c r="L408" t="s">
        <v>3493</v>
      </c>
      <c r="N408" t="s">
        <v>3494</v>
      </c>
      <c r="O408" t="s">
        <v>3493</v>
      </c>
      <c r="R408" s="86">
        <v>1590</v>
      </c>
      <c r="S408" s="66">
        <v>19.03</v>
      </c>
    </row>
    <row r="409" spans="4:19" x14ac:dyDescent="0.25">
      <c r="D409">
        <v>18</v>
      </c>
      <c r="E409" t="s">
        <v>20</v>
      </c>
      <c r="F409" t="s">
        <v>18</v>
      </c>
      <c r="G409">
        <v>2</v>
      </c>
      <c r="H409">
        <v>2</v>
      </c>
      <c r="I409" t="s">
        <v>759</v>
      </c>
      <c r="J409" t="s">
        <v>476</v>
      </c>
      <c r="K409" t="s">
        <v>484</v>
      </c>
      <c r="L409" t="s">
        <v>3493</v>
      </c>
      <c r="N409" t="s">
        <v>3494</v>
      </c>
      <c r="O409" t="s">
        <v>3493</v>
      </c>
      <c r="R409" s="86">
        <v>1135</v>
      </c>
      <c r="S409" s="66">
        <v>9.2799999999999994</v>
      </c>
    </row>
    <row r="410" spans="4:19" x14ac:dyDescent="0.25">
      <c r="D410">
        <v>19</v>
      </c>
      <c r="E410" t="s">
        <v>20</v>
      </c>
      <c r="F410" t="s">
        <v>18</v>
      </c>
      <c r="G410">
        <v>1</v>
      </c>
      <c r="H410">
        <v>1</v>
      </c>
      <c r="I410" t="s">
        <v>761</v>
      </c>
      <c r="J410" t="s">
        <v>476</v>
      </c>
      <c r="K410" t="s">
        <v>484</v>
      </c>
      <c r="L410" t="s">
        <v>3493</v>
      </c>
      <c r="N410" t="s">
        <v>3494</v>
      </c>
      <c r="O410" t="s">
        <v>3493</v>
      </c>
      <c r="R410" s="86">
        <v>675</v>
      </c>
      <c r="S410" s="66">
        <v>9.2799999999999994</v>
      </c>
    </row>
    <row r="411" spans="4:19" x14ac:dyDescent="0.25">
      <c r="D411">
        <v>20</v>
      </c>
      <c r="E411" t="s">
        <v>20</v>
      </c>
      <c r="F411" t="s">
        <v>18</v>
      </c>
      <c r="G411">
        <v>1</v>
      </c>
      <c r="H411">
        <v>1</v>
      </c>
      <c r="I411" t="s">
        <v>763</v>
      </c>
      <c r="J411" t="s">
        <v>476</v>
      </c>
      <c r="K411" t="s">
        <v>484</v>
      </c>
      <c r="L411" t="s">
        <v>3493</v>
      </c>
      <c r="N411" t="s">
        <v>3494</v>
      </c>
      <c r="O411" t="s">
        <v>3493</v>
      </c>
      <c r="R411" s="86">
        <v>735</v>
      </c>
      <c r="S411" s="66">
        <v>9.2799999999999994</v>
      </c>
    </row>
    <row r="412" spans="4:19" x14ac:dyDescent="0.25">
      <c r="D412">
        <v>21</v>
      </c>
      <c r="E412" t="s">
        <v>20</v>
      </c>
      <c r="F412" t="s">
        <v>18</v>
      </c>
      <c r="G412">
        <v>1</v>
      </c>
      <c r="H412">
        <v>1</v>
      </c>
      <c r="I412" t="s">
        <v>763</v>
      </c>
      <c r="J412" t="s">
        <v>476</v>
      </c>
      <c r="K412" t="s">
        <v>484</v>
      </c>
      <c r="L412" t="s">
        <v>3493</v>
      </c>
      <c r="N412" t="s">
        <v>3494</v>
      </c>
      <c r="O412" t="s">
        <v>3493</v>
      </c>
      <c r="R412" s="86">
        <v>735</v>
      </c>
      <c r="S412" s="66">
        <v>9.2799999999999994</v>
      </c>
    </row>
    <row r="413" spans="4:19" x14ac:dyDescent="0.25">
      <c r="D413">
        <v>22</v>
      </c>
      <c r="E413" t="s">
        <v>20</v>
      </c>
      <c r="F413" t="s">
        <v>18</v>
      </c>
      <c r="G413">
        <v>3</v>
      </c>
      <c r="H413">
        <v>3</v>
      </c>
      <c r="I413" t="s">
        <v>766</v>
      </c>
      <c r="J413" t="s">
        <v>476</v>
      </c>
      <c r="K413" t="s">
        <v>484</v>
      </c>
      <c r="L413" t="s">
        <v>3493</v>
      </c>
      <c r="N413" t="s">
        <v>3494</v>
      </c>
      <c r="O413" t="s">
        <v>3493</v>
      </c>
      <c r="R413" s="86">
        <v>1870</v>
      </c>
      <c r="S413" s="66">
        <v>22.11</v>
      </c>
    </row>
    <row r="414" spans="4:19" x14ac:dyDescent="0.25">
      <c r="D414">
        <v>23</v>
      </c>
      <c r="E414" t="s">
        <v>20</v>
      </c>
      <c r="F414" t="s">
        <v>18</v>
      </c>
      <c r="G414">
        <v>1</v>
      </c>
      <c r="H414">
        <v>1</v>
      </c>
      <c r="I414" t="s">
        <v>768</v>
      </c>
      <c r="J414" t="s">
        <v>476</v>
      </c>
      <c r="K414" t="s">
        <v>484</v>
      </c>
      <c r="L414" t="s">
        <v>3493</v>
      </c>
      <c r="N414" t="s">
        <v>3494</v>
      </c>
      <c r="O414" t="s">
        <v>3493</v>
      </c>
      <c r="R414" s="86">
        <v>675</v>
      </c>
      <c r="S414" s="66">
        <v>9.2799999999999994</v>
      </c>
    </row>
    <row r="415" spans="4:19" x14ac:dyDescent="0.25">
      <c r="D415">
        <v>24</v>
      </c>
      <c r="E415" t="s">
        <v>20</v>
      </c>
      <c r="F415" t="s">
        <v>18</v>
      </c>
      <c r="G415">
        <v>1</v>
      </c>
      <c r="H415">
        <v>1</v>
      </c>
      <c r="I415" t="s">
        <v>770</v>
      </c>
      <c r="J415" t="s">
        <v>476</v>
      </c>
      <c r="K415" t="s">
        <v>185</v>
      </c>
      <c r="L415" t="s">
        <v>3494</v>
      </c>
      <c r="N415" t="s">
        <v>3494</v>
      </c>
      <c r="O415" t="s">
        <v>3493</v>
      </c>
      <c r="R415" s="86">
        <v>675</v>
      </c>
      <c r="S415" s="66">
        <v>9.2799999999999994</v>
      </c>
    </row>
    <row r="416" spans="4:19" x14ac:dyDescent="0.25">
      <c r="D416">
        <v>25</v>
      </c>
      <c r="E416" t="s">
        <v>20</v>
      </c>
      <c r="F416" t="s">
        <v>18</v>
      </c>
      <c r="G416">
        <v>1</v>
      </c>
      <c r="H416">
        <v>1</v>
      </c>
      <c r="I416" t="s">
        <v>772</v>
      </c>
      <c r="J416" t="s">
        <v>476</v>
      </c>
      <c r="K416" t="s">
        <v>484</v>
      </c>
      <c r="L416" t="s">
        <v>3493</v>
      </c>
      <c r="N416" t="s">
        <v>3494</v>
      </c>
      <c r="O416" t="s">
        <v>3493</v>
      </c>
      <c r="R416" s="86">
        <v>675</v>
      </c>
      <c r="S416" s="66">
        <v>9.2799999999999994</v>
      </c>
    </row>
    <row r="417" spans="3:19" x14ac:dyDescent="0.25">
      <c r="D417">
        <v>26</v>
      </c>
      <c r="E417" t="s">
        <v>20</v>
      </c>
      <c r="F417" t="s">
        <v>18</v>
      </c>
      <c r="G417">
        <v>1</v>
      </c>
      <c r="H417">
        <v>1</v>
      </c>
      <c r="I417" t="s">
        <v>772</v>
      </c>
      <c r="J417" t="s">
        <v>476</v>
      </c>
      <c r="K417" t="s">
        <v>484</v>
      </c>
      <c r="L417" t="s">
        <v>3493</v>
      </c>
      <c r="N417" t="s">
        <v>3494</v>
      </c>
      <c r="O417" t="s">
        <v>3493</v>
      </c>
      <c r="R417" s="86">
        <v>675</v>
      </c>
      <c r="S417" s="66">
        <v>9.2799999999999994</v>
      </c>
    </row>
    <row r="418" spans="3:19" x14ac:dyDescent="0.25">
      <c r="D418">
        <v>27</v>
      </c>
      <c r="E418" t="s">
        <v>20</v>
      </c>
      <c r="F418" t="s">
        <v>18</v>
      </c>
      <c r="G418">
        <v>1</v>
      </c>
      <c r="H418">
        <v>1</v>
      </c>
      <c r="I418" t="s">
        <v>775</v>
      </c>
      <c r="J418" t="s">
        <v>476</v>
      </c>
      <c r="K418" t="s">
        <v>484</v>
      </c>
      <c r="L418" t="s">
        <v>3493</v>
      </c>
      <c r="N418" t="s">
        <v>3494</v>
      </c>
      <c r="O418" t="s">
        <v>3493</v>
      </c>
      <c r="R418" s="86">
        <v>615</v>
      </c>
      <c r="S418" s="66">
        <v>6.7</v>
      </c>
    </row>
    <row r="419" spans="3:19" x14ac:dyDescent="0.25">
      <c r="D419">
        <v>28</v>
      </c>
      <c r="E419" t="s">
        <v>20</v>
      </c>
      <c r="F419" t="s">
        <v>18</v>
      </c>
      <c r="G419">
        <v>1</v>
      </c>
      <c r="H419">
        <v>1</v>
      </c>
      <c r="I419" t="s">
        <v>777</v>
      </c>
      <c r="J419" t="s">
        <v>476</v>
      </c>
      <c r="K419" t="s">
        <v>484</v>
      </c>
      <c r="L419" t="s">
        <v>3493</v>
      </c>
      <c r="N419" t="s">
        <v>3494</v>
      </c>
      <c r="O419" t="s">
        <v>3493</v>
      </c>
      <c r="R419" s="86">
        <v>615</v>
      </c>
      <c r="S419" s="66">
        <v>6.7</v>
      </c>
    </row>
    <row r="420" spans="3:19" x14ac:dyDescent="0.25">
      <c r="D420">
        <v>29</v>
      </c>
      <c r="E420" t="s">
        <v>20</v>
      </c>
      <c r="F420" t="s">
        <v>18</v>
      </c>
      <c r="G420">
        <v>2</v>
      </c>
      <c r="H420">
        <v>2</v>
      </c>
      <c r="I420" t="s">
        <v>779</v>
      </c>
      <c r="J420" t="s">
        <v>476</v>
      </c>
      <c r="K420" t="s">
        <v>484</v>
      </c>
      <c r="L420" t="s">
        <v>3493</v>
      </c>
      <c r="N420" t="s">
        <v>3494</v>
      </c>
      <c r="O420" t="s">
        <v>3493</v>
      </c>
      <c r="R420" s="86">
        <v>1855</v>
      </c>
      <c r="S420" s="66">
        <v>18.78</v>
      </c>
    </row>
    <row r="421" spans="3:19" x14ac:dyDescent="0.25">
      <c r="D421">
        <v>30</v>
      </c>
      <c r="E421" t="s">
        <v>20</v>
      </c>
      <c r="F421" t="s">
        <v>18</v>
      </c>
      <c r="G421">
        <v>3</v>
      </c>
      <c r="H421">
        <v>3</v>
      </c>
      <c r="I421" t="s">
        <v>781</v>
      </c>
      <c r="J421" t="s">
        <v>476</v>
      </c>
      <c r="K421" t="s">
        <v>484</v>
      </c>
      <c r="L421" t="s">
        <v>3493</v>
      </c>
      <c r="N421" t="s">
        <v>3494</v>
      </c>
      <c r="O421" t="s">
        <v>3493</v>
      </c>
      <c r="R421" s="86">
        <v>1975</v>
      </c>
      <c r="S421" s="66">
        <v>22.95</v>
      </c>
    </row>
    <row r="422" spans="3:19" x14ac:dyDescent="0.25">
      <c r="D422">
        <v>31</v>
      </c>
      <c r="E422" t="s">
        <v>20</v>
      </c>
      <c r="F422" t="s">
        <v>18</v>
      </c>
      <c r="G422">
        <v>3</v>
      </c>
      <c r="H422">
        <v>3</v>
      </c>
      <c r="I422" t="s">
        <v>783</v>
      </c>
      <c r="J422" t="s">
        <v>476</v>
      </c>
      <c r="K422" t="s">
        <v>484</v>
      </c>
      <c r="L422" t="s">
        <v>3493</v>
      </c>
      <c r="N422" t="s">
        <v>3494</v>
      </c>
      <c r="O422" t="s">
        <v>3493</v>
      </c>
      <c r="R422" s="86">
        <v>2575</v>
      </c>
      <c r="S422" s="66">
        <v>28.28</v>
      </c>
    </row>
    <row r="423" spans="3:19" x14ac:dyDescent="0.25">
      <c r="D423">
        <v>32</v>
      </c>
      <c r="E423" t="s">
        <v>20</v>
      </c>
      <c r="F423" t="s">
        <v>18</v>
      </c>
      <c r="G423">
        <v>8</v>
      </c>
      <c r="H423">
        <v>8</v>
      </c>
      <c r="I423" t="s">
        <v>785</v>
      </c>
      <c r="J423" t="s">
        <v>476</v>
      </c>
      <c r="K423" t="s">
        <v>190</v>
      </c>
      <c r="L423" t="s">
        <v>3494</v>
      </c>
      <c r="N423" t="s">
        <v>3494</v>
      </c>
      <c r="O423" t="s">
        <v>3493</v>
      </c>
      <c r="R423" s="86">
        <v>4240</v>
      </c>
      <c r="S423" s="66">
        <v>57</v>
      </c>
    </row>
    <row r="424" spans="3:19" x14ac:dyDescent="0.25">
      <c r="D424">
        <v>33</v>
      </c>
      <c r="E424" t="s">
        <v>20</v>
      </c>
      <c r="F424" t="s">
        <v>18</v>
      </c>
      <c r="G424">
        <v>1</v>
      </c>
      <c r="H424">
        <v>1</v>
      </c>
      <c r="I424" t="s">
        <v>72</v>
      </c>
      <c r="J424" t="s">
        <v>476</v>
      </c>
      <c r="K424" t="s">
        <v>484</v>
      </c>
      <c r="L424" t="s">
        <v>3493</v>
      </c>
      <c r="N424" t="s">
        <v>3494</v>
      </c>
      <c r="O424" t="s">
        <v>3493</v>
      </c>
      <c r="R424" s="86">
        <v>555</v>
      </c>
      <c r="S424" s="66">
        <v>7.67</v>
      </c>
    </row>
    <row r="425" spans="3:19" x14ac:dyDescent="0.25">
      <c r="D425">
        <v>36</v>
      </c>
      <c r="E425" t="s">
        <v>20</v>
      </c>
      <c r="F425" t="s">
        <v>18</v>
      </c>
      <c r="G425">
        <v>3</v>
      </c>
      <c r="H425">
        <v>3</v>
      </c>
      <c r="I425" t="s">
        <v>788</v>
      </c>
      <c r="J425" t="s">
        <v>509</v>
      </c>
      <c r="K425" t="s">
        <v>156</v>
      </c>
      <c r="L425" t="s">
        <v>3493</v>
      </c>
      <c r="M425" t="s">
        <v>156</v>
      </c>
      <c r="N425" t="s">
        <v>3494</v>
      </c>
      <c r="O425" t="s">
        <v>3493</v>
      </c>
      <c r="R425" s="86">
        <v>2470</v>
      </c>
      <c r="S425" s="66">
        <v>43.2</v>
      </c>
    </row>
    <row r="426" spans="3:19" x14ac:dyDescent="0.25">
      <c r="D426">
        <v>40</v>
      </c>
      <c r="E426" t="s">
        <v>20</v>
      </c>
      <c r="F426" t="s">
        <v>18</v>
      </c>
      <c r="G426">
        <v>1</v>
      </c>
      <c r="H426">
        <v>1</v>
      </c>
      <c r="I426" t="s">
        <v>71</v>
      </c>
      <c r="J426" t="s">
        <v>476</v>
      </c>
      <c r="K426" t="s">
        <v>484</v>
      </c>
      <c r="L426" t="s">
        <v>3493</v>
      </c>
      <c r="N426" t="s">
        <v>3494</v>
      </c>
      <c r="O426" t="s">
        <v>3493</v>
      </c>
      <c r="R426" s="86">
        <v>675</v>
      </c>
      <c r="S426" s="66">
        <v>9.2799999999999994</v>
      </c>
    </row>
    <row r="427" spans="3:19" x14ac:dyDescent="0.25">
      <c r="D427">
        <v>41</v>
      </c>
      <c r="E427" t="s">
        <v>20</v>
      </c>
      <c r="F427" t="s">
        <v>18</v>
      </c>
      <c r="G427">
        <v>1</v>
      </c>
      <c r="H427">
        <v>1</v>
      </c>
      <c r="I427" t="s">
        <v>791</v>
      </c>
      <c r="J427" t="s">
        <v>476</v>
      </c>
      <c r="K427" t="s">
        <v>484</v>
      </c>
      <c r="L427" t="s">
        <v>3493</v>
      </c>
      <c r="N427" t="s">
        <v>3494</v>
      </c>
      <c r="O427" t="s">
        <v>3493</v>
      </c>
      <c r="R427" s="86">
        <v>555</v>
      </c>
      <c r="S427" s="66">
        <v>6.7</v>
      </c>
    </row>
    <row r="428" spans="3:19" x14ac:dyDescent="0.25">
      <c r="D428">
        <v>42</v>
      </c>
      <c r="E428" t="s">
        <v>20</v>
      </c>
      <c r="F428" t="s">
        <v>18</v>
      </c>
      <c r="G428">
        <v>1</v>
      </c>
      <c r="H428">
        <v>1</v>
      </c>
      <c r="I428" t="s">
        <v>793</v>
      </c>
      <c r="J428" t="s">
        <v>476</v>
      </c>
      <c r="K428" t="s">
        <v>484</v>
      </c>
      <c r="L428" t="s">
        <v>3493</v>
      </c>
      <c r="N428" t="s">
        <v>3494</v>
      </c>
      <c r="O428" t="s">
        <v>3493</v>
      </c>
      <c r="R428" s="86">
        <v>555</v>
      </c>
      <c r="S428" s="66">
        <v>6.7</v>
      </c>
    </row>
    <row r="429" spans="3:19" x14ac:dyDescent="0.25">
      <c r="D429">
        <v>43</v>
      </c>
      <c r="E429" t="s">
        <v>20</v>
      </c>
      <c r="F429" t="s">
        <v>18</v>
      </c>
      <c r="G429">
        <v>2</v>
      </c>
      <c r="H429">
        <v>2</v>
      </c>
      <c r="I429" t="s">
        <v>795</v>
      </c>
      <c r="J429" t="s">
        <v>476</v>
      </c>
      <c r="K429" t="s">
        <v>484</v>
      </c>
      <c r="L429" t="s">
        <v>3493</v>
      </c>
      <c r="N429" t="s">
        <v>3494</v>
      </c>
      <c r="O429" t="s">
        <v>3493</v>
      </c>
      <c r="R429" s="86">
        <v>1155</v>
      </c>
      <c r="S429" s="66">
        <v>16.2</v>
      </c>
    </row>
    <row r="430" spans="3:19" x14ac:dyDescent="0.25">
      <c r="D430">
        <v>44</v>
      </c>
      <c r="E430" t="s">
        <v>31</v>
      </c>
      <c r="F430" t="s">
        <v>18</v>
      </c>
      <c r="G430">
        <v>1</v>
      </c>
      <c r="H430">
        <v>1</v>
      </c>
      <c r="I430" t="s">
        <v>797</v>
      </c>
      <c r="J430" t="s">
        <v>509</v>
      </c>
      <c r="K430" t="s">
        <v>484</v>
      </c>
      <c r="L430" t="s">
        <v>3493</v>
      </c>
      <c r="N430" t="s">
        <v>3494</v>
      </c>
      <c r="O430" t="s">
        <v>3493</v>
      </c>
      <c r="R430" s="86">
        <v>432</v>
      </c>
      <c r="S430" s="66">
        <v>7</v>
      </c>
    </row>
    <row r="431" spans="3:19" x14ac:dyDescent="0.25">
      <c r="D431">
        <v>45</v>
      </c>
      <c r="E431" t="s">
        <v>20</v>
      </c>
      <c r="F431" t="s">
        <v>18</v>
      </c>
      <c r="G431">
        <v>1</v>
      </c>
      <c r="H431">
        <v>1</v>
      </c>
      <c r="I431" t="s">
        <v>799</v>
      </c>
      <c r="J431" t="s">
        <v>476</v>
      </c>
      <c r="K431" t="s">
        <v>484</v>
      </c>
      <c r="L431" t="s">
        <v>3493</v>
      </c>
      <c r="N431" t="s">
        <v>3494</v>
      </c>
      <c r="O431" t="s">
        <v>3493</v>
      </c>
      <c r="R431" s="86">
        <v>795</v>
      </c>
      <c r="S431" s="66">
        <v>9.2799999999999994</v>
      </c>
    </row>
    <row r="432" spans="3:19" x14ac:dyDescent="0.25">
      <c r="C432" s="64" t="s">
        <v>487</v>
      </c>
      <c r="R432" s="86">
        <v>38077</v>
      </c>
      <c r="S432" s="66">
        <v>472.12999999999994</v>
      </c>
    </row>
    <row r="433" spans="3:19" x14ac:dyDescent="0.25">
      <c r="C433" s="64">
        <v>78927</v>
      </c>
      <c r="D433">
        <v>4</v>
      </c>
      <c r="E433" t="s">
        <v>31</v>
      </c>
      <c r="F433" t="s">
        <v>18</v>
      </c>
      <c r="G433">
        <v>1</v>
      </c>
      <c r="H433">
        <v>1</v>
      </c>
      <c r="I433" t="s">
        <v>1341</v>
      </c>
      <c r="J433" t="s">
        <v>510</v>
      </c>
      <c r="K433" t="s">
        <v>156</v>
      </c>
      <c r="L433" t="s">
        <v>3494</v>
      </c>
      <c r="N433" t="s">
        <v>3494</v>
      </c>
      <c r="O433" t="s">
        <v>3494</v>
      </c>
      <c r="Q433" t="s">
        <v>143</v>
      </c>
      <c r="R433" s="86">
        <v>698.04</v>
      </c>
      <c r="S433" s="66">
        <v>7.6</v>
      </c>
    </row>
    <row r="434" spans="3:19" x14ac:dyDescent="0.25">
      <c r="D434">
        <v>5</v>
      </c>
      <c r="E434" t="s">
        <v>31</v>
      </c>
      <c r="F434" t="s">
        <v>18</v>
      </c>
      <c r="G434">
        <v>8</v>
      </c>
      <c r="H434">
        <v>8</v>
      </c>
      <c r="I434" t="s">
        <v>1343</v>
      </c>
      <c r="J434" t="s">
        <v>510</v>
      </c>
      <c r="K434" t="s">
        <v>484</v>
      </c>
      <c r="L434" t="s">
        <v>3493</v>
      </c>
      <c r="N434" t="s">
        <v>3494</v>
      </c>
      <c r="O434" t="s">
        <v>3494</v>
      </c>
      <c r="Q434" t="s">
        <v>143</v>
      </c>
      <c r="R434" s="86">
        <v>10822.08</v>
      </c>
      <c r="S434" s="66">
        <v>94.4</v>
      </c>
    </row>
    <row r="435" spans="3:19" x14ac:dyDescent="0.25">
      <c r="D435">
        <v>6</v>
      </c>
      <c r="E435" t="s">
        <v>31</v>
      </c>
      <c r="F435" t="s">
        <v>18</v>
      </c>
      <c r="G435">
        <v>8</v>
      </c>
      <c r="H435">
        <v>8</v>
      </c>
      <c r="I435" t="s">
        <v>1345</v>
      </c>
      <c r="J435" t="s">
        <v>510</v>
      </c>
      <c r="K435" t="s">
        <v>484</v>
      </c>
      <c r="L435" t="s">
        <v>3493</v>
      </c>
      <c r="N435" t="s">
        <v>3494</v>
      </c>
      <c r="O435" t="s">
        <v>3494</v>
      </c>
      <c r="Q435" t="s">
        <v>143</v>
      </c>
      <c r="R435" s="86">
        <v>11652.76</v>
      </c>
      <c r="S435" s="66">
        <v>109.6</v>
      </c>
    </row>
    <row r="436" spans="3:19" x14ac:dyDescent="0.25">
      <c r="C436" s="64" t="s">
        <v>2631</v>
      </c>
      <c r="R436" s="86">
        <v>23172.879999999997</v>
      </c>
      <c r="S436" s="66">
        <v>211.6</v>
      </c>
    </row>
    <row r="437" spans="3:19" x14ac:dyDescent="0.25">
      <c r="C437" s="64">
        <v>73251</v>
      </c>
      <c r="D437">
        <v>28</v>
      </c>
      <c r="E437" t="s">
        <v>20</v>
      </c>
      <c r="F437" t="s">
        <v>18</v>
      </c>
      <c r="G437">
        <v>7</v>
      </c>
      <c r="H437">
        <v>7</v>
      </c>
      <c r="I437" t="s">
        <v>1414</v>
      </c>
      <c r="J437" t="s">
        <v>510</v>
      </c>
      <c r="K437" t="s">
        <v>484</v>
      </c>
      <c r="L437" t="s">
        <v>3493</v>
      </c>
      <c r="N437" t="s">
        <v>3493</v>
      </c>
      <c r="O437" t="s">
        <v>3493</v>
      </c>
      <c r="R437" s="86">
        <v>4152</v>
      </c>
      <c r="S437" s="66">
        <v>67.5</v>
      </c>
    </row>
    <row r="438" spans="3:19" x14ac:dyDescent="0.25">
      <c r="D438">
        <v>29</v>
      </c>
      <c r="E438" t="s">
        <v>20</v>
      </c>
      <c r="F438" t="s">
        <v>18</v>
      </c>
      <c r="G438">
        <v>1</v>
      </c>
      <c r="H438">
        <v>1</v>
      </c>
      <c r="I438" t="s">
        <v>1416</v>
      </c>
      <c r="J438" t="s">
        <v>510</v>
      </c>
      <c r="K438" t="s">
        <v>484</v>
      </c>
      <c r="L438" t="s">
        <v>3493</v>
      </c>
      <c r="N438" t="s">
        <v>3493</v>
      </c>
      <c r="O438" t="s">
        <v>3493</v>
      </c>
      <c r="R438" s="86">
        <v>400</v>
      </c>
      <c r="S438" s="66">
        <v>8.6999999999999993</v>
      </c>
    </row>
    <row r="439" spans="3:19" x14ac:dyDescent="0.25">
      <c r="D439">
        <v>30</v>
      </c>
      <c r="E439" t="s">
        <v>20</v>
      </c>
      <c r="F439" t="s">
        <v>18</v>
      </c>
      <c r="G439">
        <v>3</v>
      </c>
      <c r="H439">
        <v>3</v>
      </c>
      <c r="I439" t="s">
        <v>1418</v>
      </c>
      <c r="J439" t="s">
        <v>510</v>
      </c>
      <c r="K439" t="s">
        <v>484</v>
      </c>
      <c r="L439" t="s">
        <v>3493</v>
      </c>
      <c r="N439" t="s">
        <v>3493</v>
      </c>
      <c r="O439" t="s">
        <v>3493</v>
      </c>
      <c r="R439" s="86">
        <v>300</v>
      </c>
      <c r="S439" s="66">
        <v>10.5</v>
      </c>
    </row>
    <row r="440" spans="3:19" x14ac:dyDescent="0.25">
      <c r="D440">
        <v>31</v>
      </c>
      <c r="E440" t="s">
        <v>20</v>
      </c>
      <c r="F440" t="s">
        <v>18</v>
      </c>
      <c r="G440">
        <v>1</v>
      </c>
      <c r="H440">
        <v>1</v>
      </c>
      <c r="I440" t="s">
        <v>1420</v>
      </c>
      <c r="J440" t="s">
        <v>510</v>
      </c>
      <c r="K440" t="s">
        <v>484</v>
      </c>
      <c r="L440" t="s">
        <v>3493</v>
      </c>
      <c r="N440" t="s">
        <v>3493</v>
      </c>
      <c r="O440" t="s">
        <v>3493</v>
      </c>
      <c r="R440" s="86">
        <v>240</v>
      </c>
      <c r="S440" s="66">
        <v>6.1</v>
      </c>
    </row>
    <row r="441" spans="3:19" x14ac:dyDescent="0.25">
      <c r="D441">
        <v>32</v>
      </c>
      <c r="E441" t="s">
        <v>20</v>
      </c>
      <c r="F441" t="s">
        <v>18</v>
      </c>
      <c r="G441">
        <v>4</v>
      </c>
      <c r="H441">
        <v>4</v>
      </c>
      <c r="I441" t="s">
        <v>1422</v>
      </c>
      <c r="K441" t="s">
        <v>208</v>
      </c>
      <c r="L441" t="s">
        <v>3493</v>
      </c>
      <c r="M441" t="s">
        <v>208</v>
      </c>
      <c r="N441" t="s">
        <v>3493</v>
      </c>
      <c r="O441" t="s">
        <v>3493</v>
      </c>
      <c r="R441" s="86">
        <v>1594</v>
      </c>
      <c r="S441" s="66">
        <v>29.5</v>
      </c>
    </row>
    <row r="442" spans="3:19" x14ac:dyDescent="0.25">
      <c r="D442">
        <v>33</v>
      </c>
      <c r="E442" t="s">
        <v>20</v>
      </c>
      <c r="F442" t="s">
        <v>18</v>
      </c>
      <c r="G442">
        <v>4</v>
      </c>
      <c r="H442">
        <v>4</v>
      </c>
      <c r="I442" t="s">
        <v>1424</v>
      </c>
      <c r="K442" t="s">
        <v>484</v>
      </c>
      <c r="L442" t="s">
        <v>3493</v>
      </c>
      <c r="N442" t="s">
        <v>3493</v>
      </c>
      <c r="O442" t="s">
        <v>3493</v>
      </c>
      <c r="R442" s="86">
        <v>2104</v>
      </c>
      <c r="S442" s="66">
        <v>57</v>
      </c>
    </row>
    <row r="443" spans="3:19" x14ac:dyDescent="0.25">
      <c r="D443">
        <v>36</v>
      </c>
      <c r="E443" t="s">
        <v>20</v>
      </c>
      <c r="F443" t="s">
        <v>18</v>
      </c>
      <c r="G443">
        <v>3</v>
      </c>
      <c r="H443">
        <v>3</v>
      </c>
      <c r="I443" t="s">
        <v>1426</v>
      </c>
      <c r="J443" t="s">
        <v>510</v>
      </c>
      <c r="K443" t="s">
        <v>484</v>
      </c>
      <c r="L443" t="s">
        <v>3493</v>
      </c>
      <c r="N443" t="s">
        <v>3493</v>
      </c>
      <c r="O443" t="s">
        <v>3493</v>
      </c>
      <c r="R443" s="86">
        <v>950</v>
      </c>
      <c r="S443" s="66">
        <v>15</v>
      </c>
    </row>
    <row r="444" spans="3:19" x14ac:dyDescent="0.25">
      <c r="D444">
        <v>37</v>
      </c>
      <c r="E444" t="s">
        <v>20</v>
      </c>
      <c r="F444" t="s">
        <v>18</v>
      </c>
      <c r="G444">
        <v>4</v>
      </c>
      <c r="H444">
        <v>4</v>
      </c>
      <c r="I444" t="s">
        <v>1428</v>
      </c>
      <c r="J444" t="s">
        <v>510</v>
      </c>
      <c r="K444" t="s">
        <v>484</v>
      </c>
      <c r="L444" t="s">
        <v>3493</v>
      </c>
      <c r="N444" t="s">
        <v>3493</v>
      </c>
      <c r="O444" t="s">
        <v>3493</v>
      </c>
      <c r="R444" s="86">
        <v>1800</v>
      </c>
      <c r="S444" s="66">
        <v>26</v>
      </c>
    </row>
    <row r="445" spans="3:19" x14ac:dyDescent="0.25">
      <c r="D445">
        <v>41</v>
      </c>
      <c r="E445" t="s">
        <v>20</v>
      </c>
      <c r="F445" t="s">
        <v>18</v>
      </c>
      <c r="G445">
        <v>1</v>
      </c>
      <c r="H445">
        <v>1</v>
      </c>
      <c r="I445" t="s">
        <v>1430</v>
      </c>
      <c r="J445" t="s">
        <v>510</v>
      </c>
      <c r="K445" t="s">
        <v>484</v>
      </c>
      <c r="L445" t="s">
        <v>3493</v>
      </c>
      <c r="N445" t="s">
        <v>3493</v>
      </c>
      <c r="O445" t="s">
        <v>3493</v>
      </c>
      <c r="R445" s="86">
        <v>400</v>
      </c>
      <c r="S445" s="66">
        <v>6.1</v>
      </c>
    </row>
    <row r="446" spans="3:19" x14ac:dyDescent="0.25">
      <c r="D446">
        <v>42</v>
      </c>
      <c r="E446" t="s">
        <v>20</v>
      </c>
      <c r="F446" t="s">
        <v>18</v>
      </c>
      <c r="G446">
        <v>1</v>
      </c>
      <c r="H446">
        <v>1</v>
      </c>
      <c r="I446" t="s">
        <v>1432</v>
      </c>
      <c r="J446" t="s">
        <v>510</v>
      </c>
      <c r="K446" t="s">
        <v>484</v>
      </c>
      <c r="L446" t="s">
        <v>3493</v>
      </c>
      <c r="N446" t="s">
        <v>3493</v>
      </c>
      <c r="O446" t="s">
        <v>3493</v>
      </c>
      <c r="R446" s="86">
        <v>240</v>
      </c>
      <c r="S446" s="66">
        <v>6.1</v>
      </c>
    </row>
    <row r="447" spans="3:19" x14ac:dyDescent="0.25">
      <c r="D447">
        <v>43</v>
      </c>
      <c r="E447" t="s">
        <v>20</v>
      </c>
      <c r="F447" t="s">
        <v>18</v>
      </c>
      <c r="G447">
        <v>3</v>
      </c>
      <c r="H447">
        <v>3</v>
      </c>
      <c r="I447" t="s">
        <v>1434</v>
      </c>
      <c r="K447" t="s">
        <v>484</v>
      </c>
      <c r="L447" t="s">
        <v>3493</v>
      </c>
      <c r="N447" t="s">
        <v>3493</v>
      </c>
      <c r="O447" t="s">
        <v>3493</v>
      </c>
      <c r="R447" s="86">
        <v>1392</v>
      </c>
      <c r="S447" s="66">
        <v>24.9</v>
      </c>
    </row>
    <row r="448" spans="3:19" x14ac:dyDescent="0.25">
      <c r="C448" s="64" t="s">
        <v>2653</v>
      </c>
      <c r="R448" s="86">
        <v>13572</v>
      </c>
      <c r="S448" s="66">
        <v>257.39999999999998</v>
      </c>
    </row>
    <row r="449" spans="3:19" x14ac:dyDescent="0.25">
      <c r="C449" s="64">
        <v>78614</v>
      </c>
      <c r="D449">
        <v>1</v>
      </c>
      <c r="E449" t="s">
        <v>20</v>
      </c>
      <c r="F449" t="s">
        <v>18</v>
      </c>
      <c r="G449">
        <v>24</v>
      </c>
      <c r="H449">
        <v>24</v>
      </c>
      <c r="I449" t="s">
        <v>1467</v>
      </c>
      <c r="J449" t="s">
        <v>509</v>
      </c>
      <c r="K449" t="s">
        <v>208</v>
      </c>
      <c r="L449" t="s">
        <v>3493</v>
      </c>
      <c r="M449" t="s">
        <v>208</v>
      </c>
      <c r="N449" t="s">
        <v>3494</v>
      </c>
      <c r="O449" t="s">
        <v>3493</v>
      </c>
      <c r="Q449" t="s">
        <v>143</v>
      </c>
      <c r="R449" s="86">
        <v>9120</v>
      </c>
      <c r="S449" s="66">
        <v>158.4</v>
      </c>
    </row>
    <row r="450" spans="3:19" x14ac:dyDescent="0.25">
      <c r="C450" s="64" t="s">
        <v>2654</v>
      </c>
      <c r="R450" s="86">
        <v>9120</v>
      </c>
      <c r="S450" s="66">
        <v>158.4</v>
      </c>
    </row>
    <row r="451" spans="3:19" x14ac:dyDescent="0.25">
      <c r="C451" s="64">
        <v>78720</v>
      </c>
      <c r="D451">
        <v>1</v>
      </c>
      <c r="E451" t="s">
        <v>20</v>
      </c>
      <c r="F451" t="s">
        <v>36</v>
      </c>
      <c r="G451">
        <v>8</v>
      </c>
      <c r="H451">
        <v>8</v>
      </c>
      <c r="I451" t="s">
        <v>1509</v>
      </c>
      <c r="J451" t="s">
        <v>510</v>
      </c>
      <c r="K451" t="s">
        <v>190</v>
      </c>
      <c r="L451" t="s">
        <v>3494</v>
      </c>
      <c r="N451" t="s">
        <v>3493</v>
      </c>
      <c r="O451" t="s">
        <v>3493</v>
      </c>
      <c r="R451" s="86">
        <v>5540</v>
      </c>
      <c r="S451" s="66">
        <v>57</v>
      </c>
    </row>
    <row r="452" spans="3:19" x14ac:dyDescent="0.25">
      <c r="C452" s="64" t="s">
        <v>2655</v>
      </c>
      <c r="R452" s="86">
        <v>5540</v>
      </c>
      <c r="S452" s="66">
        <v>57</v>
      </c>
    </row>
    <row r="453" spans="3:19" x14ac:dyDescent="0.25">
      <c r="C453" s="64">
        <v>76762</v>
      </c>
      <c r="D453">
        <v>4</v>
      </c>
      <c r="E453" t="s">
        <v>20</v>
      </c>
      <c r="F453" t="s">
        <v>18</v>
      </c>
      <c r="G453">
        <v>16</v>
      </c>
      <c r="H453">
        <v>16</v>
      </c>
      <c r="I453" t="s">
        <v>1515</v>
      </c>
      <c r="K453" t="s">
        <v>484</v>
      </c>
      <c r="L453" t="s">
        <v>3493</v>
      </c>
      <c r="N453" t="s">
        <v>3494</v>
      </c>
      <c r="O453" t="s">
        <v>3493</v>
      </c>
      <c r="P453" t="s">
        <v>3805</v>
      </c>
      <c r="R453" s="86">
        <v>4280</v>
      </c>
      <c r="S453" s="66">
        <v>88</v>
      </c>
    </row>
    <row r="454" spans="3:19" x14ac:dyDescent="0.25">
      <c r="D454">
        <v>5</v>
      </c>
      <c r="E454" t="s">
        <v>20</v>
      </c>
      <c r="F454" t="s">
        <v>18</v>
      </c>
      <c r="G454">
        <v>16</v>
      </c>
      <c r="H454">
        <v>16</v>
      </c>
      <c r="I454" t="s">
        <v>1515</v>
      </c>
      <c r="K454" t="s">
        <v>484</v>
      </c>
      <c r="L454" t="s">
        <v>3493</v>
      </c>
      <c r="N454" t="s">
        <v>3494</v>
      </c>
      <c r="O454" t="s">
        <v>3493</v>
      </c>
      <c r="P454" t="s">
        <v>3805</v>
      </c>
      <c r="R454" s="86">
        <v>4280</v>
      </c>
      <c r="S454" s="66">
        <v>88</v>
      </c>
    </row>
    <row r="455" spans="3:19" x14ac:dyDescent="0.25">
      <c r="D455">
        <v>6</v>
      </c>
      <c r="E455" t="s">
        <v>20</v>
      </c>
      <c r="F455" t="s">
        <v>18</v>
      </c>
      <c r="G455">
        <v>9</v>
      </c>
      <c r="H455">
        <v>9</v>
      </c>
      <c r="I455" t="s">
        <v>1518</v>
      </c>
      <c r="K455" t="s">
        <v>484</v>
      </c>
      <c r="L455" t="s">
        <v>3493</v>
      </c>
      <c r="N455" t="s">
        <v>3494</v>
      </c>
      <c r="O455" t="s">
        <v>3493</v>
      </c>
      <c r="P455" t="s">
        <v>3805</v>
      </c>
      <c r="R455" s="86">
        <v>2380</v>
      </c>
      <c r="S455" s="66">
        <v>46</v>
      </c>
    </row>
    <row r="456" spans="3:19" x14ac:dyDescent="0.25">
      <c r="D456">
        <v>7</v>
      </c>
      <c r="E456" t="s">
        <v>20</v>
      </c>
      <c r="F456" t="s">
        <v>18</v>
      </c>
      <c r="G456">
        <v>10</v>
      </c>
      <c r="H456">
        <v>10</v>
      </c>
      <c r="I456" t="s">
        <v>1520</v>
      </c>
      <c r="K456" t="s">
        <v>168</v>
      </c>
      <c r="L456" t="s">
        <v>3494</v>
      </c>
      <c r="N456" t="s">
        <v>3494</v>
      </c>
      <c r="O456" t="s">
        <v>3493</v>
      </c>
      <c r="P456" t="s">
        <v>3805</v>
      </c>
      <c r="R456" s="86">
        <v>4640</v>
      </c>
      <c r="S456" s="66">
        <v>67</v>
      </c>
    </row>
    <row r="457" spans="3:19" x14ac:dyDescent="0.25">
      <c r="D457">
        <v>8</v>
      </c>
      <c r="E457" t="s">
        <v>20</v>
      </c>
      <c r="F457" t="s">
        <v>18</v>
      </c>
      <c r="G457">
        <v>10</v>
      </c>
      <c r="H457">
        <v>10</v>
      </c>
      <c r="I457" t="s">
        <v>1522</v>
      </c>
      <c r="K457" t="s">
        <v>141</v>
      </c>
      <c r="L457" t="s">
        <v>3494</v>
      </c>
      <c r="N457" t="s">
        <v>3494</v>
      </c>
      <c r="O457" t="s">
        <v>3493</v>
      </c>
      <c r="P457" t="s">
        <v>3805</v>
      </c>
      <c r="R457" s="86">
        <v>4880</v>
      </c>
      <c r="S457" s="66">
        <v>63</v>
      </c>
    </row>
    <row r="458" spans="3:19" x14ac:dyDescent="0.25">
      <c r="C458" s="64" t="s">
        <v>2634</v>
      </c>
      <c r="R458" s="86">
        <v>20460</v>
      </c>
      <c r="S458" s="66">
        <v>352</v>
      </c>
    </row>
    <row r="459" spans="3:19" x14ac:dyDescent="0.25">
      <c r="C459" s="64">
        <v>78535</v>
      </c>
      <c r="D459">
        <v>1</v>
      </c>
      <c r="E459" t="s">
        <v>20</v>
      </c>
      <c r="F459" t="s">
        <v>18</v>
      </c>
      <c r="G459">
        <v>3</v>
      </c>
      <c r="H459">
        <v>3</v>
      </c>
      <c r="I459" t="s">
        <v>1639</v>
      </c>
      <c r="J459" t="s">
        <v>509</v>
      </c>
      <c r="K459" t="s">
        <v>484</v>
      </c>
      <c r="L459" t="s">
        <v>3493</v>
      </c>
      <c r="N459" t="s">
        <v>3494</v>
      </c>
      <c r="O459" t="s">
        <v>3493</v>
      </c>
      <c r="R459" s="86">
        <v>1004.4000000000001</v>
      </c>
      <c r="S459" s="66">
        <v>9</v>
      </c>
    </row>
    <row r="460" spans="3:19" x14ac:dyDescent="0.25">
      <c r="D460">
        <v>2</v>
      </c>
      <c r="E460" t="s">
        <v>20</v>
      </c>
      <c r="F460" t="s">
        <v>18</v>
      </c>
      <c r="G460">
        <v>4</v>
      </c>
      <c r="H460">
        <v>4</v>
      </c>
      <c r="I460" t="s">
        <v>1640</v>
      </c>
      <c r="J460" t="s">
        <v>509</v>
      </c>
      <c r="K460" t="s">
        <v>484</v>
      </c>
      <c r="L460" t="s">
        <v>3493</v>
      </c>
      <c r="N460" t="s">
        <v>3494</v>
      </c>
      <c r="O460" t="s">
        <v>3493</v>
      </c>
      <c r="R460" s="86">
        <v>1173.5999999999999</v>
      </c>
      <c r="S460" s="66">
        <v>12</v>
      </c>
    </row>
    <row r="461" spans="3:19" x14ac:dyDescent="0.25">
      <c r="D461">
        <v>3</v>
      </c>
      <c r="E461" t="s">
        <v>20</v>
      </c>
      <c r="F461" t="s">
        <v>18</v>
      </c>
      <c r="G461">
        <v>12</v>
      </c>
      <c r="H461">
        <v>12</v>
      </c>
      <c r="I461" t="s">
        <v>1641</v>
      </c>
      <c r="J461" t="s">
        <v>509</v>
      </c>
      <c r="K461" t="s">
        <v>484</v>
      </c>
      <c r="L461" t="s">
        <v>3493</v>
      </c>
      <c r="N461" t="s">
        <v>3494</v>
      </c>
      <c r="O461" t="s">
        <v>3494</v>
      </c>
      <c r="R461" s="86">
        <v>3801.6000000000004</v>
      </c>
      <c r="S461" s="66">
        <v>38.4</v>
      </c>
    </row>
    <row r="462" spans="3:19" x14ac:dyDescent="0.25">
      <c r="D462">
        <v>4</v>
      </c>
      <c r="E462" t="s">
        <v>20</v>
      </c>
      <c r="F462" t="s">
        <v>18</v>
      </c>
      <c r="G462">
        <v>3</v>
      </c>
      <c r="H462">
        <v>3</v>
      </c>
      <c r="I462" t="s">
        <v>1643</v>
      </c>
      <c r="J462" t="s">
        <v>509</v>
      </c>
      <c r="K462" t="s">
        <v>168</v>
      </c>
      <c r="L462" t="s">
        <v>3494</v>
      </c>
      <c r="N462" t="s">
        <v>3493</v>
      </c>
      <c r="O462" t="s">
        <v>3493</v>
      </c>
      <c r="P462" t="s">
        <v>161</v>
      </c>
      <c r="R462" s="86">
        <v>1080</v>
      </c>
      <c r="S462" s="66">
        <v>15</v>
      </c>
    </row>
    <row r="463" spans="3:19" x14ac:dyDescent="0.25">
      <c r="C463" s="64" t="s">
        <v>2770</v>
      </c>
      <c r="R463" s="86">
        <v>7059.6</v>
      </c>
      <c r="S463" s="66">
        <v>74.400000000000006</v>
      </c>
    </row>
    <row r="464" spans="3:19" x14ac:dyDescent="0.25">
      <c r="C464" s="64">
        <v>72221</v>
      </c>
      <c r="D464">
        <v>1</v>
      </c>
      <c r="E464" t="s">
        <v>31</v>
      </c>
      <c r="F464" t="s">
        <v>18</v>
      </c>
      <c r="G464">
        <v>13</v>
      </c>
      <c r="H464">
        <v>13</v>
      </c>
      <c r="I464" t="s">
        <v>1655</v>
      </c>
      <c r="J464" t="s">
        <v>476</v>
      </c>
      <c r="K464" t="s">
        <v>484</v>
      </c>
      <c r="L464" t="s">
        <v>3493</v>
      </c>
      <c r="N464" t="s">
        <v>3494</v>
      </c>
      <c r="O464" t="s">
        <v>3494</v>
      </c>
      <c r="Q464" t="s">
        <v>143</v>
      </c>
      <c r="R464" s="86">
        <v>3952</v>
      </c>
      <c r="S464" s="66">
        <v>62.4</v>
      </c>
    </row>
    <row r="465" spans="3:19" x14ac:dyDescent="0.25">
      <c r="D465">
        <v>2</v>
      </c>
      <c r="E465" t="s">
        <v>20</v>
      </c>
      <c r="F465" t="s">
        <v>18</v>
      </c>
      <c r="G465">
        <v>14</v>
      </c>
      <c r="H465">
        <v>14</v>
      </c>
      <c r="I465" t="s">
        <v>1656</v>
      </c>
      <c r="J465" t="s">
        <v>476</v>
      </c>
      <c r="K465" t="s">
        <v>484</v>
      </c>
      <c r="L465" t="s">
        <v>3493</v>
      </c>
      <c r="N465" t="s">
        <v>3494</v>
      </c>
      <c r="O465" t="s">
        <v>3493</v>
      </c>
      <c r="Q465" t="s">
        <v>143</v>
      </c>
      <c r="R465" s="86">
        <v>6370</v>
      </c>
      <c r="S465" s="66">
        <v>105</v>
      </c>
    </row>
    <row r="466" spans="3:19" x14ac:dyDescent="0.25">
      <c r="D466">
        <v>3</v>
      </c>
      <c r="E466" t="s">
        <v>31</v>
      </c>
      <c r="F466" t="s">
        <v>18</v>
      </c>
      <c r="G466">
        <v>12</v>
      </c>
      <c r="H466">
        <v>12</v>
      </c>
      <c r="I466" t="s">
        <v>1657</v>
      </c>
      <c r="J466" t="s">
        <v>476</v>
      </c>
      <c r="K466" t="s">
        <v>484</v>
      </c>
      <c r="L466" t="s">
        <v>3493</v>
      </c>
      <c r="N466" t="s">
        <v>3494</v>
      </c>
      <c r="O466" t="s">
        <v>3494</v>
      </c>
      <c r="Q466" t="s">
        <v>143</v>
      </c>
      <c r="R466" s="86">
        <v>7278</v>
      </c>
      <c r="S466" s="66">
        <v>90</v>
      </c>
    </row>
    <row r="467" spans="3:19" x14ac:dyDescent="0.25">
      <c r="D467">
        <v>4</v>
      </c>
      <c r="E467" t="s">
        <v>31</v>
      </c>
      <c r="F467" t="s">
        <v>18</v>
      </c>
      <c r="G467">
        <v>13</v>
      </c>
      <c r="H467">
        <v>13</v>
      </c>
      <c r="I467" t="s">
        <v>1659</v>
      </c>
      <c r="J467" t="s">
        <v>476</v>
      </c>
      <c r="K467" t="s">
        <v>484</v>
      </c>
      <c r="L467" t="s">
        <v>3493</v>
      </c>
      <c r="N467" t="s">
        <v>3494</v>
      </c>
      <c r="O467" t="s">
        <v>3494</v>
      </c>
      <c r="Q467" t="s">
        <v>143</v>
      </c>
      <c r="R467" s="86">
        <v>7670</v>
      </c>
      <c r="S467" s="66">
        <v>91</v>
      </c>
    </row>
    <row r="468" spans="3:19" x14ac:dyDescent="0.25">
      <c r="C468" s="64" t="s">
        <v>2659</v>
      </c>
      <c r="R468" s="86">
        <v>25270</v>
      </c>
      <c r="S468" s="66">
        <v>348.4</v>
      </c>
    </row>
    <row r="469" spans="3:19" x14ac:dyDescent="0.25">
      <c r="C469" s="64">
        <v>78150</v>
      </c>
      <c r="D469">
        <v>1</v>
      </c>
      <c r="E469" t="s">
        <v>31</v>
      </c>
      <c r="F469" t="s">
        <v>18</v>
      </c>
      <c r="G469">
        <v>3</v>
      </c>
      <c r="H469">
        <v>3</v>
      </c>
      <c r="I469" t="s">
        <v>1689</v>
      </c>
      <c r="J469" t="s">
        <v>510</v>
      </c>
      <c r="K469" t="s">
        <v>156</v>
      </c>
      <c r="L469" t="s">
        <v>3494</v>
      </c>
      <c r="N469" t="s">
        <v>3494</v>
      </c>
      <c r="O469" t="s">
        <v>3494</v>
      </c>
      <c r="Q469" t="s">
        <v>143</v>
      </c>
      <c r="R469" s="86">
        <v>2148</v>
      </c>
      <c r="S469" s="66">
        <v>24</v>
      </c>
    </row>
    <row r="470" spans="3:19" x14ac:dyDescent="0.25">
      <c r="D470">
        <v>2</v>
      </c>
      <c r="E470" t="s">
        <v>31</v>
      </c>
      <c r="F470" t="s">
        <v>18</v>
      </c>
      <c r="G470">
        <v>1</v>
      </c>
      <c r="H470">
        <v>1</v>
      </c>
      <c r="I470" t="s">
        <v>1690</v>
      </c>
      <c r="J470" t="s">
        <v>510</v>
      </c>
      <c r="K470" t="s">
        <v>208</v>
      </c>
      <c r="L470" t="s">
        <v>3493</v>
      </c>
      <c r="M470" t="s">
        <v>208</v>
      </c>
      <c r="N470" t="s">
        <v>3494</v>
      </c>
      <c r="O470" t="s">
        <v>3494</v>
      </c>
      <c r="Q470" t="s">
        <v>143</v>
      </c>
      <c r="R470" s="86">
        <v>1040</v>
      </c>
      <c r="S470" s="66">
        <v>11</v>
      </c>
    </row>
    <row r="471" spans="3:19" x14ac:dyDescent="0.25">
      <c r="D471">
        <v>3</v>
      </c>
      <c r="E471" t="s">
        <v>31</v>
      </c>
      <c r="F471" t="s">
        <v>18</v>
      </c>
      <c r="G471">
        <v>1</v>
      </c>
      <c r="H471">
        <v>1</v>
      </c>
      <c r="I471" t="s">
        <v>1692</v>
      </c>
      <c r="J471" t="s">
        <v>510</v>
      </c>
      <c r="K471" t="s">
        <v>484</v>
      </c>
      <c r="L471" t="s">
        <v>3493</v>
      </c>
      <c r="N471" t="s">
        <v>3494</v>
      </c>
      <c r="O471" t="s">
        <v>3494</v>
      </c>
      <c r="Q471" t="s">
        <v>143</v>
      </c>
      <c r="R471" s="86">
        <v>1134</v>
      </c>
      <c r="S471" s="66">
        <v>25.8</v>
      </c>
    </row>
    <row r="472" spans="3:19" x14ac:dyDescent="0.25">
      <c r="C472" s="64" t="s">
        <v>2620</v>
      </c>
      <c r="R472" s="86">
        <v>4322</v>
      </c>
      <c r="S472" s="66">
        <v>60.8</v>
      </c>
    </row>
    <row r="473" spans="3:19" x14ac:dyDescent="0.25">
      <c r="C473" s="64">
        <v>72101</v>
      </c>
      <c r="D473">
        <v>1</v>
      </c>
      <c r="E473" t="s">
        <v>20</v>
      </c>
      <c r="F473" t="s">
        <v>18</v>
      </c>
      <c r="G473">
        <v>228</v>
      </c>
      <c r="H473">
        <v>228</v>
      </c>
      <c r="I473" t="s">
        <v>1737</v>
      </c>
      <c r="J473" t="s">
        <v>509</v>
      </c>
      <c r="K473" t="s">
        <v>484</v>
      </c>
      <c r="L473" t="s">
        <v>3493</v>
      </c>
      <c r="N473" t="s">
        <v>3494</v>
      </c>
      <c r="O473" t="s">
        <v>3493</v>
      </c>
      <c r="R473" s="86">
        <v>47500</v>
      </c>
      <c r="S473" s="66">
        <v>1216</v>
      </c>
    </row>
    <row r="474" spans="3:19" x14ac:dyDescent="0.25">
      <c r="C474" s="64" t="s">
        <v>2807</v>
      </c>
      <c r="R474" s="86">
        <v>47500</v>
      </c>
      <c r="S474" s="66">
        <v>1216</v>
      </c>
    </row>
    <row r="475" spans="3:19" x14ac:dyDescent="0.25">
      <c r="C475" s="64">
        <v>76592</v>
      </c>
      <c r="D475">
        <v>1</v>
      </c>
      <c r="E475" t="s">
        <v>20</v>
      </c>
      <c r="F475" t="s">
        <v>18</v>
      </c>
      <c r="G475">
        <v>8</v>
      </c>
      <c r="H475">
        <v>8</v>
      </c>
      <c r="I475" t="s">
        <v>1739</v>
      </c>
      <c r="K475" t="s">
        <v>141</v>
      </c>
      <c r="L475" t="s">
        <v>3494</v>
      </c>
      <c r="N475" t="s">
        <v>3493</v>
      </c>
      <c r="O475" t="s">
        <v>3493</v>
      </c>
      <c r="P475" t="s">
        <v>3805</v>
      </c>
      <c r="R475" s="86">
        <v>4210</v>
      </c>
      <c r="S475" s="66">
        <v>50</v>
      </c>
    </row>
    <row r="476" spans="3:19" x14ac:dyDescent="0.25">
      <c r="D476">
        <v>2</v>
      </c>
      <c r="E476" t="s">
        <v>20</v>
      </c>
      <c r="F476" t="s">
        <v>18</v>
      </c>
      <c r="G476">
        <v>8</v>
      </c>
      <c r="H476">
        <v>8</v>
      </c>
      <c r="I476" t="s">
        <v>1741</v>
      </c>
      <c r="K476" t="s">
        <v>141</v>
      </c>
      <c r="L476" t="s">
        <v>3494</v>
      </c>
      <c r="N476" t="s">
        <v>3493</v>
      </c>
      <c r="O476" t="s">
        <v>3493</v>
      </c>
      <c r="P476" t="s">
        <v>3805</v>
      </c>
      <c r="R476" s="86">
        <v>4027</v>
      </c>
      <c r="S476" s="66">
        <v>40</v>
      </c>
    </row>
    <row r="477" spans="3:19" x14ac:dyDescent="0.25">
      <c r="D477">
        <v>19</v>
      </c>
      <c r="E477" t="s">
        <v>20</v>
      </c>
      <c r="F477" t="s">
        <v>18</v>
      </c>
      <c r="G477">
        <v>3</v>
      </c>
      <c r="H477">
        <v>3</v>
      </c>
      <c r="I477" t="s">
        <v>1743</v>
      </c>
      <c r="K477" t="s">
        <v>484</v>
      </c>
      <c r="L477" t="s">
        <v>3493</v>
      </c>
      <c r="N477" t="s">
        <v>3493</v>
      </c>
      <c r="O477" t="s">
        <v>3493</v>
      </c>
      <c r="P477" t="s">
        <v>3805</v>
      </c>
      <c r="R477" s="86">
        <v>1160</v>
      </c>
      <c r="S477" s="66">
        <v>8.9</v>
      </c>
    </row>
    <row r="478" spans="3:19" x14ac:dyDescent="0.25">
      <c r="D478">
        <v>22</v>
      </c>
      <c r="E478" t="s">
        <v>20</v>
      </c>
      <c r="F478" t="s">
        <v>18</v>
      </c>
      <c r="G478">
        <v>5</v>
      </c>
      <c r="H478">
        <v>5</v>
      </c>
      <c r="I478" t="s">
        <v>1745</v>
      </c>
      <c r="K478" t="s">
        <v>141</v>
      </c>
      <c r="L478" t="s">
        <v>3494</v>
      </c>
      <c r="N478" t="s">
        <v>3493</v>
      </c>
      <c r="O478" t="s">
        <v>3493</v>
      </c>
      <c r="P478" t="s">
        <v>3805</v>
      </c>
      <c r="R478" s="86">
        <v>3480</v>
      </c>
      <c r="S478" s="66">
        <v>31</v>
      </c>
    </row>
    <row r="479" spans="3:19" x14ac:dyDescent="0.25">
      <c r="C479" s="64" t="s">
        <v>2703</v>
      </c>
      <c r="R479" s="86">
        <v>12877</v>
      </c>
      <c r="S479" s="66">
        <v>129.9</v>
      </c>
    </row>
    <row r="480" spans="3:19" x14ac:dyDescent="0.25">
      <c r="C480" s="64">
        <v>78328</v>
      </c>
      <c r="D480">
        <v>1</v>
      </c>
      <c r="E480" t="s">
        <v>20</v>
      </c>
      <c r="F480" t="s">
        <v>18</v>
      </c>
      <c r="G480">
        <v>7</v>
      </c>
      <c r="H480">
        <v>7</v>
      </c>
      <c r="I480" t="s">
        <v>1833</v>
      </c>
      <c r="J480" t="s">
        <v>509</v>
      </c>
      <c r="K480" t="s">
        <v>484</v>
      </c>
      <c r="L480" t="s">
        <v>3493</v>
      </c>
      <c r="N480" t="s">
        <v>3494</v>
      </c>
      <c r="O480" t="s">
        <v>3493</v>
      </c>
      <c r="R480" s="86">
        <v>12012</v>
      </c>
      <c r="S480" s="66">
        <v>114.10000000000001</v>
      </c>
    </row>
    <row r="481" spans="4:19" x14ac:dyDescent="0.25">
      <c r="D481">
        <v>2</v>
      </c>
      <c r="E481" t="s">
        <v>20</v>
      </c>
      <c r="F481" t="s">
        <v>18</v>
      </c>
      <c r="G481">
        <v>7</v>
      </c>
      <c r="H481">
        <v>7</v>
      </c>
      <c r="I481" t="s">
        <v>1835</v>
      </c>
      <c r="J481" t="s">
        <v>509</v>
      </c>
      <c r="K481" t="s">
        <v>484</v>
      </c>
      <c r="L481" t="s">
        <v>3493</v>
      </c>
      <c r="N481" t="s">
        <v>3494</v>
      </c>
      <c r="O481" t="s">
        <v>3493</v>
      </c>
      <c r="R481" s="86">
        <v>14812</v>
      </c>
      <c r="S481" s="66">
        <v>196</v>
      </c>
    </row>
    <row r="482" spans="4:19" x14ac:dyDescent="0.25">
      <c r="D482">
        <v>3</v>
      </c>
      <c r="E482" t="s">
        <v>20</v>
      </c>
      <c r="F482" t="s">
        <v>18</v>
      </c>
      <c r="G482">
        <v>10</v>
      </c>
      <c r="H482">
        <v>10</v>
      </c>
      <c r="I482" t="s">
        <v>1837</v>
      </c>
      <c r="J482" t="s">
        <v>509</v>
      </c>
      <c r="K482" t="s">
        <v>484</v>
      </c>
      <c r="L482" t="s">
        <v>3493</v>
      </c>
      <c r="N482" t="s">
        <v>3494</v>
      </c>
      <c r="O482" t="s">
        <v>3493</v>
      </c>
      <c r="R482" s="86">
        <v>19160</v>
      </c>
      <c r="S482" s="66">
        <v>210</v>
      </c>
    </row>
    <row r="483" spans="4:19" x14ac:dyDescent="0.25">
      <c r="D483">
        <v>4</v>
      </c>
      <c r="E483" t="s">
        <v>20</v>
      </c>
      <c r="F483" t="s">
        <v>18</v>
      </c>
      <c r="G483">
        <v>4</v>
      </c>
      <c r="H483">
        <v>4</v>
      </c>
      <c r="I483" t="s">
        <v>1839</v>
      </c>
      <c r="J483" t="s">
        <v>509</v>
      </c>
      <c r="K483" t="s">
        <v>484</v>
      </c>
      <c r="L483" t="s">
        <v>3493</v>
      </c>
      <c r="N483" t="s">
        <v>3494</v>
      </c>
      <c r="O483" t="s">
        <v>3493</v>
      </c>
      <c r="R483" s="86">
        <v>6864</v>
      </c>
      <c r="S483" s="66">
        <v>64</v>
      </c>
    </row>
    <row r="484" spans="4:19" x14ac:dyDescent="0.25">
      <c r="D484">
        <v>5</v>
      </c>
      <c r="E484" t="s">
        <v>20</v>
      </c>
      <c r="F484" t="s">
        <v>18</v>
      </c>
      <c r="G484">
        <v>2</v>
      </c>
      <c r="H484">
        <v>2</v>
      </c>
      <c r="I484" t="s">
        <v>1841</v>
      </c>
      <c r="J484" t="s">
        <v>509</v>
      </c>
      <c r="K484" t="s">
        <v>484</v>
      </c>
      <c r="L484" t="s">
        <v>3493</v>
      </c>
      <c r="N484" t="s">
        <v>3494</v>
      </c>
      <c r="O484" t="s">
        <v>3493</v>
      </c>
      <c r="R484" s="86">
        <v>2288</v>
      </c>
      <c r="S484" s="66">
        <v>23.6</v>
      </c>
    </row>
    <row r="485" spans="4:19" x14ac:dyDescent="0.25">
      <c r="D485">
        <v>6</v>
      </c>
      <c r="E485" t="s">
        <v>20</v>
      </c>
      <c r="F485" t="s">
        <v>18</v>
      </c>
      <c r="G485">
        <v>1</v>
      </c>
      <c r="H485">
        <v>1</v>
      </c>
      <c r="I485" t="s">
        <v>1843</v>
      </c>
      <c r="J485" t="s">
        <v>509</v>
      </c>
      <c r="K485" t="s">
        <v>484</v>
      </c>
      <c r="L485" t="s">
        <v>3493</v>
      </c>
      <c r="N485" t="s">
        <v>3494</v>
      </c>
      <c r="O485" t="s">
        <v>3494</v>
      </c>
      <c r="R485" s="86">
        <v>1260</v>
      </c>
      <c r="S485" s="66">
        <v>18.100000000000001</v>
      </c>
    </row>
    <row r="486" spans="4:19" x14ac:dyDescent="0.25">
      <c r="D486">
        <v>7</v>
      </c>
      <c r="E486" t="s">
        <v>20</v>
      </c>
      <c r="F486" t="s">
        <v>18</v>
      </c>
      <c r="G486">
        <v>4</v>
      </c>
      <c r="H486">
        <v>4</v>
      </c>
      <c r="I486" t="s">
        <v>1845</v>
      </c>
      <c r="J486" t="s">
        <v>509</v>
      </c>
      <c r="K486" t="s">
        <v>484</v>
      </c>
      <c r="L486" t="s">
        <v>3493</v>
      </c>
      <c r="N486" t="s">
        <v>3494</v>
      </c>
      <c r="O486" t="s">
        <v>3493</v>
      </c>
      <c r="R486" s="86">
        <v>3600</v>
      </c>
      <c r="S486" s="66">
        <v>41.2</v>
      </c>
    </row>
    <row r="487" spans="4:19" x14ac:dyDescent="0.25">
      <c r="D487">
        <v>8</v>
      </c>
      <c r="E487" t="s">
        <v>20</v>
      </c>
      <c r="F487" t="s">
        <v>18</v>
      </c>
      <c r="G487">
        <v>5</v>
      </c>
      <c r="H487">
        <v>5</v>
      </c>
      <c r="I487" t="s">
        <v>1847</v>
      </c>
      <c r="J487" t="s">
        <v>509</v>
      </c>
      <c r="K487" t="s">
        <v>484</v>
      </c>
      <c r="L487" t="s">
        <v>3493</v>
      </c>
      <c r="N487" t="s">
        <v>3494</v>
      </c>
      <c r="O487" t="s">
        <v>3494</v>
      </c>
      <c r="R487" s="86">
        <v>2250</v>
      </c>
      <c r="S487" s="66">
        <v>36.5</v>
      </c>
    </row>
    <row r="488" spans="4:19" x14ac:dyDescent="0.25">
      <c r="D488">
        <v>9</v>
      </c>
      <c r="E488" t="s">
        <v>20</v>
      </c>
      <c r="F488" t="s">
        <v>18</v>
      </c>
      <c r="G488">
        <v>2</v>
      </c>
      <c r="H488">
        <v>2</v>
      </c>
      <c r="I488" t="s">
        <v>1849</v>
      </c>
      <c r="J488" t="s">
        <v>509</v>
      </c>
      <c r="K488" t="s">
        <v>484</v>
      </c>
      <c r="L488" t="s">
        <v>3493</v>
      </c>
      <c r="N488" t="s">
        <v>3494</v>
      </c>
      <c r="O488" t="s">
        <v>3494</v>
      </c>
      <c r="R488" s="86">
        <v>1260</v>
      </c>
      <c r="S488" s="66">
        <v>22.4</v>
      </c>
    </row>
    <row r="489" spans="4:19" x14ac:dyDescent="0.25">
      <c r="D489">
        <v>10</v>
      </c>
      <c r="E489" t="s">
        <v>20</v>
      </c>
      <c r="F489" t="s">
        <v>18</v>
      </c>
      <c r="G489">
        <v>5</v>
      </c>
      <c r="H489">
        <v>5</v>
      </c>
      <c r="I489" t="s">
        <v>1833</v>
      </c>
      <c r="J489" t="s">
        <v>509</v>
      </c>
      <c r="K489" t="s">
        <v>484</v>
      </c>
      <c r="L489" t="s">
        <v>3493</v>
      </c>
      <c r="N489" t="s">
        <v>3494</v>
      </c>
      <c r="O489" t="s">
        <v>3493</v>
      </c>
      <c r="R489" s="86">
        <v>8580</v>
      </c>
      <c r="S489" s="66">
        <v>81.5</v>
      </c>
    </row>
    <row r="490" spans="4:19" x14ac:dyDescent="0.25">
      <c r="D490">
        <v>11</v>
      </c>
      <c r="E490" t="s">
        <v>20</v>
      </c>
      <c r="F490" t="s">
        <v>18</v>
      </c>
      <c r="G490">
        <v>4</v>
      </c>
      <c r="H490">
        <v>4</v>
      </c>
      <c r="I490" t="s">
        <v>1835</v>
      </c>
      <c r="J490" t="s">
        <v>509</v>
      </c>
      <c r="K490" t="s">
        <v>208</v>
      </c>
      <c r="L490" t="s">
        <v>3493</v>
      </c>
      <c r="M490" t="s">
        <v>208</v>
      </c>
      <c r="N490" t="s">
        <v>3493</v>
      </c>
      <c r="O490" t="s">
        <v>3493</v>
      </c>
      <c r="R490" s="86">
        <v>8464</v>
      </c>
      <c r="S490" s="66">
        <v>112</v>
      </c>
    </row>
    <row r="491" spans="4:19" x14ac:dyDescent="0.25">
      <c r="D491">
        <v>12</v>
      </c>
      <c r="E491" t="s">
        <v>20</v>
      </c>
      <c r="F491" t="s">
        <v>18</v>
      </c>
      <c r="G491">
        <v>4</v>
      </c>
      <c r="H491">
        <v>4</v>
      </c>
      <c r="I491" t="s">
        <v>1851</v>
      </c>
      <c r="J491" t="s">
        <v>509</v>
      </c>
      <c r="K491" t="s">
        <v>484</v>
      </c>
      <c r="L491" t="s">
        <v>3493</v>
      </c>
      <c r="N491" t="s">
        <v>3493</v>
      </c>
      <c r="O491" t="s">
        <v>3493</v>
      </c>
      <c r="R491" s="86">
        <v>6288</v>
      </c>
      <c r="S491" s="66">
        <v>56</v>
      </c>
    </row>
    <row r="492" spans="4:19" x14ac:dyDescent="0.25">
      <c r="D492">
        <v>13</v>
      </c>
      <c r="E492" t="s">
        <v>20</v>
      </c>
      <c r="F492" t="s">
        <v>18</v>
      </c>
      <c r="G492">
        <v>14</v>
      </c>
      <c r="H492">
        <v>14</v>
      </c>
      <c r="I492" t="s">
        <v>1853</v>
      </c>
      <c r="J492" t="s">
        <v>509</v>
      </c>
      <c r="K492" t="s">
        <v>484</v>
      </c>
      <c r="L492" t="s">
        <v>3493</v>
      </c>
      <c r="N492" t="s">
        <v>3494</v>
      </c>
      <c r="O492" t="s">
        <v>3493</v>
      </c>
      <c r="R492" s="86">
        <v>22288</v>
      </c>
      <c r="S492" s="66">
        <v>210</v>
      </c>
    </row>
    <row r="493" spans="4:19" x14ac:dyDescent="0.25">
      <c r="D493">
        <v>14</v>
      </c>
      <c r="E493" t="s">
        <v>20</v>
      </c>
      <c r="F493" t="s">
        <v>18</v>
      </c>
      <c r="G493">
        <v>6</v>
      </c>
      <c r="H493">
        <v>6</v>
      </c>
      <c r="I493" t="s">
        <v>1855</v>
      </c>
      <c r="J493" t="s">
        <v>509</v>
      </c>
      <c r="K493" t="s">
        <v>484</v>
      </c>
      <c r="L493" t="s">
        <v>3493</v>
      </c>
      <c r="N493" t="s">
        <v>3493</v>
      </c>
      <c r="O493" t="s">
        <v>3493</v>
      </c>
      <c r="R493" s="86">
        <v>11172</v>
      </c>
      <c r="S493" s="66">
        <v>126</v>
      </c>
    </row>
    <row r="494" spans="4:19" x14ac:dyDescent="0.25">
      <c r="D494">
        <v>15</v>
      </c>
      <c r="E494" t="s">
        <v>20</v>
      </c>
      <c r="F494" t="s">
        <v>18</v>
      </c>
      <c r="G494">
        <v>16</v>
      </c>
      <c r="H494">
        <v>16</v>
      </c>
      <c r="I494" t="s">
        <v>1857</v>
      </c>
      <c r="J494" t="s">
        <v>509</v>
      </c>
      <c r="K494" t="s">
        <v>484</v>
      </c>
      <c r="L494" t="s">
        <v>3493</v>
      </c>
      <c r="N494" t="s">
        <v>3494</v>
      </c>
      <c r="O494" t="s">
        <v>3493</v>
      </c>
      <c r="R494" s="86">
        <v>28352</v>
      </c>
      <c r="S494" s="66">
        <v>304</v>
      </c>
    </row>
    <row r="495" spans="4:19" x14ac:dyDescent="0.25">
      <c r="D495">
        <v>16</v>
      </c>
      <c r="E495" t="s">
        <v>20</v>
      </c>
      <c r="F495" t="s">
        <v>18</v>
      </c>
      <c r="G495">
        <v>2</v>
      </c>
      <c r="H495">
        <v>2</v>
      </c>
      <c r="I495" t="s">
        <v>1859</v>
      </c>
      <c r="J495" t="s">
        <v>509</v>
      </c>
      <c r="K495" t="s">
        <v>484</v>
      </c>
      <c r="L495" t="s">
        <v>3493</v>
      </c>
      <c r="N495" t="s">
        <v>3494</v>
      </c>
      <c r="O495" t="s">
        <v>3493</v>
      </c>
      <c r="R495" s="86">
        <v>3230.71</v>
      </c>
      <c r="S495" s="66">
        <v>32</v>
      </c>
    </row>
    <row r="496" spans="4:19" x14ac:dyDescent="0.25">
      <c r="D496">
        <v>17</v>
      </c>
      <c r="E496" t="s">
        <v>20</v>
      </c>
      <c r="F496" t="s">
        <v>18</v>
      </c>
      <c r="G496">
        <v>4</v>
      </c>
      <c r="H496">
        <v>4</v>
      </c>
      <c r="I496" t="s">
        <v>1861</v>
      </c>
      <c r="J496" t="s">
        <v>509</v>
      </c>
      <c r="K496" t="s">
        <v>484</v>
      </c>
      <c r="L496" t="s">
        <v>3493</v>
      </c>
      <c r="N496" t="s">
        <v>3494</v>
      </c>
      <c r="O496" t="s">
        <v>3493</v>
      </c>
      <c r="R496" s="86">
        <v>7168</v>
      </c>
      <c r="S496" s="66">
        <v>80</v>
      </c>
    </row>
    <row r="497" spans="3:19" x14ac:dyDescent="0.25">
      <c r="D497">
        <v>18</v>
      </c>
      <c r="E497" t="s">
        <v>20</v>
      </c>
      <c r="F497" t="s">
        <v>18</v>
      </c>
      <c r="G497">
        <v>6</v>
      </c>
      <c r="H497">
        <v>6</v>
      </c>
      <c r="I497" t="s">
        <v>1837</v>
      </c>
      <c r="J497" t="s">
        <v>509</v>
      </c>
      <c r="K497" t="s">
        <v>484</v>
      </c>
      <c r="L497" t="s">
        <v>3493</v>
      </c>
      <c r="N497" t="s">
        <v>3494</v>
      </c>
      <c r="O497" t="s">
        <v>3493</v>
      </c>
      <c r="R497" s="86">
        <v>13206</v>
      </c>
      <c r="S497" s="66">
        <v>126</v>
      </c>
    </row>
    <row r="498" spans="3:19" x14ac:dyDescent="0.25">
      <c r="C498" s="64" t="s">
        <v>2809</v>
      </c>
      <c r="R498" s="86">
        <v>172254.71</v>
      </c>
      <c r="S498" s="66">
        <v>1853.4</v>
      </c>
    </row>
    <row r="499" spans="3:19" x14ac:dyDescent="0.25">
      <c r="C499" s="64">
        <v>77938</v>
      </c>
      <c r="D499">
        <v>1</v>
      </c>
      <c r="E499" t="s">
        <v>20</v>
      </c>
      <c r="F499" t="s">
        <v>18</v>
      </c>
      <c r="G499">
        <v>4</v>
      </c>
      <c r="H499">
        <v>4</v>
      </c>
      <c r="I499" t="s">
        <v>1947</v>
      </c>
      <c r="K499" t="s">
        <v>185</v>
      </c>
      <c r="L499" t="s">
        <v>3494</v>
      </c>
      <c r="N499" t="s">
        <v>3494</v>
      </c>
      <c r="O499" t="s">
        <v>3494</v>
      </c>
      <c r="Q499" t="s">
        <v>143</v>
      </c>
      <c r="R499" s="86">
        <v>1692</v>
      </c>
      <c r="S499" s="66">
        <v>40</v>
      </c>
    </row>
    <row r="500" spans="3:19" x14ac:dyDescent="0.25">
      <c r="C500" s="64" t="s">
        <v>2670</v>
      </c>
      <c r="R500" s="86">
        <v>1692</v>
      </c>
      <c r="S500" s="66">
        <v>40</v>
      </c>
    </row>
    <row r="501" spans="3:19" x14ac:dyDescent="0.25">
      <c r="C501" s="64">
        <v>77908</v>
      </c>
      <c r="D501">
        <v>1</v>
      </c>
      <c r="E501" t="s">
        <v>150</v>
      </c>
      <c r="F501" t="s">
        <v>18</v>
      </c>
      <c r="G501">
        <v>2</v>
      </c>
      <c r="H501">
        <v>1</v>
      </c>
      <c r="I501" t="s">
        <v>1957</v>
      </c>
      <c r="K501" t="s">
        <v>484</v>
      </c>
      <c r="L501" t="s">
        <v>3493</v>
      </c>
      <c r="N501" t="s">
        <v>3494</v>
      </c>
      <c r="O501" t="s">
        <v>3494</v>
      </c>
      <c r="Q501" t="s">
        <v>143</v>
      </c>
      <c r="R501" s="86">
        <v>780</v>
      </c>
      <c r="S501" s="66">
        <v>20</v>
      </c>
    </row>
    <row r="502" spans="3:19" x14ac:dyDescent="0.25">
      <c r="D502">
        <v>2</v>
      </c>
      <c r="E502" t="s">
        <v>150</v>
      </c>
      <c r="F502" t="s">
        <v>18</v>
      </c>
      <c r="G502">
        <v>4</v>
      </c>
      <c r="H502">
        <v>0</v>
      </c>
      <c r="I502" t="s">
        <v>1959</v>
      </c>
      <c r="K502" t="s">
        <v>484</v>
      </c>
      <c r="L502" t="s">
        <v>3493</v>
      </c>
      <c r="N502" t="s">
        <v>3494</v>
      </c>
      <c r="O502" t="s">
        <v>3494</v>
      </c>
      <c r="Q502" t="s">
        <v>143</v>
      </c>
      <c r="R502" s="86">
        <v>0</v>
      </c>
      <c r="S502" s="66">
        <v>0</v>
      </c>
    </row>
    <row r="503" spans="3:19" x14ac:dyDescent="0.25">
      <c r="D503">
        <v>3</v>
      </c>
      <c r="E503" t="s">
        <v>150</v>
      </c>
      <c r="F503" t="s">
        <v>18</v>
      </c>
      <c r="G503">
        <v>2</v>
      </c>
      <c r="H503">
        <v>0</v>
      </c>
      <c r="I503" t="s">
        <v>1961</v>
      </c>
      <c r="K503" t="s">
        <v>141</v>
      </c>
      <c r="L503" t="s">
        <v>3494</v>
      </c>
      <c r="N503" t="s">
        <v>3494</v>
      </c>
      <c r="O503" t="s">
        <v>3494</v>
      </c>
      <c r="Q503" t="s">
        <v>143</v>
      </c>
      <c r="R503" s="86">
        <v>0</v>
      </c>
      <c r="S503" s="66">
        <v>0</v>
      </c>
    </row>
    <row r="504" spans="3:19" x14ac:dyDescent="0.25">
      <c r="D504">
        <v>4</v>
      </c>
      <c r="E504" t="s">
        <v>150</v>
      </c>
      <c r="F504" t="s">
        <v>18</v>
      </c>
      <c r="G504">
        <v>6</v>
      </c>
      <c r="H504">
        <v>0</v>
      </c>
      <c r="I504" t="s">
        <v>1963</v>
      </c>
      <c r="K504" t="s">
        <v>484</v>
      </c>
      <c r="L504" t="s">
        <v>3493</v>
      </c>
      <c r="N504" t="s">
        <v>3494</v>
      </c>
      <c r="O504" t="s">
        <v>3493</v>
      </c>
      <c r="Q504" t="s">
        <v>143</v>
      </c>
      <c r="R504" s="86">
        <v>0</v>
      </c>
      <c r="S504" s="66">
        <v>0</v>
      </c>
    </row>
    <row r="505" spans="3:19" x14ac:dyDescent="0.25">
      <c r="D505">
        <v>5</v>
      </c>
      <c r="E505" t="s">
        <v>150</v>
      </c>
      <c r="F505" t="s">
        <v>18</v>
      </c>
      <c r="G505">
        <v>6</v>
      </c>
      <c r="H505">
        <v>0</v>
      </c>
      <c r="I505" t="s">
        <v>1965</v>
      </c>
      <c r="K505" t="s">
        <v>484</v>
      </c>
      <c r="L505" t="s">
        <v>3493</v>
      </c>
      <c r="N505" t="s">
        <v>3494</v>
      </c>
      <c r="O505" t="s">
        <v>3494</v>
      </c>
      <c r="Q505" t="s">
        <v>143</v>
      </c>
      <c r="R505" s="86">
        <v>0</v>
      </c>
      <c r="S505" s="66">
        <v>0</v>
      </c>
    </row>
    <row r="506" spans="3:19" x14ac:dyDescent="0.25">
      <c r="D506">
        <v>6</v>
      </c>
      <c r="E506" t="s">
        <v>150</v>
      </c>
      <c r="F506" t="s">
        <v>18</v>
      </c>
      <c r="G506">
        <v>5</v>
      </c>
      <c r="H506">
        <v>0</v>
      </c>
      <c r="I506" t="s">
        <v>1967</v>
      </c>
      <c r="K506" t="s">
        <v>484</v>
      </c>
      <c r="L506" t="s">
        <v>3493</v>
      </c>
      <c r="N506" t="s">
        <v>3494</v>
      </c>
      <c r="O506" t="s">
        <v>3494</v>
      </c>
      <c r="Q506" t="s">
        <v>143</v>
      </c>
      <c r="R506" s="86">
        <v>0</v>
      </c>
      <c r="S506" s="66">
        <v>0</v>
      </c>
    </row>
    <row r="507" spans="3:19" x14ac:dyDescent="0.25">
      <c r="D507">
        <v>7</v>
      </c>
      <c r="E507" t="s">
        <v>150</v>
      </c>
      <c r="F507" t="s">
        <v>18</v>
      </c>
      <c r="G507">
        <v>4</v>
      </c>
      <c r="H507">
        <v>0</v>
      </c>
      <c r="I507" t="s">
        <v>1968</v>
      </c>
      <c r="K507" t="s">
        <v>484</v>
      </c>
      <c r="L507" t="s">
        <v>3493</v>
      </c>
      <c r="N507" t="s">
        <v>3494</v>
      </c>
      <c r="O507" t="s">
        <v>3494</v>
      </c>
      <c r="Q507" t="s">
        <v>143</v>
      </c>
      <c r="R507" s="86">
        <v>0</v>
      </c>
      <c r="S507" s="66">
        <v>0</v>
      </c>
    </row>
    <row r="508" spans="3:19" x14ac:dyDescent="0.25">
      <c r="D508">
        <v>9</v>
      </c>
      <c r="E508" t="s">
        <v>150</v>
      </c>
      <c r="F508" t="s">
        <v>18</v>
      </c>
      <c r="G508">
        <v>12</v>
      </c>
      <c r="H508">
        <v>4</v>
      </c>
      <c r="I508" t="s">
        <v>1971</v>
      </c>
      <c r="K508" t="s">
        <v>181</v>
      </c>
      <c r="L508" t="s">
        <v>3494</v>
      </c>
      <c r="N508" t="s">
        <v>3494</v>
      </c>
      <c r="O508" t="s">
        <v>3494</v>
      </c>
      <c r="Q508" t="s">
        <v>143</v>
      </c>
      <c r="R508" s="86">
        <v>3760</v>
      </c>
      <c r="S508" s="66">
        <v>56</v>
      </c>
    </row>
    <row r="509" spans="3:19" x14ac:dyDescent="0.25">
      <c r="D509">
        <v>10</v>
      </c>
      <c r="E509" t="s">
        <v>150</v>
      </c>
      <c r="F509" t="s">
        <v>18</v>
      </c>
      <c r="G509">
        <v>3</v>
      </c>
      <c r="H509">
        <v>0</v>
      </c>
      <c r="I509" t="s">
        <v>1973</v>
      </c>
      <c r="K509" t="s">
        <v>484</v>
      </c>
      <c r="L509" t="s">
        <v>3493</v>
      </c>
      <c r="N509" t="s">
        <v>3494</v>
      </c>
      <c r="O509" t="s">
        <v>3494</v>
      </c>
      <c r="Q509" t="s">
        <v>143</v>
      </c>
      <c r="R509" s="86">
        <v>0</v>
      </c>
      <c r="S509" s="66">
        <v>0</v>
      </c>
    </row>
    <row r="510" spans="3:19" x14ac:dyDescent="0.25">
      <c r="C510" s="64" t="s">
        <v>2753</v>
      </c>
      <c r="R510" s="86">
        <v>4540</v>
      </c>
      <c r="S510" s="66">
        <v>76</v>
      </c>
    </row>
    <row r="511" spans="3:19" x14ac:dyDescent="0.25">
      <c r="C511" s="64">
        <v>78538</v>
      </c>
      <c r="D511">
        <v>4</v>
      </c>
      <c r="E511" t="s">
        <v>20</v>
      </c>
      <c r="F511" t="s">
        <v>18</v>
      </c>
      <c r="G511">
        <v>24</v>
      </c>
      <c r="H511">
        <v>24</v>
      </c>
      <c r="I511" t="s">
        <v>1977</v>
      </c>
      <c r="K511" t="s">
        <v>168</v>
      </c>
      <c r="L511" t="s">
        <v>3494</v>
      </c>
      <c r="N511" t="s">
        <v>3494</v>
      </c>
      <c r="O511" t="s">
        <v>3494</v>
      </c>
      <c r="R511" s="86">
        <v>11280</v>
      </c>
      <c r="S511" s="66">
        <v>96</v>
      </c>
    </row>
    <row r="512" spans="3:19" x14ac:dyDescent="0.25">
      <c r="D512">
        <v>5</v>
      </c>
      <c r="E512" t="s">
        <v>20</v>
      </c>
      <c r="F512" t="s">
        <v>18</v>
      </c>
      <c r="G512">
        <v>12</v>
      </c>
      <c r="H512">
        <v>12</v>
      </c>
      <c r="I512" t="s">
        <v>1979</v>
      </c>
      <c r="K512" t="s">
        <v>168</v>
      </c>
      <c r="L512" t="s">
        <v>3494</v>
      </c>
      <c r="N512" t="s">
        <v>3494</v>
      </c>
      <c r="O512" t="s">
        <v>3494</v>
      </c>
      <c r="R512" s="86">
        <v>4680</v>
      </c>
      <c r="S512" s="66">
        <v>48</v>
      </c>
    </row>
    <row r="513" spans="3:19" x14ac:dyDescent="0.25">
      <c r="D513">
        <v>6</v>
      </c>
      <c r="E513" t="s">
        <v>20</v>
      </c>
      <c r="F513" t="s">
        <v>18</v>
      </c>
      <c r="G513">
        <v>20</v>
      </c>
      <c r="H513">
        <v>20</v>
      </c>
      <c r="I513" t="s">
        <v>1981</v>
      </c>
      <c r="K513" t="s">
        <v>168</v>
      </c>
      <c r="L513" t="s">
        <v>3494</v>
      </c>
      <c r="N513" t="s">
        <v>3494</v>
      </c>
      <c r="O513" t="s">
        <v>3494</v>
      </c>
      <c r="R513" s="86">
        <v>7900</v>
      </c>
      <c r="S513" s="66">
        <v>40</v>
      </c>
    </row>
    <row r="514" spans="3:19" x14ac:dyDescent="0.25">
      <c r="C514" s="64" t="s">
        <v>2672</v>
      </c>
      <c r="R514" s="86">
        <v>23860</v>
      </c>
      <c r="S514" s="66">
        <v>184</v>
      </c>
    </row>
    <row r="515" spans="3:19" x14ac:dyDescent="0.25">
      <c r="C515" s="64">
        <v>73829</v>
      </c>
      <c r="D515">
        <v>1</v>
      </c>
      <c r="E515" t="s">
        <v>37</v>
      </c>
      <c r="F515" t="s">
        <v>18</v>
      </c>
      <c r="G515">
        <v>24</v>
      </c>
      <c r="H515">
        <v>-5</v>
      </c>
      <c r="I515" t="s">
        <v>2001</v>
      </c>
      <c r="K515" t="s">
        <v>484</v>
      </c>
      <c r="L515" t="s">
        <v>3493</v>
      </c>
      <c r="N515" t="s">
        <v>3494</v>
      </c>
      <c r="O515" t="s">
        <v>3494</v>
      </c>
      <c r="Q515" t="s">
        <v>143</v>
      </c>
      <c r="R515" s="86">
        <v>-5574.2633333333333</v>
      </c>
      <c r="S515" s="66">
        <v>-85.499999999999986</v>
      </c>
    </row>
    <row r="516" spans="3:19" x14ac:dyDescent="0.25">
      <c r="D516">
        <v>2</v>
      </c>
      <c r="E516" t="s">
        <v>37</v>
      </c>
      <c r="F516" t="s">
        <v>18</v>
      </c>
      <c r="G516">
        <v>27</v>
      </c>
      <c r="H516">
        <v>22</v>
      </c>
      <c r="I516" t="s">
        <v>2002</v>
      </c>
      <c r="K516" t="s">
        <v>484</v>
      </c>
      <c r="L516" t="s">
        <v>3493</v>
      </c>
      <c r="N516" t="s">
        <v>3494</v>
      </c>
      <c r="O516" t="s">
        <v>3494</v>
      </c>
      <c r="Q516" t="s">
        <v>143</v>
      </c>
      <c r="R516" s="86">
        <v>18968.502666666667</v>
      </c>
      <c r="S516" s="66">
        <v>304.33333333333337</v>
      </c>
    </row>
    <row r="517" spans="3:19" x14ac:dyDescent="0.25">
      <c r="D517">
        <v>3</v>
      </c>
      <c r="E517" t="s">
        <v>37</v>
      </c>
      <c r="F517" t="s">
        <v>18</v>
      </c>
      <c r="G517">
        <v>2</v>
      </c>
      <c r="H517">
        <v>2</v>
      </c>
      <c r="I517" t="s">
        <v>2003</v>
      </c>
      <c r="K517" t="s">
        <v>156</v>
      </c>
      <c r="L517" t="s">
        <v>3493</v>
      </c>
      <c r="M517" t="s">
        <v>156</v>
      </c>
      <c r="N517" t="s">
        <v>3494</v>
      </c>
      <c r="O517" t="s">
        <v>3494</v>
      </c>
      <c r="Q517" t="s">
        <v>143</v>
      </c>
      <c r="R517" s="86">
        <v>3694.54</v>
      </c>
      <c r="S517" s="66">
        <v>34.5</v>
      </c>
    </row>
    <row r="518" spans="3:19" x14ac:dyDescent="0.25">
      <c r="D518">
        <v>4</v>
      </c>
      <c r="E518" t="s">
        <v>37</v>
      </c>
      <c r="F518" t="s">
        <v>18</v>
      </c>
      <c r="G518">
        <v>4</v>
      </c>
      <c r="H518">
        <v>4</v>
      </c>
      <c r="I518" t="s">
        <v>2004</v>
      </c>
      <c r="K518" t="s">
        <v>484</v>
      </c>
      <c r="L518" t="s">
        <v>3493</v>
      </c>
      <c r="N518" t="s">
        <v>3494</v>
      </c>
      <c r="O518" t="s">
        <v>3494</v>
      </c>
      <c r="Q518" t="s">
        <v>143</v>
      </c>
      <c r="R518" s="86">
        <v>2697.7559999999999</v>
      </c>
      <c r="S518" s="66">
        <v>23</v>
      </c>
    </row>
    <row r="519" spans="3:19" x14ac:dyDescent="0.25">
      <c r="D519">
        <v>5</v>
      </c>
      <c r="E519" t="s">
        <v>37</v>
      </c>
      <c r="F519" t="s">
        <v>18</v>
      </c>
      <c r="G519">
        <v>3</v>
      </c>
      <c r="H519">
        <v>3</v>
      </c>
      <c r="I519" t="s">
        <v>2005</v>
      </c>
      <c r="K519" t="s">
        <v>484</v>
      </c>
      <c r="L519" t="s">
        <v>3493</v>
      </c>
      <c r="N519" t="s">
        <v>3494</v>
      </c>
      <c r="O519" t="s">
        <v>3494</v>
      </c>
      <c r="Q519" t="s">
        <v>143</v>
      </c>
      <c r="R519" s="86">
        <v>2340</v>
      </c>
      <c r="S519" s="66">
        <v>27.699999999999996</v>
      </c>
    </row>
    <row r="520" spans="3:19" x14ac:dyDescent="0.25">
      <c r="D520">
        <v>6</v>
      </c>
      <c r="E520" t="s">
        <v>37</v>
      </c>
      <c r="F520" t="s">
        <v>18</v>
      </c>
      <c r="G520">
        <v>1</v>
      </c>
      <c r="H520">
        <v>1</v>
      </c>
      <c r="I520" t="s">
        <v>2006</v>
      </c>
      <c r="K520" t="s">
        <v>484</v>
      </c>
      <c r="L520" t="s">
        <v>3493</v>
      </c>
      <c r="N520" t="s">
        <v>3494</v>
      </c>
      <c r="O520" t="s">
        <v>3494</v>
      </c>
      <c r="Q520" t="s">
        <v>143</v>
      </c>
      <c r="R520" s="86">
        <v>941.28300000000002</v>
      </c>
      <c r="S520" s="66">
        <v>4.7</v>
      </c>
    </row>
    <row r="521" spans="3:19" x14ac:dyDescent="0.25">
      <c r="D521">
        <v>7</v>
      </c>
      <c r="E521" t="s">
        <v>37</v>
      </c>
      <c r="F521" t="s">
        <v>18</v>
      </c>
      <c r="G521">
        <v>1</v>
      </c>
      <c r="H521">
        <v>1</v>
      </c>
      <c r="I521" t="s">
        <v>2008</v>
      </c>
      <c r="K521" t="s">
        <v>484</v>
      </c>
      <c r="L521" t="s">
        <v>3493</v>
      </c>
      <c r="N521" t="s">
        <v>3494</v>
      </c>
      <c r="O521" t="s">
        <v>3494</v>
      </c>
      <c r="Q521" t="s">
        <v>143</v>
      </c>
      <c r="R521" s="86">
        <v>1411.9259999999999</v>
      </c>
      <c r="S521" s="66">
        <v>8.6999999999999993</v>
      </c>
    </row>
    <row r="522" spans="3:19" x14ac:dyDescent="0.25">
      <c r="D522">
        <v>8</v>
      </c>
      <c r="E522" t="s">
        <v>37</v>
      </c>
      <c r="F522" t="s">
        <v>18</v>
      </c>
      <c r="G522">
        <v>1</v>
      </c>
      <c r="H522">
        <v>1</v>
      </c>
      <c r="I522" t="s">
        <v>2010</v>
      </c>
      <c r="K522" t="s">
        <v>141</v>
      </c>
      <c r="L522" t="s">
        <v>3494</v>
      </c>
      <c r="N522" t="s">
        <v>3494</v>
      </c>
      <c r="O522" t="s">
        <v>3494</v>
      </c>
      <c r="Q522" t="s">
        <v>143</v>
      </c>
      <c r="R522" s="86">
        <v>1991.17</v>
      </c>
      <c r="S522" s="66">
        <v>12.8</v>
      </c>
    </row>
    <row r="523" spans="3:19" x14ac:dyDescent="0.25">
      <c r="C523" s="64" t="s">
        <v>2645</v>
      </c>
      <c r="R523" s="86">
        <v>26470.914333333334</v>
      </c>
      <c r="S523" s="66">
        <v>330.23333333333335</v>
      </c>
    </row>
    <row r="524" spans="3:19" x14ac:dyDescent="0.25">
      <c r="C524" s="64">
        <v>75462</v>
      </c>
      <c r="D524">
        <v>4</v>
      </c>
      <c r="E524" t="s">
        <v>20</v>
      </c>
      <c r="F524" t="s">
        <v>18</v>
      </c>
      <c r="G524">
        <v>2</v>
      </c>
      <c r="H524">
        <v>2</v>
      </c>
      <c r="I524" t="s">
        <v>720</v>
      </c>
      <c r="J524" t="s">
        <v>509</v>
      </c>
      <c r="K524" t="s">
        <v>484</v>
      </c>
      <c r="L524" t="s">
        <v>3493</v>
      </c>
      <c r="N524" t="s">
        <v>3493</v>
      </c>
      <c r="O524" t="s">
        <v>3493</v>
      </c>
      <c r="R524" s="86">
        <v>1440</v>
      </c>
      <c r="S524" s="66">
        <v>20</v>
      </c>
    </row>
    <row r="525" spans="3:19" x14ac:dyDescent="0.25">
      <c r="D525">
        <v>5</v>
      </c>
      <c r="E525" t="s">
        <v>20</v>
      </c>
      <c r="F525" t="s">
        <v>18</v>
      </c>
      <c r="G525">
        <v>1</v>
      </c>
      <c r="H525">
        <v>1</v>
      </c>
      <c r="I525" t="s">
        <v>722</v>
      </c>
      <c r="J525" t="s">
        <v>509</v>
      </c>
      <c r="K525" t="s">
        <v>484</v>
      </c>
      <c r="L525" t="s">
        <v>3493</v>
      </c>
      <c r="N525" t="s">
        <v>3493</v>
      </c>
      <c r="O525" t="s">
        <v>3493</v>
      </c>
      <c r="R525" s="86">
        <v>764</v>
      </c>
      <c r="S525" s="66">
        <v>10</v>
      </c>
    </row>
    <row r="526" spans="3:19" x14ac:dyDescent="0.25">
      <c r="D526">
        <v>6</v>
      </c>
      <c r="E526" t="s">
        <v>20</v>
      </c>
      <c r="F526" t="s">
        <v>18</v>
      </c>
      <c r="G526">
        <v>2</v>
      </c>
      <c r="H526">
        <v>2</v>
      </c>
      <c r="I526" t="s">
        <v>724</v>
      </c>
      <c r="J526" t="s">
        <v>509</v>
      </c>
      <c r="K526" t="s">
        <v>484</v>
      </c>
      <c r="L526" t="s">
        <v>3493</v>
      </c>
      <c r="N526" t="s">
        <v>3493</v>
      </c>
      <c r="O526" t="s">
        <v>3493</v>
      </c>
      <c r="R526" s="86">
        <v>1152</v>
      </c>
      <c r="S526" s="66">
        <v>14</v>
      </c>
    </row>
    <row r="527" spans="3:19" x14ac:dyDescent="0.25">
      <c r="D527">
        <v>7</v>
      </c>
      <c r="E527" t="s">
        <v>20</v>
      </c>
      <c r="F527" t="s">
        <v>18</v>
      </c>
      <c r="G527">
        <v>1</v>
      </c>
      <c r="H527">
        <v>1</v>
      </c>
      <c r="I527" t="s">
        <v>726</v>
      </c>
      <c r="J527" t="s">
        <v>509</v>
      </c>
      <c r="K527" t="s">
        <v>484</v>
      </c>
      <c r="L527" t="s">
        <v>3493</v>
      </c>
      <c r="N527" t="s">
        <v>3493</v>
      </c>
      <c r="O527" t="s">
        <v>3493</v>
      </c>
      <c r="R527" s="86">
        <v>432</v>
      </c>
      <c r="S527" s="66">
        <v>7</v>
      </c>
    </row>
    <row r="528" spans="3:19" x14ac:dyDescent="0.25">
      <c r="D528">
        <v>8</v>
      </c>
      <c r="E528" t="s">
        <v>20</v>
      </c>
      <c r="F528" t="s">
        <v>18</v>
      </c>
      <c r="G528">
        <v>1</v>
      </c>
      <c r="H528">
        <v>1</v>
      </c>
      <c r="I528" t="s">
        <v>2012</v>
      </c>
      <c r="J528" t="s">
        <v>509</v>
      </c>
      <c r="K528" t="s">
        <v>168</v>
      </c>
      <c r="L528" t="s">
        <v>3494</v>
      </c>
      <c r="N528" t="s">
        <v>3493</v>
      </c>
      <c r="O528" t="s">
        <v>3493</v>
      </c>
      <c r="R528" s="86">
        <v>720</v>
      </c>
      <c r="S528" s="66">
        <v>10</v>
      </c>
    </row>
    <row r="529" spans="3:19" x14ac:dyDescent="0.25">
      <c r="D529">
        <v>9</v>
      </c>
      <c r="E529" t="s">
        <v>20</v>
      </c>
      <c r="F529" t="s">
        <v>18</v>
      </c>
      <c r="G529">
        <v>2</v>
      </c>
      <c r="H529">
        <v>2</v>
      </c>
      <c r="I529" t="s">
        <v>2013</v>
      </c>
      <c r="J529" t="s">
        <v>509</v>
      </c>
      <c r="K529" t="s">
        <v>484</v>
      </c>
      <c r="L529" t="s">
        <v>3493</v>
      </c>
      <c r="N529" t="s">
        <v>3493</v>
      </c>
      <c r="O529" t="s">
        <v>3493</v>
      </c>
      <c r="R529" s="86">
        <v>1296</v>
      </c>
      <c r="S529" s="66">
        <v>16</v>
      </c>
    </row>
    <row r="530" spans="3:19" x14ac:dyDescent="0.25">
      <c r="D530">
        <v>10</v>
      </c>
      <c r="E530" t="s">
        <v>20</v>
      </c>
      <c r="F530" t="s">
        <v>18</v>
      </c>
      <c r="G530">
        <v>2</v>
      </c>
      <c r="H530">
        <v>2</v>
      </c>
      <c r="I530" t="s">
        <v>2014</v>
      </c>
      <c r="J530" t="s">
        <v>509</v>
      </c>
      <c r="K530" t="s">
        <v>484</v>
      </c>
      <c r="L530" t="s">
        <v>3493</v>
      </c>
      <c r="N530" t="s">
        <v>3493</v>
      </c>
      <c r="O530" t="s">
        <v>3493</v>
      </c>
      <c r="R530" s="86">
        <v>1008</v>
      </c>
      <c r="S530" s="66">
        <v>14</v>
      </c>
    </row>
    <row r="531" spans="3:19" x14ac:dyDescent="0.25">
      <c r="D531">
        <v>11</v>
      </c>
      <c r="E531" t="s">
        <v>20</v>
      </c>
      <c r="F531" t="s">
        <v>18</v>
      </c>
      <c r="G531">
        <v>1</v>
      </c>
      <c r="H531">
        <v>1</v>
      </c>
      <c r="I531" t="s">
        <v>2015</v>
      </c>
      <c r="J531" t="s">
        <v>509</v>
      </c>
      <c r="K531" t="s">
        <v>484</v>
      </c>
      <c r="L531" t="s">
        <v>3493</v>
      </c>
      <c r="N531" t="s">
        <v>3493</v>
      </c>
      <c r="O531" t="s">
        <v>3493</v>
      </c>
      <c r="R531" s="86">
        <v>288</v>
      </c>
      <c r="S531" s="66">
        <v>4</v>
      </c>
    </row>
    <row r="532" spans="3:19" x14ac:dyDescent="0.25">
      <c r="D532">
        <v>15</v>
      </c>
      <c r="E532" t="s">
        <v>20</v>
      </c>
      <c r="F532" t="s">
        <v>18</v>
      </c>
      <c r="G532">
        <v>3</v>
      </c>
      <c r="H532">
        <v>3</v>
      </c>
      <c r="I532" t="s">
        <v>728</v>
      </c>
      <c r="J532" t="s">
        <v>509</v>
      </c>
      <c r="K532" t="s">
        <v>156</v>
      </c>
      <c r="L532" t="s">
        <v>3493</v>
      </c>
      <c r="M532" t="s">
        <v>156</v>
      </c>
      <c r="N532" t="s">
        <v>3493</v>
      </c>
      <c r="O532" t="s">
        <v>3493</v>
      </c>
      <c r="R532" s="86">
        <v>2515</v>
      </c>
      <c r="S532" s="66">
        <v>44</v>
      </c>
    </row>
    <row r="533" spans="3:19" x14ac:dyDescent="0.25">
      <c r="C533" s="64" t="s">
        <v>1297</v>
      </c>
      <c r="R533" s="86">
        <v>9615</v>
      </c>
      <c r="S533" s="66">
        <v>139</v>
      </c>
    </row>
    <row r="534" spans="3:19" x14ac:dyDescent="0.25">
      <c r="C534" s="64">
        <v>75745</v>
      </c>
      <c r="D534">
        <v>5</v>
      </c>
      <c r="E534" t="s">
        <v>20</v>
      </c>
      <c r="F534" t="s">
        <v>18</v>
      </c>
      <c r="G534">
        <v>4</v>
      </c>
      <c r="H534">
        <v>4</v>
      </c>
      <c r="I534" t="s">
        <v>724</v>
      </c>
      <c r="J534" t="s">
        <v>509</v>
      </c>
      <c r="K534" t="s">
        <v>484</v>
      </c>
      <c r="L534" t="s">
        <v>3493</v>
      </c>
      <c r="N534" t="s">
        <v>3494</v>
      </c>
      <c r="O534" t="s">
        <v>3494</v>
      </c>
      <c r="R534" s="86">
        <v>2304</v>
      </c>
      <c r="S534" s="66">
        <v>28</v>
      </c>
    </row>
    <row r="535" spans="3:19" x14ac:dyDescent="0.25">
      <c r="D535">
        <v>6</v>
      </c>
      <c r="E535" t="s">
        <v>20</v>
      </c>
      <c r="F535" t="s">
        <v>18</v>
      </c>
      <c r="G535">
        <v>2</v>
      </c>
      <c r="H535">
        <v>2</v>
      </c>
      <c r="I535" t="s">
        <v>802</v>
      </c>
      <c r="J535" t="s">
        <v>509</v>
      </c>
      <c r="K535" t="s">
        <v>484</v>
      </c>
      <c r="L535" t="s">
        <v>3493</v>
      </c>
      <c r="N535" t="s">
        <v>3494</v>
      </c>
      <c r="O535" t="s">
        <v>3494</v>
      </c>
      <c r="R535" s="86">
        <v>1152</v>
      </c>
      <c r="S535" s="66">
        <v>13</v>
      </c>
    </row>
    <row r="536" spans="3:19" x14ac:dyDescent="0.25">
      <c r="D536">
        <v>7</v>
      </c>
      <c r="E536" t="s">
        <v>20</v>
      </c>
      <c r="F536" t="s">
        <v>18</v>
      </c>
      <c r="G536">
        <v>1</v>
      </c>
      <c r="H536">
        <v>1</v>
      </c>
      <c r="I536" t="s">
        <v>804</v>
      </c>
      <c r="J536" t="s">
        <v>509</v>
      </c>
      <c r="K536" t="s">
        <v>141</v>
      </c>
      <c r="L536" t="s">
        <v>3494</v>
      </c>
      <c r="N536" t="s">
        <v>3494</v>
      </c>
      <c r="O536" t="s">
        <v>3494</v>
      </c>
      <c r="R536" s="86">
        <v>576</v>
      </c>
      <c r="S536" s="66">
        <v>7</v>
      </c>
    </row>
    <row r="537" spans="3:19" x14ac:dyDescent="0.25">
      <c r="D537">
        <v>8</v>
      </c>
      <c r="E537" t="s">
        <v>20</v>
      </c>
      <c r="F537" t="s">
        <v>18</v>
      </c>
      <c r="G537">
        <v>1</v>
      </c>
      <c r="H537">
        <v>1</v>
      </c>
      <c r="I537" t="s">
        <v>736</v>
      </c>
      <c r="J537" t="s">
        <v>509</v>
      </c>
      <c r="K537" t="s">
        <v>484</v>
      </c>
      <c r="L537" t="s">
        <v>3493</v>
      </c>
      <c r="N537" t="s">
        <v>3494</v>
      </c>
      <c r="O537" t="s">
        <v>3494</v>
      </c>
      <c r="R537" s="86">
        <v>720</v>
      </c>
      <c r="S537" s="66">
        <v>9</v>
      </c>
    </row>
    <row r="538" spans="3:19" x14ac:dyDescent="0.25">
      <c r="D538">
        <v>9</v>
      </c>
      <c r="E538" t="s">
        <v>20</v>
      </c>
      <c r="F538" t="s">
        <v>18</v>
      </c>
      <c r="G538">
        <v>2</v>
      </c>
      <c r="H538">
        <v>2</v>
      </c>
      <c r="I538" t="s">
        <v>738</v>
      </c>
      <c r="J538" t="s">
        <v>509</v>
      </c>
      <c r="K538" t="s">
        <v>484</v>
      </c>
      <c r="L538" t="s">
        <v>3493</v>
      </c>
      <c r="N538" t="s">
        <v>3494</v>
      </c>
      <c r="O538" t="s">
        <v>3494</v>
      </c>
      <c r="R538" s="86">
        <v>1440</v>
      </c>
      <c r="S538" s="66">
        <v>16</v>
      </c>
    </row>
    <row r="539" spans="3:19" x14ac:dyDescent="0.25">
      <c r="D539">
        <v>21</v>
      </c>
      <c r="E539" t="s">
        <v>20</v>
      </c>
      <c r="F539" t="s">
        <v>18</v>
      </c>
      <c r="G539">
        <v>3</v>
      </c>
      <c r="H539">
        <v>3</v>
      </c>
      <c r="I539" t="s">
        <v>810</v>
      </c>
      <c r="J539" t="s">
        <v>509</v>
      </c>
      <c r="K539" t="s">
        <v>156</v>
      </c>
      <c r="L539" t="s">
        <v>3493</v>
      </c>
      <c r="M539" t="s">
        <v>156</v>
      </c>
      <c r="N539" t="s">
        <v>3494</v>
      </c>
      <c r="O539" t="s">
        <v>3494</v>
      </c>
      <c r="R539" s="86">
        <v>2515</v>
      </c>
      <c r="S539" s="66">
        <v>43.22</v>
      </c>
    </row>
    <row r="540" spans="3:19" x14ac:dyDescent="0.25">
      <c r="C540" s="64" t="s">
        <v>1299</v>
      </c>
      <c r="R540" s="86">
        <v>8707</v>
      </c>
      <c r="S540" s="66">
        <v>116.22</v>
      </c>
    </row>
    <row r="541" spans="3:19" x14ac:dyDescent="0.25">
      <c r="C541" s="64">
        <v>78664</v>
      </c>
      <c r="D541">
        <v>1</v>
      </c>
      <c r="E541" t="s">
        <v>20</v>
      </c>
      <c r="F541" t="s">
        <v>18</v>
      </c>
      <c r="G541">
        <v>8</v>
      </c>
      <c r="H541">
        <v>8</v>
      </c>
      <c r="I541" t="s">
        <v>2039</v>
      </c>
      <c r="J541" t="s">
        <v>509</v>
      </c>
      <c r="K541" t="s">
        <v>484</v>
      </c>
      <c r="L541" t="s">
        <v>3493</v>
      </c>
      <c r="N541" t="s">
        <v>3493</v>
      </c>
      <c r="O541" t="s">
        <v>3493</v>
      </c>
      <c r="R541" s="86">
        <v>3849.4</v>
      </c>
      <c r="S541" s="66">
        <v>36</v>
      </c>
    </row>
    <row r="542" spans="3:19" x14ac:dyDescent="0.25">
      <c r="D542">
        <v>2</v>
      </c>
      <c r="E542" t="s">
        <v>20</v>
      </c>
      <c r="F542" t="s">
        <v>18</v>
      </c>
      <c r="G542">
        <v>9</v>
      </c>
      <c r="H542">
        <v>9</v>
      </c>
      <c r="I542" t="s">
        <v>2040</v>
      </c>
      <c r="J542" t="s">
        <v>509</v>
      </c>
      <c r="K542" t="s">
        <v>484</v>
      </c>
      <c r="L542" t="s">
        <v>3493</v>
      </c>
      <c r="N542" t="s">
        <v>3493</v>
      </c>
      <c r="O542" t="s">
        <v>3493</v>
      </c>
      <c r="R542" s="86">
        <v>3585.3</v>
      </c>
      <c r="S542" s="66">
        <v>40.5</v>
      </c>
    </row>
    <row r="543" spans="3:19" x14ac:dyDescent="0.25">
      <c r="D543">
        <v>3</v>
      </c>
      <c r="E543" t="s">
        <v>20</v>
      </c>
      <c r="F543" t="s">
        <v>18</v>
      </c>
      <c r="G543">
        <v>16</v>
      </c>
      <c r="H543">
        <v>16</v>
      </c>
      <c r="I543" t="s">
        <v>2042</v>
      </c>
      <c r="J543" t="s">
        <v>509</v>
      </c>
      <c r="K543" t="s">
        <v>208</v>
      </c>
      <c r="L543" t="s">
        <v>3493</v>
      </c>
      <c r="M543" t="s">
        <v>208</v>
      </c>
      <c r="N543" t="s">
        <v>3493</v>
      </c>
      <c r="O543" t="s">
        <v>3493</v>
      </c>
      <c r="R543" s="86">
        <v>8105.4</v>
      </c>
      <c r="S543" s="66">
        <v>90</v>
      </c>
    </row>
    <row r="544" spans="3:19" x14ac:dyDescent="0.25">
      <c r="C544" s="64" t="s">
        <v>2780</v>
      </c>
      <c r="R544" s="86">
        <v>15540.1</v>
      </c>
      <c r="S544" s="66">
        <v>166.5</v>
      </c>
    </row>
    <row r="545" spans="3:19" x14ac:dyDescent="0.25">
      <c r="C545" s="64">
        <v>75811</v>
      </c>
      <c r="D545">
        <v>1</v>
      </c>
      <c r="E545" t="s">
        <v>37</v>
      </c>
      <c r="F545" t="s">
        <v>18</v>
      </c>
      <c r="G545">
        <v>12</v>
      </c>
      <c r="H545">
        <v>12</v>
      </c>
      <c r="I545" t="s">
        <v>2058</v>
      </c>
      <c r="K545" t="s">
        <v>171</v>
      </c>
      <c r="L545" t="s">
        <v>3493</v>
      </c>
      <c r="M545" t="s">
        <v>171</v>
      </c>
      <c r="N545" t="s">
        <v>3494</v>
      </c>
      <c r="O545" t="s">
        <v>3494</v>
      </c>
      <c r="Q545" t="s">
        <v>143</v>
      </c>
      <c r="R545" s="86">
        <v>6400</v>
      </c>
      <c r="S545" s="66">
        <v>63.2</v>
      </c>
    </row>
    <row r="546" spans="3:19" x14ac:dyDescent="0.25">
      <c r="D546">
        <v>2</v>
      </c>
      <c r="E546" t="s">
        <v>37</v>
      </c>
      <c r="F546" t="s">
        <v>18</v>
      </c>
      <c r="G546">
        <v>9</v>
      </c>
      <c r="H546">
        <v>9</v>
      </c>
      <c r="I546" t="s">
        <v>2059</v>
      </c>
      <c r="K546" t="s">
        <v>171</v>
      </c>
      <c r="L546" t="s">
        <v>3494</v>
      </c>
      <c r="N546" t="s">
        <v>3494</v>
      </c>
      <c r="O546" t="s">
        <v>3494</v>
      </c>
      <c r="Q546" t="s">
        <v>143</v>
      </c>
      <c r="R546" s="86">
        <v>4950</v>
      </c>
      <c r="S546" s="66">
        <v>51</v>
      </c>
    </row>
    <row r="547" spans="3:19" x14ac:dyDescent="0.25">
      <c r="D547">
        <v>3</v>
      </c>
      <c r="E547" t="s">
        <v>37</v>
      </c>
      <c r="F547" t="s">
        <v>18</v>
      </c>
      <c r="G547">
        <v>3</v>
      </c>
      <c r="H547">
        <v>3</v>
      </c>
      <c r="I547" t="s">
        <v>2061</v>
      </c>
      <c r="K547" t="s">
        <v>156</v>
      </c>
      <c r="L547" t="s">
        <v>3493</v>
      </c>
      <c r="M547" t="s">
        <v>156</v>
      </c>
      <c r="N547" t="s">
        <v>3494</v>
      </c>
      <c r="O547" t="s">
        <v>3494</v>
      </c>
      <c r="Q547" t="s">
        <v>143</v>
      </c>
      <c r="R547" s="86">
        <v>1650</v>
      </c>
      <c r="S547" s="66">
        <v>18.3</v>
      </c>
    </row>
    <row r="548" spans="3:19" x14ac:dyDescent="0.25">
      <c r="C548" s="64" t="s">
        <v>2625</v>
      </c>
      <c r="R548" s="86">
        <v>13000</v>
      </c>
      <c r="S548" s="66">
        <v>132.5</v>
      </c>
    </row>
    <row r="549" spans="3:19" x14ac:dyDescent="0.25">
      <c r="C549" s="64">
        <v>77142</v>
      </c>
      <c r="D549">
        <v>1</v>
      </c>
      <c r="E549" t="s">
        <v>20</v>
      </c>
      <c r="F549" t="s">
        <v>18</v>
      </c>
      <c r="G549">
        <v>1</v>
      </c>
      <c r="H549">
        <v>1</v>
      </c>
      <c r="I549" t="s">
        <v>2073</v>
      </c>
      <c r="J549" t="s">
        <v>476</v>
      </c>
      <c r="K549" t="s">
        <v>484</v>
      </c>
      <c r="L549" t="s">
        <v>3493</v>
      </c>
      <c r="N549" t="s">
        <v>3493</v>
      </c>
      <c r="O549" t="s">
        <v>3493</v>
      </c>
      <c r="R549" s="86">
        <v>776</v>
      </c>
      <c r="S549" s="66">
        <v>13.5</v>
      </c>
    </row>
    <row r="550" spans="3:19" x14ac:dyDescent="0.25">
      <c r="D550">
        <v>2</v>
      </c>
      <c r="E550" t="s">
        <v>20</v>
      </c>
      <c r="F550" t="s">
        <v>18</v>
      </c>
      <c r="G550">
        <v>3</v>
      </c>
      <c r="H550">
        <v>3</v>
      </c>
      <c r="I550" t="s">
        <v>2075</v>
      </c>
      <c r="J550" t="s">
        <v>509</v>
      </c>
      <c r="K550" t="s">
        <v>484</v>
      </c>
      <c r="L550" t="s">
        <v>3493</v>
      </c>
      <c r="N550" t="s">
        <v>3493</v>
      </c>
      <c r="O550" t="s">
        <v>3493</v>
      </c>
      <c r="R550" s="86">
        <v>1740</v>
      </c>
      <c r="S550" s="66">
        <v>21.9</v>
      </c>
    </row>
    <row r="551" spans="3:19" x14ac:dyDescent="0.25">
      <c r="C551" s="64" t="s">
        <v>2711</v>
      </c>
      <c r="R551" s="86">
        <v>2516</v>
      </c>
      <c r="S551" s="66">
        <v>35.4</v>
      </c>
    </row>
    <row r="552" spans="3:19" x14ac:dyDescent="0.25">
      <c r="C552" s="64">
        <v>78607</v>
      </c>
      <c r="D552">
        <v>1</v>
      </c>
      <c r="E552" t="s">
        <v>20</v>
      </c>
      <c r="F552" t="s">
        <v>18</v>
      </c>
      <c r="G552">
        <v>22</v>
      </c>
      <c r="H552">
        <v>22</v>
      </c>
      <c r="I552" t="s">
        <v>2099</v>
      </c>
      <c r="J552" t="s">
        <v>509</v>
      </c>
      <c r="K552" t="s">
        <v>484</v>
      </c>
      <c r="L552" t="s">
        <v>3493</v>
      </c>
      <c r="N552" t="s">
        <v>3494</v>
      </c>
      <c r="O552" t="s">
        <v>3493</v>
      </c>
      <c r="R552" s="86">
        <v>4510</v>
      </c>
      <c r="S552" s="66">
        <v>121</v>
      </c>
    </row>
    <row r="553" spans="3:19" x14ac:dyDescent="0.25">
      <c r="D553">
        <v>2</v>
      </c>
      <c r="E553" t="s">
        <v>20</v>
      </c>
      <c r="F553" t="s">
        <v>18</v>
      </c>
      <c r="G553">
        <v>18</v>
      </c>
      <c r="H553">
        <v>18</v>
      </c>
      <c r="I553" t="s">
        <v>2101</v>
      </c>
      <c r="J553" t="s">
        <v>509</v>
      </c>
      <c r="K553" t="s">
        <v>484</v>
      </c>
      <c r="L553" t="s">
        <v>3493</v>
      </c>
      <c r="N553" t="s">
        <v>3494</v>
      </c>
      <c r="O553" t="s">
        <v>3493</v>
      </c>
      <c r="R553" s="86">
        <v>7110</v>
      </c>
      <c r="S553" s="66">
        <v>135</v>
      </c>
    </row>
    <row r="554" spans="3:19" x14ac:dyDescent="0.25">
      <c r="D554">
        <v>3</v>
      </c>
      <c r="E554" t="s">
        <v>20</v>
      </c>
      <c r="F554" t="s">
        <v>18</v>
      </c>
      <c r="G554">
        <v>6</v>
      </c>
      <c r="H554">
        <v>6</v>
      </c>
      <c r="I554" t="s">
        <v>2103</v>
      </c>
      <c r="J554" t="s">
        <v>509</v>
      </c>
      <c r="K554" t="s">
        <v>484</v>
      </c>
      <c r="L554" t="s">
        <v>3493</v>
      </c>
      <c r="N554" t="s">
        <v>3494</v>
      </c>
      <c r="O554" t="s">
        <v>3493</v>
      </c>
      <c r="R554" s="86">
        <v>1620</v>
      </c>
      <c r="S554" s="66">
        <v>33</v>
      </c>
    </row>
    <row r="555" spans="3:19" x14ac:dyDescent="0.25">
      <c r="D555">
        <v>4</v>
      </c>
      <c r="E555" t="s">
        <v>20</v>
      </c>
      <c r="F555" t="s">
        <v>18</v>
      </c>
      <c r="G555">
        <v>6</v>
      </c>
      <c r="H555">
        <v>6</v>
      </c>
      <c r="I555" t="s">
        <v>2105</v>
      </c>
      <c r="J555" t="s">
        <v>509</v>
      </c>
      <c r="K555" t="s">
        <v>484</v>
      </c>
      <c r="L555" t="s">
        <v>3493</v>
      </c>
      <c r="N555" t="s">
        <v>3494</v>
      </c>
      <c r="O555" t="s">
        <v>3493</v>
      </c>
      <c r="R555" s="86">
        <v>1950</v>
      </c>
      <c r="S555" s="66">
        <v>36</v>
      </c>
    </row>
    <row r="556" spans="3:19" x14ac:dyDescent="0.25">
      <c r="C556" s="64" t="s">
        <v>2735</v>
      </c>
      <c r="R556" s="86">
        <v>15190</v>
      </c>
      <c r="S556" s="66">
        <v>325</v>
      </c>
    </row>
    <row r="557" spans="3:19" x14ac:dyDescent="0.25">
      <c r="C557" s="64">
        <v>78225</v>
      </c>
      <c r="D557">
        <v>1</v>
      </c>
      <c r="E557" t="s">
        <v>31</v>
      </c>
      <c r="F557" t="s">
        <v>18</v>
      </c>
      <c r="G557">
        <v>6</v>
      </c>
      <c r="H557">
        <v>6</v>
      </c>
      <c r="I557" t="s">
        <v>2145</v>
      </c>
      <c r="J557" t="s">
        <v>510</v>
      </c>
      <c r="K557" t="s">
        <v>484</v>
      </c>
      <c r="L557" t="s">
        <v>3493</v>
      </c>
      <c r="N557" t="s">
        <v>3494</v>
      </c>
      <c r="O557" t="s">
        <v>3494</v>
      </c>
      <c r="Q557" t="s">
        <v>143</v>
      </c>
      <c r="R557" s="86">
        <v>3740</v>
      </c>
      <c r="S557" s="66">
        <v>55</v>
      </c>
    </row>
    <row r="558" spans="3:19" x14ac:dyDescent="0.25">
      <c r="D558">
        <v>2</v>
      </c>
      <c r="E558" t="s">
        <v>31</v>
      </c>
      <c r="F558" t="s">
        <v>18</v>
      </c>
      <c r="G558">
        <v>30</v>
      </c>
      <c r="H558">
        <v>30</v>
      </c>
      <c r="I558" t="s">
        <v>2115</v>
      </c>
      <c r="J558" t="s">
        <v>510</v>
      </c>
      <c r="K558" t="s">
        <v>484</v>
      </c>
      <c r="L558" t="s">
        <v>3493</v>
      </c>
      <c r="N558" t="s">
        <v>3494</v>
      </c>
      <c r="O558" t="s">
        <v>3494</v>
      </c>
      <c r="Q558" t="s">
        <v>143</v>
      </c>
      <c r="R558" s="86">
        <v>20400</v>
      </c>
      <c r="S558" s="66">
        <v>300</v>
      </c>
    </row>
    <row r="559" spans="3:19" x14ac:dyDescent="0.25">
      <c r="D559">
        <v>3</v>
      </c>
      <c r="E559" t="s">
        <v>31</v>
      </c>
      <c r="F559" t="s">
        <v>18</v>
      </c>
      <c r="G559">
        <v>10</v>
      </c>
      <c r="H559">
        <v>10</v>
      </c>
      <c r="I559" t="s">
        <v>2117</v>
      </c>
      <c r="J559" t="s">
        <v>510</v>
      </c>
      <c r="K559" t="s">
        <v>484</v>
      </c>
      <c r="L559" t="s">
        <v>3493</v>
      </c>
      <c r="N559" t="s">
        <v>3494</v>
      </c>
      <c r="O559" t="s">
        <v>3494</v>
      </c>
      <c r="Q559" t="s">
        <v>143</v>
      </c>
      <c r="R559" s="86">
        <v>5950</v>
      </c>
      <c r="S559" s="66">
        <v>100</v>
      </c>
    </row>
    <row r="560" spans="3:19" x14ac:dyDescent="0.25">
      <c r="D560">
        <v>4</v>
      </c>
      <c r="E560" t="s">
        <v>31</v>
      </c>
      <c r="F560" t="s">
        <v>18</v>
      </c>
      <c r="G560">
        <v>6</v>
      </c>
      <c r="H560">
        <v>6</v>
      </c>
      <c r="I560" t="s">
        <v>2123</v>
      </c>
      <c r="J560" t="s">
        <v>510</v>
      </c>
      <c r="K560" t="s">
        <v>484</v>
      </c>
      <c r="L560" t="s">
        <v>3493</v>
      </c>
      <c r="N560" t="s">
        <v>3494</v>
      </c>
      <c r="O560" t="s">
        <v>3494</v>
      </c>
      <c r="Q560" t="s">
        <v>143</v>
      </c>
      <c r="R560" s="86">
        <v>4080</v>
      </c>
      <c r="S560" s="66">
        <v>60.599999999999994</v>
      </c>
    </row>
    <row r="561" spans="3:19" x14ac:dyDescent="0.25">
      <c r="D561">
        <v>5</v>
      </c>
      <c r="E561" t="s">
        <v>31</v>
      </c>
      <c r="F561" t="s">
        <v>18</v>
      </c>
      <c r="G561">
        <v>1</v>
      </c>
      <c r="H561">
        <v>1</v>
      </c>
      <c r="I561" t="s">
        <v>2125</v>
      </c>
      <c r="J561" t="s">
        <v>510</v>
      </c>
      <c r="K561" t="s">
        <v>484</v>
      </c>
      <c r="L561" t="s">
        <v>3493</v>
      </c>
      <c r="N561" t="s">
        <v>3494</v>
      </c>
      <c r="O561" t="s">
        <v>3494</v>
      </c>
      <c r="Q561" t="s">
        <v>143</v>
      </c>
      <c r="R561" s="86">
        <v>510</v>
      </c>
      <c r="S561" s="66">
        <v>10.1</v>
      </c>
    </row>
    <row r="562" spans="3:19" x14ac:dyDescent="0.25">
      <c r="D562">
        <v>6</v>
      </c>
      <c r="E562" t="s">
        <v>31</v>
      </c>
      <c r="F562" t="s">
        <v>18</v>
      </c>
      <c r="G562">
        <v>24</v>
      </c>
      <c r="H562">
        <v>24</v>
      </c>
      <c r="I562" t="s">
        <v>2133</v>
      </c>
      <c r="J562" t="s">
        <v>510</v>
      </c>
      <c r="K562" t="s">
        <v>484</v>
      </c>
      <c r="L562" t="s">
        <v>3493</v>
      </c>
      <c r="N562" t="s">
        <v>3494</v>
      </c>
      <c r="O562" t="s">
        <v>3494</v>
      </c>
      <c r="Q562" t="s">
        <v>143</v>
      </c>
      <c r="R562" s="86">
        <v>4320</v>
      </c>
      <c r="S562" s="66">
        <v>69.599999999999994</v>
      </c>
    </row>
    <row r="563" spans="3:19" x14ac:dyDescent="0.25">
      <c r="D563">
        <v>7</v>
      </c>
      <c r="E563" t="s">
        <v>31</v>
      </c>
      <c r="F563" t="s">
        <v>18</v>
      </c>
      <c r="G563">
        <v>4</v>
      </c>
      <c r="H563">
        <v>4</v>
      </c>
      <c r="I563" t="s">
        <v>2127</v>
      </c>
      <c r="J563" t="s">
        <v>510</v>
      </c>
      <c r="K563" t="s">
        <v>484</v>
      </c>
      <c r="L563" t="s">
        <v>3493</v>
      </c>
      <c r="N563" t="s">
        <v>3494</v>
      </c>
      <c r="O563" t="s">
        <v>3494</v>
      </c>
      <c r="Q563" t="s">
        <v>143</v>
      </c>
      <c r="R563" s="86">
        <v>1950</v>
      </c>
      <c r="S563" s="66">
        <v>33</v>
      </c>
    </row>
    <row r="564" spans="3:19" x14ac:dyDescent="0.25">
      <c r="D564">
        <v>8</v>
      </c>
      <c r="E564" t="s">
        <v>31</v>
      </c>
      <c r="F564" t="s">
        <v>18</v>
      </c>
      <c r="G564">
        <v>2</v>
      </c>
      <c r="H564">
        <v>2</v>
      </c>
      <c r="I564" t="s">
        <v>2178</v>
      </c>
      <c r="J564" t="s">
        <v>510</v>
      </c>
      <c r="K564" t="s">
        <v>484</v>
      </c>
      <c r="L564" t="s">
        <v>3493</v>
      </c>
      <c r="N564" t="s">
        <v>3494</v>
      </c>
      <c r="O564" t="s">
        <v>3494</v>
      </c>
      <c r="Q564" t="s">
        <v>143</v>
      </c>
      <c r="R564" s="86">
        <v>1050</v>
      </c>
      <c r="S564" s="66">
        <v>16.5</v>
      </c>
    </row>
    <row r="565" spans="3:19" x14ac:dyDescent="0.25">
      <c r="D565">
        <v>9</v>
      </c>
      <c r="E565" t="s">
        <v>20</v>
      </c>
      <c r="F565" t="s">
        <v>18</v>
      </c>
      <c r="G565">
        <v>3</v>
      </c>
      <c r="H565">
        <v>3</v>
      </c>
      <c r="I565" t="s">
        <v>2180</v>
      </c>
      <c r="J565" t="s">
        <v>510</v>
      </c>
      <c r="K565" t="s">
        <v>484</v>
      </c>
      <c r="L565" t="s">
        <v>3493</v>
      </c>
      <c r="N565" t="s">
        <v>3494</v>
      </c>
      <c r="O565" t="s">
        <v>3493</v>
      </c>
      <c r="Q565" t="s">
        <v>143</v>
      </c>
      <c r="R565" s="86">
        <v>1218</v>
      </c>
      <c r="S565" s="66">
        <v>13.3</v>
      </c>
    </row>
    <row r="566" spans="3:19" x14ac:dyDescent="0.25">
      <c r="D566">
        <v>10</v>
      </c>
      <c r="E566" t="s">
        <v>20</v>
      </c>
      <c r="F566" t="s">
        <v>18</v>
      </c>
      <c r="G566">
        <v>13</v>
      </c>
      <c r="H566">
        <v>13</v>
      </c>
      <c r="I566" t="s">
        <v>2182</v>
      </c>
      <c r="J566" t="s">
        <v>510</v>
      </c>
      <c r="K566" t="s">
        <v>168</v>
      </c>
      <c r="L566" t="s">
        <v>3494</v>
      </c>
      <c r="N566" t="s">
        <v>3494</v>
      </c>
      <c r="O566" t="s">
        <v>3493</v>
      </c>
      <c r="Q566" t="s">
        <v>143</v>
      </c>
      <c r="R566" s="86">
        <v>6054</v>
      </c>
      <c r="S566" s="66">
        <v>64.8</v>
      </c>
    </row>
    <row r="567" spans="3:19" x14ac:dyDescent="0.25">
      <c r="D567">
        <v>11</v>
      </c>
      <c r="E567" t="s">
        <v>20</v>
      </c>
      <c r="F567" t="s">
        <v>18</v>
      </c>
      <c r="G567">
        <v>3</v>
      </c>
      <c r="H567">
        <v>3</v>
      </c>
      <c r="I567" t="s">
        <v>2184</v>
      </c>
      <c r="J567" t="s">
        <v>510</v>
      </c>
      <c r="K567" t="s">
        <v>484</v>
      </c>
      <c r="L567" t="s">
        <v>3493</v>
      </c>
      <c r="N567" t="s">
        <v>3494</v>
      </c>
      <c r="O567" t="s">
        <v>3493</v>
      </c>
      <c r="Q567" t="s">
        <v>143</v>
      </c>
      <c r="R567" s="86">
        <v>1218</v>
      </c>
      <c r="S567" s="66">
        <v>12.5</v>
      </c>
    </row>
    <row r="568" spans="3:19" x14ac:dyDescent="0.25">
      <c r="D568">
        <v>12</v>
      </c>
      <c r="E568" t="s">
        <v>20</v>
      </c>
      <c r="F568" t="s">
        <v>18</v>
      </c>
      <c r="G568">
        <v>3</v>
      </c>
      <c r="H568">
        <v>3</v>
      </c>
      <c r="I568" t="s">
        <v>2186</v>
      </c>
      <c r="J568" t="s">
        <v>510</v>
      </c>
      <c r="K568" t="s">
        <v>484</v>
      </c>
      <c r="L568" t="s">
        <v>3493</v>
      </c>
      <c r="N568" t="s">
        <v>3494</v>
      </c>
      <c r="O568" t="s">
        <v>3493</v>
      </c>
      <c r="Q568" t="s">
        <v>143</v>
      </c>
      <c r="R568" s="86">
        <v>1156</v>
      </c>
      <c r="S568" s="66">
        <v>12.899999999999999</v>
      </c>
    </row>
    <row r="569" spans="3:19" x14ac:dyDescent="0.25">
      <c r="D569">
        <v>13</v>
      </c>
      <c r="E569" t="s">
        <v>20</v>
      </c>
      <c r="F569" t="s">
        <v>18</v>
      </c>
      <c r="G569">
        <v>5</v>
      </c>
      <c r="H569">
        <v>5</v>
      </c>
      <c r="I569" t="s">
        <v>2188</v>
      </c>
      <c r="J569" t="s">
        <v>510</v>
      </c>
      <c r="K569" t="s">
        <v>484</v>
      </c>
      <c r="L569" t="s">
        <v>3493</v>
      </c>
      <c r="N569" t="s">
        <v>3494</v>
      </c>
      <c r="O569" t="s">
        <v>3493</v>
      </c>
      <c r="Q569" t="s">
        <v>143</v>
      </c>
      <c r="R569" s="86">
        <v>2396</v>
      </c>
      <c r="S569" s="66">
        <v>25.7</v>
      </c>
    </row>
    <row r="570" spans="3:19" x14ac:dyDescent="0.25">
      <c r="D570">
        <v>14</v>
      </c>
      <c r="E570" t="s">
        <v>20</v>
      </c>
      <c r="F570" t="s">
        <v>18</v>
      </c>
      <c r="G570">
        <v>7</v>
      </c>
      <c r="H570">
        <v>7</v>
      </c>
      <c r="I570" t="s">
        <v>2190</v>
      </c>
      <c r="J570" t="s">
        <v>510</v>
      </c>
      <c r="K570" t="s">
        <v>484</v>
      </c>
      <c r="L570" t="s">
        <v>3493</v>
      </c>
      <c r="N570" t="s">
        <v>3494</v>
      </c>
      <c r="O570" t="s">
        <v>3493</v>
      </c>
      <c r="Q570" t="s">
        <v>143</v>
      </c>
      <c r="R570" s="86">
        <v>3512</v>
      </c>
      <c r="S570" s="66">
        <v>36</v>
      </c>
    </row>
    <row r="571" spans="3:19" x14ac:dyDescent="0.25">
      <c r="C571" s="64" t="s">
        <v>2713</v>
      </c>
      <c r="R571" s="86">
        <v>57554</v>
      </c>
      <c r="S571" s="66">
        <v>810</v>
      </c>
    </row>
    <row r="572" spans="3:19" x14ac:dyDescent="0.25">
      <c r="C572" s="64">
        <v>78165</v>
      </c>
      <c r="D572">
        <v>1</v>
      </c>
      <c r="E572" t="s">
        <v>20</v>
      </c>
      <c r="F572" t="s">
        <v>18</v>
      </c>
      <c r="G572">
        <v>9</v>
      </c>
      <c r="H572">
        <v>9</v>
      </c>
      <c r="I572" t="s">
        <v>2283</v>
      </c>
      <c r="J572" t="s">
        <v>509</v>
      </c>
      <c r="K572" t="s">
        <v>484</v>
      </c>
      <c r="L572" t="s">
        <v>3493</v>
      </c>
      <c r="N572" t="s">
        <v>3494</v>
      </c>
      <c r="O572" t="s">
        <v>3493</v>
      </c>
      <c r="P572" t="s">
        <v>161</v>
      </c>
      <c r="R572" s="86">
        <v>7778</v>
      </c>
      <c r="S572" s="66">
        <v>43</v>
      </c>
    </row>
    <row r="573" spans="3:19" x14ac:dyDescent="0.25">
      <c r="D573">
        <v>2</v>
      </c>
      <c r="E573" t="s">
        <v>20</v>
      </c>
      <c r="F573" t="s">
        <v>18</v>
      </c>
      <c r="G573">
        <v>9</v>
      </c>
      <c r="H573">
        <v>9</v>
      </c>
      <c r="I573" t="s">
        <v>2284</v>
      </c>
      <c r="J573" t="s">
        <v>509</v>
      </c>
      <c r="K573" t="s">
        <v>484</v>
      </c>
      <c r="L573" t="s">
        <v>3493</v>
      </c>
      <c r="N573" t="s">
        <v>3494</v>
      </c>
      <c r="O573" t="s">
        <v>3493</v>
      </c>
      <c r="P573" t="s">
        <v>161</v>
      </c>
      <c r="R573" s="86">
        <v>7445</v>
      </c>
      <c r="S573" s="66">
        <v>43</v>
      </c>
    </row>
    <row r="574" spans="3:19" x14ac:dyDescent="0.25">
      <c r="D574">
        <v>7</v>
      </c>
      <c r="E574" t="s">
        <v>20</v>
      </c>
      <c r="F574" t="s">
        <v>18</v>
      </c>
      <c r="G574">
        <v>2</v>
      </c>
      <c r="H574">
        <v>2</v>
      </c>
      <c r="I574" t="s">
        <v>2290</v>
      </c>
      <c r="J574" t="s">
        <v>509</v>
      </c>
      <c r="K574" t="s">
        <v>484</v>
      </c>
      <c r="L574" t="s">
        <v>3493</v>
      </c>
      <c r="N574" t="s">
        <v>3494</v>
      </c>
      <c r="O574" t="s">
        <v>3493</v>
      </c>
      <c r="Q574" t="s">
        <v>143</v>
      </c>
      <c r="R574" s="86">
        <v>1476</v>
      </c>
      <c r="S574" s="66">
        <v>11.8</v>
      </c>
    </row>
    <row r="575" spans="3:19" x14ac:dyDescent="0.25">
      <c r="C575" s="64" t="s">
        <v>2786</v>
      </c>
      <c r="R575" s="86">
        <v>16699</v>
      </c>
      <c r="S575" s="66">
        <v>97.8</v>
      </c>
    </row>
    <row r="576" spans="3:19" x14ac:dyDescent="0.25">
      <c r="C576" s="64">
        <v>77440</v>
      </c>
      <c r="D576">
        <v>1</v>
      </c>
      <c r="E576" t="s">
        <v>150</v>
      </c>
      <c r="F576" t="s">
        <v>18</v>
      </c>
      <c r="G576">
        <v>12</v>
      </c>
      <c r="H576">
        <v>0</v>
      </c>
      <c r="I576" t="s">
        <v>2319</v>
      </c>
      <c r="K576" t="s">
        <v>141</v>
      </c>
      <c r="L576" t="s">
        <v>3494</v>
      </c>
      <c r="N576" t="s">
        <v>3494</v>
      </c>
      <c r="O576" t="s">
        <v>3494</v>
      </c>
      <c r="Q576" t="s">
        <v>143</v>
      </c>
      <c r="R576" s="86">
        <v>0</v>
      </c>
      <c r="S576" s="66">
        <v>0</v>
      </c>
    </row>
    <row r="577" spans="3:19" x14ac:dyDescent="0.25">
      <c r="C577" s="64" t="s">
        <v>2627</v>
      </c>
      <c r="R577" s="86">
        <v>0</v>
      </c>
      <c r="S577" s="66">
        <v>0</v>
      </c>
    </row>
    <row r="578" spans="3:19" x14ac:dyDescent="0.25">
      <c r="C578" s="64">
        <v>78423</v>
      </c>
      <c r="D578">
        <v>8</v>
      </c>
      <c r="E578" t="s">
        <v>31</v>
      </c>
      <c r="F578" t="s">
        <v>18</v>
      </c>
      <c r="G578">
        <v>3</v>
      </c>
      <c r="H578">
        <v>3</v>
      </c>
      <c r="I578" t="s">
        <v>2321</v>
      </c>
      <c r="J578" t="s">
        <v>509</v>
      </c>
      <c r="K578" t="s">
        <v>484</v>
      </c>
      <c r="L578" t="s">
        <v>3493</v>
      </c>
      <c r="N578" t="s">
        <v>3494</v>
      </c>
      <c r="O578" t="s">
        <v>3494</v>
      </c>
      <c r="R578" s="86">
        <v>1712.9630099999999</v>
      </c>
      <c r="S578" s="66">
        <v>16.5</v>
      </c>
    </row>
    <row r="579" spans="3:19" x14ac:dyDescent="0.25">
      <c r="D579">
        <v>9</v>
      </c>
      <c r="E579" t="s">
        <v>31</v>
      </c>
      <c r="F579" t="s">
        <v>18</v>
      </c>
      <c r="G579">
        <v>2</v>
      </c>
      <c r="H579">
        <v>2</v>
      </c>
      <c r="I579" t="s">
        <v>2322</v>
      </c>
      <c r="J579" t="s">
        <v>509</v>
      </c>
      <c r="K579" t="s">
        <v>484</v>
      </c>
      <c r="L579" t="s">
        <v>3493</v>
      </c>
      <c r="N579" t="s">
        <v>3494</v>
      </c>
      <c r="O579" t="s">
        <v>3494</v>
      </c>
      <c r="R579" s="86">
        <v>1570.2160799999999</v>
      </c>
      <c r="S579" s="66">
        <v>18.600000000000001</v>
      </c>
    </row>
    <row r="580" spans="3:19" x14ac:dyDescent="0.25">
      <c r="D580">
        <v>10</v>
      </c>
      <c r="E580" t="s">
        <v>31</v>
      </c>
      <c r="F580" t="s">
        <v>18</v>
      </c>
      <c r="G580">
        <v>2</v>
      </c>
      <c r="H580">
        <v>2</v>
      </c>
      <c r="I580" t="s">
        <v>2323</v>
      </c>
      <c r="J580" t="s">
        <v>509</v>
      </c>
      <c r="K580" t="s">
        <v>484</v>
      </c>
      <c r="L580" t="s">
        <v>3493</v>
      </c>
      <c r="N580" t="s">
        <v>3494</v>
      </c>
      <c r="O580" t="s">
        <v>3494</v>
      </c>
      <c r="R580" s="86">
        <v>1296.6178199999999</v>
      </c>
      <c r="S580" s="66">
        <v>11</v>
      </c>
    </row>
    <row r="581" spans="3:19" x14ac:dyDescent="0.25">
      <c r="D581">
        <v>11</v>
      </c>
      <c r="E581" t="s">
        <v>31</v>
      </c>
      <c r="F581" t="s">
        <v>18</v>
      </c>
      <c r="G581">
        <v>2</v>
      </c>
      <c r="H581">
        <v>2</v>
      </c>
      <c r="I581" t="s">
        <v>2324</v>
      </c>
      <c r="J581" t="s">
        <v>509</v>
      </c>
      <c r="K581" t="s">
        <v>484</v>
      </c>
      <c r="L581" t="s">
        <v>3493</v>
      </c>
      <c r="N581" t="s">
        <v>3494</v>
      </c>
      <c r="O581" t="s">
        <v>3494</v>
      </c>
      <c r="R581" s="86">
        <v>1724.8585800000001</v>
      </c>
      <c r="S581" s="66">
        <v>18.600000000000001</v>
      </c>
    </row>
    <row r="582" spans="3:19" x14ac:dyDescent="0.25">
      <c r="D582">
        <v>12</v>
      </c>
      <c r="E582" t="s">
        <v>31</v>
      </c>
      <c r="F582" t="s">
        <v>18</v>
      </c>
      <c r="G582">
        <v>2</v>
      </c>
      <c r="H582">
        <v>2</v>
      </c>
      <c r="I582" t="s">
        <v>2325</v>
      </c>
      <c r="J582" t="s">
        <v>509</v>
      </c>
      <c r="K582" t="s">
        <v>484</v>
      </c>
      <c r="L582" t="s">
        <v>3493</v>
      </c>
      <c r="N582" t="s">
        <v>3494</v>
      </c>
      <c r="O582" t="s">
        <v>3494</v>
      </c>
      <c r="R582" s="86">
        <v>1141.97534</v>
      </c>
      <c r="S582" s="66">
        <v>11</v>
      </c>
    </row>
    <row r="583" spans="3:19" x14ac:dyDescent="0.25">
      <c r="D583">
        <v>13</v>
      </c>
      <c r="E583" t="s">
        <v>31</v>
      </c>
      <c r="F583" t="s">
        <v>18</v>
      </c>
      <c r="G583">
        <v>1</v>
      </c>
      <c r="H583">
        <v>1</v>
      </c>
      <c r="I583" t="s">
        <v>2326</v>
      </c>
      <c r="J583" t="s">
        <v>509</v>
      </c>
      <c r="K583" t="s">
        <v>484</v>
      </c>
      <c r="L583" t="s">
        <v>3493</v>
      </c>
      <c r="N583" t="s">
        <v>3494</v>
      </c>
      <c r="O583" t="s">
        <v>3494</v>
      </c>
      <c r="R583" s="86">
        <v>606.67439999999999</v>
      </c>
      <c r="S583" s="66">
        <v>5.5</v>
      </c>
    </row>
    <row r="584" spans="3:19" x14ac:dyDescent="0.25">
      <c r="D584">
        <v>14</v>
      </c>
      <c r="E584" t="s">
        <v>31</v>
      </c>
      <c r="F584" t="s">
        <v>18</v>
      </c>
      <c r="G584">
        <v>1</v>
      </c>
      <c r="H584">
        <v>1</v>
      </c>
      <c r="I584" t="s">
        <v>2327</v>
      </c>
      <c r="J584" t="s">
        <v>509</v>
      </c>
      <c r="K584" t="s">
        <v>484</v>
      </c>
      <c r="L584" t="s">
        <v>3493</v>
      </c>
      <c r="N584" t="s">
        <v>3494</v>
      </c>
      <c r="O584" t="s">
        <v>3494</v>
      </c>
      <c r="R584" s="86">
        <v>820.79476999999997</v>
      </c>
      <c r="S584" s="66">
        <v>9.3000000000000007</v>
      </c>
    </row>
    <row r="585" spans="3:19" x14ac:dyDescent="0.25">
      <c r="C585" s="64" t="s">
        <v>2787</v>
      </c>
      <c r="R585" s="86">
        <v>8874.0999999999985</v>
      </c>
      <c r="S585" s="66">
        <v>90.5</v>
      </c>
    </row>
    <row r="586" spans="3:19" x14ac:dyDescent="0.25">
      <c r="C586" s="64">
        <v>76823</v>
      </c>
      <c r="D586">
        <v>7</v>
      </c>
      <c r="E586" t="s">
        <v>37</v>
      </c>
      <c r="F586" t="s">
        <v>18</v>
      </c>
      <c r="G586">
        <v>24</v>
      </c>
      <c r="H586">
        <v>0</v>
      </c>
      <c r="I586" t="s">
        <v>629</v>
      </c>
      <c r="K586" t="s">
        <v>171</v>
      </c>
      <c r="L586" t="s">
        <v>3493</v>
      </c>
      <c r="M586" t="s">
        <v>171</v>
      </c>
      <c r="N586" t="s">
        <v>3494</v>
      </c>
      <c r="O586" t="s">
        <v>3494</v>
      </c>
      <c r="Q586" t="s">
        <v>143</v>
      </c>
      <c r="R586" s="86">
        <v>0</v>
      </c>
      <c r="S586" s="66">
        <v>0</v>
      </c>
    </row>
    <row r="587" spans="3:19" x14ac:dyDescent="0.25">
      <c r="D587">
        <v>8</v>
      </c>
      <c r="E587" t="s">
        <v>37</v>
      </c>
      <c r="F587" t="s">
        <v>18</v>
      </c>
      <c r="G587">
        <v>15</v>
      </c>
      <c r="H587">
        <v>0</v>
      </c>
      <c r="I587" t="s">
        <v>631</v>
      </c>
      <c r="K587" t="s">
        <v>171</v>
      </c>
      <c r="L587" t="s">
        <v>3493</v>
      </c>
      <c r="M587" t="s">
        <v>171</v>
      </c>
      <c r="N587" t="s">
        <v>3494</v>
      </c>
      <c r="O587" t="s">
        <v>3494</v>
      </c>
      <c r="Q587" t="s">
        <v>143</v>
      </c>
      <c r="R587" s="86">
        <v>0</v>
      </c>
      <c r="S587" s="66">
        <v>0</v>
      </c>
    </row>
    <row r="588" spans="3:19" x14ac:dyDescent="0.25">
      <c r="D588">
        <v>9</v>
      </c>
      <c r="E588" t="s">
        <v>37</v>
      </c>
      <c r="F588" t="s">
        <v>18</v>
      </c>
      <c r="G588">
        <v>2</v>
      </c>
      <c r="H588">
        <v>0</v>
      </c>
      <c r="I588" t="s">
        <v>633</v>
      </c>
      <c r="K588" t="s">
        <v>484</v>
      </c>
      <c r="L588" t="s">
        <v>3493</v>
      </c>
      <c r="N588" t="s">
        <v>3494</v>
      </c>
      <c r="O588" t="s">
        <v>3494</v>
      </c>
      <c r="Q588" t="s">
        <v>143</v>
      </c>
      <c r="R588" s="86">
        <v>0</v>
      </c>
      <c r="S588" s="66">
        <v>0</v>
      </c>
    </row>
    <row r="589" spans="3:19" x14ac:dyDescent="0.25">
      <c r="D589">
        <v>10</v>
      </c>
      <c r="E589" t="s">
        <v>37</v>
      </c>
      <c r="F589" t="s">
        <v>18</v>
      </c>
      <c r="G589">
        <v>3</v>
      </c>
      <c r="H589">
        <v>0</v>
      </c>
      <c r="I589" t="s">
        <v>635</v>
      </c>
      <c r="K589" t="s">
        <v>484</v>
      </c>
      <c r="L589" t="s">
        <v>3493</v>
      </c>
      <c r="N589" t="s">
        <v>3494</v>
      </c>
      <c r="O589" t="s">
        <v>3494</v>
      </c>
      <c r="Q589" t="s">
        <v>143</v>
      </c>
      <c r="R589" s="86">
        <v>0</v>
      </c>
      <c r="S589" s="66">
        <v>0</v>
      </c>
    </row>
    <row r="590" spans="3:19" x14ac:dyDescent="0.25">
      <c r="D590">
        <v>11</v>
      </c>
      <c r="E590" t="s">
        <v>37</v>
      </c>
      <c r="F590" t="s">
        <v>18</v>
      </c>
      <c r="G590">
        <v>81</v>
      </c>
      <c r="H590">
        <v>-9</v>
      </c>
      <c r="I590" t="s">
        <v>637</v>
      </c>
      <c r="K590" t="s">
        <v>484</v>
      </c>
      <c r="L590" t="s">
        <v>3493</v>
      </c>
      <c r="N590" t="s">
        <v>3494</v>
      </c>
      <c r="O590" t="s">
        <v>3494</v>
      </c>
      <c r="Q590" t="s">
        <v>143</v>
      </c>
      <c r="R590" s="86">
        <v>-3050</v>
      </c>
      <c r="S590" s="66">
        <v>-49</v>
      </c>
    </row>
    <row r="591" spans="3:19" x14ac:dyDescent="0.25">
      <c r="D591">
        <v>12</v>
      </c>
      <c r="E591" t="s">
        <v>37</v>
      </c>
      <c r="F591" t="s">
        <v>18</v>
      </c>
      <c r="G591">
        <v>24</v>
      </c>
      <c r="H591">
        <v>9</v>
      </c>
      <c r="I591" t="s">
        <v>639</v>
      </c>
      <c r="K591" t="s">
        <v>484</v>
      </c>
      <c r="L591" t="s">
        <v>3493</v>
      </c>
      <c r="N591" t="s">
        <v>3494</v>
      </c>
      <c r="O591" t="s">
        <v>3494</v>
      </c>
      <c r="Q591" t="s">
        <v>143</v>
      </c>
      <c r="R591" s="86">
        <v>1845</v>
      </c>
      <c r="S591" s="66">
        <v>49.5</v>
      </c>
    </row>
    <row r="592" spans="3:19" x14ac:dyDescent="0.25">
      <c r="D592">
        <v>13</v>
      </c>
      <c r="E592" t="s">
        <v>31</v>
      </c>
      <c r="F592" t="s">
        <v>18</v>
      </c>
      <c r="G592">
        <v>10</v>
      </c>
      <c r="H592">
        <v>10</v>
      </c>
      <c r="I592" t="s">
        <v>641</v>
      </c>
      <c r="K592" t="s">
        <v>484</v>
      </c>
      <c r="L592" t="s">
        <v>3493</v>
      </c>
      <c r="N592" t="s">
        <v>3494</v>
      </c>
      <c r="O592" t="s">
        <v>3494</v>
      </c>
      <c r="Q592" t="s">
        <v>143</v>
      </c>
      <c r="R592" s="86">
        <v>11040</v>
      </c>
      <c r="S592" s="66">
        <v>120</v>
      </c>
    </row>
    <row r="593" spans="3:19" x14ac:dyDescent="0.25">
      <c r="C593" s="64" t="s">
        <v>1305</v>
      </c>
      <c r="R593" s="86">
        <v>9835</v>
      </c>
      <c r="S593" s="66">
        <v>120.5</v>
      </c>
    </row>
    <row r="594" spans="3:19" x14ac:dyDescent="0.25">
      <c r="C594" s="64">
        <v>77180</v>
      </c>
      <c r="D594">
        <v>1</v>
      </c>
      <c r="E594" t="s">
        <v>20</v>
      </c>
      <c r="F594" t="s">
        <v>18</v>
      </c>
      <c r="G594">
        <v>6</v>
      </c>
      <c r="H594">
        <v>6</v>
      </c>
      <c r="I594" t="s">
        <v>853</v>
      </c>
      <c r="J594" t="s">
        <v>476</v>
      </c>
      <c r="K594" t="s">
        <v>484</v>
      </c>
      <c r="L594" t="s">
        <v>3493</v>
      </c>
      <c r="N594" t="s">
        <v>3494</v>
      </c>
      <c r="O594" t="s">
        <v>3494</v>
      </c>
      <c r="R594" s="86">
        <v>1440</v>
      </c>
      <c r="S594" s="66">
        <v>18.36</v>
      </c>
    </row>
    <row r="595" spans="3:19" x14ac:dyDescent="0.25">
      <c r="D595">
        <v>2</v>
      </c>
      <c r="E595" t="s">
        <v>20</v>
      </c>
      <c r="F595" t="s">
        <v>18</v>
      </c>
      <c r="G595">
        <v>6</v>
      </c>
      <c r="H595">
        <v>6</v>
      </c>
      <c r="I595" t="s">
        <v>854</v>
      </c>
      <c r="J595" t="s">
        <v>476</v>
      </c>
      <c r="K595" t="s">
        <v>484</v>
      </c>
      <c r="L595" t="s">
        <v>3493</v>
      </c>
      <c r="N595" t="s">
        <v>3494</v>
      </c>
      <c r="O595" t="s">
        <v>3494</v>
      </c>
      <c r="R595" s="86">
        <v>2880</v>
      </c>
      <c r="S595" s="66">
        <v>32.700000000000003</v>
      </c>
    </row>
    <row r="596" spans="3:19" x14ac:dyDescent="0.25">
      <c r="D596">
        <v>3</v>
      </c>
      <c r="E596" t="s">
        <v>20</v>
      </c>
      <c r="F596" t="s">
        <v>18</v>
      </c>
      <c r="G596">
        <v>2</v>
      </c>
      <c r="H596">
        <v>2</v>
      </c>
      <c r="I596" t="s">
        <v>855</v>
      </c>
      <c r="J596" t="s">
        <v>476</v>
      </c>
      <c r="K596" t="s">
        <v>484</v>
      </c>
      <c r="L596" t="s">
        <v>3493</v>
      </c>
      <c r="N596" t="s">
        <v>3494</v>
      </c>
      <c r="O596" t="s">
        <v>3494</v>
      </c>
      <c r="R596" s="86">
        <v>960</v>
      </c>
      <c r="S596" s="66">
        <v>18.52</v>
      </c>
    </row>
    <row r="597" spans="3:19" x14ac:dyDescent="0.25">
      <c r="D597">
        <v>4</v>
      </c>
      <c r="E597" t="s">
        <v>20</v>
      </c>
      <c r="F597" t="s">
        <v>18</v>
      </c>
      <c r="G597">
        <v>8</v>
      </c>
      <c r="H597">
        <v>8</v>
      </c>
      <c r="I597" t="s">
        <v>857</v>
      </c>
      <c r="J597" t="s">
        <v>476</v>
      </c>
      <c r="K597" t="s">
        <v>484</v>
      </c>
      <c r="L597" t="s">
        <v>3493</v>
      </c>
      <c r="N597" t="s">
        <v>3494</v>
      </c>
      <c r="O597" t="s">
        <v>3494</v>
      </c>
      <c r="R597" s="86">
        <v>3840</v>
      </c>
      <c r="S597" s="66">
        <v>46.2</v>
      </c>
    </row>
    <row r="598" spans="3:19" x14ac:dyDescent="0.25">
      <c r="D598">
        <v>5</v>
      </c>
      <c r="E598" t="s">
        <v>20</v>
      </c>
      <c r="F598" t="s">
        <v>18</v>
      </c>
      <c r="G598">
        <v>12</v>
      </c>
      <c r="H598">
        <v>12</v>
      </c>
      <c r="I598" t="s">
        <v>858</v>
      </c>
      <c r="J598" t="s">
        <v>476</v>
      </c>
      <c r="K598" t="s">
        <v>484</v>
      </c>
      <c r="L598" t="s">
        <v>3493</v>
      </c>
      <c r="N598" t="s">
        <v>3494</v>
      </c>
      <c r="O598" t="s">
        <v>3494</v>
      </c>
      <c r="R598" s="86">
        <v>6720</v>
      </c>
      <c r="S598" s="66">
        <v>110.03999999999999</v>
      </c>
    </row>
    <row r="599" spans="3:19" x14ac:dyDescent="0.25">
      <c r="D599">
        <v>6</v>
      </c>
      <c r="E599" t="s">
        <v>20</v>
      </c>
      <c r="F599" t="s">
        <v>18</v>
      </c>
      <c r="G599">
        <v>4</v>
      </c>
      <c r="H599">
        <v>4</v>
      </c>
      <c r="I599" t="s">
        <v>860</v>
      </c>
      <c r="J599" t="s">
        <v>476</v>
      </c>
      <c r="K599" t="s">
        <v>208</v>
      </c>
      <c r="L599" t="s">
        <v>3493</v>
      </c>
      <c r="M599" t="s">
        <v>208</v>
      </c>
      <c r="N599" t="s">
        <v>3494</v>
      </c>
      <c r="O599" t="s">
        <v>3494</v>
      </c>
      <c r="R599" s="86">
        <v>960</v>
      </c>
      <c r="S599" s="66">
        <v>12.24</v>
      </c>
    </row>
    <row r="600" spans="3:19" x14ac:dyDescent="0.25">
      <c r="D600">
        <v>7</v>
      </c>
      <c r="E600" t="s">
        <v>20</v>
      </c>
      <c r="F600" t="s">
        <v>18</v>
      </c>
      <c r="G600">
        <v>5</v>
      </c>
      <c r="H600">
        <v>5</v>
      </c>
      <c r="I600" t="s">
        <v>861</v>
      </c>
      <c r="J600" t="s">
        <v>476</v>
      </c>
      <c r="K600" t="s">
        <v>484</v>
      </c>
      <c r="L600" t="s">
        <v>3493</v>
      </c>
      <c r="N600" t="s">
        <v>3494</v>
      </c>
      <c r="O600" t="s">
        <v>3494</v>
      </c>
      <c r="R600" s="86">
        <v>2400</v>
      </c>
      <c r="S600" s="66">
        <v>27.25</v>
      </c>
    </row>
    <row r="601" spans="3:19" x14ac:dyDescent="0.25">
      <c r="D601">
        <v>8</v>
      </c>
      <c r="E601" t="s">
        <v>20</v>
      </c>
      <c r="F601" t="s">
        <v>18</v>
      </c>
      <c r="G601">
        <v>5</v>
      </c>
      <c r="H601">
        <v>5</v>
      </c>
      <c r="I601" t="s">
        <v>863</v>
      </c>
      <c r="J601" t="s">
        <v>476</v>
      </c>
      <c r="K601" t="s">
        <v>484</v>
      </c>
      <c r="L601" t="s">
        <v>3493</v>
      </c>
      <c r="N601" t="s">
        <v>3494</v>
      </c>
      <c r="O601" t="s">
        <v>3494</v>
      </c>
      <c r="R601" s="86">
        <v>2400</v>
      </c>
      <c r="S601" s="66">
        <v>46.3</v>
      </c>
    </row>
    <row r="602" spans="3:19" x14ac:dyDescent="0.25">
      <c r="D602">
        <v>9</v>
      </c>
      <c r="E602" t="s">
        <v>20</v>
      </c>
      <c r="F602" t="s">
        <v>18</v>
      </c>
      <c r="G602">
        <v>9</v>
      </c>
      <c r="H602">
        <v>9</v>
      </c>
      <c r="I602" t="s">
        <v>865</v>
      </c>
      <c r="J602" t="s">
        <v>476</v>
      </c>
      <c r="K602" t="s">
        <v>484</v>
      </c>
      <c r="L602" t="s">
        <v>3493</v>
      </c>
      <c r="N602" t="s">
        <v>3494</v>
      </c>
      <c r="O602" t="s">
        <v>3494</v>
      </c>
      <c r="R602" s="86">
        <v>2160</v>
      </c>
      <c r="S602" s="66">
        <v>27.54</v>
      </c>
    </row>
    <row r="603" spans="3:19" x14ac:dyDescent="0.25">
      <c r="D603">
        <v>10</v>
      </c>
      <c r="E603" t="s">
        <v>20</v>
      </c>
      <c r="F603" t="s">
        <v>18</v>
      </c>
      <c r="G603">
        <v>2</v>
      </c>
      <c r="H603">
        <v>2</v>
      </c>
      <c r="I603" t="s">
        <v>867</v>
      </c>
      <c r="J603" t="s">
        <v>476</v>
      </c>
      <c r="K603" t="s">
        <v>484</v>
      </c>
      <c r="L603" t="s">
        <v>3493</v>
      </c>
      <c r="N603" t="s">
        <v>3494</v>
      </c>
      <c r="O603" t="s">
        <v>3494</v>
      </c>
      <c r="R603" s="86">
        <v>480</v>
      </c>
      <c r="S603" s="66">
        <v>13.76</v>
      </c>
    </row>
    <row r="604" spans="3:19" x14ac:dyDescent="0.25">
      <c r="D604">
        <v>11</v>
      </c>
      <c r="E604" t="s">
        <v>20</v>
      </c>
      <c r="F604" t="s">
        <v>18</v>
      </c>
      <c r="G604">
        <v>3</v>
      </c>
      <c r="H604">
        <v>3</v>
      </c>
      <c r="I604" t="s">
        <v>869</v>
      </c>
      <c r="J604" t="s">
        <v>476</v>
      </c>
      <c r="K604" t="s">
        <v>484</v>
      </c>
      <c r="L604" t="s">
        <v>3493</v>
      </c>
      <c r="N604" t="s">
        <v>3494</v>
      </c>
      <c r="O604" t="s">
        <v>3494</v>
      </c>
      <c r="R604" s="86">
        <v>1440</v>
      </c>
      <c r="S604" s="66">
        <v>16.350000000000001</v>
      </c>
    </row>
    <row r="605" spans="3:19" x14ac:dyDescent="0.25">
      <c r="D605">
        <v>12</v>
      </c>
      <c r="E605" t="s">
        <v>20</v>
      </c>
      <c r="F605" t="s">
        <v>18</v>
      </c>
      <c r="G605">
        <v>3</v>
      </c>
      <c r="H605">
        <v>3</v>
      </c>
      <c r="I605" t="s">
        <v>871</v>
      </c>
      <c r="J605" t="s">
        <v>476</v>
      </c>
      <c r="K605" t="s">
        <v>484</v>
      </c>
      <c r="L605" t="s">
        <v>3493</v>
      </c>
      <c r="N605" t="s">
        <v>3494</v>
      </c>
      <c r="O605" t="s">
        <v>3494</v>
      </c>
      <c r="R605" s="86">
        <v>1440</v>
      </c>
      <c r="S605" s="66">
        <v>27.78</v>
      </c>
    </row>
    <row r="606" spans="3:19" x14ac:dyDescent="0.25">
      <c r="C606" s="64" t="s">
        <v>1308</v>
      </c>
      <c r="R606" s="86">
        <v>27120</v>
      </c>
      <c r="S606" s="66">
        <v>397.04000000000008</v>
      </c>
    </row>
    <row r="607" spans="3:19" x14ac:dyDescent="0.25">
      <c r="C607" s="64">
        <v>78506</v>
      </c>
      <c r="D607">
        <v>1</v>
      </c>
      <c r="E607" t="s">
        <v>20</v>
      </c>
      <c r="F607" t="s">
        <v>18</v>
      </c>
      <c r="G607">
        <v>6</v>
      </c>
      <c r="H607">
        <v>6</v>
      </c>
      <c r="I607" t="s">
        <v>2413</v>
      </c>
      <c r="K607" t="s">
        <v>484</v>
      </c>
      <c r="L607" t="s">
        <v>3493</v>
      </c>
      <c r="N607" t="s">
        <v>3493</v>
      </c>
      <c r="O607" t="s">
        <v>3493</v>
      </c>
      <c r="R607" s="86">
        <v>5400</v>
      </c>
      <c r="S607" s="66">
        <v>48</v>
      </c>
    </row>
    <row r="608" spans="3:19" x14ac:dyDescent="0.25">
      <c r="D608">
        <v>2</v>
      </c>
      <c r="E608" t="s">
        <v>20</v>
      </c>
      <c r="F608" t="s">
        <v>18</v>
      </c>
      <c r="G608">
        <v>3</v>
      </c>
      <c r="H608">
        <v>3</v>
      </c>
      <c r="I608" t="s">
        <v>2415</v>
      </c>
      <c r="K608" t="s">
        <v>185</v>
      </c>
      <c r="L608" t="s">
        <v>3494</v>
      </c>
      <c r="N608" t="s">
        <v>3493</v>
      </c>
      <c r="O608" t="s">
        <v>3493</v>
      </c>
      <c r="R608" s="86">
        <v>1440</v>
      </c>
      <c r="S608" s="66">
        <v>15</v>
      </c>
    </row>
    <row r="609" spans="1:19" x14ac:dyDescent="0.25">
      <c r="D609">
        <v>3</v>
      </c>
      <c r="E609" t="s">
        <v>20</v>
      </c>
      <c r="F609" t="s">
        <v>18</v>
      </c>
      <c r="G609">
        <v>8</v>
      </c>
      <c r="H609">
        <v>8</v>
      </c>
      <c r="I609" t="s">
        <v>2417</v>
      </c>
      <c r="J609" t="s">
        <v>510</v>
      </c>
      <c r="K609" t="s">
        <v>484</v>
      </c>
      <c r="L609" t="s">
        <v>3493</v>
      </c>
      <c r="N609" t="s">
        <v>3493</v>
      </c>
      <c r="O609" t="s">
        <v>3493</v>
      </c>
      <c r="R609" s="86">
        <v>2480</v>
      </c>
      <c r="S609" s="66">
        <v>38</v>
      </c>
    </row>
    <row r="610" spans="1:19" x14ac:dyDescent="0.25">
      <c r="D610">
        <v>4</v>
      </c>
      <c r="E610" t="s">
        <v>20</v>
      </c>
      <c r="F610" t="s">
        <v>18</v>
      </c>
      <c r="G610">
        <v>4</v>
      </c>
      <c r="H610">
        <v>4</v>
      </c>
      <c r="I610" t="s">
        <v>2418</v>
      </c>
      <c r="J610" t="s">
        <v>510</v>
      </c>
      <c r="K610" t="s">
        <v>484</v>
      </c>
      <c r="L610" t="s">
        <v>3493</v>
      </c>
      <c r="N610" t="s">
        <v>3493</v>
      </c>
      <c r="O610" t="s">
        <v>3493</v>
      </c>
      <c r="R610" s="86">
        <v>760</v>
      </c>
      <c r="S610" s="66">
        <v>19</v>
      </c>
    </row>
    <row r="611" spans="1:19" x14ac:dyDescent="0.25">
      <c r="C611" s="64" t="s">
        <v>2717</v>
      </c>
      <c r="R611" s="86">
        <v>10080</v>
      </c>
      <c r="S611" s="66">
        <v>120</v>
      </c>
    </row>
    <row r="612" spans="1:19" x14ac:dyDescent="0.25">
      <c r="C612" s="64">
        <v>77939</v>
      </c>
      <c r="D612">
        <v>3</v>
      </c>
      <c r="E612" t="s">
        <v>31</v>
      </c>
      <c r="F612" t="s">
        <v>18</v>
      </c>
      <c r="G612">
        <v>6</v>
      </c>
      <c r="H612">
        <v>6</v>
      </c>
      <c r="I612" t="s">
        <v>2474</v>
      </c>
      <c r="J612" t="s">
        <v>510</v>
      </c>
      <c r="K612" t="s">
        <v>156</v>
      </c>
      <c r="L612" t="s">
        <v>3493</v>
      </c>
      <c r="M612" t="s">
        <v>156</v>
      </c>
      <c r="N612" t="s">
        <v>3494</v>
      </c>
      <c r="O612" t="s">
        <v>3493</v>
      </c>
      <c r="Q612" t="s">
        <v>143</v>
      </c>
      <c r="R612" s="86">
        <v>3680</v>
      </c>
      <c r="S612" s="66">
        <v>31.3</v>
      </c>
    </row>
    <row r="613" spans="1:19" x14ac:dyDescent="0.25">
      <c r="D613">
        <v>4</v>
      </c>
      <c r="E613" t="s">
        <v>31</v>
      </c>
      <c r="F613" t="s">
        <v>18</v>
      </c>
      <c r="G613">
        <v>6</v>
      </c>
      <c r="H613">
        <v>6</v>
      </c>
      <c r="I613" t="s">
        <v>2476</v>
      </c>
      <c r="J613" t="s">
        <v>510</v>
      </c>
      <c r="K613" t="s">
        <v>208</v>
      </c>
      <c r="L613" t="s">
        <v>3494</v>
      </c>
      <c r="N613" t="s">
        <v>3494</v>
      </c>
      <c r="O613" t="s">
        <v>3493</v>
      </c>
      <c r="Q613" t="s">
        <v>143</v>
      </c>
      <c r="R613" s="86">
        <v>4140</v>
      </c>
      <c r="S613" s="66">
        <v>35.4</v>
      </c>
    </row>
    <row r="614" spans="1:19" x14ac:dyDescent="0.25">
      <c r="C614" s="64" t="s">
        <v>2823</v>
      </c>
      <c r="R614" s="86">
        <v>7820</v>
      </c>
      <c r="S614" s="66">
        <v>66.7</v>
      </c>
    </row>
    <row r="615" spans="1:19" x14ac:dyDescent="0.25">
      <c r="C615" s="64">
        <v>76468</v>
      </c>
      <c r="D615">
        <v>1</v>
      </c>
      <c r="E615" t="s">
        <v>1536</v>
      </c>
      <c r="F615" t="s">
        <v>18</v>
      </c>
      <c r="G615">
        <v>29</v>
      </c>
      <c r="H615">
        <v>1</v>
      </c>
      <c r="I615" t="s">
        <v>2486</v>
      </c>
      <c r="J615" t="s">
        <v>476</v>
      </c>
      <c r="K615" t="s">
        <v>208</v>
      </c>
      <c r="L615" t="s">
        <v>3494</v>
      </c>
      <c r="N615" t="s">
        <v>6456</v>
      </c>
      <c r="O615" t="s">
        <v>6456</v>
      </c>
      <c r="P615" t="s">
        <v>6456</v>
      </c>
      <c r="Q615" t="s">
        <v>6456</v>
      </c>
      <c r="R615" s="86">
        <v>216</v>
      </c>
      <c r="S615" s="66">
        <v>4.1000000000000005</v>
      </c>
    </row>
    <row r="616" spans="1:19" x14ac:dyDescent="0.25">
      <c r="D616">
        <v>2</v>
      </c>
      <c r="E616" t="s">
        <v>1536</v>
      </c>
      <c r="F616" t="s">
        <v>18</v>
      </c>
      <c r="G616">
        <v>2</v>
      </c>
      <c r="H616">
        <v>0</v>
      </c>
      <c r="I616" t="s">
        <v>2487</v>
      </c>
      <c r="J616" t="s">
        <v>476</v>
      </c>
      <c r="K616" t="s">
        <v>484</v>
      </c>
      <c r="L616" t="s">
        <v>3493</v>
      </c>
      <c r="N616" t="s">
        <v>6456</v>
      </c>
      <c r="O616" t="s">
        <v>6456</v>
      </c>
      <c r="P616" t="s">
        <v>6456</v>
      </c>
      <c r="Q616" t="s">
        <v>6456</v>
      </c>
      <c r="R616" s="86">
        <v>0</v>
      </c>
      <c r="S616" s="66">
        <v>0</v>
      </c>
    </row>
    <row r="617" spans="1:19" x14ac:dyDescent="0.25">
      <c r="D617">
        <v>3</v>
      </c>
      <c r="E617" t="s">
        <v>1536</v>
      </c>
      <c r="F617" t="s">
        <v>18</v>
      </c>
      <c r="G617">
        <v>65</v>
      </c>
      <c r="H617">
        <v>-13</v>
      </c>
      <c r="I617" t="s">
        <v>2488</v>
      </c>
      <c r="J617" t="s">
        <v>476</v>
      </c>
      <c r="K617" t="s">
        <v>484</v>
      </c>
      <c r="L617" t="s">
        <v>3493</v>
      </c>
      <c r="N617" t="s">
        <v>6456</v>
      </c>
      <c r="O617" t="s">
        <v>6456</v>
      </c>
      <c r="P617" t="s">
        <v>6456</v>
      </c>
      <c r="Q617" t="s">
        <v>6456</v>
      </c>
      <c r="R617" s="86">
        <v>-3458</v>
      </c>
      <c r="S617" s="66">
        <v>-45.5</v>
      </c>
    </row>
    <row r="618" spans="1:19" x14ac:dyDescent="0.25">
      <c r="D618">
        <v>4</v>
      </c>
      <c r="E618" t="s">
        <v>1536</v>
      </c>
      <c r="F618" t="s">
        <v>18</v>
      </c>
      <c r="G618">
        <v>1</v>
      </c>
      <c r="H618">
        <v>0</v>
      </c>
      <c r="I618" t="s">
        <v>2486</v>
      </c>
      <c r="J618" t="s">
        <v>476</v>
      </c>
      <c r="K618" t="s">
        <v>484</v>
      </c>
      <c r="L618" t="s">
        <v>3493</v>
      </c>
      <c r="N618" t="s">
        <v>6456</v>
      </c>
      <c r="O618" t="s">
        <v>6456</v>
      </c>
      <c r="P618" t="s">
        <v>6456</v>
      </c>
      <c r="Q618" t="s">
        <v>6456</v>
      </c>
      <c r="R618" s="86">
        <v>0</v>
      </c>
      <c r="S618" s="66">
        <v>0</v>
      </c>
    </row>
    <row r="619" spans="1:19" x14ac:dyDescent="0.25">
      <c r="D619">
        <v>5</v>
      </c>
      <c r="E619" t="s">
        <v>1536</v>
      </c>
      <c r="F619" t="s">
        <v>18</v>
      </c>
      <c r="G619">
        <v>1</v>
      </c>
      <c r="H619">
        <v>0</v>
      </c>
      <c r="I619" t="s">
        <v>2487</v>
      </c>
      <c r="J619" t="s">
        <v>476</v>
      </c>
      <c r="K619" t="s">
        <v>484</v>
      </c>
      <c r="L619" t="s">
        <v>3493</v>
      </c>
      <c r="N619" t="s">
        <v>6456</v>
      </c>
      <c r="O619" t="s">
        <v>6456</v>
      </c>
      <c r="P619" t="s">
        <v>6456</v>
      </c>
      <c r="Q619" t="s">
        <v>6456</v>
      </c>
      <c r="R619" s="86">
        <v>0</v>
      </c>
      <c r="S619" s="66">
        <v>0</v>
      </c>
    </row>
    <row r="620" spans="1:19" x14ac:dyDescent="0.25">
      <c r="D620">
        <v>6</v>
      </c>
      <c r="E620" t="s">
        <v>1536</v>
      </c>
      <c r="F620" t="s">
        <v>18</v>
      </c>
      <c r="G620">
        <v>1</v>
      </c>
      <c r="H620">
        <v>0</v>
      </c>
      <c r="I620" t="s">
        <v>2488</v>
      </c>
      <c r="J620" t="s">
        <v>476</v>
      </c>
      <c r="K620" t="s">
        <v>484</v>
      </c>
      <c r="L620" t="s">
        <v>3493</v>
      </c>
      <c r="N620" t="s">
        <v>6456</v>
      </c>
      <c r="O620" t="s">
        <v>6456</v>
      </c>
      <c r="P620" t="s">
        <v>6456</v>
      </c>
      <c r="Q620" t="s">
        <v>6456</v>
      </c>
      <c r="R620" s="86">
        <v>0</v>
      </c>
      <c r="S620" s="66">
        <v>0</v>
      </c>
    </row>
    <row r="621" spans="1:19" x14ac:dyDescent="0.25">
      <c r="C621" s="64" t="s">
        <v>2686</v>
      </c>
      <c r="R621" s="86">
        <v>-3242</v>
      </c>
      <c r="S621" s="66">
        <v>-41.4</v>
      </c>
    </row>
    <row r="622" spans="1:19" x14ac:dyDescent="0.25">
      <c r="B622" t="s">
        <v>2825</v>
      </c>
      <c r="R622" s="86">
        <v>702618.30433333351</v>
      </c>
      <c r="S622" s="66">
        <v>9668.4233333333359</v>
      </c>
    </row>
    <row r="623" spans="1:19" x14ac:dyDescent="0.25">
      <c r="A623" t="s">
        <v>501</v>
      </c>
      <c r="R623" s="86">
        <v>702618.30433333351</v>
      </c>
      <c r="S623" s="66">
        <v>9668.4233333333359</v>
      </c>
    </row>
    <row r="624" spans="1:19" x14ac:dyDescent="0.25">
      <c r="A624">
        <v>10</v>
      </c>
      <c r="C624" s="64">
        <v>75966</v>
      </c>
      <c r="D624">
        <v>8</v>
      </c>
      <c r="E624" t="s">
        <v>20</v>
      </c>
      <c r="F624" t="s">
        <v>18</v>
      </c>
      <c r="G624">
        <v>520</v>
      </c>
      <c r="H624">
        <v>462</v>
      </c>
      <c r="I624" t="s">
        <v>1903</v>
      </c>
      <c r="J624" t="s">
        <v>476</v>
      </c>
      <c r="K624" t="s">
        <v>208</v>
      </c>
      <c r="L624" t="s">
        <v>3493</v>
      </c>
      <c r="M624" t="s">
        <v>208</v>
      </c>
      <c r="N624" t="s">
        <v>3493</v>
      </c>
      <c r="O624" t="s">
        <v>3493</v>
      </c>
      <c r="R624" s="86">
        <v>115500</v>
      </c>
      <c r="S624" s="66">
        <v>1617</v>
      </c>
    </row>
    <row r="625" spans="3:19" x14ac:dyDescent="0.25">
      <c r="C625" s="64" t="s">
        <v>502</v>
      </c>
      <c r="R625" s="86">
        <v>115500</v>
      </c>
      <c r="S625" s="66">
        <v>1617</v>
      </c>
    </row>
    <row r="626" spans="3:19" x14ac:dyDescent="0.25">
      <c r="C626" s="64">
        <v>77926</v>
      </c>
      <c r="D626">
        <v>1</v>
      </c>
      <c r="E626" t="s">
        <v>27</v>
      </c>
      <c r="F626" t="s">
        <v>18</v>
      </c>
      <c r="G626">
        <v>72</v>
      </c>
      <c r="H626">
        <v>72</v>
      </c>
      <c r="I626" t="s">
        <v>114</v>
      </c>
      <c r="J626" t="s">
        <v>476</v>
      </c>
      <c r="K626" t="s">
        <v>484</v>
      </c>
      <c r="L626" t="s">
        <v>3493</v>
      </c>
      <c r="N626" t="s">
        <v>3493</v>
      </c>
      <c r="O626" t="s">
        <v>3493</v>
      </c>
      <c r="R626" s="86">
        <v>18000</v>
      </c>
      <c r="S626" s="66">
        <v>161.28000000000003</v>
      </c>
    </row>
    <row r="627" spans="3:19" x14ac:dyDescent="0.25">
      <c r="C627" s="64" t="s">
        <v>503</v>
      </c>
      <c r="R627" s="86">
        <v>18000</v>
      </c>
      <c r="S627" s="66">
        <v>161.28000000000003</v>
      </c>
    </row>
    <row r="628" spans="3:19" x14ac:dyDescent="0.25">
      <c r="C628" s="64">
        <v>78927</v>
      </c>
      <c r="D628">
        <v>1</v>
      </c>
      <c r="E628" t="s">
        <v>37</v>
      </c>
      <c r="F628" t="s">
        <v>18</v>
      </c>
      <c r="G628">
        <v>37</v>
      </c>
      <c r="H628">
        <v>37</v>
      </c>
      <c r="I628" t="s">
        <v>1336</v>
      </c>
      <c r="J628" t="s">
        <v>476</v>
      </c>
      <c r="K628" t="s">
        <v>156</v>
      </c>
      <c r="L628" t="s">
        <v>3494</v>
      </c>
      <c r="N628" t="s">
        <v>3493</v>
      </c>
      <c r="O628" t="s">
        <v>3494</v>
      </c>
      <c r="Q628" t="s">
        <v>143</v>
      </c>
      <c r="R628" s="86">
        <v>13660.4</v>
      </c>
      <c r="S628" s="66">
        <v>103.6</v>
      </c>
    </row>
    <row r="629" spans="3:19" x14ac:dyDescent="0.25">
      <c r="D629">
        <v>2</v>
      </c>
      <c r="E629" t="s">
        <v>20</v>
      </c>
      <c r="F629" t="s">
        <v>18</v>
      </c>
      <c r="G629">
        <v>17</v>
      </c>
      <c r="H629">
        <v>17</v>
      </c>
      <c r="I629" t="s">
        <v>1337</v>
      </c>
      <c r="J629" t="s">
        <v>476</v>
      </c>
      <c r="K629" t="s">
        <v>484</v>
      </c>
      <c r="L629" t="s">
        <v>3493</v>
      </c>
      <c r="N629" t="s">
        <v>3493</v>
      </c>
      <c r="O629" t="s">
        <v>3494</v>
      </c>
      <c r="Q629" t="s">
        <v>143</v>
      </c>
      <c r="R629" s="86">
        <v>9937.52</v>
      </c>
      <c r="S629" s="66">
        <v>107.1</v>
      </c>
    </row>
    <row r="630" spans="3:19" x14ac:dyDescent="0.25">
      <c r="D630">
        <v>3</v>
      </c>
      <c r="E630" t="s">
        <v>20</v>
      </c>
      <c r="F630" t="s">
        <v>18</v>
      </c>
      <c r="G630">
        <v>22</v>
      </c>
      <c r="H630">
        <v>8</v>
      </c>
      <c r="I630" t="s">
        <v>1339</v>
      </c>
      <c r="J630" t="s">
        <v>476</v>
      </c>
      <c r="K630" t="s">
        <v>484</v>
      </c>
      <c r="L630" t="s">
        <v>3493</v>
      </c>
      <c r="N630" t="s">
        <v>3493</v>
      </c>
      <c r="O630" t="s">
        <v>3494</v>
      </c>
      <c r="Q630" t="s">
        <v>143</v>
      </c>
      <c r="R630" s="86">
        <v>3968.8</v>
      </c>
      <c r="S630" s="66">
        <v>26.4</v>
      </c>
    </row>
    <row r="631" spans="3:19" x14ac:dyDescent="0.25">
      <c r="C631" s="64" t="s">
        <v>2631</v>
      </c>
      <c r="R631" s="86">
        <v>27566.719999999998</v>
      </c>
      <c r="S631" s="66">
        <v>237.1</v>
      </c>
    </row>
    <row r="632" spans="3:19" x14ac:dyDescent="0.25">
      <c r="C632" s="64">
        <v>78559</v>
      </c>
      <c r="D632">
        <v>1</v>
      </c>
      <c r="E632" t="s">
        <v>20</v>
      </c>
      <c r="F632" t="s">
        <v>18</v>
      </c>
      <c r="G632">
        <v>39</v>
      </c>
      <c r="H632">
        <v>39</v>
      </c>
      <c r="I632" t="s">
        <v>1390</v>
      </c>
      <c r="J632" t="s">
        <v>476</v>
      </c>
      <c r="K632" t="s">
        <v>484</v>
      </c>
      <c r="L632" t="s">
        <v>3493</v>
      </c>
      <c r="N632" t="s">
        <v>3493</v>
      </c>
      <c r="O632" t="s">
        <v>3493</v>
      </c>
      <c r="R632" s="86">
        <v>9555</v>
      </c>
      <c r="S632" s="66">
        <v>113.1</v>
      </c>
    </row>
    <row r="633" spans="3:19" x14ac:dyDescent="0.25">
      <c r="D633">
        <v>2</v>
      </c>
      <c r="E633" t="s">
        <v>20</v>
      </c>
      <c r="F633" t="s">
        <v>18</v>
      </c>
      <c r="G633">
        <v>80</v>
      </c>
      <c r="H633">
        <v>80</v>
      </c>
      <c r="I633" t="s">
        <v>1392</v>
      </c>
      <c r="J633" t="s">
        <v>476</v>
      </c>
      <c r="K633" t="s">
        <v>484</v>
      </c>
      <c r="L633" t="s">
        <v>3493</v>
      </c>
      <c r="N633" t="s">
        <v>3493</v>
      </c>
      <c r="O633" t="s">
        <v>3493</v>
      </c>
      <c r="R633" s="86">
        <v>19600</v>
      </c>
      <c r="S633" s="66">
        <v>232</v>
      </c>
    </row>
    <row r="634" spans="3:19" x14ac:dyDescent="0.25">
      <c r="D634">
        <v>3</v>
      </c>
      <c r="E634" t="s">
        <v>20</v>
      </c>
      <c r="F634" t="s">
        <v>18</v>
      </c>
      <c r="G634">
        <v>11</v>
      </c>
      <c r="H634">
        <v>11</v>
      </c>
      <c r="I634" t="s">
        <v>1394</v>
      </c>
      <c r="J634" t="s">
        <v>476</v>
      </c>
      <c r="K634" t="s">
        <v>484</v>
      </c>
      <c r="L634" t="s">
        <v>3493</v>
      </c>
      <c r="N634" t="s">
        <v>3493</v>
      </c>
      <c r="O634" t="s">
        <v>3493</v>
      </c>
      <c r="R634" s="86">
        <v>3850</v>
      </c>
      <c r="S634" s="66">
        <v>38.5</v>
      </c>
    </row>
    <row r="635" spans="3:19" x14ac:dyDescent="0.25">
      <c r="D635">
        <v>4</v>
      </c>
      <c r="E635" t="s">
        <v>31</v>
      </c>
      <c r="F635" t="s">
        <v>18</v>
      </c>
      <c r="G635">
        <v>5</v>
      </c>
      <c r="H635">
        <v>5</v>
      </c>
      <c r="I635" t="s">
        <v>1396</v>
      </c>
      <c r="J635" t="s">
        <v>509</v>
      </c>
      <c r="K635" t="s">
        <v>484</v>
      </c>
      <c r="L635" t="s">
        <v>3493</v>
      </c>
      <c r="N635" t="s">
        <v>3494</v>
      </c>
      <c r="O635" t="s">
        <v>3494</v>
      </c>
      <c r="Q635" t="s">
        <v>143</v>
      </c>
      <c r="R635" s="86">
        <v>1500</v>
      </c>
      <c r="S635" s="66">
        <v>19.5</v>
      </c>
    </row>
    <row r="636" spans="3:19" x14ac:dyDescent="0.25">
      <c r="D636">
        <v>5</v>
      </c>
      <c r="E636" t="s">
        <v>20</v>
      </c>
      <c r="F636" t="s">
        <v>18</v>
      </c>
      <c r="G636">
        <v>22</v>
      </c>
      <c r="H636">
        <v>22</v>
      </c>
      <c r="I636" t="s">
        <v>1398</v>
      </c>
      <c r="J636" t="s">
        <v>476</v>
      </c>
      <c r="K636" t="s">
        <v>484</v>
      </c>
      <c r="L636" t="s">
        <v>3493</v>
      </c>
      <c r="N636" t="s">
        <v>3493</v>
      </c>
      <c r="O636" t="s">
        <v>3493</v>
      </c>
      <c r="R636" s="86">
        <v>4510</v>
      </c>
      <c r="S636" s="66">
        <v>55</v>
      </c>
    </row>
    <row r="637" spans="3:19" x14ac:dyDescent="0.25">
      <c r="D637">
        <v>6</v>
      </c>
      <c r="E637" t="s">
        <v>20</v>
      </c>
      <c r="F637" t="s">
        <v>18</v>
      </c>
      <c r="G637">
        <v>33</v>
      </c>
      <c r="H637">
        <v>33</v>
      </c>
      <c r="I637" t="s">
        <v>1400</v>
      </c>
      <c r="J637" t="s">
        <v>476</v>
      </c>
      <c r="K637" t="s">
        <v>484</v>
      </c>
      <c r="L637" t="s">
        <v>3493</v>
      </c>
      <c r="N637" t="s">
        <v>3493</v>
      </c>
      <c r="O637" t="s">
        <v>3493</v>
      </c>
      <c r="R637" s="86">
        <v>15510</v>
      </c>
      <c r="S637" s="66">
        <v>211.2</v>
      </c>
    </row>
    <row r="638" spans="3:19" x14ac:dyDescent="0.25">
      <c r="D638">
        <v>7</v>
      </c>
      <c r="E638" t="s">
        <v>20</v>
      </c>
      <c r="F638" t="s">
        <v>18</v>
      </c>
      <c r="G638">
        <v>10</v>
      </c>
      <c r="H638">
        <v>10</v>
      </c>
      <c r="I638" t="s">
        <v>1402</v>
      </c>
      <c r="J638" t="s">
        <v>476</v>
      </c>
      <c r="K638" t="s">
        <v>484</v>
      </c>
      <c r="L638" t="s">
        <v>3493</v>
      </c>
      <c r="N638" t="s">
        <v>3493</v>
      </c>
      <c r="O638" t="s">
        <v>3493</v>
      </c>
      <c r="R638" s="86">
        <v>4700</v>
      </c>
      <c r="S638" s="66">
        <v>64</v>
      </c>
    </row>
    <row r="639" spans="3:19" x14ac:dyDescent="0.25">
      <c r="D639">
        <v>8</v>
      </c>
      <c r="E639" t="s">
        <v>31</v>
      </c>
      <c r="F639" t="s">
        <v>18</v>
      </c>
      <c r="G639">
        <v>1</v>
      </c>
      <c r="H639">
        <v>1</v>
      </c>
      <c r="I639" t="s">
        <v>1404</v>
      </c>
      <c r="J639" t="s">
        <v>509</v>
      </c>
      <c r="K639" t="s">
        <v>484</v>
      </c>
      <c r="L639" t="s">
        <v>3493</v>
      </c>
      <c r="N639" t="s">
        <v>3494</v>
      </c>
      <c r="O639" t="s">
        <v>3494</v>
      </c>
      <c r="Q639" t="s">
        <v>143</v>
      </c>
      <c r="R639" s="86">
        <v>525</v>
      </c>
      <c r="S639" s="66">
        <v>7.8</v>
      </c>
    </row>
    <row r="640" spans="3:19" x14ac:dyDescent="0.25">
      <c r="D640">
        <v>9</v>
      </c>
      <c r="E640" t="s">
        <v>20</v>
      </c>
      <c r="F640" t="s">
        <v>18</v>
      </c>
      <c r="G640">
        <v>1</v>
      </c>
      <c r="H640">
        <v>1</v>
      </c>
      <c r="I640" t="s">
        <v>1406</v>
      </c>
      <c r="J640" t="s">
        <v>476</v>
      </c>
      <c r="K640" t="s">
        <v>484</v>
      </c>
      <c r="L640" t="s">
        <v>3493</v>
      </c>
      <c r="N640" t="s">
        <v>3493</v>
      </c>
      <c r="O640" t="s">
        <v>3493</v>
      </c>
      <c r="R640" s="86">
        <v>430</v>
      </c>
      <c r="S640" s="66">
        <v>6</v>
      </c>
    </row>
    <row r="641" spans="3:19" x14ac:dyDescent="0.25">
      <c r="D641">
        <v>10</v>
      </c>
      <c r="E641" t="s">
        <v>31</v>
      </c>
      <c r="F641" t="s">
        <v>18</v>
      </c>
      <c r="G641">
        <v>2</v>
      </c>
      <c r="H641">
        <v>2</v>
      </c>
      <c r="I641" t="s">
        <v>1408</v>
      </c>
      <c r="J641" t="s">
        <v>509</v>
      </c>
      <c r="K641" t="s">
        <v>484</v>
      </c>
      <c r="L641" t="s">
        <v>3493</v>
      </c>
      <c r="N641" t="s">
        <v>3494</v>
      </c>
      <c r="O641" t="s">
        <v>3494</v>
      </c>
      <c r="Q641" t="s">
        <v>143</v>
      </c>
      <c r="R641" s="86">
        <v>600</v>
      </c>
      <c r="S641" s="66">
        <v>8.3000000000000007</v>
      </c>
    </row>
    <row r="642" spans="3:19" x14ac:dyDescent="0.25">
      <c r="C642" s="64" t="s">
        <v>2804</v>
      </c>
      <c r="R642" s="86">
        <v>60780</v>
      </c>
      <c r="S642" s="66">
        <v>755.39999999999986</v>
      </c>
    </row>
    <row r="643" spans="3:19" x14ac:dyDescent="0.25">
      <c r="C643" s="64">
        <v>79342</v>
      </c>
      <c r="D643">
        <v>1</v>
      </c>
      <c r="E643" t="s">
        <v>27</v>
      </c>
      <c r="F643" t="s">
        <v>18</v>
      </c>
      <c r="G643">
        <v>1</v>
      </c>
      <c r="H643">
        <v>1</v>
      </c>
      <c r="I643" t="s">
        <v>1410</v>
      </c>
      <c r="J643" t="s">
        <v>476</v>
      </c>
      <c r="K643" t="s">
        <v>484</v>
      </c>
      <c r="L643" t="s">
        <v>3493</v>
      </c>
      <c r="N643" t="s">
        <v>3493</v>
      </c>
      <c r="O643" t="s">
        <v>3493</v>
      </c>
      <c r="R643" s="86">
        <v>265</v>
      </c>
      <c r="S643" s="66">
        <v>3</v>
      </c>
    </row>
    <row r="644" spans="3:19" x14ac:dyDescent="0.25">
      <c r="C644" s="64" t="s">
        <v>2652</v>
      </c>
      <c r="R644" s="86">
        <v>265</v>
      </c>
      <c r="S644" s="66">
        <v>3</v>
      </c>
    </row>
    <row r="645" spans="3:19" x14ac:dyDescent="0.25">
      <c r="C645" s="64">
        <v>79240</v>
      </c>
      <c r="D645">
        <v>1</v>
      </c>
      <c r="E645" t="s">
        <v>20</v>
      </c>
      <c r="F645" t="s">
        <v>18</v>
      </c>
      <c r="G645">
        <v>6</v>
      </c>
      <c r="H645">
        <v>6</v>
      </c>
      <c r="I645" t="s">
        <v>1568</v>
      </c>
      <c r="J645" t="s">
        <v>476</v>
      </c>
      <c r="K645" t="s">
        <v>484</v>
      </c>
      <c r="L645" t="s">
        <v>3493</v>
      </c>
      <c r="N645" t="s">
        <v>3493</v>
      </c>
      <c r="O645" t="s">
        <v>3493</v>
      </c>
      <c r="R645" s="86">
        <v>1650</v>
      </c>
      <c r="S645" s="66">
        <v>16.8</v>
      </c>
    </row>
    <row r="646" spans="3:19" x14ac:dyDescent="0.25">
      <c r="D646">
        <v>2</v>
      </c>
      <c r="E646" t="s">
        <v>20</v>
      </c>
      <c r="F646" t="s">
        <v>18</v>
      </c>
      <c r="G646">
        <v>1</v>
      </c>
      <c r="H646">
        <v>1</v>
      </c>
      <c r="I646" t="s">
        <v>1569</v>
      </c>
      <c r="J646" t="s">
        <v>476</v>
      </c>
      <c r="K646" t="s">
        <v>484</v>
      </c>
      <c r="L646" t="s">
        <v>3493</v>
      </c>
      <c r="N646" t="s">
        <v>3493</v>
      </c>
      <c r="O646" t="s">
        <v>3493</v>
      </c>
      <c r="R646" s="86">
        <v>520</v>
      </c>
      <c r="S646" s="66">
        <v>6.3</v>
      </c>
    </row>
    <row r="647" spans="3:19" x14ac:dyDescent="0.25">
      <c r="C647" s="64" t="s">
        <v>2635</v>
      </c>
      <c r="R647" s="86">
        <v>2170</v>
      </c>
      <c r="S647" s="66">
        <v>23.1</v>
      </c>
    </row>
    <row r="648" spans="3:19" x14ac:dyDescent="0.25">
      <c r="C648" s="64">
        <v>78933</v>
      </c>
      <c r="D648">
        <v>1</v>
      </c>
      <c r="E648" t="s">
        <v>20</v>
      </c>
      <c r="F648" t="s">
        <v>18</v>
      </c>
      <c r="G648">
        <v>20</v>
      </c>
      <c r="H648">
        <v>20</v>
      </c>
      <c r="I648" t="s">
        <v>1579</v>
      </c>
      <c r="J648" t="s">
        <v>476</v>
      </c>
      <c r="K648" t="s">
        <v>484</v>
      </c>
      <c r="L648" t="s">
        <v>3493</v>
      </c>
      <c r="N648" t="s">
        <v>3493</v>
      </c>
      <c r="O648" t="s">
        <v>3493</v>
      </c>
      <c r="R648" s="86">
        <v>4500</v>
      </c>
      <c r="S648" s="66">
        <v>56</v>
      </c>
    </row>
    <row r="649" spans="3:19" x14ac:dyDescent="0.25">
      <c r="C649" s="64" t="s">
        <v>2656</v>
      </c>
      <c r="R649" s="86">
        <v>4500</v>
      </c>
      <c r="S649" s="66">
        <v>56</v>
      </c>
    </row>
    <row r="650" spans="3:19" x14ac:dyDescent="0.25">
      <c r="C650" s="64">
        <v>78812</v>
      </c>
      <c r="D650">
        <v>1</v>
      </c>
      <c r="E650" t="s">
        <v>128</v>
      </c>
      <c r="F650" t="s">
        <v>18</v>
      </c>
      <c r="G650">
        <v>1</v>
      </c>
      <c r="H650">
        <v>0</v>
      </c>
      <c r="I650" t="s">
        <v>1587</v>
      </c>
      <c r="J650" t="s">
        <v>476</v>
      </c>
      <c r="K650" t="s">
        <v>484</v>
      </c>
      <c r="L650" t="s">
        <v>3493</v>
      </c>
      <c r="N650" t="s">
        <v>3493</v>
      </c>
      <c r="O650" t="s">
        <v>3493</v>
      </c>
      <c r="Q650" t="s">
        <v>143</v>
      </c>
      <c r="R650" s="86">
        <v>0</v>
      </c>
      <c r="S650" s="66">
        <v>0</v>
      </c>
    </row>
    <row r="651" spans="3:19" x14ac:dyDescent="0.25">
      <c r="D651">
        <v>2</v>
      </c>
      <c r="E651" t="s">
        <v>128</v>
      </c>
      <c r="F651" t="s">
        <v>18</v>
      </c>
      <c r="G651">
        <v>3</v>
      </c>
      <c r="H651">
        <v>0</v>
      </c>
      <c r="I651" t="s">
        <v>693</v>
      </c>
      <c r="J651" t="s">
        <v>476</v>
      </c>
      <c r="K651" t="s">
        <v>484</v>
      </c>
      <c r="L651" t="s">
        <v>3493</v>
      </c>
      <c r="N651" t="s">
        <v>3493</v>
      </c>
      <c r="O651" t="s">
        <v>3493</v>
      </c>
      <c r="Q651" t="s">
        <v>143</v>
      </c>
      <c r="R651" s="86">
        <v>0</v>
      </c>
      <c r="S651" s="66">
        <v>0</v>
      </c>
    </row>
    <row r="652" spans="3:19" x14ac:dyDescent="0.25">
      <c r="D652">
        <v>3</v>
      </c>
      <c r="E652" t="s">
        <v>128</v>
      </c>
      <c r="F652" t="s">
        <v>18</v>
      </c>
      <c r="G652">
        <v>1</v>
      </c>
      <c r="H652">
        <v>0</v>
      </c>
      <c r="I652" t="s">
        <v>693</v>
      </c>
      <c r="J652" t="s">
        <v>476</v>
      </c>
      <c r="K652" t="s">
        <v>484</v>
      </c>
      <c r="L652" t="s">
        <v>3493</v>
      </c>
      <c r="N652" t="s">
        <v>3493</v>
      </c>
      <c r="O652" t="s">
        <v>3493</v>
      </c>
      <c r="Q652" t="s">
        <v>143</v>
      </c>
      <c r="R652" s="86">
        <v>0</v>
      </c>
      <c r="S652" s="66">
        <v>0</v>
      </c>
    </row>
    <row r="653" spans="3:19" x14ac:dyDescent="0.25">
      <c r="C653" s="64" t="s">
        <v>2637</v>
      </c>
      <c r="R653" s="86">
        <v>0</v>
      </c>
      <c r="S653" s="66">
        <v>0</v>
      </c>
    </row>
    <row r="654" spans="3:19" x14ac:dyDescent="0.25">
      <c r="C654" s="64">
        <v>79170</v>
      </c>
      <c r="D654">
        <v>1</v>
      </c>
      <c r="E654" t="s">
        <v>1536</v>
      </c>
      <c r="F654" t="s">
        <v>36</v>
      </c>
      <c r="G654">
        <v>0</v>
      </c>
      <c r="H654">
        <v>0</v>
      </c>
      <c r="I654" t="s">
        <v>1653</v>
      </c>
      <c r="J654" t="s">
        <v>509</v>
      </c>
      <c r="K654" t="s">
        <v>484</v>
      </c>
      <c r="L654" t="s">
        <v>3493</v>
      </c>
      <c r="N654" t="s">
        <v>3494</v>
      </c>
      <c r="O654" t="s">
        <v>3494</v>
      </c>
      <c r="R654" s="86" t="e">
        <v>#DIV/0!</v>
      </c>
      <c r="S654" s="66" t="e">
        <v>#DIV/0!</v>
      </c>
    </row>
    <row r="655" spans="3:19" x14ac:dyDescent="0.25">
      <c r="C655" s="64" t="s">
        <v>2619</v>
      </c>
      <c r="R655" s="86" t="e">
        <v>#DIV/0!</v>
      </c>
      <c r="S655" s="66" t="e">
        <v>#DIV/0!</v>
      </c>
    </row>
    <row r="656" spans="3:19" x14ac:dyDescent="0.25">
      <c r="C656" s="64">
        <v>79370</v>
      </c>
      <c r="D656">
        <v>1</v>
      </c>
      <c r="E656" t="s">
        <v>20</v>
      </c>
      <c r="F656" t="s">
        <v>18</v>
      </c>
      <c r="G656">
        <v>29</v>
      </c>
      <c r="H656">
        <v>29</v>
      </c>
      <c r="I656" t="s">
        <v>1955</v>
      </c>
      <c r="J656" t="s">
        <v>476</v>
      </c>
      <c r="K656" t="s">
        <v>484</v>
      </c>
      <c r="L656" t="s">
        <v>3493</v>
      </c>
      <c r="N656" t="s">
        <v>3493</v>
      </c>
      <c r="O656" t="s">
        <v>3493</v>
      </c>
      <c r="R656" s="86">
        <v>5639.05</v>
      </c>
      <c r="S656" s="66">
        <v>81.2</v>
      </c>
    </row>
    <row r="657" spans="3:19" x14ac:dyDescent="0.25">
      <c r="C657" s="64" t="s">
        <v>2733</v>
      </c>
      <c r="R657" s="86">
        <v>5639.05</v>
      </c>
      <c r="S657" s="66">
        <v>81.2</v>
      </c>
    </row>
    <row r="658" spans="3:19" x14ac:dyDescent="0.25">
      <c r="C658" s="64">
        <v>77908</v>
      </c>
      <c r="D658">
        <v>8</v>
      </c>
      <c r="E658" t="s">
        <v>128</v>
      </c>
      <c r="F658" t="s">
        <v>18</v>
      </c>
      <c r="G658">
        <v>12</v>
      </c>
      <c r="H658">
        <v>4</v>
      </c>
      <c r="I658" t="s">
        <v>1970</v>
      </c>
      <c r="K658" t="s">
        <v>484</v>
      </c>
      <c r="L658" t="s">
        <v>3493</v>
      </c>
      <c r="N658" t="s">
        <v>3494</v>
      </c>
      <c r="O658" t="s">
        <v>3494</v>
      </c>
      <c r="Q658" t="s">
        <v>143</v>
      </c>
      <c r="R658" s="86">
        <v>1140</v>
      </c>
      <c r="S658" s="66">
        <v>12</v>
      </c>
    </row>
    <row r="659" spans="3:19" x14ac:dyDescent="0.25">
      <c r="C659" s="64" t="s">
        <v>2753</v>
      </c>
      <c r="R659" s="86">
        <v>1140</v>
      </c>
      <c r="S659" s="66">
        <v>12</v>
      </c>
    </row>
    <row r="660" spans="3:19" x14ac:dyDescent="0.25">
      <c r="C660" s="64">
        <v>79043</v>
      </c>
      <c r="D660">
        <v>1</v>
      </c>
      <c r="E660" t="s">
        <v>128</v>
      </c>
      <c r="F660" t="s">
        <v>18</v>
      </c>
      <c r="G660">
        <v>10</v>
      </c>
      <c r="H660">
        <v>0</v>
      </c>
      <c r="I660" t="s">
        <v>1989</v>
      </c>
      <c r="J660" t="s">
        <v>476</v>
      </c>
      <c r="K660" t="s">
        <v>484</v>
      </c>
      <c r="L660" t="s">
        <v>3493</v>
      </c>
      <c r="N660" t="s">
        <v>3494</v>
      </c>
      <c r="O660" t="s">
        <v>3494</v>
      </c>
      <c r="Q660" t="s">
        <v>143</v>
      </c>
      <c r="R660" s="86">
        <v>0</v>
      </c>
      <c r="S660" s="66">
        <v>0</v>
      </c>
    </row>
    <row r="661" spans="3:19" x14ac:dyDescent="0.25">
      <c r="C661" s="64" t="s">
        <v>2755</v>
      </c>
      <c r="R661" s="86">
        <v>0</v>
      </c>
      <c r="S661" s="66">
        <v>0</v>
      </c>
    </row>
    <row r="662" spans="3:19" x14ac:dyDescent="0.25">
      <c r="C662" s="64">
        <v>78820</v>
      </c>
      <c r="D662">
        <v>1</v>
      </c>
      <c r="E662" t="s">
        <v>20</v>
      </c>
      <c r="F662" t="s">
        <v>18</v>
      </c>
      <c r="G662">
        <v>7</v>
      </c>
      <c r="H662">
        <v>7</v>
      </c>
      <c r="I662" t="s">
        <v>1991</v>
      </c>
      <c r="J662" t="s">
        <v>476</v>
      </c>
      <c r="K662" t="s">
        <v>208</v>
      </c>
      <c r="L662" t="s">
        <v>3493</v>
      </c>
      <c r="M662" t="s">
        <v>208</v>
      </c>
      <c r="N662" t="s">
        <v>3493</v>
      </c>
      <c r="O662" t="s">
        <v>3494</v>
      </c>
      <c r="Q662" t="s">
        <v>143</v>
      </c>
      <c r="R662" s="86">
        <v>1988</v>
      </c>
      <c r="S662" s="66">
        <v>20.3</v>
      </c>
    </row>
    <row r="663" spans="3:19" x14ac:dyDescent="0.25">
      <c r="C663" s="64" t="s">
        <v>2673</v>
      </c>
      <c r="R663" s="86">
        <v>1988</v>
      </c>
      <c r="S663" s="66">
        <v>20.3</v>
      </c>
    </row>
    <row r="664" spans="3:19" x14ac:dyDescent="0.25">
      <c r="C664" s="64">
        <v>79085</v>
      </c>
      <c r="D664">
        <v>1</v>
      </c>
      <c r="E664" t="s">
        <v>150</v>
      </c>
      <c r="F664" t="s">
        <v>36</v>
      </c>
      <c r="G664">
        <v>88</v>
      </c>
      <c r="H664">
        <v>-12</v>
      </c>
      <c r="I664" t="s">
        <v>2029</v>
      </c>
      <c r="K664" t="s">
        <v>484</v>
      </c>
      <c r="L664" t="s">
        <v>3493</v>
      </c>
      <c r="N664" t="s">
        <v>3494</v>
      </c>
      <c r="O664" t="s">
        <v>3494</v>
      </c>
      <c r="Q664" t="s">
        <v>143</v>
      </c>
      <c r="R664" s="86">
        <v>-2400</v>
      </c>
      <c r="S664" s="66">
        <v>-30</v>
      </c>
    </row>
    <row r="665" spans="3:19" x14ac:dyDescent="0.25">
      <c r="C665" s="64" t="s">
        <v>2757</v>
      </c>
      <c r="R665" s="86">
        <v>-2400</v>
      </c>
      <c r="S665" s="66">
        <v>-30</v>
      </c>
    </row>
    <row r="666" spans="3:19" x14ac:dyDescent="0.25">
      <c r="C666" s="64">
        <v>79220</v>
      </c>
      <c r="D666">
        <v>1</v>
      </c>
      <c r="E666" t="s">
        <v>20</v>
      </c>
      <c r="F666" t="s">
        <v>18</v>
      </c>
      <c r="G666">
        <v>21</v>
      </c>
      <c r="H666">
        <v>21</v>
      </c>
      <c r="I666" t="s">
        <v>2055</v>
      </c>
      <c r="J666" t="s">
        <v>476</v>
      </c>
      <c r="K666" t="s">
        <v>484</v>
      </c>
      <c r="L666" t="s">
        <v>3493</v>
      </c>
      <c r="N666" t="s">
        <v>3493</v>
      </c>
      <c r="O666" t="s">
        <v>3493</v>
      </c>
      <c r="R666" s="86">
        <v>6177.9984000000004</v>
      </c>
      <c r="S666" s="66">
        <v>54.6</v>
      </c>
    </row>
    <row r="667" spans="3:19" x14ac:dyDescent="0.25">
      <c r="C667" s="64" t="s">
        <v>2676</v>
      </c>
      <c r="R667" s="86">
        <v>6177.9984000000004</v>
      </c>
      <c r="S667" s="66">
        <v>54.6</v>
      </c>
    </row>
    <row r="668" spans="3:19" x14ac:dyDescent="0.25">
      <c r="C668" s="64">
        <v>78806</v>
      </c>
      <c r="D668">
        <v>1</v>
      </c>
      <c r="E668" t="s">
        <v>31</v>
      </c>
      <c r="F668" t="s">
        <v>18</v>
      </c>
      <c r="G668">
        <v>2</v>
      </c>
      <c r="H668">
        <v>2</v>
      </c>
      <c r="I668" t="s">
        <v>2111</v>
      </c>
      <c r="K668" t="s">
        <v>484</v>
      </c>
      <c r="L668" t="s">
        <v>3493</v>
      </c>
      <c r="N668" t="s">
        <v>3494</v>
      </c>
      <c r="O668" t="s">
        <v>3493</v>
      </c>
      <c r="Q668" t="s">
        <v>143</v>
      </c>
      <c r="R668" s="86">
        <v>640</v>
      </c>
      <c r="S668" s="66">
        <v>10</v>
      </c>
    </row>
    <row r="669" spans="3:19" x14ac:dyDescent="0.25">
      <c r="D669">
        <v>2</v>
      </c>
      <c r="E669" t="s">
        <v>31</v>
      </c>
      <c r="F669" t="s">
        <v>18</v>
      </c>
      <c r="G669">
        <v>5</v>
      </c>
      <c r="H669">
        <v>5</v>
      </c>
      <c r="I669" t="s">
        <v>2112</v>
      </c>
      <c r="K669" t="s">
        <v>484</v>
      </c>
      <c r="L669" t="s">
        <v>3493</v>
      </c>
      <c r="N669" t="s">
        <v>3494</v>
      </c>
      <c r="O669" t="s">
        <v>3494</v>
      </c>
      <c r="Q669" t="s">
        <v>143</v>
      </c>
      <c r="R669" s="86">
        <v>2600</v>
      </c>
      <c r="S669" s="66">
        <v>27.5</v>
      </c>
    </row>
    <row r="670" spans="3:19" x14ac:dyDescent="0.25">
      <c r="D670">
        <v>3</v>
      </c>
      <c r="E670" t="s">
        <v>31</v>
      </c>
      <c r="F670" t="s">
        <v>18</v>
      </c>
      <c r="G670">
        <v>4</v>
      </c>
      <c r="H670">
        <v>4</v>
      </c>
      <c r="I670" t="s">
        <v>2114</v>
      </c>
      <c r="K670" t="s">
        <v>484</v>
      </c>
      <c r="L670" t="s">
        <v>3493</v>
      </c>
      <c r="N670" t="s">
        <v>3494</v>
      </c>
      <c r="O670" t="s">
        <v>3494</v>
      </c>
      <c r="Q670" t="s">
        <v>143</v>
      </c>
      <c r="R670" s="86">
        <v>1840</v>
      </c>
      <c r="S670" s="66">
        <v>28</v>
      </c>
    </row>
    <row r="671" spans="3:19" x14ac:dyDescent="0.25">
      <c r="C671" s="64" t="s">
        <v>2759</v>
      </c>
      <c r="R671" s="86">
        <v>5080</v>
      </c>
      <c r="S671" s="66">
        <v>65.5</v>
      </c>
    </row>
    <row r="672" spans="3:19" x14ac:dyDescent="0.25">
      <c r="C672" s="64">
        <v>79110</v>
      </c>
      <c r="D672">
        <v>1</v>
      </c>
      <c r="E672" t="s">
        <v>20</v>
      </c>
      <c r="F672" t="s">
        <v>18</v>
      </c>
      <c r="G672">
        <v>3</v>
      </c>
      <c r="H672">
        <v>3</v>
      </c>
      <c r="I672" t="s">
        <v>2273</v>
      </c>
      <c r="J672" t="s">
        <v>476</v>
      </c>
      <c r="K672" t="s">
        <v>484</v>
      </c>
      <c r="L672" t="s">
        <v>3493</v>
      </c>
      <c r="N672" t="s">
        <v>3493</v>
      </c>
      <c r="O672" t="s">
        <v>3493</v>
      </c>
      <c r="R672" s="86">
        <v>540</v>
      </c>
      <c r="S672" s="66">
        <v>5.2</v>
      </c>
    </row>
    <row r="673" spans="3:19" x14ac:dyDescent="0.25">
      <c r="C673" s="64" t="s">
        <v>2739</v>
      </c>
      <c r="R673" s="86">
        <v>540</v>
      </c>
      <c r="S673" s="66">
        <v>5.2</v>
      </c>
    </row>
    <row r="674" spans="3:19" x14ac:dyDescent="0.25">
      <c r="C674" s="64">
        <v>78165</v>
      </c>
      <c r="D674">
        <v>3</v>
      </c>
      <c r="E674" t="s">
        <v>20</v>
      </c>
      <c r="F674" t="s">
        <v>18</v>
      </c>
      <c r="G674">
        <v>11</v>
      </c>
      <c r="H674">
        <v>11</v>
      </c>
      <c r="I674" t="s">
        <v>2285</v>
      </c>
      <c r="J674" t="s">
        <v>476</v>
      </c>
      <c r="K674" t="s">
        <v>484</v>
      </c>
      <c r="L674" t="s">
        <v>3493</v>
      </c>
      <c r="N674" t="s">
        <v>3493</v>
      </c>
      <c r="O674" t="s">
        <v>3493</v>
      </c>
      <c r="R674" s="86">
        <v>4345</v>
      </c>
      <c r="S674" s="66">
        <v>25.300000000000004</v>
      </c>
    </row>
    <row r="675" spans="3:19" x14ac:dyDescent="0.25">
      <c r="D675">
        <v>4</v>
      </c>
      <c r="E675" t="s">
        <v>20</v>
      </c>
      <c r="F675" t="s">
        <v>18</v>
      </c>
      <c r="G675">
        <v>5</v>
      </c>
      <c r="H675">
        <v>5</v>
      </c>
      <c r="I675" t="s">
        <v>2286</v>
      </c>
      <c r="J675" t="s">
        <v>476</v>
      </c>
      <c r="K675" t="s">
        <v>484</v>
      </c>
      <c r="L675" t="s">
        <v>3493</v>
      </c>
      <c r="N675" t="s">
        <v>3493</v>
      </c>
      <c r="O675" t="s">
        <v>3493</v>
      </c>
      <c r="R675" s="86">
        <v>1975</v>
      </c>
      <c r="S675" s="66">
        <v>11.5</v>
      </c>
    </row>
    <row r="676" spans="3:19" x14ac:dyDescent="0.25">
      <c r="D676">
        <v>5</v>
      </c>
      <c r="E676" t="s">
        <v>20</v>
      </c>
      <c r="F676" t="s">
        <v>18</v>
      </c>
      <c r="G676">
        <v>7</v>
      </c>
      <c r="H676">
        <v>7</v>
      </c>
      <c r="I676" t="s">
        <v>2287</v>
      </c>
      <c r="J676" t="s">
        <v>476</v>
      </c>
      <c r="K676" t="s">
        <v>484</v>
      </c>
      <c r="L676" t="s">
        <v>3493</v>
      </c>
      <c r="N676" t="s">
        <v>3493</v>
      </c>
      <c r="O676" t="s">
        <v>3493</v>
      </c>
      <c r="R676" s="86">
        <v>2765</v>
      </c>
      <c r="S676" s="66">
        <v>16.100000000000001</v>
      </c>
    </row>
    <row r="677" spans="3:19" x14ac:dyDescent="0.25">
      <c r="D677">
        <v>6</v>
      </c>
      <c r="E677" t="s">
        <v>20</v>
      </c>
      <c r="F677" t="s">
        <v>18</v>
      </c>
      <c r="G677">
        <v>7</v>
      </c>
      <c r="H677">
        <v>7</v>
      </c>
      <c r="I677" t="s">
        <v>2289</v>
      </c>
      <c r="J677" t="s">
        <v>476</v>
      </c>
      <c r="K677" t="s">
        <v>484</v>
      </c>
      <c r="L677" t="s">
        <v>3493</v>
      </c>
      <c r="N677" t="s">
        <v>3493</v>
      </c>
      <c r="O677" t="s">
        <v>3493</v>
      </c>
      <c r="R677" s="86">
        <v>2765</v>
      </c>
      <c r="S677" s="66">
        <v>16.100000000000001</v>
      </c>
    </row>
    <row r="678" spans="3:19" x14ac:dyDescent="0.25">
      <c r="C678" s="64" t="s">
        <v>2786</v>
      </c>
      <c r="R678" s="86">
        <v>11850</v>
      </c>
      <c r="S678" s="66">
        <v>69</v>
      </c>
    </row>
    <row r="679" spans="3:19" x14ac:dyDescent="0.25">
      <c r="C679" s="64">
        <v>79005</v>
      </c>
      <c r="D679">
        <v>1</v>
      </c>
      <c r="E679" t="s">
        <v>128</v>
      </c>
      <c r="F679" t="s">
        <v>18</v>
      </c>
      <c r="G679">
        <v>3</v>
      </c>
      <c r="H679">
        <v>0</v>
      </c>
      <c r="I679" t="s">
        <v>2297</v>
      </c>
      <c r="J679" t="s">
        <v>476</v>
      </c>
      <c r="K679" t="s">
        <v>484</v>
      </c>
      <c r="L679" t="s">
        <v>3493</v>
      </c>
      <c r="N679" t="s">
        <v>3493</v>
      </c>
      <c r="O679" t="s">
        <v>3493</v>
      </c>
      <c r="R679" s="86">
        <v>0</v>
      </c>
      <c r="S679" s="66">
        <v>0</v>
      </c>
    </row>
    <row r="680" spans="3:19" x14ac:dyDescent="0.25">
      <c r="C680" s="64" t="s">
        <v>2761</v>
      </c>
      <c r="R680" s="86">
        <v>0</v>
      </c>
      <c r="S680" s="66">
        <v>0</v>
      </c>
    </row>
    <row r="681" spans="3:19" x14ac:dyDescent="0.25">
      <c r="C681" s="64">
        <v>74695</v>
      </c>
      <c r="D681">
        <v>1</v>
      </c>
      <c r="E681" t="s">
        <v>20</v>
      </c>
      <c r="F681" t="s">
        <v>18</v>
      </c>
      <c r="G681">
        <v>28</v>
      </c>
      <c r="H681">
        <v>28</v>
      </c>
      <c r="I681" t="s">
        <v>2329</v>
      </c>
      <c r="J681" t="s">
        <v>476</v>
      </c>
      <c r="K681" t="s">
        <v>484</v>
      </c>
      <c r="L681" t="s">
        <v>3493</v>
      </c>
      <c r="N681" t="s">
        <v>3493</v>
      </c>
      <c r="O681" t="s">
        <v>3494</v>
      </c>
      <c r="Q681" t="s">
        <v>143</v>
      </c>
      <c r="R681" s="86">
        <v>4060</v>
      </c>
      <c r="S681" s="66">
        <v>78.400000000000006</v>
      </c>
    </row>
    <row r="682" spans="3:19" x14ac:dyDescent="0.25">
      <c r="D682">
        <v>2</v>
      </c>
      <c r="E682" t="s">
        <v>20</v>
      </c>
      <c r="F682" t="s">
        <v>18</v>
      </c>
      <c r="G682">
        <v>14</v>
      </c>
      <c r="H682">
        <v>14</v>
      </c>
      <c r="I682" t="s">
        <v>2331</v>
      </c>
      <c r="J682" t="s">
        <v>476</v>
      </c>
      <c r="K682" t="s">
        <v>484</v>
      </c>
      <c r="L682" t="s">
        <v>3493</v>
      </c>
      <c r="N682" t="s">
        <v>3493</v>
      </c>
      <c r="O682" t="s">
        <v>3494</v>
      </c>
      <c r="Q682" t="s">
        <v>143</v>
      </c>
      <c r="R682" s="86">
        <v>2030</v>
      </c>
      <c r="S682" s="66">
        <v>30.800000000000004</v>
      </c>
    </row>
    <row r="683" spans="3:19" x14ac:dyDescent="0.25">
      <c r="D683">
        <v>3</v>
      </c>
      <c r="E683" t="s">
        <v>20</v>
      </c>
      <c r="F683" t="s">
        <v>18</v>
      </c>
      <c r="G683">
        <v>8</v>
      </c>
      <c r="H683">
        <v>8</v>
      </c>
      <c r="I683" t="s">
        <v>2333</v>
      </c>
      <c r="J683" t="s">
        <v>476</v>
      </c>
      <c r="K683" t="s">
        <v>484</v>
      </c>
      <c r="L683" t="s">
        <v>3493</v>
      </c>
      <c r="N683" t="s">
        <v>3493</v>
      </c>
      <c r="O683" t="s">
        <v>3494</v>
      </c>
      <c r="Q683" t="s">
        <v>143</v>
      </c>
      <c r="R683" s="86">
        <v>2912</v>
      </c>
      <c r="S683" s="66">
        <v>48</v>
      </c>
    </row>
    <row r="684" spans="3:19" x14ac:dyDescent="0.25">
      <c r="D684">
        <v>4</v>
      </c>
      <c r="E684" t="s">
        <v>20</v>
      </c>
      <c r="F684" t="s">
        <v>18</v>
      </c>
      <c r="G684">
        <v>3</v>
      </c>
      <c r="H684">
        <v>3</v>
      </c>
      <c r="I684" t="s">
        <v>2335</v>
      </c>
      <c r="J684" t="s">
        <v>476</v>
      </c>
      <c r="K684" t="s">
        <v>484</v>
      </c>
      <c r="L684" t="s">
        <v>3493</v>
      </c>
      <c r="N684" t="s">
        <v>3493</v>
      </c>
      <c r="O684" t="s">
        <v>3494</v>
      </c>
      <c r="Q684" t="s">
        <v>143</v>
      </c>
      <c r="R684" s="86">
        <v>537</v>
      </c>
      <c r="S684" s="66">
        <v>9.3000000000000007</v>
      </c>
    </row>
    <row r="685" spans="3:19" x14ac:dyDescent="0.25">
      <c r="D685">
        <v>5</v>
      </c>
      <c r="E685" t="s">
        <v>31</v>
      </c>
      <c r="F685" t="s">
        <v>18</v>
      </c>
      <c r="G685">
        <v>3</v>
      </c>
      <c r="H685">
        <v>3</v>
      </c>
      <c r="I685" t="s">
        <v>2337</v>
      </c>
      <c r="K685" t="s">
        <v>484</v>
      </c>
      <c r="L685" t="s">
        <v>3493</v>
      </c>
      <c r="N685" t="s">
        <v>3494</v>
      </c>
      <c r="O685" t="s">
        <v>3494</v>
      </c>
      <c r="Q685" t="s">
        <v>143</v>
      </c>
      <c r="R685" s="86">
        <v>615</v>
      </c>
      <c r="S685" s="66">
        <v>14.399999999999999</v>
      </c>
    </row>
    <row r="686" spans="3:19" x14ac:dyDescent="0.25">
      <c r="C686" s="64" t="s">
        <v>2682</v>
      </c>
      <c r="R686" s="86">
        <v>10154</v>
      </c>
      <c r="S686" s="66">
        <v>180.90000000000003</v>
      </c>
    </row>
    <row r="687" spans="3:19" x14ac:dyDescent="0.25">
      <c r="C687" s="64">
        <v>79411</v>
      </c>
      <c r="D687">
        <v>1</v>
      </c>
      <c r="E687" t="s">
        <v>20</v>
      </c>
      <c r="F687" t="s">
        <v>18</v>
      </c>
      <c r="G687">
        <v>37</v>
      </c>
      <c r="H687">
        <v>37</v>
      </c>
      <c r="I687" t="s">
        <v>2338</v>
      </c>
      <c r="J687" t="s">
        <v>476</v>
      </c>
      <c r="K687" t="s">
        <v>484</v>
      </c>
      <c r="L687" t="s">
        <v>3493</v>
      </c>
      <c r="N687" t="s">
        <v>3493</v>
      </c>
      <c r="O687" t="s">
        <v>3493</v>
      </c>
      <c r="R687" s="86">
        <v>6105</v>
      </c>
      <c r="S687" s="66">
        <v>85.1</v>
      </c>
    </row>
    <row r="688" spans="3:19" x14ac:dyDescent="0.25">
      <c r="C688" s="64" t="s">
        <v>2683</v>
      </c>
      <c r="R688" s="86">
        <v>6105</v>
      </c>
      <c r="S688" s="66">
        <v>85.1</v>
      </c>
    </row>
    <row r="689" spans="2:19" x14ac:dyDescent="0.25">
      <c r="C689" s="64">
        <v>78861</v>
      </c>
      <c r="D689">
        <v>1</v>
      </c>
      <c r="E689" t="s">
        <v>37</v>
      </c>
      <c r="F689" t="s">
        <v>18</v>
      </c>
      <c r="G689">
        <v>8</v>
      </c>
      <c r="H689">
        <v>0</v>
      </c>
      <c r="I689" t="s">
        <v>2355</v>
      </c>
      <c r="J689" t="s">
        <v>476</v>
      </c>
      <c r="K689" t="s">
        <v>484</v>
      </c>
      <c r="L689" t="s">
        <v>3493</v>
      </c>
      <c r="N689" t="s">
        <v>3494</v>
      </c>
      <c r="O689" t="s">
        <v>3493</v>
      </c>
      <c r="Q689" t="s">
        <v>143</v>
      </c>
      <c r="R689" s="86">
        <v>0</v>
      </c>
      <c r="S689" s="66">
        <v>0</v>
      </c>
    </row>
    <row r="690" spans="2:19" x14ac:dyDescent="0.25">
      <c r="D690">
        <v>2</v>
      </c>
      <c r="E690" t="s">
        <v>37</v>
      </c>
      <c r="F690" t="s">
        <v>18</v>
      </c>
      <c r="G690">
        <v>5</v>
      </c>
      <c r="H690">
        <v>3</v>
      </c>
      <c r="I690" t="s">
        <v>2357</v>
      </c>
      <c r="J690" t="s">
        <v>476</v>
      </c>
      <c r="K690" t="s">
        <v>484</v>
      </c>
      <c r="L690" t="s">
        <v>3493</v>
      </c>
      <c r="N690" t="s">
        <v>3494</v>
      </c>
      <c r="O690" t="s">
        <v>3493</v>
      </c>
      <c r="Q690" t="s">
        <v>143</v>
      </c>
      <c r="R690" s="86">
        <v>504</v>
      </c>
      <c r="S690" s="66">
        <v>8.3999999999999986</v>
      </c>
    </row>
    <row r="691" spans="2:19" x14ac:dyDescent="0.25">
      <c r="C691" s="64" t="s">
        <v>2648</v>
      </c>
      <c r="R691" s="86">
        <v>504</v>
      </c>
      <c r="S691" s="66">
        <v>8.3999999999999986</v>
      </c>
    </row>
    <row r="692" spans="2:19" x14ac:dyDescent="0.25">
      <c r="C692" s="64">
        <v>79431</v>
      </c>
      <c r="D692">
        <v>1</v>
      </c>
      <c r="E692" t="s">
        <v>27</v>
      </c>
      <c r="F692" t="s">
        <v>101</v>
      </c>
      <c r="G692">
        <v>75</v>
      </c>
      <c r="H692">
        <v>75</v>
      </c>
      <c r="I692" t="s">
        <v>2379</v>
      </c>
      <c r="J692" t="s">
        <v>476</v>
      </c>
      <c r="K692" t="s">
        <v>484</v>
      </c>
      <c r="L692" t="s">
        <v>3493</v>
      </c>
      <c r="N692" t="s">
        <v>3493</v>
      </c>
      <c r="O692" t="s">
        <v>3493</v>
      </c>
      <c r="R692" s="86">
        <v>14794.5</v>
      </c>
      <c r="S692" s="66">
        <v>180</v>
      </c>
    </row>
    <row r="693" spans="2:19" x14ac:dyDescent="0.25">
      <c r="C693" s="64" t="s">
        <v>2789</v>
      </c>
      <c r="R693" s="86">
        <v>14794.5</v>
      </c>
      <c r="S693" s="66">
        <v>180</v>
      </c>
    </row>
    <row r="694" spans="2:19" x14ac:dyDescent="0.25">
      <c r="C694" s="64">
        <v>78796</v>
      </c>
      <c r="D694">
        <v>1</v>
      </c>
      <c r="E694" t="s">
        <v>20</v>
      </c>
      <c r="F694" t="s">
        <v>18</v>
      </c>
      <c r="G694">
        <v>6</v>
      </c>
      <c r="H694">
        <v>6</v>
      </c>
      <c r="I694" t="s">
        <v>55</v>
      </c>
      <c r="J694" t="s">
        <v>476</v>
      </c>
      <c r="K694" t="s">
        <v>484</v>
      </c>
      <c r="L694" t="s">
        <v>3493</v>
      </c>
      <c r="N694" t="s">
        <v>3493</v>
      </c>
      <c r="O694" t="s">
        <v>3493</v>
      </c>
      <c r="R694" s="86">
        <v>1770</v>
      </c>
      <c r="S694" s="66">
        <v>18</v>
      </c>
    </row>
    <row r="695" spans="2:19" x14ac:dyDescent="0.25">
      <c r="D695">
        <v>2</v>
      </c>
      <c r="E695" t="s">
        <v>20</v>
      </c>
      <c r="F695" t="s">
        <v>18</v>
      </c>
      <c r="G695">
        <v>3</v>
      </c>
      <c r="H695">
        <v>3</v>
      </c>
      <c r="I695" t="s">
        <v>2419</v>
      </c>
      <c r="J695" t="s">
        <v>476</v>
      </c>
      <c r="K695" t="s">
        <v>484</v>
      </c>
      <c r="L695" t="s">
        <v>3493</v>
      </c>
      <c r="N695" t="s">
        <v>3493</v>
      </c>
      <c r="O695" t="s">
        <v>3493</v>
      </c>
      <c r="R695" s="86">
        <v>1620</v>
      </c>
      <c r="S695" s="66">
        <v>9</v>
      </c>
    </row>
    <row r="696" spans="2:19" x14ac:dyDescent="0.25">
      <c r="D696">
        <v>3</v>
      </c>
      <c r="E696" t="s">
        <v>20</v>
      </c>
      <c r="F696" t="s">
        <v>18</v>
      </c>
      <c r="G696">
        <v>5</v>
      </c>
      <c r="H696">
        <v>5</v>
      </c>
      <c r="I696" t="s">
        <v>2421</v>
      </c>
      <c r="J696" t="s">
        <v>476</v>
      </c>
      <c r="K696" t="s">
        <v>484</v>
      </c>
      <c r="L696" t="s">
        <v>3493</v>
      </c>
      <c r="N696" t="s">
        <v>3493</v>
      </c>
      <c r="O696" t="s">
        <v>3493</v>
      </c>
      <c r="R696" s="86">
        <v>1850</v>
      </c>
      <c r="S696" s="66">
        <v>15</v>
      </c>
    </row>
    <row r="697" spans="2:19" x14ac:dyDescent="0.25">
      <c r="C697" s="64" t="s">
        <v>2816</v>
      </c>
      <c r="R697" s="86">
        <v>5240</v>
      </c>
      <c r="S697" s="66">
        <v>42</v>
      </c>
    </row>
    <row r="698" spans="2:19" x14ac:dyDescent="0.25">
      <c r="C698" s="64">
        <v>78731</v>
      </c>
      <c r="D698">
        <v>1</v>
      </c>
      <c r="E698" t="s">
        <v>128</v>
      </c>
      <c r="F698" t="s">
        <v>18</v>
      </c>
      <c r="G698">
        <v>12</v>
      </c>
      <c r="H698">
        <v>0</v>
      </c>
      <c r="I698" t="s">
        <v>2422</v>
      </c>
      <c r="J698" t="s">
        <v>476</v>
      </c>
      <c r="K698" t="s">
        <v>484</v>
      </c>
      <c r="L698" t="s">
        <v>3493</v>
      </c>
      <c r="N698" t="s">
        <v>3493</v>
      </c>
      <c r="O698" t="s">
        <v>3493</v>
      </c>
      <c r="R698" s="86">
        <v>0</v>
      </c>
      <c r="S698" s="66">
        <v>0</v>
      </c>
    </row>
    <row r="699" spans="2:19" x14ac:dyDescent="0.25">
      <c r="C699" s="64" t="s">
        <v>2649</v>
      </c>
      <c r="R699" s="86">
        <v>0</v>
      </c>
      <c r="S699" s="66">
        <v>0</v>
      </c>
    </row>
    <row r="700" spans="2:19" x14ac:dyDescent="0.25">
      <c r="C700" s="64">
        <v>77765</v>
      </c>
      <c r="D700">
        <v>4</v>
      </c>
      <c r="E700" t="s">
        <v>20</v>
      </c>
      <c r="F700" t="s">
        <v>18</v>
      </c>
      <c r="G700">
        <v>1</v>
      </c>
      <c r="H700">
        <v>1</v>
      </c>
      <c r="I700" t="s">
        <v>2523</v>
      </c>
      <c r="J700" t="s">
        <v>476</v>
      </c>
      <c r="K700" t="s">
        <v>484</v>
      </c>
      <c r="L700" t="s">
        <v>3493</v>
      </c>
      <c r="N700" t="s">
        <v>3494</v>
      </c>
      <c r="O700" t="s">
        <v>3493</v>
      </c>
      <c r="R700" s="86">
        <v>381.65</v>
      </c>
      <c r="S700" s="66">
        <v>6</v>
      </c>
    </row>
    <row r="701" spans="2:19" x14ac:dyDescent="0.25">
      <c r="C701" s="64" t="s">
        <v>2688</v>
      </c>
      <c r="R701" s="86">
        <v>381.65</v>
      </c>
      <c r="S701" s="66">
        <v>6</v>
      </c>
    </row>
    <row r="702" spans="2:19" x14ac:dyDescent="0.25">
      <c r="C702" s="64">
        <v>78624</v>
      </c>
      <c r="D702">
        <v>4</v>
      </c>
      <c r="E702" t="s">
        <v>27</v>
      </c>
      <c r="F702" t="s">
        <v>18</v>
      </c>
      <c r="G702">
        <v>25</v>
      </c>
      <c r="H702">
        <v>25</v>
      </c>
      <c r="I702" t="s">
        <v>2612</v>
      </c>
      <c r="J702" t="s">
        <v>476</v>
      </c>
      <c r="K702" t="s">
        <v>484</v>
      </c>
      <c r="L702" t="s">
        <v>3493</v>
      </c>
      <c r="N702" t="s">
        <v>3493</v>
      </c>
      <c r="O702" t="s">
        <v>3493</v>
      </c>
      <c r="R702" s="86">
        <v>8625</v>
      </c>
      <c r="S702" s="66">
        <v>669</v>
      </c>
    </row>
    <row r="703" spans="2:19" x14ac:dyDescent="0.25">
      <c r="C703" s="64" t="s">
        <v>2722</v>
      </c>
      <c r="R703" s="86">
        <v>8625</v>
      </c>
      <c r="S703" s="66">
        <v>669</v>
      </c>
    </row>
    <row r="704" spans="2:19" x14ac:dyDescent="0.25">
      <c r="B704" t="s">
        <v>2825</v>
      </c>
      <c r="R704" s="86" t="e">
        <v>#DIV/0!</v>
      </c>
      <c r="S704" s="66" t="e">
        <v>#DIV/0!</v>
      </c>
    </row>
    <row r="705" spans="1:19" x14ac:dyDescent="0.25">
      <c r="A705" t="s">
        <v>504</v>
      </c>
      <c r="R705" s="86" t="e">
        <v>#DIV/0!</v>
      </c>
      <c r="S705" s="66" t="e">
        <v>#DIV/0!</v>
      </c>
    </row>
    <row r="706" spans="1:19" x14ac:dyDescent="0.25">
      <c r="A706">
        <v>12</v>
      </c>
      <c r="C706" s="64">
        <v>75859</v>
      </c>
      <c r="D706">
        <v>91</v>
      </c>
      <c r="E706" t="s">
        <v>27</v>
      </c>
      <c r="F706" t="s">
        <v>18</v>
      </c>
      <c r="G706">
        <v>2</v>
      </c>
      <c r="H706">
        <v>2</v>
      </c>
      <c r="I706" t="s">
        <v>62</v>
      </c>
      <c r="J706" t="s">
        <v>509</v>
      </c>
      <c r="K706" t="s">
        <v>484</v>
      </c>
      <c r="L706" t="s">
        <v>3493</v>
      </c>
      <c r="N706" t="s">
        <v>3493</v>
      </c>
      <c r="O706" t="s">
        <v>3493</v>
      </c>
      <c r="R706" s="86">
        <v>322</v>
      </c>
      <c r="S706" s="66">
        <v>8</v>
      </c>
    </row>
    <row r="707" spans="1:19" x14ac:dyDescent="0.25">
      <c r="C707" s="64" t="s">
        <v>492</v>
      </c>
      <c r="R707" s="86">
        <v>322</v>
      </c>
      <c r="S707" s="66">
        <v>8</v>
      </c>
    </row>
    <row r="708" spans="1:19" x14ac:dyDescent="0.25">
      <c r="C708" s="64">
        <v>79198</v>
      </c>
      <c r="D708">
        <v>1</v>
      </c>
      <c r="E708" t="s">
        <v>150</v>
      </c>
      <c r="F708" t="s">
        <v>18</v>
      </c>
      <c r="G708">
        <v>12</v>
      </c>
      <c r="H708">
        <v>0</v>
      </c>
      <c r="I708" t="s">
        <v>1347</v>
      </c>
      <c r="K708" t="s">
        <v>484</v>
      </c>
      <c r="L708" t="s">
        <v>3493</v>
      </c>
      <c r="N708" t="s">
        <v>3494</v>
      </c>
      <c r="O708" t="s">
        <v>3494</v>
      </c>
      <c r="Q708" t="s">
        <v>143</v>
      </c>
      <c r="R708" s="86">
        <v>0</v>
      </c>
      <c r="S708" s="66">
        <v>0</v>
      </c>
    </row>
    <row r="709" spans="1:19" x14ac:dyDescent="0.25">
      <c r="C709" s="64" t="s">
        <v>2743</v>
      </c>
      <c r="R709" s="86">
        <v>0</v>
      </c>
      <c r="S709" s="66">
        <v>0</v>
      </c>
    </row>
    <row r="710" spans="1:19" x14ac:dyDescent="0.25">
      <c r="C710" s="64">
        <v>78306</v>
      </c>
      <c r="D710">
        <v>1</v>
      </c>
      <c r="E710" t="s">
        <v>20</v>
      </c>
      <c r="F710" t="s">
        <v>28</v>
      </c>
      <c r="G710">
        <v>1</v>
      </c>
      <c r="H710">
        <v>1</v>
      </c>
      <c r="I710" t="s">
        <v>1358</v>
      </c>
      <c r="J710" t="s">
        <v>476</v>
      </c>
      <c r="K710" t="s">
        <v>208</v>
      </c>
      <c r="L710" t="s">
        <v>3493</v>
      </c>
      <c r="M710" t="s">
        <v>208</v>
      </c>
      <c r="N710" t="s">
        <v>3493</v>
      </c>
      <c r="O710" t="s">
        <v>3493</v>
      </c>
      <c r="Q710" t="s">
        <v>143</v>
      </c>
      <c r="R710" s="86">
        <v>500</v>
      </c>
      <c r="S710" s="66">
        <v>8</v>
      </c>
    </row>
    <row r="711" spans="1:19" x14ac:dyDescent="0.25">
      <c r="C711" s="64" t="s">
        <v>2632</v>
      </c>
      <c r="R711" s="86">
        <v>500</v>
      </c>
      <c r="S711" s="66">
        <v>8</v>
      </c>
    </row>
    <row r="712" spans="1:19" x14ac:dyDescent="0.25">
      <c r="C712" s="64">
        <v>78982</v>
      </c>
      <c r="D712">
        <v>1</v>
      </c>
      <c r="E712" t="s">
        <v>20</v>
      </c>
      <c r="F712" t="s">
        <v>18</v>
      </c>
      <c r="G712">
        <v>2</v>
      </c>
      <c r="H712">
        <v>2</v>
      </c>
      <c r="I712" t="s">
        <v>1364</v>
      </c>
      <c r="J712" t="s">
        <v>509</v>
      </c>
      <c r="K712" t="s">
        <v>484</v>
      </c>
      <c r="L712" t="s">
        <v>3493</v>
      </c>
      <c r="N712" t="s">
        <v>3493</v>
      </c>
      <c r="O712" t="s">
        <v>3493</v>
      </c>
      <c r="Q712" t="s">
        <v>143</v>
      </c>
      <c r="R712" s="86">
        <v>1020</v>
      </c>
      <c r="S712" s="66">
        <v>9.4</v>
      </c>
    </row>
    <row r="713" spans="1:19" x14ac:dyDescent="0.25">
      <c r="C713" s="64" t="s">
        <v>2766</v>
      </c>
      <c r="R713" s="86">
        <v>1020</v>
      </c>
      <c r="S713" s="66">
        <v>9.4</v>
      </c>
    </row>
    <row r="714" spans="1:19" x14ac:dyDescent="0.25">
      <c r="C714" s="64">
        <v>78986</v>
      </c>
      <c r="D714">
        <v>1</v>
      </c>
      <c r="E714" t="s">
        <v>31</v>
      </c>
      <c r="F714" t="s">
        <v>18</v>
      </c>
      <c r="G714">
        <v>4</v>
      </c>
      <c r="H714">
        <v>4</v>
      </c>
      <c r="I714" t="s">
        <v>1364</v>
      </c>
      <c r="K714" t="s">
        <v>484</v>
      </c>
      <c r="L714" t="s">
        <v>3493</v>
      </c>
      <c r="N714" t="s">
        <v>3494</v>
      </c>
      <c r="O714" t="s">
        <v>3494</v>
      </c>
      <c r="R714" s="86">
        <v>2040</v>
      </c>
      <c r="S714" s="66">
        <v>18.399999999999999</v>
      </c>
    </row>
    <row r="715" spans="1:19" x14ac:dyDescent="0.25">
      <c r="C715" s="64" t="s">
        <v>2692</v>
      </c>
      <c r="R715" s="86">
        <v>2040</v>
      </c>
      <c r="S715" s="66">
        <v>18.399999999999999</v>
      </c>
    </row>
    <row r="716" spans="1:19" x14ac:dyDescent="0.25">
      <c r="C716" s="64">
        <v>79106</v>
      </c>
      <c r="D716">
        <v>1</v>
      </c>
      <c r="E716" t="s">
        <v>128</v>
      </c>
      <c r="F716" t="s">
        <v>18</v>
      </c>
      <c r="G716">
        <v>3</v>
      </c>
      <c r="H716">
        <v>0</v>
      </c>
      <c r="I716" t="s">
        <v>1366</v>
      </c>
      <c r="J716" t="s">
        <v>476</v>
      </c>
      <c r="K716" t="s">
        <v>156</v>
      </c>
      <c r="L716" t="s">
        <v>3493</v>
      </c>
      <c r="M716" t="s">
        <v>156</v>
      </c>
      <c r="N716" t="s">
        <v>3494</v>
      </c>
      <c r="O716" t="s">
        <v>3494</v>
      </c>
      <c r="R716" s="86">
        <v>0</v>
      </c>
      <c r="S716" s="66">
        <v>0</v>
      </c>
    </row>
    <row r="717" spans="1:19" x14ac:dyDescent="0.25">
      <c r="D717">
        <v>2</v>
      </c>
      <c r="E717" t="s">
        <v>128</v>
      </c>
      <c r="F717" t="s">
        <v>18</v>
      </c>
      <c r="G717">
        <v>3</v>
      </c>
      <c r="H717">
        <v>0</v>
      </c>
      <c r="I717" t="s">
        <v>1369</v>
      </c>
      <c r="J717" t="s">
        <v>476</v>
      </c>
      <c r="K717" t="s">
        <v>156</v>
      </c>
      <c r="L717" t="s">
        <v>3493</v>
      </c>
      <c r="M717" t="s">
        <v>156</v>
      </c>
      <c r="N717" t="s">
        <v>3494</v>
      </c>
      <c r="O717" t="s">
        <v>3494</v>
      </c>
      <c r="R717" s="86">
        <v>0</v>
      </c>
      <c r="S717" s="66">
        <v>0</v>
      </c>
    </row>
    <row r="718" spans="1:19" x14ac:dyDescent="0.25">
      <c r="C718" s="64" t="s">
        <v>2651</v>
      </c>
      <c r="R718" s="86">
        <v>0</v>
      </c>
      <c r="S718" s="66">
        <v>0</v>
      </c>
    </row>
    <row r="719" spans="1:19" x14ac:dyDescent="0.25">
      <c r="C719" s="64">
        <v>78822</v>
      </c>
      <c r="D719">
        <v>1</v>
      </c>
      <c r="E719" t="s">
        <v>31</v>
      </c>
      <c r="F719" t="s">
        <v>18</v>
      </c>
      <c r="G719">
        <v>2</v>
      </c>
      <c r="H719">
        <v>2</v>
      </c>
      <c r="I719" t="s">
        <v>1371</v>
      </c>
      <c r="K719" t="s">
        <v>484</v>
      </c>
      <c r="L719" t="s">
        <v>3493</v>
      </c>
      <c r="N719" t="s">
        <v>3494</v>
      </c>
      <c r="O719" t="s">
        <v>3493</v>
      </c>
      <c r="Q719" t="s">
        <v>143</v>
      </c>
      <c r="R719" s="86">
        <v>960</v>
      </c>
      <c r="S719" s="66">
        <v>15</v>
      </c>
    </row>
    <row r="720" spans="1:19" x14ac:dyDescent="0.25">
      <c r="D720">
        <v>2</v>
      </c>
      <c r="E720" t="s">
        <v>31</v>
      </c>
      <c r="F720" t="s">
        <v>18</v>
      </c>
      <c r="G720">
        <v>1</v>
      </c>
      <c r="H720">
        <v>1</v>
      </c>
      <c r="I720" t="s">
        <v>1372</v>
      </c>
      <c r="K720" t="s">
        <v>484</v>
      </c>
      <c r="L720" t="s">
        <v>3493</v>
      </c>
      <c r="N720" t="s">
        <v>3494</v>
      </c>
      <c r="O720" t="s">
        <v>3494</v>
      </c>
      <c r="Q720" t="s">
        <v>143</v>
      </c>
      <c r="R720" s="86">
        <v>480</v>
      </c>
      <c r="S720" s="66">
        <v>5.9</v>
      </c>
    </row>
    <row r="721" spans="3:19" x14ac:dyDescent="0.25">
      <c r="D721">
        <v>3</v>
      </c>
      <c r="E721" t="s">
        <v>31</v>
      </c>
      <c r="F721" t="s">
        <v>18</v>
      </c>
      <c r="G721">
        <v>3</v>
      </c>
      <c r="H721">
        <v>3</v>
      </c>
      <c r="I721" t="s">
        <v>1374</v>
      </c>
      <c r="K721" t="s">
        <v>484</v>
      </c>
      <c r="L721" t="s">
        <v>3493</v>
      </c>
      <c r="N721" t="s">
        <v>3494</v>
      </c>
      <c r="O721" t="s">
        <v>3494</v>
      </c>
      <c r="Q721" t="s">
        <v>143</v>
      </c>
      <c r="R721" s="86">
        <v>2400</v>
      </c>
      <c r="S721" s="66">
        <v>28.5</v>
      </c>
    </row>
    <row r="722" spans="3:19" x14ac:dyDescent="0.25">
      <c r="D722">
        <v>4</v>
      </c>
      <c r="E722" t="s">
        <v>31</v>
      </c>
      <c r="F722" t="s">
        <v>18</v>
      </c>
      <c r="G722">
        <v>1</v>
      </c>
      <c r="H722">
        <v>1</v>
      </c>
      <c r="I722" t="s">
        <v>1376</v>
      </c>
      <c r="K722" t="s">
        <v>484</v>
      </c>
      <c r="L722" t="s">
        <v>3493</v>
      </c>
      <c r="N722" t="s">
        <v>3494</v>
      </c>
      <c r="O722" t="s">
        <v>3494</v>
      </c>
      <c r="Q722" t="s">
        <v>143</v>
      </c>
      <c r="R722" s="86">
        <v>560</v>
      </c>
      <c r="S722" s="66">
        <v>7</v>
      </c>
    </row>
    <row r="723" spans="3:19" x14ac:dyDescent="0.25">
      <c r="C723" s="64" t="s">
        <v>2693</v>
      </c>
      <c r="R723" s="86">
        <v>4400</v>
      </c>
      <c r="S723" s="66">
        <v>56.4</v>
      </c>
    </row>
    <row r="724" spans="3:19" x14ac:dyDescent="0.25">
      <c r="C724" s="64">
        <v>78651</v>
      </c>
      <c r="D724">
        <v>1</v>
      </c>
      <c r="E724" t="s">
        <v>31</v>
      </c>
      <c r="F724" t="s">
        <v>18</v>
      </c>
      <c r="G724">
        <v>1</v>
      </c>
      <c r="H724">
        <v>1</v>
      </c>
      <c r="I724" t="s">
        <v>1382</v>
      </c>
      <c r="K724" t="s">
        <v>484</v>
      </c>
      <c r="L724" t="s">
        <v>3493</v>
      </c>
      <c r="N724" t="s">
        <v>3494</v>
      </c>
      <c r="O724" t="s">
        <v>3494</v>
      </c>
      <c r="Q724" t="s">
        <v>143</v>
      </c>
      <c r="R724" s="86">
        <v>670.6</v>
      </c>
      <c r="S724" s="66">
        <v>6.8</v>
      </c>
    </row>
    <row r="725" spans="3:19" x14ac:dyDescent="0.25">
      <c r="D725">
        <v>2</v>
      </c>
      <c r="E725" t="s">
        <v>31</v>
      </c>
      <c r="F725" t="s">
        <v>18</v>
      </c>
      <c r="G725">
        <v>8</v>
      </c>
      <c r="H725">
        <v>8</v>
      </c>
      <c r="I725" t="s">
        <v>1384</v>
      </c>
      <c r="K725" t="s">
        <v>484</v>
      </c>
      <c r="L725" t="s">
        <v>3493</v>
      </c>
      <c r="N725" t="s">
        <v>3494</v>
      </c>
      <c r="O725" t="s">
        <v>3494</v>
      </c>
      <c r="Q725" t="s">
        <v>143</v>
      </c>
      <c r="R725" s="86">
        <v>7153.2</v>
      </c>
      <c r="S725" s="66">
        <v>54.4</v>
      </c>
    </row>
    <row r="726" spans="3:19" x14ac:dyDescent="0.25">
      <c r="D726">
        <v>3</v>
      </c>
      <c r="E726" t="s">
        <v>31</v>
      </c>
      <c r="F726" t="s">
        <v>18</v>
      </c>
      <c r="G726">
        <v>1</v>
      </c>
      <c r="H726">
        <v>1</v>
      </c>
      <c r="I726" t="s">
        <v>1386</v>
      </c>
      <c r="K726" t="s">
        <v>484</v>
      </c>
      <c r="L726" t="s">
        <v>3493</v>
      </c>
      <c r="N726" t="s">
        <v>3494</v>
      </c>
      <c r="O726" t="s">
        <v>3494</v>
      </c>
      <c r="Q726" t="s">
        <v>143</v>
      </c>
      <c r="R726" s="86">
        <v>1341.2</v>
      </c>
      <c r="S726" s="66">
        <v>9</v>
      </c>
    </row>
    <row r="727" spans="3:19" x14ac:dyDescent="0.25">
      <c r="C727" s="64" t="s">
        <v>2744</v>
      </c>
      <c r="R727" s="86">
        <v>9165</v>
      </c>
      <c r="S727" s="66">
        <v>70.199999999999989</v>
      </c>
    </row>
    <row r="728" spans="3:19" x14ac:dyDescent="0.25">
      <c r="C728" s="64">
        <v>78590</v>
      </c>
      <c r="D728">
        <v>1</v>
      </c>
      <c r="E728" t="s">
        <v>20</v>
      </c>
      <c r="F728" t="s">
        <v>18</v>
      </c>
      <c r="G728">
        <v>9</v>
      </c>
      <c r="H728">
        <v>9</v>
      </c>
      <c r="I728" t="s">
        <v>1388</v>
      </c>
      <c r="J728" t="s">
        <v>509</v>
      </c>
      <c r="K728" t="s">
        <v>484</v>
      </c>
      <c r="L728" t="s">
        <v>3493</v>
      </c>
      <c r="N728" t="s">
        <v>3494</v>
      </c>
      <c r="O728" t="s">
        <v>3493</v>
      </c>
      <c r="R728" s="86">
        <v>7884</v>
      </c>
      <c r="S728" s="66">
        <v>63</v>
      </c>
    </row>
    <row r="729" spans="3:19" x14ac:dyDescent="0.25">
      <c r="C729" s="64" t="s">
        <v>2767</v>
      </c>
      <c r="R729" s="86">
        <v>7884</v>
      </c>
      <c r="S729" s="66">
        <v>63</v>
      </c>
    </row>
    <row r="730" spans="3:19" x14ac:dyDescent="0.25">
      <c r="C730" s="64">
        <v>76704</v>
      </c>
      <c r="D730">
        <v>1</v>
      </c>
      <c r="E730" t="s">
        <v>20</v>
      </c>
      <c r="F730" t="s">
        <v>18</v>
      </c>
      <c r="G730">
        <v>2</v>
      </c>
      <c r="H730">
        <v>2</v>
      </c>
      <c r="I730" t="s">
        <v>1412</v>
      </c>
      <c r="J730" t="s">
        <v>510</v>
      </c>
      <c r="K730" t="s">
        <v>484</v>
      </c>
      <c r="L730" t="s">
        <v>3493</v>
      </c>
      <c r="N730" t="s">
        <v>3493</v>
      </c>
      <c r="O730" t="s">
        <v>3493</v>
      </c>
      <c r="R730" s="86">
        <v>780</v>
      </c>
      <c r="S730" s="66">
        <v>16</v>
      </c>
    </row>
    <row r="731" spans="3:19" x14ac:dyDescent="0.25">
      <c r="C731" s="64" t="s">
        <v>2694</v>
      </c>
      <c r="R731" s="86">
        <v>780</v>
      </c>
      <c r="S731" s="66">
        <v>16</v>
      </c>
    </row>
    <row r="732" spans="3:19" x14ac:dyDescent="0.25">
      <c r="C732" s="64">
        <v>67875</v>
      </c>
      <c r="D732">
        <v>1</v>
      </c>
      <c r="E732" t="s">
        <v>20</v>
      </c>
      <c r="F732" t="s">
        <v>18</v>
      </c>
      <c r="G732">
        <v>14</v>
      </c>
      <c r="H732">
        <v>14</v>
      </c>
      <c r="I732" t="s">
        <v>1469</v>
      </c>
      <c r="J732" t="s">
        <v>476</v>
      </c>
      <c r="K732" t="s">
        <v>484</v>
      </c>
      <c r="L732" t="s">
        <v>3493</v>
      </c>
      <c r="N732" t="s">
        <v>3494</v>
      </c>
      <c r="O732" t="s">
        <v>3494</v>
      </c>
      <c r="P732" t="s">
        <v>3805</v>
      </c>
      <c r="R732" s="86">
        <v>5850</v>
      </c>
      <c r="S732" s="66">
        <v>82</v>
      </c>
    </row>
    <row r="733" spans="3:19" x14ac:dyDescent="0.25">
      <c r="C733" s="64" t="s">
        <v>2724</v>
      </c>
      <c r="R733" s="86">
        <v>5850</v>
      </c>
      <c r="S733" s="66">
        <v>82</v>
      </c>
    </row>
    <row r="734" spans="3:19" x14ac:dyDescent="0.25">
      <c r="C734" s="64">
        <v>79098</v>
      </c>
      <c r="D734">
        <v>1</v>
      </c>
      <c r="E734" t="s">
        <v>20</v>
      </c>
      <c r="F734" t="s">
        <v>18</v>
      </c>
      <c r="G734">
        <v>2</v>
      </c>
      <c r="H734">
        <v>2</v>
      </c>
      <c r="I734" t="s">
        <v>1565</v>
      </c>
      <c r="J734" t="s">
        <v>510</v>
      </c>
      <c r="K734" t="s">
        <v>484</v>
      </c>
      <c r="L734" t="s">
        <v>3493</v>
      </c>
      <c r="N734" t="s">
        <v>3493</v>
      </c>
      <c r="O734" t="s">
        <v>3493</v>
      </c>
      <c r="R734" s="86">
        <v>934</v>
      </c>
      <c r="S734" s="66">
        <v>7</v>
      </c>
    </row>
    <row r="735" spans="3:19" x14ac:dyDescent="0.25">
      <c r="C735" s="64" t="s">
        <v>2725</v>
      </c>
      <c r="R735" s="86">
        <v>934</v>
      </c>
      <c r="S735" s="66">
        <v>7</v>
      </c>
    </row>
    <row r="736" spans="3:19" x14ac:dyDescent="0.25">
      <c r="C736" s="64">
        <v>79285</v>
      </c>
      <c r="D736">
        <v>1</v>
      </c>
      <c r="E736" t="s">
        <v>20</v>
      </c>
      <c r="F736" t="s">
        <v>18</v>
      </c>
      <c r="G736">
        <v>1</v>
      </c>
      <c r="H736">
        <v>1</v>
      </c>
      <c r="I736" t="s">
        <v>1566</v>
      </c>
      <c r="J736" t="s">
        <v>510</v>
      </c>
      <c r="K736" t="s">
        <v>484</v>
      </c>
      <c r="L736" t="s">
        <v>3493</v>
      </c>
      <c r="N736" t="s">
        <v>3493</v>
      </c>
      <c r="O736" t="s">
        <v>3493</v>
      </c>
      <c r="R736" s="86">
        <v>880</v>
      </c>
      <c r="S736" s="66">
        <v>9</v>
      </c>
    </row>
    <row r="737" spans="3:19" x14ac:dyDescent="0.25">
      <c r="C737" s="64" t="s">
        <v>2726</v>
      </c>
      <c r="R737" s="86">
        <v>880</v>
      </c>
      <c r="S737" s="66">
        <v>9</v>
      </c>
    </row>
    <row r="738" spans="3:19" x14ac:dyDescent="0.25">
      <c r="C738" s="64">
        <v>78710</v>
      </c>
      <c r="D738">
        <v>1</v>
      </c>
      <c r="E738" t="s">
        <v>20</v>
      </c>
      <c r="F738" t="s">
        <v>18</v>
      </c>
      <c r="G738">
        <v>2</v>
      </c>
      <c r="H738">
        <v>2</v>
      </c>
      <c r="I738" t="s">
        <v>1571</v>
      </c>
      <c r="K738" t="s">
        <v>484</v>
      </c>
      <c r="L738" t="s">
        <v>3493</v>
      </c>
      <c r="N738" t="s">
        <v>3494</v>
      </c>
      <c r="O738" t="s">
        <v>3494</v>
      </c>
      <c r="P738" t="s">
        <v>3805</v>
      </c>
      <c r="R738" s="86">
        <v>3080</v>
      </c>
      <c r="S738" s="66">
        <v>68</v>
      </c>
    </row>
    <row r="739" spans="3:19" x14ac:dyDescent="0.25">
      <c r="D739">
        <v>2</v>
      </c>
      <c r="E739" t="s">
        <v>31</v>
      </c>
      <c r="F739" t="s">
        <v>18</v>
      </c>
      <c r="G739">
        <v>3</v>
      </c>
      <c r="H739">
        <v>3</v>
      </c>
      <c r="I739" t="s">
        <v>1572</v>
      </c>
      <c r="K739" t="s">
        <v>484</v>
      </c>
      <c r="L739" t="s">
        <v>3493</v>
      </c>
      <c r="N739" t="s">
        <v>3494</v>
      </c>
      <c r="O739" t="s">
        <v>3494</v>
      </c>
      <c r="Q739" t="s">
        <v>143</v>
      </c>
      <c r="R739" s="86">
        <v>1854</v>
      </c>
      <c r="S739" s="66">
        <v>30.6</v>
      </c>
    </row>
    <row r="740" spans="3:19" x14ac:dyDescent="0.25">
      <c r="D740">
        <v>3</v>
      </c>
      <c r="E740" t="s">
        <v>20</v>
      </c>
      <c r="F740" t="s">
        <v>18</v>
      </c>
      <c r="G740">
        <v>1</v>
      </c>
      <c r="H740">
        <v>1</v>
      </c>
      <c r="I740" t="s">
        <v>1573</v>
      </c>
      <c r="K740" t="s">
        <v>484</v>
      </c>
      <c r="L740" t="s">
        <v>3493</v>
      </c>
      <c r="N740" t="s">
        <v>3494</v>
      </c>
      <c r="O740" t="s">
        <v>3494</v>
      </c>
      <c r="P740" t="s">
        <v>3805</v>
      </c>
      <c r="R740" s="86">
        <v>1600</v>
      </c>
      <c r="S740" s="66">
        <v>30.2</v>
      </c>
    </row>
    <row r="741" spans="3:19" x14ac:dyDescent="0.25">
      <c r="C741" s="64" t="s">
        <v>2636</v>
      </c>
      <c r="R741" s="86">
        <v>6534</v>
      </c>
      <c r="S741" s="66">
        <v>128.79999999999998</v>
      </c>
    </row>
    <row r="742" spans="3:19" x14ac:dyDescent="0.25">
      <c r="C742" s="64">
        <v>75738</v>
      </c>
      <c r="D742">
        <v>1</v>
      </c>
      <c r="E742" t="s">
        <v>150</v>
      </c>
      <c r="F742" t="s">
        <v>18</v>
      </c>
      <c r="G742">
        <v>9</v>
      </c>
      <c r="H742">
        <v>0</v>
      </c>
      <c r="I742" t="s">
        <v>1575</v>
      </c>
      <c r="K742" t="s">
        <v>171</v>
      </c>
      <c r="L742" t="s">
        <v>3494</v>
      </c>
      <c r="N742" t="s">
        <v>3494</v>
      </c>
      <c r="O742" t="s">
        <v>3494</v>
      </c>
      <c r="Q742" t="s">
        <v>143</v>
      </c>
      <c r="R742" s="86">
        <v>0</v>
      </c>
      <c r="S742" s="66">
        <v>0</v>
      </c>
    </row>
    <row r="743" spans="3:19" x14ac:dyDescent="0.25">
      <c r="D743">
        <v>2</v>
      </c>
      <c r="E743" t="s">
        <v>150</v>
      </c>
      <c r="F743" t="s">
        <v>18</v>
      </c>
      <c r="G743">
        <v>9</v>
      </c>
      <c r="H743">
        <v>0</v>
      </c>
      <c r="I743" t="s">
        <v>1577</v>
      </c>
      <c r="K743" t="s">
        <v>168</v>
      </c>
      <c r="L743" t="s">
        <v>3494</v>
      </c>
      <c r="N743" t="s">
        <v>3494</v>
      </c>
      <c r="O743" t="s">
        <v>3494</v>
      </c>
      <c r="Q743" t="s">
        <v>143</v>
      </c>
      <c r="R743" s="86">
        <v>0</v>
      </c>
      <c r="S743" s="66">
        <v>0</v>
      </c>
    </row>
    <row r="744" spans="3:19" x14ac:dyDescent="0.25">
      <c r="C744" s="64" t="s">
        <v>2794</v>
      </c>
      <c r="R744" s="86">
        <v>0</v>
      </c>
      <c r="S744" s="66">
        <v>0</v>
      </c>
    </row>
    <row r="745" spans="3:19" x14ac:dyDescent="0.25">
      <c r="C745" s="64">
        <v>78812</v>
      </c>
      <c r="D745">
        <v>4</v>
      </c>
      <c r="E745" t="s">
        <v>37</v>
      </c>
      <c r="F745" t="s">
        <v>18</v>
      </c>
      <c r="G745">
        <v>2</v>
      </c>
      <c r="H745">
        <v>-3</v>
      </c>
      <c r="I745" t="s">
        <v>1591</v>
      </c>
      <c r="K745" t="s">
        <v>484</v>
      </c>
      <c r="L745" t="s">
        <v>3493</v>
      </c>
      <c r="N745" t="s">
        <v>3494</v>
      </c>
      <c r="O745" t="s">
        <v>3494</v>
      </c>
      <c r="Q745" t="s">
        <v>143</v>
      </c>
      <c r="R745" s="86">
        <v>-1500</v>
      </c>
      <c r="S745" s="66">
        <v>-16.200000000000003</v>
      </c>
    </row>
    <row r="746" spans="3:19" x14ac:dyDescent="0.25">
      <c r="D746">
        <v>5</v>
      </c>
      <c r="E746" t="s">
        <v>37</v>
      </c>
      <c r="F746" t="s">
        <v>18</v>
      </c>
      <c r="G746">
        <v>9</v>
      </c>
      <c r="H746">
        <v>9</v>
      </c>
      <c r="I746" t="s">
        <v>1591</v>
      </c>
      <c r="K746" t="s">
        <v>171</v>
      </c>
      <c r="L746" t="s">
        <v>3493</v>
      </c>
      <c r="M746" t="s">
        <v>171</v>
      </c>
      <c r="N746" t="s">
        <v>3494</v>
      </c>
      <c r="O746" t="s">
        <v>3494</v>
      </c>
      <c r="Q746" t="s">
        <v>143</v>
      </c>
      <c r="R746" s="86">
        <v>4500</v>
      </c>
      <c r="S746" s="66">
        <v>48.6</v>
      </c>
    </row>
    <row r="747" spans="3:19" x14ac:dyDescent="0.25">
      <c r="D747">
        <v>6</v>
      </c>
      <c r="E747" t="s">
        <v>37</v>
      </c>
      <c r="F747" t="s">
        <v>18</v>
      </c>
      <c r="G747">
        <v>5</v>
      </c>
      <c r="H747">
        <v>5</v>
      </c>
      <c r="I747" t="s">
        <v>1594</v>
      </c>
      <c r="K747" t="s">
        <v>171</v>
      </c>
      <c r="L747" t="s">
        <v>3493</v>
      </c>
      <c r="M747" t="s">
        <v>171</v>
      </c>
      <c r="N747" t="s">
        <v>3494</v>
      </c>
      <c r="O747" t="s">
        <v>3494</v>
      </c>
      <c r="Q747" t="s">
        <v>143</v>
      </c>
      <c r="R747" s="86">
        <v>3500</v>
      </c>
      <c r="S747" s="66">
        <v>46.5</v>
      </c>
    </row>
    <row r="748" spans="3:19" x14ac:dyDescent="0.25">
      <c r="D748">
        <v>7</v>
      </c>
      <c r="E748" t="s">
        <v>37</v>
      </c>
      <c r="F748" t="s">
        <v>18</v>
      </c>
      <c r="G748">
        <v>10</v>
      </c>
      <c r="H748">
        <v>10</v>
      </c>
      <c r="I748" t="s">
        <v>1596</v>
      </c>
      <c r="K748" t="s">
        <v>156</v>
      </c>
      <c r="L748" t="s">
        <v>3494</v>
      </c>
      <c r="N748" t="s">
        <v>3494</v>
      </c>
      <c r="O748" t="s">
        <v>3494</v>
      </c>
      <c r="Q748" t="s">
        <v>143</v>
      </c>
      <c r="R748" s="86">
        <v>10000</v>
      </c>
      <c r="S748" s="66">
        <v>136</v>
      </c>
    </row>
    <row r="749" spans="3:19" x14ac:dyDescent="0.25">
      <c r="C749" s="64" t="s">
        <v>2637</v>
      </c>
      <c r="R749" s="86">
        <v>16500</v>
      </c>
      <c r="S749" s="66">
        <v>214.9</v>
      </c>
    </row>
    <row r="750" spans="3:19" x14ac:dyDescent="0.25">
      <c r="C750" s="64">
        <v>78936</v>
      </c>
      <c r="D750">
        <v>1</v>
      </c>
      <c r="E750" t="s">
        <v>37</v>
      </c>
      <c r="F750" t="s">
        <v>18</v>
      </c>
      <c r="G750">
        <v>3</v>
      </c>
      <c r="H750">
        <v>3</v>
      </c>
      <c r="I750" t="s">
        <v>1598</v>
      </c>
      <c r="K750" t="s">
        <v>171</v>
      </c>
      <c r="L750" t="s">
        <v>3494</v>
      </c>
      <c r="N750" t="s">
        <v>3494</v>
      </c>
      <c r="O750" t="s">
        <v>3493</v>
      </c>
      <c r="Q750" t="s">
        <v>143</v>
      </c>
      <c r="R750" s="86">
        <v>2040</v>
      </c>
      <c r="S750" s="66">
        <v>14.399999999999999</v>
      </c>
    </row>
    <row r="751" spans="3:19" x14ac:dyDescent="0.25">
      <c r="C751" s="64" t="s">
        <v>2747</v>
      </c>
      <c r="R751" s="86">
        <v>2040</v>
      </c>
      <c r="S751" s="66">
        <v>14.399999999999999</v>
      </c>
    </row>
    <row r="752" spans="3:19" x14ac:dyDescent="0.25">
      <c r="C752" s="64">
        <v>78789</v>
      </c>
      <c r="D752">
        <v>1</v>
      </c>
      <c r="E752" t="s">
        <v>31</v>
      </c>
      <c r="F752" t="s">
        <v>18</v>
      </c>
      <c r="G752">
        <v>1</v>
      </c>
      <c r="H752">
        <v>1</v>
      </c>
      <c r="I752" t="s">
        <v>1613</v>
      </c>
      <c r="J752" t="s">
        <v>510</v>
      </c>
      <c r="K752" t="s">
        <v>484</v>
      </c>
      <c r="L752" t="s">
        <v>3493</v>
      </c>
      <c r="N752" t="s">
        <v>3494</v>
      </c>
      <c r="O752" t="s">
        <v>3494</v>
      </c>
      <c r="Q752" t="s">
        <v>143</v>
      </c>
      <c r="R752" s="86">
        <v>830</v>
      </c>
      <c r="S752" s="66">
        <v>9</v>
      </c>
    </row>
    <row r="753" spans="3:19" x14ac:dyDescent="0.25">
      <c r="C753" s="64" t="s">
        <v>2696</v>
      </c>
      <c r="R753" s="86">
        <v>830</v>
      </c>
      <c r="S753" s="66">
        <v>9</v>
      </c>
    </row>
    <row r="754" spans="3:19" x14ac:dyDescent="0.25">
      <c r="C754" s="64">
        <v>79135</v>
      </c>
      <c r="D754">
        <v>1</v>
      </c>
      <c r="E754" t="s">
        <v>20</v>
      </c>
      <c r="F754" t="s">
        <v>18</v>
      </c>
      <c r="G754">
        <v>2</v>
      </c>
      <c r="H754">
        <v>2</v>
      </c>
      <c r="I754" t="s">
        <v>1615</v>
      </c>
      <c r="J754" t="s">
        <v>509</v>
      </c>
      <c r="K754" t="s">
        <v>484</v>
      </c>
      <c r="L754" t="s">
        <v>3493</v>
      </c>
      <c r="N754" t="s">
        <v>3494</v>
      </c>
      <c r="O754" t="s">
        <v>3493</v>
      </c>
      <c r="R754" s="86">
        <v>1488</v>
      </c>
      <c r="S754" s="66">
        <v>15.2</v>
      </c>
    </row>
    <row r="755" spans="3:19" x14ac:dyDescent="0.25">
      <c r="C755" s="64" t="s">
        <v>2805</v>
      </c>
      <c r="R755" s="86">
        <v>1488</v>
      </c>
      <c r="S755" s="66">
        <v>15.2</v>
      </c>
    </row>
    <row r="756" spans="3:19" x14ac:dyDescent="0.25">
      <c r="C756" s="64">
        <v>79024</v>
      </c>
      <c r="D756">
        <v>1</v>
      </c>
      <c r="E756" t="s">
        <v>1536</v>
      </c>
      <c r="F756" t="s">
        <v>18</v>
      </c>
      <c r="G756">
        <v>1</v>
      </c>
      <c r="H756">
        <v>0</v>
      </c>
      <c r="I756" t="s">
        <v>1617</v>
      </c>
      <c r="K756" t="s">
        <v>484</v>
      </c>
      <c r="L756" t="s">
        <v>3493</v>
      </c>
      <c r="N756" t="s">
        <v>3494</v>
      </c>
      <c r="O756" t="s">
        <v>3494</v>
      </c>
      <c r="Q756" t="s">
        <v>143</v>
      </c>
      <c r="R756" s="86">
        <v>0</v>
      </c>
      <c r="S756" s="66">
        <v>0</v>
      </c>
    </row>
    <row r="757" spans="3:19" x14ac:dyDescent="0.25">
      <c r="C757" s="64" t="s">
        <v>2748</v>
      </c>
      <c r="R757" s="86">
        <v>0</v>
      </c>
      <c r="S757" s="66">
        <v>0</v>
      </c>
    </row>
    <row r="758" spans="3:19" x14ac:dyDescent="0.25">
      <c r="C758" s="64">
        <v>79164</v>
      </c>
      <c r="D758">
        <v>1</v>
      </c>
      <c r="E758" t="s">
        <v>20</v>
      </c>
      <c r="F758" t="s">
        <v>18</v>
      </c>
      <c r="G758">
        <v>1</v>
      </c>
      <c r="H758">
        <v>1</v>
      </c>
      <c r="I758" t="s">
        <v>1619</v>
      </c>
      <c r="J758" t="s">
        <v>510</v>
      </c>
      <c r="K758" t="s">
        <v>484</v>
      </c>
      <c r="L758" t="s">
        <v>3493</v>
      </c>
      <c r="N758" t="s">
        <v>3493</v>
      </c>
      <c r="O758" t="s">
        <v>3493</v>
      </c>
      <c r="R758" s="86">
        <v>612</v>
      </c>
      <c r="S758" s="66">
        <v>6.5</v>
      </c>
    </row>
    <row r="759" spans="3:19" x14ac:dyDescent="0.25">
      <c r="C759" s="64" t="s">
        <v>2727</v>
      </c>
      <c r="R759" s="86">
        <v>612</v>
      </c>
      <c r="S759" s="66">
        <v>6.5</v>
      </c>
    </row>
    <row r="760" spans="3:19" x14ac:dyDescent="0.25">
      <c r="C760" s="64">
        <v>78637</v>
      </c>
      <c r="D760">
        <v>1</v>
      </c>
      <c r="E760" t="s">
        <v>128</v>
      </c>
      <c r="F760" t="s">
        <v>18</v>
      </c>
      <c r="G760">
        <v>1</v>
      </c>
      <c r="H760">
        <v>0</v>
      </c>
      <c r="I760" t="s">
        <v>1623</v>
      </c>
      <c r="K760" t="s">
        <v>156</v>
      </c>
      <c r="L760" t="s">
        <v>3494</v>
      </c>
      <c r="N760" t="s">
        <v>3494</v>
      </c>
      <c r="O760" t="s">
        <v>3494</v>
      </c>
      <c r="Q760" t="s">
        <v>143</v>
      </c>
      <c r="R760" s="86">
        <v>0</v>
      </c>
      <c r="S760" s="66">
        <v>0</v>
      </c>
    </row>
    <row r="761" spans="3:19" x14ac:dyDescent="0.25">
      <c r="D761">
        <v>2</v>
      </c>
      <c r="E761" t="s">
        <v>128</v>
      </c>
      <c r="F761" t="s">
        <v>18</v>
      </c>
      <c r="G761">
        <v>3</v>
      </c>
      <c r="H761">
        <v>1</v>
      </c>
      <c r="I761" t="s">
        <v>1625</v>
      </c>
      <c r="K761" t="s">
        <v>156</v>
      </c>
      <c r="L761" t="s">
        <v>3493</v>
      </c>
      <c r="M761" t="s">
        <v>156</v>
      </c>
      <c r="N761" t="s">
        <v>3494</v>
      </c>
      <c r="O761" t="s">
        <v>3493</v>
      </c>
      <c r="Q761" t="s">
        <v>143</v>
      </c>
      <c r="R761" s="86">
        <v>342</v>
      </c>
      <c r="S761" s="66">
        <v>5.2</v>
      </c>
    </row>
    <row r="762" spans="3:19" x14ac:dyDescent="0.25">
      <c r="C762" s="64" t="s">
        <v>2749</v>
      </c>
      <c r="R762" s="86">
        <v>342</v>
      </c>
      <c r="S762" s="66">
        <v>5.2</v>
      </c>
    </row>
    <row r="763" spans="3:19" x14ac:dyDescent="0.25">
      <c r="C763" s="64">
        <v>76076</v>
      </c>
      <c r="D763">
        <v>1</v>
      </c>
      <c r="E763" t="s">
        <v>31</v>
      </c>
      <c r="F763" t="s">
        <v>18</v>
      </c>
      <c r="G763">
        <v>4</v>
      </c>
      <c r="H763">
        <v>4</v>
      </c>
      <c r="I763" t="s">
        <v>1645</v>
      </c>
      <c r="J763" t="s">
        <v>510</v>
      </c>
      <c r="K763" t="s">
        <v>484</v>
      </c>
      <c r="L763" t="s">
        <v>3493</v>
      </c>
      <c r="N763" t="s">
        <v>3494</v>
      </c>
      <c r="O763" t="s">
        <v>3494</v>
      </c>
      <c r="Q763" t="s">
        <v>143</v>
      </c>
      <c r="R763" s="86">
        <v>3700</v>
      </c>
      <c r="S763" s="66">
        <v>25.2</v>
      </c>
    </row>
    <row r="764" spans="3:19" x14ac:dyDescent="0.25">
      <c r="D764">
        <v>2</v>
      </c>
      <c r="E764" t="s">
        <v>31</v>
      </c>
      <c r="F764" t="s">
        <v>18</v>
      </c>
      <c r="G764">
        <v>1</v>
      </c>
      <c r="H764">
        <v>1</v>
      </c>
      <c r="I764" t="s">
        <v>1647</v>
      </c>
      <c r="J764" t="s">
        <v>510</v>
      </c>
      <c r="K764" t="s">
        <v>484</v>
      </c>
      <c r="L764" t="s">
        <v>3493</v>
      </c>
      <c r="N764" t="s">
        <v>3494</v>
      </c>
      <c r="O764" t="s">
        <v>3494</v>
      </c>
      <c r="Q764" t="s">
        <v>143</v>
      </c>
      <c r="R764" s="86">
        <v>688</v>
      </c>
      <c r="S764" s="66">
        <v>3.3</v>
      </c>
    </row>
    <row r="765" spans="3:19" x14ac:dyDescent="0.25">
      <c r="D765">
        <v>3</v>
      </c>
      <c r="E765" t="s">
        <v>31</v>
      </c>
      <c r="F765" t="s">
        <v>18</v>
      </c>
      <c r="G765">
        <v>2</v>
      </c>
      <c r="H765">
        <v>2</v>
      </c>
      <c r="I765" t="s">
        <v>1649</v>
      </c>
      <c r="J765" t="s">
        <v>510</v>
      </c>
      <c r="K765" t="s">
        <v>484</v>
      </c>
      <c r="L765" t="s">
        <v>3493</v>
      </c>
      <c r="N765" t="s">
        <v>3494</v>
      </c>
      <c r="O765" t="s">
        <v>3494</v>
      </c>
      <c r="Q765" t="s">
        <v>143</v>
      </c>
      <c r="R765" s="86">
        <v>1540</v>
      </c>
      <c r="S765" s="66">
        <v>12.6</v>
      </c>
    </row>
    <row r="766" spans="3:19" x14ac:dyDescent="0.25">
      <c r="D766">
        <v>4</v>
      </c>
      <c r="E766" t="s">
        <v>31</v>
      </c>
      <c r="F766" t="s">
        <v>18</v>
      </c>
      <c r="G766">
        <v>3</v>
      </c>
      <c r="H766">
        <v>3</v>
      </c>
      <c r="I766" t="s">
        <v>1651</v>
      </c>
      <c r="J766" t="s">
        <v>510</v>
      </c>
      <c r="K766" t="s">
        <v>484</v>
      </c>
      <c r="L766" t="s">
        <v>3493</v>
      </c>
      <c r="N766" t="s">
        <v>3494</v>
      </c>
      <c r="O766" t="s">
        <v>3494</v>
      </c>
      <c r="Q766" t="s">
        <v>143</v>
      </c>
      <c r="R766" s="86">
        <v>3660</v>
      </c>
      <c r="S766" s="66">
        <v>18.899999999999999</v>
      </c>
    </row>
    <row r="767" spans="3:19" x14ac:dyDescent="0.25">
      <c r="C767" s="64" t="s">
        <v>2698</v>
      </c>
      <c r="R767" s="86">
        <v>9588</v>
      </c>
      <c r="S767" s="66">
        <v>60</v>
      </c>
    </row>
    <row r="768" spans="3:19" x14ac:dyDescent="0.25">
      <c r="C768" s="64">
        <v>79502</v>
      </c>
      <c r="D768">
        <v>1</v>
      </c>
      <c r="E768" t="s">
        <v>20</v>
      </c>
      <c r="F768" t="s">
        <v>36</v>
      </c>
      <c r="G768">
        <v>1</v>
      </c>
      <c r="H768">
        <v>1</v>
      </c>
      <c r="I768" t="s">
        <v>50</v>
      </c>
      <c r="K768" t="s">
        <v>484</v>
      </c>
      <c r="L768" t="s">
        <v>3493</v>
      </c>
      <c r="N768" t="s">
        <v>6456</v>
      </c>
      <c r="O768" t="s">
        <v>6456</v>
      </c>
      <c r="P768" t="s">
        <v>6456</v>
      </c>
      <c r="Q768" t="s">
        <v>6456</v>
      </c>
      <c r="R768" s="86">
        <v>160</v>
      </c>
      <c r="S768" s="66">
        <v>3.2</v>
      </c>
    </row>
    <row r="769" spans="3:19" x14ac:dyDescent="0.25">
      <c r="D769">
        <v>2</v>
      </c>
      <c r="E769" t="s">
        <v>20</v>
      </c>
      <c r="F769" t="s">
        <v>36</v>
      </c>
      <c r="G769">
        <v>1</v>
      </c>
      <c r="H769">
        <v>1</v>
      </c>
      <c r="I769" t="s">
        <v>50</v>
      </c>
      <c r="K769" t="s">
        <v>484</v>
      </c>
      <c r="L769" t="s">
        <v>3493</v>
      </c>
      <c r="N769" t="s">
        <v>6456</v>
      </c>
      <c r="O769" t="s">
        <v>6456</v>
      </c>
      <c r="P769" t="s">
        <v>6456</v>
      </c>
      <c r="Q769" t="s">
        <v>6456</v>
      </c>
      <c r="R769" s="86">
        <v>160</v>
      </c>
      <c r="S769" s="66">
        <v>3.2</v>
      </c>
    </row>
    <row r="770" spans="3:19" x14ac:dyDescent="0.25">
      <c r="C770" s="64" t="s">
        <v>2638</v>
      </c>
      <c r="R770" s="86">
        <v>320</v>
      </c>
      <c r="S770" s="66">
        <v>6.4</v>
      </c>
    </row>
    <row r="771" spans="3:19" x14ac:dyDescent="0.25">
      <c r="C771" s="64">
        <v>78545</v>
      </c>
      <c r="D771">
        <v>1</v>
      </c>
      <c r="E771" t="s">
        <v>20</v>
      </c>
      <c r="F771" t="s">
        <v>18</v>
      </c>
      <c r="G771">
        <v>6</v>
      </c>
      <c r="H771">
        <v>6</v>
      </c>
      <c r="I771" t="s">
        <v>1654</v>
      </c>
      <c r="J771" t="s">
        <v>510</v>
      </c>
      <c r="K771" t="s">
        <v>484</v>
      </c>
      <c r="L771" t="s">
        <v>3493</v>
      </c>
      <c r="N771" t="s">
        <v>3493</v>
      </c>
      <c r="O771" t="s">
        <v>3493</v>
      </c>
      <c r="R771" s="86">
        <v>2640</v>
      </c>
      <c r="S771" s="66">
        <v>28.638000000000005</v>
      </c>
    </row>
    <row r="772" spans="3:19" x14ac:dyDescent="0.25">
      <c r="C772" s="64" t="s">
        <v>2658</v>
      </c>
      <c r="R772" s="86">
        <v>2640</v>
      </c>
      <c r="S772" s="66">
        <v>28.638000000000005</v>
      </c>
    </row>
    <row r="773" spans="3:19" x14ac:dyDescent="0.25">
      <c r="C773" s="64">
        <v>76983</v>
      </c>
      <c r="D773">
        <v>1</v>
      </c>
      <c r="E773" t="s">
        <v>31</v>
      </c>
      <c r="F773" t="s">
        <v>18</v>
      </c>
      <c r="G773">
        <v>2</v>
      </c>
      <c r="H773">
        <v>2</v>
      </c>
      <c r="I773" t="s">
        <v>660</v>
      </c>
      <c r="J773" t="s">
        <v>509</v>
      </c>
      <c r="K773" t="s">
        <v>208</v>
      </c>
      <c r="L773" t="s">
        <v>3493</v>
      </c>
      <c r="M773" t="s">
        <v>208</v>
      </c>
      <c r="N773" t="s">
        <v>3494</v>
      </c>
      <c r="O773" t="s">
        <v>3494</v>
      </c>
      <c r="Q773" t="s">
        <v>143</v>
      </c>
      <c r="R773" s="86">
        <v>1658</v>
      </c>
      <c r="S773" s="66">
        <v>11.2</v>
      </c>
    </row>
    <row r="774" spans="3:19" x14ac:dyDescent="0.25">
      <c r="C774" s="64" t="s">
        <v>1306</v>
      </c>
      <c r="R774" s="86">
        <v>1658</v>
      </c>
      <c r="S774" s="66">
        <v>11.2</v>
      </c>
    </row>
    <row r="775" spans="3:19" x14ac:dyDescent="0.25">
      <c r="C775" s="64">
        <v>78706</v>
      </c>
      <c r="D775">
        <v>1</v>
      </c>
      <c r="E775" t="s">
        <v>31</v>
      </c>
      <c r="F775" t="s">
        <v>18</v>
      </c>
      <c r="G775">
        <v>7</v>
      </c>
      <c r="H775">
        <v>7</v>
      </c>
      <c r="I775" t="s">
        <v>1671</v>
      </c>
      <c r="K775" t="s">
        <v>171</v>
      </c>
      <c r="L775" t="s">
        <v>3493</v>
      </c>
      <c r="M775" t="s">
        <v>171</v>
      </c>
      <c r="N775" t="s">
        <v>3494</v>
      </c>
      <c r="O775" t="s">
        <v>3494</v>
      </c>
      <c r="Q775" t="s">
        <v>143</v>
      </c>
      <c r="R775" s="86">
        <v>7000</v>
      </c>
      <c r="S775" s="66">
        <v>43.4</v>
      </c>
    </row>
    <row r="776" spans="3:19" x14ac:dyDescent="0.25">
      <c r="D776">
        <v>2</v>
      </c>
      <c r="E776" t="s">
        <v>31</v>
      </c>
      <c r="F776" t="s">
        <v>18</v>
      </c>
      <c r="G776">
        <v>10</v>
      </c>
      <c r="H776">
        <v>10</v>
      </c>
      <c r="I776" t="s">
        <v>1672</v>
      </c>
      <c r="K776" t="s">
        <v>484</v>
      </c>
      <c r="L776" t="s">
        <v>3493</v>
      </c>
      <c r="N776" t="s">
        <v>3494</v>
      </c>
      <c r="O776" t="s">
        <v>3494</v>
      </c>
      <c r="Q776" t="s">
        <v>143</v>
      </c>
      <c r="R776" s="86">
        <v>10000</v>
      </c>
      <c r="S776" s="66">
        <v>102</v>
      </c>
    </row>
    <row r="777" spans="3:19" x14ac:dyDescent="0.25">
      <c r="C777" s="64" t="s">
        <v>2660</v>
      </c>
      <c r="R777" s="86">
        <v>17000</v>
      </c>
      <c r="S777" s="66">
        <v>145.4</v>
      </c>
    </row>
    <row r="778" spans="3:19" x14ac:dyDescent="0.25">
      <c r="C778" s="64">
        <v>78949</v>
      </c>
      <c r="D778">
        <v>1</v>
      </c>
      <c r="E778" t="s">
        <v>20</v>
      </c>
      <c r="F778" t="s">
        <v>18</v>
      </c>
      <c r="G778">
        <v>1</v>
      </c>
      <c r="H778">
        <v>1</v>
      </c>
      <c r="I778" t="s">
        <v>1673</v>
      </c>
      <c r="J778" t="s">
        <v>509</v>
      </c>
      <c r="K778" t="s">
        <v>484</v>
      </c>
      <c r="L778" t="s">
        <v>3493</v>
      </c>
      <c r="N778" t="s">
        <v>3494</v>
      </c>
      <c r="O778" t="s">
        <v>3494</v>
      </c>
      <c r="R778" s="86">
        <v>900</v>
      </c>
      <c r="S778" s="66">
        <v>11.4</v>
      </c>
    </row>
    <row r="779" spans="3:19" x14ac:dyDescent="0.25">
      <c r="C779" s="64" t="s">
        <v>2661</v>
      </c>
      <c r="R779" s="86">
        <v>900</v>
      </c>
      <c r="S779" s="66">
        <v>11.4</v>
      </c>
    </row>
    <row r="780" spans="3:19" x14ac:dyDescent="0.25">
      <c r="C780" s="64">
        <v>79189</v>
      </c>
      <c r="D780">
        <v>1</v>
      </c>
      <c r="E780" t="s">
        <v>20</v>
      </c>
      <c r="F780" t="s">
        <v>36</v>
      </c>
      <c r="G780">
        <v>1</v>
      </c>
      <c r="H780">
        <v>1</v>
      </c>
      <c r="I780" t="s">
        <v>52</v>
      </c>
      <c r="J780" t="s">
        <v>509</v>
      </c>
      <c r="K780" t="s">
        <v>484</v>
      </c>
      <c r="L780" t="s">
        <v>3493</v>
      </c>
      <c r="N780" t="s">
        <v>3494</v>
      </c>
      <c r="O780" t="s">
        <v>3493</v>
      </c>
      <c r="Q780" t="s">
        <v>143</v>
      </c>
      <c r="R780" s="86">
        <v>555</v>
      </c>
      <c r="S780" s="66">
        <v>8.6</v>
      </c>
    </row>
    <row r="781" spans="3:19" x14ac:dyDescent="0.25">
      <c r="C781" s="64" t="s">
        <v>2662</v>
      </c>
      <c r="R781" s="86">
        <v>555</v>
      </c>
      <c r="S781" s="66">
        <v>8.6</v>
      </c>
    </row>
    <row r="782" spans="3:19" x14ac:dyDescent="0.25">
      <c r="C782" s="64">
        <v>79201</v>
      </c>
      <c r="D782">
        <v>1</v>
      </c>
      <c r="E782" t="s">
        <v>27</v>
      </c>
      <c r="F782" t="s">
        <v>18</v>
      </c>
      <c r="G782">
        <v>4</v>
      </c>
      <c r="H782">
        <v>4</v>
      </c>
      <c r="I782" t="s">
        <v>1676</v>
      </c>
      <c r="J782" t="s">
        <v>476</v>
      </c>
      <c r="K782" t="s">
        <v>484</v>
      </c>
      <c r="L782" t="s">
        <v>3493</v>
      </c>
      <c r="N782" t="s">
        <v>3493</v>
      </c>
      <c r="O782" t="s">
        <v>3493</v>
      </c>
      <c r="R782" s="86">
        <v>2352.94</v>
      </c>
      <c r="S782" s="66">
        <v>61</v>
      </c>
    </row>
    <row r="783" spans="3:19" x14ac:dyDescent="0.25">
      <c r="C783" s="64" t="s">
        <v>2806</v>
      </c>
      <c r="R783" s="86">
        <v>2352.94</v>
      </c>
      <c r="S783" s="66">
        <v>61</v>
      </c>
    </row>
    <row r="784" spans="3:19" x14ac:dyDescent="0.25">
      <c r="C784" s="64">
        <v>76939</v>
      </c>
      <c r="D784">
        <v>2</v>
      </c>
      <c r="E784" t="s">
        <v>20</v>
      </c>
      <c r="F784" t="s">
        <v>18</v>
      </c>
      <c r="G784">
        <v>2</v>
      </c>
      <c r="H784">
        <v>2</v>
      </c>
      <c r="I784" t="s">
        <v>1677</v>
      </c>
      <c r="J784" t="s">
        <v>509</v>
      </c>
      <c r="K784" t="s">
        <v>484</v>
      </c>
      <c r="L784" t="s">
        <v>3493</v>
      </c>
      <c r="N784" t="s">
        <v>3494</v>
      </c>
      <c r="O784" t="s">
        <v>3493</v>
      </c>
      <c r="Q784" t="s">
        <v>143</v>
      </c>
      <c r="R784" s="86">
        <v>1512</v>
      </c>
      <c r="S784" s="66">
        <v>18</v>
      </c>
    </row>
    <row r="785" spans="3:19" x14ac:dyDescent="0.25">
      <c r="D785">
        <v>3</v>
      </c>
      <c r="E785" t="s">
        <v>20</v>
      </c>
      <c r="F785" t="s">
        <v>18</v>
      </c>
      <c r="G785">
        <v>4</v>
      </c>
      <c r="H785">
        <v>4</v>
      </c>
      <c r="I785" t="s">
        <v>1679</v>
      </c>
      <c r="J785" t="s">
        <v>509</v>
      </c>
      <c r="K785" t="s">
        <v>484</v>
      </c>
      <c r="L785" t="s">
        <v>3493</v>
      </c>
      <c r="N785" t="s">
        <v>3494</v>
      </c>
      <c r="O785" t="s">
        <v>3493</v>
      </c>
      <c r="Q785" t="s">
        <v>143</v>
      </c>
      <c r="R785" s="86">
        <v>2016</v>
      </c>
      <c r="S785" s="66">
        <v>26.6</v>
      </c>
    </row>
    <row r="786" spans="3:19" x14ac:dyDescent="0.25">
      <c r="D786">
        <v>4</v>
      </c>
      <c r="E786" t="s">
        <v>20</v>
      </c>
      <c r="F786" t="s">
        <v>18</v>
      </c>
      <c r="G786">
        <v>6</v>
      </c>
      <c r="H786">
        <v>6</v>
      </c>
      <c r="I786" t="s">
        <v>1681</v>
      </c>
      <c r="J786" t="s">
        <v>509</v>
      </c>
      <c r="K786" t="s">
        <v>484</v>
      </c>
      <c r="L786" t="s">
        <v>3493</v>
      </c>
      <c r="N786" t="s">
        <v>3494</v>
      </c>
      <c r="O786" t="s">
        <v>3493</v>
      </c>
      <c r="Q786" t="s">
        <v>143</v>
      </c>
      <c r="R786" s="86">
        <v>4284</v>
      </c>
      <c r="S786" s="66">
        <v>57.4</v>
      </c>
    </row>
    <row r="787" spans="3:19" x14ac:dyDescent="0.25">
      <c r="C787" s="64" t="s">
        <v>2771</v>
      </c>
      <c r="R787" s="86">
        <v>7812</v>
      </c>
      <c r="S787" s="66">
        <v>102</v>
      </c>
    </row>
    <row r="788" spans="3:19" x14ac:dyDescent="0.25">
      <c r="C788" s="64">
        <v>78931</v>
      </c>
      <c r="D788">
        <v>1</v>
      </c>
      <c r="E788" t="s">
        <v>128</v>
      </c>
      <c r="F788" t="s">
        <v>18</v>
      </c>
      <c r="G788">
        <v>2</v>
      </c>
      <c r="H788">
        <v>2</v>
      </c>
      <c r="I788" t="s">
        <v>1683</v>
      </c>
      <c r="K788" t="s">
        <v>484</v>
      </c>
      <c r="L788" t="s">
        <v>3493</v>
      </c>
      <c r="N788" t="s">
        <v>3494</v>
      </c>
      <c r="O788" t="s">
        <v>3494</v>
      </c>
      <c r="Q788" t="s">
        <v>143</v>
      </c>
      <c r="R788" s="86">
        <v>704</v>
      </c>
      <c r="S788" s="66">
        <v>10.8</v>
      </c>
    </row>
    <row r="789" spans="3:19" x14ac:dyDescent="0.25">
      <c r="C789" s="64" t="s">
        <v>2750</v>
      </c>
      <c r="R789" s="86">
        <v>704</v>
      </c>
      <c r="S789" s="66">
        <v>10.8</v>
      </c>
    </row>
    <row r="790" spans="3:19" x14ac:dyDescent="0.25">
      <c r="C790" s="64">
        <v>79076</v>
      </c>
      <c r="D790">
        <v>1</v>
      </c>
      <c r="E790" t="s">
        <v>31</v>
      </c>
      <c r="F790" t="s">
        <v>36</v>
      </c>
      <c r="G790">
        <v>1</v>
      </c>
      <c r="H790">
        <v>1</v>
      </c>
      <c r="I790" t="s">
        <v>1686</v>
      </c>
      <c r="J790" t="s">
        <v>510</v>
      </c>
      <c r="K790" t="s">
        <v>484</v>
      </c>
      <c r="L790" t="s">
        <v>3493</v>
      </c>
      <c r="N790" t="s">
        <v>3494</v>
      </c>
      <c r="O790" t="s">
        <v>3494</v>
      </c>
      <c r="Q790" t="s">
        <v>143</v>
      </c>
      <c r="R790" s="86">
        <v>448</v>
      </c>
      <c r="S790" s="66">
        <v>9</v>
      </c>
    </row>
    <row r="791" spans="3:19" x14ac:dyDescent="0.25">
      <c r="C791" s="64" t="s">
        <v>2700</v>
      </c>
      <c r="R791" s="86">
        <v>448</v>
      </c>
      <c r="S791" s="66">
        <v>9</v>
      </c>
    </row>
    <row r="792" spans="3:19" x14ac:dyDescent="0.25">
      <c r="C792" s="64">
        <v>78711</v>
      </c>
      <c r="D792">
        <v>1</v>
      </c>
      <c r="E792" t="s">
        <v>31</v>
      </c>
      <c r="F792" t="s">
        <v>18</v>
      </c>
      <c r="G792">
        <v>1</v>
      </c>
      <c r="H792">
        <v>1</v>
      </c>
      <c r="I792" t="s">
        <v>1688</v>
      </c>
      <c r="J792" t="s">
        <v>476</v>
      </c>
      <c r="K792" t="s">
        <v>484</v>
      </c>
      <c r="L792" t="s">
        <v>3493</v>
      </c>
      <c r="N792" t="s">
        <v>3494</v>
      </c>
      <c r="O792" t="s">
        <v>3494</v>
      </c>
      <c r="Q792" t="s">
        <v>143</v>
      </c>
      <c r="R792" s="86">
        <v>353</v>
      </c>
      <c r="S792" s="66">
        <v>11.2</v>
      </c>
    </row>
    <row r="793" spans="3:19" x14ac:dyDescent="0.25">
      <c r="C793" s="64" t="s">
        <v>2640</v>
      </c>
      <c r="R793" s="86">
        <v>353</v>
      </c>
      <c r="S793" s="66">
        <v>11.2</v>
      </c>
    </row>
    <row r="794" spans="3:19" x14ac:dyDescent="0.25">
      <c r="C794" s="64">
        <v>78290</v>
      </c>
      <c r="D794">
        <v>1</v>
      </c>
      <c r="E794" t="s">
        <v>31</v>
      </c>
      <c r="F794" t="s">
        <v>18</v>
      </c>
      <c r="G794">
        <v>2</v>
      </c>
      <c r="H794">
        <v>2</v>
      </c>
      <c r="I794" t="s">
        <v>1693</v>
      </c>
      <c r="K794" t="s">
        <v>484</v>
      </c>
      <c r="L794" t="s">
        <v>3493</v>
      </c>
      <c r="N794" t="s">
        <v>3494</v>
      </c>
      <c r="O794" t="s">
        <v>3494</v>
      </c>
      <c r="Q794" t="s">
        <v>143</v>
      </c>
      <c r="R794" s="86">
        <v>2542</v>
      </c>
      <c r="S794" s="66">
        <v>36</v>
      </c>
    </row>
    <row r="795" spans="3:19" x14ac:dyDescent="0.25">
      <c r="C795" s="64" t="s">
        <v>2795</v>
      </c>
      <c r="R795" s="86">
        <v>2542</v>
      </c>
      <c r="S795" s="66">
        <v>36</v>
      </c>
    </row>
    <row r="796" spans="3:19" x14ac:dyDescent="0.25">
      <c r="C796" s="64">
        <v>79186</v>
      </c>
      <c r="D796">
        <v>1</v>
      </c>
      <c r="E796" t="s">
        <v>20</v>
      </c>
      <c r="F796" t="s">
        <v>36</v>
      </c>
      <c r="G796">
        <v>1</v>
      </c>
      <c r="H796">
        <v>1</v>
      </c>
      <c r="I796" t="s">
        <v>1697</v>
      </c>
      <c r="J796" t="s">
        <v>510</v>
      </c>
      <c r="K796" t="s">
        <v>208</v>
      </c>
      <c r="L796" t="s">
        <v>3493</v>
      </c>
      <c r="M796" t="s">
        <v>208</v>
      </c>
      <c r="N796" t="s">
        <v>3493</v>
      </c>
      <c r="O796" t="s">
        <v>3493</v>
      </c>
      <c r="Q796" t="s">
        <v>143</v>
      </c>
      <c r="R796" s="86">
        <v>840</v>
      </c>
      <c r="S796" s="66">
        <v>38.799999999999997</v>
      </c>
    </row>
    <row r="797" spans="3:19" x14ac:dyDescent="0.25">
      <c r="C797" s="64" t="s">
        <v>2702</v>
      </c>
      <c r="R797" s="86">
        <v>840</v>
      </c>
      <c r="S797" s="66">
        <v>38.799999999999997</v>
      </c>
    </row>
    <row r="798" spans="3:19" x14ac:dyDescent="0.25">
      <c r="C798" s="64">
        <v>70875</v>
      </c>
      <c r="D798">
        <v>1</v>
      </c>
      <c r="E798" t="s">
        <v>27</v>
      </c>
      <c r="F798" t="s">
        <v>18</v>
      </c>
      <c r="G798">
        <v>12</v>
      </c>
      <c r="H798">
        <v>12</v>
      </c>
      <c r="I798" t="s">
        <v>1699</v>
      </c>
      <c r="J798" t="s">
        <v>509</v>
      </c>
      <c r="K798" t="s">
        <v>484</v>
      </c>
      <c r="L798" t="s">
        <v>3493</v>
      </c>
      <c r="N798" t="s">
        <v>3493</v>
      </c>
      <c r="O798" t="s">
        <v>3493</v>
      </c>
      <c r="R798" s="86">
        <v>5942.16</v>
      </c>
      <c r="S798" s="66">
        <v>68</v>
      </c>
    </row>
    <row r="799" spans="3:19" x14ac:dyDescent="0.25">
      <c r="C799" s="64" t="s">
        <v>2728</v>
      </c>
      <c r="R799" s="86">
        <v>5942.16</v>
      </c>
      <c r="S799" s="66">
        <v>68</v>
      </c>
    </row>
    <row r="800" spans="3:19" x14ac:dyDescent="0.25">
      <c r="C800" s="64">
        <v>79320</v>
      </c>
      <c r="D800">
        <v>1</v>
      </c>
      <c r="E800" t="s">
        <v>128</v>
      </c>
      <c r="F800" t="s">
        <v>18</v>
      </c>
      <c r="G800">
        <v>4</v>
      </c>
      <c r="H800">
        <v>0</v>
      </c>
      <c r="I800" t="s">
        <v>1709</v>
      </c>
      <c r="J800" t="s">
        <v>476</v>
      </c>
      <c r="K800" t="s">
        <v>484</v>
      </c>
      <c r="L800" t="s">
        <v>3493</v>
      </c>
      <c r="N800" t="s">
        <v>3494</v>
      </c>
      <c r="O800" t="s">
        <v>3494</v>
      </c>
      <c r="Q800" t="s">
        <v>143</v>
      </c>
      <c r="R800" s="86">
        <v>0</v>
      </c>
      <c r="S800" s="66">
        <v>0</v>
      </c>
    </row>
    <row r="801" spans="3:19" x14ac:dyDescent="0.25">
      <c r="C801" s="64" t="s">
        <v>2796</v>
      </c>
      <c r="R801" s="86">
        <v>0</v>
      </c>
      <c r="S801" s="66">
        <v>0</v>
      </c>
    </row>
    <row r="802" spans="3:19" x14ac:dyDescent="0.25">
      <c r="C802" s="64">
        <v>79014</v>
      </c>
      <c r="D802">
        <v>1</v>
      </c>
      <c r="E802" t="s">
        <v>20</v>
      </c>
      <c r="F802" t="s">
        <v>18</v>
      </c>
      <c r="G802">
        <v>2</v>
      </c>
      <c r="H802">
        <v>2</v>
      </c>
      <c r="I802" t="s">
        <v>1738</v>
      </c>
      <c r="J802" t="s">
        <v>509</v>
      </c>
      <c r="K802" t="s">
        <v>484</v>
      </c>
      <c r="L802" t="s">
        <v>3493</v>
      </c>
      <c r="N802" t="s">
        <v>3493</v>
      </c>
      <c r="O802" t="s">
        <v>3493</v>
      </c>
      <c r="R802" s="86">
        <v>640</v>
      </c>
      <c r="S802" s="66">
        <v>9.6</v>
      </c>
    </row>
    <row r="803" spans="3:19" x14ac:dyDescent="0.25">
      <c r="C803" s="64" t="s">
        <v>2772</v>
      </c>
      <c r="R803" s="86">
        <v>640</v>
      </c>
      <c r="S803" s="66">
        <v>9.6</v>
      </c>
    </row>
    <row r="804" spans="3:19" x14ac:dyDescent="0.25">
      <c r="C804" s="64">
        <v>78050</v>
      </c>
      <c r="D804">
        <v>1</v>
      </c>
      <c r="E804" t="s">
        <v>31</v>
      </c>
      <c r="F804" t="s">
        <v>18</v>
      </c>
      <c r="G804">
        <v>10</v>
      </c>
      <c r="H804">
        <v>10</v>
      </c>
      <c r="I804" t="s">
        <v>1784</v>
      </c>
      <c r="J804" t="s">
        <v>510</v>
      </c>
      <c r="K804" t="s">
        <v>141</v>
      </c>
      <c r="L804" t="s">
        <v>3494</v>
      </c>
      <c r="N804" t="s">
        <v>3494</v>
      </c>
      <c r="O804" t="s">
        <v>3494</v>
      </c>
      <c r="Q804" t="s">
        <v>143</v>
      </c>
      <c r="R804" s="86">
        <v>4731.5</v>
      </c>
      <c r="S804" s="66">
        <v>38</v>
      </c>
    </row>
    <row r="805" spans="3:19" x14ac:dyDescent="0.25">
      <c r="C805" s="64" t="s">
        <v>2663</v>
      </c>
      <c r="R805" s="86">
        <v>4731.5</v>
      </c>
      <c r="S805" s="66">
        <v>38</v>
      </c>
    </row>
    <row r="806" spans="3:19" x14ac:dyDescent="0.25">
      <c r="C806" s="64">
        <v>79322</v>
      </c>
      <c r="D806">
        <v>1</v>
      </c>
      <c r="E806" t="s">
        <v>20</v>
      </c>
      <c r="F806" t="s">
        <v>36</v>
      </c>
      <c r="G806">
        <v>1</v>
      </c>
      <c r="H806">
        <v>1</v>
      </c>
      <c r="I806" t="s">
        <v>1787</v>
      </c>
      <c r="J806" t="s">
        <v>509</v>
      </c>
      <c r="K806" t="s">
        <v>484</v>
      </c>
      <c r="L806" t="s">
        <v>3493</v>
      </c>
      <c r="N806" t="s">
        <v>3493</v>
      </c>
      <c r="O806" t="s">
        <v>3493</v>
      </c>
      <c r="R806" s="86">
        <v>0</v>
      </c>
      <c r="S806" s="66">
        <v>3</v>
      </c>
    </row>
    <row r="807" spans="3:19" x14ac:dyDescent="0.25">
      <c r="C807" s="64" t="s">
        <v>2664</v>
      </c>
      <c r="R807" s="86">
        <v>0</v>
      </c>
      <c r="S807" s="66">
        <v>3</v>
      </c>
    </row>
    <row r="808" spans="3:19" x14ac:dyDescent="0.25">
      <c r="C808" s="64">
        <v>78727</v>
      </c>
      <c r="D808">
        <v>1</v>
      </c>
      <c r="E808" t="s">
        <v>20</v>
      </c>
      <c r="F808" t="s">
        <v>18</v>
      </c>
      <c r="G808">
        <v>6</v>
      </c>
      <c r="H808">
        <v>6</v>
      </c>
      <c r="I808" t="s">
        <v>1789</v>
      </c>
      <c r="J808" t="s">
        <v>509</v>
      </c>
      <c r="K808" t="s">
        <v>484</v>
      </c>
      <c r="L808" t="s">
        <v>3493</v>
      </c>
      <c r="N808" t="s">
        <v>3494</v>
      </c>
      <c r="O808" t="s">
        <v>3493</v>
      </c>
      <c r="Q808" t="s">
        <v>143</v>
      </c>
      <c r="R808" s="86">
        <v>5760</v>
      </c>
      <c r="S808" s="66">
        <v>39.1</v>
      </c>
    </row>
    <row r="809" spans="3:19" x14ac:dyDescent="0.25">
      <c r="C809" s="64" t="s">
        <v>2774</v>
      </c>
      <c r="R809" s="86">
        <v>5760</v>
      </c>
      <c r="S809" s="66">
        <v>39.1</v>
      </c>
    </row>
    <row r="810" spans="3:19" x14ac:dyDescent="0.25">
      <c r="C810" s="64">
        <v>78401</v>
      </c>
      <c r="D810">
        <v>1</v>
      </c>
      <c r="E810" t="s">
        <v>31</v>
      </c>
      <c r="F810" t="s">
        <v>18</v>
      </c>
      <c r="G810">
        <v>2</v>
      </c>
      <c r="H810">
        <v>2</v>
      </c>
      <c r="I810" t="s">
        <v>1791</v>
      </c>
      <c r="K810" t="s">
        <v>484</v>
      </c>
      <c r="L810" t="s">
        <v>3493</v>
      </c>
      <c r="N810" t="s">
        <v>3494</v>
      </c>
      <c r="O810" t="s">
        <v>3494</v>
      </c>
      <c r="Q810" t="s">
        <v>143</v>
      </c>
      <c r="R810" s="86">
        <v>2118</v>
      </c>
      <c r="S810" s="66">
        <v>22.7</v>
      </c>
    </row>
    <row r="811" spans="3:19" x14ac:dyDescent="0.25">
      <c r="D811">
        <v>2</v>
      </c>
      <c r="E811" t="s">
        <v>20</v>
      </c>
      <c r="F811" t="s">
        <v>18</v>
      </c>
      <c r="G811">
        <v>1</v>
      </c>
      <c r="H811">
        <v>1</v>
      </c>
      <c r="I811" t="s">
        <v>1793</v>
      </c>
      <c r="K811" t="s">
        <v>484</v>
      </c>
      <c r="L811" t="s">
        <v>3493</v>
      </c>
      <c r="N811" t="s">
        <v>3494</v>
      </c>
      <c r="O811" t="s">
        <v>3493</v>
      </c>
      <c r="Q811" t="s">
        <v>143</v>
      </c>
      <c r="R811" s="86">
        <v>706</v>
      </c>
      <c r="S811" s="66">
        <v>8.6999999999999993</v>
      </c>
    </row>
    <row r="812" spans="3:19" x14ac:dyDescent="0.25">
      <c r="C812" s="64" t="s">
        <v>2704</v>
      </c>
      <c r="R812" s="86">
        <v>2824</v>
      </c>
      <c r="S812" s="66">
        <v>31.4</v>
      </c>
    </row>
    <row r="813" spans="3:19" x14ac:dyDescent="0.25">
      <c r="C813" s="64">
        <v>78854</v>
      </c>
      <c r="D813">
        <v>1</v>
      </c>
      <c r="E813" t="s">
        <v>31</v>
      </c>
      <c r="F813" t="s">
        <v>18</v>
      </c>
      <c r="G813">
        <v>2</v>
      </c>
      <c r="H813">
        <v>2</v>
      </c>
      <c r="I813" t="s">
        <v>691</v>
      </c>
      <c r="J813" t="s">
        <v>476</v>
      </c>
      <c r="K813" t="s">
        <v>484</v>
      </c>
      <c r="L813" t="s">
        <v>3493</v>
      </c>
      <c r="N813" t="s">
        <v>3494</v>
      </c>
      <c r="O813" t="s">
        <v>3494</v>
      </c>
      <c r="Q813" t="s">
        <v>143</v>
      </c>
      <c r="R813" s="86">
        <v>720</v>
      </c>
      <c r="S813" s="66">
        <v>6.28</v>
      </c>
    </row>
    <row r="814" spans="3:19" x14ac:dyDescent="0.25">
      <c r="C814" s="64" t="s">
        <v>2642</v>
      </c>
      <c r="R814" s="86">
        <v>720</v>
      </c>
      <c r="S814" s="66">
        <v>6.28</v>
      </c>
    </row>
    <row r="815" spans="3:19" x14ac:dyDescent="0.25">
      <c r="C815" s="64">
        <v>77187</v>
      </c>
      <c r="D815">
        <v>1</v>
      </c>
      <c r="E815" t="s">
        <v>20</v>
      </c>
      <c r="F815" t="s">
        <v>18</v>
      </c>
      <c r="G815">
        <v>4</v>
      </c>
      <c r="H815">
        <v>4</v>
      </c>
      <c r="I815" t="s">
        <v>1794</v>
      </c>
      <c r="K815" t="s">
        <v>190</v>
      </c>
      <c r="L815" t="s">
        <v>3494</v>
      </c>
      <c r="N815" t="s">
        <v>3494</v>
      </c>
      <c r="O815" t="s">
        <v>3493</v>
      </c>
      <c r="R815" s="86">
        <v>2890</v>
      </c>
      <c r="S815" s="66">
        <v>50</v>
      </c>
    </row>
    <row r="816" spans="3:19" x14ac:dyDescent="0.25">
      <c r="D816">
        <v>2</v>
      </c>
      <c r="E816" t="s">
        <v>20</v>
      </c>
      <c r="F816" t="s">
        <v>18</v>
      </c>
      <c r="G816">
        <v>1</v>
      </c>
      <c r="H816">
        <v>1</v>
      </c>
      <c r="I816" t="s">
        <v>1796</v>
      </c>
      <c r="K816" t="s">
        <v>190</v>
      </c>
      <c r="L816" t="s">
        <v>3494</v>
      </c>
      <c r="N816" t="s">
        <v>3494</v>
      </c>
      <c r="O816" t="s">
        <v>3493</v>
      </c>
      <c r="R816" s="86">
        <v>1700</v>
      </c>
      <c r="S816" s="66">
        <v>30</v>
      </c>
    </row>
    <row r="817" spans="3:19" x14ac:dyDescent="0.25">
      <c r="C817" s="64" t="s">
        <v>2665</v>
      </c>
      <c r="R817" s="86">
        <v>4590</v>
      </c>
      <c r="S817" s="66">
        <v>80</v>
      </c>
    </row>
    <row r="818" spans="3:19" x14ac:dyDescent="0.25">
      <c r="C818" s="64">
        <v>72844</v>
      </c>
      <c r="D818">
        <v>1</v>
      </c>
      <c r="E818" t="s">
        <v>150</v>
      </c>
      <c r="F818" t="s">
        <v>18</v>
      </c>
      <c r="G818">
        <v>8</v>
      </c>
      <c r="H818">
        <v>0</v>
      </c>
      <c r="I818" t="s">
        <v>1798</v>
      </c>
      <c r="J818" t="s">
        <v>476</v>
      </c>
      <c r="K818" t="s">
        <v>484</v>
      </c>
      <c r="L818" t="s">
        <v>3493</v>
      </c>
      <c r="N818" t="s">
        <v>3494</v>
      </c>
      <c r="O818" t="s">
        <v>3494</v>
      </c>
      <c r="Q818" t="s">
        <v>143</v>
      </c>
      <c r="R818" s="86">
        <v>0</v>
      </c>
      <c r="S818" s="66">
        <v>0</v>
      </c>
    </row>
    <row r="819" spans="3:19" x14ac:dyDescent="0.25">
      <c r="C819" s="64" t="s">
        <v>2666</v>
      </c>
      <c r="R819" s="86">
        <v>0</v>
      </c>
      <c r="S819" s="66">
        <v>0</v>
      </c>
    </row>
    <row r="820" spans="3:19" x14ac:dyDescent="0.25">
      <c r="C820" s="64">
        <v>76093</v>
      </c>
      <c r="D820">
        <v>2</v>
      </c>
      <c r="E820" t="s">
        <v>31</v>
      </c>
      <c r="F820" t="s">
        <v>18</v>
      </c>
      <c r="G820">
        <v>5</v>
      </c>
      <c r="H820">
        <v>5</v>
      </c>
      <c r="I820" t="s">
        <v>694</v>
      </c>
      <c r="J820" t="s">
        <v>509</v>
      </c>
      <c r="K820" t="s">
        <v>484</v>
      </c>
      <c r="L820" t="s">
        <v>3493</v>
      </c>
      <c r="N820" t="s">
        <v>3494</v>
      </c>
      <c r="O820" t="s">
        <v>3494</v>
      </c>
      <c r="Q820" t="s">
        <v>143</v>
      </c>
      <c r="R820" s="86">
        <v>2364</v>
      </c>
      <c r="S820" s="66">
        <v>24</v>
      </c>
    </row>
    <row r="821" spans="3:19" x14ac:dyDescent="0.25">
      <c r="C821" s="64" t="s">
        <v>1302</v>
      </c>
      <c r="R821" s="86">
        <v>2364</v>
      </c>
      <c r="S821" s="66">
        <v>24</v>
      </c>
    </row>
    <row r="822" spans="3:19" x14ac:dyDescent="0.25">
      <c r="C822" s="64">
        <v>79010</v>
      </c>
      <c r="D822">
        <v>1</v>
      </c>
      <c r="E822" t="s">
        <v>20</v>
      </c>
      <c r="F822" t="s">
        <v>18</v>
      </c>
      <c r="G822">
        <v>1</v>
      </c>
      <c r="H822">
        <v>1</v>
      </c>
      <c r="I822" t="s">
        <v>1802</v>
      </c>
      <c r="J822" t="s">
        <v>476</v>
      </c>
      <c r="K822" t="s">
        <v>156</v>
      </c>
      <c r="L822" t="s">
        <v>3494</v>
      </c>
      <c r="N822" t="s">
        <v>6456</v>
      </c>
      <c r="O822" t="s">
        <v>6456</v>
      </c>
      <c r="P822" t="s">
        <v>6456</v>
      </c>
      <c r="Q822" t="s">
        <v>6456</v>
      </c>
      <c r="R822" s="86">
        <v>380</v>
      </c>
      <c r="S822" s="66">
        <v>3.8</v>
      </c>
    </row>
    <row r="823" spans="3:19" x14ac:dyDescent="0.25">
      <c r="C823" s="64" t="s">
        <v>2622</v>
      </c>
      <c r="R823" s="86">
        <v>380</v>
      </c>
      <c r="S823" s="66">
        <v>3.8</v>
      </c>
    </row>
    <row r="824" spans="3:19" x14ac:dyDescent="0.25">
      <c r="C824" s="64">
        <v>78616</v>
      </c>
      <c r="D824">
        <v>1</v>
      </c>
      <c r="E824" t="s">
        <v>20</v>
      </c>
      <c r="F824" t="s">
        <v>18</v>
      </c>
      <c r="G824">
        <v>2</v>
      </c>
      <c r="H824">
        <v>2</v>
      </c>
      <c r="I824" t="s">
        <v>1812</v>
      </c>
      <c r="K824" t="s">
        <v>208</v>
      </c>
      <c r="L824" t="s">
        <v>3493</v>
      </c>
      <c r="M824" t="s">
        <v>208</v>
      </c>
      <c r="N824" t="s">
        <v>3493</v>
      </c>
      <c r="O824" t="s">
        <v>3493</v>
      </c>
      <c r="Q824" t="s">
        <v>143</v>
      </c>
      <c r="R824" s="86">
        <v>1440</v>
      </c>
      <c r="S824" s="66">
        <v>18</v>
      </c>
    </row>
    <row r="825" spans="3:19" x14ac:dyDescent="0.25">
      <c r="C825" s="64" t="s">
        <v>2667</v>
      </c>
      <c r="R825" s="86">
        <v>1440</v>
      </c>
      <c r="S825" s="66">
        <v>18</v>
      </c>
    </row>
    <row r="826" spans="3:19" x14ac:dyDescent="0.25">
      <c r="C826" s="64">
        <v>78703</v>
      </c>
      <c r="D826">
        <v>1</v>
      </c>
      <c r="E826" t="s">
        <v>20</v>
      </c>
      <c r="F826" t="s">
        <v>18</v>
      </c>
      <c r="G826">
        <v>1</v>
      </c>
      <c r="H826">
        <v>1</v>
      </c>
      <c r="I826" t="s">
        <v>1815</v>
      </c>
      <c r="J826" t="s">
        <v>509</v>
      </c>
      <c r="K826" t="s">
        <v>185</v>
      </c>
      <c r="L826" t="s">
        <v>3494</v>
      </c>
      <c r="N826" t="s">
        <v>3494</v>
      </c>
      <c r="O826" t="s">
        <v>3493</v>
      </c>
      <c r="R826" s="86">
        <v>660</v>
      </c>
      <c r="S826" s="66">
        <v>10.5</v>
      </c>
    </row>
    <row r="827" spans="3:19" x14ac:dyDescent="0.25">
      <c r="C827" s="64" t="s">
        <v>2730</v>
      </c>
      <c r="R827" s="86">
        <v>660</v>
      </c>
      <c r="S827" s="66">
        <v>10.5</v>
      </c>
    </row>
    <row r="828" spans="3:19" x14ac:dyDescent="0.25">
      <c r="C828" s="64">
        <v>78699</v>
      </c>
      <c r="D828">
        <v>1</v>
      </c>
      <c r="E828" t="s">
        <v>20</v>
      </c>
      <c r="F828" t="s">
        <v>18</v>
      </c>
      <c r="G828">
        <v>3</v>
      </c>
      <c r="H828">
        <v>3</v>
      </c>
      <c r="I828" t="s">
        <v>1817</v>
      </c>
      <c r="J828" t="s">
        <v>510</v>
      </c>
      <c r="K828" t="s">
        <v>484</v>
      </c>
      <c r="L828" t="s">
        <v>3493</v>
      </c>
      <c r="N828" t="s">
        <v>3494</v>
      </c>
      <c r="O828" t="s">
        <v>3494</v>
      </c>
      <c r="R828" s="86">
        <v>2030.1428500000002</v>
      </c>
      <c r="S828" s="66">
        <v>24</v>
      </c>
    </row>
    <row r="829" spans="3:19" x14ac:dyDescent="0.25">
      <c r="D829">
        <v>2</v>
      </c>
      <c r="E829" t="s">
        <v>20</v>
      </c>
      <c r="F829" t="s">
        <v>18</v>
      </c>
      <c r="G829">
        <v>2</v>
      </c>
      <c r="H829">
        <v>2</v>
      </c>
      <c r="I829" t="s">
        <v>1819</v>
      </c>
      <c r="J829" t="s">
        <v>510</v>
      </c>
      <c r="K829" t="s">
        <v>156</v>
      </c>
      <c r="L829" t="s">
        <v>3494</v>
      </c>
      <c r="N829" t="s">
        <v>3494</v>
      </c>
      <c r="O829" t="s">
        <v>3494</v>
      </c>
      <c r="R829" s="86">
        <v>1880.14285</v>
      </c>
      <c r="S829" s="66">
        <v>39</v>
      </c>
    </row>
    <row r="830" spans="3:19" x14ac:dyDescent="0.25">
      <c r="D830">
        <v>3</v>
      </c>
      <c r="E830" t="s">
        <v>20</v>
      </c>
      <c r="F830" t="s">
        <v>18</v>
      </c>
      <c r="G830">
        <v>4</v>
      </c>
      <c r="H830">
        <v>4</v>
      </c>
      <c r="I830" t="s">
        <v>1821</v>
      </c>
      <c r="J830" t="s">
        <v>510</v>
      </c>
      <c r="K830" t="s">
        <v>484</v>
      </c>
      <c r="L830" t="s">
        <v>3493</v>
      </c>
      <c r="N830" t="s">
        <v>3494</v>
      </c>
      <c r="O830" t="s">
        <v>3494</v>
      </c>
      <c r="R830" s="86">
        <v>2560.2856999999999</v>
      </c>
      <c r="S830" s="66">
        <v>29.2</v>
      </c>
    </row>
    <row r="831" spans="3:19" x14ac:dyDescent="0.25">
      <c r="D831">
        <v>4</v>
      </c>
      <c r="E831" t="s">
        <v>20</v>
      </c>
      <c r="F831" t="s">
        <v>18</v>
      </c>
      <c r="G831">
        <v>1</v>
      </c>
      <c r="H831">
        <v>1</v>
      </c>
      <c r="I831" t="s">
        <v>1823</v>
      </c>
      <c r="J831" t="s">
        <v>510</v>
      </c>
      <c r="K831" t="s">
        <v>484</v>
      </c>
      <c r="L831" t="s">
        <v>3493</v>
      </c>
      <c r="N831" t="s">
        <v>3494</v>
      </c>
      <c r="O831" t="s">
        <v>3494</v>
      </c>
      <c r="R831" s="86">
        <v>680.14284999999995</v>
      </c>
      <c r="S831" s="66">
        <v>7.5</v>
      </c>
    </row>
    <row r="832" spans="3:19" x14ac:dyDescent="0.25">
      <c r="D832">
        <v>5</v>
      </c>
      <c r="E832" t="s">
        <v>20</v>
      </c>
      <c r="F832" t="s">
        <v>18</v>
      </c>
      <c r="G832">
        <v>1</v>
      </c>
      <c r="H832">
        <v>1</v>
      </c>
      <c r="I832" t="s">
        <v>1825</v>
      </c>
      <c r="J832" t="s">
        <v>510</v>
      </c>
      <c r="K832" t="s">
        <v>484</v>
      </c>
      <c r="L832" t="s">
        <v>3493</v>
      </c>
      <c r="N832" t="s">
        <v>3494</v>
      </c>
      <c r="O832" t="s">
        <v>3494</v>
      </c>
      <c r="R832" s="86">
        <v>755.14284999999995</v>
      </c>
      <c r="S832" s="66">
        <v>9.8000000000000007</v>
      </c>
    </row>
    <row r="833" spans="3:19" x14ac:dyDescent="0.25">
      <c r="D833">
        <v>6</v>
      </c>
      <c r="E833" t="s">
        <v>20</v>
      </c>
      <c r="F833" t="s">
        <v>18</v>
      </c>
      <c r="G833">
        <v>2</v>
      </c>
      <c r="H833">
        <v>2</v>
      </c>
      <c r="I833" t="s">
        <v>1827</v>
      </c>
      <c r="J833" t="s">
        <v>510</v>
      </c>
      <c r="K833" t="s">
        <v>484</v>
      </c>
      <c r="L833" t="s">
        <v>3493</v>
      </c>
      <c r="N833" t="s">
        <v>3493</v>
      </c>
      <c r="O833" t="s">
        <v>3493</v>
      </c>
      <c r="R833" s="86">
        <v>1575.1428599999999</v>
      </c>
      <c r="S833" s="66">
        <v>17</v>
      </c>
    </row>
    <row r="834" spans="3:19" x14ac:dyDescent="0.25">
      <c r="C834" s="64" t="s">
        <v>2731</v>
      </c>
      <c r="R834" s="86">
        <v>9480.999960000001</v>
      </c>
      <c r="S834" s="66">
        <v>126.5</v>
      </c>
    </row>
    <row r="835" spans="3:19" x14ac:dyDescent="0.25">
      <c r="C835" s="64">
        <v>79347</v>
      </c>
      <c r="D835">
        <v>1</v>
      </c>
      <c r="E835" t="s">
        <v>20</v>
      </c>
      <c r="F835" t="s">
        <v>36</v>
      </c>
      <c r="G835">
        <v>1</v>
      </c>
      <c r="H835">
        <v>1</v>
      </c>
      <c r="I835" t="s">
        <v>1829</v>
      </c>
      <c r="J835" t="s">
        <v>510</v>
      </c>
      <c r="K835" t="s">
        <v>484</v>
      </c>
      <c r="L835" t="s">
        <v>3493</v>
      </c>
      <c r="N835" t="s">
        <v>3493</v>
      </c>
      <c r="O835" t="s">
        <v>3493</v>
      </c>
      <c r="R835" s="86">
        <v>0</v>
      </c>
      <c r="S835" s="66">
        <v>9.1999999999999993</v>
      </c>
    </row>
    <row r="836" spans="3:19" x14ac:dyDescent="0.25">
      <c r="C836" s="64" t="s">
        <v>2668</v>
      </c>
      <c r="R836" s="86">
        <v>0</v>
      </c>
      <c r="S836" s="66">
        <v>9.1999999999999993</v>
      </c>
    </row>
    <row r="837" spans="3:19" x14ac:dyDescent="0.25">
      <c r="C837" s="64">
        <v>78943</v>
      </c>
      <c r="D837">
        <v>1</v>
      </c>
      <c r="E837" t="s">
        <v>20</v>
      </c>
      <c r="F837" t="s">
        <v>18</v>
      </c>
      <c r="G837">
        <v>3</v>
      </c>
      <c r="H837">
        <v>3</v>
      </c>
      <c r="I837" t="s">
        <v>1831</v>
      </c>
      <c r="J837" t="s">
        <v>509</v>
      </c>
      <c r="K837" t="s">
        <v>484</v>
      </c>
      <c r="L837" t="s">
        <v>3493</v>
      </c>
      <c r="N837" t="s">
        <v>3493</v>
      </c>
      <c r="O837" t="s">
        <v>3493</v>
      </c>
      <c r="R837" s="86">
        <v>2472</v>
      </c>
      <c r="S837" s="66">
        <v>30.6</v>
      </c>
    </row>
    <row r="838" spans="3:19" x14ac:dyDescent="0.25">
      <c r="C838" s="64" t="s">
        <v>2808</v>
      </c>
      <c r="R838" s="86">
        <v>2472</v>
      </c>
      <c r="S838" s="66">
        <v>30.6</v>
      </c>
    </row>
    <row r="839" spans="3:19" x14ac:dyDescent="0.25">
      <c r="C839" s="64">
        <v>75954</v>
      </c>
      <c r="D839">
        <v>27</v>
      </c>
      <c r="E839" t="s">
        <v>20</v>
      </c>
      <c r="F839" t="s">
        <v>18</v>
      </c>
      <c r="G839">
        <v>1</v>
      </c>
      <c r="H839">
        <v>1</v>
      </c>
      <c r="I839" t="s">
        <v>1893</v>
      </c>
      <c r="K839" t="s">
        <v>484</v>
      </c>
      <c r="L839" t="s">
        <v>3493</v>
      </c>
      <c r="N839" t="s">
        <v>3494</v>
      </c>
      <c r="O839" t="s">
        <v>3493</v>
      </c>
      <c r="Q839" t="s">
        <v>143</v>
      </c>
      <c r="R839" s="86">
        <v>1006</v>
      </c>
      <c r="S839" s="66">
        <v>23</v>
      </c>
    </row>
    <row r="840" spans="3:19" x14ac:dyDescent="0.25">
      <c r="D840">
        <v>28</v>
      </c>
      <c r="E840" t="s">
        <v>20</v>
      </c>
      <c r="F840" t="s">
        <v>18</v>
      </c>
      <c r="G840">
        <v>4</v>
      </c>
      <c r="H840">
        <v>4</v>
      </c>
      <c r="I840" t="s">
        <v>1895</v>
      </c>
      <c r="K840" t="s">
        <v>484</v>
      </c>
      <c r="L840" t="s">
        <v>3493</v>
      </c>
      <c r="N840" t="s">
        <v>3494</v>
      </c>
      <c r="O840" t="s">
        <v>3493</v>
      </c>
      <c r="Q840" t="s">
        <v>143</v>
      </c>
      <c r="R840" s="86">
        <v>3368</v>
      </c>
      <c r="S840" s="66">
        <v>64.400000000000006</v>
      </c>
    </row>
    <row r="841" spans="3:19" x14ac:dyDescent="0.25">
      <c r="D841">
        <v>29</v>
      </c>
      <c r="E841" t="s">
        <v>20</v>
      </c>
      <c r="F841" t="s">
        <v>18</v>
      </c>
      <c r="G841">
        <v>1</v>
      </c>
      <c r="H841">
        <v>1</v>
      </c>
      <c r="I841" t="s">
        <v>1897</v>
      </c>
      <c r="K841" t="s">
        <v>484</v>
      </c>
      <c r="L841" t="s">
        <v>3493</v>
      </c>
      <c r="N841" t="s">
        <v>3494</v>
      </c>
      <c r="O841" t="s">
        <v>3493</v>
      </c>
      <c r="Q841" t="s">
        <v>143</v>
      </c>
      <c r="R841" s="86">
        <v>800</v>
      </c>
      <c r="S841" s="66">
        <v>16.3</v>
      </c>
    </row>
    <row r="842" spans="3:19" x14ac:dyDescent="0.25">
      <c r="D842">
        <v>41</v>
      </c>
      <c r="E842" t="s">
        <v>20</v>
      </c>
      <c r="F842" t="s">
        <v>18</v>
      </c>
      <c r="G842">
        <v>1</v>
      </c>
      <c r="H842">
        <v>1</v>
      </c>
      <c r="I842" t="s">
        <v>1899</v>
      </c>
      <c r="K842" t="s">
        <v>484</v>
      </c>
      <c r="L842" t="s">
        <v>3493</v>
      </c>
      <c r="N842" t="s">
        <v>3494</v>
      </c>
      <c r="O842" t="s">
        <v>3493</v>
      </c>
      <c r="Q842" t="s">
        <v>143</v>
      </c>
      <c r="R842" s="86">
        <v>936</v>
      </c>
      <c r="S842" s="66">
        <v>16.3</v>
      </c>
    </row>
    <row r="843" spans="3:19" x14ac:dyDescent="0.25">
      <c r="D843">
        <v>42</v>
      </c>
      <c r="E843" t="s">
        <v>20</v>
      </c>
      <c r="F843" t="s">
        <v>18</v>
      </c>
      <c r="G843">
        <v>2</v>
      </c>
      <c r="H843">
        <v>2</v>
      </c>
      <c r="I843" t="s">
        <v>1901</v>
      </c>
      <c r="K843" t="s">
        <v>484</v>
      </c>
      <c r="L843" t="s">
        <v>3493</v>
      </c>
      <c r="N843" t="s">
        <v>3494</v>
      </c>
      <c r="O843" t="s">
        <v>3493</v>
      </c>
      <c r="Q843" t="s">
        <v>143</v>
      </c>
      <c r="R843" s="86">
        <v>775</v>
      </c>
      <c r="S843" s="66">
        <v>23</v>
      </c>
    </row>
    <row r="844" spans="3:19" x14ac:dyDescent="0.25">
      <c r="C844" s="64" t="s">
        <v>2669</v>
      </c>
      <c r="R844" s="86">
        <v>6885</v>
      </c>
      <c r="S844" s="66">
        <v>143</v>
      </c>
    </row>
    <row r="845" spans="3:19" x14ac:dyDescent="0.25">
      <c r="C845" s="64">
        <v>78926</v>
      </c>
      <c r="D845">
        <v>1</v>
      </c>
      <c r="E845" t="s">
        <v>20</v>
      </c>
      <c r="F845" t="s">
        <v>18</v>
      </c>
      <c r="G845">
        <v>1</v>
      </c>
      <c r="H845">
        <v>1</v>
      </c>
      <c r="I845" t="s">
        <v>1908</v>
      </c>
      <c r="J845" t="s">
        <v>509</v>
      </c>
      <c r="K845" t="s">
        <v>484</v>
      </c>
      <c r="L845" t="s">
        <v>3493</v>
      </c>
      <c r="N845" t="s">
        <v>3494</v>
      </c>
      <c r="O845" t="s">
        <v>3493</v>
      </c>
      <c r="R845" s="86">
        <v>1283</v>
      </c>
      <c r="S845" s="66">
        <v>10.3</v>
      </c>
    </row>
    <row r="846" spans="3:19" x14ac:dyDescent="0.25">
      <c r="C846" s="64" t="s">
        <v>2778</v>
      </c>
      <c r="R846" s="86">
        <v>1283</v>
      </c>
      <c r="S846" s="66">
        <v>10.3</v>
      </c>
    </row>
    <row r="847" spans="3:19" x14ac:dyDescent="0.25">
      <c r="C847" s="64">
        <v>77910</v>
      </c>
      <c r="D847">
        <v>1</v>
      </c>
      <c r="E847" t="s">
        <v>20</v>
      </c>
      <c r="F847" t="s">
        <v>18</v>
      </c>
      <c r="G847">
        <v>8</v>
      </c>
      <c r="H847">
        <v>8</v>
      </c>
      <c r="I847" t="s">
        <v>1910</v>
      </c>
      <c r="K847" t="s">
        <v>484</v>
      </c>
      <c r="L847" t="s">
        <v>3493</v>
      </c>
      <c r="N847" t="s">
        <v>3494</v>
      </c>
      <c r="O847" t="s">
        <v>3493</v>
      </c>
      <c r="Q847" t="s">
        <v>143</v>
      </c>
      <c r="R847" s="86">
        <v>4412</v>
      </c>
      <c r="S847" s="66">
        <v>51.2</v>
      </c>
    </row>
    <row r="848" spans="3:19" x14ac:dyDescent="0.25">
      <c r="D848">
        <v>2</v>
      </c>
      <c r="E848" t="s">
        <v>20</v>
      </c>
      <c r="F848" t="s">
        <v>18</v>
      </c>
      <c r="G848">
        <v>4</v>
      </c>
      <c r="H848">
        <v>4</v>
      </c>
      <c r="I848" t="s">
        <v>1911</v>
      </c>
      <c r="K848" t="s">
        <v>484</v>
      </c>
      <c r="L848" t="s">
        <v>3493</v>
      </c>
      <c r="N848" t="s">
        <v>3494</v>
      </c>
      <c r="O848" t="s">
        <v>3493</v>
      </c>
      <c r="Q848" t="s">
        <v>143</v>
      </c>
      <c r="R848" s="86">
        <v>2286</v>
      </c>
      <c r="S848" s="66">
        <v>26.4</v>
      </c>
    </row>
    <row r="849" spans="3:19" x14ac:dyDescent="0.25">
      <c r="C849" s="64" t="s">
        <v>2732</v>
      </c>
      <c r="R849" s="86">
        <v>6698</v>
      </c>
      <c r="S849" s="66">
        <v>77.599999999999994</v>
      </c>
    </row>
    <row r="850" spans="3:19" x14ac:dyDescent="0.25">
      <c r="C850" s="64">
        <v>79157</v>
      </c>
      <c r="D850">
        <v>1</v>
      </c>
      <c r="E850" t="s">
        <v>20</v>
      </c>
      <c r="F850" t="s">
        <v>18</v>
      </c>
      <c r="G850">
        <v>2</v>
      </c>
      <c r="H850">
        <v>2</v>
      </c>
      <c r="I850" t="s">
        <v>1938</v>
      </c>
      <c r="J850" t="s">
        <v>509</v>
      </c>
      <c r="K850" t="s">
        <v>484</v>
      </c>
      <c r="L850" t="s">
        <v>3493</v>
      </c>
      <c r="N850" t="s">
        <v>3493</v>
      </c>
      <c r="O850" t="s">
        <v>3493</v>
      </c>
      <c r="R850" s="86">
        <v>960</v>
      </c>
      <c r="S850" s="66">
        <v>11.8</v>
      </c>
    </row>
    <row r="851" spans="3:19" x14ac:dyDescent="0.25">
      <c r="D851">
        <v>2</v>
      </c>
      <c r="E851" t="s">
        <v>20</v>
      </c>
      <c r="F851" t="s">
        <v>18</v>
      </c>
      <c r="G851">
        <v>3</v>
      </c>
      <c r="H851">
        <v>3</v>
      </c>
      <c r="I851" t="s">
        <v>1940</v>
      </c>
      <c r="J851" t="s">
        <v>509</v>
      </c>
      <c r="K851" t="s">
        <v>484</v>
      </c>
      <c r="L851" t="s">
        <v>3493</v>
      </c>
      <c r="N851" t="s">
        <v>3493</v>
      </c>
      <c r="O851" t="s">
        <v>3493</v>
      </c>
      <c r="R851" s="86">
        <v>1920</v>
      </c>
      <c r="S851" s="66">
        <v>17.7</v>
      </c>
    </row>
    <row r="852" spans="3:19" x14ac:dyDescent="0.25">
      <c r="D852">
        <v>3</v>
      </c>
      <c r="E852" t="s">
        <v>20</v>
      </c>
      <c r="F852" t="s">
        <v>18</v>
      </c>
      <c r="G852">
        <v>2</v>
      </c>
      <c r="H852">
        <v>2</v>
      </c>
      <c r="I852" t="s">
        <v>1942</v>
      </c>
      <c r="J852" t="s">
        <v>509</v>
      </c>
      <c r="K852" t="s">
        <v>484</v>
      </c>
      <c r="L852" t="s">
        <v>3493</v>
      </c>
      <c r="N852" t="s">
        <v>3493</v>
      </c>
      <c r="O852" t="s">
        <v>3493</v>
      </c>
      <c r="R852" s="86">
        <v>1280</v>
      </c>
      <c r="S852" s="66">
        <v>11.6</v>
      </c>
    </row>
    <row r="853" spans="3:19" x14ac:dyDescent="0.25">
      <c r="C853" s="64" t="s">
        <v>2810</v>
      </c>
      <c r="R853" s="86">
        <v>4160</v>
      </c>
      <c r="S853" s="66">
        <v>41.1</v>
      </c>
    </row>
    <row r="854" spans="3:19" x14ac:dyDescent="0.25">
      <c r="C854" s="64">
        <v>78517</v>
      </c>
      <c r="D854">
        <v>1</v>
      </c>
      <c r="E854" t="s">
        <v>31</v>
      </c>
      <c r="F854" t="s">
        <v>18</v>
      </c>
      <c r="G854">
        <v>1</v>
      </c>
      <c r="H854">
        <v>1</v>
      </c>
      <c r="I854" t="s">
        <v>1944</v>
      </c>
      <c r="J854" t="s">
        <v>476</v>
      </c>
      <c r="K854" t="s">
        <v>484</v>
      </c>
      <c r="L854" t="s">
        <v>3493</v>
      </c>
      <c r="N854" t="s">
        <v>3494</v>
      </c>
      <c r="O854" t="s">
        <v>3494</v>
      </c>
      <c r="Q854" t="s">
        <v>143</v>
      </c>
      <c r="R854" s="86">
        <v>664</v>
      </c>
      <c r="S854" s="66">
        <v>7.2</v>
      </c>
    </row>
    <row r="855" spans="3:19" x14ac:dyDescent="0.25">
      <c r="D855">
        <v>2</v>
      </c>
      <c r="E855" t="s">
        <v>31</v>
      </c>
      <c r="F855" t="s">
        <v>18</v>
      </c>
      <c r="G855">
        <v>2</v>
      </c>
      <c r="H855">
        <v>2</v>
      </c>
      <c r="I855" t="s">
        <v>1945</v>
      </c>
      <c r="J855" t="s">
        <v>509</v>
      </c>
      <c r="K855" t="s">
        <v>484</v>
      </c>
      <c r="L855" t="s">
        <v>3493</v>
      </c>
      <c r="N855" t="s">
        <v>3494</v>
      </c>
      <c r="O855" t="s">
        <v>3494</v>
      </c>
      <c r="Q855" t="s">
        <v>143</v>
      </c>
      <c r="R855" s="86">
        <v>708</v>
      </c>
      <c r="S855" s="66">
        <v>6.2</v>
      </c>
    </row>
    <row r="856" spans="3:19" x14ac:dyDescent="0.25">
      <c r="C856" s="64" t="s">
        <v>2706</v>
      </c>
      <c r="R856" s="86">
        <v>1372</v>
      </c>
      <c r="S856" s="66">
        <v>13.4</v>
      </c>
    </row>
    <row r="857" spans="3:19" x14ac:dyDescent="0.25">
      <c r="C857" s="64">
        <v>78964</v>
      </c>
      <c r="D857">
        <v>1</v>
      </c>
      <c r="E857" t="s">
        <v>31</v>
      </c>
      <c r="F857" t="s">
        <v>36</v>
      </c>
      <c r="G857">
        <v>2</v>
      </c>
      <c r="H857">
        <v>2</v>
      </c>
      <c r="I857" t="s">
        <v>1952</v>
      </c>
      <c r="J857" t="s">
        <v>476</v>
      </c>
      <c r="K857" t="s">
        <v>484</v>
      </c>
      <c r="L857" t="s">
        <v>3493</v>
      </c>
      <c r="N857" t="s">
        <v>3494</v>
      </c>
      <c r="O857" t="s">
        <v>3494</v>
      </c>
      <c r="R857" s="86">
        <v>910</v>
      </c>
      <c r="S857" s="66">
        <v>38.6</v>
      </c>
    </row>
    <row r="858" spans="3:19" x14ac:dyDescent="0.25">
      <c r="C858" s="64" t="s">
        <v>2707</v>
      </c>
      <c r="R858" s="86">
        <v>910</v>
      </c>
      <c r="S858" s="66">
        <v>38.6</v>
      </c>
    </row>
    <row r="859" spans="3:19" x14ac:dyDescent="0.25">
      <c r="C859" s="64">
        <v>78667</v>
      </c>
      <c r="D859">
        <v>1</v>
      </c>
      <c r="E859" t="s">
        <v>31</v>
      </c>
      <c r="F859" t="s">
        <v>18</v>
      </c>
      <c r="G859">
        <v>2</v>
      </c>
      <c r="H859">
        <v>2</v>
      </c>
      <c r="I859" t="s">
        <v>1975</v>
      </c>
      <c r="J859" t="s">
        <v>476</v>
      </c>
      <c r="K859" t="s">
        <v>484</v>
      </c>
      <c r="L859" t="s">
        <v>3493</v>
      </c>
      <c r="N859" t="s">
        <v>3494</v>
      </c>
      <c r="O859" t="s">
        <v>3493</v>
      </c>
      <c r="Q859" t="s">
        <v>143</v>
      </c>
      <c r="R859" s="86">
        <v>1400</v>
      </c>
      <c r="S859" s="66">
        <v>13</v>
      </c>
    </row>
    <row r="860" spans="3:19" x14ac:dyDescent="0.25">
      <c r="C860" s="64" t="s">
        <v>2644</v>
      </c>
      <c r="R860" s="86">
        <v>1400</v>
      </c>
      <c r="S860" s="66">
        <v>13</v>
      </c>
    </row>
    <row r="861" spans="3:19" x14ac:dyDescent="0.25">
      <c r="C861" s="64">
        <v>75392</v>
      </c>
      <c r="D861">
        <v>1</v>
      </c>
      <c r="E861" t="s">
        <v>31</v>
      </c>
      <c r="F861" t="s">
        <v>18</v>
      </c>
      <c r="G861">
        <v>6</v>
      </c>
      <c r="H861">
        <v>6</v>
      </c>
      <c r="I861" t="s">
        <v>1983</v>
      </c>
      <c r="K861" t="s">
        <v>484</v>
      </c>
      <c r="L861" t="s">
        <v>3493</v>
      </c>
      <c r="N861" t="s">
        <v>3494</v>
      </c>
      <c r="O861" t="s">
        <v>3494</v>
      </c>
      <c r="Q861" t="s">
        <v>143</v>
      </c>
      <c r="R861" s="86">
        <v>2945</v>
      </c>
      <c r="S861" s="66">
        <v>34</v>
      </c>
    </row>
    <row r="862" spans="3:19" x14ac:dyDescent="0.25">
      <c r="C862" s="64" t="s">
        <v>2754</v>
      </c>
      <c r="R862" s="86">
        <v>2945</v>
      </c>
      <c r="S862" s="66">
        <v>34</v>
      </c>
    </row>
    <row r="863" spans="3:19" x14ac:dyDescent="0.25">
      <c r="C863" s="64">
        <v>78645</v>
      </c>
      <c r="D863">
        <v>1</v>
      </c>
      <c r="E863" t="s">
        <v>128</v>
      </c>
      <c r="F863" t="s">
        <v>18</v>
      </c>
      <c r="G863">
        <v>1</v>
      </c>
      <c r="H863">
        <v>0</v>
      </c>
      <c r="I863" t="s">
        <v>2020</v>
      </c>
      <c r="K863" t="s">
        <v>171</v>
      </c>
      <c r="L863" t="s">
        <v>3494</v>
      </c>
      <c r="N863" t="s">
        <v>3494</v>
      </c>
      <c r="O863" t="s">
        <v>3494</v>
      </c>
      <c r="Q863" t="s">
        <v>143</v>
      </c>
      <c r="R863" s="86">
        <v>0</v>
      </c>
      <c r="S863" s="66">
        <v>0</v>
      </c>
    </row>
    <row r="864" spans="3:19" x14ac:dyDescent="0.25">
      <c r="D864">
        <v>2</v>
      </c>
      <c r="E864" t="s">
        <v>128</v>
      </c>
      <c r="F864" t="s">
        <v>18</v>
      </c>
      <c r="G864">
        <v>1</v>
      </c>
      <c r="H864">
        <v>0</v>
      </c>
      <c r="I864" t="s">
        <v>2021</v>
      </c>
      <c r="K864" t="s">
        <v>177</v>
      </c>
      <c r="L864" t="s">
        <v>3494</v>
      </c>
      <c r="N864" t="s">
        <v>3494</v>
      </c>
      <c r="O864" t="s">
        <v>3494</v>
      </c>
      <c r="Q864" t="s">
        <v>143</v>
      </c>
      <c r="R864" s="86">
        <v>0</v>
      </c>
      <c r="S864" s="66">
        <v>0</v>
      </c>
    </row>
    <row r="865" spans="3:19" x14ac:dyDescent="0.25">
      <c r="C865" s="64" t="s">
        <v>2623</v>
      </c>
      <c r="R865" s="86">
        <v>0</v>
      </c>
      <c r="S865" s="66">
        <v>0</v>
      </c>
    </row>
    <row r="866" spans="3:19" x14ac:dyDescent="0.25">
      <c r="C866" s="64">
        <v>78661</v>
      </c>
      <c r="D866">
        <v>1</v>
      </c>
      <c r="E866" t="s">
        <v>37</v>
      </c>
      <c r="F866" t="s">
        <v>18</v>
      </c>
      <c r="G866">
        <v>1</v>
      </c>
      <c r="H866">
        <v>1</v>
      </c>
      <c r="I866" t="s">
        <v>76</v>
      </c>
      <c r="J866" t="s">
        <v>476</v>
      </c>
      <c r="K866" t="s">
        <v>171</v>
      </c>
      <c r="L866" t="s">
        <v>3493</v>
      </c>
      <c r="M866" t="s">
        <v>171</v>
      </c>
      <c r="N866" t="s">
        <v>3494</v>
      </c>
      <c r="O866" t="s">
        <v>3493</v>
      </c>
      <c r="Q866" t="s">
        <v>143</v>
      </c>
      <c r="R866" s="86">
        <v>805</v>
      </c>
      <c r="S866" s="66">
        <v>7</v>
      </c>
    </row>
    <row r="867" spans="3:19" x14ac:dyDescent="0.25">
      <c r="D867">
        <v>2</v>
      </c>
      <c r="E867" t="s">
        <v>37</v>
      </c>
      <c r="F867" t="s">
        <v>18</v>
      </c>
      <c r="G867">
        <v>2</v>
      </c>
      <c r="H867">
        <v>2</v>
      </c>
      <c r="I867" t="s">
        <v>2022</v>
      </c>
      <c r="J867" t="s">
        <v>476</v>
      </c>
      <c r="K867" t="s">
        <v>484</v>
      </c>
      <c r="L867" t="s">
        <v>3493</v>
      </c>
      <c r="N867" t="s">
        <v>3494</v>
      </c>
      <c r="O867" t="s">
        <v>3494</v>
      </c>
      <c r="Q867" t="s">
        <v>143</v>
      </c>
      <c r="R867" s="86">
        <v>830</v>
      </c>
      <c r="S867" s="66">
        <v>10</v>
      </c>
    </row>
    <row r="868" spans="3:19" x14ac:dyDescent="0.25">
      <c r="C868" s="64" t="s">
        <v>2624</v>
      </c>
      <c r="R868" s="86">
        <v>1635</v>
      </c>
      <c r="S868" s="66">
        <v>17</v>
      </c>
    </row>
    <row r="869" spans="3:19" x14ac:dyDescent="0.25">
      <c r="C869" s="64">
        <v>78047</v>
      </c>
      <c r="D869">
        <v>1</v>
      </c>
      <c r="E869" t="s">
        <v>31</v>
      </c>
      <c r="F869" t="s">
        <v>18</v>
      </c>
      <c r="G869">
        <v>9</v>
      </c>
      <c r="H869">
        <v>9</v>
      </c>
      <c r="I869" t="s">
        <v>2031</v>
      </c>
      <c r="K869" t="s">
        <v>484</v>
      </c>
      <c r="L869" t="s">
        <v>3493</v>
      </c>
      <c r="N869" t="s">
        <v>3494</v>
      </c>
      <c r="O869" t="s">
        <v>3494</v>
      </c>
      <c r="Q869" t="s">
        <v>143</v>
      </c>
      <c r="R869" s="86">
        <v>4320</v>
      </c>
      <c r="S869" s="66">
        <v>67.5</v>
      </c>
    </row>
    <row r="870" spans="3:19" x14ac:dyDescent="0.25">
      <c r="D870">
        <v>2</v>
      </c>
      <c r="E870" t="s">
        <v>31</v>
      </c>
      <c r="F870" t="s">
        <v>18</v>
      </c>
      <c r="G870">
        <v>1</v>
      </c>
      <c r="H870">
        <v>1</v>
      </c>
      <c r="I870" t="s">
        <v>2032</v>
      </c>
      <c r="K870" t="s">
        <v>484</v>
      </c>
      <c r="L870" t="s">
        <v>3493</v>
      </c>
      <c r="N870" t="s">
        <v>3494</v>
      </c>
      <c r="O870" t="s">
        <v>3494</v>
      </c>
      <c r="Q870" t="s">
        <v>143</v>
      </c>
      <c r="R870" s="86">
        <v>960</v>
      </c>
      <c r="S870" s="66">
        <v>11.8</v>
      </c>
    </row>
    <row r="871" spans="3:19" x14ac:dyDescent="0.25">
      <c r="D871">
        <v>3</v>
      </c>
      <c r="E871" t="s">
        <v>31</v>
      </c>
      <c r="F871" t="s">
        <v>18</v>
      </c>
      <c r="G871">
        <v>1</v>
      </c>
      <c r="H871">
        <v>1</v>
      </c>
      <c r="I871" t="s">
        <v>2034</v>
      </c>
      <c r="K871" t="s">
        <v>484</v>
      </c>
      <c r="L871" t="s">
        <v>3493</v>
      </c>
      <c r="N871" t="s">
        <v>3494</v>
      </c>
      <c r="O871" t="s">
        <v>3494</v>
      </c>
      <c r="Q871" t="s">
        <v>143</v>
      </c>
      <c r="R871" s="86">
        <v>240</v>
      </c>
      <c r="S871" s="66">
        <v>3.8</v>
      </c>
    </row>
    <row r="872" spans="3:19" x14ac:dyDescent="0.25">
      <c r="D872">
        <v>4</v>
      </c>
      <c r="E872" t="s">
        <v>31</v>
      </c>
      <c r="F872" t="s">
        <v>18</v>
      </c>
      <c r="G872">
        <v>3</v>
      </c>
      <c r="H872">
        <v>3</v>
      </c>
      <c r="I872" t="s">
        <v>2035</v>
      </c>
      <c r="K872" t="s">
        <v>484</v>
      </c>
      <c r="L872" t="s">
        <v>3493</v>
      </c>
      <c r="N872" t="s">
        <v>3494</v>
      </c>
      <c r="O872" t="s">
        <v>3494</v>
      </c>
      <c r="Q872" t="s">
        <v>143</v>
      </c>
      <c r="R872" s="86">
        <v>1050</v>
      </c>
      <c r="S872" s="66">
        <v>7.5</v>
      </c>
    </row>
    <row r="873" spans="3:19" x14ac:dyDescent="0.25">
      <c r="D873">
        <v>5</v>
      </c>
      <c r="E873" t="s">
        <v>31</v>
      </c>
      <c r="F873" t="s">
        <v>18</v>
      </c>
      <c r="G873">
        <v>2</v>
      </c>
      <c r="H873">
        <v>2</v>
      </c>
      <c r="I873" t="s">
        <v>2037</v>
      </c>
      <c r="K873" t="s">
        <v>484</v>
      </c>
      <c r="L873" t="s">
        <v>3493</v>
      </c>
      <c r="N873" t="s">
        <v>3494</v>
      </c>
      <c r="O873" t="s">
        <v>3494</v>
      </c>
      <c r="Q873" t="s">
        <v>143</v>
      </c>
      <c r="R873" s="86">
        <v>1060</v>
      </c>
      <c r="S873" s="66">
        <v>12.8</v>
      </c>
    </row>
    <row r="874" spans="3:19" x14ac:dyDescent="0.25">
      <c r="C874" s="64" t="s">
        <v>2709</v>
      </c>
      <c r="R874" s="86">
        <v>7630</v>
      </c>
      <c r="S874" s="66">
        <v>103.39999999999999</v>
      </c>
    </row>
    <row r="875" spans="3:19" x14ac:dyDescent="0.25">
      <c r="C875" s="64">
        <v>78272</v>
      </c>
      <c r="D875">
        <v>1</v>
      </c>
      <c r="E875" t="s">
        <v>31</v>
      </c>
      <c r="F875" t="s">
        <v>18</v>
      </c>
      <c r="G875">
        <v>6</v>
      </c>
      <c r="H875">
        <v>6</v>
      </c>
      <c r="I875" t="s">
        <v>2046</v>
      </c>
      <c r="K875" t="s">
        <v>208</v>
      </c>
      <c r="L875" t="s">
        <v>3494</v>
      </c>
      <c r="N875" t="s">
        <v>3494</v>
      </c>
      <c r="O875" t="s">
        <v>3493</v>
      </c>
      <c r="Q875" t="s">
        <v>143</v>
      </c>
      <c r="R875" s="86">
        <v>3480</v>
      </c>
      <c r="S875" s="66">
        <v>19.2</v>
      </c>
    </row>
    <row r="876" spans="3:19" x14ac:dyDescent="0.25">
      <c r="D876">
        <v>2</v>
      </c>
      <c r="E876" t="s">
        <v>20</v>
      </c>
      <c r="F876" t="s">
        <v>18</v>
      </c>
      <c r="G876">
        <v>3</v>
      </c>
      <c r="H876">
        <v>3</v>
      </c>
      <c r="I876" t="s">
        <v>2048</v>
      </c>
      <c r="K876" t="s">
        <v>208</v>
      </c>
      <c r="L876" t="s">
        <v>3494</v>
      </c>
      <c r="N876" t="s">
        <v>3494</v>
      </c>
      <c r="O876" t="s">
        <v>3493</v>
      </c>
      <c r="Q876" t="s">
        <v>143</v>
      </c>
      <c r="R876" s="86">
        <v>2475</v>
      </c>
      <c r="S876" s="66">
        <v>33</v>
      </c>
    </row>
    <row r="877" spans="3:19" x14ac:dyDescent="0.25">
      <c r="C877" s="64" t="s">
        <v>2821</v>
      </c>
      <c r="R877" s="86">
        <v>5955</v>
      </c>
      <c r="S877" s="66">
        <v>52.2</v>
      </c>
    </row>
    <row r="878" spans="3:19" x14ac:dyDescent="0.25">
      <c r="C878" s="64">
        <v>78110</v>
      </c>
      <c r="D878">
        <v>1</v>
      </c>
      <c r="E878" t="s">
        <v>20</v>
      </c>
      <c r="F878" t="s">
        <v>18</v>
      </c>
      <c r="G878">
        <v>9</v>
      </c>
      <c r="H878">
        <v>9</v>
      </c>
      <c r="I878" t="s">
        <v>2050</v>
      </c>
      <c r="K878" t="s">
        <v>168</v>
      </c>
      <c r="L878" t="s">
        <v>3494</v>
      </c>
      <c r="N878" t="s">
        <v>3494</v>
      </c>
      <c r="O878" t="s">
        <v>3494</v>
      </c>
      <c r="R878" s="86">
        <v>5139</v>
      </c>
      <c r="S878" s="66">
        <v>74.5</v>
      </c>
    </row>
    <row r="879" spans="3:19" x14ac:dyDescent="0.25">
      <c r="D879">
        <v>2</v>
      </c>
      <c r="E879" t="s">
        <v>20</v>
      </c>
      <c r="F879" t="s">
        <v>18</v>
      </c>
      <c r="G879">
        <v>10</v>
      </c>
      <c r="H879">
        <v>10</v>
      </c>
      <c r="I879" t="s">
        <v>2051</v>
      </c>
      <c r="K879" t="s">
        <v>484</v>
      </c>
      <c r="L879" t="s">
        <v>3493</v>
      </c>
      <c r="N879" t="s">
        <v>3494</v>
      </c>
      <c r="O879" t="s">
        <v>3494</v>
      </c>
      <c r="R879" s="86">
        <v>6170</v>
      </c>
      <c r="S879" s="66">
        <v>118.4</v>
      </c>
    </row>
    <row r="880" spans="3:19" x14ac:dyDescent="0.25">
      <c r="D880">
        <v>3</v>
      </c>
      <c r="E880" t="s">
        <v>20</v>
      </c>
      <c r="F880" t="s">
        <v>18</v>
      </c>
      <c r="G880">
        <v>1</v>
      </c>
      <c r="H880">
        <v>1</v>
      </c>
      <c r="I880" t="s">
        <v>2053</v>
      </c>
      <c r="J880" t="s">
        <v>510</v>
      </c>
      <c r="K880" t="s">
        <v>484</v>
      </c>
      <c r="L880" t="s">
        <v>3493</v>
      </c>
      <c r="N880" t="s">
        <v>3493</v>
      </c>
      <c r="O880" t="s">
        <v>3493</v>
      </c>
      <c r="R880" s="86">
        <v>605</v>
      </c>
      <c r="S880" s="66">
        <v>9.6999999999999993</v>
      </c>
    </row>
    <row r="881" spans="3:19" x14ac:dyDescent="0.25">
      <c r="C881" s="64" t="s">
        <v>2734</v>
      </c>
      <c r="R881" s="86">
        <v>11914</v>
      </c>
      <c r="S881" s="66">
        <v>202.6</v>
      </c>
    </row>
    <row r="882" spans="3:19" x14ac:dyDescent="0.25">
      <c r="C882" s="64">
        <v>79133</v>
      </c>
      <c r="D882">
        <v>1</v>
      </c>
      <c r="E882" t="s">
        <v>31</v>
      </c>
      <c r="F882" t="s">
        <v>36</v>
      </c>
      <c r="G882">
        <v>1</v>
      </c>
      <c r="H882">
        <v>1</v>
      </c>
      <c r="I882" t="s">
        <v>2056</v>
      </c>
      <c r="K882" t="s">
        <v>168</v>
      </c>
      <c r="L882" t="s">
        <v>3494</v>
      </c>
      <c r="N882" t="s">
        <v>3494</v>
      </c>
      <c r="O882" t="s">
        <v>3493</v>
      </c>
      <c r="R882" s="86">
        <v>520</v>
      </c>
      <c r="S882" s="66">
        <v>6.2</v>
      </c>
    </row>
    <row r="883" spans="3:19" x14ac:dyDescent="0.25">
      <c r="C883" s="64" t="s">
        <v>2677</v>
      </c>
      <c r="R883" s="86">
        <v>520</v>
      </c>
      <c r="S883" s="66">
        <v>6.2</v>
      </c>
    </row>
    <row r="884" spans="3:19" x14ac:dyDescent="0.25">
      <c r="C884" s="64">
        <v>77060</v>
      </c>
      <c r="D884">
        <v>2</v>
      </c>
      <c r="E884" t="s">
        <v>20</v>
      </c>
      <c r="F884" t="s">
        <v>18</v>
      </c>
      <c r="G884">
        <v>12</v>
      </c>
      <c r="H884">
        <v>12</v>
      </c>
      <c r="I884" t="s">
        <v>2063</v>
      </c>
      <c r="J884" t="s">
        <v>476</v>
      </c>
      <c r="K884" t="s">
        <v>484</v>
      </c>
      <c r="L884" t="s">
        <v>3493</v>
      </c>
      <c r="N884" t="s">
        <v>3494</v>
      </c>
      <c r="O884" t="s">
        <v>3493</v>
      </c>
      <c r="Q884" t="s">
        <v>143</v>
      </c>
      <c r="R884" s="86">
        <v>4080</v>
      </c>
      <c r="S884" s="66">
        <v>36</v>
      </c>
    </row>
    <row r="885" spans="3:19" x14ac:dyDescent="0.25">
      <c r="C885" s="64" t="s">
        <v>2646</v>
      </c>
      <c r="R885" s="86">
        <v>4080</v>
      </c>
      <c r="S885" s="66">
        <v>36</v>
      </c>
    </row>
    <row r="886" spans="3:19" x14ac:dyDescent="0.25">
      <c r="C886" s="64">
        <v>78663</v>
      </c>
      <c r="D886">
        <v>1</v>
      </c>
      <c r="E886" t="s">
        <v>20</v>
      </c>
      <c r="F886" t="s">
        <v>18</v>
      </c>
      <c r="G886">
        <v>3</v>
      </c>
      <c r="H886">
        <v>3</v>
      </c>
      <c r="I886" t="s">
        <v>2065</v>
      </c>
      <c r="J886" t="s">
        <v>476</v>
      </c>
      <c r="K886" t="s">
        <v>484</v>
      </c>
      <c r="L886" t="s">
        <v>3493</v>
      </c>
      <c r="N886" t="s">
        <v>3494</v>
      </c>
      <c r="O886" t="s">
        <v>3493</v>
      </c>
      <c r="Q886" t="s">
        <v>143</v>
      </c>
      <c r="R886" s="86">
        <v>2818.65</v>
      </c>
      <c r="S886" s="66">
        <v>30.6</v>
      </c>
    </row>
    <row r="887" spans="3:19" x14ac:dyDescent="0.25">
      <c r="C887" s="64" t="s">
        <v>2758</v>
      </c>
      <c r="R887" s="86">
        <v>2818.65</v>
      </c>
      <c r="S887" s="66">
        <v>30.6</v>
      </c>
    </row>
    <row r="888" spans="3:19" x14ac:dyDescent="0.25">
      <c r="C888" s="64">
        <v>78388</v>
      </c>
      <c r="D888">
        <v>1</v>
      </c>
      <c r="E888" t="s">
        <v>31</v>
      </c>
      <c r="F888" t="s">
        <v>18</v>
      </c>
      <c r="G888">
        <v>4</v>
      </c>
      <c r="H888">
        <v>4</v>
      </c>
      <c r="I888" t="s">
        <v>2066</v>
      </c>
      <c r="J888" t="s">
        <v>509</v>
      </c>
      <c r="K888" t="s">
        <v>156</v>
      </c>
      <c r="L888" t="s">
        <v>3493</v>
      </c>
      <c r="M888" t="s">
        <v>156</v>
      </c>
      <c r="N888" t="s">
        <v>3494</v>
      </c>
      <c r="O888" t="s">
        <v>3494</v>
      </c>
      <c r="Q888" t="s">
        <v>143</v>
      </c>
      <c r="R888" s="86">
        <v>1800</v>
      </c>
      <c r="S888" s="66">
        <v>22</v>
      </c>
    </row>
    <row r="889" spans="3:19" x14ac:dyDescent="0.25">
      <c r="C889" s="64" t="s">
        <v>2626</v>
      </c>
      <c r="R889" s="86">
        <v>1800</v>
      </c>
      <c r="S889" s="66">
        <v>22</v>
      </c>
    </row>
    <row r="890" spans="3:19" x14ac:dyDescent="0.25">
      <c r="C890" s="64">
        <v>79049</v>
      </c>
      <c r="D890">
        <v>1</v>
      </c>
      <c r="E890" t="s">
        <v>20</v>
      </c>
      <c r="F890" t="s">
        <v>18</v>
      </c>
      <c r="G890">
        <v>1</v>
      </c>
      <c r="H890">
        <v>1</v>
      </c>
      <c r="I890" t="s">
        <v>2067</v>
      </c>
      <c r="J890" t="s">
        <v>509</v>
      </c>
      <c r="K890" t="s">
        <v>484</v>
      </c>
      <c r="L890" t="s">
        <v>3493</v>
      </c>
      <c r="N890" t="s">
        <v>3493</v>
      </c>
      <c r="O890" t="s">
        <v>3493</v>
      </c>
      <c r="R890" s="86">
        <v>560</v>
      </c>
      <c r="S890" s="66">
        <v>7.6</v>
      </c>
    </row>
    <row r="891" spans="3:19" x14ac:dyDescent="0.25">
      <c r="D891">
        <v>2</v>
      </c>
      <c r="E891" t="s">
        <v>20</v>
      </c>
      <c r="F891" t="s">
        <v>18</v>
      </c>
      <c r="G891">
        <v>5</v>
      </c>
      <c r="H891">
        <v>5</v>
      </c>
      <c r="I891" t="s">
        <v>2068</v>
      </c>
      <c r="J891" t="s">
        <v>509</v>
      </c>
      <c r="K891" t="s">
        <v>484</v>
      </c>
      <c r="L891" t="s">
        <v>3493</v>
      </c>
      <c r="N891" t="s">
        <v>3493</v>
      </c>
      <c r="O891" t="s">
        <v>3493</v>
      </c>
      <c r="R891" s="86">
        <v>1750</v>
      </c>
      <c r="S891" s="66">
        <v>38</v>
      </c>
    </row>
    <row r="892" spans="3:19" x14ac:dyDescent="0.25">
      <c r="C892" s="64" t="s">
        <v>2781</v>
      </c>
      <c r="R892" s="86">
        <v>2310</v>
      </c>
      <c r="S892" s="66">
        <v>45.6</v>
      </c>
    </row>
    <row r="893" spans="3:19" x14ac:dyDescent="0.25">
      <c r="C893" s="64">
        <v>79307</v>
      </c>
      <c r="D893">
        <v>5</v>
      </c>
      <c r="E893" t="s">
        <v>20</v>
      </c>
      <c r="F893" t="s">
        <v>36</v>
      </c>
      <c r="G893">
        <v>1</v>
      </c>
      <c r="H893">
        <v>1</v>
      </c>
      <c r="I893" t="s">
        <v>2069</v>
      </c>
      <c r="J893" t="s">
        <v>510</v>
      </c>
      <c r="K893" t="s">
        <v>484</v>
      </c>
      <c r="L893" t="s">
        <v>3493</v>
      </c>
      <c r="N893" t="s">
        <v>3493</v>
      </c>
      <c r="O893" t="s">
        <v>3493</v>
      </c>
      <c r="R893" s="86">
        <v>775</v>
      </c>
      <c r="S893" s="66">
        <v>0</v>
      </c>
    </row>
    <row r="894" spans="3:19" x14ac:dyDescent="0.25">
      <c r="C894" s="64" t="s">
        <v>2710</v>
      </c>
      <c r="R894" s="86">
        <v>775</v>
      </c>
      <c r="S894" s="66">
        <v>0</v>
      </c>
    </row>
    <row r="895" spans="3:19" x14ac:dyDescent="0.25">
      <c r="C895" s="64">
        <v>79264</v>
      </c>
      <c r="D895">
        <v>1</v>
      </c>
      <c r="E895" t="s">
        <v>31</v>
      </c>
      <c r="F895" t="s">
        <v>18</v>
      </c>
      <c r="G895">
        <v>2</v>
      </c>
      <c r="H895">
        <v>2</v>
      </c>
      <c r="I895" t="s">
        <v>2071</v>
      </c>
      <c r="J895" t="s">
        <v>509</v>
      </c>
      <c r="K895" t="s">
        <v>484</v>
      </c>
      <c r="L895" t="s">
        <v>3493</v>
      </c>
      <c r="N895" t="s">
        <v>3494</v>
      </c>
      <c r="O895" t="s">
        <v>3493</v>
      </c>
      <c r="Q895" t="s">
        <v>143</v>
      </c>
      <c r="R895" s="86">
        <v>560</v>
      </c>
      <c r="S895" s="66">
        <v>8.86</v>
      </c>
    </row>
    <row r="896" spans="3:19" x14ac:dyDescent="0.25">
      <c r="C896" s="64" t="s">
        <v>2811</v>
      </c>
      <c r="R896" s="86">
        <v>560</v>
      </c>
      <c r="S896" s="66">
        <v>8.86</v>
      </c>
    </row>
    <row r="897" spans="3:19" x14ac:dyDescent="0.25">
      <c r="C897" s="64">
        <v>78759</v>
      </c>
      <c r="D897">
        <v>1</v>
      </c>
      <c r="E897" t="s">
        <v>31</v>
      </c>
      <c r="F897" t="s">
        <v>18</v>
      </c>
      <c r="G897">
        <v>6</v>
      </c>
      <c r="H897">
        <v>6</v>
      </c>
      <c r="I897" t="s">
        <v>2107</v>
      </c>
      <c r="J897" t="s">
        <v>476</v>
      </c>
      <c r="K897" t="s">
        <v>484</v>
      </c>
      <c r="L897" t="s">
        <v>3493</v>
      </c>
      <c r="N897" t="s">
        <v>3494</v>
      </c>
      <c r="O897" t="s">
        <v>3494</v>
      </c>
      <c r="Q897" t="s">
        <v>143</v>
      </c>
      <c r="R897" s="86">
        <v>6000</v>
      </c>
      <c r="S897" s="66">
        <v>54</v>
      </c>
    </row>
    <row r="898" spans="3:19" x14ac:dyDescent="0.25">
      <c r="D898">
        <v>2</v>
      </c>
      <c r="E898" t="s">
        <v>31</v>
      </c>
      <c r="F898" t="s">
        <v>18</v>
      </c>
      <c r="G898">
        <v>4</v>
      </c>
      <c r="H898">
        <v>4</v>
      </c>
      <c r="I898" t="s">
        <v>2109</v>
      </c>
      <c r="J898" t="s">
        <v>476</v>
      </c>
      <c r="K898" t="s">
        <v>484</v>
      </c>
      <c r="L898" t="s">
        <v>3493</v>
      </c>
      <c r="N898" t="s">
        <v>3494</v>
      </c>
      <c r="O898" t="s">
        <v>3494</v>
      </c>
      <c r="Q898" t="s">
        <v>143</v>
      </c>
      <c r="R898" s="86">
        <v>3200</v>
      </c>
      <c r="S898" s="66">
        <v>25.6</v>
      </c>
    </row>
    <row r="899" spans="3:19" x14ac:dyDescent="0.25">
      <c r="C899" s="64" t="s">
        <v>2712</v>
      </c>
      <c r="R899" s="86">
        <v>9200</v>
      </c>
      <c r="S899" s="66">
        <v>79.599999999999994</v>
      </c>
    </row>
    <row r="900" spans="3:19" x14ac:dyDescent="0.25">
      <c r="C900" s="64">
        <v>79234</v>
      </c>
      <c r="D900">
        <v>1</v>
      </c>
      <c r="E900" t="s">
        <v>20</v>
      </c>
      <c r="F900" t="s">
        <v>18</v>
      </c>
      <c r="G900">
        <v>1</v>
      </c>
      <c r="H900">
        <v>1</v>
      </c>
      <c r="I900" t="s">
        <v>97</v>
      </c>
      <c r="J900" t="s">
        <v>509</v>
      </c>
      <c r="K900" t="s">
        <v>484</v>
      </c>
      <c r="L900" t="s">
        <v>3493</v>
      </c>
      <c r="N900" t="s">
        <v>3493</v>
      </c>
      <c r="O900" t="s">
        <v>3493</v>
      </c>
      <c r="Q900" t="s">
        <v>143</v>
      </c>
      <c r="R900" s="86">
        <v>650</v>
      </c>
      <c r="S900" s="66">
        <v>8.6999999999999993</v>
      </c>
    </row>
    <row r="901" spans="3:19" x14ac:dyDescent="0.25">
      <c r="C901" s="64" t="s">
        <v>2812</v>
      </c>
      <c r="R901" s="86">
        <v>650</v>
      </c>
      <c r="S901" s="66">
        <v>8.6999999999999993</v>
      </c>
    </row>
    <row r="902" spans="3:19" x14ac:dyDescent="0.25">
      <c r="C902" s="64">
        <v>78469</v>
      </c>
      <c r="D902">
        <v>1</v>
      </c>
      <c r="E902" t="s">
        <v>20</v>
      </c>
      <c r="F902" t="s">
        <v>18</v>
      </c>
      <c r="G902">
        <v>2</v>
      </c>
      <c r="H902">
        <v>2</v>
      </c>
      <c r="I902" t="s">
        <v>2206</v>
      </c>
      <c r="J902" t="s">
        <v>509</v>
      </c>
      <c r="K902" t="s">
        <v>484</v>
      </c>
      <c r="L902" t="s">
        <v>3493</v>
      </c>
      <c r="N902" t="s">
        <v>3494</v>
      </c>
      <c r="O902" t="s">
        <v>3493</v>
      </c>
      <c r="Q902" t="s">
        <v>143</v>
      </c>
      <c r="R902" s="86">
        <v>1280</v>
      </c>
      <c r="S902" s="66">
        <v>12.2</v>
      </c>
    </row>
    <row r="903" spans="3:19" x14ac:dyDescent="0.25">
      <c r="D903">
        <v>2</v>
      </c>
      <c r="E903" t="s">
        <v>20</v>
      </c>
      <c r="F903" t="s">
        <v>18</v>
      </c>
      <c r="G903">
        <v>1</v>
      </c>
      <c r="H903">
        <v>1</v>
      </c>
      <c r="I903" t="s">
        <v>2208</v>
      </c>
      <c r="J903" t="s">
        <v>509</v>
      </c>
      <c r="K903" t="s">
        <v>484</v>
      </c>
      <c r="L903" t="s">
        <v>3493</v>
      </c>
      <c r="N903" t="s">
        <v>3494</v>
      </c>
      <c r="O903" t="s">
        <v>3493</v>
      </c>
      <c r="Q903" t="s">
        <v>143</v>
      </c>
      <c r="R903" s="86">
        <v>640</v>
      </c>
      <c r="S903" s="66">
        <v>6.1</v>
      </c>
    </row>
    <row r="904" spans="3:19" x14ac:dyDescent="0.25">
      <c r="C904" s="64" t="s">
        <v>2783</v>
      </c>
      <c r="R904" s="86">
        <v>1920</v>
      </c>
      <c r="S904" s="66">
        <v>18.299999999999997</v>
      </c>
    </row>
    <row r="905" spans="3:19" x14ac:dyDescent="0.25">
      <c r="C905" s="64">
        <v>77378</v>
      </c>
      <c r="D905">
        <v>1</v>
      </c>
      <c r="E905" t="s">
        <v>20</v>
      </c>
      <c r="F905" t="s">
        <v>18</v>
      </c>
      <c r="G905">
        <v>10</v>
      </c>
      <c r="H905">
        <v>10</v>
      </c>
      <c r="I905" t="s">
        <v>2210</v>
      </c>
      <c r="J905" t="s">
        <v>476</v>
      </c>
      <c r="K905" t="s">
        <v>171</v>
      </c>
      <c r="L905" t="s">
        <v>3493</v>
      </c>
      <c r="M905" t="s">
        <v>171</v>
      </c>
      <c r="N905" t="s">
        <v>3494</v>
      </c>
      <c r="O905" t="s">
        <v>3493</v>
      </c>
      <c r="P905" t="s">
        <v>161</v>
      </c>
      <c r="R905" s="86">
        <v>5000</v>
      </c>
      <c r="S905" s="66">
        <v>60</v>
      </c>
    </row>
    <row r="906" spans="3:19" x14ac:dyDescent="0.25">
      <c r="C906" s="64" t="s">
        <v>2647</v>
      </c>
      <c r="R906" s="86">
        <v>5000</v>
      </c>
      <c r="S906" s="66">
        <v>60</v>
      </c>
    </row>
    <row r="907" spans="3:19" x14ac:dyDescent="0.25">
      <c r="C907" s="64">
        <v>78707</v>
      </c>
      <c r="D907">
        <v>1</v>
      </c>
      <c r="E907" t="s">
        <v>20</v>
      </c>
      <c r="F907" t="s">
        <v>18</v>
      </c>
      <c r="G907">
        <v>1</v>
      </c>
      <c r="H907">
        <v>1</v>
      </c>
      <c r="I907" t="s">
        <v>2215</v>
      </c>
      <c r="K907" t="s">
        <v>484</v>
      </c>
      <c r="L907" t="s">
        <v>3493</v>
      </c>
      <c r="N907" t="s">
        <v>3494</v>
      </c>
      <c r="O907" t="s">
        <v>3493</v>
      </c>
      <c r="R907" s="86">
        <v>883</v>
      </c>
      <c r="S907" s="66">
        <v>22.3</v>
      </c>
    </row>
    <row r="908" spans="3:19" x14ac:dyDescent="0.25">
      <c r="C908" s="64" t="s">
        <v>2679</v>
      </c>
      <c r="R908" s="86">
        <v>883</v>
      </c>
      <c r="S908" s="66">
        <v>22.3</v>
      </c>
    </row>
    <row r="909" spans="3:19" x14ac:dyDescent="0.25">
      <c r="C909" s="64">
        <v>78640</v>
      </c>
      <c r="D909">
        <v>1</v>
      </c>
      <c r="E909" t="s">
        <v>20</v>
      </c>
      <c r="F909" t="s">
        <v>18</v>
      </c>
      <c r="G909">
        <v>1</v>
      </c>
      <c r="H909">
        <v>1</v>
      </c>
      <c r="I909" t="s">
        <v>832</v>
      </c>
      <c r="J909" t="s">
        <v>509</v>
      </c>
      <c r="K909" t="s">
        <v>484</v>
      </c>
      <c r="L909" t="s">
        <v>3493</v>
      </c>
      <c r="N909" t="s">
        <v>3494</v>
      </c>
      <c r="O909" t="s">
        <v>3493</v>
      </c>
      <c r="Q909" t="s">
        <v>143</v>
      </c>
      <c r="R909" s="86">
        <v>347</v>
      </c>
      <c r="S909" s="66">
        <v>3.26</v>
      </c>
    </row>
    <row r="910" spans="3:19" x14ac:dyDescent="0.25">
      <c r="D910">
        <v>3</v>
      </c>
      <c r="E910" t="s">
        <v>20</v>
      </c>
      <c r="F910" t="s">
        <v>18</v>
      </c>
      <c r="G910">
        <v>3</v>
      </c>
      <c r="H910">
        <v>3</v>
      </c>
      <c r="I910" t="s">
        <v>2269</v>
      </c>
      <c r="J910" t="s">
        <v>509</v>
      </c>
      <c r="K910" t="s">
        <v>484</v>
      </c>
      <c r="L910" t="s">
        <v>3493</v>
      </c>
      <c r="N910" t="s">
        <v>3494</v>
      </c>
      <c r="O910" t="s">
        <v>3493</v>
      </c>
      <c r="Q910" t="s">
        <v>143</v>
      </c>
      <c r="R910" s="86">
        <v>2774</v>
      </c>
      <c r="S910" s="66">
        <v>26</v>
      </c>
    </row>
    <row r="911" spans="3:19" x14ac:dyDescent="0.25">
      <c r="C911" s="64" t="s">
        <v>2680</v>
      </c>
      <c r="R911" s="86">
        <v>3121</v>
      </c>
      <c r="S911" s="66">
        <v>29.259999999999998</v>
      </c>
    </row>
    <row r="912" spans="3:19" x14ac:dyDescent="0.25">
      <c r="C912" s="64">
        <v>78171</v>
      </c>
      <c r="D912">
        <v>1</v>
      </c>
      <c r="E912" t="s">
        <v>31</v>
      </c>
      <c r="F912" t="s">
        <v>18</v>
      </c>
      <c r="G912">
        <v>7</v>
      </c>
      <c r="H912">
        <v>7</v>
      </c>
      <c r="I912" t="s">
        <v>2271</v>
      </c>
      <c r="J912" t="s">
        <v>509</v>
      </c>
      <c r="K912" t="s">
        <v>484</v>
      </c>
      <c r="L912" t="s">
        <v>3493</v>
      </c>
      <c r="N912" t="s">
        <v>3494</v>
      </c>
      <c r="O912" t="s">
        <v>3494</v>
      </c>
      <c r="Q912" t="s">
        <v>143</v>
      </c>
      <c r="R912" s="86">
        <v>2912</v>
      </c>
      <c r="S912" s="66">
        <v>20.3</v>
      </c>
    </row>
    <row r="913" spans="3:19" x14ac:dyDescent="0.25">
      <c r="C913" s="64" t="s">
        <v>2715</v>
      </c>
      <c r="R913" s="86">
        <v>2912</v>
      </c>
      <c r="S913" s="66">
        <v>20.3</v>
      </c>
    </row>
    <row r="914" spans="3:19" x14ac:dyDescent="0.25">
      <c r="C914" s="64">
        <v>78106</v>
      </c>
      <c r="D914">
        <v>1</v>
      </c>
      <c r="E914" t="s">
        <v>27</v>
      </c>
      <c r="F914" t="s">
        <v>18</v>
      </c>
      <c r="G914">
        <v>3</v>
      </c>
      <c r="H914">
        <v>3</v>
      </c>
      <c r="I914" t="s">
        <v>2275</v>
      </c>
      <c r="J914" t="s">
        <v>509</v>
      </c>
      <c r="K914" t="s">
        <v>484</v>
      </c>
      <c r="L914" t="s">
        <v>3493</v>
      </c>
      <c r="N914" t="s">
        <v>3493</v>
      </c>
      <c r="O914" t="s">
        <v>3493</v>
      </c>
      <c r="R914" s="86">
        <v>1110</v>
      </c>
      <c r="S914" s="66">
        <v>7.5</v>
      </c>
    </row>
    <row r="915" spans="3:19" x14ac:dyDescent="0.25">
      <c r="D915">
        <v>2</v>
      </c>
      <c r="E915" t="s">
        <v>27</v>
      </c>
      <c r="F915" t="s">
        <v>18</v>
      </c>
      <c r="G915">
        <v>2</v>
      </c>
      <c r="H915">
        <v>2</v>
      </c>
      <c r="I915" t="s">
        <v>2277</v>
      </c>
      <c r="J915" t="s">
        <v>509</v>
      </c>
      <c r="K915" t="s">
        <v>484</v>
      </c>
      <c r="L915" t="s">
        <v>3493</v>
      </c>
      <c r="N915" t="s">
        <v>3493</v>
      </c>
      <c r="O915" t="s">
        <v>3493</v>
      </c>
      <c r="R915" s="86">
        <v>1540</v>
      </c>
      <c r="S915" s="66">
        <v>10.8</v>
      </c>
    </row>
    <row r="916" spans="3:19" x14ac:dyDescent="0.25">
      <c r="D916">
        <v>3</v>
      </c>
      <c r="E916" t="s">
        <v>27</v>
      </c>
      <c r="F916" t="s">
        <v>18</v>
      </c>
      <c r="G916">
        <v>2</v>
      </c>
      <c r="H916">
        <v>2</v>
      </c>
      <c r="I916" t="s">
        <v>2279</v>
      </c>
      <c r="J916" t="s">
        <v>509</v>
      </c>
      <c r="K916" t="s">
        <v>484</v>
      </c>
      <c r="L916" t="s">
        <v>3493</v>
      </c>
      <c r="N916" t="s">
        <v>3493</v>
      </c>
      <c r="O916" t="s">
        <v>3493</v>
      </c>
      <c r="R916" s="86">
        <v>2338</v>
      </c>
      <c r="S916" s="66">
        <v>14.4</v>
      </c>
    </row>
    <row r="917" spans="3:19" x14ac:dyDescent="0.25">
      <c r="D917">
        <v>4</v>
      </c>
      <c r="E917" t="s">
        <v>27</v>
      </c>
      <c r="F917" t="s">
        <v>18</v>
      </c>
      <c r="G917">
        <v>3</v>
      </c>
      <c r="H917">
        <v>3</v>
      </c>
      <c r="I917" t="s">
        <v>2281</v>
      </c>
      <c r="J917" t="s">
        <v>509</v>
      </c>
      <c r="K917" t="s">
        <v>484</v>
      </c>
      <c r="L917" t="s">
        <v>3493</v>
      </c>
      <c r="N917" t="s">
        <v>3493</v>
      </c>
      <c r="O917" t="s">
        <v>3493</v>
      </c>
      <c r="R917" s="86">
        <v>1950</v>
      </c>
      <c r="S917" s="66">
        <v>21</v>
      </c>
    </row>
    <row r="918" spans="3:19" x14ac:dyDescent="0.25">
      <c r="C918" s="64" t="s">
        <v>2740</v>
      </c>
      <c r="R918" s="86">
        <v>6938</v>
      </c>
      <c r="S918" s="66">
        <v>53.7</v>
      </c>
    </row>
    <row r="919" spans="3:19" x14ac:dyDescent="0.25">
      <c r="C919" s="64">
        <v>78715</v>
      </c>
      <c r="D919">
        <v>1</v>
      </c>
      <c r="E919" t="s">
        <v>31</v>
      </c>
      <c r="F919" t="s">
        <v>18</v>
      </c>
      <c r="G919">
        <v>2</v>
      </c>
      <c r="H919">
        <v>2</v>
      </c>
      <c r="I919" t="s">
        <v>2293</v>
      </c>
      <c r="J919" t="s">
        <v>476</v>
      </c>
      <c r="K919" t="s">
        <v>208</v>
      </c>
      <c r="L919" t="s">
        <v>3493</v>
      </c>
      <c r="M919" t="s">
        <v>208</v>
      </c>
      <c r="N919" t="s">
        <v>3494</v>
      </c>
      <c r="O919" t="s">
        <v>3494</v>
      </c>
      <c r="Q919" t="s">
        <v>143</v>
      </c>
      <c r="R919" s="86">
        <v>1728</v>
      </c>
      <c r="S919" s="66">
        <v>30.3</v>
      </c>
    </row>
    <row r="920" spans="3:19" x14ac:dyDescent="0.25">
      <c r="C920" s="64" t="s">
        <v>2681</v>
      </c>
      <c r="R920" s="86">
        <v>1728</v>
      </c>
      <c r="S920" s="66">
        <v>30.3</v>
      </c>
    </row>
    <row r="921" spans="3:19" x14ac:dyDescent="0.25">
      <c r="C921" s="64">
        <v>78521</v>
      </c>
      <c r="D921">
        <v>1</v>
      </c>
      <c r="E921" t="s">
        <v>37</v>
      </c>
      <c r="F921" t="s">
        <v>18</v>
      </c>
      <c r="G921">
        <v>1</v>
      </c>
      <c r="H921">
        <v>1</v>
      </c>
      <c r="I921" t="s">
        <v>2294</v>
      </c>
      <c r="K921" t="s">
        <v>171</v>
      </c>
      <c r="L921" t="s">
        <v>3493</v>
      </c>
      <c r="M921" t="s">
        <v>171</v>
      </c>
      <c r="N921" t="s">
        <v>3494</v>
      </c>
      <c r="O921" t="s">
        <v>3494</v>
      </c>
      <c r="Q921" t="s">
        <v>143</v>
      </c>
      <c r="R921" s="86">
        <v>240</v>
      </c>
      <c r="S921" s="66">
        <v>2.9</v>
      </c>
    </row>
    <row r="922" spans="3:19" x14ac:dyDescent="0.25">
      <c r="C922" s="64" t="s">
        <v>2760</v>
      </c>
      <c r="R922" s="86">
        <v>240</v>
      </c>
      <c r="S922" s="66">
        <v>2.9</v>
      </c>
    </row>
    <row r="923" spans="3:19" x14ac:dyDescent="0.25">
      <c r="C923" s="64">
        <v>78442</v>
      </c>
      <c r="D923">
        <v>1</v>
      </c>
      <c r="E923" t="s">
        <v>31</v>
      </c>
      <c r="F923" t="s">
        <v>18</v>
      </c>
      <c r="G923">
        <v>2</v>
      </c>
      <c r="H923">
        <v>2</v>
      </c>
      <c r="I923" t="s">
        <v>2295</v>
      </c>
      <c r="J923" t="s">
        <v>476</v>
      </c>
      <c r="K923" t="s">
        <v>208</v>
      </c>
      <c r="L923" t="s">
        <v>3493</v>
      </c>
      <c r="M923" t="s">
        <v>208</v>
      </c>
      <c r="N923" t="s">
        <v>3494</v>
      </c>
      <c r="O923" t="s">
        <v>3493</v>
      </c>
      <c r="Q923" t="s">
        <v>143</v>
      </c>
      <c r="R923" s="86">
        <v>1344</v>
      </c>
      <c r="S923" s="66">
        <v>20</v>
      </c>
    </row>
    <row r="924" spans="3:19" x14ac:dyDescent="0.25">
      <c r="C924" s="64" t="s">
        <v>2799</v>
      </c>
      <c r="R924" s="86">
        <v>1344</v>
      </c>
      <c r="S924" s="66">
        <v>20</v>
      </c>
    </row>
    <row r="925" spans="3:19" x14ac:dyDescent="0.25">
      <c r="C925" s="64">
        <v>76528</v>
      </c>
      <c r="D925">
        <v>1</v>
      </c>
      <c r="E925" t="s">
        <v>31</v>
      </c>
      <c r="F925" t="s">
        <v>24</v>
      </c>
      <c r="G925">
        <v>1</v>
      </c>
      <c r="H925">
        <v>1</v>
      </c>
      <c r="I925" t="s">
        <v>2320</v>
      </c>
      <c r="K925" t="s">
        <v>156</v>
      </c>
      <c r="L925" t="s">
        <v>3493</v>
      </c>
      <c r="M925" t="s">
        <v>156</v>
      </c>
      <c r="N925" t="s">
        <v>3494</v>
      </c>
      <c r="O925" t="s">
        <v>3494</v>
      </c>
      <c r="Q925" t="s">
        <v>143</v>
      </c>
      <c r="R925" s="86">
        <v>1060</v>
      </c>
      <c r="S925" s="66">
        <v>8.6</v>
      </c>
    </row>
    <row r="926" spans="3:19" x14ac:dyDescent="0.25">
      <c r="C926" s="64" t="s">
        <v>2616</v>
      </c>
      <c r="R926" s="86">
        <v>1060</v>
      </c>
      <c r="S926" s="66">
        <v>8.6</v>
      </c>
    </row>
    <row r="927" spans="3:19" x14ac:dyDescent="0.25">
      <c r="C927" s="64">
        <v>79035</v>
      </c>
      <c r="D927">
        <v>1</v>
      </c>
      <c r="E927" t="s">
        <v>20</v>
      </c>
      <c r="F927" t="s">
        <v>36</v>
      </c>
      <c r="G927">
        <v>2</v>
      </c>
      <c r="H927">
        <v>2</v>
      </c>
      <c r="I927" t="s">
        <v>2349</v>
      </c>
      <c r="J927" t="s">
        <v>509</v>
      </c>
      <c r="K927" t="s">
        <v>156</v>
      </c>
      <c r="L927" t="s">
        <v>3493</v>
      </c>
      <c r="M927" t="s">
        <v>156</v>
      </c>
      <c r="N927" t="s">
        <v>3493</v>
      </c>
      <c r="O927" t="s">
        <v>3493</v>
      </c>
      <c r="R927" s="86">
        <v>630</v>
      </c>
      <c r="S927" s="66">
        <v>11</v>
      </c>
    </row>
    <row r="928" spans="3:19" x14ac:dyDescent="0.25">
      <c r="C928" s="64" t="s">
        <v>2741</v>
      </c>
      <c r="R928" s="86">
        <v>630</v>
      </c>
      <c r="S928" s="66">
        <v>11</v>
      </c>
    </row>
    <row r="929" spans="3:19" x14ac:dyDescent="0.25">
      <c r="C929" s="64">
        <v>78994</v>
      </c>
      <c r="D929">
        <v>1</v>
      </c>
      <c r="E929" t="s">
        <v>20</v>
      </c>
      <c r="F929" t="s">
        <v>18</v>
      </c>
      <c r="G929">
        <v>2</v>
      </c>
      <c r="H929">
        <v>2</v>
      </c>
      <c r="I929" t="s">
        <v>2351</v>
      </c>
      <c r="K929" t="s">
        <v>141</v>
      </c>
      <c r="L929" t="s">
        <v>3494</v>
      </c>
      <c r="N929" t="s">
        <v>3494</v>
      </c>
      <c r="O929" t="s">
        <v>3494</v>
      </c>
      <c r="R929" s="86">
        <v>1200</v>
      </c>
      <c r="S929" s="66">
        <v>19.399999999999999</v>
      </c>
    </row>
    <row r="930" spans="3:19" x14ac:dyDescent="0.25">
      <c r="D930">
        <v>2</v>
      </c>
      <c r="E930" t="s">
        <v>20</v>
      </c>
      <c r="F930" t="s">
        <v>18</v>
      </c>
      <c r="G930">
        <v>1</v>
      </c>
      <c r="H930">
        <v>1</v>
      </c>
      <c r="I930" t="s">
        <v>2353</v>
      </c>
      <c r="K930" t="s">
        <v>484</v>
      </c>
      <c r="L930" t="s">
        <v>3493</v>
      </c>
      <c r="N930" t="s">
        <v>3494</v>
      </c>
      <c r="O930" t="s">
        <v>3494</v>
      </c>
      <c r="R930" s="86">
        <v>800</v>
      </c>
      <c r="S930" s="66">
        <v>9.6999999999999993</v>
      </c>
    </row>
    <row r="931" spans="3:19" x14ac:dyDescent="0.25">
      <c r="C931" s="64" t="s">
        <v>2684</v>
      </c>
      <c r="R931" s="86">
        <v>2000</v>
      </c>
      <c r="S931" s="66">
        <v>29.099999999999998</v>
      </c>
    </row>
    <row r="932" spans="3:19" x14ac:dyDescent="0.25">
      <c r="C932" s="64">
        <v>78988</v>
      </c>
      <c r="D932">
        <v>1</v>
      </c>
      <c r="E932" t="s">
        <v>20</v>
      </c>
      <c r="F932" t="s">
        <v>18</v>
      </c>
      <c r="G932">
        <v>17</v>
      </c>
      <c r="H932">
        <v>17</v>
      </c>
      <c r="I932" t="s">
        <v>2359</v>
      </c>
      <c r="J932" t="s">
        <v>476</v>
      </c>
      <c r="K932" t="s">
        <v>208</v>
      </c>
      <c r="L932" t="s">
        <v>3493</v>
      </c>
      <c r="M932" t="s">
        <v>208</v>
      </c>
      <c r="N932" t="s">
        <v>3494</v>
      </c>
      <c r="O932" t="s">
        <v>3493</v>
      </c>
      <c r="Q932" t="s">
        <v>143</v>
      </c>
      <c r="R932" s="86">
        <v>10217</v>
      </c>
      <c r="S932" s="66">
        <v>96.9</v>
      </c>
    </row>
    <row r="933" spans="3:19" x14ac:dyDescent="0.25">
      <c r="D933">
        <v>2</v>
      </c>
      <c r="E933" t="s">
        <v>20</v>
      </c>
      <c r="F933" t="s">
        <v>18</v>
      </c>
      <c r="G933">
        <v>7</v>
      </c>
      <c r="H933">
        <v>7</v>
      </c>
      <c r="I933" t="s">
        <v>2360</v>
      </c>
      <c r="J933" t="s">
        <v>476</v>
      </c>
      <c r="K933" t="s">
        <v>484</v>
      </c>
      <c r="L933" t="s">
        <v>3493</v>
      </c>
      <c r="N933" t="s">
        <v>3494</v>
      </c>
      <c r="O933" t="s">
        <v>3493</v>
      </c>
      <c r="Q933" t="s">
        <v>143</v>
      </c>
      <c r="R933" s="86">
        <v>2296</v>
      </c>
      <c r="S933" s="66">
        <v>21</v>
      </c>
    </row>
    <row r="934" spans="3:19" x14ac:dyDescent="0.25">
      <c r="C934" s="64" t="s">
        <v>2788</v>
      </c>
      <c r="R934" s="86">
        <v>12513</v>
      </c>
      <c r="S934" s="66">
        <v>117.9</v>
      </c>
    </row>
    <row r="935" spans="3:19" x14ac:dyDescent="0.25">
      <c r="C935" s="64">
        <v>78968</v>
      </c>
      <c r="D935">
        <v>1</v>
      </c>
      <c r="E935" t="s">
        <v>31</v>
      </c>
      <c r="F935" t="s">
        <v>18</v>
      </c>
      <c r="G935">
        <v>4</v>
      </c>
      <c r="H935">
        <v>4</v>
      </c>
      <c r="I935" t="s">
        <v>2362</v>
      </c>
      <c r="J935" t="s">
        <v>509</v>
      </c>
      <c r="K935" t="s">
        <v>484</v>
      </c>
      <c r="L935" t="s">
        <v>3493</v>
      </c>
      <c r="N935" t="s">
        <v>3494</v>
      </c>
      <c r="O935" t="s">
        <v>3494</v>
      </c>
      <c r="Q935" t="s">
        <v>143</v>
      </c>
      <c r="R935" s="86">
        <v>1312</v>
      </c>
      <c r="S935" s="66">
        <v>19.2</v>
      </c>
    </row>
    <row r="936" spans="3:19" x14ac:dyDescent="0.25">
      <c r="C936" s="64" t="s">
        <v>2814</v>
      </c>
      <c r="R936" s="86">
        <v>1312</v>
      </c>
      <c r="S936" s="66">
        <v>19.2</v>
      </c>
    </row>
    <row r="937" spans="3:19" x14ac:dyDescent="0.25">
      <c r="C937" s="64">
        <v>78686</v>
      </c>
      <c r="D937">
        <v>1</v>
      </c>
      <c r="E937" t="s">
        <v>128</v>
      </c>
      <c r="F937" t="s">
        <v>18</v>
      </c>
      <c r="G937">
        <v>1</v>
      </c>
      <c r="H937">
        <v>1</v>
      </c>
      <c r="I937" t="s">
        <v>2377</v>
      </c>
      <c r="K937" t="s">
        <v>156</v>
      </c>
      <c r="L937" t="s">
        <v>3493</v>
      </c>
      <c r="M937" t="s">
        <v>156</v>
      </c>
      <c r="N937" t="s">
        <v>6456</v>
      </c>
      <c r="O937" t="s">
        <v>6456</v>
      </c>
      <c r="P937" t="s">
        <v>6456</v>
      </c>
      <c r="Q937" t="s">
        <v>6456</v>
      </c>
      <c r="R937" s="86">
        <v>600</v>
      </c>
      <c r="S937" s="66">
        <v>7</v>
      </c>
    </row>
    <row r="938" spans="3:19" x14ac:dyDescent="0.25">
      <c r="D938">
        <v>2</v>
      </c>
      <c r="E938" t="s">
        <v>128</v>
      </c>
      <c r="F938" t="s">
        <v>18</v>
      </c>
      <c r="G938">
        <v>1</v>
      </c>
      <c r="H938">
        <v>1</v>
      </c>
      <c r="I938" t="s">
        <v>2378</v>
      </c>
      <c r="K938" t="s">
        <v>484</v>
      </c>
      <c r="L938" t="s">
        <v>3493</v>
      </c>
      <c r="N938" t="s">
        <v>6456</v>
      </c>
      <c r="O938" t="s">
        <v>6456</v>
      </c>
      <c r="P938" t="s">
        <v>6456</v>
      </c>
      <c r="Q938" t="s">
        <v>6456</v>
      </c>
      <c r="R938" s="86">
        <v>600</v>
      </c>
      <c r="S938" s="66">
        <v>7</v>
      </c>
    </row>
    <row r="939" spans="3:19" x14ac:dyDescent="0.25">
      <c r="C939" s="64" t="s">
        <v>2822</v>
      </c>
      <c r="R939" s="86">
        <v>1200</v>
      </c>
      <c r="S939" s="66">
        <v>14</v>
      </c>
    </row>
    <row r="940" spans="3:19" x14ac:dyDescent="0.25">
      <c r="C940" s="64">
        <v>78515</v>
      </c>
      <c r="D940">
        <v>1</v>
      </c>
      <c r="E940" t="s">
        <v>150</v>
      </c>
      <c r="F940" t="s">
        <v>18</v>
      </c>
      <c r="G940">
        <v>5</v>
      </c>
      <c r="H940">
        <v>0</v>
      </c>
      <c r="I940" t="s">
        <v>2412</v>
      </c>
      <c r="K940" t="s">
        <v>484</v>
      </c>
      <c r="L940" t="s">
        <v>3493</v>
      </c>
      <c r="N940" t="s">
        <v>3494</v>
      </c>
      <c r="O940" t="s">
        <v>3494</v>
      </c>
      <c r="Q940" t="s">
        <v>143</v>
      </c>
      <c r="R940" s="86">
        <v>0</v>
      </c>
      <c r="S940" s="66">
        <v>0</v>
      </c>
    </row>
    <row r="941" spans="3:19" x14ac:dyDescent="0.25">
      <c r="C941" s="64" t="s">
        <v>2685</v>
      </c>
      <c r="R941" s="86">
        <v>0</v>
      </c>
      <c r="S941" s="66">
        <v>0</v>
      </c>
    </row>
    <row r="942" spans="3:19" x14ac:dyDescent="0.25">
      <c r="C942" s="64">
        <v>79116</v>
      </c>
      <c r="D942">
        <v>1</v>
      </c>
      <c r="E942" t="s">
        <v>20</v>
      </c>
      <c r="F942" t="s">
        <v>18</v>
      </c>
      <c r="G942">
        <v>4</v>
      </c>
      <c r="H942">
        <v>4</v>
      </c>
      <c r="I942" t="s">
        <v>2482</v>
      </c>
      <c r="K942" t="s">
        <v>484</v>
      </c>
      <c r="L942" t="s">
        <v>3493</v>
      </c>
      <c r="N942" t="s">
        <v>3494</v>
      </c>
      <c r="O942" t="s">
        <v>3493</v>
      </c>
      <c r="R942" s="86">
        <v>1093.96</v>
      </c>
      <c r="S942" s="66">
        <v>11.2</v>
      </c>
    </row>
    <row r="943" spans="3:19" x14ac:dyDescent="0.25">
      <c r="C943" s="64" t="s">
        <v>2742</v>
      </c>
      <c r="R943" s="86">
        <v>1093.96</v>
      </c>
      <c r="S943" s="66">
        <v>11.2</v>
      </c>
    </row>
    <row r="944" spans="3:19" x14ac:dyDescent="0.25">
      <c r="C944" s="64">
        <v>79284</v>
      </c>
      <c r="D944">
        <v>1</v>
      </c>
      <c r="E944" t="s">
        <v>128</v>
      </c>
      <c r="F944" t="s">
        <v>24</v>
      </c>
      <c r="G944">
        <v>1</v>
      </c>
      <c r="H944">
        <v>1</v>
      </c>
      <c r="I944" t="s">
        <v>2484</v>
      </c>
      <c r="J944" t="s">
        <v>509</v>
      </c>
      <c r="K944" t="s">
        <v>156</v>
      </c>
      <c r="L944" t="s">
        <v>3494</v>
      </c>
      <c r="N944" t="s">
        <v>3494</v>
      </c>
      <c r="O944" t="s">
        <v>3494</v>
      </c>
      <c r="Q944" t="s">
        <v>143</v>
      </c>
      <c r="R944" s="86">
        <v>240</v>
      </c>
      <c r="S944" s="66">
        <v>5.0999999999999996</v>
      </c>
    </row>
    <row r="945" spans="3:19" x14ac:dyDescent="0.25">
      <c r="C945" s="64" t="s">
        <v>2629</v>
      </c>
      <c r="R945" s="86">
        <v>240</v>
      </c>
      <c r="S945" s="66">
        <v>5.0999999999999996</v>
      </c>
    </row>
    <row r="946" spans="3:19" x14ac:dyDescent="0.25">
      <c r="C946" s="64">
        <v>79011</v>
      </c>
      <c r="D946">
        <v>2</v>
      </c>
      <c r="E946" t="s">
        <v>37</v>
      </c>
      <c r="F946" t="s">
        <v>36</v>
      </c>
      <c r="G946">
        <v>1</v>
      </c>
      <c r="H946">
        <v>1</v>
      </c>
      <c r="I946" t="s">
        <v>2490</v>
      </c>
      <c r="J946" t="s">
        <v>476</v>
      </c>
      <c r="K946" t="s">
        <v>156</v>
      </c>
      <c r="L946" t="s">
        <v>3493</v>
      </c>
      <c r="M946" t="s">
        <v>156</v>
      </c>
      <c r="N946" t="s">
        <v>3494</v>
      </c>
      <c r="O946" t="s">
        <v>3494</v>
      </c>
      <c r="Q946" t="s">
        <v>143</v>
      </c>
      <c r="R946" s="86">
        <v>195</v>
      </c>
      <c r="S946" s="66">
        <v>2</v>
      </c>
    </row>
    <row r="947" spans="3:19" x14ac:dyDescent="0.25">
      <c r="D947">
        <v>3</v>
      </c>
      <c r="E947" t="s">
        <v>37</v>
      </c>
      <c r="F947" t="s">
        <v>36</v>
      </c>
      <c r="G947">
        <v>1</v>
      </c>
      <c r="H947">
        <v>1</v>
      </c>
      <c r="I947" t="s">
        <v>2492</v>
      </c>
      <c r="J947" t="s">
        <v>476</v>
      </c>
      <c r="K947" t="s">
        <v>156</v>
      </c>
      <c r="L947" t="s">
        <v>3493</v>
      </c>
      <c r="M947" t="s">
        <v>156</v>
      </c>
      <c r="N947" t="s">
        <v>3494</v>
      </c>
      <c r="O947" t="s">
        <v>3494</v>
      </c>
      <c r="Q947" t="s">
        <v>143</v>
      </c>
      <c r="R947" s="86">
        <v>195</v>
      </c>
      <c r="S947" s="66">
        <v>2</v>
      </c>
    </row>
    <row r="948" spans="3:19" x14ac:dyDescent="0.25">
      <c r="C948" s="64" t="s">
        <v>2630</v>
      </c>
      <c r="R948" s="86">
        <v>390</v>
      </c>
      <c r="S948" s="66">
        <v>4</v>
      </c>
    </row>
    <row r="949" spans="3:19" x14ac:dyDescent="0.25">
      <c r="C949" s="64">
        <v>79017</v>
      </c>
      <c r="D949">
        <v>1</v>
      </c>
      <c r="E949" t="s">
        <v>31</v>
      </c>
      <c r="F949" t="s">
        <v>18</v>
      </c>
      <c r="G949">
        <v>1</v>
      </c>
      <c r="H949">
        <v>1</v>
      </c>
      <c r="I949" t="s">
        <v>2518</v>
      </c>
      <c r="K949" t="s">
        <v>484</v>
      </c>
      <c r="L949" t="s">
        <v>3493</v>
      </c>
      <c r="N949" t="s">
        <v>3494</v>
      </c>
      <c r="O949" t="s">
        <v>3494</v>
      </c>
      <c r="R949" s="86">
        <v>765</v>
      </c>
      <c r="S949" s="66">
        <v>7.5</v>
      </c>
    </row>
    <row r="950" spans="3:19" x14ac:dyDescent="0.25">
      <c r="C950" s="64" t="s">
        <v>2687</v>
      </c>
      <c r="R950" s="86">
        <v>765</v>
      </c>
      <c r="S950" s="66">
        <v>7.5</v>
      </c>
    </row>
    <row r="951" spans="3:19" x14ac:dyDescent="0.25">
      <c r="C951" s="64">
        <v>78525</v>
      </c>
      <c r="D951">
        <v>1</v>
      </c>
      <c r="E951" t="s">
        <v>20</v>
      </c>
      <c r="F951" t="s">
        <v>18</v>
      </c>
      <c r="G951">
        <v>1</v>
      </c>
      <c r="H951">
        <v>1</v>
      </c>
      <c r="I951" t="s">
        <v>2565</v>
      </c>
      <c r="J951" t="s">
        <v>509</v>
      </c>
      <c r="K951" t="s">
        <v>484</v>
      </c>
      <c r="L951" t="s">
        <v>3493</v>
      </c>
      <c r="N951" t="s">
        <v>3493</v>
      </c>
      <c r="O951" t="s">
        <v>3493</v>
      </c>
      <c r="R951" s="86">
        <v>1700</v>
      </c>
      <c r="S951" s="66">
        <v>34</v>
      </c>
    </row>
    <row r="952" spans="3:19" x14ac:dyDescent="0.25">
      <c r="C952" s="64" t="s">
        <v>2720</v>
      </c>
      <c r="R952" s="86">
        <v>1700</v>
      </c>
      <c r="S952" s="66">
        <v>34</v>
      </c>
    </row>
    <row r="953" spans="3:19" x14ac:dyDescent="0.25">
      <c r="C953" s="64">
        <v>77211</v>
      </c>
      <c r="D953">
        <v>1</v>
      </c>
      <c r="E953" t="s">
        <v>31</v>
      </c>
      <c r="F953" t="s">
        <v>18</v>
      </c>
      <c r="G953">
        <v>12</v>
      </c>
      <c r="H953">
        <v>12</v>
      </c>
      <c r="I953" t="s">
        <v>876</v>
      </c>
      <c r="K953" t="s">
        <v>484</v>
      </c>
      <c r="L953" t="s">
        <v>3493</v>
      </c>
      <c r="N953" t="s">
        <v>3494</v>
      </c>
      <c r="O953" t="s">
        <v>3494</v>
      </c>
      <c r="Q953" t="s">
        <v>143</v>
      </c>
      <c r="R953" s="86">
        <v>11520</v>
      </c>
      <c r="S953" s="66">
        <v>121</v>
      </c>
    </row>
    <row r="954" spans="3:19" x14ac:dyDescent="0.25">
      <c r="D954">
        <v>2</v>
      </c>
      <c r="E954" t="s">
        <v>31</v>
      </c>
      <c r="F954" t="s">
        <v>18</v>
      </c>
      <c r="G954">
        <v>8</v>
      </c>
      <c r="H954">
        <v>8</v>
      </c>
      <c r="I954" t="s">
        <v>877</v>
      </c>
      <c r="K954" t="s">
        <v>484</v>
      </c>
      <c r="L954" t="s">
        <v>3493</v>
      </c>
      <c r="N954" t="s">
        <v>3494</v>
      </c>
      <c r="O954" t="s">
        <v>3494</v>
      </c>
      <c r="Q954" t="s">
        <v>143</v>
      </c>
      <c r="R954" s="86">
        <v>3840</v>
      </c>
      <c r="S954" s="66">
        <v>56</v>
      </c>
    </row>
    <row r="955" spans="3:19" x14ac:dyDescent="0.25">
      <c r="C955" s="64" t="s">
        <v>1309</v>
      </c>
      <c r="R955" s="86">
        <v>15360</v>
      </c>
      <c r="S955" s="66">
        <v>177</v>
      </c>
    </row>
    <row r="956" spans="3:19" x14ac:dyDescent="0.25">
      <c r="C956" s="64">
        <v>78930</v>
      </c>
      <c r="D956">
        <v>1</v>
      </c>
      <c r="E956" t="s">
        <v>20</v>
      </c>
      <c r="F956" t="s">
        <v>36</v>
      </c>
      <c r="G956">
        <v>3</v>
      </c>
      <c r="H956">
        <v>3</v>
      </c>
      <c r="I956" t="s">
        <v>2567</v>
      </c>
      <c r="J956" t="s">
        <v>509</v>
      </c>
      <c r="K956" t="s">
        <v>181</v>
      </c>
      <c r="L956" t="s">
        <v>3494</v>
      </c>
      <c r="N956" t="s">
        <v>3493</v>
      </c>
      <c r="O956" t="s">
        <v>3493</v>
      </c>
      <c r="P956" t="s">
        <v>161</v>
      </c>
      <c r="R956" s="86">
        <v>1050</v>
      </c>
      <c r="S956" s="66">
        <v>5.2</v>
      </c>
    </row>
    <row r="957" spans="3:19" x14ac:dyDescent="0.25">
      <c r="C957" s="64" t="s">
        <v>2689</v>
      </c>
      <c r="R957" s="86">
        <v>1050</v>
      </c>
      <c r="S957" s="66">
        <v>5.2</v>
      </c>
    </row>
    <row r="958" spans="3:19" x14ac:dyDescent="0.25">
      <c r="C958" s="64">
        <v>79125</v>
      </c>
      <c r="D958">
        <v>1</v>
      </c>
      <c r="E958" t="s">
        <v>20</v>
      </c>
      <c r="F958" t="s">
        <v>18</v>
      </c>
      <c r="G958">
        <v>2</v>
      </c>
      <c r="H958">
        <v>2</v>
      </c>
      <c r="I958" t="s">
        <v>2569</v>
      </c>
      <c r="J958" t="s">
        <v>509</v>
      </c>
      <c r="K958" t="s">
        <v>484</v>
      </c>
      <c r="L958" t="s">
        <v>3493</v>
      </c>
      <c r="N958" t="s">
        <v>3494</v>
      </c>
      <c r="O958" t="s">
        <v>3493</v>
      </c>
      <c r="Q958" t="s">
        <v>143</v>
      </c>
      <c r="R958" s="86">
        <v>2200</v>
      </c>
      <c r="S958" s="66">
        <v>12.2</v>
      </c>
    </row>
    <row r="959" spans="3:19" x14ac:dyDescent="0.25">
      <c r="C959" s="64" t="s">
        <v>2817</v>
      </c>
      <c r="R959" s="86">
        <v>2200</v>
      </c>
      <c r="S959" s="66">
        <v>12.2</v>
      </c>
    </row>
    <row r="960" spans="3:19" x14ac:dyDescent="0.25">
      <c r="C960" s="64">
        <v>79168</v>
      </c>
      <c r="D960">
        <v>1</v>
      </c>
      <c r="E960" t="s">
        <v>20</v>
      </c>
      <c r="F960" t="s">
        <v>18</v>
      </c>
      <c r="G960">
        <v>6</v>
      </c>
      <c r="H960">
        <v>6</v>
      </c>
      <c r="I960" t="s">
        <v>2571</v>
      </c>
      <c r="J960" t="s">
        <v>510</v>
      </c>
      <c r="K960" t="s">
        <v>484</v>
      </c>
      <c r="L960" t="s">
        <v>3493</v>
      </c>
      <c r="N960" t="s">
        <v>3494</v>
      </c>
      <c r="O960" t="s">
        <v>3493</v>
      </c>
      <c r="R960" s="86">
        <v>2280</v>
      </c>
      <c r="S960" s="66">
        <v>19.2</v>
      </c>
    </row>
    <row r="961" spans="3:19" x14ac:dyDescent="0.25">
      <c r="C961" s="64" t="s">
        <v>2721</v>
      </c>
      <c r="R961" s="86">
        <v>2280</v>
      </c>
      <c r="S961" s="66">
        <v>19.2</v>
      </c>
    </row>
    <row r="962" spans="3:19" x14ac:dyDescent="0.25">
      <c r="C962" s="64">
        <v>78971</v>
      </c>
      <c r="D962">
        <v>1</v>
      </c>
      <c r="E962" t="s">
        <v>31</v>
      </c>
      <c r="F962" t="s">
        <v>24</v>
      </c>
      <c r="G962">
        <v>1</v>
      </c>
      <c r="H962">
        <v>1</v>
      </c>
      <c r="I962" t="s">
        <v>2572</v>
      </c>
      <c r="K962" t="s">
        <v>484</v>
      </c>
      <c r="L962" t="s">
        <v>3493</v>
      </c>
      <c r="N962" t="s">
        <v>3494</v>
      </c>
      <c r="O962" t="s">
        <v>3494</v>
      </c>
      <c r="Q962" t="s">
        <v>143</v>
      </c>
      <c r="R962" s="86">
        <v>300</v>
      </c>
      <c r="S962" s="66">
        <v>4.2</v>
      </c>
    </row>
    <row r="963" spans="3:19" x14ac:dyDescent="0.25">
      <c r="C963" s="64" t="s">
        <v>2763</v>
      </c>
      <c r="R963" s="86">
        <v>300</v>
      </c>
      <c r="S963" s="66">
        <v>4.2</v>
      </c>
    </row>
    <row r="964" spans="3:19" x14ac:dyDescent="0.25">
      <c r="C964" s="64">
        <v>78866</v>
      </c>
      <c r="D964">
        <v>1</v>
      </c>
      <c r="E964" t="s">
        <v>31</v>
      </c>
      <c r="F964" t="s">
        <v>18</v>
      </c>
      <c r="G964">
        <v>1</v>
      </c>
      <c r="H964">
        <v>1</v>
      </c>
      <c r="I964" t="s">
        <v>2593</v>
      </c>
      <c r="J964" t="s">
        <v>510</v>
      </c>
      <c r="K964" t="s">
        <v>484</v>
      </c>
      <c r="L964" t="s">
        <v>3493</v>
      </c>
      <c r="N964" t="s">
        <v>3494</v>
      </c>
      <c r="O964" t="s">
        <v>3493</v>
      </c>
      <c r="R964" s="86">
        <v>356</v>
      </c>
      <c r="S964" s="66">
        <v>2.5</v>
      </c>
    </row>
    <row r="965" spans="3:19" x14ac:dyDescent="0.25">
      <c r="D965">
        <v>2</v>
      </c>
      <c r="E965" t="s">
        <v>31</v>
      </c>
      <c r="F965" t="s">
        <v>18</v>
      </c>
      <c r="G965">
        <v>1</v>
      </c>
      <c r="H965">
        <v>1</v>
      </c>
      <c r="I965" t="s">
        <v>2595</v>
      </c>
      <c r="J965" t="s">
        <v>510</v>
      </c>
      <c r="K965" t="s">
        <v>484</v>
      </c>
      <c r="L965" t="s">
        <v>3493</v>
      </c>
      <c r="N965" t="s">
        <v>3494</v>
      </c>
      <c r="O965" t="s">
        <v>3493</v>
      </c>
      <c r="R965" s="86">
        <v>712</v>
      </c>
      <c r="S965" s="66">
        <v>8.3000000000000007</v>
      </c>
    </row>
    <row r="966" spans="3:19" x14ac:dyDescent="0.25">
      <c r="C966" s="64" t="s">
        <v>2691</v>
      </c>
      <c r="R966" s="86">
        <v>1068</v>
      </c>
      <c r="S966" s="66">
        <v>10.8</v>
      </c>
    </row>
    <row r="967" spans="3:19" x14ac:dyDescent="0.25">
      <c r="C967" s="64">
        <v>79019</v>
      </c>
      <c r="D967">
        <v>1</v>
      </c>
      <c r="E967" t="s">
        <v>20</v>
      </c>
      <c r="F967" t="s">
        <v>36</v>
      </c>
      <c r="G967">
        <v>1</v>
      </c>
      <c r="H967">
        <v>1</v>
      </c>
      <c r="I967" t="s">
        <v>2597</v>
      </c>
      <c r="K967" t="s">
        <v>484</v>
      </c>
      <c r="L967" t="s">
        <v>3493</v>
      </c>
      <c r="N967" t="s">
        <v>3494</v>
      </c>
      <c r="O967" t="s">
        <v>3493</v>
      </c>
      <c r="R967" s="86">
        <v>930</v>
      </c>
      <c r="S967" s="66">
        <v>15</v>
      </c>
    </row>
    <row r="968" spans="3:19" x14ac:dyDescent="0.25">
      <c r="C968" s="64" t="s">
        <v>2764</v>
      </c>
      <c r="R968" s="86">
        <v>930</v>
      </c>
      <c r="S968" s="66">
        <v>15</v>
      </c>
    </row>
    <row r="969" spans="3:19" x14ac:dyDescent="0.25">
      <c r="C969" s="64">
        <v>78864</v>
      </c>
      <c r="D969">
        <v>1</v>
      </c>
      <c r="E969" t="s">
        <v>31</v>
      </c>
      <c r="F969" t="s">
        <v>36</v>
      </c>
      <c r="G969">
        <v>1</v>
      </c>
      <c r="H969">
        <v>1</v>
      </c>
      <c r="I969" t="s">
        <v>2599</v>
      </c>
      <c r="K969" t="s">
        <v>484</v>
      </c>
      <c r="L969" t="s">
        <v>3493</v>
      </c>
      <c r="N969" t="s">
        <v>3494</v>
      </c>
      <c r="O969" t="s">
        <v>3494</v>
      </c>
      <c r="Q969" t="s">
        <v>143</v>
      </c>
      <c r="R969" s="86">
        <v>280</v>
      </c>
      <c r="S969" s="66">
        <v>9.4</v>
      </c>
    </row>
    <row r="970" spans="3:19" x14ac:dyDescent="0.25">
      <c r="D970">
        <v>2</v>
      </c>
      <c r="E970" t="s">
        <v>31</v>
      </c>
      <c r="F970" t="s">
        <v>36</v>
      </c>
      <c r="G970">
        <v>1</v>
      </c>
      <c r="H970">
        <v>1</v>
      </c>
      <c r="I970" t="s">
        <v>2601</v>
      </c>
      <c r="K970" t="s">
        <v>484</v>
      </c>
      <c r="L970" t="s">
        <v>3493</v>
      </c>
      <c r="N970" t="s">
        <v>3494</v>
      </c>
      <c r="O970" t="s">
        <v>3494</v>
      </c>
      <c r="Q970" t="s">
        <v>143</v>
      </c>
      <c r="R970" s="86">
        <v>145</v>
      </c>
      <c r="S970" s="66">
        <v>5.6</v>
      </c>
    </row>
    <row r="971" spans="3:19" x14ac:dyDescent="0.25">
      <c r="C971" s="64" t="s">
        <v>2801</v>
      </c>
      <c r="R971" s="86">
        <v>425</v>
      </c>
      <c r="S971" s="66">
        <v>15</v>
      </c>
    </row>
    <row r="972" spans="3:19" x14ac:dyDescent="0.25">
      <c r="C972" s="64">
        <v>77608</v>
      </c>
      <c r="D972">
        <v>1</v>
      </c>
      <c r="E972" t="s">
        <v>37</v>
      </c>
      <c r="F972" t="s">
        <v>18</v>
      </c>
      <c r="G972">
        <v>3</v>
      </c>
      <c r="H972">
        <v>3</v>
      </c>
      <c r="I972" t="s">
        <v>2603</v>
      </c>
      <c r="J972" t="s">
        <v>476</v>
      </c>
      <c r="K972" t="s">
        <v>156</v>
      </c>
      <c r="L972" t="s">
        <v>3494</v>
      </c>
      <c r="N972" t="s">
        <v>3494</v>
      </c>
      <c r="O972" t="s">
        <v>3494</v>
      </c>
      <c r="Q972" t="s">
        <v>143</v>
      </c>
      <c r="R972" s="86">
        <v>1890</v>
      </c>
      <c r="S972" s="66">
        <v>21</v>
      </c>
    </row>
    <row r="973" spans="3:19" x14ac:dyDescent="0.25">
      <c r="C973" s="64" t="s">
        <v>1311</v>
      </c>
      <c r="R973" s="86">
        <v>1890</v>
      </c>
      <c r="S973" s="66">
        <v>21</v>
      </c>
    </row>
    <row r="974" spans="3:19" x14ac:dyDescent="0.25">
      <c r="C974" s="64">
        <v>78588</v>
      </c>
      <c r="D974">
        <v>1</v>
      </c>
      <c r="E974" t="s">
        <v>27</v>
      </c>
      <c r="F974" t="s">
        <v>18</v>
      </c>
      <c r="G974">
        <v>4</v>
      </c>
      <c r="H974">
        <v>4</v>
      </c>
      <c r="I974" t="s">
        <v>2613</v>
      </c>
      <c r="J974" t="s">
        <v>509</v>
      </c>
      <c r="K974" t="s">
        <v>484</v>
      </c>
      <c r="L974" t="s">
        <v>3493</v>
      </c>
      <c r="N974" t="s">
        <v>3493</v>
      </c>
      <c r="O974" t="s">
        <v>3493</v>
      </c>
      <c r="R974" s="86">
        <v>2820</v>
      </c>
      <c r="S974" s="66">
        <v>18.5</v>
      </c>
    </row>
    <row r="975" spans="3:19" x14ac:dyDescent="0.25">
      <c r="D975">
        <v>2</v>
      </c>
      <c r="E975" t="s">
        <v>27</v>
      </c>
      <c r="F975" t="s">
        <v>18</v>
      </c>
      <c r="G975">
        <v>4</v>
      </c>
      <c r="H975">
        <v>4</v>
      </c>
      <c r="I975" t="s">
        <v>2613</v>
      </c>
      <c r="J975" t="s">
        <v>509</v>
      </c>
      <c r="K975" t="s">
        <v>484</v>
      </c>
      <c r="L975" t="s">
        <v>3493</v>
      </c>
      <c r="N975" t="s">
        <v>3493</v>
      </c>
      <c r="O975" t="s">
        <v>3493</v>
      </c>
      <c r="R975" s="86">
        <v>2820</v>
      </c>
      <c r="S975" s="66">
        <v>18.5</v>
      </c>
    </row>
    <row r="976" spans="3:19" x14ac:dyDescent="0.25">
      <c r="C976" s="64" t="s">
        <v>2819</v>
      </c>
      <c r="R976" s="86">
        <v>5640</v>
      </c>
      <c r="S976" s="66">
        <v>37</v>
      </c>
    </row>
    <row r="977" spans="1:19" x14ac:dyDescent="0.25">
      <c r="B977" t="s">
        <v>2825</v>
      </c>
      <c r="R977" s="86">
        <v>305472.20996000007</v>
      </c>
      <c r="S977" s="66">
        <v>3598.8379999999993</v>
      </c>
    </row>
    <row r="978" spans="1:19" x14ac:dyDescent="0.25">
      <c r="A978" t="s">
        <v>506</v>
      </c>
      <c r="R978" s="86">
        <v>305472.20996000007</v>
      </c>
      <c r="S978" s="66">
        <v>3598.8379999999993</v>
      </c>
    </row>
    <row r="979" spans="1:19" x14ac:dyDescent="0.25">
      <c r="A979">
        <v>15</v>
      </c>
      <c r="C979" s="64">
        <v>67150</v>
      </c>
      <c r="D979">
        <v>41</v>
      </c>
      <c r="E979" t="s">
        <v>31</v>
      </c>
      <c r="F979" t="s">
        <v>18</v>
      </c>
      <c r="G979">
        <v>20</v>
      </c>
      <c r="H979">
        <v>20</v>
      </c>
      <c r="I979" t="s">
        <v>1436</v>
      </c>
      <c r="J979" t="s">
        <v>510</v>
      </c>
      <c r="K979" t="s">
        <v>484</v>
      </c>
      <c r="L979" t="s">
        <v>3493</v>
      </c>
      <c r="N979" t="s">
        <v>3494</v>
      </c>
      <c r="O979" t="s">
        <v>3493</v>
      </c>
      <c r="Q979" t="s">
        <v>143</v>
      </c>
      <c r="R979" s="86">
        <v>8350</v>
      </c>
      <c r="S979" s="66">
        <v>130</v>
      </c>
    </row>
    <row r="980" spans="1:19" x14ac:dyDescent="0.25">
      <c r="D980">
        <v>42</v>
      </c>
      <c r="E980" t="s">
        <v>31</v>
      </c>
      <c r="F980" t="s">
        <v>18</v>
      </c>
      <c r="G980">
        <v>2</v>
      </c>
      <c r="H980">
        <v>2</v>
      </c>
      <c r="I980" t="s">
        <v>1438</v>
      </c>
      <c r="J980" t="s">
        <v>510</v>
      </c>
      <c r="K980" t="s">
        <v>484</v>
      </c>
      <c r="L980" t="s">
        <v>3493</v>
      </c>
      <c r="N980" t="s">
        <v>3494</v>
      </c>
      <c r="O980" t="s">
        <v>3493</v>
      </c>
      <c r="Q980" t="s">
        <v>143</v>
      </c>
      <c r="R980" s="86">
        <v>835</v>
      </c>
      <c r="S980" s="66">
        <v>13.4</v>
      </c>
    </row>
    <row r="981" spans="1:19" x14ac:dyDescent="0.25">
      <c r="D981">
        <v>43</v>
      </c>
      <c r="E981" t="s">
        <v>31</v>
      </c>
      <c r="F981" t="s">
        <v>18</v>
      </c>
      <c r="G981">
        <v>5</v>
      </c>
      <c r="H981">
        <v>5</v>
      </c>
      <c r="I981" t="s">
        <v>1440</v>
      </c>
      <c r="J981" t="s">
        <v>510</v>
      </c>
      <c r="K981" t="s">
        <v>484</v>
      </c>
      <c r="L981" t="s">
        <v>3493</v>
      </c>
      <c r="N981" t="s">
        <v>3494</v>
      </c>
      <c r="O981" t="s">
        <v>3494</v>
      </c>
      <c r="Q981" t="s">
        <v>143</v>
      </c>
      <c r="R981" s="86">
        <v>2800</v>
      </c>
      <c r="S981" s="66">
        <v>44</v>
      </c>
    </row>
    <row r="982" spans="1:19" x14ac:dyDescent="0.25">
      <c r="D982">
        <v>44</v>
      </c>
      <c r="E982" t="s">
        <v>31</v>
      </c>
      <c r="F982" t="s">
        <v>18</v>
      </c>
      <c r="G982">
        <v>8</v>
      </c>
      <c r="H982">
        <v>8</v>
      </c>
      <c r="I982" t="s">
        <v>1442</v>
      </c>
      <c r="J982" t="s">
        <v>510</v>
      </c>
      <c r="K982" t="s">
        <v>484</v>
      </c>
      <c r="L982" t="s">
        <v>3493</v>
      </c>
      <c r="N982" t="s">
        <v>3494</v>
      </c>
      <c r="O982" t="s">
        <v>3494</v>
      </c>
      <c r="Q982" t="s">
        <v>143</v>
      </c>
      <c r="R982" s="86">
        <v>3340</v>
      </c>
      <c r="S982" s="66">
        <v>52</v>
      </c>
    </row>
    <row r="983" spans="1:19" x14ac:dyDescent="0.25">
      <c r="D983">
        <v>45</v>
      </c>
      <c r="E983" t="s">
        <v>31</v>
      </c>
      <c r="F983" t="s">
        <v>18</v>
      </c>
      <c r="G983">
        <v>4</v>
      </c>
      <c r="H983">
        <v>4</v>
      </c>
      <c r="I983" t="s">
        <v>1444</v>
      </c>
      <c r="J983" t="s">
        <v>510</v>
      </c>
      <c r="K983" t="s">
        <v>484</v>
      </c>
      <c r="L983" t="s">
        <v>3493</v>
      </c>
      <c r="N983" t="s">
        <v>3494</v>
      </c>
      <c r="O983" t="s">
        <v>3494</v>
      </c>
      <c r="Q983" t="s">
        <v>143</v>
      </c>
      <c r="R983" s="86">
        <v>1140</v>
      </c>
      <c r="S983" s="66">
        <v>25.2</v>
      </c>
    </row>
    <row r="984" spans="1:19" x14ac:dyDescent="0.25">
      <c r="D984">
        <v>46</v>
      </c>
      <c r="E984" t="s">
        <v>31</v>
      </c>
      <c r="F984" t="s">
        <v>18</v>
      </c>
      <c r="G984">
        <v>3</v>
      </c>
      <c r="H984">
        <v>3</v>
      </c>
      <c r="I984" t="s">
        <v>1440</v>
      </c>
      <c r="J984" t="s">
        <v>510</v>
      </c>
      <c r="K984" t="s">
        <v>484</v>
      </c>
      <c r="L984" t="s">
        <v>3493</v>
      </c>
      <c r="N984" t="s">
        <v>3494</v>
      </c>
      <c r="O984" t="s">
        <v>3494</v>
      </c>
      <c r="Q984" t="s">
        <v>143</v>
      </c>
      <c r="R984" s="86">
        <v>1680</v>
      </c>
      <c r="S984" s="66">
        <v>26.4</v>
      </c>
    </row>
    <row r="985" spans="1:19" x14ac:dyDescent="0.25">
      <c r="D985">
        <v>47</v>
      </c>
      <c r="E985" t="s">
        <v>31</v>
      </c>
      <c r="F985" t="s">
        <v>18</v>
      </c>
      <c r="G985">
        <v>8</v>
      </c>
      <c r="H985">
        <v>8</v>
      </c>
      <c r="I985" t="s">
        <v>1442</v>
      </c>
      <c r="J985" t="s">
        <v>510</v>
      </c>
      <c r="K985" t="s">
        <v>484</v>
      </c>
      <c r="L985" t="s">
        <v>3493</v>
      </c>
      <c r="N985" t="s">
        <v>3494</v>
      </c>
      <c r="O985" t="s">
        <v>3493</v>
      </c>
      <c r="Q985" t="s">
        <v>143</v>
      </c>
      <c r="R985" s="86">
        <v>3340</v>
      </c>
      <c r="S985" s="66">
        <v>52</v>
      </c>
    </row>
    <row r="986" spans="1:19" x14ac:dyDescent="0.25">
      <c r="D986">
        <v>48</v>
      </c>
      <c r="E986" t="s">
        <v>31</v>
      </c>
      <c r="F986" t="s">
        <v>18</v>
      </c>
      <c r="G986">
        <v>5</v>
      </c>
      <c r="H986">
        <v>5</v>
      </c>
      <c r="I986" t="s">
        <v>1444</v>
      </c>
      <c r="J986" t="s">
        <v>510</v>
      </c>
      <c r="K986" t="s">
        <v>484</v>
      </c>
      <c r="L986" t="s">
        <v>3493</v>
      </c>
      <c r="N986" t="s">
        <v>3494</v>
      </c>
      <c r="O986" t="s">
        <v>3494</v>
      </c>
      <c r="Q986" t="s">
        <v>143</v>
      </c>
      <c r="R986" s="86">
        <v>1425</v>
      </c>
      <c r="S986" s="66">
        <v>31.5</v>
      </c>
    </row>
    <row r="987" spans="1:19" x14ac:dyDescent="0.25">
      <c r="D987">
        <v>49</v>
      </c>
      <c r="E987" t="s">
        <v>31</v>
      </c>
      <c r="F987" t="s">
        <v>18</v>
      </c>
      <c r="G987">
        <v>12</v>
      </c>
      <c r="H987">
        <v>12</v>
      </c>
      <c r="I987" t="s">
        <v>1440</v>
      </c>
      <c r="J987" t="s">
        <v>510</v>
      </c>
      <c r="K987" t="s">
        <v>484</v>
      </c>
      <c r="L987" t="s">
        <v>3493</v>
      </c>
      <c r="N987" t="s">
        <v>3494</v>
      </c>
      <c r="O987" t="s">
        <v>3494</v>
      </c>
      <c r="Q987" t="s">
        <v>143</v>
      </c>
      <c r="R987" s="86">
        <v>6720</v>
      </c>
      <c r="S987" s="66">
        <v>105.6</v>
      </c>
    </row>
    <row r="988" spans="1:19" x14ac:dyDescent="0.25">
      <c r="D988">
        <v>50</v>
      </c>
      <c r="E988" t="s">
        <v>31</v>
      </c>
      <c r="F988" t="s">
        <v>18</v>
      </c>
      <c r="G988">
        <v>10</v>
      </c>
      <c r="H988">
        <v>10</v>
      </c>
      <c r="I988" t="s">
        <v>1442</v>
      </c>
      <c r="J988" t="s">
        <v>510</v>
      </c>
      <c r="K988" t="s">
        <v>484</v>
      </c>
      <c r="L988" t="s">
        <v>3493</v>
      </c>
      <c r="N988" t="s">
        <v>3494</v>
      </c>
      <c r="O988" t="s">
        <v>3494</v>
      </c>
      <c r="Q988" t="s">
        <v>143</v>
      </c>
      <c r="R988" s="86">
        <v>4175</v>
      </c>
      <c r="S988" s="66">
        <v>65</v>
      </c>
    </row>
    <row r="989" spans="1:19" x14ac:dyDescent="0.25">
      <c r="D989">
        <v>51</v>
      </c>
      <c r="E989" t="s">
        <v>31</v>
      </c>
      <c r="F989" t="s">
        <v>18</v>
      </c>
      <c r="G989">
        <v>5</v>
      </c>
      <c r="H989">
        <v>5</v>
      </c>
      <c r="I989" t="s">
        <v>1444</v>
      </c>
      <c r="J989" t="s">
        <v>510</v>
      </c>
      <c r="K989" t="s">
        <v>484</v>
      </c>
      <c r="L989" t="s">
        <v>3493</v>
      </c>
      <c r="N989" t="s">
        <v>3494</v>
      </c>
      <c r="O989" t="s">
        <v>3494</v>
      </c>
      <c r="Q989" t="s">
        <v>143</v>
      </c>
      <c r="R989" s="86">
        <v>1425</v>
      </c>
      <c r="S989" s="66">
        <v>31.5</v>
      </c>
    </row>
    <row r="990" spans="1:19" x14ac:dyDescent="0.25">
      <c r="D990">
        <v>52</v>
      </c>
      <c r="E990" t="s">
        <v>31</v>
      </c>
      <c r="F990" t="s">
        <v>18</v>
      </c>
      <c r="G990">
        <v>14</v>
      </c>
      <c r="H990">
        <v>14</v>
      </c>
      <c r="I990" t="s">
        <v>1440</v>
      </c>
      <c r="J990" t="s">
        <v>510</v>
      </c>
      <c r="K990" t="s">
        <v>484</v>
      </c>
      <c r="L990" t="s">
        <v>3493</v>
      </c>
      <c r="N990" t="s">
        <v>3494</v>
      </c>
      <c r="O990" t="s">
        <v>3493</v>
      </c>
      <c r="Q990" t="s">
        <v>143</v>
      </c>
      <c r="R990" s="86">
        <v>7840</v>
      </c>
      <c r="S990" s="66">
        <v>123.20000000000002</v>
      </c>
    </row>
    <row r="991" spans="1:19" x14ac:dyDescent="0.25">
      <c r="D991">
        <v>53</v>
      </c>
      <c r="E991" t="s">
        <v>31</v>
      </c>
      <c r="F991" t="s">
        <v>18</v>
      </c>
      <c r="G991">
        <v>18</v>
      </c>
      <c r="H991">
        <v>18</v>
      </c>
      <c r="I991" t="s">
        <v>1442</v>
      </c>
      <c r="J991" t="s">
        <v>510</v>
      </c>
      <c r="K991" t="s">
        <v>484</v>
      </c>
      <c r="L991" t="s">
        <v>3493</v>
      </c>
      <c r="N991" t="s">
        <v>3494</v>
      </c>
      <c r="O991" t="s">
        <v>3493</v>
      </c>
      <c r="Q991" t="s">
        <v>143</v>
      </c>
      <c r="R991" s="86">
        <v>7515</v>
      </c>
      <c r="S991" s="66">
        <v>117</v>
      </c>
    </row>
    <row r="992" spans="1:19" x14ac:dyDescent="0.25">
      <c r="D992">
        <v>55</v>
      </c>
      <c r="E992" t="s">
        <v>31</v>
      </c>
      <c r="F992" t="s">
        <v>18</v>
      </c>
      <c r="G992">
        <v>1</v>
      </c>
      <c r="H992">
        <v>1</v>
      </c>
      <c r="I992" t="s">
        <v>1454</v>
      </c>
      <c r="J992" t="s">
        <v>510</v>
      </c>
      <c r="K992" t="s">
        <v>484</v>
      </c>
      <c r="L992" t="s">
        <v>3493</v>
      </c>
      <c r="N992" t="s">
        <v>3494</v>
      </c>
      <c r="O992" t="s">
        <v>3494</v>
      </c>
      <c r="Q992" t="s">
        <v>143</v>
      </c>
      <c r="R992" s="86">
        <v>230</v>
      </c>
      <c r="S992" s="66">
        <v>3.3</v>
      </c>
    </row>
    <row r="993" spans="3:19" x14ac:dyDescent="0.25">
      <c r="D993">
        <v>56</v>
      </c>
      <c r="E993" t="s">
        <v>31</v>
      </c>
      <c r="F993" t="s">
        <v>18</v>
      </c>
      <c r="G993">
        <v>3</v>
      </c>
      <c r="H993">
        <v>3</v>
      </c>
      <c r="I993" t="s">
        <v>1456</v>
      </c>
      <c r="J993" t="s">
        <v>510</v>
      </c>
      <c r="K993" t="s">
        <v>484</v>
      </c>
      <c r="L993" t="s">
        <v>3493</v>
      </c>
      <c r="N993" t="s">
        <v>3494</v>
      </c>
      <c r="O993" t="s">
        <v>3494</v>
      </c>
      <c r="Q993" t="s">
        <v>143</v>
      </c>
      <c r="R993" s="86">
        <v>855</v>
      </c>
      <c r="S993" s="66">
        <v>18.899999999999999</v>
      </c>
    </row>
    <row r="994" spans="3:19" x14ac:dyDescent="0.25">
      <c r="D994">
        <v>57</v>
      </c>
      <c r="E994" t="s">
        <v>31</v>
      </c>
      <c r="F994" t="s">
        <v>18</v>
      </c>
      <c r="G994">
        <v>10</v>
      </c>
      <c r="H994">
        <v>10</v>
      </c>
      <c r="I994" t="s">
        <v>1440</v>
      </c>
      <c r="J994" t="s">
        <v>510</v>
      </c>
      <c r="K994" t="s">
        <v>484</v>
      </c>
      <c r="L994" t="s">
        <v>3493</v>
      </c>
      <c r="N994" t="s">
        <v>3494</v>
      </c>
      <c r="O994" t="s">
        <v>3494</v>
      </c>
      <c r="Q994" t="s">
        <v>143</v>
      </c>
      <c r="R994" s="86">
        <v>5600</v>
      </c>
      <c r="S994" s="66">
        <v>88</v>
      </c>
    </row>
    <row r="995" spans="3:19" x14ac:dyDescent="0.25">
      <c r="D995">
        <v>58</v>
      </c>
      <c r="E995" t="s">
        <v>31</v>
      </c>
      <c r="F995" t="s">
        <v>18</v>
      </c>
      <c r="G995">
        <v>2</v>
      </c>
      <c r="H995">
        <v>2</v>
      </c>
      <c r="I995" t="s">
        <v>1459</v>
      </c>
      <c r="J995" t="s">
        <v>510</v>
      </c>
      <c r="K995" t="s">
        <v>484</v>
      </c>
      <c r="L995" t="s">
        <v>3493</v>
      </c>
      <c r="N995" t="s">
        <v>3494</v>
      </c>
      <c r="O995" t="s">
        <v>3493</v>
      </c>
      <c r="Q995" t="s">
        <v>143</v>
      </c>
      <c r="R995" s="86">
        <v>715</v>
      </c>
      <c r="S995" s="66">
        <v>13.3</v>
      </c>
    </row>
    <row r="996" spans="3:19" x14ac:dyDescent="0.25">
      <c r="D996">
        <v>59</v>
      </c>
      <c r="E996" t="s">
        <v>31</v>
      </c>
      <c r="F996" t="s">
        <v>18</v>
      </c>
      <c r="G996">
        <v>12</v>
      </c>
      <c r="H996">
        <v>12</v>
      </c>
      <c r="I996" t="s">
        <v>1461</v>
      </c>
      <c r="J996" t="s">
        <v>510</v>
      </c>
      <c r="K996" t="s">
        <v>484</v>
      </c>
      <c r="L996" t="s">
        <v>3493</v>
      </c>
      <c r="N996" t="s">
        <v>3494</v>
      </c>
      <c r="O996" t="s">
        <v>3493</v>
      </c>
      <c r="Q996" t="s">
        <v>143</v>
      </c>
      <c r="R996" s="86">
        <v>5940</v>
      </c>
      <c r="S996" s="66">
        <v>97.199999999999989</v>
      </c>
    </row>
    <row r="997" spans="3:19" x14ac:dyDescent="0.25">
      <c r="D997">
        <v>60</v>
      </c>
      <c r="E997" t="s">
        <v>31</v>
      </c>
      <c r="F997" t="s">
        <v>18</v>
      </c>
      <c r="G997">
        <v>2</v>
      </c>
      <c r="H997">
        <v>2</v>
      </c>
      <c r="I997" t="s">
        <v>1463</v>
      </c>
      <c r="J997" t="s">
        <v>510</v>
      </c>
      <c r="K997" t="s">
        <v>484</v>
      </c>
      <c r="L997" t="s">
        <v>3493</v>
      </c>
      <c r="N997" t="s">
        <v>3494</v>
      </c>
      <c r="O997" t="s">
        <v>3493</v>
      </c>
      <c r="Q997" t="s">
        <v>143</v>
      </c>
      <c r="R997" s="86">
        <v>935</v>
      </c>
      <c r="S997" s="66">
        <v>16.5</v>
      </c>
    </row>
    <row r="998" spans="3:19" x14ac:dyDescent="0.25">
      <c r="D998">
        <v>61</v>
      </c>
      <c r="E998" t="s">
        <v>31</v>
      </c>
      <c r="F998" t="s">
        <v>18</v>
      </c>
      <c r="G998">
        <v>12</v>
      </c>
      <c r="H998">
        <v>12</v>
      </c>
      <c r="I998" t="s">
        <v>1465</v>
      </c>
      <c r="J998" t="s">
        <v>510</v>
      </c>
      <c r="K998" t="s">
        <v>484</v>
      </c>
      <c r="L998" t="s">
        <v>3493</v>
      </c>
      <c r="N998" t="s">
        <v>3494</v>
      </c>
      <c r="O998" t="s">
        <v>3493</v>
      </c>
      <c r="Q998" t="s">
        <v>143</v>
      </c>
      <c r="R998" s="86">
        <v>5940</v>
      </c>
      <c r="S998" s="66">
        <v>99</v>
      </c>
    </row>
    <row r="999" spans="3:19" x14ac:dyDescent="0.25">
      <c r="C999" s="64" t="s">
        <v>505</v>
      </c>
      <c r="R999" s="86">
        <v>70800</v>
      </c>
      <c r="S999" s="66">
        <v>1153</v>
      </c>
    </row>
    <row r="1000" spans="3:19" x14ac:dyDescent="0.25">
      <c r="C1000" s="64">
        <v>78650</v>
      </c>
      <c r="D1000">
        <v>1</v>
      </c>
      <c r="E1000" t="s">
        <v>150</v>
      </c>
      <c r="F1000" t="s">
        <v>18</v>
      </c>
      <c r="G1000">
        <v>3</v>
      </c>
      <c r="H1000">
        <v>3</v>
      </c>
      <c r="I1000" t="s">
        <v>1378</v>
      </c>
      <c r="K1000" t="s">
        <v>484</v>
      </c>
      <c r="L1000" t="s">
        <v>3493</v>
      </c>
      <c r="N1000" t="s">
        <v>3494</v>
      </c>
      <c r="O1000" t="s">
        <v>3494</v>
      </c>
      <c r="Q1000" t="s">
        <v>143</v>
      </c>
      <c r="R1000" s="86">
        <v>2040</v>
      </c>
      <c r="S1000" s="66">
        <v>27</v>
      </c>
    </row>
    <row r="1001" spans="3:19" x14ac:dyDescent="0.25">
      <c r="D1001">
        <v>2</v>
      </c>
      <c r="E1001" t="s">
        <v>150</v>
      </c>
      <c r="F1001" t="s">
        <v>18</v>
      </c>
      <c r="G1001">
        <v>12</v>
      </c>
      <c r="H1001">
        <v>12</v>
      </c>
      <c r="I1001" t="s">
        <v>1381</v>
      </c>
      <c r="K1001" t="s">
        <v>484</v>
      </c>
      <c r="L1001" t="s">
        <v>3493</v>
      </c>
      <c r="N1001" t="s">
        <v>3494</v>
      </c>
      <c r="O1001" t="s">
        <v>3493</v>
      </c>
      <c r="Q1001" t="s">
        <v>143</v>
      </c>
      <c r="R1001" s="86">
        <v>4080</v>
      </c>
      <c r="S1001" s="66">
        <v>36</v>
      </c>
    </row>
    <row r="1002" spans="3:19" x14ac:dyDescent="0.25">
      <c r="C1002" s="64" t="s">
        <v>2792</v>
      </c>
      <c r="R1002" s="86">
        <v>6120</v>
      </c>
      <c r="S1002" s="66">
        <v>63</v>
      </c>
    </row>
    <row r="1003" spans="3:19" x14ac:dyDescent="0.25">
      <c r="C1003" s="64">
        <v>77560</v>
      </c>
      <c r="D1003">
        <v>1</v>
      </c>
      <c r="E1003" t="s">
        <v>31</v>
      </c>
      <c r="F1003" t="s">
        <v>18</v>
      </c>
      <c r="G1003">
        <v>12</v>
      </c>
      <c r="H1003">
        <v>12</v>
      </c>
      <c r="I1003" t="s">
        <v>654</v>
      </c>
      <c r="K1003" t="s">
        <v>156</v>
      </c>
      <c r="L1003" t="s">
        <v>3494</v>
      </c>
      <c r="N1003" t="s">
        <v>3494</v>
      </c>
      <c r="O1003" t="s">
        <v>3494</v>
      </c>
      <c r="Q1003" t="s">
        <v>143</v>
      </c>
      <c r="R1003" s="86">
        <v>11388.6</v>
      </c>
      <c r="S1003" s="66">
        <v>86.88</v>
      </c>
    </row>
    <row r="1004" spans="3:19" x14ac:dyDescent="0.25">
      <c r="C1004" s="64" t="s">
        <v>1310</v>
      </c>
      <c r="R1004" s="86">
        <v>11388.6</v>
      </c>
      <c r="S1004" s="66">
        <v>86.88</v>
      </c>
    </row>
    <row r="1005" spans="3:19" x14ac:dyDescent="0.25">
      <c r="C1005" s="64">
        <v>78529</v>
      </c>
      <c r="D1005">
        <v>1</v>
      </c>
      <c r="E1005" t="s">
        <v>31</v>
      </c>
      <c r="F1005" t="s">
        <v>18</v>
      </c>
      <c r="G1005">
        <v>1</v>
      </c>
      <c r="H1005">
        <v>1</v>
      </c>
      <c r="I1005" t="s">
        <v>1631</v>
      </c>
      <c r="K1005" t="s">
        <v>484</v>
      </c>
      <c r="L1005" t="s">
        <v>3493</v>
      </c>
      <c r="N1005" t="s">
        <v>3494</v>
      </c>
      <c r="O1005" t="s">
        <v>3494</v>
      </c>
      <c r="Q1005" t="s">
        <v>143</v>
      </c>
      <c r="R1005" s="86">
        <v>972</v>
      </c>
      <c r="S1005" s="66">
        <v>7</v>
      </c>
    </row>
    <row r="1006" spans="3:19" x14ac:dyDescent="0.25">
      <c r="D1006">
        <v>2</v>
      </c>
      <c r="E1006" t="s">
        <v>31</v>
      </c>
      <c r="F1006" t="s">
        <v>18</v>
      </c>
      <c r="G1006">
        <v>2</v>
      </c>
      <c r="H1006">
        <v>2</v>
      </c>
      <c r="I1006" t="s">
        <v>1633</v>
      </c>
      <c r="K1006" t="s">
        <v>484</v>
      </c>
      <c r="L1006" t="s">
        <v>3493</v>
      </c>
      <c r="N1006" t="s">
        <v>3494</v>
      </c>
      <c r="O1006" t="s">
        <v>3494</v>
      </c>
      <c r="Q1006" t="s">
        <v>143</v>
      </c>
      <c r="R1006" s="86">
        <v>1620</v>
      </c>
      <c r="S1006" s="66">
        <v>12</v>
      </c>
    </row>
    <row r="1007" spans="3:19" x14ac:dyDescent="0.25">
      <c r="D1007">
        <v>3</v>
      </c>
      <c r="E1007" t="s">
        <v>31</v>
      </c>
      <c r="F1007" t="s">
        <v>18</v>
      </c>
      <c r="G1007">
        <v>25</v>
      </c>
      <c r="H1007">
        <v>25</v>
      </c>
      <c r="I1007" t="s">
        <v>1635</v>
      </c>
      <c r="K1007" t="s">
        <v>484</v>
      </c>
      <c r="L1007" t="s">
        <v>3493</v>
      </c>
      <c r="N1007" t="s">
        <v>3494</v>
      </c>
      <c r="O1007" t="s">
        <v>3494</v>
      </c>
      <c r="Q1007" t="s">
        <v>143</v>
      </c>
      <c r="R1007" s="86">
        <v>8550</v>
      </c>
      <c r="S1007" s="66">
        <v>75</v>
      </c>
    </row>
    <row r="1008" spans="3:19" x14ac:dyDescent="0.25">
      <c r="D1008">
        <v>4</v>
      </c>
      <c r="E1008" t="s">
        <v>31</v>
      </c>
      <c r="F1008" t="s">
        <v>18</v>
      </c>
      <c r="G1008">
        <v>1</v>
      </c>
      <c r="H1008">
        <v>1</v>
      </c>
      <c r="I1008" t="s">
        <v>1637</v>
      </c>
      <c r="K1008" t="s">
        <v>484</v>
      </c>
      <c r="L1008" t="s">
        <v>3493</v>
      </c>
      <c r="N1008" t="s">
        <v>3494</v>
      </c>
      <c r="O1008" t="s">
        <v>3494</v>
      </c>
      <c r="Q1008" t="s">
        <v>143</v>
      </c>
      <c r="R1008" s="86">
        <v>648</v>
      </c>
      <c r="S1008" s="66">
        <v>5</v>
      </c>
    </row>
    <row r="1009" spans="3:19" x14ac:dyDescent="0.25">
      <c r="C1009" s="64" t="s">
        <v>2657</v>
      </c>
      <c r="R1009" s="86">
        <v>11790</v>
      </c>
      <c r="S1009" s="66">
        <v>99</v>
      </c>
    </row>
    <row r="1010" spans="3:19" x14ac:dyDescent="0.25">
      <c r="C1010" s="64">
        <v>78491</v>
      </c>
      <c r="D1010">
        <v>1</v>
      </c>
      <c r="E1010" t="s">
        <v>31</v>
      </c>
      <c r="F1010" t="s">
        <v>18</v>
      </c>
      <c r="G1010">
        <v>21</v>
      </c>
      <c r="H1010">
        <v>21</v>
      </c>
      <c r="I1010" t="s">
        <v>1661</v>
      </c>
      <c r="K1010" t="s">
        <v>484</v>
      </c>
      <c r="L1010" t="s">
        <v>3493</v>
      </c>
      <c r="N1010" t="s">
        <v>3494</v>
      </c>
      <c r="O1010" t="s">
        <v>3494</v>
      </c>
      <c r="Q1010" t="s">
        <v>143</v>
      </c>
      <c r="R1010" s="86">
        <v>5880</v>
      </c>
      <c r="S1010" s="66">
        <v>100.8</v>
      </c>
    </row>
    <row r="1011" spans="3:19" x14ac:dyDescent="0.25">
      <c r="C1011" s="64" t="s">
        <v>2639</v>
      </c>
      <c r="R1011" s="86">
        <v>5880</v>
      </c>
      <c r="S1011" s="66">
        <v>100.8</v>
      </c>
    </row>
    <row r="1012" spans="3:19" x14ac:dyDescent="0.25">
      <c r="C1012" s="64">
        <v>74124</v>
      </c>
      <c r="D1012">
        <v>1</v>
      </c>
      <c r="E1012" t="s">
        <v>150</v>
      </c>
      <c r="F1012" t="s">
        <v>18</v>
      </c>
      <c r="G1012">
        <v>215</v>
      </c>
      <c r="H1012">
        <v>215</v>
      </c>
      <c r="I1012" t="s">
        <v>1863</v>
      </c>
      <c r="K1012" t="s">
        <v>484</v>
      </c>
      <c r="L1012" t="s">
        <v>3493</v>
      </c>
      <c r="N1012" t="s">
        <v>6456</v>
      </c>
      <c r="O1012" t="s">
        <v>6456</v>
      </c>
      <c r="P1012" t="s">
        <v>6456</v>
      </c>
      <c r="Q1012" t="s">
        <v>6456</v>
      </c>
      <c r="R1012" s="86">
        <v>42140</v>
      </c>
      <c r="S1012" s="66">
        <v>645</v>
      </c>
    </row>
    <row r="1013" spans="3:19" x14ac:dyDescent="0.25">
      <c r="D1013">
        <v>2</v>
      </c>
      <c r="E1013" t="s">
        <v>150</v>
      </c>
      <c r="F1013" t="s">
        <v>18</v>
      </c>
      <c r="G1013">
        <v>2</v>
      </c>
      <c r="H1013">
        <v>2</v>
      </c>
      <c r="I1013" t="s">
        <v>1864</v>
      </c>
      <c r="K1013" t="s">
        <v>484</v>
      </c>
      <c r="L1013" t="s">
        <v>3493</v>
      </c>
      <c r="N1013" t="s">
        <v>6456</v>
      </c>
      <c r="O1013" t="s">
        <v>6456</v>
      </c>
      <c r="P1013" t="s">
        <v>6456</v>
      </c>
      <c r="Q1013" t="s">
        <v>6456</v>
      </c>
      <c r="R1013" s="86">
        <v>784</v>
      </c>
      <c r="S1013" s="66">
        <v>10</v>
      </c>
    </row>
    <row r="1014" spans="3:19" x14ac:dyDescent="0.25">
      <c r="D1014">
        <v>3</v>
      </c>
      <c r="E1014" t="s">
        <v>150</v>
      </c>
      <c r="F1014" t="s">
        <v>18</v>
      </c>
      <c r="G1014">
        <v>11</v>
      </c>
      <c r="H1014">
        <v>11</v>
      </c>
      <c r="I1014" t="s">
        <v>1865</v>
      </c>
      <c r="K1014" t="s">
        <v>484</v>
      </c>
      <c r="L1014" t="s">
        <v>3493</v>
      </c>
      <c r="N1014" t="s">
        <v>6456</v>
      </c>
      <c r="O1014" t="s">
        <v>6456</v>
      </c>
      <c r="P1014" t="s">
        <v>6456</v>
      </c>
      <c r="Q1014" t="s">
        <v>6456</v>
      </c>
      <c r="R1014" s="86">
        <v>2156</v>
      </c>
      <c r="S1014" s="66">
        <v>33</v>
      </c>
    </row>
    <row r="1015" spans="3:19" x14ac:dyDescent="0.25">
      <c r="D1015">
        <v>4</v>
      </c>
      <c r="E1015" t="s">
        <v>150</v>
      </c>
      <c r="F1015" t="s">
        <v>18</v>
      </c>
      <c r="G1015">
        <v>1</v>
      </c>
      <c r="H1015">
        <v>1</v>
      </c>
      <c r="I1015" t="s">
        <v>1866</v>
      </c>
      <c r="K1015" t="s">
        <v>484</v>
      </c>
      <c r="L1015" t="s">
        <v>3493</v>
      </c>
      <c r="N1015" t="s">
        <v>6456</v>
      </c>
      <c r="O1015" t="s">
        <v>6456</v>
      </c>
      <c r="P1015" t="s">
        <v>6456</v>
      </c>
      <c r="Q1015" t="s">
        <v>6456</v>
      </c>
      <c r="R1015" s="86">
        <v>392</v>
      </c>
      <c r="S1015" s="66">
        <v>5</v>
      </c>
    </row>
    <row r="1016" spans="3:19" x14ac:dyDescent="0.25">
      <c r="D1016">
        <v>5</v>
      </c>
      <c r="E1016" t="s">
        <v>150</v>
      </c>
      <c r="F1016" t="s">
        <v>18</v>
      </c>
      <c r="G1016">
        <v>2</v>
      </c>
      <c r="H1016">
        <v>2</v>
      </c>
      <c r="I1016" t="s">
        <v>1867</v>
      </c>
      <c r="K1016" t="s">
        <v>484</v>
      </c>
      <c r="L1016" t="s">
        <v>3493</v>
      </c>
      <c r="N1016" t="s">
        <v>6456</v>
      </c>
      <c r="O1016" t="s">
        <v>6456</v>
      </c>
      <c r="P1016" t="s">
        <v>6456</v>
      </c>
      <c r="Q1016" t="s">
        <v>6456</v>
      </c>
      <c r="R1016" s="86">
        <v>784</v>
      </c>
      <c r="S1016" s="66">
        <v>10</v>
      </c>
    </row>
    <row r="1017" spans="3:19" x14ac:dyDescent="0.25">
      <c r="D1017">
        <v>6</v>
      </c>
      <c r="E1017" t="s">
        <v>150</v>
      </c>
      <c r="F1017" t="s">
        <v>18</v>
      </c>
      <c r="G1017">
        <v>2</v>
      </c>
      <c r="H1017">
        <v>2</v>
      </c>
      <c r="I1017" t="s">
        <v>1868</v>
      </c>
      <c r="K1017" t="s">
        <v>484</v>
      </c>
      <c r="L1017" t="s">
        <v>3493</v>
      </c>
      <c r="N1017" t="s">
        <v>6456</v>
      </c>
      <c r="O1017" t="s">
        <v>6456</v>
      </c>
      <c r="P1017" t="s">
        <v>6456</v>
      </c>
      <c r="Q1017" t="s">
        <v>6456</v>
      </c>
      <c r="R1017" s="86">
        <v>980</v>
      </c>
      <c r="S1017" s="66">
        <v>18</v>
      </c>
    </row>
    <row r="1018" spans="3:19" x14ac:dyDescent="0.25">
      <c r="D1018">
        <v>7</v>
      </c>
      <c r="E1018" t="s">
        <v>150</v>
      </c>
      <c r="F1018" t="s">
        <v>18</v>
      </c>
      <c r="G1018">
        <v>2</v>
      </c>
      <c r="H1018">
        <v>2</v>
      </c>
      <c r="I1018" t="s">
        <v>1870</v>
      </c>
      <c r="K1018" t="s">
        <v>484</v>
      </c>
      <c r="L1018" t="s">
        <v>3493</v>
      </c>
      <c r="N1018" t="s">
        <v>6456</v>
      </c>
      <c r="O1018" t="s">
        <v>6456</v>
      </c>
      <c r="P1018" t="s">
        <v>6456</v>
      </c>
      <c r="Q1018" t="s">
        <v>6456</v>
      </c>
      <c r="R1018" s="86">
        <v>1127</v>
      </c>
      <c r="S1018" s="66">
        <v>20</v>
      </c>
    </row>
    <row r="1019" spans="3:19" x14ac:dyDescent="0.25">
      <c r="D1019">
        <v>8</v>
      </c>
      <c r="E1019" t="s">
        <v>150</v>
      </c>
      <c r="F1019" t="s">
        <v>18</v>
      </c>
      <c r="G1019">
        <v>3</v>
      </c>
      <c r="H1019">
        <v>3</v>
      </c>
      <c r="I1019" t="s">
        <v>1871</v>
      </c>
      <c r="K1019" t="s">
        <v>484</v>
      </c>
      <c r="L1019" t="s">
        <v>3493</v>
      </c>
      <c r="N1019" t="s">
        <v>6456</v>
      </c>
      <c r="O1019" t="s">
        <v>6456</v>
      </c>
      <c r="P1019" t="s">
        <v>6456</v>
      </c>
      <c r="Q1019" t="s">
        <v>6456</v>
      </c>
      <c r="R1019" s="86">
        <v>1274</v>
      </c>
      <c r="S1019" s="66">
        <v>25</v>
      </c>
    </row>
    <row r="1020" spans="3:19" x14ac:dyDescent="0.25">
      <c r="D1020">
        <v>9</v>
      </c>
      <c r="E1020" t="s">
        <v>150</v>
      </c>
      <c r="F1020" t="s">
        <v>18</v>
      </c>
      <c r="G1020">
        <v>3</v>
      </c>
      <c r="H1020">
        <v>3</v>
      </c>
      <c r="I1020" t="s">
        <v>1872</v>
      </c>
      <c r="K1020" t="s">
        <v>484</v>
      </c>
      <c r="L1020" t="s">
        <v>3493</v>
      </c>
      <c r="N1020" t="s">
        <v>6456</v>
      </c>
      <c r="O1020" t="s">
        <v>6456</v>
      </c>
      <c r="P1020" t="s">
        <v>6456</v>
      </c>
      <c r="Q1020" t="s">
        <v>6456</v>
      </c>
      <c r="R1020" s="86">
        <v>1421</v>
      </c>
      <c r="S1020" s="66">
        <v>27</v>
      </c>
    </row>
    <row r="1021" spans="3:19" x14ac:dyDescent="0.25">
      <c r="D1021">
        <v>10</v>
      </c>
      <c r="E1021" t="s">
        <v>150</v>
      </c>
      <c r="F1021" t="s">
        <v>18</v>
      </c>
      <c r="G1021">
        <v>3</v>
      </c>
      <c r="H1021">
        <v>3</v>
      </c>
      <c r="I1021" t="s">
        <v>1873</v>
      </c>
      <c r="K1021" t="s">
        <v>484</v>
      </c>
      <c r="L1021" t="s">
        <v>3493</v>
      </c>
      <c r="N1021" t="s">
        <v>6456</v>
      </c>
      <c r="O1021" t="s">
        <v>6456</v>
      </c>
      <c r="P1021" t="s">
        <v>6456</v>
      </c>
      <c r="Q1021" t="s">
        <v>6456</v>
      </c>
      <c r="R1021" s="86">
        <v>1568</v>
      </c>
      <c r="S1021" s="66">
        <v>28</v>
      </c>
    </row>
    <row r="1022" spans="3:19" x14ac:dyDescent="0.25">
      <c r="D1022">
        <v>11</v>
      </c>
      <c r="E1022" t="s">
        <v>150</v>
      </c>
      <c r="F1022" t="s">
        <v>18</v>
      </c>
      <c r="G1022">
        <v>3</v>
      </c>
      <c r="H1022">
        <v>3</v>
      </c>
      <c r="I1022" t="s">
        <v>1874</v>
      </c>
      <c r="K1022" t="s">
        <v>484</v>
      </c>
      <c r="L1022" t="s">
        <v>3493</v>
      </c>
      <c r="N1022" t="s">
        <v>6456</v>
      </c>
      <c r="O1022" t="s">
        <v>6456</v>
      </c>
      <c r="P1022" t="s">
        <v>6456</v>
      </c>
      <c r="Q1022" t="s">
        <v>6456</v>
      </c>
      <c r="R1022" s="86">
        <v>1751</v>
      </c>
      <c r="S1022" s="66">
        <v>30</v>
      </c>
    </row>
    <row r="1023" spans="3:19" x14ac:dyDescent="0.25">
      <c r="D1023">
        <v>12</v>
      </c>
      <c r="E1023" t="s">
        <v>150</v>
      </c>
      <c r="F1023" t="s">
        <v>18</v>
      </c>
      <c r="G1023">
        <v>4</v>
      </c>
      <c r="H1023">
        <v>4</v>
      </c>
      <c r="I1023" t="s">
        <v>1875</v>
      </c>
      <c r="K1023" t="s">
        <v>484</v>
      </c>
      <c r="L1023" t="s">
        <v>3493</v>
      </c>
      <c r="N1023" t="s">
        <v>6456</v>
      </c>
      <c r="O1023" t="s">
        <v>6456</v>
      </c>
      <c r="P1023" t="s">
        <v>6456</v>
      </c>
      <c r="Q1023" t="s">
        <v>6456</v>
      </c>
      <c r="R1023" s="86">
        <v>1862</v>
      </c>
      <c r="S1023" s="66">
        <v>35</v>
      </c>
    </row>
    <row r="1024" spans="3:19" x14ac:dyDescent="0.25">
      <c r="D1024">
        <v>13</v>
      </c>
      <c r="E1024" t="s">
        <v>150</v>
      </c>
      <c r="F1024" t="s">
        <v>18</v>
      </c>
      <c r="G1024">
        <v>4</v>
      </c>
      <c r="H1024">
        <v>4</v>
      </c>
      <c r="I1024" t="s">
        <v>1876</v>
      </c>
      <c r="K1024" t="s">
        <v>484</v>
      </c>
      <c r="L1024" t="s">
        <v>3493</v>
      </c>
      <c r="N1024" t="s">
        <v>6456</v>
      </c>
      <c r="O1024" t="s">
        <v>6456</v>
      </c>
      <c r="P1024" t="s">
        <v>6456</v>
      </c>
      <c r="Q1024" t="s">
        <v>6456</v>
      </c>
      <c r="R1024" s="86">
        <v>2009</v>
      </c>
      <c r="S1024" s="66">
        <v>37</v>
      </c>
    </row>
    <row r="1025" spans="3:19" x14ac:dyDescent="0.25">
      <c r="D1025">
        <v>14</v>
      </c>
      <c r="E1025" t="s">
        <v>150</v>
      </c>
      <c r="F1025" t="s">
        <v>18</v>
      </c>
      <c r="G1025">
        <v>4</v>
      </c>
      <c r="H1025">
        <v>4</v>
      </c>
      <c r="I1025" t="s">
        <v>1877</v>
      </c>
      <c r="K1025" t="s">
        <v>484</v>
      </c>
      <c r="L1025" t="s">
        <v>3493</v>
      </c>
      <c r="N1025" t="s">
        <v>6456</v>
      </c>
      <c r="O1025" t="s">
        <v>6456</v>
      </c>
      <c r="P1025" t="s">
        <v>6456</v>
      </c>
      <c r="Q1025" t="s">
        <v>6456</v>
      </c>
      <c r="R1025" s="86">
        <v>2156</v>
      </c>
      <c r="S1025" s="66">
        <v>37</v>
      </c>
    </row>
    <row r="1026" spans="3:19" x14ac:dyDescent="0.25">
      <c r="D1026">
        <v>15</v>
      </c>
      <c r="E1026" t="s">
        <v>150</v>
      </c>
      <c r="F1026" t="s">
        <v>18</v>
      </c>
      <c r="G1026">
        <v>4</v>
      </c>
      <c r="H1026">
        <v>4</v>
      </c>
      <c r="I1026" t="s">
        <v>1878</v>
      </c>
      <c r="K1026" t="s">
        <v>484</v>
      </c>
      <c r="L1026" t="s">
        <v>3493</v>
      </c>
      <c r="N1026" t="s">
        <v>6456</v>
      </c>
      <c r="O1026" t="s">
        <v>6456</v>
      </c>
      <c r="P1026" t="s">
        <v>6456</v>
      </c>
      <c r="Q1026" t="s">
        <v>6456</v>
      </c>
      <c r="R1026" s="86">
        <v>2352</v>
      </c>
      <c r="S1026" s="66">
        <v>40</v>
      </c>
    </row>
    <row r="1027" spans="3:19" x14ac:dyDescent="0.25">
      <c r="D1027">
        <v>16</v>
      </c>
      <c r="E1027" t="s">
        <v>150</v>
      </c>
      <c r="F1027" t="s">
        <v>18</v>
      </c>
      <c r="G1027">
        <v>5</v>
      </c>
      <c r="H1027">
        <v>5</v>
      </c>
      <c r="I1027" t="s">
        <v>1879</v>
      </c>
      <c r="K1027" t="s">
        <v>484</v>
      </c>
      <c r="L1027" t="s">
        <v>3493</v>
      </c>
      <c r="N1027" t="s">
        <v>6456</v>
      </c>
      <c r="O1027" t="s">
        <v>6456</v>
      </c>
      <c r="P1027" t="s">
        <v>6456</v>
      </c>
      <c r="Q1027" t="s">
        <v>6456</v>
      </c>
      <c r="R1027" s="86">
        <v>2499</v>
      </c>
      <c r="S1027" s="66">
        <v>45</v>
      </c>
    </row>
    <row r="1028" spans="3:19" x14ac:dyDescent="0.25">
      <c r="D1028">
        <v>17</v>
      </c>
      <c r="E1028" t="s">
        <v>150</v>
      </c>
      <c r="F1028" t="s">
        <v>18</v>
      </c>
      <c r="G1028">
        <v>5</v>
      </c>
      <c r="H1028">
        <v>5</v>
      </c>
      <c r="I1028" t="s">
        <v>1880</v>
      </c>
      <c r="K1028" t="s">
        <v>484</v>
      </c>
      <c r="L1028" t="s">
        <v>3493</v>
      </c>
      <c r="N1028" t="s">
        <v>6456</v>
      </c>
      <c r="O1028" t="s">
        <v>6456</v>
      </c>
      <c r="P1028" t="s">
        <v>6456</v>
      </c>
      <c r="Q1028" t="s">
        <v>6456</v>
      </c>
      <c r="R1028" s="86">
        <v>2646</v>
      </c>
      <c r="S1028" s="66">
        <v>47</v>
      </c>
    </row>
    <row r="1029" spans="3:19" x14ac:dyDescent="0.25">
      <c r="D1029">
        <v>18</v>
      </c>
      <c r="E1029" t="s">
        <v>150</v>
      </c>
      <c r="F1029" t="s">
        <v>18</v>
      </c>
      <c r="G1029">
        <v>5</v>
      </c>
      <c r="H1029">
        <v>5</v>
      </c>
      <c r="I1029" t="s">
        <v>1881</v>
      </c>
      <c r="K1029" t="s">
        <v>484</v>
      </c>
      <c r="L1029" t="s">
        <v>3493</v>
      </c>
      <c r="N1029" t="s">
        <v>6456</v>
      </c>
      <c r="O1029" t="s">
        <v>6456</v>
      </c>
      <c r="P1029" t="s">
        <v>6456</v>
      </c>
      <c r="Q1029" t="s">
        <v>6456</v>
      </c>
      <c r="R1029" s="86">
        <v>2793</v>
      </c>
      <c r="S1029" s="66">
        <v>50</v>
      </c>
    </row>
    <row r="1030" spans="3:19" x14ac:dyDescent="0.25">
      <c r="D1030">
        <v>19</v>
      </c>
      <c r="E1030" t="s">
        <v>150</v>
      </c>
      <c r="F1030" t="s">
        <v>18</v>
      </c>
      <c r="G1030">
        <v>5</v>
      </c>
      <c r="H1030">
        <v>5</v>
      </c>
      <c r="I1030" t="s">
        <v>1882</v>
      </c>
      <c r="K1030" t="s">
        <v>484</v>
      </c>
      <c r="L1030" t="s">
        <v>3493</v>
      </c>
      <c r="N1030" t="s">
        <v>6456</v>
      </c>
      <c r="O1030" t="s">
        <v>6456</v>
      </c>
      <c r="P1030" t="s">
        <v>6456</v>
      </c>
      <c r="Q1030" t="s">
        <v>6456</v>
      </c>
      <c r="R1030" s="86">
        <v>2940</v>
      </c>
      <c r="S1030" s="66">
        <v>50</v>
      </c>
    </row>
    <row r="1031" spans="3:19" x14ac:dyDescent="0.25">
      <c r="D1031">
        <v>20</v>
      </c>
      <c r="E1031" t="s">
        <v>150</v>
      </c>
      <c r="F1031" t="s">
        <v>18</v>
      </c>
      <c r="G1031">
        <v>6</v>
      </c>
      <c r="H1031">
        <v>6</v>
      </c>
      <c r="I1031" t="s">
        <v>1883</v>
      </c>
      <c r="K1031" t="s">
        <v>484</v>
      </c>
      <c r="L1031" t="s">
        <v>3493</v>
      </c>
      <c r="N1031" t="s">
        <v>6456</v>
      </c>
      <c r="O1031" t="s">
        <v>6456</v>
      </c>
      <c r="P1031" t="s">
        <v>6456</v>
      </c>
      <c r="Q1031" t="s">
        <v>6456</v>
      </c>
      <c r="R1031" s="86">
        <v>3136</v>
      </c>
      <c r="S1031" s="66">
        <v>54</v>
      </c>
    </row>
    <row r="1032" spans="3:19" x14ac:dyDescent="0.25">
      <c r="D1032">
        <v>21</v>
      </c>
      <c r="E1032" t="s">
        <v>150</v>
      </c>
      <c r="F1032" t="s">
        <v>18</v>
      </c>
      <c r="G1032">
        <v>10</v>
      </c>
      <c r="H1032">
        <v>10</v>
      </c>
      <c r="I1032" t="s">
        <v>1884</v>
      </c>
      <c r="K1032" t="s">
        <v>484</v>
      </c>
      <c r="L1032" t="s">
        <v>3493</v>
      </c>
      <c r="N1032" t="s">
        <v>6456</v>
      </c>
      <c r="O1032" t="s">
        <v>6456</v>
      </c>
      <c r="P1032" t="s">
        <v>6456</v>
      </c>
      <c r="Q1032" t="s">
        <v>6456</v>
      </c>
      <c r="R1032" s="86">
        <v>3000</v>
      </c>
      <c r="S1032" s="66">
        <v>80</v>
      </c>
    </row>
    <row r="1033" spans="3:19" x14ac:dyDescent="0.25">
      <c r="D1033">
        <v>22</v>
      </c>
      <c r="E1033" t="s">
        <v>150</v>
      </c>
      <c r="F1033" t="s">
        <v>18</v>
      </c>
      <c r="G1033">
        <v>4</v>
      </c>
      <c r="H1033">
        <v>4</v>
      </c>
      <c r="I1033" t="s">
        <v>1885</v>
      </c>
      <c r="K1033" t="s">
        <v>484</v>
      </c>
      <c r="L1033" t="s">
        <v>3493</v>
      </c>
      <c r="N1033" t="s">
        <v>3494</v>
      </c>
      <c r="O1033" t="s">
        <v>3494</v>
      </c>
      <c r="Q1033" t="s">
        <v>143</v>
      </c>
      <c r="R1033" s="86">
        <v>2400</v>
      </c>
      <c r="S1033" s="66">
        <v>48</v>
      </c>
    </row>
    <row r="1034" spans="3:19" x14ac:dyDescent="0.25">
      <c r="D1034">
        <v>23</v>
      </c>
      <c r="E1034" t="s">
        <v>150</v>
      </c>
      <c r="F1034" t="s">
        <v>18</v>
      </c>
      <c r="G1034">
        <v>20</v>
      </c>
      <c r="H1034">
        <v>20</v>
      </c>
      <c r="I1034" t="s">
        <v>1886</v>
      </c>
      <c r="K1034" t="s">
        <v>484</v>
      </c>
      <c r="L1034" t="s">
        <v>3493</v>
      </c>
      <c r="N1034" t="s">
        <v>3494</v>
      </c>
      <c r="O1034" t="s">
        <v>3494</v>
      </c>
      <c r="Q1034" t="s">
        <v>143</v>
      </c>
      <c r="R1034" s="86">
        <v>12000</v>
      </c>
      <c r="S1034" s="66">
        <v>230</v>
      </c>
    </row>
    <row r="1035" spans="3:19" x14ac:dyDescent="0.25">
      <c r="D1035">
        <v>24</v>
      </c>
      <c r="E1035" t="s">
        <v>150</v>
      </c>
      <c r="F1035" t="s">
        <v>18</v>
      </c>
      <c r="G1035">
        <v>16</v>
      </c>
      <c r="H1035">
        <v>16</v>
      </c>
      <c r="I1035" t="s">
        <v>1887</v>
      </c>
      <c r="K1035" t="s">
        <v>484</v>
      </c>
      <c r="L1035" t="s">
        <v>3493</v>
      </c>
      <c r="N1035" t="s">
        <v>3494</v>
      </c>
      <c r="O1035" t="s">
        <v>3494</v>
      </c>
      <c r="Q1035" t="s">
        <v>143</v>
      </c>
      <c r="R1035" s="86">
        <v>14400</v>
      </c>
      <c r="S1035" s="66">
        <v>272</v>
      </c>
    </row>
    <row r="1036" spans="3:19" x14ac:dyDescent="0.25">
      <c r="D1036">
        <v>25</v>
      </c>
      <c r="E1036" t="s">
        <v>150</v>
      </c>
      <c r="F1036" t="s">
        <v>18</v>
      </c>
      <c r="G1036">
        <v>4</v>
      </c>
      <c r="H1036">
        <v>4</v>
      </c>
      <c r="I1036" t="s">
        <v>1889</v>
      </c>
      <c r="K1036" t="s">
        <v>484</v>
      </c>
      <c r="L1036" t="s">
        <v>3493</v>
      </c>
      <c r="N1036" t="s">
        <v>6456</v>
      </c>
      <c r="O1036" t="s">
        <v>6456</v>
      </c>
      <c r="P1036" t="s">
        <v>6456</v>
      </c>
      <c r="Q1036" t="s">
        <v>6456</v>
      </c>
      <c r="R1036" s="86">
        <v>784</v>
      </c>
      <c r="S1036" s="66">
        <v>12</v>
      </c>
    </row>
    <row r="1037" spans="3:19" x14ac:dyDescent="0.25">
      <c r="D1037">
        <v>26</v>
      </c>
      <c r="E1037" t="s">
        <v>150</v>
      </c>
      <c r="F1037" t="s">
        <v>18</v>
      </c>
      <c r="G1037">
        <v>3</v>
      </c>
      <c r="H1037">
        <v>3</v>
      </c>
      <c r="I1037" t="s">
        <v>1890</v>
      </c>
      <c r="K1037" t="s">
        <v>484</v>
      </c>
      <c r="L1037" t="s">
        <v>3493</v>
      </c>
      <c r="N1037" t="s">
        <v>6456</v>
      </c>
      <c r="O1037" t="s">
        <v>6456</v>
      </c>
      <c r="P1037" t="s">
        <v>6456</v>
      </c>
      <c r="Q1037" t="s">
        <v>6456</v>
      </c>
      <c r="R1037" s="86">
        <v>1176</v>
      </c>
      <c r="S1037" s="66">
        <v>15</v>
      </c>
    </row>
    <row r="1038" spans="3:19" x14ac:dyDescent="0.25">
      <c r="D1038">
        <v>27</v>
      </c>
      <c r="E1038" t="s">
        <v>150</v>
      </c>
      <c r="F1038" t="s">
        <v>18</v>
      </c>
      <c r="G1038">
        <v>8</v>
      </c>
      <c r="H1038">
        <v>8</v>
      </c>
      <c r="I1038" t="s">
        <v>1891</v>
      </c>
      <c r="K1038" t="s">
        <v>484</v>
      </c>
      <c r="L1038" t="s">
        <v>3493</v>
      </c>
      <c r="N1038" t="s">
        <v>6456</v>
      </c>
      <c r="O1038" t="s">
        <v>6456</v>
      </c>
      <c r="P1038" t="s">
        <v>6456</v>
      </c>
      <c r="Q1038" t="s">
        <v>6456</v>
      </c>
      <c r="R1038" s="86">
        <v>4704</v>
      </c>
      <c r="S1038" s="66">
        <v>56</v>
      </c>
    </row>
    <row r="1039" spans="3:19" x14ac:dyDescent="0.25">
      <c r="D1039">
        <v>28</v>
      </c>
      <c r="E1039" t="s">
        <v>150</v>
      </c>
      <c r="F1039" t="s">
        <v>18</v>
      </c>
      <c r="G1039">
        <v>16</v>
      </c>
      <c r="H1039">
        <v>16</v>
      </c>
      <c r="I1039" t="s">
        <v>1892</v>
      </c>
      <c r="K1039" t="s">
        <v>484</v>
      </c>
      <c r="L1039" t="s">
        <v>3493</v>
      </c>
      <c r="N1039" t="s">
        <v>6456</v>
      </c>
      <c r="O1039" t="s">
        <v>6456</v>
      </c>
      <c r="P1039" t="s">
        <v>6456</v>
      </c>
      <c r="Q1039" t="s">
        <v>6456</v>
      </c>
      <c r="R1039" s="86">
        <v>7840</v>
      </c>
      <c r="S1039" s="66">
        <v>96</v>
      </c>
    </row>
    <row r="1040" spans="3:19" x14ac:dyDescent="0.25">
      <c r="C1040" s="64" t="s">
        <v>2776</v>
      </c>
      <c r="R1040" s="86">
        <v>123074</v>
      </c>
      <c r="S1040" s="66">
        <v>2055</v>
      </c>
    </row>
    <row r="1041" spans="3:19" x14ac:dyDescent="0.25">
      <c r="C1041" s="64">
        <v>78534</v>
      </c>
      <c r="D1041">
        <v>1</v>
      </c>
      <c r="E1041" t="s">
        <v>20</v>
      </c>
      <c r="F1041" t="s">
        <v>18</v>
      </c>
      <c r="G1041">
        <v>70</v>
      </c>
      <c r="H1041">
        <v>70</v>
      </c>
      <c r="I1041" t="s">
        <v>1904</v>
      </c>
      <c r="J1041" t="s">
        <v>509</v>
      </c>
      <c r="K1041" t="s">
        <v>484</v>
      </c>
      <c r="L1041" t="s">
        <v>3493</v>
      </c>
      <c r="N1041" t="s">
        <v>3494</v>
      </c>
      <c r="O1041" t="s">
        <v>3494</v>
      </c>
      <c r="R1041" s="86">
        <v>19320</v>
      </c>
      <c r="S1041" s="66">
        <v>336</v>
      </c>
    </row>
    <row r="1042" spans="3:19" x14ac:dyDescent="0.25">
      <c r="D1042">
        <v>2</v>
      </c>
      <c r="E1042" t="s">
        <v>20</v>
      </c>
      <c r="F1042" t="s">
        <v>18</v>
      </c>
      <c r="G1042">
        <v>19</v>
      </c>
      <c r="H1042">
        <v>19</v>
      </c>
      <c r="I1042" t="s">
        <v>1906</v>
      </c>
      <c r="J1042" t="s">
        <v>509</v>
      </c>
      <c r="K1042" t="s">
        <v>484</v>
      </c>
      <c r="L1042" t="s">
        <v>3493</v>
      </c>
      <c r="N1042" t="s">
        <v>3494</v>
      </c>
      <c r="O1042" t="s">
        <v>3494</v>
      </c>
      <c r="R1042" s="86">
        <v>3173</v>
      </c>
      <c r="S1042" s="66">
        <v>91.2</v>
      </c>
    </row>
    <row r="1043" spans="3:19" x14ac:dyDescent="0.25">
      <c r="C1043" s="64" t="s">
        <v>2777</v>
      </c>
      <c r="R1043" s="86">
        <v>22493</v>
      </c>
      <c r="S1043" s="66">
        <v>427.2</v>
      </c>
    </row>
    <row r="1044" spans="3:19" x14ac:dyDescent="0.25">
      <c r="C1044" s="64">
        <v>78643</v>
      </c>
      <c r="D1044">
        <v>5</v>
      </c>
      <c r="E1044" t="s">
        <v>31</v>
      </c>
      <c r="F1044" t="s">
        <v>18</v>
      </c>
      <c r="G1044">
        <v>7</v>
      </c>
      <c r="H1044">
        <v>7</v>
      </c>
      <c r="I1044" t="s">
        <v>1954</v>
      </c>
      <c r="J1044" t="s">
        <v>476</v>
      </c>
      <c r="K1044" t="s">
        <v>484</v>
      </c>
      <c r="L1044" t="s">
        <v>3493</v>
      </c>
      <c r="N1044" t="s">
        <v>3494</v>
      </c>
      <c r="O1044" t="s">
        <v>3493</v>
      </c>
      <c r="Q1044" t="s">
        <v>143</v>
      </c>
      <c r="R1044" s="86">
        <v>5652.85</v>
      </c>
      <c r="S1044" s="66">
        <v>71.400000000000006</v>
      </c>
    </row>
    <row r="1045" spans="3:19" x14ac:dyDescent="0.25">
      <c r="C1045" s="64" t="s">
        <v>2643</v>
      </c>
      <c r="R1045" s="86">
        <v>5652.85</v>
      </c>
      <c r="S1045" s="66">
        <v>71.400000000000006</v>
      </c>
    </row>
    <row r="1046" spans="3:19" x14ac:dyDescent="0.25">
      <c r="C1046" s="64">
        <v>78744</v>
      </c>
      <c r="D1046">
        <v>1</v>
      </c>
      <c r="E1046" t="s">
        <v>31</v>
      </c>
      <c r="F1046" t="s">
        <v>18</v>
      </c>
      <c r="G1046">
        <v>18</v>
      </c>
      <c r="H1046">
        <v>18</v>
      </c>
      <c r="I1046" t="s">
        <v>2018</v>
      </c>
      <c r="K1046" t="s">
        <v>484</v>
      </c>
      <c r="L1046" t="s">
        <v>3493</v>
      </c>
      <c r="N1046" t="s">
        <v>3494</v>
      </c>
      <c r="O1046" t="s">
        <v>3494</v>
      </c>
      <c r="Q1046" t="s">
        <v>143</v>
      </c>
      <c r="R1046" s="86">
        <v>4320</v>
      </c>
      <c r="S1046" s="66">
        <v>82.8</v>
      </c>
    </row>
    <row r="1047" spans="3:19" x14ac:dyDescent="0.25">
      <c r="C1047" s="64" t="s">
        <v>2756</v>
      </c>
      <c r="R1047" s="86">
        <v>4320</v>
      </c>
      <c r="S1047" s="66">
        <v>82.8</v>
      </c>
    </row>
    <row r="1048" spans="3:19" x14ac:dyDescent="0.25">
      <c r="C1048" s="64">
        <v>77175</v>
      </c>
      <c r="D1048">
        <v>17</v>
      </c>
      <c r="E1048" t="s">
        <v>31</v>
      </c>
      <c r="F1048" t="s">
        <v>18</v>
      </c>
      <c r="G1048">
        <v>45</v>
      </c>
      <c r="H1048">
        <v>45</v>
      </c>
      <c r="I1048" t="s">
        <v>2380</v>
      </c>
      <c r="K1048" t="s">
        <v>156</v>
      </c>
      <c r="L1048" t="s">
        <v>3494</v>
      </c>
      <c r="N1048" t="s">
        <v>3494</v>
      </c>
      <c r="O1048" t="s">
        <v>3494</v>
      </c>
      <c r="Q1048" t="s">
        <v>143</v>
      </c>
      <c r="R1048" s="86">
        <v>13500</v>
      </c>
      <c r="S1048" s="66">
        <v>130.5</v>
      </c>
    </row>
    <row r="1049" spans="3:19" x14ac:dyDescent="0.25">
      <c r="D1049">
        <v>18</v>
      </c>
      <c r="E1049" t="s">
        <v>31</v>
      </c>
      <c r="F1049" t="s">
        <v>18</v>
      </c>
      <c r="G1049">
        <v>12</v>
      </c>
      <c r="H1049">
        <v>12</v>
      </c>
      <c r="I1049" t="s">
        <v>2382</v>
      </c>
      <c r="K1049" t="s">
        <v>156</v>
      </c>
      <c r="L1049" t="s">
        <v>3494</v>
      </c>
      <c r="N1049" t="s">
        <v>3494</v>
      </c>
      <c r="O1049" t="s">
        <v>3494</v>
      </c>
      <c r="Q1049" t="s">
        <v>143</v>
      </c>
      <c r="R1049" s="86">
        <v>5400</v>
      </c>
      <c r="S1049" s="66">
        <v>58.8</v>
      </c>
    </row>
    <row r="1050" spans="3:19" x14ac:dyDescent="0.25">
      <c r="D1050">
        <v>23</v>
      </c>
      <c r="E1050" t="s">
        <v>31</v>
      </c>
      <c r="F1050" t="s">
        <v>18</v>
      </c>
      <c r="G1050">
        <v>3</v>
      </c>
      <c r="H1050">
        <v>3</v>
      </c>
      <c r="I1050" t="s">
        <v>2392</v>
      </c>
      <c r="K1050" t="s">
        <v>484</v>
      </c>
      <c r="L1050" t="s">
        <v>3493</v>
      </c>
      <c r="N1050" t="s">
        <v>3494</v>
      </c>
      <c r="O1050" t="s">
        <v>3493</v>
      </c>
      <c r="Q1050" t="s">
        <v>143</v>
      </c>
      <c r="R1050" s="86">
        <v>2700</v>
      </c>
      <c r="S1050" s="66">
        <v>25.5</v>
      </c>
    </row>
    <row r="1051" spans="3:19" x14ac:dyDescent="0.25">
      <c r="D1051">
        <v>24</v>
      </c>
      <c r="E1051" t="s">
        <v>31</v>
      </c>
      <c r="F1051" t="s">
        <v>18</v>
      </c>
      <c r="G1051">
        <v>18</v>
      </c>
      <c r="H1051">
        <v>18</v>
      </c>
      <c r="I1051" t="s">
        <v>2394</v>
      </c>
      <c r="K1051" t="s">
        <v>484</v>
      </c>
      <c r="L1051" t="s">
        <v>3493</v>
      </c>
      <c r="N1051" t="s">
        <v>3494</v>
      </c>
      <c r="O1051" t="s">
        <v>3493</v>
      </c>
      <c r="Q1051" t="s">
        <v>143</v>
      </c>
      <c r="R1051" s="86">
        <v>4950</v>
      </c>
      <c r="S1051" s="66">
        <v>72</v>
      </c>
    </row>
    <row r="1052" spans="3:19" x14ac:dyDescent="0.25">
      <c r="D1052">
        <v>26</v>
      </c>
      <c r="E1052" t="s">
        <v>31</v>
      </c>
      <c r="F1052" t="s">
        <v>18</v>
      </c>
      <c r="G1052">
        <v>8</v>
      </c>
      <c r="H1052">
        <v>8</v>
      </c>
      <c r="I1052" t="s">
        <v>2398</v>
      </c>
      <c r="K1052" t="s">
        <v>484</v>
      </c>
      <c r="L1052" t="s">
        <v>3493</v>
      </c>
      <c r="N1052" t="s">
        <v>3494</v>
      </c>
      <c r="O1052" t="s">
        <v>3493</v>
      </c>
      <c r="Q1052" t="s">
        <v>143</v>
      </c>
      <c r="R1052" s="86">
        <v>4220</v>
      </c>
      <c r="S1052" s="66">
        <v>50.4</v>
      </c>
    </row>
    <row r="1053" spans="3:19" x14ac:dyDescent="0.25">
      <c r="D1053">
        <v>27</v>
      </c>
      <c r="E1053" t="s">
        <v>31</v>
      </c>
      <c r="F1053" t="s">
        <v>18</v>
      </c>
      <c r="G1053">
        <v>49</v>
      </c>
      <c r="H1053">
        <v>49</v>
      </c>
      <c r="I1053" t="s">
        <v>2380</v>
      </c>
      <c r="K1053" t="s">
        <v>156</v>
      </c>
      <c r="L1053" t="s">
        <v>3494</v>
      </c>
      <c r="N1053" t="s">
        <v>3494</v>
      </c>
      <c r="O1053" t="s">
        <v>3494</v>
      </c>
      <c r="Q1053" t="s">
        <v>143</v>
      </c>
      <c r="R1053" s="86">
        <v>14700</v>
      </c>
      <c r="S1053" s="66">
        <v>142.1</v>
      </c>
    </row>
    <row r="1054" spans="3:19" x14ac:dyDescent="0.25">
      <c r="D1054">
        <v>28</v>
      </c>
      <c r="E1054" t="s">
        <v>31</v>
      </c>
      <c r="F1054" t="s">
        <v>18</v>
      </c>
      <c r="G1054">
        <v>18</v>
      </c>
      <c r="H1054">
        <v>18</v>
      </c>
      <c r="I1054" t="s">
        <v>2382</v>
      </c>
      <c r="K1054" t="s">
        <v>484</v>
      </c>
      <c r="L1054" t="s">
        <v>3493</v>
      </c>
      <c r="N1054" t="s">
        <v>3494</v>
      </c>
      <c r="O1054" t="s">
        <v>3494</v>
      </c>
      <c r="Q1054" t="s">
        <v>143</v>
      </c>
      <c r="R1054" s="86">
        <v>8100</v>
      </c>
      <c r="S1054" s="66">
        <v>88.2</v>
      </c>
    </row>
    <row r="1055" spans="3:19" x14ac:dyDescent="0.25">
      <c r="D1055">
        <v>33</v>
      </c>
      <c r="E1055" t="s">
        <v>31</v>
      </c>
      <c r="F1055" t="s">
        <v>18</v>
      </c>
      <c r="G1055">
        <v>18</v>
      </c>
      <c r="H1055">
        <v>18</v>
      </c>
      <c r="I1055" t="s">
        <v>2394</v>
      </c>
      <c r="K1055" t="s">
        <v>484</v>
      </c>
      <c r="L1055" t="s">
        <v>3493</v>
      </c>
      <c r="N1055" t="s">
        <v>3494</v>
      </c>
      <c r="O1055" t="s">
        <v>3493</v>
      </c>
      <c r="Q1055" t="s">
        <v>143</v>
      </c>
      <c r="R1055" s="86">
        <v>4950</v>
      </c>
      <c r="S1055" s="66">
        <v>72</v>
      </c>
    </row>
    <row r="1056" spans="3:19" x14ac:dyDescent="0.25">
      <c r="D1056">
        <v>145</v>
      </c>
      <c r="E1056" t="s">
        <v>31</v>
      </c>
      <c r="F1056" t="s">
        <v>18</v>
      </c>
      <c r="G1056">
        <v>2</v>
      </c>
      <c r="H1056">
        <v>2</v>
      </c>
      <c r="I1056" t="s">
        <v>2392</v>
      </c>
      <c r="J1056" t="s">
        <v>476</v>
      </c>
      <c r="K1056" t="s">
        <v>484</v>
      </c>
      <c r="L1056" t="s">
        <v>3493</v>
      </c>
      <c r="N1056" t="s">
        <v>3494</v>
      </c>
      <c r="O1056" t="s">
        <v>3493</v>
      </c>
      <c r="Q1056" t="s">
        <v>143</v>
      </c>
      <c r="R1056" s="86">
        <v>1800</v>
      </c>
      <c r="S1056" s="66">
        <v>17</v>
      </c>
    </row>
    <row r="1057" spans="1:19" x14ac:dyDescent="0.25">
      <c r="C1057" s="64" t="s">
        <v>2800</v>
      </c>
      <c r="R1057" s="86">
        <v>60320</v>
      </c>
      <c r="S1057" s="66">
        <v>656.5</v>
      </c>
    </row>
    <row r="1058" spans="1:19" x14ac:dyDescent="0.25">
      <c r="C1058" s="64">
        <v>78825</v>
      </c>
      <c r="D1058">
        <v>1</v>
      </c>
      <c r="E1058" t="s">
        <v>31</v>
      </c>
      <c r="F1058" t="s">
        <v>18</v>
      </c>
      <c r="G1058">
        <v>20</v>
      </c>
      <c r="H1058">
        <v>20</v>
      </c>
      <c r="I1058" t="s">
        <v>2494</v>
      </c>
      <c r="J1058" t="s">
        <v>510</v>
      </c>
      <c r="K1058" t="s">
        <v>484</v>
      </c>
      <c r="L1058" t="s">
        <v>3493</v>
      </c>
      <c r="N1058" t="s">
        <v>3494</v>
      </c>
      <c r="O1058" t="s">
        <v>3494</v>
      </c>
      <c r="Q1058" t="s">
        <v>143</v>
      </c>
      <c r="R1058" s="86">
        <v>8800</v>
      </c>
      <c r="S1058" s="66">
        <v>92</v>
      </c>
    </row>
    <row r="1059" spans="1:19" x14ac:dyDescent="0.25">
      <c r="D1059">
        <v>2</v>
      </c>
      <c r="E1059" t="s">
        <v>31</v>
      </c>
      <c r="F1059" t="s">
        <v>18</v>
      </c>
      <c r="G1059">
        <v>10</v>
      </c>
      <c r="H1059">
        <v>10</v>
      </c>
      <c r="I1059" t="s">
        <v>2495</v>
      </c>
      <c r="J1059" t="s">
        <v>510</v>
      </c>
      <c r="K1059" t="s">
        <v>484</v>
      </c>
      <c r="L1059" t="s">
        <v>3493</v>
      </c>
      <c r="N1059" t="s">
        <v>3494</v>
      </c>
      <c r="O1059" t="s">
        <v>3494</v>
      </c>
      <c r="Q1059" t="s">
        <v>143</v>
      </c>
      <c r="R1059" s="86">
        <v>4800</v>
      </c>
      <c r="S1059" s="66">
        <v>59</v>
      </c>
    </row>
    <row r="1060" spans="1:19" x14ac:dyDescent="0.25">
      <c r="C1060" s="64" t="s">
        <v>2790</v>
      </c>
      <c r="R1060" s="86">
        <v>13600</v>
      </c>
      <c r="S1060" s="66">
        <v>151</v>
      </c>
    </row>
    <row r="1061" spans="1:19" x14ac:dyDescent="0.25">
      <c r="B1061" t="s">
        <v>2825</v>
      </c>
      <c r="R1061" s="86">
        <v>335438.45</v>
      </c>
      <c r="S1061" s="66">
        <v>4946.58</v>
      </c>
    </row>
    <row r="1062" spans="1:19" x14ac:dyDescent="0.25">
      <c r="A1062" t="s">
        <v>507</v>
      </c>
      <c r="R1062" s="86">
        <v>335438.45</v>
      </c>
      <c r="S1062" s="66">
        <v>4946.58</v>
      </c>
    </row>
    <row r="1063" spans="1:19" x14ac:dyDescent="0.25">
      <c r="A1063">
        <v>18</v>
      </c>
      <c r="C1063" s="64">
        <v>75728</v>
      </c>
      <c r="D1063">
        <v>1</v>
      </c>
      <c r="E1063" t="s">
        <v>31</v>
      </c>
      <c r="F1063" t="s">
        <v>18</v>
      </c>
      <c r="G1063">
        <v>4</v>
      </c>
      <c r="H1063">
        <v>4</v>
      </c>
      <c r="I1063" t="s">
        <v>1524</v>
      </c>
      <c r="J1063" t="s">
        <v>510</v>
      </c>
      <c r="K1063" t="s">
        <v>484</v>
      </c>
      <c r="L1063" t="s">
        <v>3493</v>
      </c>
      <c r="N1063" t="s">
        <v>3494</v>
      </c>
      <c r="O1063" t="s">
        <v>3494</v>
      </c>
      <c r="Q1063" t="s">
        <v>143</v>
      </c>
      <c r="R1063" s="86">
        <v>1120</v>
      </c>
      <c r="S1063" s="66">
        <v>12.4</v>
      </c>
    </row>
    <row r="1064" spans="1:19" x14ac:dyDescent="0.25">
      <c r="D1064">
        <v>2</v>
      </c>
      <c r="E1064" t="s">
        <v>31</v>
      </c>
      <c r="F1064" t="s">
        <v>18</v>
      </c>
      <c r="G1064">
        <v>1</v>
      </c>
      <c r="H1064">
        <v>1</v>
      </c>
      <c r="I1064" t="s">
        <v>1526</v>
      </c>
      <c r="J1064" t="s">
        <v>510</v>
      </c>
      <c r="K1064" t="s">
        <v>484</v>
      </c>
      <c r="L1064" t="s">
        <v>3493</v>
      </c>
      <c r="N1064" t="s">
        <v>3494</v>
      </c>
      <c r="O1064" t="s">
        <v>3494</v>
      </c>
      <c r="Q1064" t="s">
        <v>143</v>
      </c>
      <c r="R1064" s="86">
        <v>560</v>
      </c>
      <c r="S1064" s="66">
        <v>5.5</v>
      </c>
    </row>
    <row r="1065" spans="1:19" x14ac:dyDescent="0.25">
      <c r="D1065">
        <v>3</v>
      </c>
      <c r="E1065" t="s">
        <v>31</v>
      </c>
      <c r="F1065" t="s">
        <v>18</v>
      </c>
      <c r="G1065">
        <v>1</v>
      </c>
      <c r="H1065">
        <v>1</v>
      </c>
      <c r="I1065" t="s">
        <v>1528</v>
      </c>
      <c r="J1065" t="s">
        <v>510</v>
      </c>
      <c r="K1065" t="s">
        <v>484</v>
      </c>
      <c r="L1065" t="s">
        <v>3493</v>
      </c>
      <c r="N1065" t="s">
        <v>3494</v>
      </c>
      <c r="O1065" t="s">
        <v>3494</v>
      </c>
      <c r="Q1065" t="s">
        <v>143</v>
      </c>
      <c r="R1065" s="86">
        <v>560</v>
      </c>
      <c r="S1065" s="66">
        <v>5.5</v>
      </c>
    </row>
    <row r="1066" spans="1:19" x14ac:dyDescent="0.25">
      <c r="D1066">
        <v>4</v>
      </c>
      <c r="E1066" t="s">
        <v>31</v>
      </c>
      <c r="F1066" t="s">
        <v>18</v>
      </c>
      <c r="G1066">
        <v>3</v>
      </c>
      <c r="H1066">
        <v>3</v>
      </c>
      <c r="I1066" t="s">
        <v>1530</v>
      </c>
      <c r="J1066" t="s">
        <v>510</v>
      </c>
      <c r="K1066" t="s">
        <v>484</v>
      </c>
      <c r="L1066" t="s">
        <v>3493</v>
      </c>
      <c r="N1066" t="s">
        <v>3494</v>
      </c>
      <c r="O1066" t="s">
        <v>3494</v>
      </c>
      <c r="Q1066" t="s">
        <v>143</v>
      </c>
      <c r="R1066" s="86">
        <v>2520</v>
      </c>
      <c r="S1066" s="66">
        <v>24.2</v>
      </c>
    </row>
    <row r="1067" spans="1:19" x14ac:dyDescent="0.25">
      <c r="D1067">
        <v>5</v>
      </c>
      <c r="E1067" t="s">
        <v>31</v>
      </c>
      <c r="F1067" t="s">
        <v>18</v>
      </c>
      <c r="G1067">
        <v>4</v>
      </c>
      <c r="H1067">
        <v>4</v>
      </c>
      <c r="I1067" t="s">
        <v>1532</v>
      </c>
      <c r="J1067" t="s">
        <v>510</v>
      </c>
      <c r="K1067" t="s">
        <v>484</v>
      </c>
      <c r="L1067" t="s">
        <v>3493</v>
      </c>
      <c r="N1067" t="s">
        <v>3494</v>
      </c>
      <c r="O1067" t="s">
        <v>3494</v>
      </c>
      <c r="Q1067" t="s">
        <v>143</v>
      </c>
      <c r="R1067" s="86">
        <v>2240</v>
      </c>
      <c r="S1067" s="66">
        <v>23.1</v>
      </c>
    </row>
    <row r="1068" spans="1:19" x14ac:dyDescent="0.25">
      <c r="D1068">
        <v>9</v>
      </c>
      <c r="E1068" t="s">
        <v>20</v>
      </c>
      <c r="F1068" t="s">
        <v>18</v>
      </c>
      <c r="G1068">
        <v>16</v>
      </c>
      <c r="H1068">
        <v>16</v>
      </c>
      <c r="I1068" t="s">
        <v>1534</v>
      </c>
      <c r="J1068" t="s">
        <v>510</v>
      </c>
      <c r="K1068" t="s">
        <v>484</v>
      </c>
      <c r="L1068" t="s">
        <v>3493</v>
      </c>
      <c r="N1068" t="s">
        <v>3494</v>
      </c>
      <c r="O1068" t="s">
        <v>3493</v>
      </c>
      <c r="P1068" t="s">
        <v>161</v>
      </c>
      <c r="R1068" s="86">
        <v>10990</v>
      </c>
      <c r="S1068" s="66">
        <v>120</v>
      </c>
    </row>
    <row r="1069" spans="1:19" x14ac:dyDescent="0.25">
      <c r="C1069" s="64" t="s">
        <v>2695</v>
      </c>
      <c r="R1069" s="86">
        <v>17990</v>
      </c>
      <c r="S1069" s="66">
        <v>190.7</v>
      </c>
    </row>
    <row r="1070" spans="1:19" x14ac:dyDescent="0.25">
      <c r="C1070" s="64">
        <v>77808</v>
      </c>
      <c r="D1070">
        <v>1</v>
      </c>
      <c r="E1070" t="s">
        <v>1536</v>
      </c>
      <c r="F1070" t="s">
        <v>18</v>
      </c>
      <c r="G1070">
        <v>15</v>
      </c>
      <c r="H1070">
        <v>-3</v>
      </c>
      <c r="I1070" t="s">
        <v>1537</v>
      </c>
      <c r="K1070" t="s">
        <v>484</v>
      </c>
      <c r="L1070" t="s">
        <v>3493</v>
      </c>
      <c r="N1070" t="s">
        <v>3494</v>
      </c>
      <c r="O1070" t="s">
        <v>3494</v>
      </c>
      <c r="Q1070" t="s">
        <v>143</v>
      </c>
      <c r="R1070" s="86">
        <v>-1140</v>
      </c>
      <c r="S1070" s="66">
        <v>-13.680000000000001</v>
      </c>
    </row>
    <row r="1071" spans="1:19" x14ac:dyDescent="0.25">
      <c r="D1071">
        <v>2</v>
      </c>
      <c r="E1071" t="s">
        <v>1536</v>
      </c>
      <c r="F1071" t="s">
        <v>18</v>
      </c>
      <c r="G1071">
        <v>3</v>
      </c>
      <c r="H1071">
        <v>3</v>
      </c>
      <c r="I1071" t="s">
        <v>1539</v>
      </c>
      <c r="J1071" t="s">
        <v>509</v>
      </c>
      <c r="K1071" t="s">
        <v>484</v>
      </c>
      <c r="L1071" t="s">
        <v>3493</v>
      </c>
      <c r="N1071" t="s">
        <v>3494</v>
      </c>
      <c r="O1071" t="s">
        <v>3494</v>
      </c>
      <c r="Q1071" t="s">
        <v>143</v>
      </c>
      <c r="R1071" s="86">
        <v>1140</v>
      </c>
      <c r="S1071" s="66">
        <v>11.4</v>
      </c>
    </row>
    <row r="1072" spans="1:19" x14ac:dyDescent="0.25">
      <c r="C1072" s="64" t="s">
        <v>2793</v>
      </c>
      <c r="R1072" s="86">
        <v>0</v>
      </c>
      <c r="S1072" s="66">
        <v>-2.2800000000000011</v>
      </c>
    </row>
    <row r="1073" spans="3:19" x14ac:dyDescent="0.25">
      <c r="C1073" s="64">
        <v>77630</v>
      </c>
      <c r="D1073">
        <v>1</v>
      </c>
      <c r="E1073" t="s">
        <v>20</v>
      </c>
      <c r="F1073" t="s">
        <v>18</v>
      </c>
      <c r="G1073">
        <v>3</v>
      </c>
      <c r="H1073">
        <v>3</v>
      </c>
      <c r="I1073" t="s">
        <v>1626</v>
      </c>
      <c r="J1073" t="s">
        <v>509</v>
      </c>
      <c r="K1073" t="s">
        <v>484</v>
      </c>
      <c r="L1073" t="s">
        <v>3493</v>
      </c>
      <c r="N1073" t="s">
        <v>3493</v>
      </c>
      <c r="O1073" t="s">
        <v>3493</v>
      </c>
      <c r="R1073" s="86">
        <v>750</v>
      </c>
      <c r="S1073" s="66">
        <v>36.9</v>
      </c>
    </row>
    <row r="1074" spans="3:19" x14ac:dyDescent="0.25">
      <c r="D1074">
        <v>2</v>
      </c>
      <c r="E1074" t="s">
        <v>20</v>
      </c>
      <c r="F1074" t="s">
        <v>18</v>
      </c>
      <c r="G1074">
        <v>3</v>
      </c>
      <c r="H1074">
        <v>3</v>
      </c>
      <c r="I1074" t="s">
        <v>1628</v>
      </c>
      <c r="J1074" t="s">
        <v>509</v>
      </c>
      <c r="K1074" t="s">
        <v>484</v>
      </c>
      <c r="L1074" t="s">
        <v>3493</v>
      </c>
      <c r="N1074" t="s">
        <v>3493</v>
      </c>
      <c r="O1074" t="s">
        <v>3493</v>
      </c>
      <c r="R1074" s="86">
        <v>1275</v>
      </c>
      <c r="S1074" s="66">
        <v>11.7</v>
      </c>
    </row>
    <row r="1075" spans="3:19" x14ac:dyDescent="0.25">
      <c r="D1075">
        <v>3</v>
      </c>
      <c r="E1075" t="s">
        <v>20</v>
      </c>
      <c r="F1075" t="s">
        <v>18</v>
      </c>
      <c r="G1075">
        <v>3</v>
      </c>
      <c r="H1075">
        <v>3</v>
      </c>
      <c r="I1075" t="s">
        <v>1629</v>
      </c>
      <c r="J1075" t="s">
        <v>509</v>
      </c>
      <c r="K1075" t="s">
        <v>484</v>
      </c>
      <c r="L1075" t="s">
        <v>3493</v>
      </c>
      <c r="N1075" t="s">
        <v>3493</v>
      </c>
      <c r="O1075" t="s">
        <v>3493</v>
      </c>
      <c r="R1075" s="86">
        <v>1275</v>
      </c>
      <c r="S1075" s="66">
        <v>11.7</v>
      </c>
    </row>
    <row r="1076" spans="3:19" x14ac:dyDescent="0.25">
      <c r="C1076" s="64" t="s">
        <v>2697</v>
      </c>
      <c r="R1076" s="86">
        <v>3300</v>
      </c>
      <c r="S1076" s="66">
        <v>60.3</v>
      </c>
    </row>
    <row r="1077" spans="3:19" x14ac:dyDescent="0.25">
      <c r="C1077" s="64">
        <v>78569</v>
      </c>
      <c r="D1077">
        <v>1</v>
      </c>
      <c r="E1077" t="s">
        <v>31</v>
      </c>
      <c r="F1077" t="s">
        <v>18</v>
      </c>
      <c r="G1077">
        <v>31</v>
      </c>
      <c r="H1077">
        <v>31</v>
      </c>
      <c r="I1077" t="s">
        <v>1695</v>
      </c>
      <c r="J1077" t="s">
        <v>476</v>
      </c>
      <c r="K1077" t="s">
        <v>208</v>
      </c>
      <c r="L1077" t="s">
        <v>3493</v>
      </c>
      <c r="M1077" t="s">
        <v>208</v>
      </c>
      <c r="N1077" t="s">
        <v>3493</v>
      </c>
      <c r="O1077" t="s">
        <v>3493</v>
      </c>
      <c r="R1077" s="86">
        <v>12927</v>
      </c>
      <c r="S1077" s="66">
        <v>189.1</v>
      </c>
    </row>
    <row r="1078" spans="3:19" x14ac:dyDescent="0.25">
      <c r="C1078" s="64" t="s">
        <v>2701</v>
      </c>
      <c r="R1078" s="86">
        <v>12927</v>
      </c>
      <c r="S1078" s="66">
        <v>189.1</v>
      </c>
    </row>
    <row r="1079" spans="3:19" x14ac:dyDescent="0.25">
      <c r="C1079" s="64">
        <v>79124</v>
      </c>
      <c r="D1079">
        <v>1</v>
      </c>
      <c r="E1079" t="s">
        <v>20</v>
      </c>
      <c r="F1079" t="s">
        <v>24</v>
      </c>
      <c r="G1079">
        <v>2</v>
      </c>
      <c r="H1079">
        <v>2</v>
      </c>
      <c r="I1079" t="s">
        <v>1707</v>
      </c>
      <c r="J1079" t="s">
        <v>476</v>
      </c>
      <c r="K1079" t="s">
        <v>484</v>
      </c>
      <c r="L1079" t="s">
        <v>3493</v>
      </c>
      <c r="N1079" t="s">
        <v>3494</v>
      </c>
      <c r="O1079" t="s">
        <v>3493</v>
      </c>
      <c r="R1079" s="86">
        <v>200</v>
      </c>
      <c r="S1079" s="66">
        <v>8.6</v>
      </c>
    </row>
    <row r="1080" spans="3:19" x14ac:dyDescent="0.25">
      <c r="C1080" s="64" t="s">
        <v>2729</v>
      </c>
      <c r="R1080" s="86">
        <v>200</v>
      </c>
      <c r="S1080" s="66">
        <v>8.6</v>
      </c>
    </row>
    <row r="1081" spans="3:19" x14ac:dyDescent="0.25">
      <c r="C1081" s="64">
        <v>73887</v>
      </c>
      <c r="D1081">
        <v>1</v>
      </c>
      <c r="E1081" t="s">
        <v>128</v>
      </c>
      <c r="F1081" t="s">
        <v>18</v>
      </c>
      <c r="G1081">
        <v>7</v>
      </c>
      <c r="H1081">
        <v>0</v>
      </c>
      <c r="I1081" t="s">
        <v>1711</v>
      </c>
      <c r="K1081" t="s">
        <v>484</v>
      </c>
      <c r="L1081" t="s">
        <v>3493</v>
      </c>
      <c r="N1081" t="s">
        <v>6456</v>
      </c>
      <c r="O1081" t="s">
        <v>6456</v>
      </c>
      <c r="P1081" t="s">
        <v>6456</v>
      </c>
      <c r="Q1081" t="s">
        <v>6456</v>
      </c>
      <c r="R1081" s="86">
        <v>0</v>
      </c>
      <c r="S1081" s="66">
        <v>0</v>
      </c>
    </row>
    <row r="1082" spans="3:19" x14ac:dyDescent="0.25">
      <c r="D1082">
        <v>3</v>
      </c>
      <c r="E1082" t="s">
        <v>128</v>
      </c>
      <c r="F1082" t="s">
        <v>18</v>
      </c>
      <c r="G1082">
        <v>34</v>
      </c>
      <c r="H1082">
        <v>0</v>
      </c>
      <c r="I1082" t="s">
        <v>1712</v>
      </c>
      <c r="K1082" t="s">
        <v>484</v>
      </c>
      <c r="L1082" t="s">
        <v>3493</v>
      </c>
      <c r="N1082" t="s">
        <v>6456</v>
      </c>
      <c r="O1082" t="s">
        <v>6456</v>
      </c>
      <c r="P1082" t="s">
        <v>6456</v>
      </c>
      <c r="Q1082" t="s">
        <v>6456</v>
      </c>
      <c r="R1082" s="86">
        <v>0</v>
      </c>
      <c r="S1082" s="66">
        <v>0</v>
      </c>
    </row>
    <row r="1083" spans="3:19" x14ac:dyDescent="0.25">
      <c r="D1083">
        <v>4</v>
      </c>
      <c r="E1083" t="s">
        <v>128</v>
      </c>
      <c r="F1083" t="s">
        <v>18</v>
      </c>
      <c r="G1083">
        <v>1</v>
      </c>
      <c r="H1083">
        <v>0</v>
      </c>
      <c r="I1083" t="s">
        <v>1713</v>
      </c>
      <c r="K1083" t="s">
        <v>484</v>
      </c>
      <c r="L1083" t="s">
        <v>3493</v>
      </c>
      <c r="N1083" t="s">
        <v>6456</v>
      </c>
      <c r="O1083" t="s">
        <v>6456</v>
      </c>
      <c r="P1083" t="s">
        <v>6456</v>
      </c>
      <c r="Q1083" t="s">
        <v>6456</v>
      </c>
      <c r="R1083" s="86">
        <v>0</v>
      </c>
      <c r="S1083" s="66">
        <v>0</v>
      </c>
    </row>
    <row r="1084" spans="3:19" x14ac:dyDescent="0.25">
      <c r="D1084">
        <v>5</v>
      </c>
      <c r="E1084" t="s">
        <v>128</v>
      </c>
      <c r="F1084" t="s">
        <v>18</v>
      </c>
      <c r="G1084">
        <v>2</v>
      </c>
      <c r="H1084">
        <v>0</v>
      </c>
      <c r="I1084" t="s">
        <v>1714</v>
      </c>
      <c r="K1084" t="s">
        <v>484</v>
      </c>
      <c r="L1084" t="s">
        <v>3493</v>
      </c>
      <c r="N1084" t="s">
        <v>6456</v>
      </c>
      <c r="O1084" t="s">
        <v>6456</v>
      </c>
      <c r="P1084" t="s">
        <v>6456</v>
      </c>
      <c r="Q1084" t="s">
        <v>6456</v>
      </c>
      <c r="R1084" s="86">
        <v>0</v>
      </c>
      <c r="S1084" s="66">
        <v>0</v>
      </c>
    </row>
    <row r="1085" spans="3:19" x14ac:dyDescent="0.25">
      <c r="D1085">
        <v>6</v>
      </c>
      <c r="E1085" t="s">
        <v>128</v>
      </c>
      <c r="F1085" t="s">
        <v>18</v>
      </c>
      <c r="G1085">
        <v>1</v>
      </c>
      <c r="H1085">
        <v>0</v>
      </c>
      <c r="I1085" t="s">
        <v>1715</v>
      </c>
      <c r="K1085" t="s">
        <v>484</v>
      </c>
      <c r="L1085" t="s">
        <v>3493</v>
      </c>
      <c r="N1085" t="s">
        <v>6456</v>
      </c>
      <c r="O1085" t="s">
        <v>6456</v>
      </c>
      <c r="P1085" t="s">
        <v>6456</v>
      </c>
      <c r="Q1085" t="s">
        <v>6456</v>
      </c>
      <c r="R1085" s="86">
        <v>0</v>
      </c>
      <c r="S1085" s="66">
        <v>0</v>
      </c>
    </row>
    <row r="1086" spans="3:19" x14ac:dyDescent="0.25">
      <c r="D1086">
        <v>7</v>
      </c>
      <c r="E1086" t="s">
        <v>128</v>
      </c>
      <c r="F1086" t="s">
        <v>18</v>
      </c>
      <c r="G1086">
        <v>30</v>
      </c>
      <c r="H1086">
        <v>0</v>
      </c>
      <c r="I1086" t="s">
        <v>1716</v>
      </c>
      <c r="K1086" t="s">
        <v>156</v>
      </c>
      <c r="L1086" t="s">
        <v>3493</v>
      </c>
      <c r="M1086" t="s">
        <v>156</v>
      </c>
      <c r="N1086" t="s">
        <v>6456</v>
      </c>
      <c r="O1086" t="s">
        <v>6456</v>
      </c>
      <c r="P1086" t="s">
        <v>6456</v>
      </c>
      <c r="Q1086" t="s">
        <v>6456</v>
      </c>
      <c r="R1086" s="86">
        <v>0</v>
      </c>
      <c r="S1086" s="66">
        <v>0</v>
      </c>
    </row>
    <row r="1087" spans="3:19" x14ac:dyDescent="0.25">
      <c r="D1087">
        <v>8</v>
      </c>
      <c r="E1087" t="s">
        <v>128</v>
      </c>
      <c r="F1087" t="s">
        <v>18</v>
      </c>
      <c r="G1087">
        <v>1</v>
      </c>
      <c r="H1087">
        <v>0</v>
      </c>
      <c r="I1087" t="s">
        <v>1717</v>
      </c>
      <c r="K1087" t="s">
        <v>484</v>
      </c>
      <c r="L1087" t="s">
        <v>3493</v>
      </c>
      <c r="N1087" t="s">
        <v>6456</v>
      </c>
      <c r="O1087" t="s">
        <v>6456</v>
      </c>
      <c r="P1087" t="s">
        <v>6456</v>
      </c>
      <c r="Q1087" t="s">
        <v>6456</v>
      </c>
      <c r="R1087" s="86">
        <v>0</v>
      </c>
      <c r="S1087" s="66">
        <v>0</v>
      </c>
    </row>
    <row r="1088" spans="3:19" x14ac:dyDescent="0.25">
      <c r="D1088">
        <v>9</v>
      </c>
      <c r="E1088" t="s">
        <v>128</v>
      </c>
      <c r="F1088" t="s">
        <v>18</v>
      </c>
      <c r="G1088">
        <v>2</v>
      </c>
      <c r="H1088">
        <v>0</v>
      </c>
      <c r="I1088" t="s">
        <v>1718</v>
      </c>
      <c r="K1088" t="s">
        <v>484</v>
      </c>
      <c r="L1088" t="s">
        <v>3493</v>
      </c>
      <c r="N1088" t="s">
        <v>6456</v>
      </c>
      <c r="O1088" t="s">
        <v>6456</v>
      </c>
      <c r="P1088" t="s">
        <v>6456</v>
      </c>
      <c r="Q1088" t="s">
        <v>6456</v>
      </c>
      <c r="R1088" s="86">
        <v>0</v>
      </c>
      <c r="S1088" s="66">
        <v>0</v>
      </c>
    </row>
    <row r="1089" spans="3:19" x14ac:dyDescent="0.25">
      <c r="D1089">
        <v>10</v>
      </c>
      <c r="E1089" t="s">
        <v>128</v>
      </c>
      <c r="F1089" t="s">
        <v>18</v>
      </c>
      <c r="G1089">
        <v>4</v>
      </c>
      <c r="H1089">
        <v>0</v>
      </c>
      <c r="I1089" t="s">
        <v>1719</v>
      </c>
      <c r="K1089" t="s">
        <v>484</v>
      </c>
      <c r="L1089" t="s">
        <v>3493</v>
      </c>
      <c r="N1089" t="s">
        <v>6456</v>
      </c>
      <c r="O1089" t="s">
        <v>6456</v>
      </c>
      <c r="P1089" t="s">
        <v>6456</v>
      </c>
      <c r="Q1089" t="s">
        <v>6456</v>
      </c>
      <c r="R1089" s="86">
        <v>0</v>
      </c>
      <c r="S1089" s="66">
        <v>0</v>
      </c>
    </row>
    <row r="1090" spans="3:19" x14ac:dyDescent="0.25">
      <c r="D1090">
        <v>11</v>
      </c>
      <c r="E1090" t="s">
        <v>128</v>
      </c>
      <c r="F1090" t="s">
        <v>18</v>
      </c>
      <c r="G1090">
        <v>4</v>
      </c>
      <c r="H1090">
        <v>0</v>
      </c>
      <c r="I1090" t="s">
        <v>1720</v>
      </c>
      <c r="K1090" t="s">
        <v>484</v>
      </c>
      <c r="L1090" t="s">
        <v>3493</v>
      </c>
      <c r="N1090" t="s">
        <v>6456</v>
      </c>
      <c r="O1090" t="s">
        <v>6456</v>
      </c>
      <c r="P1090" t="s">
        <v>6456</v>
      </c>
      <c r="Q1090" t="s">
        <v>6456</v>
      </c>
      <c r="R1090" s="86">
        <v>0</v>
      </c>
      <c r="S1090" s="66">
        <v>0</v>
      </c>
    </row>
    <row r="1091" spans="3:19" x14ac:dyDescent="0.25">
      <c r="D1091">
        <v>12</v>
      </c>
      <c r="E1091" t="s">
        <v>128</v>
      </c>
      <c r="F1091" t="s">
        <v>18</v>
      </c>
      <c r="G1091">
        <v>8</v>
      </c>
      <c r="H1091">
        <v>0</v>
      </c>
      <c r="I1091" t="s">
        <v>1721</v>
      </c>
      <c r="K1091" t="s">
        <v>484</v>
      </c>
      <c r="L1091" t="s">
        <v>3493</v>
      </c>
      <c r="N1091" t="s">
        <v>6456</v>
      </c>
      <c r="O1091" t="s">
        <v>6456</v>
      </c>
      <c r="P1091" t="s">
        <v>6456</v>
      </c>
      <c r="Q1091" t="s">
        <v>6456</v>
      </c>
      <c r="R1091" s="86">
        <v>0</v>
      </c>
      <c r="S1091" s="66">
        <v>0</v>
      </c>
    </row>
    <row r="1092" spans="3:19" x14ac:dyDescent="0.25">
      <c r="D1092">
        <v>13</v>
      </c>
      <c r="E1092" t="s">
        <v>128</v>
      </c>
      <c r="F1092" t="s">
        <v>18</v>
      </c>
      <c r="G1092">
        <v>4</v>
      </c>
      <c r="H1092">
        <v>0</v>
      </c>
      <c r="I1092" t="s">
        <v>1722</v>
      </c>
      <c r="K1092" t="s">
        <v>484</v>
      </c>
      <c r="L1092" t="s">
        <v>3493</v>
      </c>
      <c r="N1092" t="s">
        <v>6456</v>
      </c>
      <c r="O1092" t="s">
        <v>6456</v>
      </c>
      <c r="P1092" t="s">
        <v>6456</v>
      </c>
      <c r="Q1092" t="s">
        <v>6456</v>
      </c>
      <c r="R1092" s="86">
        <v>0</v>
      </c>
      <c r="S1092" s="66">
        <v>0</v>
      </c>
    </row>
    <row r="1093" spans="3:19" x14ac:dyDescent="0.25">
      <c r="D1093">
        <v>15</v>
      </c>
      <c r="E1093" t="s">
        <v>31</v>
      </c>
      <c r="F1093" t="s">
        <v>18</v>
      </c>
      <c r="G1093">
        <v>14</v>
      </c>
      <c r="H1093">
        <v>14</v>
      </c>
      <c r="I1093" t="s">
        <v>1723</v>
      </c>
      <c r="J1093" t="s">
        <v>510</v>
      </c>
      <c r="K1093" t="s">
        <v>156</v>
      </c>
      <c r="L1093" t="s">
        <v>3494</v>
      </c>
      <c r="N1093" t="s">
        <v>3494</v>
      </c>
      <c r="O1093" t="s">
        <v>3494</v>
      </c>
      <c r="Q1093" t="s">
        <v>143</v>
      </c>
      <c r="R1093" s="86">
        <v>2664</v>
      </c>
      <c r="S1093" s="66">
        <v>74</v>
      </c>
    </row>
    <row r="1094" spans="3:19" x14ac:dyDescent="0.25">
      <c r="D1094">
        <v>16</v>
      </c>
      <c r="E1094" t="s">
        <v>128</v>
      </c>
      <c r="F1094" t="s">
        <v>18</v>
      </c>
      <c r="G1094">
        <v>12</v>
      </c>
      <c r="H1094">
        <v>0</v>
      </c>
      <c r="I1094" t="s">
        <v>1725</v>
      </c>
      <c r="K1094" t="s">
        <v>484</v>
      </c>
      <c r="L1094" t="s">
        <v>3493</v>
      </c>
      <c r="N1094" t="s">
        <v>6456</v>
      </c>
      <c r="O1094" t="s">
        <v>6456</v>
      </c>
      <c r="P1094" t="s">
        <v>6456</v>
      </c>
      <c r="Q1094" t="s">
        <v>6456</v>
      </c>
      <c r="R1094" s="86">
        <v>0</v>
      </c>
      <c r="S1094" s="66">
        <v>0</v>
      </c>
    </row>
    <row r="1095" spans="3:19" x14ac:dyDescent="0.25">
      <c r="D1095">
        <v>18</v>
      </c>
      <c r="E1095" t="s">
        <v>128</v>
      </c>
      <c r="F1095" t="s">
        <v>18</v>
      </c>
      <c r="G1095">
        <v>3</v>
      </c>
      <c r="H1095">
        <v>1</v>
      </c>
      <c r="I1095" t="s">
        <v>1726</v>
      </c>
      <c r="K1095" t="s">
        <v>484</v>
      </c>
      <c r="L1095" t="s">
        <v>3493</v>
      </c>
      <c r="N1095" t="s">
        <v>6456</v>
      </c>
      <c r="O1095" t="s">
        <v>6456</v>
      </c>
      <c r="P1095" t="s">
        <v>6456</v>
      </c>
      <c r="Q1095" t="s">
        <v>6456</v>
      </c>
      <c r="R1095" s="86">
        <v>468</v>
      </c>
      <c r="S1095" s="66">
        <v>6.1000000000000005</v>
      </c>
    </row>
    <row r="1096" spans="3:19" x14ac:dyDescent="0.25">
      <c r="D1096">
        <v>19</v>
      </c>
      <c r="E1096" t="s">
        <v>128</v>
      </c>
      <c r="F1096" t="s">
        <v>18</v>
      </c>
      <c r="G1096">
        <v>4</v>
      </c>
      <c r="H1096">
        <v>0</v>
      </c>
      <c r="I1096" t="s">
        <v>1727</v>
      </c>
      <c r="K1096" t="s">
        <v>484</v>
      </c>
      <c r="L1096" t="s">
        <v>3493</v>
      </c>
      <c r="N1096" t="s">
        <v>6456</v>
      </c>
      <c r="O1096" t="s">
        <v>6456</v>
      </c>
      <c r="P1096" t="s">
        <v>6456</v>
      </c>
      <c r="Q1096" t="s">
        <v>6456</v>
      </c>
      <c r="R1096" s="86">
        <v>0</v>
      </c>
      <c r="S1096" s="66">
        <v>0</v>
      </c>
    </row>
    <row r="1097" spans="3:19" x14ac:dyDescent="0.25">
      <c r="D1097">
        <v>20</v>
      </c>
      <c r="E1097" t="s">
        <v>128</v>
      </c>
      <c r="F1097" t="s">
        <v>18</v>
      </c>
      <c r="G1097">
        <v>3</v>
      </c>
      <c r="H1097">
        <v>2</v>
      </c>
      <c r="I1097" t="s">
        <v>1728</v>
      </c>
      <c r="K1097" t="s">
        <v>484</v>
      </c>
      <c r="L1097" t="s">
        <v>3493</v>
      </c>
      <c r="N1097" t="s">
        <v>6456</v>
      </c>
      <c r="O1097" t="s">
        <v>6456</v>
      </c>
      <c r="P1097" t="s">
        <v>6456</v>
      </c>
      <c r="Q1097" t="s">
        <v>6456</v>
      </c>
      <c r="R1097" s="86">
        <v>1404</v>
      </c>
      <c r="S1097" s="66">
        <v>17.400000000000002</v>
      </c>
    </row>
    <row r="1098" spans="3:19" x14ac:dyDescent="0.25">
      <c r="D1098">
        <v>21</v>
      </c>
      <c r="E1098" t="s">
        <v>128</v>
      </c>
      <c r="F1098" t="s">
        <v>18</v>
      </c>
      <c r="G1098">
        <v>7</v>
      </c>
      <c r="H1098">
        <v>0</v>
      </c>
      <c r="I1098" t="s">
        <v>1729</v>
      </c>
      <c r="K1098" t="s">
        <v>484</v>
      </c>
      <c r="L1098" t="s">
        <v>3493</v>
      </c>
      <c r="N1098" t="s">
        <v>6456</v>
      </c>
      <c r="O1098" t="s">
        <v>6456</v>
      </c>
      <c r="P1098" t="s">
        <v>6456</v>
      </c>
      <c r="Q1098" t="s">
        <v>6456</v>
      </c>
      <c r="R1098" s="86">
        <v>0</v>
      </c>
      <c r="S1098" s="66">
        <v>0</v>
      </c>
    </row>
    <row r="1099" spans="3:19" x14ac:dyDescent="0.25">
      <c r="D1099">
        <v>23</v>
      </c>
      <c r="E1099" t="s">
        <v>128</v>
      </c>
      <c r="F1099" t="s">
        <v>18</v>
      </c>
      <c r="G1099">
        <v>2</v>
      </c>
      <c r="H1099">
        <v>0</v>
      </c>
      <c r="I1099" t="s">
        <v>1730</v>
      </c>
      <c r="K1099" t="s">
        <v>484</v>
      </c>
      <c r="L1099" t="s">
        <v>3493</v>
      </c>
      <c r="N1099" t="s">
        <v>6456</v>
      </c>
      <c r="O1099" t="s">
        <v>6456</v>
      </c>
      <c r="P1099" t="s">
        <v>6456</v>
      </c>
      <c r="Q1099" t="s">
        <v>6456</v>
      </c>
      <c r="R1099" s="86">
        <v>0</v>
      </c>
      <c r="S1099" s="66">
        <v>0</v>
      </c>
    </row>
    <row r="1100" spans="3:19" x14ac:dyDescent="0.25">
      <c r="D1100">
        <v>24</v>
      </c>
      <c r="E1100" t="s">
        <v>128</v>
      </c>
      <c r="F1100" t="s">
        <v>18</v>
      </c>
      <c r="G1100">
        <v>3</v>
      </c>
      <c r="H1100">
        <v>0</v>
      </c>
      <c r="I1100" t="s">
        <v>1731</v>
      </c>
      <c r="K1100" t="s">
        <v>484</v>
      </c>
      <c r="L1100" t="s">
        <v>3493</v>
      </c>
      <c r="N1100" t="s">
        <v>6456</v>
      </c>
      <c r="O1100" t="s">
        <v>6456</v>
      </c>
      <c r="P1100" t="s">
        <v>6456</v>
      </c>
      <c r="Q1100" t="s">
        <v>6456</v>
      </c>
      <c r="R1100" s="86">
        <v>0</v>
      </c>
      <c r="S1100" s="66">
        <v>0</v>
      </c>
    </row>
    <row r="1101" spans="3:19" x14ac:dyDescent="0.25">
      <c r="D1101">
        <v>26</v>
      </c>
      <c r="E1101" t="s">
        <v>128</v>
      </c>
      <c r="F1101" t="s">
        <v>18</v>
      </c>
      <c r="G1101">
        <v>3</v>
      </c>
      <c r="H1101">
        <v>0</v>
      </c>
      <c r="I1101" t="s">
        <v>1726</v>
      </c>
      <c r="K1101" t="s">
        <v>484</v>
      </c>
      <c r="L1101" t="s">
        <v>3493</v>
      </c>
      <c r="N1101" t="s">
        <v>6456</v>
      </c>
      <c r="O1101" t="s">
        <v>6456</v>
      </c>
      <c r="P1101" t="s">
        <v>6456</v>
      </c>
      <c r="Q1101" t="s">
        <v>6456</v>
      </c>
      <c r="R1101" s="86">
        <v>0</v>
      </c>
      <c r="S1101" s="66">
        <v>0</v>
      </c>
    </row>
    <row r="1102" spans="3:19" x14ac:dyDescent="0.25">
      <c r="C1102" s="64" t="s">
        <v>2752</v>
      </c>
      <c r="R1102" s="86">
        <v>4536</v>
      </c>
      <c r="S1102" s="66">
        <v>97.5</v>
      </c>
    </row>
    <row r="1103" spans="3:19" x14ac:dyDescent="0.25">
      <c r="C1103" s="64">
        <v>72906</v>
      </c>
      <c r="D1103">
        <v>2</v>
      </c>
      <c r="E1103" t="s">
        <v>31</v>
      </c>
      <c r="F1103" t="s">
        <v>18</v>
      </c>
      <c r="G1103">
        <v>1</v>
      </c>
      <c r="H1103">
        <v>1</v>
      </c>
      <c r="I1103" t="s">
        <v>699</v>
      </c>
      <c r="K1103" t="s">
        <v>484</v>
      </c>
      <c r="L1103" t="s">
        <v>3493</v>
      </c>
      <c r="N1103" t="s">
        <v>3494</v>
      </c>
      <c r="O1103" t="s">
        <v>3494</v>
      </c>
      <c r="Q1103" t="s">
        <v>143</v>
      </c>
      <c r="R1103" s="86">
        <v>288</v>
      </c>
      <c r="S1103" s="66">
        <v>3.86</v>
      </c>
    </row>
    <row r="1104" spans="3:19" x14ac:dyDescent="0.25">
      <c r="D1104">
        <v>3</v>
      </c>
      <c r="E1104" t="s">
        <v>31</v>
      </c>
      <c r="F1104" t="s">
        <v>18</v>
      </c>
      <c r="G1104">
        <v>2</v>
      </c>
      <c r="H1104">
        <v>2</v>
      </c>
      <c r="I1104" t="s">
        <v>700</v>
      </c>
      <c r="K1104" t="s">
        <v>484</v>
      </c>
      <c r="L1104" t="s">
        <v>3493</v>
      </c>
      <c r="N1104" t="s">
        <v>3494</v>
      </c>
      <c r="O1104" t="s">
        <v>3494</v>
      </c>
      <c r="Q1104" t="s">
        <v>143</v>
      </c>
      <c r="R1104" s="86">
        <v>1440</v>
      </c>
      <c r="S1104" s="66">
        <v>20.58</v>
      </c>
    </row>
    <row r="1105" spans="3:19" x14ac:dyDescent="0.25">
      <c r="D1105">
        <v>4</v>
      </c>
      <c r="E1105" t="s">
        <v>31</v>
      </c>
      <c r="F1105" t="s">
        <v>18</v>
      </c>
      <c r="G1105">
        <v>1</v>
      </c>
      <c r="H1105">
        <v>1</v>
      </c>
      <c r="I1105" t="s">
        <v>701</v>
      </c>
      <c r="K1105" t="s">
        <v>484</v>
      </c>
      <c r="L1105" t="s">
        <v>3493</v>
      </c>
      <c r="N1105" t="s">
        <v>3494</v>
      </c>
      <c r="O1105" t="s">
        <v>3494</v>
      </c>
      <c r="Q1105" t="s">
        <v>143</v>
      </c>
      <c r="R1105" s="86">
        <v>432</v>
      </c>
      <c r="S1105" s="66">
        <v>7.3</v>
      </c>
    </row>
    <row r="1106" spans="3:19" x14ac:dyDescent="0.25">
      <c r="D1106">
        <v>5</v>
      </c>
      <c r="E1106" t="s">
        <v>31</v>
      </c>
      <c r="F1106" t="s">
        <v>18</v>
      </c>
      <c r="G1106">
        <v>10</v>
      </c>
      <c r="H1106">
        <v>10</v>
      </c>
      <c r="I1106" t="s">
        <v>703</v>
      </c>
      <c r="K1106" t="s">
        <v>484</v>
      </c>
      <c r="L1106" t="s">
        <v>3493</v>
      </c>
      <c r="N1106" t="s">
        <v>3494</v>
      </c>
      <c r="O1106" t="s">
        <v>3494</v>
      </c>
      <c r="Q1106" t="s">
        <v>143</v>
      </c>
      <c r="R1106" s="86">
        <v>8500</v>
      </c>
      <c r="S1106" s="66">
        <v>81.319999999999993</v>
      </c>
    </row>
    <row r="1107" spans="3:19" x14ac:dyDescent="0.25">
      <c r="D1107">
        <v>6</v>
      </c>
      <c r="E1107" t="s">
        <v>31</v>
      </c>
      <c r="F1107" t="s">
        <v>18</v>
      </c>
      <c r="G1107">
        <v>2</v>
      </c>
      <c r="H1107">
        <v>2</v>
      </c>
      <c r="I1107" t="s">
        <v>705</v>
      </c>
      <c r="K1107" t="s">
        <v>484</v>
      </c>
      <c r="L1107" t="s">
        <v>3493</v>
      </c>
      <c r="N1107" t="s">
        <v>3494</v>
      </c>
      <c r="O1107" t="s">
        <v>3494</v>
      </c>
      <c r="Q1107" t="s">
        <v>143</v>
      </c>
      <c r="R1107" s="86">
        <v>1870</v>
      </c>
      <c r="S1107" s="66">
        <v>18.34</v>
      </c>
    </row>
    <row r="1108" spans="3:19" x14ac:dyDescent="0.25">
      <c r="D1108">
        <v>7</v>
      </c>
      <c r="E1108" t="s">
        <v>31</v>
      </c>
      <c r="F1108" t="s">
        <v>18</v>
      </c>
      <c r="G1108">
        <v>2</v>
      </c>
      <c r="H1108">
        <v>2</v>
      </c>
      <c r="I1108" t="s">
        <v>707</v>
      </c>
      <c r="K1108" t="s">
        <v>484</v>
      </c>
      <c r="L1108" t="s">
        <v>3493</v>
      </c>
      <c r="N1108" t="s">
        <v>3494</v>
      </c>
      <c r="O1108" t="s">
        <v>3494</v>
      </c>
      <c r="Q1108" t="s">
        <v>143</v>
      </c>
      <c r="R1108" s="86">
        <v>1785</v>
      </c>
      <c r="S1108" s="66">
        <v>18.34</v>
      </c>
    </row>
    <row r="1109" spans="3:19" x14ac:dyDescent="0.25">
      <c r="D1109">
        <v>8</v>
      </c>
      <c r="E1109" t="s">
        <v>31</v>
      </c>
      <c r="F1109" t="s">
        <v>18</v>
      </c>
      <c r="G1109">
        <v>2</v>
      </c>
      <c r="H1109">
        <v>2</v>
      </c>
      <c r="I1109" t="s">
        <v>709</v>
      </c>
      <c r="K1109" t="s">
        <v>484</v>
      </c>
      <c r="L1109" t="s">
        <v>3493</v>
      </c>
      <c r="N1109" t="s">
        <v>3494</v>
      </c>
      <c r="O1109" t="s">
        <v>3494</v>
      </c>
      <c r="Q1109" t="s">
        <v>143</v>
      </c>
      <c r="R1109" s="86">
        <v>1700</v>
      </c>
      <c r="S1109" s="66">
        <v>16.07</v>
      </c>
    </row>
    <row r="1110" spans="3:19" x14ac:dyDescent="0.25">
      <c r="C1110" s="64" t="s">
        <v>1294</v>
      </c>
      <c r="R1110" s="86">
        <v>16015</v>
      </c>
      <c r="S1110" s="66">
        <v>165.80999999999997</v>
      </c>
    </row>
    <row r="1111" spans="3:19" x14ac:dyDescent="0.25">
      <c r="C1111" s="64">
        <v>78279</v>
      </c>
      <c r="D1111">
        <v>1</v>
      </c>
      <c r="E1111" t="s">
        <v>20</v>
      </c>
      <c r="F1111" t="s">
        <v>18</v>
      </c>
      <c r="G1111">
        <v>2</v>
      </c>
      <c r="H1111">
        <v>2</v>
      </c>
      <c r="I1111" t="s">
        <v>1813</v>
      </c>
      <c r="J1111" t="s">
        <v>509</v>
      </c>
      <c r="K1111" t="s">
        <v>208</v>
      </c>
      <c r="L1111" t="s">
        <v>3493</v>
      </c>
      <c r="M1111" t="s">
        <v>208</v>
      </c>
      <c r="N1111" t="s">
        <v>3493</v>
      </c>
      <c r="O1111" t="s">
        <v>3493</v>
      </c>
      <c r="R1111" s="86">
        <v>1280</v>
      </c>
      <c r="S1111" s="66">
        <v>23.6</v>
      </c>
    </row>
    <row r="1112" spans="3:19" x14ac:dyDescent="0.25">
      <c r="D1112">
        <v>2</v>
      </c>
      <c r="E1112" t="s">
        <v>20</v>
      </c>
      <c r="F1112" t="s">
        <v>18</v>
      </c>
      <c r="G1112">
        <v>30</v>
      </c>
      <c r="H1112">
        <v>30</v>
      </c>
      <c r="I1112" t="s">
        <v>1814</v>
      </c>
      <c r="J1112" t="s">
        <v>509</v>
      </c>
      <c r="K1112" t="s">
        <v>484</v>
      </c>
      <c r="L1112" t="s">
        <v>3493</v>
      </c>
      <c r="N1112" t="s">
        <v>3493</v>
      </c>
      <c r="O1112" t="s">
        <v>3493</v>
      </c>
      <c r="R1112" s="86">
        <v>7200</v>
      </c>
      <c r="S1112" s="66">
        <v>96</v>
      </c>
    </row>
    <row r="1113" spans="3:19" x14ac:dyDescent="0.25">
      <c r="C1113" s="64" t="s">
        <v>2775</v>
      </c>
      <c r="R1113" s="86">
        <v>8480</v>
      </c>
      <c r="S1113" s="66">
        <v>119.6</v>
      </c>
    </row>
    <row r="1114" spans="3:19" x14ac:dyDescent="0.25">
      <c r="C1114" s="64">
        <v>78729</v>
      </c>
      <c r="D1114">
        <v>1</v>
      </c>
      <c r="E1114" t="s">
        <v>31</v>
      </c>
      <c r="F1114" t="s">
        <v>18</v>
      </c>
      <c r="G1114">
        <v>58</v>
      </c>
      <c r="H1114">
        <v>58</v>
      </c>
      <c r="I1114" t="s">
        <v>2044</v>
      </c>
      <c r="K1114" t="s">
        <v>484</v>
      </c>
      <c r="L1114" t="s">
        <v>3493</v>
      </c>
      <c r="N1114" t="s">
        <v>3494</v>
      </c>
      <c r="O1114" t="s">
        <v>3494</v>
      </c>
      <c r="Q1114" t="s">
        <v>143</v>
      </c>
      <c r="R1114" s="86">
        <v>18560</v>
      </c>
      <c r="S1114" s="66">
        <v>203</v>
      </c>
    </row>
    <row r="1115" spans="3:19" x14ac:dyDescent="0.25">
      <c r="C1115" s="64" t="s">
        <v>2675</v>
      </c>
      <c r="R1115" s="86">
        <v>18560</v>
      </c>
      <c r="S1115" s="66">
        <v>203</v>
      </c>
    </row>
    <row r="1116" spans="3:19" x14ac:dyDescent="0.25">
      <c r="C1116" s="64">
        <v>77011</v>
      </c>
      <c r="D1116">
        <v>1</v>
      </c>
      <c r="E1116" t="s">
        <v>150</v>
      </c>
      <c r="F1116" t="s">
        <v>18</v>
      </c>
      <c r="G1116">
        <v>13</v>
      </c>
      <c r="H1116">
        <v>13</v>
      </c>
      <c r="I1116" t="s">
        <v>96</v>
      </c>
      <c r="K1116" t="s">
        <v>269</v>
      </c>
      <c r="L1116" t="s">
        <v>3493</v>
      </c>
      <c r="M1116" t="s">
        <v>269</v>
      </c>
      <c r="N1116" t="s">
        <v>3494</v>
      </c>
      <c r="O1116" t="s">
        <v>3494</v>
      </c>
      <c r="Q1116" t="s">
        <v>143</v>
      </c>
      <c r="R1116" s="86">
        <v>14352</v>
      </c>
      <c r="S1116" s="66">
        <v>77.48</v>
      </c>
    </row>
    <row r="1117" spans="3:19" x14ac:dyDescent="0.25">
      <c r="C1117" s="64" t="s">
        <v>1307</v>
      </c>
      <c r="R1117" s="86">
        <v>14352</v>
      </c>
      <c r="S1117" s="66">
        <v>77.48</v>
      </c>
    </row>
    <row r="1118" spans="3:19" x14ac:dyDescent="0.25">
      <c r="C1118" s="64">
        <v>77356</v>
      </c>
      <c r="D1118">
        <v>1</v>
      </c>
      <c r="E1118" t="s">
        <v>31</v>
      </c>
      <c r="F1118" t="s">
        <v>18</v>
      </c>
      <c r="G1118">
        <v>95</v>
      </c>
      <c r="H1118">
        <v>95</v>
      </c>
      <c r="I1118" t="s">
        <v>2217</v>
      </c>
      <c r="J1118" t="s">
        <v>510</v>
      </c>
      <c r="K1118" t="s">
        <v>484</v>
      </c>
      <c r="L1118" t="s">
        <v>3493</v>
      </c>
      <c r="N1118" t="s">
        <v>3494</v>
      </c>
      <c r="O1118" t="s">
        <v>3494</v>
      </c>
      <c r="Q1118" t="s">
        <v>143</v>
      </c>
      <c r="R1118" s="86">
        <v>18430</v>
      </c>
      <c r="S1118" s="66">
        <v>513</v>
      </c>
    </row>
    <row r="1119" spans="3:19" x14ac:dyDescent="0.25">
      <c r="D1119">
        <v>2</v>
      </c>
      <c r="E1119" t="s">
        <v>31</v>
      </c>
      <c r="F1119" t="s">
        <v>18</v>
      </c>
      <c r="G1119">
        <v>89</v>
      </c>
      <c r="H1119">
        <v>89</v>
      </c>
      <c r="I1119" t="s">
        <v>2219</v>
      </c>
      <c r="J1119" t="s">
        <v>510</v>
      </c>
      <c r="K1119" t="s">
        <v>484</v>
      </c>
      <c r="L1119" t="s">
        <v>3493</v>
      </c>
      <c r="N1119" t="s">
        <v>3494</v>
      </c>
      <c r="O1119" t="s">
        <v>3494</v>
      </c>
      <c r="Q1119" t="s">
        <v>143</v>
      </c>
      <c r="R1119" s="86">
        <v>19224</v>
      </c>
      <c r="S1119" s="66">
        <v>480.6</v>
      </c>
    </row>
    <row r="1120" spans="3:19" x14ac:dyDescent="0.25">
      <c r="D1120">
        <v>3</v>
      </c>
      <c r="E1120" t="s">
        <v>31</v>
      </c>
      <c r="F1120" t="s">
        <v>18</v>
      </c>
      <c r="G1120">
        <v>5</v>
      </c>
      <c r="H1120">
        <v>5</v>
      </c>
      <c r="I1120" t="s">
        <v>2220</v>
      </c>
      <c r="J1120" t="s">
        <v>510</v>
      </c>
      <c r="K1120" t="s">
        <v>484</v>
      </c>
      <c r="L1120" t="s">
        <v>3493</v>
      </c>
      <c r="N1120" t="s">
        <v>3494</v>
      </c>
      <c r="O1120" t="s">
        <v>3494</v>
      </c>
      <c r="Q1120" t="s">
        <v>143</v>
      </c>
      <c r="R1120" s="86">
        <v>920</v>
      </c>
      <c r="S1120" s="66">
        <v>26.5</v>
      </c>
    </row>
    <row r="1121" spans="4:19" x14ac:dyDescent="0.25">
      <c r="D1121">
        <v>4</v>
      </c>
      <c r="E1121" t="s">
        <v>20</v>
      </c>
      <c r="F1121" t="s">
        <v>18</v>
      </c>
      <c r="G1121">
        <v>3</v>
      </c>
      <c r="H1121">
        <v>3</v>
      </c>
      <c r="I1121" t="s">
        <v>2222</v>
      </c>
      <c r="J1121" t="s">
        <v>510</v>
      </c>
      <c r="K1121" t="s">
        <v>484</v>
      </c>
      <c r="L1121" t="s">
        <v>3493</v>
      </c>
      <c r="N1121" t="s">
        <v>3494</v>
      </c>
      <c r="O1121" t="s">
        <v>3493</v>
      </c>
      <c r="Q1121" t="s">
        <v>143</v>
      </c>
      <c r="R1121" s="86">
        <v>2040</v>
      </c>
      <c r="S1121" s="66">
        <v>39.6</v>
      </c>
    </row>
    <row r="1122" spans="4:19" x14ac:dyDescent="0.25">
      <c r="D1122">
        <v>5</v>
      </c>
      <c r="E1122" t="s">
        <v>20</v>
      </c>
      <c r="F1122" t="s">
        <v>18</v>
      </c>
      <c r="G1122">
        <v>15</v>
      </c>
      <c r="H1122">
        <v>15</v>
      </c>
      <c r="I1122" t="s">
        <v>2223</v>
      </c>
      <c r="J1122" t="s">
        <v>510</v>
      </c>
      <c r="K1122" t="s">
        <v>484</v>
      </c>
      <c r="L1122" t="s">
        <v>3493</v>
      </c>
      <c r="N1122" t="s">
        <v>3494</v>
      </c>
      <c r="O1122" t="s">
        <v>3493</v>
      </c>
      <c r="Q1122" t="s">
        <v>143</v>
      </c>
      <c r="R1122" s="86">
        <v>5145</v>
      </c>
      <c r="S1122" s="66">
        <v>81</v>
      </c>
    </row>
    <row r="1123" spans="4:19" x14ac:dyDescent="0.25">
      <c r="D1123">
        <v>6</v>
      </c>
      <c r="E1123" t="s">
        <v>20</v>
      </c>
      <c r="F1123" t="s">
        <v>18</v>
      </c>
      <c r="G1123">
        <v>8</v>
      </c>
      <c r="H1123">
        <v>8</v>
      </c>
      <c r="I1123" t="s">
        <v>2224</v>
      </c>
      <c r="J1123" t="s">
        <v>510</v>
      </c>
      <c r="K1123" t="s">
        <v>484</v>
      </c>
      <c r="L1123" t="s">
        <v>3493</v>
      </c>
      <c r="N1123" t="s">
        <v>3494</v>
      </c>
      <c r="O1123" t="s">
        <v>3494</v>
      </c>
      <c r="Q1123" t="s">
        <v>143</v>
      </c>
      <c r="R1123" s="86">
        <v>1728</v>
      </c>
      <c r="S1123" s="66">
        <v>40</v>
      </c>
    </row>
    <row r="1124" spans="4:19" x14ac:dyDescent="0.25">
      <c r="D1124">
        <v>7</v>
      </c>
      <c r="E1124" t="s">
        <v>20</v>
      </c>
      <c r="F1124" t="s">
        <v>18</v>
      </c>
      <c r="G1124">
        <v>10</v>
      </c>
      <c r="H1124">
        <v>10</v>
      </c>
      <c r="I1124" t="s">
        <v>2226</v>
      </c>
      <c r="J1124" t="s">
        <v>510</v>
      </c>
      <c r="K1124" t="s">
        <v>484</v>
      </c>
      <c r="L1124" t="s">
        <v>3493</v>
      </c>
      <c r="N1124" t="s">
        <v>3494</v>
      </c>
      <c r="O1124" t="s">
        <v>3494</v>
      </c>
      <c r="Q1124" t="s">
        <v>143</v>
      </c>
      <c r="R1124" s="86">
        <v>2700</v>
      </c>
      <c r="S1124" s="66">
        <v>83</v>
      </c>
    </row>
    <row r="1125" spans="4:19" x14ac:dyDescent="0.25">
      <c r="D1125">
        <v>8</v>
      </c>
      <c r="E1125" t="s">
        <v>20</v>
      </c>
      <c r="F1125" t="s">
        <v>18</v>
      </c>
      <c r="G1125">
        <v>3</v>
      </c>
      <c r="H1125">
        <v>3</v>
      </c>
      <c r="I1125" t="s">
        <v>2228</v>
      </c>
      <c r="J1125" t="s">
        <v>510</v>
      </c>
      <c r="K1125" t="s">
        <v>484</v>
      </c>
      <c r="L1125" t="s">
        <v>3493</v>
      </c>
      <c r="N1125" t="s">
        <v>3494</v>
      </c>
      <c r="O1125" t="s">
        <v>3494</v>
      </c>
      <c r="Q1125" t="s">
        <v>143</v>
      </c>
      <c r="R1125" s="86">
        <v>969</v>
      </c>
      <c r="S1125" s="66">
        <v>24.9</v>
      </c>
    </row>
    <row r="1126" spans="4:19" x14ac:dyDescent="0.25">
      <c r="D1126">
        <v>9</v>
      </c>
      <c r="E1126" t="s">
        <v>20</v>
      </c>
      <c r="F1126" t="s">
        <v>18</v>
      </c>
      <c r="G1126">
        <v>10</v>
      </c>
      <c r="H1126">
        <v>10</v>
      </c>
      <c r="I1126" t="s">
        <v>2230</v>
      </c>
      <c r="J1126" t="s">
        <v>510</v>
      </c>
      <c r="K1126" t="s">
        <v>484</v>
      </c>
      <c r="L1126" t="s">
        <v>3493</v>
      </c>
      <c r="N1126" t="s">
        <v>3494</v>
      </c>
      <c r="O1126" t="s">
        <v>3494</v>
      </c>
      <c r="Q1126" t="s">
        <v>143</v>
      </c>
      <c r="R1126" s="86">
        <v>3780</v>
      </c>
      <c r="S1126" s="66">
        <v>83</v>
      </c>
    </row>
    <row r="1127" spans="4:19" x14ac:dyDescent="0.25">
      <c r="D1127">
        <v>10</v>
      </c>
      <c r="E1127" t="s">
        <v>20</v>
      </c>
      <c r="F1127" t="s">
        <v>18</v>
      </c>
      <c r="G1127">
        <v>2</v>
      </c>
      <c r="H1127">
        <v>2</v>
      </c>
      <c r="I1127" t="s">
        <v>2232</v>
      </c>
      <c r="J1127" t="s">
        <v>510</v>
      </c>
      <c r="K1127" t="s">
        <v>484</v>
      </c>
      <c r="L1127" t="s">
        <v>3493</v>
      </c>
      <c r="N1127" t="s">
        <v>3494</v>
      </c>
      <c r="O1127" t="s">
        <v>3494</v>
      </c>
      <c r="Q1127" t="s">
        <v>143</v>
      </c>
      <c r="R1127" s="86">
        <v>864</v>
      </c>
      <c r="S1127" s="66">
        <v>16.600000000000001</v>
      </c>
    </row>
    <row r="1128" spans="4:19" x14ac:dyDescent="0.25">
      <c r="D1128">
        <v>11</v>
      </c>
      <c r="E1128" t="s">
        <v>20</v>
      </c>
      <c r="F1128" t="s">
        <v>18</v>
      </c>
      <c r="G1128">
        <v>1</v>
      </c>
      <c r="H1128">
        <v>1</v>
      </c>
      <c r="I1128" t="s">
        <v>2234</v>
      </c>
      <c r="J1128" t="s">
        <v>510</v>
      </c>
      <c r="K1128" t="s">
        <v>484</v>
      </c>
      <c r="L1128" t="s">
        <v>3493</v>
      </c>
      <c r="N1128" t="s">
        <v>3494</v>
      </c>
      <c r="O1128" t="s">
        <v>3494</v>
      </c>
      <c r="Q1128" t="s">
        <v>143</v>
      </c>
      <c r="R1128" s="86">
        <v>486</v>
      </c>
      <c r="S1128" s="66">
        <v>10.5</v>
      </c>
    </row>
    <row r="1129" spans="4:19" x14ac:dyDescent="0.25">
      <c r="D1129">
        <v>12</v>
      </c>
      <c r="E1129" t="s">
        <v>20</v>
      </c>
      <c r="F1129" t="s">
        <v>18</v>
      </c>
      <c r="G1129">
        <v>2</v>
      </c>
      <c r="H1129">
        <v>2</v>
      </c>
      <c r="I1129" t="s">
        <v>2236</v>
      </c>
      <c r="J1129" t="s">
        <v>510</v>
      </c>
      <c r="K1129" t="s">
        <v>484</v>
      </c>
      <c r="L1129" t="s">
        <v>3493</v>
      </c>
      <c r="N1129" t="s">
        <v>3494</v>
      </c>
      <c r="O1129" t="s">
        <v>3494</v>
      </c>
      <c r="Q1129" t="s">
        <v>143</v>
      </c>
      <c r="R1129" s="86">
        <v>1080</v>
      </c>
      <c r="S1129" s="66">
        <v>13</v>
      </c>
    </row>
    <row r="1130" spans="4:19" x14ac:dyDescent="0.25">
      <c r="D1130">
        <v>13</v>
      </c>
      <c r="E1130" t="s">
        <v>20</v>
      </c>
      <c r="F1130" t="s">
        <v>18</v>
      </c>
      <c r="G1130">
        <v>7</v>
      </c>
      <c r="H1130">
        <v>7</v>
      </c>
      <c r="I1130" t="s">
        <v>2238</v>
      </c>
      <c r="J1130" t="s">
        <v>510</v>
      </c>
      <c r="K1130" t="s">
        <v>484</v>
      </c>
      <c r="L1130" t="s">
        <v>3493</v>
      </c>
      <c r="N1130" t="s">
        <v>3494</v>
      </c>
      <c r="O1130" t="s">
        <v>3494</v>
      </c>
      <c r="Q1130" t="s">
        <v>143</v>
      </c>
      <c r="R1130" s="86">
        <v>4158</v>
      </c>
      <c r="S1130" s="66">
        <v>72.8</v>
      </c>
    </row>
    <row r="1131" spans="4:19" x14ac:dyDescent="0.25">
      <c r="D1131">
        <v>14</v>
      </c>
      <c r="E1131" t="s">
        <v>20</v>
      </c>
      <c r="F1131" t="s">
        <v>18</v>
      </c>
      <c r="G1131">
        <v>1</v>
      </c>
      <c r="H1131">
        <v>1</v>
      </c>
      <c r="I1131" t="s">
        <v>2240</v>
      </c>
      <c r="J1131" t="s">
        <v>510</v>
      </c>
      <c r="K1131" t="s">
        <v>484</v>
      </c>
      <c r="L1131" t="s">
        <v>3493</v>
      </c>
      <c r="N1131" t="s">
        <v>3494</v>
      </c>
      <c r="O1131" t="s">
        <v>3494</v>
      </c>
      <c r="Q1131" t="s">
        <v>143</v>
      </c>
      <c r="R1131" s="86">
        <v>648</v>
      </c>
      <c r="S1131" s="66">
        <v>10.4</v>
      </c>
    </row>
    <row r="1132" spans="4:19" x14ac:dyDescent="0.25">
      <c r="D1132">
        <v>15</v>
      </c>
      <c r="E1132" t="s">
        <v>20</v>
      </c>
      <c r="F1132" t="s">
        <v>18</v>
      </c>
      <c r="G1132">
        <v>4</v>
      </c>
      <c r="H1132">
        <v>4</v>
      </c>
      <c r="I1132" t="s">
        <v>2242</v>
      </c>
      <c r="J1132" t="s">
        <v>510</v>
      </c>
      <c r="K1132" t="s">
        <v>484</v>
      </c>
      <c r="L1132" t="s">
        <v>3493</v>
      </c>
      <c r="N1132" t="s">
        <v>3494</v>
      </c>
      <c r="O1132" t="s">
        <v>3494</v>
      </c>
      <c r="Q1132" t="s">
        <v>143</v>
      </c>
      <c r="R1132" s="86">
        <v>1404</v>
      </c>
      <c r="S1132" s="66">
        <v>34.4</v>
      </c>
    </row>
    <row r="1133" spans="4:19" x14ac:dyDescent="0.25">
      <c r="D1133">
        <v>16</v>
      </c>
      <c r="E1133" t="s">
        <v>20</v>
      </c>
      <c r="F1133" t="s">
        <v>18</v>
      </c>
      <c r="G1133">
        <v>2</v>
      </c>
      <c r="H1133">
        <v>2</v>
      </c>
      <c r="I1133" t="s">
        <v>2244</v>
      </c>
      <c r="J1133" t="s">
        <v>510</v>
      </c>
      <c r="K1133" t="s">
        <v>484</v>
      </c>
      <c r="L1133" t="s">
        <v>3493</v>
      </c>
      <c r="N1133" t="s">
        <v>3494</v>
      </c>
      <c r="O1133" t="s">
        <v>3494</v>
      </c>
      <c r="Q1133" t="s">
        <v>143</v>
      </c>
      <c r="R1133" s="86">
        <v>756</v>
      </c>
      <c r="S1133" s="66">
        <v>17.2</v>
      </c>
    </row>
    <row r="1134" spans="4:19" x14ac:dyDescent="0.25">
      <c r="D1134">
        <v>17</v>
      </c>
      <c r="E1134" t="s">
        <v>20</v>
      </c>
      <c r="F1134" t="s">
        <v>18</v>
      </c>
      <c r="G1134">
        <v>2</v>
      </c>
      <c r="H1134">
        <v>2</v>
      </c>
      <c r="I1134" t="s">
        <v>2246</v>
      </c>
      <c r="J1134" t="s">
        <v>510</v>
      </c>
      <c r="K1134" t="s">
        <v>484</v>
      </c>
      <c r="L1134" t="s">
        <v>3493</v>
      </c>
      <c r="N1134" t="s">
        <v>3494</v>
      </c>
      <c r="O1134" t="s">
        <v>3494</v>
      </c>
      <c r="Q1134" t="s">
        <v>143</v>
      </c>
      <c r="R1134" s="86">
        <v>702</v>
      </c>
      <c r="S1134" s="66">
        <v>9.9</v>
      </c>
    </row>
    <row r="1135" spans="4:19" x14ac:dyDescent="0.25">
      <c r="D1135">
        <v>18</v>
      </c>
      <c r="E1135" t="s">
        <v>20</v>
      </c>
      <c r="F1135" t="s">
        <v>18</v>
      </c>
      <c r="G1135">
        <v>16</v>
      </c>
      <c r="H1135">
        <v>16</v>
      </c>
      <c r="I1135" t="s">
        <v>2247</v>
      </c>
      <c r="J1135" t="s">
        <v>510</v>
      </c>
      <c r="K1135" t="s">
        <v>484</v>
      </c>
      <c r="L1135" t="s">
        <v>3493</v>
      </c>
      <c r="N1135" t="s">
        <v>3494</v>
      </c>
      <c r="O1135" t="s">
        <v>3494</v>
      </c>
      <c r="Q1135" t="s">
        <v>143</v>
      </c>
      <c r="R1135" s="86">
        <v>6480</v>
      </c>
      <c r="S1135" s="66">
        <v>137.6</v>
      </c>
    </row>
    <row r="1136" spans="4:19" x14ac:dyDescent="0.25">
      <c r="D1136">
        <v>19</v>
      </c>
      <c r="E1136" t="s">
        <v>20</v>
      </c>
      <c r="F1136" t="s">
        <v>18</v>
      </c>
      <c r="G1136">
        <v>2</v>
      </c>
      <c r="H1136">
        <v>2</v>
      </c>
      <c r="I1136" t="s">
        <v>2249</v>
      </c>
      <c r="J1136" t="s">
        <v>510</v>
      </c>
      <c r="K1136" t="s">
        <v>484</v>
      </c>
      <c r="L1136" t="s">
        <v>3493</v>
      </c>
      <c r="N1136" t="s">
        <v>3494</v>
      </c>
      <c r="O1136" t="s">
        <v>3494</v>
      </c>
      <c r="Q1136" t="s">
        <v>143</v>
      </c>
      <c r="R1136" s="86">
        <v>810</v>
      </c>
      <c r="S1136" s="66">
        <v>9.9</v>
      </c>
    </row>
    <row r="1137" spans="3:19" x14ac:dyDescent="0.25">
      <c r="D1137">
        <v>20</v>
      </c>
      <c r="E1137" t="s">
        <v>20</v>
      </c>
      <c r="F1137" t="s">
        <v>18</v>
      </c>
      <c r="G1137">
        <v>2</v>
      </c>
      <c r="H1137">
        <v>2</v>
      </c>
      <c r="I1137" t="s">
        <v>2250</v>
      </c>
      <c r="J1137" t="s">
        <v>510</v>
      </c>
      <c r="K1137" t="s">
        <v>484</v>
      </c>
      <c r="L1137" t="s">
        <v>3493</v>
      </c>
      <c r="N1137" t="s">
        <v>3494</v>
      </c>
      <c r="O1137" t="s">
        <v>3494</v>
      </c>
      <c r="Q1137" t="s">
        <v>143</v>
      </c>
      <c r="R1137" s="86">
        <v>1296</v>
      </c>
      <c r="S1137" s="66">
        <v>21.7</v>
      </c>
    </row>
    <row r="1138" spans="3:19" x14ac:dyDescent="0.25">
      <c r="D1138">
        <v>21</v>
      </c>
      <c r="E1138" t="s">
        <v>20</v>
      </c>
      <c r="F1138" t="s">
        <v>18</v>
      </c>
      <c r="G1138">
        <v>3</v>
      </c>
      <c r="H1138">
        <v>3</v>
      </c>
      <c r="I1138" t="s">
        <v>2252</v>
      </c>
      <c r="J1138" t="s">
        <v>510</v>
      </c>
      <c r="K1138" t="s">
        <v>484</v>
      </c>
      <c r="L1138" t="s">
        <v>3493</v>
      </c>
      <c r="N1138" t="s">
        <v>3494</v>
      </c>
      <c r="O1138" t="s">
        <v>3494</v>
      </c>
      <c r="Q1138" t="s">
        <v>143</v>
      </c>
      <c r="R1138" s="86">
        <v>1712</v>
      </c>
      <c r="S1138" s="66">
        <v>28.5</v>
      </c>
    </row>
    <row r="1139" spans="3:19" x14ac:dyDescent="0.25">
      <c r="D1139">
        <v>22</v>
      </c>
      <c r="E1139" t="s">
        <v>20</v>
      </c>
      <c r="F1139" t="s">
        <v>18</v>
      </c>
      <c r="G1139">
        <v>3</v>
      </c>
      <c r="H1139">
        <v>3</v>
      </c>
      <c r="I1139" t="s">
        <v>2254</v>
      </c>
      <c r="J1139" t="s">
        <v>510</v>
      </c>
      <c r="K1139" t="s">
        <v>484</v>
      </c>
      <c r="L1139" t="s">
        <v>3493</v>
      </c>
      <c r="N1139" t="s">
        <v>3494</v>
      </c>
      <c r="O1139" t="s">
        <v>3494</v>
      </c>
      <c r="Q1139" t="s">
        <v>143</v>
      </c>
      <c r="R1139" s="86">
        <v>1782</v>
      </c>
      <c r="S1139" s="66">
        <v>21.2</v>
      </c>
    </row>
    <row r="1140" spans="3:19" x14ac:dyDescent="0.25">
      <c r="D1140">
        <v>23</v>
      </c>
      <c r="E1140" t="s">
        <v>20</v>
      </c>
      <c r="F1140" t="s">
        <v>18</v>
      </c>
      <c r="G1140">
        <v>5</v>
      </c>
      <c r="H1140">
        <v>5</v>
      </c>
      <c r="I1140" t="s">
        <v>2256</v>
      </c>
      <c r="J1140" t="s">
        <v>510</v>
      </c>
      <c r="K1140" t="s">
        <v>484</v>
      </c>
      <c r="L1140" t="s">
        <v>3493</v>
      </c>
      <c r="N1140" t="s">
        <v>3494</v>
      </c>
      <c r="O1140" t="s">
        <v>3494</v>
      </c>
      <c r="Q1140" t="s">
        <v>143</v>
      </c>
      <c r="R1140" s="86">
        <v>2808</v>
      </c>
      <c r="S1140" s="66">
        <v>51</v>
      </c>
    </row>
    <row r="1141" spans="3:19" x14ac:dyDescent="0.25">
      <c r="D1141">
        <v>25</v>
      </c>
      <c r="E1141" t="s">
        <v>20</v>
      </c>
      <c r="F1141" t="s">
        <v>18</v>
      </c>
      <c r="G1141">
        <v>2</v>
      </c>
      <c r="H1141">
        <v>2</v>
      </c>
      <c r="I1141" t="s">
        <v>2257</v>
      </c>
      <c r="J1141" t="s">
        <v>510</v>
      </c>
      <c r="K1141" t="s">
        <v>484</v>
      </c>
      <c r="L1141" t="s">
        <v>3493</v>
      </c>
      <c r="N1141" t="s">
        <v>3494</v>
      </c>
      <c r="O1141" t="s">
        <v>3494</v>
      </c>
      <c r="Q1141" t="s">
        <v>143</v>
      </c>
      <c r="R1141" s="86">
        <v>1080</v>
      </c>
      <c r="S1141" s="66">
        <v>20.8</v>
      </c>
    </row>
    <row r="1142" spans="3:19" x14ac:dyDescent="0.25">
      <c r="C1142" s="64" t="s">
        <v>2737</v>
      </c>
      <c r="R1142" s="86">
        <v>81002</v>
      </c>
      <c r="S1142" s="66">
        <v>1847.1000000000004</v>
      </c>
    </row>
    <row r="1143" spans="3:19" x14ac:dyDescent="0.25">
      <c r="C1143" s="64">
        <v>78680</v>
      </c>
      <c r="D1143">
        <v>1</v>
      </c>
      <c r="E1143" t="s">
        <v>20</v>
      </c>
      <c r="F1143" t="s">
        <v>18</v>
      </c>
      <c r="G1143">
        <v>9</v>
      </c>
      <c r="H1143">
        <v>9</v>
      </c>
      <c r="I1143" t="s">
        <v>2291</v>
      </c>
      <c r="K1143" t="s">
        <v>484</v>
      </c>
      <c r="L1143" t="s">
        <v>3493</v>
      </c>
      <c r="N1143" t="s">
        <v>3494</v>
      </c>
      <c r="O1143" t="s">
        <v>3494</v>
      </c>
      <c r="R1143" s="86">
        <v>3060</v>
      </c>
      <c r="S1143" s="66">
        <v>38.700000000000003</v>
      </c>
    </row>
    <row r="1144" spans="3:19" x14ac:dyDescent="0.25">
      <c r="C1144" s="64" t="s">
        <v>2716</v>
      </c>
      <c r="R1144" s="86">
        <v>3060</v>
      </c>
      <c r="S1144" s="66">
        <v>38.700000000000003</v>
      </c>
    </row>
    <row r="1145" spans="3:19" x14ac:dyDescent="0.25">
      <c r="C1145" s="64">
        <v>77175</v>
      </c>
      <c r="D1145">
        <v>19</v>
      </c>
      <c r="E1145" t="s">
        <v>31</v>
      </c>
      <c r="F1145" t="s">
        <v>18</v>
      </c>
      <c r="G1145">
        <v>4</v>
      </c>
      <c r="H1145">
        <v>4</v>
      </c>
      <c r="I1145" t="s">
        <v>2384</v>
      </c>
      <c r="J1145" t="s">
        <v>476</v>
      </c>
      <c r="K1145" t="s">
        <v>484</v>
      </c>
      <c r="L1145" t="s">
        <v>3493</v>
      </c>
      <c r="N1145" t="s">
        <v>3494</v>
      </c>
      <c r="O1145" t="s">
        <v>3494</v>
      </c>
      <c r="Q1145" t="s">
        <v>143</v>
      </c>
      <c r="R1145" s="86">
        <v>2560</v>
      </c>
      <c r="S1145" s="66">
        <v>21.2</v>
      </c>
    </row>
    <row r="1146" spans="3:19" x14ac:dyDescent="0.25">
      <c r="D1146">
        <v>20</v>
      </c>
      <c r="E1146" t="s">
        <v>31</v>
      </c>
      <c r="F1146" t="s">
        <v>18</v>
      </c>
      <c r="G1146">
        <v>2</v>
      </c>
      <c r="H1146">
        <v>2</v>
      </c>
      <c r="I1146" t="s">
        <v>2386</v>
      </c>
      <c r="J1146" t="s">
        <v>476</v>
      </c>
      <c r="K1146" t="s">
        <v>484</v>
      </c>
      <c r="L1146" t="s">
        <v>3493</v>
      </c>
      <c r="N1146" t="s">
        <v>3494</v>
      </c>
      <c r="O1146" t="s">
        <v>3494</v>
      </c>
      <c r="Q1146" t="s">
        <v>143</v>
      </c>
      <c r="R1146" s="86">
        <v>640</v>
      </c>
      <c r="S1146" s="66">
        <v>5.8</v>
      </c>
    </row>
    <row r="1147" spans="3:19" x14ac:dyDescent="0.25">
      <c r="D1147">
        <v>21</v>
      </c>
      <c r="E1147" t="s">
        <v>20</v>
      </c>
      <c r="F1147" t="s">
        <v>18</v>
      </c>
      <c r="G1147">
        <v>3</v>
      </c>
      <c r="H1147">
        <v>3</v>
      </c>
      <c r="I1147" t="s">
        <v>2388</v>
      </c>
      <c r="J1147" t="s">
        <v>476</v>
      </c>
      <c r="K1147" t="s">
        <v>484</v>
      </c>
      <c r="L1147" t="s">
        <v>3493</v>
      </c>
      <c r="N1147" t="s">
        <v>3494</v>
      </c>
      <c r="O1147" t="s">
        <v>3493</v>
      </c>
      <c r="R1147" s="86">
        <v>1616</v>
      </c>
      <c r="S1147" s="66">
        <v>87</v>
      </c>
    </row>
    <row r="1148" spans="3:19" x14ac:dyDescent="0.25">
      <c r="D1148">
        <v>22</v>
      </c>
      <c r="E1148" t="s">
        <v>20</v>
      </c>
      <c r="F1148" t="s">
        <v>18</v>
      </c>
      <c r="G1148">
        <v>4</v>
      </c>
      <c r="H1148">
        <v>4</v>
      </c>
      <c r="I1148" t="s">
        <v>2390</v>
      </c>
      <c r="J1148" t="s">
        <v>476</v>
      </c>
      <c r="K1148" t="s">
        <v>484</v>
      </c>
      <c r="L1148" t="s">
        <v>3493</v>
      </c>
      <c r="N1148" t="s">
        <v>3494</v>
      </c>
      <c r="O1148" t="s">
        <v>3493</v>
      </c>
      <c r="R1148" s="86">
        <v>1712</v>
      </c>
      <c r="S1148" s="66">
        <v>98</v>
      </c>
    </row>
    <row r="1149" spans="3:19" x14ac:dyDescent="0.25">
      <c r="D1149">
        <v>25</v>
      </c>
      <c r="E1149" t="s">
        <v>31</v>
      </c>
      <c r="F1149" t="s">
        <v>18</v>
      </c>
      <c r="G1149">
        <v>8</v>
      </c>
      <c r="H1149">
        <v>8</v>
      </c>
      <c r="I1149" t="s">
        <v>2396</v>
      </c>
      <c r="J1149" t="s">
        <v>476</v>
      </c>
      <c r="K1149" t="s">
        <v>484</v>
      </c>
      <c r="L1149" t="s">
        <v>3493</v>
      </c>
      <c r="N1149" t="s">
        <v>3494</v>
      </c>
      <c r="O1149" t="s">
        <v>3494</v>
      </c>
      <c r="Q1149" t="s">
        <v>143</v>
      </c>
      <c r="R1149" s="86">
        <v>4040</v>
      </c>
      <c r="S1149" s="66">
        <v>58.4</v>
      </c>
    </row>
    <row r="1150" spans="3:19" x14ac:dyDescent="0.25">
      <c r="D1150">
        <v>29</v>
      </c>
      <c r="E1150" t="s">
        <v>31</v>
      </c>
      <c r="F1150" t="s">
        <v>18</v>
      </c>
      <c r="G1150">
        <v>5</v>
      </c>
      <c r="H1150">
        <v>5</v>
      </c>
      <c r="I1150" t="s">
        <v>2384</v>
      </c>
      <c r="J1150" t="s">
        <v>476</v>
      </c>
      <c r="K1150" t="s">
        <v>484</v>
      </c>
      <c r="L1150" t="s">
        <v>3493</v>
      </c>
      <c r="N1150" t="s">
        <v>3494</v>
      </c>
      <c r="O1150" t="s">
        <v>3494</v>
      </c>
      <c r="Q1150" t="s">
        <v>143</v>
      </c>
      <c r="R1150" s="86">
        <v>3200</v>
      </c>
      <c r="S1150" s="66">
        <v>26.5</v>
      </c>
    </row>
    <row r="1151" spans="3:19" x14ac:dyDescent="0.25">
      <c r="D1151">
        <v>30</v>
      </c>
      <c r="E1151" t="s">
        <v>31</v>
      </c>
      <c r="F1151" t="s">
        <v>18</v>
      </c>
      <c r="G1151">
        <v>3</v>
      </c>
      <c r="H1151">
        <v>3</v>
      </c>
      <c r="I1151" t="s">
        <v>2386</v>
      </c>
      <c r="J1151" t="s">
        <v>476</v>
      </c>
      <c r="K1151" t="s">
        <v>484</v>
      </c>
      <c r="L1151" t="s">
        <v>3493</v>
      </c>
      <c r="N1151" t="s">
        <v>3494</v>
      </c>
      <c r="O1151" t="s">
        <v>3494</v>
      </c>
      <c r="Q1151" t="s">
        <v>143</v>
      </c>
      <c r="R1151" s="86">
        <v>960</v>
      </c>
      <c r="S1151" s="66">
        <v>8.6999999999999993</v>
      </c>
    </row>
    <row r="1152" spans="3:19" x14ac:dyDescent="0.25">
      <c r="D1152">
        <v>31</v>
      </c>
      <c r="E1152" t="s">
        <v>20</v>
      </c>
      <c r="F1152" t="s">
        <v>18</v>
      </c>
      <c r="G1152">
        <v>3</v>
      </c>
      <c r="H1152">
        <v>3</v>
      </c>
      <c r="I1152" t="s">
        <v>2388</v>
      </c>
      <c r="J1152" t="s">
        <v>476</v>
      </c>
      <c r="K1152" t="s">
        <v>484</v>
      </c>
      <c r="L1152" t="s">
        <v>3493</v>
      </c>
      <c r="N1152" t="s">
        <v>3494</v>
      </c>
      <c r="O1152" t="s">
        <v>3493</v>
      </c>
      <c r="R1152" s="86">
        <v>1616</v>
      </c>
      <c r="S1152" s="66">
        <v>87</v>
      </c>
    </row>
    <row r="1153" spans="3:19" x14ac:dyDescent="0.25">
      <c r="D1153">
        <v>32</v>
      </c>
      <c r="E1153" t="s">
        <v>20</v>
      </c>
      <c r="F1153" t="s">
        <v>18</v>
      </c>
      <c r="G1153">
        <v>2</v>
      </c>
      <c r="H1153">
        <v>2</v>
      </c>
      <c r="I1153" t="s">
        <v>2390</v>
      </c>
      <c r="J1153" t="s">
        <v>476</v>
      </c>
      <c r="K1153" t="s">
        <v>484</v>
      </c>
      <c r="L1153" t="s">
        <v>3493</v>
      </c>
      <c r="N1153" t="s">
        <v>3494</v>
      </c>
      <c r="O1153" t="s">
        <v>3493</v>
      </c>
      <c r="R1153" s="86">
        <v>856</v>
      </c>
      <c r="S1153" s="66">
        <v>49</v>
      </c>
    </row>
    <row r="1154" spans="3:19" x14ac:dyDescent="0.25">
      <c r="D1154">
        <v>34</v>
      </c>
      <c r="E1154" t="s">
        <v>31</v>
      </c>
      <c r="F1154" t="s">
        <v>18</v>
      </c>
      <c r="G1154">
        <v>4</v>
      </c>
      <c r="H1154">
        <v>4</v>
      </c>
      <c r="I1154" t="s">
        <v>2396</v>
      </c>
      <c r="J1154" t="s">
        <v>476</v>
      </c>
      <c r="K1154" t="s">
        <v>156</v>
      </c>
      <c r="L1154" t="s">
        <v>3494</v>
      </c>
      <c r="N1154" t="s">
        <v>3494</v>
      </c>
      <c r="O1154" t="s">
        <v>3494</v>
      </c>
      <c r="Q1154" t="s">
        <v>143</v>
      </c>
      <c r="R1154" s="86">
        <v>2020</v>
      </c>
      <c r="S1154" s="66">
        <v>29.2</v>
      </c>
    </row>
    <row r="1155" spans="3:19" x14ac:dyDescent="0.25">
      <c r="D1155">
        <v>143</v>
      </c>
      <c r="E1155" t="s">
        <v>31</v>
      </c>
      <c r="F1155" t="s">
        <v>18</v>
      </c>
      <c r="G1155">
        <v>8</v>
      </c>
      <c r="H1155">
        <v>8</v>
      </c>
      <c r="I1155" t="s">
        <v>2408</v>
      </c>
      <c r="J1155" t="s">
        <v>476</v>
      </c>
      <c r="K1155" t="s">
        <v>484</v>
      </c>
      <c r="L1155" t="s">
        <v>3493</v>
      </c>
      <c r="N1155" t="s">
        <v>3494</v>
      </c>
      <c r="O1155" t="s">
        <v>3494</v>
      </c>
      <c r="Q1155" t="s">
        <v>143</v>
      </c>
      <c r="R1155" s="86">
        <v>2560</v>
      </c>
      <c r="S1155" s="66">
        <v>24</v>
      </c>
    </row>
    <row r="1156" spans="3:19" x14ac:dyDescent="0.25">
      <c r="D1156">
        <v>144</v>
      </c>
      <c r="E1156" t="s">
        <v>31</v>
      </c>
      <c r="F1156" t="s">
        <v>18</v>
      </c>
      <c r="G1156">
        <v>10</v>
      </c>
      <c r="H1156">
        <v>10</v>
      </c>
      <c r="I1156" t="s">
        <v>2408</v>
      </c>
      <c r="J1156" t="s">
        <v>476</v>
      </c>
      <c r="K1156" t="s">
        <v>484</v>
      </c>
      <c r="L1156" t="s">
        <v>3493</v>
      </c>
      <c r="N1156" t="s">
        <v>3494</v>
      </c>
      <c r="O1156" t="s">
        <v>3494</v>
      </c>
      <c r="Q1156" t="s">
        <v>143</v>
      </c>
      <c r="R1156" s="86">
        <v>3200</v>
      </c>
      <c r="S1156" s="66">
        <v>30</v>
      </c>
    </row>
    <row r="1157" spans="3:19" x14ac:dyDescent="0.25">
      <c r="C1157" s="64" t="s">
        <v>2800</v>
      </c>
      <c r="R1157" s="86">
        <v>24980</v>
      </c>
      <c r="S1157" s="66">
        <v>524.79999999999995</v>
      </c>
    </row>
    <row r="1158" spans="3:19" x14ac:dyDescent="0.25">
      <c r="C1158" s="64">
        <v>75212</v>
      </c>
      <c r="D1158">
        <v>30</v>
      </c>
      <c r="E1158" t="s">
        <v>150</v>
      </c>
      <c r="F1158" t="s">
        <v>18</v>
      </c>
      <c r="G1158">
        <v>14</v>
      </c>
      <c r="H1158">
        <v>0</v>
      </c>
      <c r="I1158" t="s">
        <v>2470</v>
      </c>
      <c r="K1158" t="s">
        <v>208</v>
      </c>
      <c r="L1158" t="s">
        <v>3493</v>
      </c>
      <c r="M1158" t="s">
        <v>208</v>
      </c>
      <c r="N1158" t="s">
        <v>3494</v>
      </c>
      <c r="O1158" t="s">
        <v>3493</v>
      </c>
      <c r="Q1158" t="s">
        <v>143</v>
      </c>
      <c r="R1158" s="86">
        <v>0</v>
      </c>
      <c r="S1158" s="66">
        <v>0</v>
      </c>
    </row>
    <row r="1159" spans="3:19" x14ac:dyDescent="0.25">
      <c r="D1159">
        <v>38</v>
      </c>
      <c r="E1159" t="s">
        <v>20</v>
      </c>
      <c r="F1159" t="s">
        <v>18</v>
      </c>
      <c r="G1159">
        <v>8</v>
      </c>
      <c r="H1159">
        <v>8</v>
      </c>
      <c r="I1159" t="s">
        <v>2472</v>
      </c>
      <c r="K1159" t="s">
        <v>484</v>
      </c>
      <c r="L1159" t="s">
        <v>3493</v>
      </c>
      <c r="N1159" t="s">
        <v>3494</v>
      </c>
      <c r="O1159" t="s">
        <v>3493</v>
      </c>
      <c r="R1159" s="86">
        <v>4800</v>
      </c>
      <c r="S1159" s="66">
        <v>71.319999999999993</v>
      </c>
    </row>
    <row r="1160" spans="3:19" x14ac:dyDescent="0.25">
      <c r="C1160" s="64" t="s">
        <v>2628</v>
      </c>
      <c r="R1160" s="86">
        <v>4800</v>
      </c>
      <c r="S1160" s="66">
        <v>71.319999999999993</v>
      </c>
    </row>
    <row r="1161" spans="3:19" x14ac:dyDescent="0.25">
      <c r="C1161" s="64">
        <v>77693</v>
      </c>
      <c r="D1161">
        <v>1</v>
      </c>
      <c r="E1161" t="s">
        <v>37</v>
      </c>
      <c r="F1161" t="s">
        <v>18</v>
      </c>
      <c r="G1161">
        <v>13</v>
      </c>
      <c r="H1161">
        <v>3</v>
      </c>
      <c r="I1161" t="s">
        <v>2497</v>
      </c>
      <c r="K1161" t="s">
        <v>484</v>
      </c>
      <c r="L1161" t="s">
        <v>3493</v>
      </c>
      <c r="N1161" t="s">
        <v>3494</v>
      </c>
      <c r="O1161" t="s">
        <v>3494</v>
      </c>
      <c r="Q1161" t="s">
        <v>143</v>
      </c>
      <c r="R1161" s="86">
        <v>897.87000000000012</v>
      </c>
      <c r="S1161" s="66">
        <v>13.5</v>
      </c>
    </row>
    <row r="1162" spans="3:19" x14ac:dyDescent="0.25">
      <c r="D1162">
        <v>2</v>
      </c>
      <c r="E1162" t="s">
        <v>37</v>
      </c>
      <c r="F1162" t="s">
        <v>18</v>
      </c>
      <c r="G1162">
        <v>3</v>
      </c>
      <c r="H1162">
        <v>3</v>
      </c>
      <c r="I1162" t="s">
        <v>2499</v>
      </c>
      <c r="K1162" t="s">
        <v>484</v>
      </c>
      <c r="L1162" t="s">
        <v>3493</v>
      </c>
      <c r="N1162" t="s">
        <v>3494</v>
      </c>
      <c r="O1162" t="s">
        <v>3494</v>
      </c>
      <c r="Q1162" t="s">
        <v>143</v>
      </c>
      <c r="R1162" s="86">
        <v>1336.05</v>
      </c>
      <c r="S1162" s="66">
        <v>21</v>
      </c>
    </row>
    <row r="1163" spans="3:19" x14ac:dyDescent="0.25">
      <c r="D1163">
        <v>3</v>
      </c>
      <c r="E1163" t="s">
        <v>37</v>
      </c>
      <c r="F1163" t="s">
        <v>18</v>
      </c>
      <c r="G1163">
        <v>6</v>
      </c>
      <c r="H1163">
        <v>6</v>
      </c>
      <c r="I1163" t="s">
        <v>2501</v>
      </c>
      <c r="K1163" t="s">
        <v>484</v>
      </c>
      <c r="L1163" t="s">
        <v>3493</v>
      </c>
      <c r="N1163" t="s">
        <v>3494</v>
      </c>
      <c r="O1163" t="s">
        <v>3494</v>
      </c>
      <c r="Q1163" t="s">
        <v>143</v>
      </c>
      <c r="R1163" s="86">
        <v>3591.42</v>
      </c>
      <c r="S1163" s="66">
        <v>42</v>
      </c>
    </row>
    <row r="1164" spans="3:19" x14ac:dyDescent="0.25">
      <c r="D1164">
        <v>4</v>
      </c>
      <c r="E1164" t="s">
        <v>37</v>
      </c>
      <c r="F1164" t="s">
        <v>18</v>
      </c>
      <c r="G1164">
        <v>8</v>
      </c>
      <c r="H1164">
        <v>0</v>
      </c>
      <c r="I1164" t="s">
        <v>2503</v>
      </c>
      <c r="J1164" t="s">
        <v>510</v>
      </c>
      <c r="K1164" t="s">
        <v>484</v>
      </c>
      <c r="L1164" t="s">
        <v>3493</v>
      </c>
      <c r="N1164" t="s">
        <v>3494</v>
      </c>
      <c r="O1164" t="s">
        <v>3494</v>
      </c>
      <c r="Q1164" t="s">
        <v>143</v>
      </c>
      <c r="R1164" s="86">
        <v>0</v>
      </c>
      <c r="S1164" s="66">
        <v>0</v>
      </c>
    </row>
    <row r="1165" spans="3:19" x14ac:dyDescent="0.25">
      <c r="D1165">
        <v>5</v>
      </c>
      <c r="E1165" t="s">
        <v>37</v>
      </c>
      <c r="F1165" t="s">
        <v>18</v>
      </c>
      <c r="G1165">
        <v>7</v>
      </c>
      <c r="H1165">
        <v>0</v>
      </c>
      <c r="I1165" t="s">
        <v>2505</v>
      </c>
      <c r="K1165" t="s">
        <v>484</v>
      </c>
      <c r="L1165" t="s">
        <v>3493</v>
      </c>
      <c r="N1165" t="s">
        <v>3494</v>
      </c>
      <c r="O1165" t="s">
        <v>3494</v>
      </c>
      <c r="Q1165" t="s">
        <v>143</v>
      </c>
      <c r="R1165" s="86">
        <v>0</v>
      </c>
      <c r="S1165" s="66">
        <v>0</v>
      </c>
    </row>
    <row r="1166" spans="3:19" x14ac:dyDescent="0.25">
      <c r="D1166">
        <v>6</v>
      </c>
      <c r="E1166" t="s">
        <v>37</v>
      </c>
      <c r="F1166" t="s">
        <v>18</v>
      </c>
      <c r="G1166">
        <v>2</v>
      </c>
      <c r="H1166">
        <v>2</v>
      </c>
      <c r="I1166" t="s">
        <v>2507</v>
      </c>
      <c r="K1166" t="s">
        <v>484</v>
      </c>
      <c r="L1166" t="s">
        <v>3493</v>
      </c>
      <c r="N1166" t="s">
        <v>3494</v>
      </c>
      <c r="O1166" t="s">
        <v>3494</v>
      </c>
      <c r="Q1166" t="s">
        <v>143</v>
      </c>
      <c r="R1166" s="86">
        <v>1257.02</v>
      </c>
      <c r="S1166" s="66">
        <v>19.8</v>
      </c>
    </row>
    <row r="1167" spans="3:19" x14ac:dyDescent="0.25">
      <c r="D1167">
        <v>7</v>
      </c>
      <c r="E1167" t="s">
        <v>37</v>
      </c>
      <c r="F1167" t="s">
        <v>18</v>
      </c>
      <c r="G1167">
        <v>5</v>
      </c>
      <c r="H1167">
        <v>5</v>
      </c>
      <c r="I1167" t="s">
        <v>2509</v>
      </c>
      <c r="K1167" t="s">
        <v>484</v>
      </c>
      <c r="L1167" t="s">
        <v>3493</v>
      </c>
      <c r="N1167" t="s">
        <v>3494</v>
      </c>
      <c r="O1167" t="s">
        <v>3494</v>
      </c>
      <c r="Q1167" t="s">
        <v>143</v>
      </c>
      <c r="R1167" s="86">
        <v>4190.05</v>
      </c>
      <c r="S1167" s="66">
        <v>49.5</v>
      </c>
    </row>
    <row r="1168" spans="3:19" x14ac:dyDescent="0.25">
      <c r="D1168">
        <v>8</v>
      </c>
      <c r="E1168" t="s">
        <v>37</v>
      </c>
      <c r="F1168" t="s">
        <v>18</v>
      </c>
      <c r="G1168">
        <v>30</v>
      </c>
      <c r="H1168">
        <v>15</v>
      </c>
      <c r="I1168" t="s">
        <v>2511</v>
      </c>
      <c r="K1168" t="s">
        <v>484</v>
      </c>
      <c r="L1168" t="s">
        <v>3493</v>
      </c>
      <c r="N1168" t="s">
        <v>3494</v>
      </c>
      <c r="O1168" t="s">
        <v>3494</v>
      </c>
      <c r="Q1168" t="s">
        <v>143</v>
      </c>
      <c r="R1168" s="86">
        <v>6092.7</v>
      </c>
      <c r="S1168" s="66">
        <v>100.5</v>
      </c>
    </row>
    <row r="1169" spans="3:19" x14ac:dyDescent="0.25">
      <c r="D1169">
        <v>9</v>
      </c>
      <c r="E1169" t="s">
        <v>37</v>
      </c>
      <c r="F1169" t="s">
        <v>18</v>
      </c>
      <c r="G1169">
        <v>20</v>
      </c>
      <c r="H1169">
        <v>20</v>
      </c>
      <c r="I1169" t="s">
        <v>2513</v>
      </c>
      <c r="K1169" t="s">
        <v>484</v>
      </c>
      <c r="L1169" t="s">
        <v>3493</v>
      </c>
      <c r="N1169" t="s">
        <v>3494</v>
      </c>
      <c r="O1169" t="s">
        <v>3494</v>
      </c>
      <c r="Q1169" t="s">
        <v>143</v>
      </c>
      <c r="R1169" s="86">
        <v>12185.4</v>
      </c>
      <c r="S1169" s="66">
        <v>198</v>
      </c>
    </row>
    <row r="1170" spans="3:19" x14ac:dyDescent="0.25">
      <c r="D1170">
        <v>10</v>
      </c>
      <c r="E1170" t="s">
        <v>37</v>
      </c>
      <c r="F1170" t="s">
        <v>18</v>
      </c>
      <c r="G1170">
        <v>12</v>
      </c>
      <c r="H1170">
        <v>12</v>
      </c>
      <c r="I1170" t="s">
        <v>2515</v>
      </c>
      <c r="K1170" t="s">
        <v>484</v>
      </c>
      <c r="L1170" t="s">
        <v>3493</v>
      </c>
      <c r="N1170" t="s">
        <v>3494</v>
      </c>
      <c r="O1170" t="s">
        <v>3494</v>
      </c>
      <c r="Q1170" t="s">
        <v>143</v>
      </c>
      <c r="R1170" s="86">
        <v>9748.2000000000007</v>
      </c>
      <c r="S1170" s="66">
        <v>118.80000000000001</v>
      </c>
    </row>
    <row r="1171" spans="3:19" x14ac:dyDescent="0.25">
      <c r="D1171">
        <v>11</v>
      </c>
      <c r="E1171" t="s">
        <v>37</v>
      </c>
      <c r="F1171" t="s">
        <v>18</v>
      </c>
      <c r="G1171">
        <v>5</v>
      </c>
      <c r="H1171">
        <v>5</v>
      </c>
      <c r="I1171" t="s">
        <v>2497</v>
      </c>
      <c r="K1171" t="s">
        <v>484</v>
      </c>
      <c r="L1171" t="s">
        <v>3493</v>
      </c>
      <c r="N1171" t="s">
        <v>3494</v>
      </c>
      <c r="O1171" t="s">
        <v>3494</v>
      </c>
      <c r="Q1171" t="s">
        <v>143</v>
      </c>
      <c r="R1171" s="86">
        <v>1496.45</v>
      </c>
      <c r="S1171" s="66">
        <v>22.5</v>
      </c>
    </row>
    <row r="1172" spans="3:19" x14ac:dyDescent="0.25">
      <c r="C1172" s="64" t="s">
        <v>2762</v>
      </c>
      <c r="R1172" s="86">
        <v>40795.160000000003</v>
      </c>
      <c r="S1172" s="66">
        <v>585.6</v>
      </c>
    </row>
    <row r="1173" spans="3:19" x14ac:dyDescent="0.25">
      <c r="C1173" s="64">
        <v>78098</v>
      </c>
      <c r="D1173">
        <v>1</v>
      </c>
      <c r="E1173" t="s">
        <v>20</v>
      </c>
      <c r="F1173" t="s">
        <v>18</v>
      </c>
      <c r="G1173">
        <v>12</v>
      </c>
      <c r="H1173">
        <v>12</v>
      </c>
      <c r="I1173" t="s">
        <v>2573</v>
      </c>
      <c r="K1173" t="s">
        <v>181</v>
      </c>
      <c r="L1173" t="s">
        <v>3494</v>
      </c>
      <c r="N1173" t="s">
        <v>3494</v>
      </c>
      <c r="O1173" t="s">
        <v>3493</v>
      </c>
      <c r="Q1173" t="s">
        <v>143</v>
      </c>
      <c r="R1173" s="86">
        <v>8040</v>
      </c>
      <c r="S1173" s="66">
        <v>111.6</v>
      </c>
    </row>
    <row r="1174" spans="3:19" x14ac:dyDescent="0.25">
      <c r="D1174">
        <v>2</v>
      </c>
      <c r="E1174" t="s">
        <v>20</v>
      </c>
      <c r="F1174" t="s">
        <v>18</v>
      </c>
      <c r="G1174">
        <v>4</v>
      </c>
      <c r="H1174">
        <v>4</v>
      </c>
      <c r="I1174" t="s">
        <v>2575</v>
      </c>
      <c r="K1174" t="s">
        <v>181</v>
      </c>
      <c r="L1174" t="s">
        <v>3494</v>
      </c>
      <c r="N1174" t="s">
        <v>3494</v>
      </c>
      <c r="O1174" t="s">
        <v>3493</v>
      </c>
      <c r="Q1174" t="s">
        <v>143</v>
      </c>
      <c r="R1174" s="86">
        <v>3840</v>
      </c>
      <c r="S1174" s="66">
        <v>52</v>
      </c>
    </row>
    <row r="1175" spans="3:19" x14ac:dyDescent="0.25">
      <c r="D1175">
        <v>3</v>
      </c>
      <c r="E1175" t="s">
        <v>20</v>
      </c>
      <c r="F1175" t="s">
        <v>18</v>
      </c>
      <c r="G1175">
        <v>2</v>
      </c>
      <c r="H1175">
        <v>2</v>
      </c>
      <c r="I1175" t="s">
        <v>2577</v>
      </c>
      <c r="K1175" t="s">
        <v>484</v>
      </c>
      <c r="L1175" t="s">
        <v>3493</v>
      </c>
      <c r="N1175" t="s">
        <v>3494</v>
      </c>
      <c r="O1175" t="s">
        <v>3493</v>
      </c>
      <c r="Q1175" t="s">
        <v>143</v>
      </c>
      <c r="R1175" s="86">
        <v>2120</v>
      </c>
      <c r="S1175" s="66">
        <v>28</v>
      </c>
    </row>
    <row r="1176" spans="3:19" x14ac:dyDescent="0.25">
      <c r="D1176">
        <v>4</v>
      </c>
      <c r="E1176" t="s">
        <v>20</v>
      </c>
      <c r="F1176" t="s">
        <v>18</v>
      </c>
      <c r="G1176">
        <v>6</v>
      </c>
      <c r="H1176">
        <v>6</v>
      </c>
      <c r="I1176" t="s">
        <v>2579</v>
      </c>
      <c r="K1176" t="s">
        <v>484</v>
      </c>
      <c r="L1176" t="s">
        <v>3493</v>
      </c>
      <c r="N1176" t="s">
        <v>3494</v>
      </c>
      <c r="O1176" t="s">
        <v>3493</v>
      </c>
      <c r="Q1176" t="s">
        <v>143</v>
      </c>
      <c r="R1176" s="86">
        <v>3600</v>
      </c>
      <c r="S1176" s="66">
        <v>54.900000000000006</v>
      </c>
    </row>
    <row r="1177" spans="3:19" x14ac:dyDescent="0.25">
      <c r="D1177">
        <v>5</v>
      </c>
      <c r="E1177" t="s">
        <v>20</v>
      </c>
      <c r="F1177" t="s">
        <v>18</v>
      </c>
      <c r="G1177">
        <v>1</v>
      </c>
      <c r="H1177">
        <v>1</v>
      </c>
      <c r="I1177" t="s">
        <v>2581</v>
      </c>
      <c r="K1177" t="s">
        <v>484</v>
      </c>
      <c r="L1177" t="s">
        <v>3493</v>
      </c>
      <c r="N1177" t="s">
        <v>3494</v>
      </c>
      <c r="O1177" t="s">
        <v>3493</v>
      </c>
      <c r="Q1177" t="s">
        <v>143</v>
      </c>
      <c r="R1177" s="86">
        <v>1300</v>
      </c>
      <c r="S1177" s="66">
        <v>20</v>
      </c>
    </row>
    <row r="1178" spans="3:19" x14ac:dyDescent="0.25">
      <c r="D1178">
        <v>6</v>
      </c>
      <c r="E1178" t="s">
        <v>31</v>
      </c>
      <c r="F1178" t="s">
        <v>18</v>
      </c>
      <c r="G1178">
        <v>1</v>
      </c>
      <c r="H1178">
        <v>1</v>
      </c>
      <c r="I1178" t="s">
        <v>2583</v>
      </c>
      <c r="K1178" t="s">
        <v>484</v>
      </c>
      <c r="L1178" t="s">
        <v>3493</v>
      </c>
      <c r="N1178" t="s">
        <v>3494</v>
      </c>
      <c r="O1178" t="s">
        <v>3493</v>
      </c>
      <c r="Q1178" t="s">
        <v>143</v>
      </c>
      <c r="R1178" s="86">
        <v>270</v>
      </c>
      <c r="S1178" s="66">
        <v>5</v>
      </c>
    </row>
    <row r="1179" spans="3:19" x14ac:dyDescent="0.25">
      <c r="D1179">
        <v>7</v>
      </c>
      <c r="E1179" t="s">
        <v>31</v>
      </c>
      <c r="F1179" t="s">
        <v>18</v>
      </c>
      <c r="G1179">
        <v>1</v>
      </c>
      <c r="H1179">
        <v>1</v>
      </c>
      <c r="I1179" t="s">
        <v>2585</v>
      </c>
      <c r="K1179" t="s">
        <v>484</v>
      </c>
      <c r="L1179" t="s">
        <v>3493</v>
      </c>
      <c r="N1179" t="s">
        <v>3494</v>
      </c>
      <c r="O1179" t="s">
        <v>3493</v>
      </c>
      <c r="Q1179" t="s">
        <v>143</v>
      </c>
      <c r="R1179" s="86">
        <v>375</v>
      </c>
      <c r="S1179" s="66">
        <v>8.3000000000000007</v>
      </c>
    </row>
    <row r="1180" spans="3:19" x14ac:dyDescent="0.25">
      <c r="D1180">
        <v>8</v>
      </c>
      <c r="E1180" t="s">
        <v>31</v>
      </c>
      <c r="F1180" t="s">
        <v>18</v>
      </c>
      <c r="G1180">
        <v>2</v>
      </c>
      <c r="H1180">
        <v>2</v>
      </c>
      <c r="I1180" t="s">
        <v>2587</v>
      </c>
      <c r="K1180" t="s">
        <v>484</v>
      </c>
      <c r="L1180" t="s">
        <v>3493</v>
      </c>
      <c r="N1180" t="s">
        <v>3494</v>
      </c>
      <c r="O1180" t="s">
        <v>3493</v>
      </c>
      <c r="Q1180" t="s">
        <v>143</v>
      </c>
      <c r="R1180" s="86">
        <v>900</v>
      </c>
      <c r="S1180" s="66">
        <v>9.1999999999999993</v>
      </c>
    </row>
    <row r="1181" spans="3:19" x14ac:dyDescent="0.25">
      <c r="D1181">
        <v>9</v>
      </c>
      <c r="E1181" t="s">
        <v>31</v>
      </c>
      <c r="F1181" t="s">
        <v>18</v>
      </c>
      <c r="G1181">
        <v>3</v>
      </c>
      <c r="H1181">
        <v>3</v>
      </c>
      <c r="I1181" t="s">
        <v>2589</v>
      </c>
      <c r="K1181" t="s">
        <v>484</v>
      </c>
      <c r="L1181" t="s">
        <v>3493</v>
      </c>
      <c r="N1181" t="s">
        <v>3494</v>
      </c>
      <c r="O1181" t="s">
        <v>3493</v>
      </c>
      <c r="Q1181" t="s">
        <v>143</v>
      </c>
      <c r="R1181" s="86">
        <v>1350</v>
      </c>
      <c r="S1181" s="66">
        <v>24.6</v>
      </c>
    </row>
    <row r="1182" spans="3:19" x14ac:dyDescent="0.25">
      <c r="D1182">
        <v>10</v>
      </c>
      <c r="E1182" t="s">
        <v>31</v>
      </c>
      <c r="F1182" t="s">
        <v>18</v>
      </c>
      <c r="G1182">
        <v>1</v>
      </c>
      <c r="H1182">
        <v>1</v>
      </c>
      <c r="I1182" t="s">
        <v>2591</v>
      </c>
      <c r="K1182" t="s">
        <v>484</v>
      </c>
      <c r="L1182" t="s">
        <v>3493</v>
      </c>
      <c r="N1182" t="s">
        <v>3494</v>
      </c>
      <c r="O1182" t="s">
        <v>3493</v>
      </c>
      <c r="Q1182" t="s">
        <v>143</v>
      </c>
      <c r="R1182" s="86">
        <v>600</v>
      </c>
      <c r="S1182" s="66">
        <v>8.1999999999999993</v>
      </c>
    </row>
    <row r="1183" spans="3:19" x14ac:dyDescent="0.25">
      <c r="C1183" s="64" t="s">
        <v>2690</v>
      </c>
      <c r="R1183" s="86">
        <v>22395</v>
      </c>
      <c r="S1183" s="66">
        <v>321.8</v>
      </c>
    </row>
    <row r="1184" spans="3:19" x14ac:dyDescent="0.25">
      <c r="C1184" s="64">
        <v>78386</v>
      </c>
      <c r="D1184">
        <v>1</v>
      </c>
      <c r="E1184" t="s">
        <v>150</v>
      </c>
      <c r="F1184" t="s">
        <v>18</v>
      </c>
      <c r="G1184">
        <v>3</v>
      </c>
      <c r="H1184">
        <v>0</v>
      </c>
      <c r="I1184" t="s">
        <v>2604</v>
      </c>
      <c r="K1184" t="s">
        <v>484</v>
      </c>
      <c r="L1184" t="s">
        <v>3493</v>
      </c>
      <c r="N1184" t="s">
        <v>3494</v>
      </c>
      <c r="O1184" t="s">
        <v>3494</v>
      </c>
      <c r="Q1184" t="s">
        <v>143</v>
      </c>
      <c r="R1184" s="86">
        <v>0</v>
      </c>
      <c r="S1184" s="66">
        <v>0</v>
      </c>
    </row>
    <row r="1185" spans="1:19" x14ac:dyDescent="0.25">
      <c r="D1185">
        <v>2</v>
      </c>
      <c r="E1185" t="s">
        <v>150</v>
      </c>
      <c r="F1185" t="s">
        <v>18</v>
      </c>
      <c r="G1185">
        <v>3</v>
      </c>
      <c r="H1185">
        <v>0</v>
      </c>
      <c r="I1185" t="s">
        <v>2606</v>
      </c>
      <c r="K1185" t="s">
        <v>484</v>
      </c>
      <c r="L1185" t="s">
        <v>3493</v>
      </c>
      <c r="N1185" t="s">
        <v>3494</v>
      </c>
      <c r="O1185" t="s">
        <v>3494</v>
      </c>
      <c r="Q1185" t="s">
        <v>143</v>
      </c>
      <c r="R1185" s="86">
        <v>0</v>
      </c>
      <c r="S1185" s="66">
        <v>0</v>
      </c>
    </row>
    <row r="1186" spans="1:19" x14ac:dyDescent="0.25">
      <c r="D1186">
        <v>3</v>
      </c>
      <c r="E1186" t="s">
        <v>150</v>
      </c>
      <c r="F1186" t="s">
        <v>18</v>
      </c>
      <c r="G1186">
        <v>13</v>
      </c>
      <c r="H1186">
        <v>0</v>
      </c>
      <c r="I1186" t="s">
        <v>2608</v>
      </c>
      <c r="K1186" t="s">
        <v>484</v>
      </c>
      <c r="L1186" t="s">
        <v>3493</v>
      </c>
      <c r="N1186" t="s">
        <v>3494</v>
      </c>
      <c r="O1186" t="s">
        <v>3494</v>
      </c>
      <c r="Q1186" t="s">
        <v>143</v>
      </c>
      <c r="R1186" s="86">
        <v>0</v>
      </c>
      <c r="S1186" s="66">
        <v>0</v>
      </c>
    </row>
    <row r="1187" spans="1:19" x14ac:dyDescent="0.25">
      <c r="C1187" s="64" t="s">
        <v>2802</v>
      </c>
      <c r="R1187" s="86">
        <v>0</v>
      </c>
      <c r="S1187" s="66">
        <v>0</v>
      </c>
    </row>
    <row r="1188" spans="1:19" x14ac:dyDescent="0.25">
      <c r="C1188" s="64">
        <v>76021</v>
      </c>
      <c r="D1188">
        <v>1</v>
      </c>
      <c r="E1188" t="s">
        <v>20</v>
      </c>
      <c r="F1188" t="s">
        <v>18</v>
      </c>
      <c r="G1188">
        <v>10</v>
      </c>
      <c r="H1188">
        <v>10</v>
      </c>
      <c r="I1188" t="s">
        <v>2610</v>
      </c>
      <c r="J1188" t="s">
        <v>509</v>
      </c>
      <c r="K1188" t="s">
        <v>484</v>
      </c>
      <c r="L1188" t="s">
        <v>3493</v>
      </c>
      <c r="N1188" t="s">
        <v>3494</v>
      </c>
      <c r="O1188" t="s">
        <v>3493</v>
      </c>
      <c r="R1188" s="86">
        <v>3420</v>
      </c>
      <c r="S1188" s="66">
        <v>36</v>
      </c>
    </row>
    <row r="1189" spans="1:19" x14ac:dyDescent="0.25">
      <c r="C1189" s="64" t="s">
        <v>2818</v>
      </c>
      <c r="R1189" s="86">
        <v>3420</v>
      </c>
      <c r="S1189" s="66">
        <v>36</v>
      </c>
    </row>
    <row r="1190" spans="1:19" x14ac:dyDescent="0.25">
      <c r="B1190" t="s">
        <v>2825</v>
      </c>
      <c r="R1190" s="86">
        <v>276812.16000000003</v>
      </c>
      <c r="S1190" s="66">
        <v>4535.13</v>
      </c>
    </row>
    <row r="1191" spans="1:19" x14ac:dyDescent="0.25">
      <c r="A1191" t="s">
        <v>508</v>
      </c>
      <c r="R1191" s="86">
        <v>276812.16000000003</v>
      </c>
      <c r="S1191" s="66">
        <v>4535.13</v>
      </c>
    </row>
    <row r="1192" spans="1:19" x14ac:dyDescent="0.25">
      <c r="A1192" t="s">
        <v>485</v>
      </c>
      <c r="R1192" s="86" t="e">
        <v>#DIV/0!</v>
      </c>
      <c r="S1192" s="66" t="e">
        <v>#DIV/0!</v>
      </c>
    </row>
  </sheetData>
  <conditionalFormatting sqref="K1:K1048576">
    <cfRule type="cellIs" dxfId="132" priority="2" operator="equal">
      <formula>"(blank)"</formula>
    </cfRule>
  </conditionalFormatting>
  <conditionalFormatting sqref="H1:H1048576">
    <cfRule type="cellIs" dxfId="131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175B4-8A1A-472F-A57A-010D778691D3}">
  <dimension ref="A1:BA2580"/>
  <sheetViews>
    <sheetView tabSelected="1" workbookViewId="0">
      <selection activeCell="F22" sqref="F22"/>
    </sheetView>
  </sheetViews>
  <sheetFormatPr defaultRowHeight="15" x14ac:dyDescent="0.25"/>
  <cols>
    <col min="3" max="3" width="21.7109375" style="63" bestFit="1" customWidth="1"/>
    <col min="4" max="4" width="17.42578125" bestFit="1" customWidth="1"/>
    <col min="9" max="9" width="20.42578125" bestFit="1" customWidth="1"/>
    <col min="19" max="19" width="13.7109375" bestFit="1" customWidth="1"/>
    <col min="20" max="20" width="22.140625" bestFit="1" customWidth="1"/>
    <col min="26" max="26" width="36.85546875" bestFit="1" customWidth="1"/>
    <col min="27" max="27" width="17.42578125" bestFit="1" customWidth="1"/>
    <col min="28" max="28" width="25" bestFit="1" customWidth="1"/>
    <col min="29" max="29" width="18.5703125" bestFit="1" customWidth="1"/>
    <col min="31" max="31" width="24.42578125" bestFit="1" customWidth="1"/>
    <col min="32" max="32" width="16.7109375" bestFit="1" customWidth="1"/>
    <col min="33" max="33" width="30.140625" bestFit="1" customWidth="1"/>
    <col min="34" max="34" width="16.140625" style="100" bestFit="1" customWidth="1"/>
    <col min="35" max="35" width="35.140625" bestFit="1" customWidth="1"/>
    <col min="36" max="36" width="21.85546875" bestFit="1" customWidth="1"/>
    <col min="37" max="37" width="13.140625" bestFit="1" customWidth="1"/>
    <col min="39" max="39" width="20.5703125" bestFit="1" customWidth="1"/>
    <col min="40" max="40" width="20" bestFit="1" customWidth="1"/>
    <col min="41" max="41" width="18.42578125" bestFit="1" customWidth="1"/>
    <col min="42" max="42" width="18.140625" bestFit="1" customWidth="1"/>
    <col min="43" max="43" width="17.42578125" bestFit="1" customWidth="1"/>
    <col min="45" max="47" width="9.140625" customWidth="1"/>
    <col min="48" max="48" width="14.140625" bestFit="1" customWidth="1"/>
  </cols>
  <sheetData>
    <row r="1" spans="1:53" x14ac:dyDescent="0.25">
      <c r="A1" t="s">
        <v>577</v>
      </c>
      <c r="B1" t="s">
        <v>454</v>
      </c>
      <c r="C1" s="63" t="s">
        <v>452</v>
      </c>
      <c r="D1" s="63" t="s">
        <v>578</v>
      </c>
      <c r="E1" t="s">
        <v>9</v>
      </c>
      <c r="F1" t="s">
        <v>2</v>
      </c>
      <c r="G1" t="s">
        <v>3</v>
      </c>
      <c r="H1" t="s">
        <v>4</v>
      </c>
      <c r="I1" t="s">
        <v>451</v>
      </c>
      <c r="J1" t="s">
        <v>579</v>
      </c>
      <c r="K1" t="s">
        <v>14</v>
      </c>
      <c r="L1" t="s">
        <v>580</v>
      </c>
      <c r="M1" t="s">
        <v>5</v>
      </c>
      <c r="N1" t="s">
        <v>450</v>
      </c>
      <c r="O1" t="s">
        <v>581</v>
      </c>
      <c r="P1" t="s">
        <v>17</v>
      </c>
      <c r="Q1" t="s">
        <v>8</v>
      </c>
      <c r="R1" t="s">
        <v>582</v>
      </c>
      <c r="S1" t="s">
        <v>6</v>
      </c>
      <c r="T1" t="s">
        <v>583</v>
      </c>
      <c r="U1" t="s">
        <v>10</v>
      </c>
      <c r="V1" t="s">
        <v>584</v>
      </c>
      <c r="W1" t="s">
        <v>1</v>
      </c>
      <c r="X1" t="s">
        <v>585</v>
      </c>
      <c r="Y1" t="s">
        <v>15</v>
      </c>
      <c r="Z1" t="s">
        <v>7</v>
      </c>
      <c r="AA1" t="s">
        <v>11</v>
      </c>
      <c r="AB1" s="87" t="s">
        <v>12</v>
      </c>
      <c r="AC1" t="s">
        <v>13</v>
      </c>
      <c r="AD1" t="s">
        <v>586</v>
      </c>
      <c r="AE1" t="s">
        <v>1334</v>
      </c>
      <c r="AF1" t="s">
        <v>896</v>
      </c>
      <c r="AG1" t="s">
        <v>480</v>
      </c>
      <c r="AH1" s="100" t="s">
        <v>1288</v>
      </c>
      <c r="AI1" t="s">
        <v>481</v>
      </c>
      <c r="AJ1" s="2" t="s">
        <v>482</v>
      </c>
      <c r="AK1" s="2" t="s">
        <v>514</v>
      </c>
      <c r="AL1" s="65" t="s">
        <v>515</v>
      </c>
      <c r="AM1" s="65" t="s">
        <v>516</v>
      </c>
      <c r="AN1" s="1" t="s">
        <v>511</v>
      </c>
      <c r="AO1" s="1" t="s">
        <v>574</v>
      </c>
      <c r="AP1" s="1" t="s">
        <v>512</v>
      </c>
      <c r="AQ1" s="1" t="s">
        <v>1289</v>
      </c>
      <c r="AR1" t="s">
        <v>1290</v>
      </c>
      <c r="AS1" t="s">
        <v>1331</v>
      </c>
      <c r="AT1" t="s">
        <v>1332</v>
      </c>
      <c r="AU1" t="s">
        <v>520</v>
      </c>
      <c r="AV1" t="s">
        <v>1333</v>
      </c>
      <c r="AW1" t="s">
        <v>1291</v>
      </c>
      <c r="AX1" s="127" t="s">
        <v>6452</v>
      </c>
      <c r="AY1" s="127" t="s">
        <v>6453</v>
      </c>
      <c r="AZ1" s="127" t="s">
        <v>6454</v>
      </c>
      <c r="BA1" s="128" t="s">
        <v>6455</v>
      </c>
    </row>
    <row r="2" spans="1:53" x14ac:dyDescent="0.25">
      <c r="A2" s="66" t="str">
        <f>_xlfn.CONCAT(Table9[[#This Row],[Order]],"-",Table9[[#This Row],[Line]])</f>
        <v>78927-1</v>
      </c>
      <c r="B2">
        <v>10</v>
      </c>
      <c r="C2" s="63">
        <v>43502</v>
      </c>
      <c r="D2" s="87">
        <v>43502</v>
      </c>
      <c r="E2" t="s">
        <v>37</v>
      </c>
      <c r="F2" t="s">
        <v>18</v>
      </c>
      <c r="G2" t="b">
        <v>0</v>
      </c>
      <c r="H2">
        <v>78927</v>
      </c>
      <c r="I2" t="s">
        <v>19</v>
      </c>
      <c r="J2" t="s">
        <v>156</v>
      </c>
      <c r="K2" t="b">
        <v>1</v>
      </c>
      <c r="L2" t="s">
        <v>1335</v>
      </c>
      <c r="M2">
        <v>1</v>
      </c>
      <c r="N2">
        <v>1</v>
      </c>
      <c r="O2">
        <v>37</v>
      </c>
      <c r="P2">
        <v>37</v>
      </c>
      <c r="Q2" t="s">
        <v>1336</v>
      </c>
      <c r="R2">
        <v>103.6</v>
      </c>
      <c r="S2">
        <v>13660.4</v>
      </c>
      <c r="T2">
        <v>0</v>
      </c>
      <c r="V2" t="s">
        <v>696</v>
      </c>
      <c r="W2" t="s">
        <v>657</v>
      </c>
      <c r="Z2" t="s">
        <v>690</v>
      </c>
      <c r="AA2" t="s">
        <v>21</v>
      </c>
      <c r="AB2" s="87"/>
      <c r="AD2" t="b">
        <v>0</v>
      </c>
      <c r="AE2" t="b">
        <v>0</v>
      </c>
      <c r="AF2" t="str">
        <f>_xlfn.IFNA(VLOOKUP(Table9[[#This Row],[order-line]],Table2[],29,FALSE),"")</f>
        <v>NO</v>
      </c>
      <c r="AG2" s="66" t="str">
        <f>_xlfn.IFNA(VLOOKUP(Table9[[#This Row],[order-line]],Table2[],32,FALSE),"")</f>
        <v>Material</v>
      </c>
      <c r="AH2" s="100" t="str">
        <f>_xlfn.IFNA(VLOOKUP(Table9[[#This Row],[order-line]],Table6[],2,FALSE),"")</f>
        <v/>
      </c>
      <c r="AI2" s="6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2" s="66"/>
      <c r="AK2">
        <f>Table9[[#This Row],[Open Value]]/Table9[[#This Row],[Total Sections]]</f>
        <v>369.2</v>
      </c>
      <c r="AL2">
        <f>Table9[Final Assembly]/Table9[Total Sections]</f>
        <v>2.8</v>
      </c>
      <c r="AM2">
        <f>IFERROR(GETPIVOTDATA("Total Section Completed",'Section Completed'!$A$3,"Order",H1,"Line",M1),0)</f>
        <v>0</v>
      </c>
      <c r="AN2">
        <f>Table9[Total Sections]-Table9[[#This Row],[Section Completed]]</f>
        <v>37</v>
      </c>
      <c r="AO2">
        <f>Table9[[#This Row],[Remaining Section]]*Table9[[#This Row],[Unit Price]]</f>
        <v>13660.4</v>
      </c>
      <c r="AP2">
        <f>Table9[[#This Row],[Unit Time]]*Table9[[#This Row],[Remaining Section]]</f>
        <v>103.6</v>
      </c>
      <c r="AQ2" t="str">
        <f>IF(AND(Table9[[#This Row],[Issue Resolved]]=FALSE,Table9[[#This Row],[Issue Reason]]&lt;&gt;""),Table9[[#This Row],[Issue Reason]],"")</f>
        <v/>
      </c>
      <c r="AR2" s="66">
        <f>IF(SUMPRODUCT(($H$2:$H2=H2)*($AI$2:$AI2=AI2))&gt;1,0,1)</f>
        <v>1</v>
      </c>
      <c r="AS2" s="66">
        <f>YEAR(Table9[[#This Row],[Scheduled Ship Date]])</f>
        <v>2019</v>
      </c>
      <c r="AT2" s="66">
        <f>MONTH(Table9[Scheduled Ship Date])</f>
        <v>2</v>
      </c>
      <c r="AU2" s="66">
        <f>DAY(Table9[Scheduled Ship Date])</f>
        <v>6</v>
      </c>
      <c r="AV2" s="66">
        <f>GETPIVOTDATA("Rep. Count",'Order Calculation'!$A$3,"Scheduled Ship Date",DATE(Table9[[#This Row],[Year]],Table9[[#This Row],[Month]],Table9[[#This Row],[Date]]),"Order",Table9[Order])</f>
        <v>3</v>
      </c>
      <c r="AW2" s="66" t="str">
        <f>IF(Table9[[#This Row],[Order Count]]&lt;2,"Complete","Partial")</f>
        <v>Partial</v>
      </c>
      <c r="AX2" s="66" t="b">
        <f>VLOOKUP(Table9[[#This Row],[order-line]],Table8[],25,FALSE)</f>
        <v>0</v>
      </c>
      <c r="AY2" s="66" t="b">
        <f>VLOOKUP(Table9[[#This Row],[order-line]],Table8[],36,FALSE)</f>
        <v>1</v>
      </c>
      <c r="AZ2" s="66" t="str">
        <f>VLOOKUP(Table9[[#This Row],[order-line]],Table8[],34,FALSE)</f>
        <v/>
      </c>
      <c r="BA2" s="66" t="str">
        <f>VLOOKUP(Table9[[#This Row],[order-line]],Table8[],38,FALSE)</f>
        <v>Done</v>
      </c>
    </row>
    <row r="3" spans="1:53" x14ac:dyDescent="0.25">
      <c r="A3" t="str">
        <f>_xlfn.CONCAT(Table9[[#This Row],[Order]],"-",Table9[[#This Row],[Line]])</f>
        <v>78927-2</v>
      </c>
      <c r="B3">
        <v>10</v>
      </c>
      <c r="C3" s="63">
        <v>43502</v>
      </c>
      <c r="D3" s="87">
        <v>43502</v>
      </c>
      <c r="E3" t="s">
        <v>20</v>
      </c>
      <c r="F3" t="s">
        <v>18</v>
      </c>
      <c r="G3" t="b">
        <v>0</v>
      </c>
      <c r="H3">
        <v>78927</v>
      </c>
      <c r="I3" t="s">
        <v>19</v>
      </c>
      <c r="K3" t="b">
        <v>0</v>
      </c>
      <c r="M3">
        <v>2</v>
      </c>
      <c r="N3">
        <v>1</v>
      </c>
      <c r="O3">
        <v>17</v>
      </c>
      <c r="P3">
        <v>17</v>
      </c>
      <c r="Q3" t="s">
        <v>1337</v>
      </c>
      <c r="R3">
        <v>107.1</v>
      </c>
      <c r="S3">
        <v>9937.52</v>
      </c>
      <c r="T3">
        <v>0</v>
      </c>
      <c r="V3" t="s">
        <v>696</v>
      </c>
      <c r="W3" t="s">
        <v>657</v>
      </c>
      <c r="Z3" t="s">
        <v>1338</v>
      </c>
      <c r="AA3" t="s">
        <v>21</v>
      </c>
      <c r="AD3" t="b">
        <v>0</v>
      </c>
      <c r="AE3" t="b">
        <v>0</v>
      </c>
      <c r="AF3" t="str">
        <f>_xlfn.IFNA(VLOOKUP(Table9[[#This Row],[order-line]],Table2[],29,FALSE),"")</f>
        <v>NO</v>
      </c>
      <c r="AG3" t="str">
        <f>_xlfn.IFNA(VLOOKUP(Table9[[#This Row],[order-line]],Table2[],32,FALSE),"")</f>
        <v>Material</v>
      </c>
      <c r="AH3" s="100" t="str">
        <f>_xlfn.IFNA(VLOOKUP(Table9[[#This Row],[order-line]],Table6[],2,FALSE),"")</f>
        <v/>
      </c>
      <c r="AI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3" s="66"/>
      <c r="AK3">
        <f>Table9[[#This Row],[Open Value]]/Table9[[#This Row],[Total Sections]]</f>
        <v>584.56000000000006</v>
      </c>
      <c r="AL3">
        <f>Table9[Final Assembly]/Table9[Total Sections]</f>
        <v>6.3</v>
      </c>
      <c r="AM3">
        <f>IFERROR(GETPIVOTDATA("Total Section Completed",'Section Completed'!$A$3,"Order",H1,"Line",M1),0)</f>
        <v>0</v>
      </c>
      <c r="AN3">
        <f>Table9[Total Sections]-Table9[[#This Row],[Section Completed]]</f>
        <v>17</v>
      </c>
      <c r="AO3">
        <f>Table9[[#This Row],[Remaining Section]]*Table9[[#This Row],[Unit Price]]</f>
        <v>9937.52</v>
      </c>
      <c r="AP3">
        <f>Table9[[#This Row],[Unit Time]]*Table9[[#This Row],[Remaining Section]]</f>
        <v>107.1</v>
      </c>
      <c r="AQ3" t="str">
        <f>IF(AND(Table9[[#This Row],[Issue Resolved]]=FALSE,Table9[[#This Row],[Issue Reason]]&lt;&gt;""),Table9[[#This Row],[Issue Reason]],"")</f>
        <v/>
      </c>
      <c r="AR3" s="66">
        <f>IF(SUMPRODUCT(($H$2:$H3=H3)*($AI$2:$AI3=AI3))&gt;1,0,1)</f>
        <v>1</v>
      </c>
      <c r="AS3" s="66">
        <f>YEAR(Table9[[#This Row],[Scheduled Ship Date]])</f>
        <v>2019</v>
      </c>
      <c r="AT3" s="66">
        <f>MONTH(Table9[Scheduled Ship Date])</f>
        <v>2</v>
      </c>
      <c r="AU3" s="66">
        <f>DAY(Table9[Scheduled Ship Date])</f>
        <v>6</v>
      </c>
      <c r="AV3" s="66">
        <f>GETPIVOTDATA("Rep. Count",'Order Calculation'!$A$3,"Scheduled Ship Date",DATE(Table9[[#This Row],[Year]],Table9[[#This Row],[Month]],Table9[[#This Row],[Date]]),"Order",Table9[Order])</f>
        <v>3</v>
      </c>
      <c r="AW3" s="66" t="str">
        <f>IF(Table9[[#This Row],[Order Count]]&lt;2,"Complete","Partial")</f>
        <v>Partial</v>
      </c>
      <c r="AX3" s="66" t="b">
        <f>VLOOKUP(Table9[[#This Row],[order-line]],Table8[],25,FALSE)</f>
        <v>0</v>
      </c>
      <c r="AY3" s="66" t="b">
        <f>VLOOKUP(Table9[[#This Row],[order-line]],Table8[],36,FALSE)</f>
        <v>1</v>
      </c>
      <c r="AZ3" s="66" t="str">
        <f>VLOOKUP(Table9[[#This Row],[order-line]],Table8[],34,FALSE)</f>
        <v/>
      </c>
      <c r="BA3" s="66" t="str">
        <f>VLOOKUP(Table9[[#This Row],[order-line]],Table8[],38,FALSE)</f>
        <v>Done</v>
      </c>
    </row>
    <row r="4" spans="1:53" x14ac:dyDescent="0.25">
      <c r="A4" t="str">
        <f>_xlfn.CONCAT(Table9[[#This Row],[Order]],"-",Table9[[#This Row],[Line]])</f>
        <v>78927-3</v>
      </c>
      <c r="B4">
        <v>10</v>
      </c>
      <c r="C4" s="63">
        <v>43502</v>
      </c>
      <c r="D4" s="63">
        <v>43502</v>
      </c>
      <c r="E4" t="s">
        <v>20</v>
      </c>
      <c r="F4" t="s">
        <v>18</v>
      </c>
      <c r="G4" t="b">
        <v>0</v>
      </c>
      <c r="H4">
        <v>78927</v>
      </c>
      <c r="I4" t="s">
        <v>19</v>
      </c>
      <c r="K4" t="b">
        <v>0</v>
      </c>
      <c r="M4">
        <v>3</v>
      </c>
      <c r="N4">
        <v>1</v>
      </c>
      <c r="O4">
        <v>22</v>
      </c>
      <c r="P4">
        <v>22</v>
      </c>
      <c r="Q4" t="s">
        <v>1339</v>
      </c>
      <c r="R4">
        <v>72.599999999999994</v>
      </c>
      <c r="S4">
        <v>10914.2</v>
      </c>
      <c r="T4">
        <v>0</v>
      </c>
      <c r="V4" t="s">
        <v>696</v>
      </c>
      <c r="W4" t="s">
        <v>657</v>
      </c>
      <c r="Z4" t="s">
        <v>68</v>
      </c>
      <c r="AA4" t="s">
        <v>21</v>
      </c>
      <c r="AD4" t="b">
        <v>0</v>
      </c>
      <c r="AE4" t="b">
        <v>0</v>
      </c>
      <c r="AF4" t="str">
        <f>_xlfn.IFNA(VLOOKUP(Table9[[#This Row],[order-line]],Table2[],29,FALSE),"")</f>
        <v>NO</v>
      </c>
      <c r="AG4" t="str">
        <f>_xlfn.IFNA(VLOOKUP(Table9[[#This Row],[order-line]],Table2[],32,FALSE),"")</f>
        <v>Material</v>
      </c>
      <c r="AH4" s="100" t="str">
        <f>_xlfn.IFNA(VLOOKUP(Table9[[#This Row],[order-line]],Table6[],2,FALSE),"")</f>
        <v/>
      </c>
      <c r="AI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4" s="66"/>
      <c r="AK4">
        <f>Table9[[#This Row],[Open Value]]/Table9[[#This Row],[Total Sections]]</f>
        <v>496.1</v>
      </c>
      <c r="AL4">
        <f>Table9[Final Assembly]/Table9[Total Sections]</f>
        <v>3.3</v>
      </c>
      <c r="AM4">
        <f>IFERROR(GETPIVOTDATA("Total Section Completed",'Section Completed'!$A$3,"Order",H4,"Line",M4),0)</f>
        <v>14</v>
      </c>
      <c r="AN4">
        <f>Table9[Total Sections]-Table9[[#This Row],[Section Completed]]</f>
        <v>8</v>
      </c>
      <c r="AO4">
        <f>Table9[[#This Row],[Remaining Section]]*Table9[[#This Row],[Unit Price]]</f>
        <v>3968.8</v>
      </c>
      <c r="AP4">
        <f>Table9[[#This Row],[Unit Time]]*Table9[[#This Row],[Remaining Section]]</f>
        <v>26.4</v>
      </c>
      <c r="AQ4" t="str">
        <f>IF(AND(Table9[[#This Row],[Issue Resolved]]=FALSE,Table9[[#This Row],[Issue Reason]]&lt;&gt;""),Table9[[#This Row],[Issue Reason]],"")</f>
        <v/>
      </c>
      <c r="AR4" s="66">
        <f>IF(SUMPRODUCT(($H$2:$H4=H4)*($AI$2:$AI4=AI4))&gt;1,0,1)</f>
        <v>0</v>
      </c>
      <c r="AS4" s="66">
        <f>YEAR(Table9[[#This Row],[Scheduled Ship Date]])</f>
        <v>2019</v>
      </c>
      <c r="AT4" s="66">
        <f>MONTH(Table9[Scheduled Ship Date])</f>
        <v>2</v>
      </c>
      <c r="AU4" s="66">
        <f>DAY(Table9[Scheduled Ship Date])</f>
        <v>6</v>
      </c>
      <c r="AV4" s="66">
        <f>GETPIVOTDATA("Rep. Count",'Order Calculation'!$A$3,"Scheduled Ship Date",DATE(Table9[[#This Row],[Year]],Table9[[#This Row],[Month]],Table9[[#This Row],[Date]]),"Order",Table9[Order])</f>
        <v>3</v>
      </c>
      <c r="AW4" s="66" t="str">
        <f>IF(Table9[[#This Row],[Order Count]]&lt;2,"Complete","Partial")</f>
        <v>Partial</v>
      </c>
      <c r="AX4" s="66" t="b">
        <f>VLOOKUP(Table9[[#This Row],[order-line]],Table8[],25,FALSE)</f>
        <v>0</v>
      </c>
      <c r="AY4" s="66" t="b">
        <f>VLOOKUP(Table9[[#This Row],[order-line]],Table8[],36,FALSE)</f>
        <v>1</v>
      </c>
      <c r="AZ4" s="66" t="str">
        <f>VLOOKUP(Table9[[#This Row],[order-line]],Table8[],34,FALSE)</f>
        <v/>
      </c>
      <c r="BA4" s="66" t="str">
        <f>VLOOKUP(Table9[[#This Row],[order-line]],Table8[],38,FALSE)</f>
        <v>Done</v>
      </c>
    </row>
    <row r="5" spans="1:53" x14ac:dyDescent="0.25">
      <c r="A5" t="str">
        <f>_xlfn.CONCAT(Table9[[#This Row],[Order]],"-",Table9[[#This Row],[Line]])</f>
        <v>78927-4</v>
      </c>
      <c r="B5">
        <v>7</v>
      </c>
      <c r="C5" s="63">
        <v>43502</v>
      </c>
      <c r="D5" s="63">
        <v>43502</v>
      </c>
      <c r="E5" t="s">
        <v>31</v>
      </c>
      <c r="F5" t="s">
        <v>18</v>
      </c>
      <c r="G5" t="b">
        <v>0</v>
      </c>
      <c r="H5">
        <v>78927</v>
      </c>
      <c r="I5" t="s">
        <v>19</v>
      </c>
      <c r="J5" t="s">
        <v>156</v>
      </c>
      <c r="K5" t="b">
        <v>1</v>
      </c>
      <c r="L5" t="s">
        <v>1340</v>
      </c>
      <c r="M5">
        <v>4</v>
      </c>
      <c r="N5">
        <v>1</v>
      </c>
      <c r="O5">
        <v>1</v>
      </c>
      <c r="P5">
        <v>1</v>
      </c>
      <c r="Q5" t="s">
        <v>1341</v>
      </c>
      <c r="R5">
        <v>7.6</v>
      </c>
      <c r="S5">
        <v>698.04</v>
      </c>
      <c r="T5">
        <v>0</v>
      </c>
      <c r="V5" t="s">
        <v>696</v>
      </c>
      <c r="W5" t="s">
        <v>657</v>
      </c>
      <c r="Z5" t="s">
        <v>1342</v>
      </c>
      <c r="AB5" s="87"/>
      <c r="AC5" s="87">
        <v>43496</v>
      </c>
      <c r="AD5" t="b">
        <v>0</v>
      </c>
      <c r="AE5" t="b">
        <v>0</v>
      </c>
      <c r="AF5" t="str">
        <f>_xlfn.IFNA(VLOOKUP(Table9[[#This Row],[order-line]],Table2[],29,FALSE),"")</f>
        <v>NO</v>
      </c>
      <c r="AG5" t="str">
        <f>_xlfn.IFNA(VLOOKUP(Table9[[#This Row],[order-line]],Table2[],32,FALSE),"")</f>
        <v>+Cartridge</v>
      </c>
      <c r="AH5" s="100" t="str">
        <f>_xlfn.IFNA(VLOOKUP(Table9[[#This Row],[order-line]],Table6[],2,FALSE),"")</f>
        <v/>
      </c>
      <c r="AI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5" s="66"/>
      <c r="AK5">
        <f>Table9[[#This Row],[Open Value]]/Table9[[#This Row],[Total Sections]]</f>
        <v>698.04</v>
      </c>
      <c r="AL5">
        <f>Table9[Final Assembly]/Table9[Total Sections]</f>
        <v>7.6</v>
      </c>
      <c r="AM5">
        <f>IFERROR(GETPIVOTDATA("Total Section Completed",'Section Completed'!$A$3,"Order",H5,"Line",M5),0)</f>
        <v>0</v>
      </c>
      <c r="AN5">
        <f>Table9[Total Sections]-Table9[[#This Row],[Section Completed]]</f>
        <v>1</v>
      </c>
      <c r="AO5">
        <f>Table9[[#This Row],[Remaining Section]]*Table9[[#This Row],[Unit Price]]</f>
        <v>698.04</v>
      </c>
      <c r="AP5">
        <f>Table9[[#This Row],[Unit Time]]*Table9[[#This Row],[Remaining Section]]</f>
        <v>7.6</v>
      </c>
      <c r="AQ5" t="str">
        <f>IF(AND(Table9[[#This Row],[Issue Resolved]]=FALSE,Table9[[#This Row],[Issue Reason]]&lt;&gt;""),Table9[[#This Row],[Issue Reason]],"")</f>
        <v/>
      </c>
      <c r="AR5" s="66">
        <f>IF(SUMPRODUCT(($H$2:$H5=H5)*($AI$2:$AI5=AI5))&gt;1,0,1)</f>
        <v>1</v>
      </c>
      <c r="AS5" s="66">
        <f>YEAR(Table9[[#This Row],[Scheduled Ship Date]])</f>
        <v>2019</v>
      </c>
      <c r="AT5" s="66">
        <f>MONTH(Table9[Scheduled Ship Date])</f>
        <v>2</v>
      </c>
      <c r="AU5" s="66">
        <f>DAY(Table9[Scheduled Ship Date])</f>
        <v>6</v>
      </c>
      <c r="AV5" s="66">
        <f>GETPIVOTDATA("Rep. Count",'Order Calculation'!$A$3,"Scheduled Ship Date",DATE(Table9[[#This Row],[Year]],Table9[[#This Row],[Month]],Table9[[#This Row],[Date]]),"Order",Table9[Order])</f>
        <v>3</v>
      </c>
      <c r="AW5" s="66" t="str">
        <f>IF(Table9[[#This Row],[Order Count]]&lt;2,"Complete","Partial")</f>
        <v>Partial</v>
      </c>
      <c r="AX5" s="66" t="b">
        <f>VLOOKUP(Table9[[#This Row],[order-line]],Table8[],25,FALSE)</f>
        <v>1</v>
      </c>
      <c r="AY5" s="66" t="b">
        <f>VLOOKUP(Table9[[#This Row],[order-line]],Table8[],36,FALSE)</f>
        <v>1</v>
      </c>
      <c r="AZ5" s="66" t="str">
        <f>VLOOKUP(Table9[[#This Row],[order-line]],Table8[],34,FALSE)</f>
        <v/>
      </c>
      <c r="BA5" s="66" t="str">
        <f>VLOOKUP(Table9[[#This Row],[order-line]],Table8[],38,FALSE)</f>
        <v>Done</v>
      </c>
    </row>
    <row r="6" spans="1:53" x14ac:dyDescent="0.25">
      <c r="A6" t="str">
        <f>_xlfn.CONCAT(Table9[[#This Row],[Order]],"-",Table9[[#This Row],[Line]])</f>
        <v>78927-5</v>
      </c>
      <c r="B6">
        <v>7</v>
      </c>
      <c r="C6" s="63">
        <v>43502</v>
      </c>
      <c r="D6" s="63">
        <v>43502</v>
      </c>
      <c r="E6" t="s">
        <v>31</v>
      </c>
      <c r="F6" t="s">
        <v>18</v>
      </c>
      <c r="G6" t="b">
        <v>0</v>
      </c>
      <c r="H6">
        <v>78927</v>
      </c>
      <c r="I6" t="s">
        <v>19</v>
      </c>
      <c r="K6" t="b">
        <v>0</v>
      </c>
      <c r="M6">
        <v>5</v>
      </c>
      <c r="N6">
        <v>1</v>
      </c>
      <c r="O6">
        <v>4</v>
      </c>
      <c r="P6">
        <v>8</v>
      </c>
      <c r="Q6" t="s">
        <v>1343</v>
      </c>
      <c r="R6">
        <v>94.4</v>
      </c>
      <c r="S6">
        <v>10822.08</v>
      </c>
      <c r="T6">
        <v>0</v>
      </c>
      <c r="V6" t="s">
        <v>696</v>
      </c>
      <c r="W6" t="s">
        <v>657</v>
      </c>
      <c r="Z6" t="s">
        <v>1344</v>
      </c>
      <c r="AB6" s="87"/>
      <c r="AC6" s="87">
        <v>43496</v>
      </c>
      <c r="AD6" t="b">
        <v>0</v>
      </c>
      <c r="AE6" t="b">
        <v>0</v>
      </c>
      <c r="AF6" t="str">
        <f>_xlfn.IFNA(VLOOKUP(Table9[[#This Row],[order-line]],Table2[],29,FALSE),"")</f>
        <v>NO</v>
      </c>
      <c r="AG6" t="str">
        <f>_xlfn.IFNA(VLOOKUP(Table9[[#This Row],[order-line]],Table2[],32,FALSE),"")</f>
        <v>+Cartridge</v>
      </c>
      <c r="AH6" s="100" t="str">
        <f>_xlfn.IFNA(VLOOKUP(Table9[[#This Row],[order-line]],Table6[],2,FALSE),"")</f>
        <v/>
      </c>
      <c r="AI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6" s="66"/>
      <c r="AK6">
        <f>Table9[[#This Row],[Open Value]]/Table9[[#This Row],[Total Sections]]</f>
        <v>1352.76</v>
      </c>
      <c r="AL6">
        <f>Table9[Final Assembly]/Table9[Total Sections]</f>
        <v>11.8</v>
      </c>
      <c r="AM6">
        <f>IFERROR(GETPIVOTDATA("Total Section Completed",'Section Completed'!$A$3,"Order",H6,"Line",M6),0)</f>
        <v>0</v>
      </c>
      <c r="AN6">
        <f>Table9[Total Sections]-Table9[[#This Row],[Section Completed]]</f>
        <v>8</v>
      </c>
      <c r="AO6">
        <f>Table9[[#This Row],[Remaining Section]]*Table9[[#This Row],[Unit Price]]</f>
        <v>10822.08</v>
      </c>
      <c r="AP6">
        <f>Table9[[#This Row],[Unit Time]]*Table9[[#This Row],[Remaining Section]]</f>
        <v>94.4</v>
      </c>
      <c r="AQ6" t="str">
        <f>IF(AND(Table9[[#This Row],[Issue Resolved]]=FALSE,Table9[[#This Row],[Issue Reason]]&lt;&gt;""),Table9[[#This Row],[Issue Reason]],"")</f>
        <v/>
      </c>
      <c r="AR6" s="66">
        <f>IF(SUMPRODUCT(($H$2:$H6=H6)*($AI$2:$AI6=AI6))&gt;1,0,1)</f>
        <v>0</v>
      </c>
      <c r="AS6" s="66">
        <f>YEAR(Table9[[#This Row],[Scheduled Ship Date]])</f>
        <v>2019</v>
      </c>
      <c r="AT6" s="66">
        <f>MONTH(Table9[Scheduled Ship Date])</f>
        <v>2</v>
      </c>
      <c r="AU6" s="66">
        <f>DAY(Table9[Scheduled Ship Date])</f>
        <v>6</v>
      </c>
      <c r="AV6" s="66">
        <f>GETPIVOTDATA("Rep. Count",'Order Calculation'!$A$3,"Scheduled Ship Date",DATE(Table9[[#This Row],[Year]],Table9[[#This Row],[Month]],Table9[[#This Row],[Date]]),"Order",Table9[Order])</f>
        <v>3</v>
      </c>
      <c r="AW6" s="66" t="str">
        <f>IF(Table9[[#This Row],[Order Count]]&lt;2,"Complete","Partial")</f>
        <v>Partial</v>
      </c>
      <c r="AX6" s="66" t="b">
        <f>VLOOKUP(Table9[[#This Row],[order-line]],Table8[],25,FALSE)</f>
        <v>1</v>
      </c>
      <c r="AY6" s="66" t="b">
        <f>VLOOKUP(Table9[[#This Row],[order-line]],Table8[],36,FALSE)</f>
        <v>1</v>
      </c>
      <c r="AZ6" s="66" t="str">
        <f>VLOOKUP(Table9[[#This Row],[order-line]],Table8[],34,FALSE)</f>
        <v/>
      </c>
      <c r="BA6" s="66" t="str">
        <f>VLOOKUP(Table9[[#This Row],[order-line]],Table8[],38,FALSE)</f>
        <v>Done</v>
      </c>
    </row>
    <row r="7" spans="1:53" x14ac:dyDescent="0.25">
      <c r="A7" t="str">
        <f>_xlfn.CONCAT(Table9[[#This Row],[Order]],"-",Table9[[#This Row],[Line]])</f>
        <v>78927-6</v>
      </c>
      <c r="B7">
        <v>7</v>
      </c>
      <c r="C7" s="63">
        <v>43502</v>
      </c>
      <c r="D7" s="63">
        <v>43502</v>
      </c>
      <c r="E7" t="s">
        <v>31</v>
      </c>
      <c r="F7" t="s">
        <v>18</v>
      </c>
      <c r="G7" t="b">
        <v>0</v>
      </c>
      <c r="H7">
        <v>78927</v>
      </c>
      <c r="I7" t="s">
        <v>19</v>
      </c>
      <c r="K7" t="b">
        <v>0</v>
      </c>
      <c r="M7">
        <v>6</v>
      </c>
      <c r="N7">
        <v>1</v>
      </c>
      <c r="O7">
        <v>4</v>
      </c>
      <c r="P7">
        <v>8</v>
      </c>
      <c r="Q7" t="s">
        <v>1345</v>
      </c>
      <c r="R7">
        <v>109.6</v>
      </c>
      <c r="S7">
        <v>11652.76</v>
      </c>
      <c r="T7">
        <v>0</v>
      </c>
      <c r="V7" t="s">
        <v>696</v>
      </c>
      <c r="W7" t="s">
        <v>657</v>
      </c>
      <c r="Z7" t="s">
        <v>1346</v>
      </c>
      <c r="AB7" s="87"/>
      <c r="AC7" s="87">
        <v>43496</v>
      </c>
      <c r="AD7" t="b">
        <v>0</v>
      </c>
      <c r="AE7" t="b">
        <v>0</v>
      </c>
      <c r="AF7" t="str">
        <f>_xlfn.IFNA(VLOOKUP(Table9[[#This Row],[order-line]],Table2[],29,FALSE),"")</f>
        <v>NO</v>
      </c>
      <c r="AG7" t="str">
        <f>_xlfn.IFNA(VLOOKUP(Table9[[#This Row],[order-line]],Table2[],32,FALSE),"")</f>
        <v>+Cartridge</v>
      </c>
      <c r="AH7" s="100" t="str">
        <f>_xlfn.IFNA(VLOOKUP(Table9[[#This Row],[order-line]],Table6[],2,FALSE),"")</f>
        <v/>
      </c>
      <c r="AI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7" s="66"/>
      <c r="AK7">
        <f>Table9[[#This Row],[Open Value]]/Table9[[#This Row],[Total Sections]]</f>
        <v>1456.595</v>
      </c>
      <c r="AL7">
        <f>Table9[Final Assembly]/Table9[Total Sections]</f>
        <v>13.7</v>
      </c>
      <c r="AM7">
        <f>IFERROR(GETPIVOTDATA("Total Section Completed",'Section Completed'!$A$3,"Order",H7,"Line",M7),0)</f>
        <v>0</v>
      </c>
      <c r="AN7">
        <f>Table9[Total Sections]-Table9[[#This Row],[Section Completed]]</f>
        <v>8</v>
      </c>
      <c r="AO7">
        <f>Table9[[#This Row],[Remaining Section]]*Table9[[#This Row],[Unit Price]]</f>
        <v>11652.76</v>
      </c>
      <c r="AP7">
        <f>Table9[[#This Row],[Unit Time]]*Table9[[#This Row],[Remaining Section]]</f>
        <v>109.6</v>
      </c>
      <c r="AQ7" t="str">
        <f>IF(AND(Table9[[#This Row],[Issue Resolved]]=FALSE,Table9[[#This Row],[Issue Reason]]&lt;&gt;""),Table9[[#This Row],[Issue Reason]],"")</f>
        <v/>
      </c>
      <c r="AR7" s="66">
        <f>IF(SUMPRODUCT(($H$2:$H7=H7)*($AI$2:$AI7=AI7))&gt;1,0,1)</f>
        <v>0</v>
      </c>
      <c r="AS7" s="66">
        <f>YEAR(Table9[[#This Row],[Scheduled Ship Date]])</f>
        <v>2019</v>
      </c>
      <c r="AT7" s="66">
        <f>MONTH(Table9[Scheduled Ship Date])</f>
        <v>2</v>
      </c>
      <c r="AU7" s="66">
        <f>DAY(Table9[Scheduled Ship Date])</f>
        <v>6</v>
      </c>
      <c r="AV7" s="66">
        <f>GETPIVOTDATA("Rep. Count",'Order Calculation'!$A$3,"Scheduled Ship Date",DATE(Table9[[#This Row],[Year]],Table9[[#This Row],[Month]],Table9[[#This Row],[Date]]),"Order",Table9[Order])</f>
        <v>3</v>
      </c>
      <c r="AW7" s="66" t="str">
        <f>IF(Table9[[#This Row],[Order Count]]&lt;2,"Complete","Partial")</f>
        <v>Partial</v>
      </c>
      <c r="AX7" s="66" t="b">
        <f>VLOOKUP(Table9[[#This Row],[order-line]],Table8[],25,FALSE)</f>
        <v>1</v>
      </c>
      <c r="AY7" s="66" t="b">
        <f>VLOOKUP(Table9[[#This Row],[order-line]],Table8[],36,FALSE)</f>
        <v>1</v>
      </c>
      <c r="AZ7" s="66" t="str">
        <f>VLOOKUP(Table9[[#This Row],[order-line]],Table8[],34,FALSE)</f>
        <v/>
      </c>
      <c r="BA7" s="66" t="str">
        <f>VLOOKUP(Table9[[#This Row],[order-line]],Table8[],38,FALSE)</f>
        <v>Done</v>
      </c>
    </row>
    <row r="8" spans="1:53" x14ac:dyDescent="0.25">
      <c r="A8" t="str">
        <f>_xlfn.CONCAT(Table9[[#This Row],[Order]],"-",Table9[[#This Row],[Line]])</f>
        <v>79198-1</v>
      </c>
      <c r="B8">
        <v>12</v>
      </c>
      <c r="C8" s="63">
        <v>43501</v>
      </c>
      <c r="D8" s="63">
        <v>43501</v>
      </c>
      <c r="E8" t="s">
        <v>150</v>
      </c>
      <c r="F8" t="s">
        <v>18</v>
      </c>
      <c r="G8" t="b">
        <v>0</v>
      </c>
      <c r="H8">
        <v>79198</v>
      </c>
      <c r="I8" t="s">
        <v>19</v>
      </c>
      <c r="K8" t="b">
        <v>0</v>
      </c>
      <c r="M8">
        <v>1</v>
      </c>
      <c r="N8">
        <v>1</v>
      </c>
      <c r="O8">
        <v>6</v>
      </c>
      <c r="P8">
        <v>12</v>
      </c>
      <c r="Q8" t="s">
        <v>1347</v>
      </c>
      <c r="R8">
        <v>69</v>
      </c>
      <c r="S8">
        <v>5880</v>
      </c>
      <c r="T8">
        <v>0</v>
      </c>
      <c r="V8" t="s">
        <v>588</v>
      </c>
      <c r="W8" t="s">
        <v>605</v>
      </c>
      <c r="Z8" t="s">
        <v>623</v>
      </c>
      <c r="AA8" t="s">
        <v>21</v>
      </c>
      <c r="AB8" s="87"/>
      <c r="AC8" s="87">
        <v>43495</v>
      </c>
      <c r="AD8" t="b">
        <v>0</v>
      </c>
      <c r="AE8" t="b">
        <v>0</v>
      </c>
      <c r="AF8" t="str">
        <f>_xlfn.IFNA(VLOOKUP(Table9[[#This Row],[order-line]],Table2[],29,FALSE),"")</f>
        <v>NO</v>
      </c>
      <c r="AG8" t="str">
        <f>_xlfn.IFNA(VLOOKUP(Table9[[#This Row],[order-line]],Table2[],32,FALSE),"")</f>
        <v/>
      </c>
      <c r="AH8" s="100" t="str">
        <f>_xlfn.IFNA(VLOOKUP(Table9[[#This Row],[order-line]],Table6[],2,FALSE),"")</f>
        <v/>
      </c>
      <c r="AI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8" s="66"/>
      <c r="AK8">
        <f>Table9[[#This Row],[Open Value]]/Table9[[#This Row],[Total Sections]]</f>
        <v>490</v>
      </c>
      <c r="AL8">
        <f>Table9[Final Assembly]/Table9[Total Sections]</f>
        <v>5.75</v>
      </c>
      <c r="AM8">
        <f>IFERROR(GETPIVOTDATA("Total Section Completed",'Section Completed'!$A$3,"Order",H8,"Line",M8),0)</f>
        <v>12</v>
      </c>
      <c r="AN8">
        <f>Table9[Total Sections]-Table9[[#This Row],[Section Completed]]</f>
        <v>0</v>
      </c>
      <c r="AO8">
        <f>Table9[[#This Row],[Remaining Section]]*Table9[[#This Row],[Unit Price]]</f>
        <v>0</v>
      </c>
      <c r="AP8">
        <f>Table9[[#This Row],[Unit Time]]*Table9[[#This Row],[Remaining Section]]</f>
        <v>0</v>
      </c>
      <c r="AQ8" t="str">
        <f>IF(AND(Table9[[#This Row],[Issue Resolved]]=FALSE,Table9[[#This Row],[Issue Reason]]&lt;&gt;""),Table9[[#This Row],[Issue Reason]],"")</f>
        <v/>
      </c>
      <c r="AR8" s="66">
        <f>IF(SUMPRODUCT(($H$2:$H8=H8)*($AI$2:$AI8=AI8))&gt;1,0,1)</f>
        <v>1</v>
      </c>
      <c r="AS8" s="66">
        <f>YEAR(Table9[[#This Row],[Scheduled Ship Date]])</f>
        <v>2019</v>
      </c>
      <c r="AT8" s="66">
        <f>MONTH(Table9[Scheduled Ship Date])</f>
        <v>2</v>
      </c>
      <c r="AU8" s="66">
        <f>DAY(Table9[Scheduled Ship Date])</f>
        <v>5</v>
      </c>
      <c r="AV8" s="66">
        <f>GETPIVOTDATA("Rep. Count",'Order Calculation'!$A$3,"Scheduled Ship Date",DATE(Table9[[#This Row],[Year]],Table9[[#This Row],[Month]],Table9[[#This Row],[Date]]),"Order",Table9[Order])</f>
        <v>1</v>
      </c>
      <c r="AW8" s="66" t="str">
        <f>IF(Table9[[#This Row],[Order Count]]&lt;2,"Complete","Partial")</f>
        <v>Complete</v>
      </c>
      <c r="AX8" s="66" t="b">
        <f>VLOOKUP(Table9[[#This Row],[order-line]],Table8[],25,FALSE)</f>
        <v>1</v>
      </c>
      <c r="AY8" s="66" t="b">
        <f>VLOOKUP(Table9[[#This Row],[order-line]],Table8[],36,FALSE)</f>
        <v>1</v>
      </c>
      <c r="AZ8" s="66" t="str">
        <f>VLOOKUP(Table9[[#This Row],[order-line]],Table8[],34,FALSE)</f>
        <v/>
      </c>
      <c r="BA8" s="66" t="str">
        <f>VLOOKUP(Table9[[#This Row],[order-line]],Table8[],38,FALSE)</f>
        <v>Done</v>
      </c>
    </row>
    <row r="9" spans="1:53" x14ac:dyDescent="0.25">
      <c r="A9" t="str">
        <f>_xlfn.CONCAT(Table9[[#This Row],[Order]],"-",Table9[[#This Row],[Line]])</f>
        <v>79375-1</v>
      </c>
      <c r="B9">
        <v>1</v>
      </c>
      <c r="C9" s="63">
        <v>43497</v>
      </c>
      <c r="D9" s="63">
        <v>43497</v>
      </c>
      <c r="E9" t="s">
        <v>37</v>
      </c>
      <c r="F9" t="s">
        <v>24</v>
      </c>
      <c r="G9" t="b">
        <v>0</v>
      </c>
      <c r="H9">
        <v>79375</v>
      </c>
      <c r="I9" t="s">
        <v>19</v>
      </c>
      <c r="K9" t="b">
        <v>0</v>
      </c>
      <c r="M9">
        <v>1</v>
      </c>
      <c r="N9">
        <v>1</v>
      </c>
      <c r="O9">
        <v>1</v>
      </c>
      <c r="P9">
        <v>1</v>
      </c>
      <c r="Q9" t="s">
        <v>1348</v>
      </c>
      <c r="R9">
        <v>4.3</v>
      </c>
      <c r="S9">
        <v>180</v>
      </c>
      <c r="T9">
        <v>180</v>
      </c>
      <c r="U9" t="s">
        <v>1349</v>
      </c>
      <c r="V9" t="s">
        <v>591</v>
      </c>
      <c r="W9" t="s">
        <v>606</v>
      </c>
      <c r="Z9" t="s">
        <v>29</v>
      </c>
      <c r="AA9" t="s">
        <v>21</v>
      </c>
      <c r="AB9" s="87">
        <v>43499</v>
      </c>
      <c r="AC9" s="87"/>
      <c r="AD9" t="b">
        <v>0</v>
      </c>
      <c r="AE9" t="b">
        <v>0</v>
      </c>
      <c r="AF9" t="str">
        <f>_xlfn.IFNA(VLOOKUP(Table9[[#This Row],[order-line]],Table2[],29,FALSE),"")</f>
        <v>NO</v>
      </c>
      <c r="AG9" t="str">
        <f>_xlfn.IFNA(VLOOKUP(Table9[[#This Row],[order-line]],Table2[],32,FALSE),"")</f>
        <v/>
      </c>
      <c r="AH9" s="100" t="str">
        <f>_xlfn.IFNA(VLOOKUP(Table9[[#This Row],[order-line]],Table6[],2,FALSE),"")</f>
        <v/>
      </c>
      <c r="AI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9" s="66"/>
      <c r="AK9">
        <f>Table9[[#This Row],[Open Value]]/Table9[[#This Row],[Total Sections]]</f>
        <v>180</v>
      </c>
      <c r="AL9">
        <f>Table9[Final Assembly]/Table9[Total Sections]</f>
        <v>4.3</v>
      </c>
      <c r="AM9">
        <f>IFERROR(GETPIVOTDATA("Total Section Completed",'Section Completed'!$A$3,"Order",H9,"Line",M9),0)</f>
        <v>0</v>
      </c>
      <c r="AN9">
        <f>Table9[Total Sections]-Table9[[#This Row],[Section Completed]]</f>
        <v>1</v>
      </c>
      <c r="AO9">
        <f>Table9[[#This Row],[Remaining Section]]*Table9[[#This Row],[Unit Price]]</f>
        <v>180</v>
      </c>
      <c r="AP9">
        <f>Table9[[#This Row],[Unit Time]]*Table9[[#This Row],[Remaining Section]]</f>
        <v>4.3</v>
      </c>
      <c r="AQ9" t="str">
        <f>IF(AND(Table9[[#This Row],[Issue Resolved]]=FALSE,Table9[[#This Row],[Issue Reason]]&lt;&gt;""),Table9[[#This Row],[Issue Reason]],"")</f>
        <v/>
      </c>
      <c r="AR9" s="66">
        <f>IF(SUMPRODUCT(($H$2:$H9=H9)*($AI$2:$AI9=AI9))&gt;1,0,1)</f>
        <v>1</v>
      </c>
      <c r="AS9" s="66">
        <f>YEAR(Table9[[#This Row],[Scheduled Ship Date]])</f>
        <v>2019</v>
      </c>
      <c r="AT9" s="66">
        <f>MONTH(Table9[Scheduled Ship Date])</f>
        <v>2</v>
      </c>
      <c r="AU9" s="66">
        <f>DAY(Table9[Scheduled Ship Date])</f>
        <v>1</v>
      </c>
      <c r="AV9" s="66">
        <f>GETPIVOTDATA("Rep. Count",'Order Calculation'!$A$3,"Scheduled Ship Date",DATE(Table9[[#This Row],[Year]],Table9[[#This Row],[Month]],Table9[[#This Row],[Date]]),"Order",Table9[Order])</f>
        <v>1</v>
      </c>
      <c r="AW9" s="66" t="str">
        <f>IF(Table9[[#This Row],[Order Count]]&lt;2,"Complete","Partial")</f>
        <v>Complete</v>
      </c>
      <c r="AX9" s="66" t="b">
        <f>VLOOKUP(Table9[[#This Row],[order-line]],Table8[],25,FALSE)</f>
        <v>1</v>
      </c>
      <c r="AY9" s="66" t="b">
        <f>VLOOKUP(Table9[[#This Row],[order-line]],Table8[],36,FALSE)</f>
        <v>1</v>
      </c>
      <c r="AZ9" s="66" t="str">
        <f>VLOOKUP(Table9[[#This Row],[order-line]],Table8[],34,FALSE)</f>
        <v/>
      </c>
      <c r="BA9" s="66" t="str">
        <f>VLOOKUP(Table9[[#This Row],[order-line]],Table8[],38,FALSE)</f>
        <v>AfterWirin</v>
      </c>
    </row>
    <row r="10" spans="1:53" x14ac:dyDescent="0.25">
      <c r="A10" t="str">
        <f>_xlfn.CONCAT(Table9[[#This Row],[Order]],"-",Table9[[#This Row],[Line]])</f>
        <v>77249-1</v>
      </c>
      <c r="B10">
        <v>1</v>
      </c>
      <c r="C10" s="63">
        <v>43483</v>
      </c>
      <c r="D10" s="63"/>
      <c r="E10" t="s">
        <v>31</v>
      </c>
      <c r="F10" t="s">
        <v>24</v>
      </c>
      <c r="G10" t="b">
        <v>0</v>
      </c>
      <c r="H10">
        <v>77249</v>
      </c>
      <c r="I10" t="s">
        <v>19</v>
      </c>
      <c r="J10" t="s">
        <v>156</v>
      </c>
      <c r="K10" t="b">
        <v>0</v>
      </c>
      <c r="L10" t="s">
        <v>875</v>
      </c>
      <c r="M10">
        <v>1</v>
      </c>
      <c r="N10">
        <v>1</v>
      </c>
      <c r="O10">
        <v>2</v>
      </c>
      <c r="P10">
        <v>2</v>
      </c>
      <c r="Q10" t="s">
        <v>592</v>
      </c>
      <c r="R10">
        <v>16</v>
      </c>
      <c r="S10">
        <v>1440</v>
      </c>
      <c r="T10">
        <v>1440</v>
      </c>
      <c r="U10" t="s">
        <v>1350</v>
      </c>
      <c r="V10" t="s">
        <v>591</v>
      </c>
      <c r="W10" t="s">
        <v>594</v>
      </c>
      <c r="X10" t="s">
        <v>1351</v>
      </c>
      <c r="Z10" t="s">
        <v>593</v>
      </c>
      <c r="AA10" t="s">
        <v>21</v>
      </c>
      <c r="AC10" s="87">
        <v>43489</v>
      </c>
      <c r="AD10" t="b">
        <v>0</v>
      </c>
      <c r="AE10" t="b">
        <v>1</v>
      </c>
      <c r="AF10" t="str">
        <f>_xlfn.IFNA(VLOOKUP(Table9[[#This Row],[order-line]],Table2[],29,FALSE),"")</f>
        <v>NO</v>
      </c>
      <c r="AG10" t="str">
        <f>_xlfn.IFNA(VLOOKUP(Table9[[#This Row],[order-line]],Table2[],32,FALSE),"")</f>
        <v/>
      </c>
      <c r="AH10" s="100" t="str">
        <f>_xlfn.IFNA(VLOOKUP(Table9[[#This Row],[order-line]],Table6[],2,FALSE),"")</f>
        <v/>
      </c>
      <c r="AI1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0" s="66"/>
      <c r="AK10">
        <f>Table9[[#This Row],[Open Value]]/Table9[[#This Row],[Total Sections]]</f>
        <v>720</v>
      </c>
      <c r="AL10">
        <f>Table9[Final Assembly]/Table9[Total Sections]</f>
        <v>8</v>
      </c>
      <c r="AM10">
        <f>IFERROR(GETPIVOTDATA("Total Section Completed",'Section Completed'!$A$3,"Order",H10,"Line",M10),0)</f>
        <v>0</v>
      </c>
      <c r="AN10">
        <f>Table9[Total Sections]-Table9[[#This Row],[Section Completed]]</f>
        <v>2</v>
      </c>
      <c r="AO10">
        <f>Table9[[#This Row],[Remaining Section]]*Table9[[#This Row],[Unit Price]]</f>
        <v>1440</v>
      </c>
      <c r="AP10">
        <f>Table9[[#This Row],[Unit Time]]*Table9[[#This Row],[Remaining Section]]</f>
        <v>16</v>
      </c>
      <c r="AQ10" t="str">
        <f>IF(AND(Table9[[#This Row],[Issue Resolved]]=FALSE,Table9[[#This Row],[Issue Reason]]&lt;&gt;""),Table9[[#This Row],[Issue Reason]],"")</f>
        <v>Others</v>
      </c>
      <c r="AR10" s="66">
        <f>IF(SUMPRODUCT(($H$2:$H10=H10)*($AI$2:$AI10=AI10))&gt;1,0,1)</f>
        <v>1</v>
      </c>
      <c r="AS10" s="66">
        <f>YEAR(Table9[[#This Row],[Scheduled Ship Date]])</f>
        <v>2019</v>
      </c>
      <c r="AT10" s="66">
        <f>MONTH(Table9[Scheduled Ship Date])</f>
        <v>1</v>
      </c>
      <c r="AU10" s="66">
        <f>DAY(Table9[Scheduled Ship Date])</f>
        <v>18</v>
      </c>
      <c r="AV10" s="66">
        <f>GETPIVOTDATA("Rep. Count",'Order Calculation'!$A$3,"Scheduled Ship Date",DATE(Table9[[#This Row],[Year]],Table9[[#This Row],[Month]],Table9[[#This Row],[Date]]),"Order",Table9[Order])</f>
        <v>1</v>
      </c>
      <c r="AW10" s="66" t="str">
        <f>IF(Table9[[#This Row],[Order Count]]&lt;2,"Complete","Partial")</f>
        <v>Complete</v>
      </c>
      <c r="AX10" s="66" t="b">
        <f>VLOOKUP(Table9[[#This Row],[order-line]],Table8[],25,FALSE)</f>
        <v>1</v>
      </c>
      <c r="AY10" s="66" t="b">
        <f>VLOOKUP(Table9[[#This Row],[order-line]],Table8[],36,FALSE)</f>
        <v>1</v>
      </c>
      <c r="AZ10" s="66" t="str">
        <f>VLOOKUP(Table9[[#This Row],[order-line]],Table8[],34,FALSE)</f>
        <v/>
      </c>
      <c r="BA10" s="66" t="str">
        <f>VLOOKUP(Table9[[#This Row],[order-line]],Table8[],38,FALSE)</f>
        <v>Done</v>
      </c>
    </row>
    <row r="11" spans="1:53" x14ac:dyDescent="0.25">
      <c r="A11" t="str">
        <f>_xlfn.CONCAT(Table9[[#This Row],[Order]],"-",Table9[[#This Row],[Line]])</f>
        <v>77249-2</v>
      </c>
      <c r="B11">
        <v>1</v>
      </c>
      <c r="C11" s="63">
        <v>43475</v>
      </c>
      <c r="D11" s="63"/>
      <c r="E11" t="s">
        <v>31</v>
      </c>
      <c r="F11" t="s">
        <v>24</v>
      </c>
      <c r="G11" t="b">
        <v>0</v>
      </c>
      <c r="H11">
        <v>77249</v>
      </c>
      <c r="I11" t="s">
        <v>19</v>
      </c>
      <c r="J11" t="s">
        <v>190</v>
      </c>
      <c r="K11" t="b">
        <v>0</v>
      </c>
      <c r="L11" t="s">
        <v>1352</v>
      </c>
      <c r="M11">
        <v>2</v>
      </c>
      <c r="N11">
        <v>1</v>
      </c>
      <c r="O11">
        <v>1</v>
      </c>
      <c r="P11">
        <v>7</v>
      </c>
      <c r="Q11" t="s">
        <v>26</v>
      </c>
      <c r="R11">
        <v>40</v>
      </c>
      <c r="S11">
        <v>1360</v>
      </c>
      <c r="T11">
        <v>1360</v>
      </c>
      <c r="U11" t="s">
        <v>1350</v>
      </c>
      <c r="V11" t="s">
        <v>591</v>
      </c>
      <c r="W11" t="s">
        <v>594</v>
      </c>
      <c r="X11" t="s">
        <v>1353</v>
      </c>
      <c r="Z11" t="s">
        <v>25</v>
      </c>
      <c r="AA11" t="s">
        <v>21</v>
      </c>
      <c r="AB11" s="87">
        <v>43488</v>
      </c>
      <c r="AD11" t="b">
        <v>0</v>
      </c>
      <c r="AE11" t="b">
        <v>1</v>
      </c>
      <c r="AF11" t="str">
        <f>_xlfn.IFNA(VLOOKUP(Table9[[#This Row],[order-line]],Table2[],29,FALSE),"")</f>
        <v>NO</v>
      </c>
      <c r="AG11" t="str">
        <f>_xlfn.IFNA(VLOOKUP(Table9[[#This Row],[order-line]],Table2[],32,FALSE),"")</f>
        <v/>
      </c>
      <c r="AH11" s="100" t="str">
        <f>_xlfn.IFNA(VLOOKUP(Table9[[#This Row],[order-line]],Table6[],2,FALSE),"")</f>
        <v/>
      </c>
      <c r="AI1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1" s="66"/>
      <c r="AK11">
        <f>Table9[[#This Row],[Open Value]]/Table9[[#This Row],[Total Sections]]</f>
        <v>194.28571428571428</v>
      </c>
      <c r="AL11">
        <f>Table9[Final Assembly]/Table9[Total Sections]</f>
        <v>5.7142857142857144</v>
      </c>
      <c r="AM11">
        <f>IFERROR(GETPIVOTDATA("Total Section Completed",'Section Completed'!$A$3,"Order",H11,"Line",M11),0)</f>
        <v>0</v>
      </c>
      <c r="AN11">
        <f>Table9[Total Sections]-Table9[[#This Row],[Section Completed]]</f>
        <v>7</v>
      </c>
      <c r="AO11">
        <f>Table9[[#This Row],[Remaining Section]]*Table9[[#This Row],[Unit Price]]</f>
        <v>1360</v>
      </c>
      <c r="AP11">
        <f>Table9[[#This Row],[Unit Time]]*Table9[[#This Row],[Remaining Section]]</f>
        <v>40</v>
      </c>
      <c r="AQ11" t="str">
        <f>IF(AND(Table9[[#This Row],[Issue Resolved]]=FALSE,Table9[[#This Row],[Issue Reason]]&lt;&gt;""),Table9[[#This Row],[Issue Reason]],"")</f>
        <v>Missing info. In SD</v>
      </c>
      <c r="AR11" s="66">
        <f>IF(SUMPRODUCT(($H$2:$H11=H11)*($AI$2:$AI11=AI11))&gt;1,0,1)</f>
        <v>0</v>
      </c>
      <c r="AS11" s="66">
        <f>YEAR(Table9[[#This Row],[Scheduled Ship Date]])</f>
        <v>2019</v>
      </c>
      <c r="AT11" s="66">
        <f>MONTH(Table9[Scheduled Ship Date])</f>
        <v>1</v>
      </c>
      <c r="AU11" s="66">
        <f>DAY(Table9[Scheduled Ship Date])</f>
        <v>10</v>
      </c>
      <c r="AV11" s="66">
        <f>GETPIVOTDATA("Rep. Count",'Order Calculation'!$A$3,"Scheduled Ship Date",DATE(Table9[[#This Row],[Year]],Table9[[#This Row],[Month]],Table9[[#This Row],[Date]]),"Order",Table9[Order])</f>
        <v>0</v>
      </c>
      <c r="AW11" s="66" t="str">
        <f>IF(Table9[[#This Row],[Order Count]]&lt;2,"Complete","Partial")</f>
        <v>Complete</v>
      </c>
      <c r="AX11" s="66" t="b">
        <f>VLOOKUP(Table9[[#This Row],[order-line]],Table8[],25,FALSE)</f>
        <v>1</v>
      </c>
      <c r="AY11" s="66" t="b">
        <f>VLOOKUP(Table9[[#This Row],[order-line]],Table8[],36,FALSE)</f>
        <v>1</v>
      </c>
      <c r="AZ11" s="66" t="str">
        <f>VLOOKUP(Table9[[#This Row],[order-line]],Table8[],34,FALSE)</f>
        <v/>
      </c>
      <c r="BA11" s="66" t="str">
        <f>VLOOKUP(Table9[[#This Row],[order-line]],Table8[],38,FALSE)</f>
        <v>Done</v>
      </c>
    </row>
    <row r="12" spans="1:53" x14ac:dyDescent="0.25">
      <c r="A12" t="str">
        <f>_xlfn.CONCAT(Table9[[#This Row],[Order]],"-",Table9[[#This Row],[Line]])</f>
        <v>77249-3</v>
      </c>
      <c r="B12">
        <v>4</v>
      </c>
      <c r="C12" s="63">
        <v>43489</v>
      </c>
      <c r="D12" s="63"/>
      <c r="E12" t="s">
        <v>31</v>
      </c>
      <c r="F12" t="s">
        <v>24</v>
      </c>
      <c r="G12" t="b">
        <v>0</v>
      </c>
      <c r="H12">
        <v>77249</v>
      </c>
      <c r="I12" t="s">
        <v>19</v>
      </c>
      <c r="K12" t="b">
        <v>0</v>
      </c>
      <c r="M12">
        <v>3</v>
      </c>
      <c r="N12">
        <v>1</v>
      </c>
      <c r="O12">
        <v>1</v>
      </c>
      <c r="P12">
        <v>1</v>
      </c>
      <c r="Q12" t="s">
        <v>595</v>
      </c>
      <c r="R12">
        <v>10.26</v>
      </c>
      <c r="S12">
        <v>680</v>
      </c>
      <c r="T12">
        <v>680</v>
      </c>
      <c r="U12" t="s">
        <v>1350</v>
      </c>
      <c r="V12" t="s">
        <v>591</v>
      </c>
      <c r="W12" t="s">
        <v>594</v>
      </c>
      <c r="Z12" t="s">
        <v>596</v>
      </c>
      <c r="AB12" s="87"/>
      <c r="AC12" s="87"/>
      <c r="AD12" t="b">
        <v>0</v>
      </c>
      <c r="AE12" t="b">
        <v>1</v>
      </c>
      <c r="AF12" t="str">
        <f>_xlfn.IFNA(VLOOKUP(Table9[[#This Row],[order-line]],Table2[],29,FALSE),"")</f>
        <v>NO</v>
      </c>
      <c r="AG12" t="str">
        <f>_xlfn.IFNA(VLOOKUP(Table9[[#This Row],[order-line]],Table2[],32,FALSE),"")</f>
        <v/>
      </c>
      <c r="AH12" s="100" t="str">
        <f>_xlfn.IFNA(VLOOKUP(Table9[[#This Row],[order-line]],Table6[],2,FALSE),"")</f>
        <v/>
      </c>
      <c r="AI1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2" s="66"/>
      <c r="AK12">
        <f>Table9[[#This Row],[Open Value]]/Table9[[#This Row],[Total Sections]]</f>
        <v>680</v>
      </c>
      <c r="AL12">
        <f>Table9[Final Assembly]/Table9[Total Sections]</f>
        <v>10.26</v>
      </c>
      <c r="AM12">
        <f>IFERROR(GETPIVOTDATA("Total Section Completed",'Section Completed'!$A$3,"Order",H12,"Line",M12),0)</f>
        <v>0</v>
      </c>
      <c r="AN12">
        <f>Table9[Total Sections]-Table9[[#This Row],[Section Completed]]</f>
        <v>1</v>
      </c>
      <c r="AO12">
        <f>Table9[[#This Row],[Remaining Section]]*Table9[[#This Row],[Unit Price]]</f>
        <v>680</v>
      </c>
      <c r="AP12">
        <f>Table9[[#This Row],[Unit Time]]*Table9[[#This Row],[Remaining Section]]</f>
        <v>10.26</v>
      </c>
      <c r="AQ12" t="str">
        <f>IF(AND(Table9[[#This Row],[Issue Resolved]]=FALSE,Table9[[#This Row],[Issue Reason]]&lt;&gt;""),Table9[[#This Row],[Issue Reason]],"")</f>
        <v/>
      </c>
      <c r="AR12" s="66">
        <f>IF(SUMPRODUCT(($H$2:$H12=H12)*($AI$2:$AI12=AI12))&gt;1,0,1)</f>
        <v>0</v>
      </c>
      <c r="AS12" s="66">
        <f>YEAR(Table9[[#This Row],[Scheduled Ship Date]])</f>
        <v>2019</v>
      </c>
      <c r="AT12" s="66">
        <f>MONTH(Table9[Scheduled Ship Date])</f>
        <v>1</v>
      </c>
      <c r="AU12" s="66">
        <f>DAY(Table9[Scheduled Ship Date])</f>
        <v>24</v>
      </c>
      <c r="AV12" s="66">
        <f>GETPIVOTDATA("Rep. Count",'Order Calculation'!$A$3,"Scheduled Ship Date",DATE(Table9[[#This Row],[Year]],Table9[[#This Row],[Month]],Table9[[#This Row],[Date]]),"Order",Table9[Order])</f>
        <v>1</v>
      </c>
      <c r="AW12" s="66" t="str">
        <f>IF(Table9[[#This Row],[Order Count]]&lt;2,"Complete","Partial")</f>
        <v>Complete</v>
      </c>
      <c r="AX12" s="66" t="b">
        <f>VLOOKUP(Table9[[#This Row],[order-line]],Table8[],25,FALSE)</f>
        <v>1</v>
      </c>
      <c r="AY12" s="66" t="b">
        <f>VLOOKUP(Table9[[#This Row],[order-line]],Table8[],36,FALSE)</f>
        <v>1</v>
      </c>
      <c r="AZ12" s="66" t="str">
        <f>VLOOKUP(Table9[[#This Row],[order-line]],Table8[],34,FALSE)</f>
        <v/>
      </c>
      <c r="BA12" s="66" t="str">
        <f>VLOOKUP(Table9[[#This Row],[order-line]],Table8[],38,FALSE)</f>
        <v>Done</v>
      </c>
    </row>
    <row r="13" spans="1:53" x14ac:dyDescent="0.25">
      <c r="A13" t="str">
        <f>_xlfn.CONCAT(Table9[[#This Row],[Order]],"-",Table9[[#This Row],[Line]])</f>
        <v>77249-4</v>
      </c>
      <c r="B13">
        <v>1</v>
      </c>
      <c r="C13" s="63">
        <v>43483</v>
      </c>
      <c r="D13" s="63"/>
      <c r="E13" t="s">
        <v>31</v>
      </c>
      <c r="F13" t="s">
        <v>24</v>
      </c>
      <c r="G13" t="b">
        <v>0</v>
      </c>
      <c r="H13">
        <v>77249</v>
      </c>
      <c r="I13" t="s">
        <v>19</v>
      </c>
      <c r="J13" t="s">
        <v>168</v>
      </c>
      <c r="K13" t="b">
        <v>0</v>
      </c>
      <c r="L13" t="s">
        <v>612</v>
      </c>
      <c r="M13">
        <v>4</v>
      </c>
      <c r="N13">
        <v>1</v>
      </c>
      <c r="O13">
        <v>1</v>
      </c>
      <c r="P13">
        <v>4</v>
      </c>
      <c r="Q13" t="s">
        <v>597</v>
      </c>
      <c r="R13">
        <v>40.18</v>
      </c>
      <c r="S13">
        <v>2100</v>
      </c>
      <c r="T13">
        <v>2100</v>
      </c>
      <c r="U13" t="s">
        <v>1350</v>
      </c>
      <c r="V13" t="s">
        <v>591</v>
      </c>
      <c r="W13" t="s">
        <v>594</v>
      </c>
      <c r="X13" t="s">
        <v>1354</v>
      </c>
      <c r="Z13" t="s">
        <v>598</v>
      </c>
      <c r="AA13" t="s">
        <v>21</v>
      </c>
      <c r="AB13" s="87">
        <v>43476</v>
      </c>
      <c r="AC13" s="87"/>
      <c r="AD13" t="b">
        <v>0</v>
      </c>
      <c r="AE13" t="b">
        <v>0</v>
      </c>
      <c r="AF13" t="str">
        <f>_xlfn.IFNA(VLOOKUP(Table9[[#This Row],[order-line]],Table2[],29,FALSE),"")</f>
        <v>NO</v>
      </c>
      <c r="AG13" t="str">
        <f>_xlfn.IFNA(VLOOKUP(Table9[[#This Row],[order-line]],Table2[],32,FALSE),"")</f>
        <v/>
      </c>
      <c r="AH13" s="100" t="str">
        <f>_xlfn.IFNA(VLOOKUP(Table9[[#This Row],[order-line]],Table6[],2,FALSE),"")</f>
        <v/>
      </c>
      <c r="AI1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3" s="66"/>
      <c r="AK13">
        <f>Table9[[#This Row],[Open Value]]/Table9[[#This Row],[Total Sections]]</f>
        <v>525</v>
      </c>
      <c r="AL13">
        <f>Table9[Final Assembly]/Table9[Total Sections]</f>
        <v>10.045</v>
      </c>
      <c r="AM13">
        <f>IFERROR(GETPIVOTDATA("Total Section Completed",'Section Completed'!$A$3,"Order",H13,"Line",M13),0)</f>
        <v>0</v>
      </c>
      <c r="AN13">
        <f>Table9[Total Sections]-Table9[[#This Row],[Section Completed]]</f>
        <v>4</v>
      </c>
      <c r="AO13">
        <f>Table9[[#This Row],[Remaining Section]]*Table9[[#This Row],[Unit Price]]</f>
        <v>2100</v>
      </c>
      <c r="AP13">
        <f>Table9[[#This Row],[Unit Time]]*Table9[[#This Row],[Remaining Section]]</f>
        <v>40.18</v>
      </c>
      <c r="AQ13" t="str">
        <f>IF(AND(Table9[[#This Row],[Issue Resolved]]=FALSE,Table9[[#This Row],[Issue Reason]]&lt;&gt;""),Table9[[#This Row],[Issue Reason]],"")</f>
        <v>Wrong info. In SD</v>
      </c>
      <c r="AR13" s="66">
        <f>IF(SUMPRODUCT(($H$2:$H13=H13)*($AI$2:$AI13=AI13))&gt;1,0,1)</f>
        <v>0</v>
      </c>
      <c r="AS13" s="66">
        <f>YEAR(Table9[[#This Row],[Scheduled Ship Date]])</f>
        <v>2019</v>
      </c>
      <c r="AT13" s="66">
        <f>MONTH(Table9[Scheduled Ship Date])</f>
        <v>1</v>
      </c>
      <c r="AU13" s="66">
        <f>DAY(Table9[Scheduled Ship Date])</f>
        <v>18</v>
      </c>
      <c r="AV13" s="66">
        <f>GETPIVOTDATA("Rep. Count",'Order Calculation'!$A$3,"Scheduled Ship Date",DATE(Table9[[#This Row],[Year]],Table9[[#This Row],[Month]],Table9[[#This Row],[Date]]),"Order",Table9[Order])</f>
        <v>1</v>
      </c>
      <c r="AW13" s="66" t="str">
        <f>IF(Table9[[#This Row],[Order Count]]&lt;2,"Complete","Partial")</f>
        <v>Complete</v>
      </c>
      <c r="AX13" s="66" t="b">
        <f>VLOOKUP(Table9[[#This Row],[order-line]],Table8[],25,FALSE)</f>
        <v>1</v>
      </c>
      <c r="AY13" s="66" t="b">
        <f>VLOOKUP(Table9[[#This Row],[order-line]],Table8[],36,FALSE)</f>
        <v>1</v>
      </c>
      <c r="AZ13" s="66" t="str">
        <f>VLOOKUP(Table9[[#This Row],[order-line]],Table8[],34,FALSE)</f>
        <v>Ready</v>
      </c>
      <c r="BA13" s="66" t="str">
        <f>VLOOKUP(Table9[[#This Row],[order-line]],Table8[],38,FALSE)</f>
        <v>Done</v>
      </c>
    </row>
    <row r="14" spans="1:53" x14ac:dyDescent="0.25">
      <c r="A14" t="str">
        <f>_xlfn.CONCAT(Table9[[#This Row],[Order]],"-",Table9[[#This Row],[Line]])</f>
        <v>77249-10</v>
      </c>
      <c r="B14">
        <v>4</v>
      </c>
      <c r="C14" s="63">
        <v>43489</v>
      </c>
      <c r="D14" s="63"/>
      <c r="E14" t="s">
        <v>20</v>
      </c>
      <c r="F14" t="s">
        <v>24</v>
      </c>
      <c r="G14" t="b">
        <v>0</v>
      </c>
      <c r="H14">
        <v>77249</v>
      </c>
      <c r="I14" t="s">
        <v>19</v>
      </c>
      <c r="J14" t="s">
        <v>171</v>
      </c>
      <c r="K14" t="b">
        <v>0</v>
      </c>
      <c r="L14" t="s">
        <v>1355</v>
      </c>
      <c r="M14">
        <v>10</v>
      </c>
      <c r="N14">
        <v>1</v>
      </c>
      <c r="O14">
        <v>1</v>
      </c>
      <c r="P14">
        <v>1</v>
      </c>
      <c r="Q14" t="s">
        <v>599</v>
      </c>
      <c r="R14">
        <v>10.26</v>
      </c>
      <c r="S14">
        <v>510</v>
      </c>
      <c r="T14">
        <v>510</v>
      </c>
      <c r="U14" t="s">
        <v>1350</v>
      </c>
      <c r="V14" t="s">
        <v>591</v>
      </c>
      <c r="W14" t="s">
        <v>594</v>
      </c>
      <c r="X14" t="s">
        <v>1356</v>
      </c>
      <c r="Z14" t="s">
        <v>600</v>
      </c>
      <c r="AB14" s="87"/>
      <c r="AC14" s="87"/>
      <c r="AD14" t="b">
        <v>0</v>
      </c>
      <c r="AE14" t="b">
        <v>1</v>
      </c>
      <c r="AF14" t="str">
        <f>_xlfn.IFNA(VLOOKUP(Table9[[#This Row],[order-line]],Table2[],29,FALSE),"")</f>
        <v>NO</v>
      </c>
      <c r="AG14" t="str">
        <f>_xlfn.IFNA(VLOOKUP(Table9[[#This Row],[order-line]],Table2[],32,FALSE),"")</f>
        <v/>
      </c>
      <c r="AH14" s="100" t="str">
        <f>_xlfn.IFNA(VLOOKUP(Table9[[#This Row],[order-line]],Table6[],2,FALSE),"")</f>
        <v/>
      </c>
      <c r="AI1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4" s="66"/>
      <c r="AK14">
        <f>Table9[[#This Row],[Open Value]]/Table9[[#This Row],[Total Sections]]</f>
        <v>510</v>
      </c>
      <c r="AL14">
        <f>Table9[Final Assembly]/Table9[Total Sections]</f>
        <v>10.26</v>
      </c>
      <c r="AM14">
        <f>IFERROR(GETPIVOTDATA("Total Section Completed",'Section Completed'!$A$3,"Order",H14,"Line",M14),0)</f>
        <v>0</v>
      </c>
      <c r="AN14">
        <f>Table9[Total Sections]-Table9[[#This Row],[Section Completed]]</f>
        <v>1</v>
      </c>
      <c r="AO14">
        <f>Table9[[#This Row],[Remaining Section]]*Table9[[#This Row],[Unit Price]]</f>
        <v>510</v>
      </c>
      <c r="AP14">
        <f>Table9[[#This Row],[Unit Time]]*Table9[[#This Row],[Remaining Section]]</f>
        <v>10.26</v>
      </c>
      <c r="AQ14" t="str">
        <f>IF(AND(Table9[[#This Row],[Issue Resolved]]=FALSE,Table9[[#This Row],[Issue Reason]]&lt;&gt;""),Table9[[#This Row],[Issue Reason]],"")</f>
        <v>Mechanical issue</v>
      </c>
      <c r="AR14" s="66">
        <f>IF(SUMPRODUCT(($H$2:$H14=H14)*($AI$2:$AI14=AI14))&gt;1,0,1)</f>
        <v>1</v>
      </c>
      <c r="AS14" s="66">
        <f>YEAR(Table9[[#This Row],[Scheduled Ship Date]])</f>
        <v>2019</v>
      </c>
      <c r="AT14" s="66">
        <f>MONTH(Table9[Scheduled Ship Date])</f>
        <v>1</v>
      </c>
      <c r="AU14" s="66">
        <f>DAY(Table9[Scheduled Ship Date])</f>
        <v>24</v>
      </c>
      <c r="AV14" s="66">
        <f>GETPIVOTDATA("Rep. Count",'Order Calculation'!$A$3,"Scheduled Ship Date",DATE(Table9[[#This Row],[Year]],Table9[[#This Row],[Month]],Table9[[#This Row],[Date]]),"Order",Table9[Order])</f>
        <v>1</v>
      </c>
      <c r="AW14" s="66" t="str">
        <f>IF(Table9[[#This Row],[Order Count]]&lt;2,"Complete","Partial")</f>
        <v>Complete</v>
      </c>
      <c r="AX14" s="66" t="b">
        <f>VLOOKUP(Table9[[#This Row],[order-line]],Table8[],25,FALSE)</f>
        <v>1</v>
      </c>
      <c r="AY14" s="66" t="b">
        <f>VLOOKUP(Table9[[#This Row],[order-line]],Table8[],36,FALSE)</f>
        <v>1</v>
      </c>
      <c r="AZ14" s="66" t="str">
        <f>VLOOKUP(Table9[[#This Row],[order-line]],Table8[],34,FALSE)</f>
        <v/>
      </c>
      <c r="BA14" s="66" t="str">
        <f>VLOOKUP(Table9[[#This Row],[order-line]],Table8[],38,FALSE)</f>
        <v>Done</v>
      </c>
    </row>
    <row r="15" spans="1:53" x14ac:dyDescent="0.25">
      <c r="A15" t="str">
        <f>_xlfn.CONCAT(Table9[[#This Row],[Order]],"-",Table9[[#This Row],[Line]])</f>
        <v>77249-11</v>
      </c>
      <c r="B15">
        <v>4</v>
      </c>
      <c r="C15" s="63">
        <v>43489</v>
      </c>
      <c r="D15" s="63"/>
      <c r="E15" t="s">
        <v>31</v>
      </c>
      <c r="F15" t="s">
        <v>24</v>
      </c>
      <c r="G15" t="b">
        <v>0</v>
      </c>
      <c r="H15">
        <v>77249</v>
      </c>
      <c r="I15" t="s">
        <v>19</v>
      </c>
      <c r="K15" t="b">
        <v>0</v>
      </c>
      <c r="M15">
        <v>11</v>
      </c>
      <c r="N15">
        <v>1</v>
      </c>
      <c r="O15">
        <v>1</v>
      </c>
      <c r="P15">
        <v>1</v>
      </c>
      <c r="Q15" t="s">
        <v>601</v>
      </c>
      <c r="R15">
        <v>10.26</v>
      </c>
      <c r="S15">
        <v>510</v>
      </c>
      <c r="T15">
        <v>510</v>
      </c>
      <c r="U15" t="s">
        <v>1350</v>
      </c>
      <c r="V15" t="s">
        <v>591</v>
      </c>
      <c r="W15" t="s">
        <v>594</v>
      </c>
      <c r="Z15" t="s">
        <v>602</v>
      </c>
      <c r="AB15" s="87"/>
      <c r="AC15" s="87"/>
      <c r="AD15" t="b">
        <v>0</v>
      </c>
      <c r="AE15" t="b">
        <v>1</v>
      </c>
      <c r="AF15" t="str">
        <f>_xlfn.IFNA(VLOOKUP(Table9[[#This Row],[order-line]],Table2[],29,FALSE),"")</f>
        <v>NO</v>
      </c>
      <c r="AG15" t="str">
        <f>_xlfn.IFNA(VLOOKUP(Table9[[#This Row],[order-line]],Table2[],32,FALSE),"")</f>
        <v/>
      </c>
      <c r="AH15" s="100" t="str">
        <f>_xlfn.IFNA(VLOOKUP(Table9[[#This Row],[order-line]],Table6[],2,FALSE),"")</f>
        <v/>
      </c>
      <c r="AI1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5" s="66"/>
      <c r="AK15">
        <f>Table9[[#This Row],[Open Value]]/Table9[[#This Row],[Total Sections]]</f>
        <v>510</v>
      </c>
      <c r="AL15">
        <f>Table9[Final Assembly]/Table9[Total Sections]</f>
        <v>10.26</v>
      </c>
      <c r="AM15">
        <f>IFERROR(GETPIVOTDATA("Total Section Completed",'Section Completed'!$A$3,"Order",H15,"Line",M15),0)</f>
        <v>0</v>
      </c>
      <c r="AN15">
        <f>Table9[Total Sections]-Table9[[#This Row],[Section Completed]]</f>
        <v>1</v>
      </c>
      <c r="AO15">
        <f>Table9[[#This Row],[Remaining Section]]*Table9[[#This Row],[Unit Price]]</f>
        <v>510</v>
      </c>
      <c r="AP15">
        <f>Table9[[#This Row],[Unit Time]]*Table9[[#This Row],[Remaining Section]]</f>
        <v>10.26</v>
      </c>
      <c r="AQ15" t="str">
        <f>IF(AND(Table9[[#This Row],[Issue Resolved]]=FALSE,Table9[[#This Row],[Issue Reason]]&lt;&gt;""),Table9[[#This Row],[Issue Reason]],"")</f>
        <v/>
      </c>
      <c r="AR15" s="66">
        <f>IF(SUMPRODUCT(($H$2:$H15=H15)*($AI$2:$AI15=AI15))&gt;1,0,1)</f>
        <v>0</v>
      </c>
      <c r="AS15" s="66">
        <f>YEAR(Table9[[#This Row],[Scheduled Ship Date]])</f>
        <v>2019</v>
      </c>
      <c r="AT15" s="66">
        <f>MONTH(Table9[Scheduled Ship Date])</f>
        <v>1</v>
      </c>
      <c r="AU15" s="66">
        <f>DAY(Table9[Scheduled Ship Date])</f>
        <v>24</v>
      </c>
      <c r="AV15" s="66">
        <f>GETPIVOTDATA("Rep. Count",'Order Calculation'!$A$3,"Scheduled Ship Date",DATE(Table9[[#This Row],[Year]],Table9[[#This Row],[Month]],Table9[[#This Row],[Date]]),"Order",Table9[Order])</f>
        <v>1</v>
      </c>
      <c r="AW15" s="66" t="str">
        <f>IF(Table9[[#This Row],[Order Count]]&lt;2,"Complete","Partial")</f>
        <v>Complete</v>
      </c>
      <c r="AX15" s="66" t="b">
        <f>VLOOKUP(Table9[[#This Row],[order-line]],Table8[],25,FALSE)</f>
        <v>1</v>
      </c>
      <c r="AY15" s="66" t="b">
        <f>VLOOKUP(Table9[[#This Row],[order-line]],Table8[],36,FALSE)</f>
        <v>1</v>
      </c>
      <c r="AZ15" s="66" t="str">
        <f>VLOOKUP(Table9[[#This Row],[order-line]],Table8[],34,FALSE)</f>
        <v/>
      </c>
      <c r="BA15" s="66" t="str">
        <f>VLOOKUP(Table9[[#This Row],[order-line]],Table8[],38,FALSE)</f>
        <v>Done</v>
      </c>
    </row>
    <row r="16" spans="1:53" x14ac:dyDescent="0.25">
      <c r="A16" t="str">
        <f>_xlfn.CONCAT(Table9[[#This Row],[Order]],"-",Table9[[#This Row],[Line]])</f>
        <v>77249-15</v>
      </c>
      <c r="B16">
        <v>4</v>
      </c>
      <c r="C16" s="63">
        <v>43489</v>
      </c>
      <c r="D16" s="63"/>
      <c r="E16" t="s">
        <v>31</v>
      </c>
      <c r="F16" t="s">
        <v>24</v>
      </c>
      <c r="G16" t="b">
        <v>0</v>
      </c>
      <c r="H16">
        <v>77249</v>
      </c>
      <c r="I16" t="s">
        <v>19</v>
      </c>
      <c r="K16" t="b">
        <v>0</v>
      </c>
      <c r="M16">
        <v>15</v>
      </c>
      <c r="N16">
        <v>1</v>
      </c>
      <c r="O16">
        <v>1</v>
      </c>
      <c r="P16">
        <v>1</v>
      </c>
      <c r="Q16" t="s">
        <v>603</v>
      </c>
      <c r="R16">
        <v>7.45</v>
      </c>
      <c r="S16">
        <v>340</v>
      </c>
      <c r="T16">
        <v>340</v>
      </c>
      <c r="U16" t="s">
        <v>1350</v>
      </c>
      <c r="V16" t="s">
        <v>591</v>
      </c>
      <c r="W16" t="s">
        <v>594</v>
      </c>
      <c r="Z16" t="s">
        <v>604</v>
      </c>
      <c r="AB16" s="87"/>
      <c r="AC16" s="87"/>
      <c r="AD16" t="b">
        <v>0</v>
      </c>
      <c r="AE16" t="b">
        <v>0</v>
      </c>
      <c r="AF16" t="str">
        <f>_xlfn.IFNA(VLOOKUP(Table9[[#This Row],[order-line]],Table2[],29,FALSE),"")</f>
        <v>NO</v>
      </c>
      <c r="AG16" t="str">
        <f>_xlfn.IFNA(VLOOKUP(Table9[[#This Row],[order-line]],Table2[],32,FALSE),"")</f>
        <v/>
      </c>
      <c r="AH16" s="100" t="str">
        <f>_xlfn.IFNA(VLOOKUP(Table9[[#This Row],[order-line]],Table6[],2,FALSE),"")</f>
        <v/>
      </c>
      <c r="AI1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16" s="66"/>
      <c r="AK16">
        <f>Table9[[#This Row],[Open Value]]/Table9[[#This Row],[Total Sections]]</f>
        <v>340</v>
      </c>
      <c r="AL16">
        <f>Table9[Final Assembly]/Table9[Total Sections]</f>
        <v>7.45</v>
      </c>
      <c r="AM16">
        <f>IFERROR(GETPIVOTDATA("Total Section Completed",'Section Completed'!$A$3,"Order",H16,"Line",M16),0)</f>
        <v>0</v>
      </c>
      <c r="AN16">
        <f>Table9[Total Sections]-Table9[[#This Row],[Section Completed]]</f>
        <v>1</v>
      </c>
      <c r="AO16">
        <f>Table9[[#This Row],[Remaining Section]]*Table9[[#This Row],[Unit Price]]</f>
        <v>340</v>
      </c>
      <c r="AP16">
        <f>Table9[[#This Row],[Unit Time]]*Table9[[#This Row],[Remaining Section]]</f>
        <v>7.45</v>
      </c>
      <c r="AQ16" t="str">
        <f>IF(AND(Table9[[#This Row],[Issue Resolved]]=FALSE,Table9[[#This Row],[Issue Reason]]&lt;&gt;""),Table9[[#This Row],[Issue Reason]],"")</f>
        <v/>
      </c>
      <c r="AR16" s="66">
        <f>IF(SUMPRODUCT(($H$2:$H16=H16)*($AI$2:$AI16=AI16))&gt;1,0,1)</f>
        <v>0</v>
      </c>
      <c r="AS16" s="66">
        <f>YEAR(Table9[[#This Row],[Scheduled Ship Date]])</f>
        <v>2019</v>
      </c>
      <c r="AT16" s="66">
        <f>MONTH(Table9[Scheduled Ship Date])</f>
        <v>1</v>
      </c>
      <c r="AU16" s="66">
        <f>DAY(Table9[Scheduled Ship Date])</f>
        <v>24</v>
      </c>
      <c r="AV16" s="66">
        <f>GETPIVOTDATA("Rep. Count",'Order Calculation'!$A$3,"Scheduled Ship Date",DATE(Table9[[#This Row],[Year]],Table9[[#This Row],[Month]],Table9[[#This Row],[Date]]),"Order",Table9[Order])</f>
        <v>1</v>
      </c>
      <c r="AW16" s="66" t="str">
        <f>IF(Table9[[#This Row],[Order Count]]&lt;2,"Complete","Partial")</f>
        <v>Complete</v>
      </c>
      <c r="AX16" s="66" t="b">
        <f>VLOOKUP(Table9[[#This Row],[order-line]],Table8[],25,FALSE)</f>
        <v>1</v>
      </c>
      <c r="AY16" s="66" t="b">
        <f>VLOOKUP(Table9[[#This Row],[order-line]],Table8[],36,FALSE)</f>
        <v>1</v>
      </c>
      <c r="AZ16" s="66" t="str">
        <f>VLOOKUP(Table9[[#This Row],[order-line]],Table8[],34,FALSE)</f>
        <v/>
      </c>
      <c r="BA16" s="66" t="str">
        <f>VLOOKUP(Table9[[#This Row],[order-line]],Table8[],38,FALSE)</f>
        <v>Done</v>
      </c>
    </row>
    <row r="17" spans="1:53" x14ac:dyDescent="0.25">
      <c r="A17" t="str">
        <f>_xlfn.CONCAT(Table9[[#This Row],[Order]],"-",Table9[[#This Row],[Line]])</f>
        <v>78306-1</v>
      </c>
      <c r="B17">
        <v>12</v>
      </c>
      <c r="C17" s="63">
        <v>43502</v>
      </c>
      <c r="D17" s="63">
        <v>43497</v>
      </c>
      <c r="E17" t="s">
        <v>20</v>
      </c>
      <c r="F17" t="s">
        <v>28</v>
      </c>
      <c r="G17" t="b">
        <v>0</v>
      </c>
      <c r="H17">
        <v>78306</v>
      </c>
      <c r="I17" t="s">
        <v>18</v>
      </c>
      <c r="J17" t="s">
        <v>208</v>
      </c>
      <c r="K17" t="b">
        <v>0</v>
      </c>
      <c r="L17" t="s">
        <v>1357</v>
      </c>
      <c r="M17">
        <v>1</v>
      </c>
      <c r="N17">
        <v>1</v>
      </c>
      <c r="O17">
        <v>1</v>
      </c>
      <c r="P17">
        <v>1</v>
      </c>
      <c r="Q17" t="s">
        <v>1358</v>
      </c>
      <c r="R17">
        <v>8</v>
      </c>
      <c r="S17">
        <v>500</v>
      </c>
      <c r="T17">
        <v>500</v>
      </c>
      <c r="V17" t="s">
        <v>591</v>
      </c>
      <c r="W17" t="s">
        <v>610</v>
      </c>
      <c r="Z17" t="s">
        <v>1359</v>
      </c>
      <c r="AB17" s="87"/>
      <c r="AC17" s="87"/>
      <c r="AD17" t="b">
        <v>0</v>
      </c>
      <c r="AE17" t="b">
        <v>0</v>
      </c>
      <c r="AF17" t="str">
        <f>_xlfn.IFNA(VLOOKUP(Table9[[#This Row],[order-line]],Table2[],29,FALSE),"")</f>
        <v>NO</v>
      </c>
      <c r="AG17" t="str">
        <f>_xlfn.IFNA(VLOOKUP(Table9[[#This Row],[order-line]],Table2[],32,FALSE),"")</f>
        <v>Material</v>
      </c>
      <c r="AH17" s="100" t="str">
        <f>_xlfn.IFNA(VLOOKUP(Table9[[#This Row],[order-line]],Table6[],2,FALSE),"")</f>
        <v/>
      </c>
      <c r="AI1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17" s="66"/>
      <c r="AK17">
        <f>Table9[[#This Row],[Open Value]]/Table9[[#This Row],[Total Sections]]</f>
        <v>500</v>
      </c>
      <c r="AL17">
        <f>Table9[Final Assembly]/Table9[Total Sections]</f>
        <v>8</v>
      </c>
      <c r="AM17">
        <f>IFERROR(GETPIVOTDATA("Total Section Completed",'Section Completed'!$A$3,"Order",H17,"Line",M17),0)</f>
        <v>0</v>
      </c>
      <c r="AN17">
        <f>Table9[Total Sections]-Table9[[#This Row],[Section Completed]]</f>
        <v>1</v>
      </c>
      <c r="AO17">
        <f>Table9[[#This Row],[Remaining Section]]*Table9[[#This Row],[Unit Price]]</f>
        <v>500</v>
      </c>
      <c r="AP17">
        <f>Table9[[#This Row],[Unit Time]]*Table9[[#This Row],[Remaining Section]]</f>
        <v>8</v>
      </c>
      <c r="AQ17" t="str">
        <f>IF(AND(Table9[[#This Row],[Issue Resolved]]=FALSE,Table9[[#This Row],[Issue Reason]]&lt;&gt;""),Table9[[#This Row],[Issue Reason]],"")</f>
        <v>Shortage</v>
      </c>
      <c r="AR17" s="66">
        <f>IF(SUMPRODUCT(($H$2:$H17=H17)*($AI$2:$AI17=AI17))&gt;1,0,1)</f>
        <v>1</v>
      </c>
      <c r="AS17" s="66">
        <f>YEAR(Table9[[#This Row],[Scheduled Ship Date]])</f>
        <v>2019</v>
      </c>
      <c r="AT17" s="66">
        <f>MONTH(Table9[Scheduled Ship Date])</f>
        <v>2</v>
      </c>
      <c r="AU17" s="66">
        <f>DAY(Table9[Scheduled Ship Date])</f>
        <v>6</v>
      </c>
      <c r="AV17" s="66">
        <f>GETPIVOTDATA("Rep. Count",'Order Calculation'!$A$3,"Scheduled Ship Date",DATE(Table9[[#This Row],[Year]],Table9[[#This Row],[Month]],Table9[[#This Row],[Date]]),"Order",Table9[Order])</f>
        <v>1</v>
      </c>
      <c r="AW17" s="66" t="str">
        <f>IF(Table9[[#This Row],[Order Count]]&lt;2,"Complete","Partial")</f>
        <v>Complete</v>
      </c>
      <c r="AX17" s="66" t="b">
        <f>VLOOKUP(Table9[[#This Row],[order-line]],Table8[],25,FALSE)</f>
        <v>0</v>
      </c>
      <c r="AY17" s="66" t="b">
        <f>VLOOKUP(Table9[[#This Row],[order-line]],Table8[],36,FALSE)</f>
        <v>0</v>
      </c>
      <c r="AZ17" s="66" t="str">
        <f>VLOOKUP(Table9[[#This Row],[order-line]],Table8[],34,FALSE)</f>
        <v/>
      </c>
      <c r="BA17" s="66" t="str">
        <f>VLOOKUP(Table9[[#This Row],[order-line]],Table8[],38,FALSE)</f>
        <v>Done</v>
      </c>
    </row>
    <row r="18" spans="1:53" x14ac:dyDescent="0.25">
      <c r="A18" t="str">
        <f>_xlfn.CONCAT(Table9[[#This Row],[Order]],"-",Table9[[#This Row],[Line]])</f>
        <v>75467-6</v>
      </c>
      <c r="B18">
        <v>4</v>
      </c>
      <c r="C18" s="63">
        <v>43433</v>
      </c>
      <c r="D18" s="63">
        <v>43413</v>
      </c>
      <c r="E18" t="s">
        <v>37</v>
      </c>
      <c r="F18" t="s">
        <v>28</v>
      </c>
      <c r="G18" t="b">
        <v>0</v>
      </c>
      <c r="H18">
        <v>75467</v>
      </c>
      <c r="I18" t="s">
        <v>18</v>
      </c>
      <c r="J18" t="s">
        <v>156</v>
      </c>
      <c r="K18" t="b">
        <v>0</v>
      </c>
      <c r="L18" t="s">
        <v>1360</v>
      </c>
      <c r="M18">
        <v>6</v>
      </c>
      <c r="N18">
        <v>1</v>
      </c>
      <c r="O18">
        <v>3</v>
      </c>
      <c r="P18">
        <v>6</v>
      </c>
      <c r="Q18" t="s">
        <v>34</v>
      </c>
      <c r="R18">
        <v>0</v>
      </c>
      <c r="S18">
        <v>3600</v>
      </c>
      <c r="T18">
        <v>3600</v>
      </c>
      <c r="U18" t="s">
        <v>1361</v>
      </c>
      <c r="V18" t="s">
        <v>591</v>
      </c>
      <c r="W18" t="s">
        <v>606</v>
      </c>
      <c r="X18" t="s">
        <v>1362</v>
      </c>
      <c r="Z18" t="s">
        <v>33</v>
      </c>
      <c r="AB18" s="87"/>
      <c r="AD18" t="b">
        <v>0</v>
      </c>
      <c r="AE18" t="b">
        <v>0</v>
      </c>
      <c r="AF18" t="str">
        <f>_xlfn.IFNA(VLOOKUP(Table9[[#This Row],[order-line]],Table2[],29,FALSE),"")</f>
        <v>NO</v>
      </c>
      <c r="AG18" t="str">
        <f>_xlfn.IFNA(VLOOKUP(Table9[[#This Row],[order-line]],Table2[],32,FALSE),"")</f>
        <v>Material+Cartridge</v>
      </c>
      <c r="AH18" s="100">
        <f>_xlfn.IFNA(VLOOKUP(Table9[[#This Row],[order-line]],Table6[],2,FALSE),"")</f>
        <v>43462</v>
      </c>
      <c r="AI1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8" s="66"/>
      <c r="AK18">
        <f>Table9[[#This Row],[Open Value]]/Table9[[#This Row],[Total Sections]]</f>
        <v>600</v>
      </c>
      <c r="AL18">
        <f>Table9[Final Assembly]/Table9[Total Sections]</f>
        <v>0</v>
      </c>
      <c r="AM18">
        <f>IFERROR(GETPIVOTDATA("Total Section Completed",'Section Completed'!$A$3,"Order",H18,"Line",M18),0)</f>
        <v>0</v>
      </c>
      <c r="AN18">
        <f>Table9[Total Sections]-Table9[[#This Row],[Section Completed]]</f>
        <v>6</v>
      </c>
      <c r="AO18">
        <f>Table9[[#This Row],[Remaining Section]]*Table9[[#This Row],[Unit Price]]</f>
        <v>3600</v>
      </c>
      <c r="AP18">
        <f>Table9[[#This Row],[Unit Time]]*Table9[[#This Row],[Remaining Section]]</f>
        <v>0</v>
      </c>
      <c r="AQ18" t="str">
        <f>IF(AND(Table9[[#This Row],[Issue Resolved]]=FALSE,Table9[[#This Row],[Issue Reason]]&lt;&gt;""),Table9[[#This Row],[Issue Reason]],"")</f>
        <v>Others</v>
      </c>
      <c r="AR18" s="66">
        <f>IF(SUMPRODUCT(($H$2:$H18=H18)*($AI$2:$AI18=AI18))&gt;1,0,1)</f>
        <v>1</v>
      </c>
      <c r="AS18" s="66">
        <f>YEAR(Table9[[#This Row],[Scheduled Ship Date]])</f>
        <v>2018</v>
      </c>
      <c r="AT18" s="66">
        <f>MONTH(Table9[Scheduled Ship Date])</f>
        <v>11</v>
      </c>
      <c r="AU18" s="66">
        <f>DAY(Table9[Scheduled Ship Date])</f>
        <v>29</v>
      </c>
      <c r="AV18" s="66">
        <f>GETPIVOTDATA("Rep. Count",'Order Calculation'!$A$3,"Scheduled Ship Date",DATE(Table9[[#This Row],[Year]],Table9[[#This Row],[Month]],Table9[[#This Row],[Date]]),"Order",Table9[Order])</f>
        <v>1</v>
      </c>
      <c r="AW18" s="66" t="str">
        <f>IF(Table9[[#This Row],[Order Count]]&lt;2,"Complete","Partial")</f>
        <v>Complete</v>
      </c>
      <c r="AX18" s="66" t="b">
        <f>VLOOKUP(Table9[[#This Row],[order-line]],Table8[],25,FALSE)</f>
        <v>1</v>
      </c>
      <c r="AY18" s="66" t="b">
        <f>VLOOKUP(Table9[[#This Row],[order-line]],Table8[],36,FALSE)</f>
        <v>1</v>
      </c>
      <c r="AZ18" s="66" t="str">
        <f>VLOOKUP(Table9[[#This Row],[order-line]],Table8[],34,FALSE)</f>
        <v/>
      </c>
      <c r="BA18" s="66" t="str">
        <f>VLOOKUP(Table9[[#This Row],[order-line]],Table8[],38,FALSE)</f>
        <v>Done</v>
      </c>
    </row>
    <row r="19" spans="1:53" x14ac:dyDescent="0.25">
      <c r="A19" t="str">
        <f>_xlfn.CONCAT(Table9[[#This Row],[Order]],"-",Table9[[#This Row],[Line]])</f>
        <v>76884-1</v>
      </c>
      <c r="B19">
        <v>1</v>
      </c>
      <c r="C19" s="63">
        <v>43502</v>
      </c>
      <c r="D19" s="63">
        <v>43452</v>
      </c>
      <c r="E19" t="s">
        <v>37</v>
      </c>
      <c r="F19" t="s">
        <v>28</v>
      </c>
      <c r="G19" t="b">
        <v>0</v>
      </c>
      <c r="H19">
        <v>76884</v>
      </c>
      <c r="I19" t="s">
        <v>18</v>
      </c>
      <c r="J19" t="s">
        <v>171</v>
      </c>
      <c r="K19" t="b">
        <v>0</v>
      </c>
      <c r="L19" t="s">
        <v>1363</v>
      </c>
      <c r="M19">
        <v>1</v>
      </c>
      <c r="N19">
        <v>1</v>
      </c>
      <c r="O19">
        <v>2</v>
      </c>
      <c r="P19">
        <v>4</v>
      </c>
      <c r="Q19" t="s">
        <v>30</v>
      </c>
      <c r="R19">
        <v>0</v>
      </c>
      <c r="S19">
        <v>1840</v>
      </c>
      <c r="T19">
        <v>1840</v>
      </c>
      <c r="V19" t="s">
        <v>591</v>
      </c>
      <c r="W19" t="s">
        <v>606</v>
      </c>
      <c r="Z19" t="s">
        <v>29</v>
      </c>
      <c r="AD19" t="b">
        <v>0</v>
      </c>
      <c r="AE19" t="b">
        <v>0</v>
      </c>
      <c r="AF19" t="str">
        <f>_xlfn.IFNA(VLOOKUP(Table9[[#This Row],[order-line]],Table2[],29,FALSE),"")</f>
        <v>NO</v>
      </c>
      <c r="AG19" t="str">
        <f>_xlfn.IFNA(VLOOKUP(Table9[[#This Row],[order-line]],Table2[],32,FALSE),"")</f>
        <v>Material+Cartridge</v>
      </c>
      <c r="AH19" s="100" t="str">
        <f>_xlfn.IFNA(VLOOKUP(Table9[[#This Row],[order-line]],Table6[],2,FALSE),"")</f>
        <v/>
      </c>
      <c r="AI1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Wiring Issue</v>
      </c>
      <c r="AJ19" s="66"/>
      <c r="AK19">
        <f>Table9[[#This Row],[Open Value]]/Table9[[#This Row],[Total Sections]]</f>
        <v>460</v>
      </c>
      <c r="AL19">
        <f>Table9[Final Assembly]/Table9[Total Sections]</f>
        <v>0</v>
      </c>
      <c r="AM19">
        <f>IFERROR(GETPIVOTDATA("Total Section Completed",'Section Completed'!$A$3,"Order",H19,"Line",M19),0)</f>
        <v>0</v>
      </c>
      <c r="AN19">
        <f>Table9[Total Sections]-Table9[[#This Row],[Section Completed]]</f>
        <v>4</v>
      </c>
      <c r="AO19">
        <f>Table9[[#This Row],[Remaining Section]]*Table9[[#This Row],[Unit Price]]</f>
        <v>1840</v>
      </c>
      <c r="AP19">
        <f>Table9[[#This Row],[Unit Time]]*Table9[[#This Row],[Remaining Section]]</f>
        <v>0</v>
      </c>
      <c r="AQ19" t="str">
        <f>IF(AND(Table9[[#This Row],[Issue Resolved]]=FALSE,Table9[[#This Row],[Issue Reason]]&lt;&gt;""),Table9[[#This Row],[Issue Reason]],"")</f>
        <v>Mechanical issue</v>
      </c>
      <c r="AR19" s="66">
        <f>IF(SUMPRODUCT(($H$2:$H19=H19)*($AI$2:$AI19=AI19))&gt;1,0,1)</f>
        <v>1</v>
      </c>
      <c r="AS19" s="66">
        <f>YEAR(Table9[[#This Row],[Scheduled Ship Date]])</f>
        <v>2019</v>
      </c>
      <c r="AT19" s="66">
        <f>MONTH(Table9[Scheduled Ship Date])</f>
        <v>2</v>
      </c>
      <c r="AU19" s="66">
        <f>DAY(Table9[Scheduled Ship Date])</f>
        <v>6</v>
      </c>
      <c r="AV19" s="66">
        <f>GETPIVOTDATA("Rep. Count",'Order Calculation'!$A$3,"Scheduled Ship Date",DATE(Table9[[#This Row],[Year]],Table9[[#This Row],[Month]],Table9[[#This Row],[Date]]),"Order",Table9[Order])</f>
        <v>1</v>
      </c>
      <c r="AW19" s="66" t="str">
        <f>IF(Table9[[#This Row],[Order Count]]&lt;2,"Complete","Partial")</f>
        <v>Complete</v>
      </c>
      <c r="AX19" s="66" t="b">
        <f>VLOOKUP(Table9[[#This Row],[order-line]],Table8[],25,FALSE)</f>
        <v>1</v>
      </c>
      <c r="AY19" s="66" t="b">
        <f>VLOOKUP(Table9[[#This Row],[order-line]],Table8[],36,FALSE)</f>
        <v>1</v>
      </c>
      <c r="AZ19" s="66" t="str">
        <f>VLOOKUP(Table9[[#This Row],[order-line]],Table8[],34,FALSE)</f>
        <v/>
      </c>
      <c r="BA19" s="66" t="str">
        <f>VLOOKUP(Table9[[#This Row],[order-line]],Table8[],38,FALSE)</f>
        <v>Done</v>
      </c>
    </row>
    <row r="20" spans="1:53" x14ac:dyDescent="0.25">
      <c r="A20" t="str">
        <f>_xlfn.CONCAT(Table9[[#This Row],[Order]],"-",Table9[[#This Row],[Line]])</f>
        <v>78982-1</v>
      </c>
      <c r="B20">
        <v>12</v>
      </c>
      <c r="C20" s="63">
        <v>43508</v>
      </c>
      <c r="D20" s="63">
        <v>43508</v>
      </c>
      <c r="E20" t="s">
        <v>20</v>
      </c>
      <c r="F20" t="s">
        <v>18</v>
      </c>
      <c r="G20" t="b">
        <v>0</v>
      </c>
      <c r="H20">
        <v>78982</v>
      </c>
      <c r="I20" t="s">
        <v>18</v>
      </c>
      <c r="K20" t="b">
        <v>0</v>
      </c>
      <c r="M20">
        <v>1</v>
      </c>
      <c r="N20">
        <v>1</v>
      </c>
      <c r="O20">
        <v>2</v>
      </c>
      <c r="P20">
        <v>2</v>
      </c>
      <c r="Q20" t="s">
        <v>1364</v>
      </c>
      <c r="R20">
        <v>9.4</v>
      </c>
      <c r="S20">
        <v>1020</v>
      </c>
      <c r="T20">
        <v>0</v>
      </c>
      <c r="V20" t="s">
        <v>625</v>
      </c>
      <c r="W20" t="s">
        <v>672</v>
      </c>
      <c r="Z20" t="s">
        <v>1365</v>
      </c>
      <c r="AB20" s="87">
        <v>43501</v>
      </c>
      <c r="AD20" t="b">
        <v>0</v>
      </c>
      <c r="AE20" t="b">
        <v>0</v>
      </c>
      <c r="AF20" t="str">
        <f>_xlfn.IFNA(VLOOKUP(Table9[[#This Row],[order-line]],Table2[],29,FALSE),"")</f>
        <v>NO</v>
      </c>
      <c r="AG20" t="str">
        <f>_xlfn.IFNA(VLOOKUP(Table9[[#This Row],[order-line]],Table2[],32,FALSE),"")</f>
        <v>Material+Cartridge</v>
      </c>
      <c r="AH20" s="100" t="str">
        <f>_xlfn.IFNA(VLOOKUP(Table9[[#This Row],[order-line]],Table6[],2,FALSE),"")</f>
        <v/>
      </c>
      <c r="AI20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Started</v>
      </c>
      <c r="AJ20" s="66"/>
      <c r="AK20">
        <f>Table9[[#This Row],[Open Value]]/Table9[[#This Row],[Total Sections]]</f>
        <v>510</v>
      </c>
      <c r="AL20">
        <f>Table9[Final Assembly]/Table9[Total Sections]</f>
        <v>4.7</v>
      </c>
      <c r="AM20">
        <f>IFERROR(GETPIVOTDATA("Total Section Completed",'Section Completed'!$A$3,"Order",H20,"Line",M20),0)</f>
        <v>0</v>
      </c>
      <c r="AN20">
        <f>Table9[Total Sections]-Table9[[#This Row],[Section Completed]]</f>
        <v>2</v>
      </c>
      <c r="AO20">
        <f>Table9[[#This Row],[Remaining Section]]*Table9[[#This Row],[Unit Price]]</f>
        <v>1020</v>
      </c>
      <c r="AP20">
        <f>Table9[[#This Row],[Unit Time]]*Table9[[#This Row],[Remaining Section]]</f>
        <v>9.4</v>
      </c>
      <c r="AQ20" t="str">
        <f>IF(AND(Table9[[#This Row],[Issue Resolved]]=FALSE,Table9[[#This Row],[Issue Reason]]&lt;&gt;""),Table9[[#This Row],[Issue Reason]],"")</f>
        <v/>
      </c>
      <c r="AR20" s="66">
        <f>IF(SUMPRODUCT(($H$2:$H20=H20)*($AI$2:$AI20=AI20))&gt;1,0,1)</f>
        <v>1</v>
      </c>
      <c r="AS20" s="66">
        <f>YEAR(Table9[[#This Row],[Scheduled Ship Date]])</f>
        <v>2019</v>
      </c>
      <c r="AT20" s="66">
        <f>MONTH(Table9[Scheduled Ship Date])</f>
        <v>2</v>
      </c>
      <c r="AU20" s="66">
        <f>DAY(Table9[Scheduled Ship Date])</f>
        <v>12</v>
      </c>
      <c r="AV20" s="66">
        <f>GETPIVOTDATA("Rep. Count",'Order Calculation'!$A$3,"Scheduled Ship Date",DATE(Table9[[#This Row],[Year]],Table9[[#This Row],[Month]],Table9[[#This Row],[Date]]),"Order",Table9[Order])</f>
        <v>1</v>
      </c>
      <c r="AW20" s="66" t="str">
        <f>IF(Table9[[#This Row],[Order Count]]&lt;2,"Complete","Partial")</f>
        <v>Complete</v>
      </c>
      <c r="AX20" s="66" t="b">
        <f>VLOOKUP(Table9[[#This Row],[order-line]],Table8[],25,FALSE)</f>
        <v>0</v>
      </c>
      <c r="AY20" s="66" t="b">
        <f>VLOOKUP(Table9[[#This Row],[order-line]],Table8[],36,FALSE)</f>
        <v>0</v>
      </c>
      <c r="AZ20" s="66" t="str">
        <f>VLOOKUP(Table9[[#This Row],[order-line]],Table8[],34,FALSE)</f>
        <v/>
      </c>
      <c r="BA20" s="66" t="str">
        <f>VLOOKUP(Table9[[#This Row],[order-line]],Table8[],38,FALSE)</f>
        <v>Done</v>
      </c>
    </row>
    <row r="21" spans="1:53" x14ac:dyDescent="0.25">
      <c r="A21" t="str">
        <f>_xlfn.CONCAT(Table9[[#This Row],[Order]],"-",Table9[[#This Row],[Line]])</f>
        <v>78986-1</v>
      </c>
      <c r="B21">
        <v>12</v>
      </c>
      <c r="C21" s="63">
        <v>43504</v>
      </c>
      <c r="D21" s="63">
        <v>43504</v>
      </c>
      <c r="E21" t="s">
        <v>31</v>
      </c>
      <c r="F21" t="s">
        <v>18</v>
      </c>
      <c r="G21" t="b">
        <v>0</v>
      </c>
      <c r="H21">
        <v>78986</v>
      </c>
      <c r="I21" t="s">
        <v>18</v>
      </c>
      <c r="K21" t="b">
        <v>0</v>
      </c>
      <c r="M21">
        <v>1</v>
      </c>
      <c r="N21">
        <v>1</v>
      </c>
      <c r="O21">
        <v>4</v>
      </c>
      <c r="P21">
        <v>4</v>
      </c>
      <c r="Q21" t="s">
        <v>1364</v>
      </c>
      <c r="R21">
        <v>18.399999999999999</v>
      </c>
      <c r="S21">
        <v>2040</v>
      </c>
      <c r="T21">
        <v>0</v>
      </c>
      <c r="V21" t="s">
        <v>625</v>
      </c>
      <c r="W21" t="s">
        <v>672</v>
      </c>
      <c r="Z21" t="s">
        <v>1365</v>
      </c>
      <c r="AA21" t="s">
        <v>21</v>
      </c>
      <c r="AB21" s="87">
        <v>43494</v>
      </c>
      <c r="AC21" s="87">
        <v>43501</v>
      </c>
      <c r="AD21" t="b">
        <v>0</v>
      </c>
      <c r="AE21" t="b">
        <v>0</v>
      </c>
      <c r="AF21" t="str">
        <f>_xlfn.IFNA(VLOOKUP(Table9[[#This Row],[order-line]],Table2[],29,FALSE),"")</f>
        <v>NO</v>
      </c>
      <c r="AG21" t="str">
        <f>_xlfn.IFNA(VLOOKUP(Table9[[#This Row],[order-line]],Table2[],32,FALSE),"")</f>
        <v/>
      </c>
      <c r="AH21" s="100" t="str">
        <f>_xlfn.IFNA(VLOOKUP(Table9[[#This Row],[order-line]],Table6[],2,FALSE),"")</f>
        <v/>
      </c>
      <c r="AI21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 Incomplete</v>
      </c>
      <c r="AJ21" s="66"/>
      <c r="AK21">
        <f>Table9[[#This Row],[Open Value]]/Table9[[#This Row],[Total Sections]]</f>
        <v>510</v>
      </c>
      <c r="AL21">
        <f>Table9[Final Assembly]/Table9[Total Sections]</f>
        <v>4.5999999999999996</v>
      </c>
      <c r="AM21">
        <f>IFERROR(GETPIVOTDATA("Total Section Completed",'Section Completed'!$A$3,"Order",H21,"Line",M21),0)</f>
        <v>0</v>
      </c>
      <c r="AN21">
        <f>Table9[Total Sections]-Table9[[#This Row],[Section Completed]]</f>
        <v>4</v>
      </c>
      <c r="AO21">
        <f>Table9[[#This Row],[Remaining Section]]*Table9[[#This Row],[Unit Price]]</f>
        <v>2040</v>
      </c>
      <c r="AP21">
        <f>Table9[[#This Row],[Unit Time]]*Table9[[#This Row],[Remaining Section]]</f>
        <v>18.399999999999999</v>
      </c>
      <c r="AQ21" t="str">
        <f>IF(AND(Table9[[#This Row],[Issue Resolved]]=FALSE,Table9[[#This Row],[Issue Reason]]&lt;&gt;""),Table9[[#This Row],[Issue Reason]],"")</f>
        <v/>
      </c>
      <c r="AR21" s="66">
        <f>IF(SUMPRODUCT(($H$2:$H21=H21)*($AI$2:$AI21=AI21))&gt;1,0,1)</f>
        <v>1</v>
      </c>
      <c r="AS21" s="66">
        <f>YEAR(Table9[[#This Row],[Scheduled Ship Date]])</f>
        <v>2019</v>
      </c>
      <c r="AT21" s="66">
        <f>MONTH(Table9[Scheduled Ship Date])</f>
        <v>2</v>
      </c>
      <c r="AU21" s="66">
        <f>DAY(Table9[Scheduled Ship Date])</f>
        <v>8</v>
      </c>
      <c r="AV21" s="66">
        <f>GETPIVOTDATA("Rep. Count",'Order Calculation'!$A$3,"Scheduled Ship Date",DATE(Table9[[#This Row],[Year]],Table9[[#This Row],[Month]],Table9[[#This Row],[Date]]),"Order",Table9[Order])</f>
        <v>1</v>
      </c>
      <c r="AW21" s="66" t="str">
        <f>IF(Table9[[#This Row],[Order Count]]&lt;2,"Complete","Partial")</f>
        <v>Complete</v>
      </c>
      <c r="AX21" s="66" t="b">
        <f>VLOOKUP(Table9[[#This Row],[order-line]],Table8[],25,FALSE)</f>
        <v>1</v>
      </c>
      <c r="AY21" s="66" t="b">
        <f>VLOOKUP(Table9[[#This Row],[order-line]],Table8[],36,FALSE)</f>
        <v>1</v>
      </c>
      <c r="AZ21" s="66" t="str">
        <f>VLOOKUP(Table9[[#This Row],[order-line]],Table8[],34,FALSE)</f>
        <v/>
      </c>
      <c r="BA21" s="66" t="str">
        <f>VLOOKUP(Table9[[#This Row],[order-line]],Table8[],38,FALSE)</f>
        <v/>
      </c>
    </row>
    <row r="22" spans="1:53" x14ac:dyDescent="0.25">
      <c r="A22" t="str">
        <f>_xlfn.CONCAT(Table9[[#This Row],[Order]],"-",Table9[[#This Row],[Line]])</f>
        <v>79106-1</v>
      </c>
      <c r="B22">
        <v>12</v>
      </c>
      <c r="C22" s="63">
        <v>43503</v>
      </c>
      <c r="D22" s="63">
        <v>43503</v>
      </c>
      <c r="E22" t="s">
        <v>128</v>
      </c>
      <c r="F22" t="s">
        <v>18</v>
      </c>
      <c r="G22" t="b">
        <v>0</v>
      </c>
      <c r="H22">
        <v>79106</v>
      </c>
      <c r="I22" t="s">
        <v>0</v>
      </c>
      <c r="J22" t="s">
        <v>156</v>
      </c>
      <c r="K22" t="b">
        <v>0</v>
      </c>
      <c r="M22">
        <v>1</v>
      </c>
      <c r="N22">
        <v>1</v>
      </c>
      <c r="O22">
        <v>3</v>
      </c>
      <c r="P22">
        <v>3</v>
      </c>
      <c r="Q22" t="s">
        <v>1366</v>
      </c>
      <c r="R22">
        <v>14.1</v>
      </c>
      <c r="S22">
        <v>1710</v>
      </c>
      <c r="T22">
        <v>0</v>
      </c>
      <c r="U22" t="s">
        <v>1367</v>
      </c>
      <c r="V22" t="s">
        <v>625</v>
      </c>
      <c r="W22" t="s">
        <v>672</v>
      </c>
      <c r="Z22" t="s">
        <v>1368</v>
      </c>
      <c r="AA22" t="s">
        <v>21</v>
      </c>
      <c r="AB22" s="87">
        <v>43494</v>
      </c>
      <c r="AC22" s="87">
        <v>43500</v>
      </c>
      <c r="AD22" t="b">
        <v>0</v>
      </c>
      <c r="AE22" t="b">
        <v>0</v>
      </c>
      <c r="AF22" t="str">
        <f>_xlfn.IFNA(VLOOKUP(Table9[[#This Row],[order-line]],Table2[],29,FALSE),"")</f>
        <v>NO</v>
      </c>
      <c r="AG22" t="str">
        <f>_xlfn.IFNA(VLOOKUP(Table9[[#This Row],[order-line]],Table2[],32,FALSE),"")</f>
        <v>Material</v>
      </c>
      <c r="AH22" s="100" t="str">
        <f>_xlfn.IFNA(VLOOKUP(Table9[[#This Row],[order-line]],Table6[],2,FALSE),"")</f>
        <v/>
      </c>
      <c r="AI22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2" s="66"/>
      <c r="AK22">
        <f>Table9[[#This Row],[Open Value]]/Table9[[#This Row],[Total Sections]]</f>
        <v>570</v>
      </c>
      <c r="AL22">
        <f>Table9[Final Assembly]/Table9[Total Sections]</f>
        <v>4.7</v>
      </c>
      <c r="AM22">
        <f>IFERROR(GETPIVOTDATA("Total Section Completed",'Section Completed'!$A$3,"Order",H22,"Line",M22),0)</f>
        <v>3</v>
      </c>
      <c r="AN22">
        <f>Table9[Total Sections]-Table9[[#This Row],[Section Completed]]</f>
        <v>0</v>
      </c>
      <c r="AO22">
        <f>Table9[[#This Row],[Remaining Section]]*Table9[[#This Row],[Unit Price]]</f>
        <v>0</v>
      </c>
      <c r="AP22">
        <f>Table9[[#This Row],[Unit Time]]*Table9[[#This Row],[Remaining Section]]</f>
        <v>0</v>
      </c>
      <c r="AQ22" t="str">
        <f>IF(AND(Table9[[#This Row],[Issue Resolved]]=FALSE,Table9[[#This Row],[Issue Reason]]&lt;&gt;""),Table9[[#This Row],[Issue Reason]],"")</f>
        <v>Others</v>
      </c>
      <c r="AR22" s="66">
        <f>IF(SUMPRODUCT(($H$2:$H22=H22)*($AI$2:$AI22=AI22))&gt;1,0,1)</f>
        <v>1</v>
      </c>
      <c r="AS22" s="66">
        <f>YEAR(Table9[[#This Row],[Scheduled Ship Date]])</f>
        <v>2019</v>
      </c>
      <c r="AT22" s="66">
        <f>MONTH(Table9[Scheduled Ship Date])</f>
        <v>2</v>
      </c>
      <c r="AU22" s="66">
        <f>DAY(Table9[Scheduled Ship Date])</f>
        <v>7</v>
      </c>
      <c r="AV22" s="66">
        <f>GETPIVOTDATA("Rep. Count",'Order Calculation'!$A$3,"Scheduled Ship Date",DATE(Table9[[#This Row],[Year]],Table9[[#This Row],[Month]],Table9[[#This Row],[Date]]),"Order",Table9[Order])</f>
        <v>1</v>
      </c>
      <c r="AW22" s="66" t="str">
        <f>IF(Table9[[#This Row],[Order Count]]&lt;2,"Complete","Partial")</f>
        <v>Complete</v>
      </c>
      <c r="AX22" s="66" t="b">
        <f>VLOOKUP(Table9[[#This Row],[order-line]],Table8[],25,FALSE)</f>
        <v>1</v>
      </c>
      <c r="AY22" s="66" t="b">
        <f>VLOOKUP(Table9[[#This Row],[order-line]],Table8[],36,FALSE)</f>
        <v>1</v>
      </c>
      <c r="AZ22" s="66" t="str">
        <f>VLOOKUP(Table9[[#This Row],[order-line]],Table8[],34,FALSE)</f>
        <v/>
      </c>
      <c r="BA22" s="66" t="str">
        <f>VLOOKUP(Table9[[#This Row],[order-line]],Table8[],38,FALSE)</f>
        <v/>
      </c>
    </row>
    <row r="23" spans="1:53" x14ac:dyDescent="0.25">
      <c r="A23" t="str">
        <f>_xlfn.CONCAT(Table9[[#This Row],[Order]],"-",Table9[[#This Row],[Line]])</f>
        <v>79106-2</v>
      </c>
      <c r="B23">
        <v>12</v>
      </c>
      <c r="C23" s="63">
        <v>43503</v>
      </c>
      <c r="D23" s="63">
        <v>43503</v>
      </c>
      <c r="E23" t="s">
        <v>128</v>
      </c>
      <c r="F23" t="s">
        <v>18</v>
      </c>
      <c r="G23" t="b">
        <v>0</v>
      </c>
      <c r="H23">
        <v>79106</v>
      </c>
      <c r="I23" t="s">
        <v>0</v>
      </c>
      <c r="J23" t="s">
        <v>156</v>
      </c>
      <c r="K23" t="b">
        <v>0</v>
      </c>
      <c r="M23">
        <v>2</v>
      </c>
      <c r="N23">
        <v>1</v>
      </c>
      <c r="O23">
        <v>3</v>
      </c>
      <c r="P23">
        <v>3</v>
      </c>
      <c r="Q23" t="s">
        <v>1369</v>
      </c>
      <c r="R23">
        <v>14.1</v>
      </c>
      <c r="S23">
        <v>1710</v>
      </c>
      <c r="T23">
        <v>0</v>
      </c>
      <c r="U23" t="s">
        <v>1367</v>
      </c>
      <c r="V23" t="s">
        <v>625</v>
      </c>
      <c r="W23" t="s">
        <v>672</v>
      </c>
      <c r="Z23" t="s">
        <v>1370</v>
      </c>
      <c r="AA23" t="s">
        <v>21</v>
      </c>
      <c r="AB23" s="87">
        <v>43494</v>
      </c>
      <c r="AC23" s="87">
        <v>43500</v>
      </c>
      <c r="AD23" t="b">
        <v>0</v>
      </c>
      <c r="AE23" t="b">
        <v>0</v>
      </c>
      <c r="AF23" t="str">
        <f>_xlfn.IFNA(VLOOKUP(Table9[[#This Row],[order-line]],Table2[],29,FALSE),"")</f>
        <v>NO</v>
      </c>
      <c r="AG23" t="str">
        <f>_xlfn.IFNA(VLOOKUP(Table9[[#This Row],[order-line]],Table2[],32,FALSE),"")</f>
        <v>Material</v>
      </c>
      <c r="AH23" s="100" t="str">
        <f>_xlfn.IFNA(VLOOKUP(Table9[[#This Row],[order-line]],Table6[],2,FALSE),"")</f>
        <v/>
      </c>
      <c r="AI23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Packaging Finished</v>
      </c>
      <c r="AJ23" s="66"/>
      <c r="AK23">
        <f>Table9[[#This Row],[Open Value]]/Table9[[#This Row],[Total Sections]]</f>
        <v>570</v>
      </c>
      <c r="AL23">
        <f>Table9[Final Assembly]/Table9[Total Sections]</f>
        <v>4.7</v>
      </c>
      <c r="AM23">
        <f>IFERROR(GETPIVOTDATA("Total Section Completed",'Section Completed'!$A$3,"Order",H23,"Line",M23),0)</f>
        <v>3</v>
      </c>
      <c r="AN23">
        <f>Table9[Total Sections]-Table9[[#This Row],[Section Completed]]</f>
        <v>0</v>
      </c>
      <c r="AO23">
        <f>Table9[[#This Row],[Remaining Section]]*Table9[[#This Row],[Unit Price]]</f>
        <v>0</v>
      </c>
      <c r="AP23">
        <f>Table9[[#This Row],[Unit Time]]*Table9[[#This Row],[Remaining Section]]</f>
        <v>0</v>
      </c>
      <c r="AQ23" t="str">
        <f>IF(AND(Table9[[#This Row],[Issue Resolved]]=FALSE,Table9[[#This Row],[Issue Reason]]&lt;&gt;""),Table9[[#This Row],[Issue Reason]],"")</f>
        <v>Others</v>
      </c>
      <c r="AR23" s="66">
        <f>IF(SUMPRODUCT(($H$2:$H23=H23)*($AI$2:$AI23=AI23))&gt;1,0,1)</f>
        <v>0</v>
      </c>
      <c r="AS23" s="66">
        <f>YEAR(Table9[[#This Row],[Scheduled Ship Date]])</f>
        <v>2019</v>
      </c>
      <c r="AT23" s="66">
        <f>MONTH(Table9[Scheduled Ship Date])</f>
        <v>2</v>
      </c>
      <c r="AU23" s="66">
        <f>DAY(Table9[Scheduled Ship Date])</f>
        <v>7</v>
      </c>
      <c r="AV23" s="66">
        <f>GETPIVOTDATA("Rep. Count",'Order Calculation'!$A$3,"Scheduled Ship Date",DATE(Table9[[#This Row],[Year]],Table9[[#This Row],[Month]],Table9[[#This Row],[Date]]),"Order",Table9[Order])</f>
        <v>1</v>
      </c>
      <c r="AW23" s="66" t="str">
        <f>IF(Table9[[#This Row],[Order Count]]&lt;2,"Complete","Partial")</f>
        <v>Complete</v>
      </c>
      <c r="AX23" s="66" t="b">
        <f>VLOOKUP(Table9[[#This Row],[order-line]],Table8[],25,FALSE)</f>
        <v>1</v>
      </c>
      <c r="AY23" s="66" t="b">
        <f>VLOOKUP(Table9[[#This Row],[order-line]],Table8[],36,FALSE)</f>
        <v>1</v>
      </c>
      <c r="AZ23" s="66" t="str">
        <f>VLOOKUP(Table9[[#This Row],[order-line]],Table8[],34,FALSE)</f>
        <v/>
      </c>
      <c r="BA23" s="66" t="str">
        <f>VLOOKUP(Table9[[#This Row],[order-line]],Table8[],38,FALSE)</f>
        <v/>
      </c>
    </row>
    <row r="24" spans="1:53" x14ac:dyDescent="0.25">
      <c r="A24" t="str">
        <f>_xlfn.CONCAT(Table9[[#This Row],[Order]],"-",Table9[[#This Row],[Line]])</f>
        <v>78822-1</v>
      </c>
      <c r="B24">
        <v>12</v>
      </c>
      <c r="C24" s="63">
        <v>43504</v>
      </c>
      <c r="D24" s="63">
        <v>43504</v>
      </c>
      <c r="E24" t="s">
        <v>31</v>
      </c>
      <c r="F24" t="s">
        <v>18</v>
      </c>
      <c r="G24" t="b">
        <v>0</v>
      </c>
      <c r="H24">
        <v>78822</v>
      </c>
      <c r="I24" t="s">
        <v>18</v>
      </c>
      <c r="K24" t="b">
        <v>0</v>
      </c>
      <c r="M24">
        <v>1</v>
      </c>
      <c r="N24">
        <v>1</v>
      </c>
      <c r="O24">
        <v>2</v>
      </c>
      <c r="P24">
        <v>2</v>
      </c>
      <c r="Q24" t="s">
        <v>1371</v>
      </c>
      <c r="R24">
        <v>15</v>
      </c>
      <c r="S24">
        <v>960</v>
      </c>
      <c r="T24">
        <v>0</v>
      </c>
      <c r="V24" t="s">
        <v>665</v>
      </c>
      <c r="W24" t="s">
        <v>626</v>
      </c>
      <c r="Z24" t="s">
        <v>106</v>
      </c>
      <c r="AA24" t="s">
        <v>21</v>
      </c>
      <c r="AB24" s="87">
        <v>43499</v>
      </c>
      <c r="AC24" s="87">
        <v>43501</v>
      </c>
      <c r="AD24" t="b">
        <v>0</v>
      </c>
      <c r="AE24" t="b">
        <v>0</v>
      </c>
      <c r="AF24" t="str">
        <f>_xlfn.IFNA(VLOOKUP(Table9[[#This Row],[order-line]],Table2[],29,FALSE),"")</f>
        <v>OK</v>
      </c>
      <c r="AG24" t="str">
        <f>_xlfn.IFNA(VLOOKUP(Table9[[#This Row],[order-line]],Table2[],32,FALSE),"")</f>
        <v/>
      </c>
      <c r="AH24" s="100" t="str">
        <f>_xlfn.IFNA(VLOOKUP(Table9[[#This Row],[order-line]],Table6[],2,FALSE),"")</f>
        <v/>
      </c>
      <c r="AI24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4" s="66"/>
      <c r="AK24">
        <f>Table9[[#This Row],[Open Value]]/Table9[[#This Row],[Total Sections]]</f>
        <v>480</v>
      </c>
      <c r="AL24">
        <f>Table9[Final Assembly]/Table9[Total Sections]</f>
        <v>7.5</v>
      </c>
      <c r="AM24">
        <f>IFERROR(GETPIVOTDATA("Total Section Completed",'Section Completed'!$A$3,"Order",H24,"Line",M24),0)</f>
        <v>0</v>
      </c>
      <c r="AN24">
        <f>Table9[Total Sections]-Table9[[#This Row],[Section Completed]]</f>
        <v>2</v>
      </c>
      <c r="AO24">
        <f>Table9[[#This Row],[Remaining Section]]*Table9[[#This Row],[Unit Price]]</f>
        <v>960</v>
      </c>
      <c r="AP24">
        <f>Table9[[#This Row],[Unit Time]]*Table9[[#This Row],[Remaining Section]]</f>
        <v>15</v>
      </c>
      <c r="AQ24" t="str">
        <f>IF(AND(Table9[[#This Row],[Issue Resolved]]=FALSE,Table9[[#This Row],[Issue Reason]]&lt;&gt;""),Table9[[#This Row],[Issue Reason]],"")</f>
        <v/>
      </c>
      <c r="AR24" s="66">
        <f>IF(SUMPRODUCT(($H$2:$H24=H24)*($AI$2:$AI24=AI24))&gt;1,0,1)</f>
        <v>1</v>
      </c>
      <c r="AS24" s="66">
        <f>YEAR(Table9[[#This Row],[Scheduled Ship Date]])</f>
        <v>2019</v>
      </c>
      <c r="AT24" s="66">
        <f>MONTH(Table9[Scheduled Ship Date])</f>
        <v>2</v>
      </c>
      <c r="AU24" s="66">
        <f>DAY(Table9[Scheduled Ship Date])</f>
        <v>8</v>
      </c>
      <c r="AV24" s="66">
        <f>GETPIVOTDATA("Rep. Count",'Order Calculation'!$A$3,"Scheduled Ship Date",DATE(Table9[[#This Row],[Year]],Table9[[#This Row],[Month]],Table9[[#This Row],[Date]]),"Order",Table9[Order])</f>
        <v>1</v>
      </c>
      <c r="AW24" s="66" t="str">
        <f>IF(Table9[[#This Row],[Order Count]]&lt;2,"Complete","Partial")</f>
        <v>Complete</v>
      </c>
      <c r="AX24" s="66" t="b">
        <f>VLOOKUP(Table9[[#This Row],[order-line]],Table8[],25,FALSE)</f>
        <v>1</v>
      </c>
      <c r="AY24" s="66" t="b">
        <f>VLOOKUP(Table9[[#This Row],[order-line]],Table8[],36,FALSE)</f>
        <v>0</v>
      </c>
      <c r="AZ24" s="66" t="str">
        <f>VLOOKUP(Table9[[#This Row],[order-line]],Table8[],34,FALSE)</f>
        <v/>
      </c>
      <c r="BA24" s="66" t="str">
        <f>VLOOKUP(Table9[[#This Row],[order-line]],Table8[],38,FALSE)</f>
        <v>Done</v>
      </c>
    </row>
    <row r="25" spans="1:53" x14ac:dyDescent="0.25">
      <c r="A25" t="str">
        <f>_xlfn.CONCAT(Table9[[#This Row],[Order]],"-",Table9[[#This Row],[Line]])</f>
        <v>78822-2</v>
      </c>
      <c r="B25">
        <v>12</v>
      </c>
      <c r="C25" s="63">
        <v>43504</v>
      </c>
      <c r="D25" s="63">
        <v>43504</v>
      </c>
      <c r="E25" t="s">
        <v>31</v>
      </c>
      <c r="F25" t="s">
        <v>18</v>
      </c>
      <c r="G25" t="b">
        <v>0</v>
      </c>
      <c r="H25">
        <v>78822</v>
      </c>
      <c r="I25" t="s">
        <v>18</v>
      </c>
      <c r="K25" t="b">
        <v>0</v>
      </c>
      <c r="M25">
        <v>2</v>
      </c>
      <c r="N25">
        <v>1</v>
      </c>
      <c r="O25">
        <v>1</v>
      </c>
      <c r="P25">
        <v>1</v>
      </c>
      <c r="Q25" t="s">
        <v>1372</v>
      </c>
      <c r="R25">
        <v>5.9</v>
      </c>
      <c r="S25">
        <v>480</v>
      </c>
      <c r="T25">
        <v>0</v>
      </c>
      <c r="V25" t="s">
        <v>665</v>
      </c>
      <c r="W25" t="s">
        <v>626</v>
      </c>
      <c r="Z25" t="s">
        <v>1373</v>
      </c>
      <c r="AA25" t="s">
        <v>21</v>
      </c>
      <c r="AB25" s="87">
        <v>43499</v>
      </c>
      <c r="AC25" s="87">
        <v>43501</v>
      </c>
      <c r="AD25" t="b">
        <v>0</v>
      </c>
      <c r="AE25" t="b">
        <v>0</v>
      </c>
      <c r="AF25" t="str">
        <f>_xlfn.IFNA(VLOOKUP(Table9[[#This Row],[order-line]],Table2[],29,FALSE),"")</f>
        <v>OK</v>
      </c>
      <c r="AG25" t="str">
        <f>_xlfn.IFNA(VLOOKUP(Table9[[#This Row],[order-line]],Table2[],32,FALSE),"")</f>
        <v/>
      </c>
      <c r="AH25" s="100" t="str">
        <f>_xlfn.IFNA(VLOOKUP(Table9[[#This Row],[order-line]],Table6[],2,FALSE),"")</f>
        <v/>
      </c>
      <c r="AI25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5" s="66"/>
      <c r="AK25">
        <f>Table9[[#This Row],[Open Value]]/Table9[[#This Row],[Total Sections]]</f>
        <v>480</v>
      </c>
      <c r="AL25">
        <f>Table9[Final Assembly]/Table9[Total Sections]</f>
        <v>5.9</v>
      </c>
      <c r="AM25">
        <f>IFERROR(GETPIVOTDATA("Total Section Completed",'Section Completed'!$A$3,"Order",H25,"Line",M25),0)</f>
        <v>0</v>
      </c>
      <c r="AN25">
        <f>Table9[Total Sections]-Table9[[#This Row],[Section Completed]]</f>
        <v>1</v>
      </c>
      <c r="AO25">
        <f>Table9[[#This Row],[Remaining Section]]*Table9[[#This Row],[Unit Price]]</f>
        <v>480</v>
      </c>
      <c r="AP25">
        <f>Table9[[#This Row],[Unit Time]]*Table9[[#This Row],[Remaining Section]]</f>
        <v>5.9</v>
      </c>
      <c r="AQ25" t="str">
        <f>IF(AND(Table9[[#This Row],[Issue Resolved]]=FALSE,Table9[[#This Row],[Issue Reason]]&lt;&gt;""),Table9[[#This Row],[Issue Reason]],"")</f>
        <v/>
      </c>
      <c r="AR25" s="66">
        <f>IF(SUMPRODUCT(($H$2:$H25=H25)*($AI$2:$AI25=AI25))&gt;1,0,1)</f>
        <v>0</v>
      </c>
      <c r="AS25" s="66">
        <f>YEAR(Table9[[#This Row],[Scheduled Ship Date]])</f>
        <v>2019</v>
      </c>
      <c r="AT25" s="66">
        <f>MONTH(Table9[Scheduled Ship Date])</f>
        <v>2</v>
      </c>
      <c r="AU25" s="66">
        <f>DAY(Table9[Scheduled Ship Date])</f>
        <v>8</v>
      </c>
      <c r="AV25" s="66">
        <f>GETPIVOTDATA("Rep. Count",'Order Calculation'!$A$3,"Scheduled Ship Date",DATE(Table9[[#This Row],[Year]],Table9[[#This Row],[Month]],Table9[[#This Row],[Date]]),"Order",Table9[Order])</f>
        <v>1</v>
      </c>
      <c r="AW25" s="66" t="str">
        <f>IF(Table9[[#This Row],[Order Count]]&lt;2,"Complete","Partial")</f>
        <v>Complete</v>
      </c>
      <c r="AX25" s="66" t="b">
        <f>VLOOKUP(Table9[[#This Row],[order-line]],Table8[],25,FALSE)</f>
        <v>1</v>
      </c>
      <c r="AY25" s="66" t="b">
        <f>VLOOKUP(Table9[[#This Row],[order-line]],Table8[],36,FALSE)</f>
        <v>1</v>
      </c>
      <c r="AZ25" s="66" t="str">
        <f>VLOOKUP(Table9[[#This Row],[order-line]],Table8[],34,FALSE)</f>
        <v/>
      </c>
      <c r="BA25" s="66" t="str">
        <f>VLOOKUP(Table9[[#This Row],[order-line]],Table8[],38,FALSE)</f>
        <v>Done</v>
      </c>
    </row>
    <row r="26" spans="1:53" x14ac:dyDescent="0.25">
      <c r="A26" t="str">
        <f>_xlfn.CONCAT(Table9[[#This Row],[Order]],"-",Table9[[#This Row],[Line]])</f>
        <v>78822-3</v>
      </c>
      <c r="B26">
        <v>12</v>
      </c>
      <c r="C26" s="63">
        <v>43504</v>
      </c>
      <c r="D26" s="63">
        <v>43504</v>
      </c>
      <c r="E26" t="s">
        <v>31</v>
      </c>
      <c r="F26" t="s">
        <v>18</v>
      </c>
      <c r="G26" t="b">
        <v>0</v>
      </c>
      <c r="H26">
        <v>78822</v>
      </c>
      <c r="I26" t="s">
        <v>18</v>
      </c>
      <c r="K26" t="b">
        <v>0</v>
      </c>
      <c r="M26">
        <v>3</v>
      </c>
      <c r="N26">
        <v>1</v>
      </c>
      <c r="O26">
        <v>3</v>
      </c>
      <c r="P26">
        <v>3</v>
      </c>
      <c r="Q26" t="s">
        <v>1374</v>
      </c>
      <c r="R26">
        <v>28.5</v>
      </c>
      <c r="S26">
        <v>2400</v>
      </c>
      <c r="T26">
        <v>0</v>
      </c>
      <c r="V26" t="s">
        <v>665</v>
      </c>
      <c r="W26" t="s">
        <v>626</v>
      </c>
      <c r="Z26" t="s">
        <v>1375</v>
      </c>
      <c r="AA26" t="s">
        <v>21</v>
      </c>
      <c r="AB26" s="87">
        <v>43499</v>
      </c>
      <c r="AC26" s="87">
        <v>43501</v>
      </c>
      <c r="AD26" t="b">
        <v>0</v>
      </c>
      <c r="AE26" t="b">
        <v>0</v>
      </c>
      <c r="AF26" t="str">
        <f>_xlfn.IFNA(VLOOKUP(Table9[[#This Row],[order-line]],Table2[],29,FALSE),"")</f>
        <v>OK</v>
      </c>
      <c r="AG26" t="str">
        <f>_xlfn.IFNA(VLOOKUP(Table9[[#This Row],[order-line]],Table2[],32,FALSE),"")</f>
        <v/>
      </c>
      <c r="AH26" s="100" t="str">
        <f>_xlfn.IFNA(VLOOKUP(Table9[[#This Row],[order-line]],Table6[],2,FALSE),"")</f>
        <v/>
      </c>
      <c r="AI26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6" s="66"/>
      <c r="AK26">
        <f>Table9[[#This Row],[Open Value]]/Table9[[#This Row],[Total Sections]]</f>
        <v>800</v>
      </c>
      <c r="AL26">
        <f>Table9[Final Assembly]/Table9[Total Sections]</f>
        <v>9.5</v>
      </c>
      <c r="AM26">
        <f>IFERROR(GETPIVOTDATA("Total Section Completed",'Section Completed'!$A$3,"Order",H26,"Line",M26),0)</f>
        <v>0</v>
      </c>
      <c r="AN26">
        <f>Table9[Total Sections]-Table9[[#This Row],[Section Completed]]</f>
        <v>3</v>
      </c>
      <c r="AO26">
        <f>Table9[[#This Row],[Remaining Section]]*Table9[[#This Row],[Unit Price]]</f>
        <v>2400</v>
      </c>
      <c r="AP26">
        <f>Table9[[#This Row],[Unit Time]]*Table9[[#This Row],[Remaining Section]]</f>
        <v>28.5</v>
      </c>
      <c r="AQ26" t="str">
        <f>IF(AND(Table9[[#This Row],[Issue Resolved]]=FALSE,Table9[[#This Row],[Issue Reason]]&lt;&gt;""),Table9[[#This Row],[Issue Reason]],"")</f>
        <v/>
      </c>
      <c r="AR26" s="66">
        <f>IF(SUMPRODUCT(($H$2:$H26=H26)*($AI$2:$AI26=AI26))&gt;1,0,1)</f>
        <v>0</v>
      </c>
      <c r="AS26" s="66">
        <f>YEAR(Table9[[#This Row],[Scheduled Ship Date]])</f>
        <v>2019</v>
      </c>
      <c r="AT26" s="66">
        <f>MONTH(Table9[Scheduled Ship Date])</f>
        <v>2</v>
      </c>
      <c r="AU26" s="66">
        <f>DAY(Table9[Scheduled Ship Date])</f>
        <v>8</v>
      </c>
      <c r="AV26" s="66">
        <f>GETPIVOTDATA("Rep. Count",'Order Calculation'!$A$3,"Scheduled Ship Date",DATE(Table9[[#This Row],[Year]],Table9[[#This Row],[Month]],Table9[[#This Row],[Date]]),"Order",Table9[Order])</f>
        <v>1</v>
      </c>
      <c r="AW26" s="66" t="str">
        <f>IF(Table9[[#This Row],[Order Count]]&lt;2,"Complete","Partial")</f>
        <v>Complete</v>
      </c>
      <c r="AX26" s="66" t="b">
        <f>VLOOKUP(Table9[[#This Row],[order-line]],Table8[],25,FALSE)</f>
        <v>1</v>
      </c>
      <c r="AY26" s="66" t="b">
        <f>VLOOKUP(Table9[[#This Row],[order-line]],Table8[],36,FALSE)</f>
        <v>1</v>
      </c>
      <c r="AZ26" s="66" t="str">
        <f>VLOOKUP(Table9[[#This Row],[order-line]],Table8[],34,FALSE)</f>
        <v/>
      </c>
      <c r="BA26" s="66" t="str">
        <f>VLOOKUP(Table9[[#This Row],[order-line]],Table8[],38,FALSE)</f>
        <v>Done</v>
      </c>
    </row>
    <row r="27" spans="1:53" x14ac:dyDescent="0.25">
      <c r="A27" t="str">
        <f>_xlfn.CONCAT(Table9[[#This Row],[Order]],"-",Table9[[#This Row],[Line]])</f>
        <v>78822-4</v>
      </c>
      <c r="B27">
        <v>12</v>
      </c>
      <c r="C27" s="63">
        <v>43504</v>
      </c>
      <c r="D27" s="63">
        <v>43504</v>
      </c>
      <c r="E27" t="s">
        <v>31</v>
      </c>
      <c r="F27" t="s">
        <v>18</v>
      </c>
      <c r="G27" t="b">
        <v>0</v>
      </c>
      <c r="H27">
        <v>78822</v>
      </c>
      <c r="I27" t="s">
        <v>18</v>
      </c>
      <c r="K27" t="b">
        <v>0</v>
      </c>
      <c r="M27">
        <v>4</v>
      </c>
      <c r="N27">
        <v>1</v>
      </c>
      <c r="O27">
        <v>1</v>
      </c>
      <c r="P27">
        <v>1</v>
      </c>
      <c r="Q27" t="s">
        <v>1376</v>
      </c>
      <c r="R27">
        <v>7</v>
      </c>
      <c r="S27">
        <v>560</v>
      </c>
      <c r="T27">
        <v>0</v>
      </c>
      <c r="V27" t="s">
        <v>665</v>
      </c>
      <c r="W27" t="s">
        <v>626</v>
      </c>
      <c r="Z27" t="s">
        <v>1377</v>
      </c>
      <c r="AA27" t="s">
        <v>21</v>
      </c>
      <c r="AB27" s="87">
        <v>43499</v>
      </c>
      <c r="AC27" s="87">
        <v>43501</v>
      </c>
      <c r="AD27" t="b">
        <v>0</v>
      </c>
      <c r="AE27" t="b">
        <v>0</v>
      </c>
      <c r="AF27" t="str">
        <f>_xlfn.IFNA(VLOOKUP(Table9[[#This Row],[order-line]],Table2[],29,FALSE),"")</f>
        <v>OK</v>
      </c>
      <c r="AG27" t="str">
        <f>_xlfn.IFNA(VLOOKUP(Table9[[#This Row],[order-line]],Table2[],32,FALSE),"")</f>
        <v/>
      </c>
      <c r="AH27" s="100" t="str">
        <f>_xlfn.IFNA(VLOOKUP(Table9[[#This Row],[order-line]],Table6[],2,FALSE),"")</f>
        <v/>
      </c>
      <c r="AI27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Machine Shop Finished -Ready</v>
      </c>
      <c r="AJ27" s="66"/>
      <c r="AK27">
        <f>Table9[[#This Row],[Open Value]]/Table9[[#This Row],[Total Sections]]</f>
        <v>560</v>
      </c>
      <c r="AL27">
        <f>Table9[Final Assembly]/Table9[Total Sections]</f>
        <v>7</v>
      </c>
      <c r="AM27">
        <f>IFERROR(GETPIVOTDATA("Total Section Completed",'Section Completed'!$A$3,"Order",H27,"Line",M27),0)</f>
        <v>0</v>
      </c>
      <c r="AN27">
        <f>Table9[Total Sections]-Table9[[#This Row],[Section Completed]]</f>
        <v>1</v>
      </c>
      <c r="AO27">
        <f>Table9[[#This Row],[Remaining Section]]*Table9[[#This Row],[Unit Price]]</f>
        <v>560</v>
      </c>
      <c r="AP27">
        <f>Table9[[#This Row],[Unit Time]]*Table9[[#This Row],[Remaining Section]]</f>
        <v>7</v>
      </c>
      <c r="AQ27" t="str">
        <f>IF(AND(Table9[[#This Row],[Issue Resolved]]=FALSE,Table9[[#This Row],[Issue Reason]]&lt;&gt;""),Table9[[#This Row],[Issue Reason]],"")</f>
        <v/>
      </c>
      <c r="AR27" s="66">
        <f>IF(SUMPRODUCT(($H$2:$H27=H27)*($AI$2:$AI27=AI27))&gt;1,0,1)</f>
        <v>0</v>
      </c>
      <c r="AS27" s="66">
        <f>YEAR(Table9[[#This Row],[Scheduled Ship Date]])</f>
        <v>2019</v>
      </c>
      <c r="AT27" s="66">
        <f>MONTH(Table9[Scheduled Ship Date])</f>
        <v>2</v>
      </c>
      <c r="AU27" s="66">
        <f>DAY(Table9[Scheduled Ship Date])</f>
        <v>8</v>
      </c>
      <c r="AV27" s="66">
        <f>GETPIVOTDATA("Rep. Count",'Order Calculation'!$A$3,"Scheduled Ship Date",DATE(Table9[[#This Row],[Year]],Table9[[#This Row],[Month]],Table9[[#This Row],[Date]]),"Order",Table9[Order])</f>
        <v>1</v>
      </c>
      <c r="AW27" s="66" t="str">
        <f>IF(Table9[[#This Row],[Order Count]]&lt;2,"Complete","Partial")</f>
        <v>Complete</v>
      </c>
      <c r="AX27" s="66" t="b">
        <f>VLOOKUP(Table9[[#This Row],[order-line]],Table8[],25,FALSE)</f>
        <v>1</v>
      </c>
      <c r="AY27" s="66" t="b">
        <f>VLOOKUP(Table9[[#This Row],[order-line]],Table8[],36,FALSE)</f>
        <v>1</v>
      </c>
      <c r="AZ27" s="66" t="str">
        <f>VLOOKUP(Table9[[#This Row],[order-line]],Table8[],34,FALSE)</f>
        <v/>
      </c>
      <c r="BA27" s="66" t="str">
        <f>VLOOKUP(Table9[[#This Row],[order-line]],Table8[],38,FALSE)</f>
        <v>Done</v>
      </c>
    </row>
    <row r="28" spans="1:53" x14ac:dyDescent="0.25">
      <c r="A28" t="str">
        <f>_xlfn.CONCAT(Table9[[#This Row],[Order]],"-",Table9[[#This Row],[Line]])</f>
        <v>78650-1</v>
      </c>
      <c r="B28">
        <v>15</v>
      </c>
      <c r="C28" s="63">
        <v>43500</v>
      </c>
      <c r="D28" s="63">
        <v>43500</v>
      </c>
      <c r="E28" t="s">
        <v>150</v>
      </c>
      <c r="F28" t="s">
        <v>18</v>
      </c>
      <c r="G28" t="b">
        <v>0</v>
      </c>
      <c r="H28">
        <v>78650</v>
      </c>
      <c r="I28" t="s">
        <v>19</v>
      </c>
      <c r="K28" t="b">
        <v>0</v>
      </c>
      <c r="M28">
        <v>1</v>
      </c>
      <c r="N28">
        <v>1</v>
      </c>
      <c r="O28">
        <v>3</v>
      </c>
      <c r="P28">
        <v>3</v>
      </c>
      <c r="Q28" t="s">
        <v>1378</v>
      </c>
      <c r="R28">
        <v>27</v>
      </c>
      <c r="S28">
        <v>2040</v>
      </c>
      <c r="T28">
        <v>0</v>
      </c>
      <c r="U28" t="s">
        <v>1379</v>
      </c>
      <c r="V28" t="s">
        <v>627</v>
      </c>
      <c r="W28" t="s">
        <v>610</v>
      </c>
      <c r="X28" t="s">
        <v>1380</v>
      </c>
      <c r="Z28" t="s">
        <v>46</v>
      </c>
      <c r="AA28" t="s">
        <v>21</v>
      </c>
      <c r="AB28" s="87">
        <v>43499</v>
      </c>
      <c r="AC28" s="87">
        <v>43500</v>
      </c>
      <c r="AD28" t="b">
        <v>0</v>
      </c>
      <c r="AE28" t="b">
        <v>0</v>
      </c>
      <c r="AF28" t="str">
        <f>_xlfn.IFNA(VLOOKUP(Table9[[#This Row],[order-line]],Table2[],29,FALSE),"")</f>
        <v>NO</v>
      </c>
      <c r="AG28" t="str">
        <f>_xlfn.IFNA(VLOOKUP(Table9[[#This Row],[order-line]],Table2[],32,FALSE),"")</f>
        <v/>
      </c>
      <c r="AH28" s="100" t="str">
        <f>_xlfn.IFNA(VLOOKUP(Table9[[#This Row],[order-line]],Table6[],2,FALSE),"")</f>
        <v/>
      </c>
      <c r="AI28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28" s="66"/>
      <c r="AK28">
        <f>Table9[[#This Row],[Open Value]]/Table9[[#This Row],[Total Sections]]</f>
        <v>680</v>
      </c>
      <c r="AL28">
        <f>Table9[Final Assembly]/Table9[Total Sections]</f>
        <v>9</v>
      </c>
      <c r="AM28">
        <f>IFERROR(GETPIVOTDATA("Total Section Completed",'Section Completed'!$A$3,"Order",H28,"Line",M28),0)</f>
        <v>0</v>
      </c>
      <c r="AN28">
        <f>Table9[Total Sections]-Table9[[#This Row],[Section Completed]]</f>
        <v>3</v>
      </c>
      <c r="AO28">
        <f>Table9[[#This Row],[Remaining Section]]*Table9[[#This Row],[Unit Price]]</f>
        <v>2040</v>
      </c>
      <c r="AP28">
        <f>Table9[[#This Row],[Unit Time]]*Table9[[#This Row],[Remaining Section]]</f>
        <v>27</v>
      </c>
      <c r="AQ28" t="str">
        <f>IF(AND(Table9[[#This Row],[Issue Resolved]]=FALSE,Table9[[#This Row],[Issue Reason]]&lt;&gt;""),Table9[[#This Row],[Issue Reason]],"")</f>
        <v/>
      </c>
      <c r="AR28" s="66">
        <f>IF(SUMPRODUCT(($H$2:$H28=H28)*($AI$2:$AI28=AI28))&gt;1,0,1)</f>
        <v>1</v>
      </c>
      <c r="AS28" s="66">
        <f>YEAR(Table9[[#This Row],[Scheduled Ship Date]])</f>
        <v>2019</v>
      </c>
      <c r="AT28" s="66">
        <f>MONTH(Table9[Scheduled Ship Date])</f>
        <v>2</v>
      </c>
      <c r="AU28" s="66">
        <f>DAY(Table9[Scheduled Ship Date])</f>
        <v>4</v>
      </c>
      <c r="AV28" s="66">
        <f>GETPIVOTDATA("Rep. Count",'Order Calculation'!$A$3,"Scheduled Ship Date",DATE(Table9[[#This Row],[Year]],Table9[[#This Row],[Month]],Table9[[#This Row],[Date]]),"Order",Table9[Order])</f>
        <v>1</v>
      </c>
      <c r="AW28" s="66" t="str">
        <f>IF(Table9[[#This Row],[Order Count]]&lt;2,"Complete","Partial")</f>
        <v>Complete</v>
      </c>
      <c r="AX28" s="66" t="b">
        <f>VLOOKUP(Table9[[#This Row],[order-line]],Table8[],25,FALSE)</f>
        <v>1</v>
      </c>
      <c r="AY28" s="66" t="b">
        <f>VLOOKUP(Table9[[#This Row],[order-line]],Table8[],36,FALSE)</f>
        <v>1</v>
      </c>
      <c r="AZ28" s="66" t="str">
        <f>VLOOKUP(Table9[[#This Row],[order-line]],Table8[],34,FALSE)</f>
        <v/>
      </c>
      <c r="BA28" s="66" t="str">
        <f>VLOOKUP(Table9[[#This Row],[order-line]],Table8[],38,FALSE)</f>
        <v>Done</v>
      </c>
    </row>
    <row r="29" spans="1:53" x14ac:dyDescent="0.25">
      <c r="A29" t="str">
        <f>_xlfn.CONCAT(Table9[[#This Row],[Order]],"-",Table9[[#This Row],[Line]])</f>
        <v>78650-2</v>
      </c>
      <c r="B29">
        <v>15</v>
      </c>
      <c r="C29" s="63">
        <v>43500</v>
      </c>
      <c r="D29" s="63">
        <v>43500</v>
      </c>
      <c r="E29" t="s">
        <v>150</v>
      </c>
      <c r="F29" t="s">
        <v>18</v>
      </c>
      <c r="G29" t="b">
        <v>0</v>
      </c>
      <c r="H29">
        <v>78650</v>
      </c>
      <c r="I29" t="s">
        <v>19</v>
      </c>
      <c r="K29" t="b">
        <v>0</v>
      </c>
      <c r="M29">
        <v>2</v>
      </c>
      <c r="N29">
        <v>1</v>
      </c>
      <c r="O29">
        <v>12</v>
      </c>
      <c r="P29">
        <v>12</v>
      </c>
      <c r="Q29" t="s">
        <v>1381</v>
      </c>
      <c r="R29">
        <v>36</v>
      </c>
      <c r="S29">
        <v>4080</v>
      </c>
      <c r="T29">
        <v>0</v>
      </c>
      <c r="U29" t="s">
        <v>1379</v>
      </c>
      <c r="V29" t="s">
        <v>627</v>
      </c>
      <c r="W29" t="s">
        <v>610</v>
      </c>
      <c r="Z29" t="s">
        <v>23</v>
      </c>
      <c r="AA29" t="s">
        <v>21</v>
      </c>
      <c r="AB29" s="87">
        <v>43499</v>
      </c>
      <c r="AC29" s="87">
        <v>43500</v>
      </c>
      <c r="AD29" t="b">
        <v>0</v>
      </c>
      <c r="AE29" t="b">
        <v>0</v>
      </c>
      <c r="AF29" t="str">
        <f>_xlfn.IFNA(VLOOKUP(Table9[[#This Row],[order-line]],Table2[],29,FALSE),"")</f>
        <v>NO</v>
      </c>
      <c r="AG29" t="str">
        <f>_xlfn.IFNA(VLOOKUP(Table9[[#This Row],[order-line]],Table2[],32,FALSE),"")</f>
        <v/>
      </c>
      <c r="AH29" s="100" t="str">
        <f>_xlfn.IFNA(VLOOKUP(Table9[[#This Row],[order-line]],Table6[],2,FALSE),"")</f>
        <v/>
      </c>
      <c r="AI29" t="str">
        <f>_xlfn.IFNA(_xlfn.IFS(AND(Table9[[#This Row],[Material Check]]="OK",Table9[[#This Row],[Status]]="Machine Shop Finished"),"Machine Shop Finished -Ready",AND(Table9[[#This Row],[Material Check]]&lt;&gt;"OK",Table9[[#This Row],[Status]]="Machine Shop Finished"),"Machine Shop Finished - Incomplete",AND(Table9[[#This Row],[Status]]="Wiring Started",Table9[[#This Row],[Material Check]]&lt;&gt;"ok"),"Wiring Issue",AND(Table9[[#This Row],[Status]]="Wiring Started",Table9[[#This Row],[Material Check]]="Ok"),"Wiring Started",Table9[[#This Row],[Status]]="Machine shop started","Machine Shop Started"),Table9[[#This Row],[Status]])</f>
        <v>Given to Shipping</v>
      </c>
      <c r="AJ29" s="66"/>
      <c r="AK29">
        <f>Table9[[#This Row],[Open Value]]/Table9[[#This Row],[Total Sections]]</f>
        <v>340</v>
      </c>
      <c r="AL29">
        <f>Table9[Final Assembly]/Table9[Total Sections]</f>
        <v>3</v>
      </c>
      <c r="AM29">
        <f>IFERROR(GETPIVOTDATA("Total Section Completed",'Section Completed'!$A$3,"Order",H29,"Line",M29),0)</f>
        <v>0</v>
      </c>
      <c r="AN29">
        <f>Table9[Total Sections]-Table9[[#This Row],[Section Completed]]</f>
        <v>12</v>
      </c>
      <c r="AO29">
        <f>Table9[[#This Row],[Remaining Section]]*Table9[[#This Row],[Unit Price]]</f>
        <v>4080</v>
      </c>
      <c r="AP29">
        <f>Table9[[#This Row],[Unit Time]]*Table9[[#This Row],[Remaining Section]]</f>
        <v>36</v>
      </c>
      <c r="AQ29" t="str">
        <f>IF(AND(Table9[[#This Row],[Issue Resolved]]=FALSE,Table9[[#This Row],[Issue Reason]]&lt;&gt;""),Table9[[#This Row],[Issue Reason]],"")</f>
        <v/>
      </c>
      <c r="AR29" s="66">
        <f>IF(SUMPRODUCT(($H$2:$H29=H29)*($AI$2:$AI29=AI29))&gt;1,0,1)</f>
        <v>0</v>
      </c>
      <c r="AS29" s="66">
        <f>YEAR(Table9[[#This Row],[Scheduled Ship Date]])</f>
        <v>2019</v>
      </c>
      <c r="AT29" s="66">
        <f>MONTH(Table9[Scheduled Ship Date])</f>
        <v>2</v>
      </c>
      <c r="AU29" s="66">
        <f>DAY(Table9[Scheduled Ship Date])</f>
        <v>4</v>
      </c>
      <c r="AV29" s="66">
        <f>GETPIVOTDATA("Rep. Count",'Order Calculation'!$A$3,"Scheduled Ship Date",DATE(Table9[[#This Row],[Year]],Table9[[#This Row],[Month]],Table9[[#This Row],[Date]]),"Order",Table9[Order])</f>
        <v>1</v>
      </c>
      <c r="AW29" s="66" t="str">
        <f>IF(Table9[[#This Row],[Order Count]]&lt;2,"Complete","Partial")</f>
        <v>Complete</v>
      </c>
      <c r="AX29" s="66" t="b">
        <f>VLOOKUP(Table9[[#This Row],[order-line]],Table8[],25,FALSE)</f>
        <v>1</v>
      </c>
      <c r="AY29" s="66" t="b">
        <f>VLOOKUP(Table9[[#This Row],[order-line]],Table8[],36,FALSE)</f>
        <v>0</v>
      </c>
      <c r="AZ29" s="66" t="str">
        <f>VLOOKUP(Table9[[#This Row],[order-line]],Table8[],34,FALSE)</f>
        <v/>
      </c>
      <c r="BA29" s="66" t="str">
        <f>VLOOKUP(Table9[[#This Row],[order-line]],Table8[],38,FALSE)</f>
        <v>Done</v>
      </c>
    </row>
    <row r="30" spans="1:53" x14ac:dyDescent="0.25">
      <c r="D30" s="63"/>
      <c r="AB30" s="87"/>
      <c r="AC30" s="87"/>
      <c r="AJ30" s="66"/>
      <c r="AR30" s="66"/>
      <c r="AS30" s="66"/>
      <c r="AT30" s="66"/>
      <c r="AU30" s="66"/>
      <c r="AV30" s="66"/>
      <c r="AW30" s="66"/>
      <c r="AX30" s="66"/>
      <c r="AY30" s="66"/>
      <c r="AZ30" s="66"/>
      <c r="BA30" s="66"/>
    </row>
    <row r="31" spans="1:53" x14ac:dyDescent="0.25">
      <c r="D31" s="63"/>
      <c r="AB31" s="87"/>
      <c r="AC31" s="87"/>
      <c r="AJ31" s="66"/>
      <c r="AR31" s="66"/>
      <c r="AS31" s="66"/>
      <c r="AT31" s="66"/>
      <c r="AU31" s="66"/>
      <c r="AV31" s="66"/>
      <c r="AW31" s="66"/>
      <c r="AX31" s="66"/>
      <c r="AY31" s="66"/>
      <c r="AZ31" s="66"/>
      <c r="BA31" s="66"/>
    </row>
    <row r="32" spans="1:53" x14ac:dyDescent="0.25">
      <c r="D32" s="63"/>
      <c r="AB32" s="87"/>
      <c r="AC32" s="87"/>
      <c r="AJ32" s="66"/>
      <c r="AR32" s="66"/>
      <c r="AS32" s="66"/>
      <c r="AT32" s="66"/>
      <c r="AU32" s="66"/>
      <c r="AV32" s="66"/>
      <c r="AW32" s="66"/>
      <c r="AX32" s="66"/>
      <c r="AY32" s="66"/>
      <c r="AZ32" s="66"/>
      <c r="BA32" s="66"/>
    </row>
    <row r="33" spans="4:53" x14ac:dyDescent="0.25">
      <c r="D33" s="63"/>
      <c r="AB33" s="87"/>
      <c r="AC33" s="87"/>
      <c r="AJ33" s="66"/>
      <c r="AR33" s="66"/>
      <c r="AS33" s="66"/>
      <c r="AT33" s="66"/>
      <c r="AU33" s="66"/>
      <c r="AV33" s="66"/>
      <c r="AW33" s="66"/>
      <c r="AX33" s="66"/>
      <c r="AY33" s="66"/>
      <c r="AZ33" s="66"/>
      <c r="BA33" s="66"/>
    </row>
    <row r="34" spans="4:53" x14ac:dyDescent="0.25">
      <c r="D34" s="63"/>
      <c r="AB34" s="87"/>
      <c r="AC34" s="87"/>
      <c r="AJ34" s="66"/>
      <c r="AR34" s="66"/>
      <c r="AS34" s="66"/>
      <c r="AT34" s="66"/>
      <c r="AU34" s="66"/>
      <c r="AV34" s="66"/>
      <c r="AW34" s="66"/>
      <c r="AX34" s="66"/>
      <c r="AY34" s="66"/>
      <c r="AZ34" s="66"/>
      <c r="BA34" s="66"/>
    </row>
    <row r="35" spans="4:53" x14ac:dyDescent="0.25">
      <c r="D35" s="63"/>
      <c r="AB35" s="87"/>
      <c r="AJ35" s="66"/>
      <c r="AR35" s="66"/>
      <c r="AS35" s="66"/>
      <c r="AT35" s="66"/>
      <c r="AU35" s="66"/>
      <c r="AV35" s="66"/>
      <c r="AW35" s="66"/>
      <c r="AX35" s="66"/>
      <c r="AY35" s="66"/>
      <c r="AZ35" s="66"/>
      <c r="BA35" s="66"/>
    </row>
    <row r="36" spans="4:53" x14ac:dyDescent="0.25">
      <c r="D36" s="63"/>
      <c r="AB36" s="87"/>
      <c r="AJ36" s="66"/>
      <c r="AR36" s="66"/>
      <c r="AS36" s="66"/>
      <c r="AT36" s="66"/>
      <c r="AU36" s="66"/>
      <c r="AV36" s="66"/>
      <c r="AW36" s="66"/>
      <c r="AX36" s="66"/>
      <c r="AY36" s="66"/>
      <c r="AZ36" s="66"/>
      <c r="BA36" s="66"/>
    </row>
    <row r="37" spans="4:53" x14ac:dyDescent="0.25">
      <c r="D37" s="63"/>
      <c r="AB37" s="87"/>
      <c r="AC37" s="87"/>
      <c r="AJ37" s="66"/>
      <c r="AR37" s="66"/>
      <c r="AS37" s="66"/>
      <c r="AT37" s="66"/>
      <c r="AU37" s="66"/>
      <c r="AV37" s="66"/>
      <c r="AW37" s="66"/>
      <c r="AX37" s="66"/>
      <c r="AY37" s="66"/>
      <c r="AZ37" s="66"/>
      <c r="BA37" s="66"/>
    </row>
    <row r="38" spans="4:53" x14ac:dyDescent="0.25">
      <c r="D38" s="63"/>
      <c r="AC38" s="87"/>
      <c r="AJ38" s="66"/>
      <c r="AR38" s="66"/>
      <c r="AS38" s="66"/>
      <c r="AT38" s="66"/>
      <c r="AU38" s="66"/>
      <c r="AV38" s="66"/>
      <c r="AW38" s="66"/>
      <c r="AX38" s="66"/>
      <c r="AY38" s="66"/>
      <c r="AZ38" s="66"/>
      <c r="BA38" s="66"/>
    </row>
    <row r="39" spans="4:53" x14ac:dyDescent="0.25">
      <c r="D39" s="63"/>
      <c r="AJ39" s="66"/>
      <c r="AR39" s="66"/>
      <c r="AS39" s="66"/>
      <c r="AT39" s="66"/>
      <c r="AU39" s="66"/>
      <c r="AV39" s="66"/>
      <c r="AW39" s="66"/>
      <c r="AX39" s="66"/>
      <c r="AY39" s="66"/>
      <c r="AZ39" s="66"/>
      <c r="BA39" s="66"/>
    </row>
    <row r="40" spans="4:53" x14ac:dyDescent="0.25">
      <c r="D40" s="63"/>
      <c r="AB40" s="87"/>
      <c r="AC40" s="87"/>
      <c r="AJ40" s="66"/>
      <c r="AR40" s="66"/>
      <c r="AS40" s="66"/>
      <c r="AT40" s="66"/>
      <c r="AU40" s="66"/>
      <c r="AV40" s="66"/>
      <c r="AW40" s="66"/>
      <c r="AX40" s="66"/>
      <c r="AY40" s="66"/>
      <c r="AZ40" s="66"/>
      <c r="BA40" s="66"/>
    </row>
    <row r="41" spans="4:53" x14ac:dyDescent="0.25">
      <c r="D41" s="63"/>
      <c r="AB41" s="87"/>
      <c r="AC41" s="87"/>
      <c r="AJ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</row>
    <row r="42" spans="4:53" x14ac:dyDescent="0.25">
      <c r="D42" s="63"/>
      <c r="AJ42" s="66"/>
      <c r="AR42" s="66"/>
      <c r="AS42" s="66"/>
      <c r="AT42" s="66"/>
      <c r="AU42" s="66"/>
      <c r="AV42" s="66"/>
      <c r="AW42" s="66"/>
      <c r="AX42" s="66"/>
      <c r="AY42" s="66"/>
      <c r="AZ42" s="66"/>
      <c r="BA42" s="66"/>
    </row>
    <row r="43" spans="4:53" x14ac:dyDescent="0.25">
      <c r="D43" s="63"/>
      <c r="AB43" s="87"/>
      <c r="AC43" s="87"/>
      <c r="AJ43" s="66"/>
      <c r="AR43" s="66"/>
      <c r="AS43" s="66"/>
      <c r="AT43" s="66"/>
      <c r="AU43" s="66"/>
      <c r="AV43" s="66"/>
      <c r="AW43" s="66"/>
      <c r="AX43" s="66"/>
      <c r="AY43" s="66"/>
      <c r="AZ43" s="66"/>
      <c r="BA43" s="66"/>
    </row>
    <row r="44" spans="4:53" x14ac:dyDescent="0.25">
      <c r="D44" s="63"/>
      <c r="AB44" s="87"/>
      <c r="AC44" s="87"/>
      <c r="AJ44" s="66"/>
      <c r="AR44" s="66"/>
      <c r="AS44" s="66"/>
      <c r="AT44" s="66"/>
      <c r="AU44" s="66"/>
      <c r="AV44" s="66"/>
      <c r="AW44" s="66"/>
      <c r="AX44" s="66"/>
      <c r="AY44" s="66"/>
      <c r="AZ44" s="66"/>
      <c r="BA44" s="66"/>
    </row>
    <row r="45" spans="4:53" x14ac:dyDescent="0.25">
      <c r="D45" s="63"/>
      <c r="AB45" s="87"/>
      <c r="AC45" s="87"/>
      <c r="AJ45" s="66"/>
      <c r="AR45" s="66"/>
      <c r="AS45" s="66"/>
      <c r="AT45" s="66"/>
      <c r="AU45" s="66"/>
      <c r="AV45" s="66"/>
      <c r="AW45" s="66"/>
      <c r="AX45" s="66"/>
      <c r="AY45" s="66"/>
      <c r="AZ45" s="66"/>
      <c r="BA45" s="66"/>
    </row>
    <row r="46" spans="4:53" x14ac:dyDescent="0.25">
      <c r="D46" s="63"/>
      <c r="AB46" s="87"/>
      <c r="AC46" s="87"/>
      <c r="AJ46" s="66"/>
      <c r="AR46" s="66"/>
      <c r="AS46" s="66"/>
      <c r="AT46" s="66"/>
      <c r="AU46" s="66"/>
      <c r="AV46" s="66"/>
      <c r="AW46" s="66"/>
      <c r="AX46" s="66"/>
      <c r="AY46" s="66"/>
      <c r="AZ46" s="66"/>
      <c r="BA46" s="66"/>
    </row>
    <row r="47" spans="4:53" x14ac:dyDescent="0.25">
      <c r="D47" s="63"/>
      <c r="AB47" s="87"/>
      <c r="AC47" s="87"/>
      <c r="AJ47" s="66"/>
      <c r="AR47" s="66"/>
      <c r="AS47" s="66"/>
      <c r="AT47" s="66"/>
      <c r="AU47" s="66"/>
      <c r="AV47" s="66"/>
      <c r="AW47" s="66"/>
      <c r="AX47" s="66"/>
      <c r="AY47" s="66"/>
      <c r="AZ47" s="66"/>
      <c r="BA47" s="66"/>
    </row>
    <row r="48" spans="4:53" x14ac:dyDescent="0.25">
      <c r="D48" s="63"/>
      <c r="AB48" s="87"/>
      <c r="AC48" s="87"/>
      <c r="AJ48" s="66"/>
      <c r="AR48" s="66"/>
      <c r="AS48" s="66"/>
      <c r="AT48" s="66"/>
      <c r="AU48" s="66"/>
      <c r="AV48" s="66"/>
      <c r="AW48" s="66"/>
      <c r="AX48" s="66"/>
      <c r="AY48" s="66"/>
      <c r="AZ48" s="66"/>
      <c r="BA48" s="66"/>
    </row>
    <row r="49" spans="4:53" x14ac:dyDescent="0.25">
      <c r="D49" s="63"/>
      <c r="AB49" s="87"/>
      <c r="AC49" s="87"/>
      <c r="AJ49" s="66"/>
      <c r="AR49" s="66"/>
      <c r="AS49" s="66"/>
      <c r="AT49" s="66"/>
      <c r="AU49" s="66"/>
      <c r="AV49" s="66"/>
      <c r="AW49" s="66"/>
      <c r="AX49" s="66"/>
      <c r="AY49" s="66"/>
      <c r="AZ49" s="66"/>
      <c r="BA49" s="66"/>
    </row>
    <row r="50" spans="4:53" x14ac:dyDescent="0.25">
      <c r="D50" s="63"/>
      <c r="AB50" s="87"/>
      <c r="AC50" s="87"/>
      <c r="AJ50" s="66"/>
      <c r="AR50" s="66"/>
      <c r="AS50" s="66"/>
      <c r="AT50" s="66"/>
      <c r="AU50" s="66"/>
      <c r="AV50" s="66"/>
      <c r="AW50" s="66"/>
      <c r="AX50" s="66"/>
      <c r="AY50" s="66"/>
      <c r="AZ50" s="66"/>
      <c r="BA50" s="66"/>
    </row>
    <row r="51" spans="4:53" x14ac:dyDescent="0.25">
      <c r="D51" s="63"/>
      <c r="AB51" s="87"/>
      <c r="AJ51" s="66"/>
      <c r="AR51" s="66"/>
      <c r="AS51" s="66"/>
      <c r="AT51" s="66"/>
      <c r="AU51" s="66"/>
      <c r="AV51" s="66"/>
      <c r="AW51" s="66"/>
      <c r="AX51" s="66"/>
      <c r="AY51" s="66"/>
      <c r="AZ51" s="66"/>
      <c r="BA51" s="66"/>
    </row>
    <row r="52" spans="4:53" x14ac:dyDescent="0.25">
      <c r="D52" s="63"/>
      <c r="AB52" s="87"/>
      <c r="AC52" s="87"/>
      <c r="AJ52" s="66"/>
      <c r="AR52" s="66"/>
      <c r="AS52" s="66"/>
      <c r="AT52" s="66"/>
      <c r="AU52" s="66"/>
      <c r="AV52" s="66"/>
      <c r="AW52" s="66"/>
      <c r="AX52" s="66"/>
      <c r="AY52" s="66"/>
      <c r="AZ52" s="66"/>
      <c r="BA52" s="66"/>
    </row>
    <row r="53" spans="4:53" x14ac:dyDescent="0.25">
      <c r="D53" s="63"/>
      <c r="AB53" s="87"/>
      <c r="AC53" s="87"/>
      <c r="AJ53" s="66"/>
      <c r="AR53" s="66"/>
      <c r="AS53" s="66"/>
      <c r="AT53" s="66"/>
      <c r="AU53" s="66"/>
      <c r="AV53" s="66"/>
      <c r="AW53" s="66"/>
      <c r="AX53" s="66"/>
      <c r="AY53" s="66"/>
      <c r="AZ53" s="66"/>
      <c r="BA53" s="66"/>
    </row>
    <row r="54" spans="4:53" x14ac:dyDescent="0.25">
      <c r="D54" s="63"/>
      <c r="AB54" s="87"/>
      <c r="AJ54" s="66"/>
      <c r="AR54" s="66"/>
      <c r="AS54" s="66"/>
      <c r="AT54" s="66"/>
      <c r="AU54" s="66"/>
      <c r="AV54" s="66"/>
      <c r="AW54" s="66"/>
      <c r="AX54" s="66"/>
      <c r="AY54" s="66"/>
      <c r="AZ54" s="66"/>
      <c r="BA54" s="66"/>
    </row>
    <row r="55" spans="4:53" x14ac:dyDescent="0.25">
      <c r="D55" s="63"/>
      <c r="AB55" s="87"/>
      <c r="AJ55" s="66"/>
      <c r="AR55" s="66"/>
      <c r="AS55" s="66"/>
      <c r="AT55" s="66"/>
      <c r="AU55" s="66"/>
      <c r="AV55" s="66"/>
      <c r="AW55" s="66"/>
      <c r="AX55" s="66"/>
      <c r="AY55" s="66"/>
      <c r="AZ55" s="66"/>
      <c r="BA55" s="66"/>
    </row>
    <row r="56" spans="4:53" x14ac:dyDescent="0.25">
      <c r="D56" s="63"/>
      <c r="AB56" s="87"/>
      <c r="AJ56" s="66"/>
      <c r="AR56" s="66"/>
      <c r="AS56" s="66"/>
      <c r="AT56" s="66"/>
      <c r="AU56" s="66"/>
      <c r="AV56" s="66"/>
      <c r="AW56" s="66"/>
      <c r="AX56" s="66"/>
      <c r="AY56" s="66"/>
      <c r="AZ56" s="66"/>
      <c r="BA56" s="66"/>
    </row>
    <row r="57" spans="4:53" x14ac:dyDescent="0.25">
      <c r="D57" s="63"/>
      <c r="AB57" s="87"/>
      <c r="AJ57" s="66"/>
      <c r="AR57" s="66"/>
      <c r="AS57" s="66"/>
      <c r="AT57" s="66"/>
      <c r="AU57" s="66"/>
      <c r="AV57" s="66"/>
      <c r="AW57" s="66"/>
      <c r="AX57" s="66"/>
      <c r="AY57" s="66"/>
      <c r="AZ57" s="66"/>
      <c r="BA57" s="66"/>
    </row>
    <row r="58" spans="4:53" x14ac:dyDescent="0.25">
      <c r="D58" s="63"/>
      <c r="AB58" s="87"/>
      <c r="AJ58" s="66"/>
      <c r="AR58" s="66"/>
      <c r="AS58" s="66"/>
      <c r="AT58" s="66"/>
      <c r="AU58" s="66"/>
      <c r="AV58" s="66"/>
      <c r="AW58" s="66"/>
      <c r="AX58" s="66"/>
      <c r="AY58" s="66"/>
      <c r="AZ58" s="66"/>
      <c r="BA58" s="66"/>
    </row>
    <row r="59" spans="4:53" x14ac:dyDescent="0.25">
      <c r="D59" s="63"/>
      <c r="AB59" s="87"/>
      <c r="AC59" s="87"/>
      <c r="AJ59" s="66"/>
      <c r="AR59" s="66"/>
      <c r="AS59" s="66"/>
      <c r="AT59" s="66"/>
      <c r="AU59" s="66"/>
      <c r="AV59" s="66"/>
      <c r="AW59" s="66"/>
      <c r="AX59" s="66"/>
      <c r="AY59" s="66"/>
      <c r="AZ59" s="66"/>
      <c r="BA59" s="66"/>
    </row>
    <row r="60" spans="4:53" x14ac:dyDescent="0.25">
      <c r="D60" s="63"/>
      <c r="AB60" s="87"/>
      <c r="AC60" s="87"/>
      <c r="AJ60" s="66"/>
      <c r="AR60" s="66"/>
      <c r="AS60" s="66"/>
      <c r="AT60" s="66"/>
      <c r="AU60" s="66"/>
      <c r="AV60" s="66"/>
      <c r="AW60" s="66"/>
      <c r="AX60" s="66"/>
      <c r="AY60" s="66"/>
      <c r="AZ60" s="66"/>
      <c r="BA60" s="66"/>
    </row>
    <row r="61" spans="4:53" x14ac:dyDescent="0.25">
      <c r="D61" s="63"/>
      <c r="AB61" s="87"/>
      <c r="AC61" s="87"/>
      <c r="AJ61" s="66"/>
      <c r="AR61" s="66"/>
      <c r="AS61" s="66"/>
      <c r="AT61" s="66"/>
      <c r="AU61" s="66"/>
      <c r="AV61" s="66"/>
      <c r="AW61" s="66"/>
      <c r="AX61" s="66"/>
      <c r="AY61" s="66"/>
      <c r="AZ61" s="66"/>
      <c r="BA61" s="66"/>
    </row>
    <row r="62" spans="4:53" x14ac:dyDescent="0.25">
      <c r="D62" s="63"/>
      <c r="AB62" s="87"/>
      <c r="AC62" s="87"/>
      <c r="AJ62" s="66"/>
      <c r="AR62" s="66"/>
      <c r="AS62" s="66"/>
      <c r="AT62" s="66"/>
      <c r="AU62" s="66"/>
      <c r="AV62" s="66"/>
      <c r="AW62" s="66"/>
      <c r="AX62" s="66"/>
      <c r="AY62" s="66"/>
      <c r="AZ62" s="66"/>
      <c r="BA62" s="66"/>
    </row>
    <row r="63" spans="4:53" x14ac:dyDescent="0.25">
      <c r="D63" s="63"/>
      <c r="AB63" s="87"/>
      <c r="AC63" s="87"/>
      <c r="AJ63" s="66"/>
      <c r="AR63" s="66"/>
      <c r="AS63" s="66"/>
      <c r="AT63" s="66"/>
      <c r="AU63" s="66"/>
      <c r="AV63" s="66"/>
      <c r="AW63" s="66"/>
      <c r="AX63" s="66"/>
      <c r="AY63" s="66"/>
      <c r="AZ63" s="66"/>
      <c r="BA63" s="66"/>
    </row>
    <row r="64" spans="4:53" x14ac:dyDescent="0.25">
      <c r="D64" s="63"/>
      <c r="AB64" s="87"/>
      <c r="AC64" s="87"/>
      <c r="AJ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</row>
    <row r="65" spans="4:53" x14ac:dyDescent="0.25">
      <c r="D65" s="63"/>
      <c r="AB65" s="87"/>
      <c r="AJ65" s="66"/>
      <c r="AR65" s="66"/>
      <c r="AS65" s="66"/>
      <c r="AT65" s="66"/>
      <c r="AU65" s="66"/>
      <c r="AV65" s="66"/>
      <c r="AW65" s="66"/>
      <c r="AX65" s="66"/>
      <c r="AY65" s="66"/>
      <c r="AZ65" s="66"/>
      <c r="BA65" s="66"/>
    </row>
    <row r="66" spans="4:53" x14ac:dyDescent="0.25">
      <c r="D66" s="63"/>
      <c r="AB66" s="87"/>
      <c r="AC66" s="87"/>
      <c r="AJ66" s="66"/>
      <c r="AR66" s="66"/>
      <c r="AS66" s="66"/>
      <c r="AT66" s="66"/>
      <c r="AU66" s="66"/>
      <c r="AV66" s="66"/>
      <c r="AW66" s="66"/>
      <c r="AX66" s="66"/>
      <c r="AY66" s="66"/>
      <c r="AZ66" s="66"/>
      <c r="BA66" s="66"/>
    </row>
    <row r="67" spans="4:53" x14ac:dyDescent="0.25">
      <c r="D67" s="63"/>
      <c r="AB67" s="87"/>
      <c r="AC67" s="87"/>
      <c r="AJ67" s="66"/>
      <c r="AR67" s="66"/>
      <c r="AS67" s="66"/>
      <c r="AT67" s="66"/>
      <c r="AU67" s="66"/>
      <c r="AV67" s="66"/>
      <c r="AW67" s="66"/>
      <c r="AX67" s="66"/>
      <c r="AY67" s="66"/>
      <c r="AZ67" s="66"/>
      <c r="BA67" s="66"/>
    </row>
    <row r="68" spans="4:53" x14ac:dyDescent="0.25">
      <c r="D68" s="63"/>
      <c r="AB68" s="87"/>
      <c r="AC68" s="87"/>
      <c r="AJ68" s="66"/>
      <c r="AR68" s="66"/>
      <c r="AS68" s="66"/>
      <c r="AT68" s="66"/>
      <c r="AU68" s="66"/>
      <c r="AV68" s="66"/>
      <c r="AW68" s="66"/>
      <c r="AX68" s="66"/>
      <c r="AY68" s="66"/>
      <c r="AZ68" s="66"/>
      <c r="BA68" s="66"/>
    </row>
    <row r="69" spans="4:53" x14ac:dyDescent="0.25">
      <c r="D69" s="63"/>
      <c r="AB69" s="87"/>
      <c r="AC69" s="87"/>
      <c r="AJ69" s="66"/>
      <c r="AR69" s="66"/>
      <c r="AS69" s="66"/>
      <c r="AT69" s="66"/>
      <c r="AU69" s="66"/>
      <c r="AV69" s="66"/>
      <c r="AW69" s="66"/>
      <c r="AX69" s="66"/>
      <c r="AY69" s="66"/>
      <c r="AZ69" s="66"/>
      <c r="BA69" s="66"/>
    </row>
    <row r="70" spans="4:53" x14ac:dyDescent="0.25">
      <c r="D70" s="63"/>
      <c r="AB70" s="87"/>
      <c r="AC70" s="87"/>
      <c r="AJ70" s="66"/>
      <c r="AR70" s="66"/>
      <c r="AS70" s="66"/>
      <c r="AT70" s="66"/>
      <c r="AU70" s="66"/>
      <c r="AV70" s="66"/>
      <c r="AW70" s="66"/>
      <c r="AX70" s="66"/>
      <c r="AY70" s="66"/>
      <c r="AZ70" s="66"/>
      <c r="BA70" s="66"/>
    </row>
    <row r="71" spans="4:53" x14ac:dyDescent="0.25">
      <c r="D71" s="63"/>
      <c r="AB71" s="87"/>
      <c r="AC71" s="87"/>
      <c r="AJ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</row>
    <row r="72" spans="4:53" x14ac:dyDescent="0.25">
      <c r="D72" s="63"/>
      <c r="AB72" s="87"/>
      <c r="AC72" s="87"/>
      <c r="AJ72" s="66"/>
      <c r="AR72" s="66"/>
      <c r="AS72" s="66"/>
      <c r="AT72" s="66"/>
      <c r="AU72" s="66"/>
      <c r="AV72" s="66"/>
      <c r="AW72" s="66"/>
      <c r="AX72" s="66"/>
      <c r="AY72" s="66"/>
      <c r="AZ72" s="66"/>
      <c r="BA72" s="66"/>
    </row>
    <row r="73" spans="4:53" x14ac:dyDescent="0.25">
      <c r="D73" s="63"/>
      <c r="AB73" s="87"/>
      <c r="AC73" s="87"/>
      <c r="AJ73" s="66"/>
      <c r="AR73" s="66"/>
      <c r="AS73" s="66"/>
      <c r="AT73" s="66"/>
      <c r="AU73" s="66"/>
      <c r="AV73" s="66"/>
      <c r="AW73" s="66"/>
      <c r="AX73" s="66"/>
      <c r="AY73" s="66"/>
      <c r="AZ73" s="66"/>
      <c r="BA73" s="66"/>
    </row>
    <row r="74" spans="4:53" x14ac:dyDescent="0.25">
      <c r="D74" s="63"/>
      <c r="AB74" s="87"/>
      <c r="AC74" s="87"/>
      <c r="AJ74" s="66"/>
      <c r="AR74" s="66"/>
      <c r="AS74" s="66"/>
      <c r="AT74" s="66"/>
      <c r="AU74" s="66"/>
      <c r="AV74" s="66"/>
      <c r="AW74" s="66"/>
      <c r="AX74" s="66"/>
      <c r="AY74" s="66"/>
      <c r="AZ74" s="66"/>
      <c r="BA74" s="66"/>
    </row>
    <row r="75" spans="4:53" x14ac:dyDescent="0.25">
      <c r="D75" s="63"/>
      <c r="AB75" s="87"/>
      <c r="AC75" s="87"/>
      <c r="AJ75" s="66"/>
      <c r="AR75" s="66"/>
      <c r="AS75" s="66"/>
      <c r="AT75" s="66"/>
      <c r="AU75" s="66"/>
      <c r="AV75" s="66"/>
      <c r="AW75" s="66"/>
      <c r="AX75" s="66"/>
      <c r="AY75" s="66"/>
      <c r="AZ75" s="66"/>
      <c r="BA75" s="66"/>
    </row>
    <row r="76" spans="4:53" x14ac:dyDescent="0.25">
      <c r="D76" s="63"/>
      <c r="AB76" s="87"/>
      <c r="AC76" s="87"/>
      <c r="AJ76" s="66"/>
      <c r="AR76" s="66"/>
      <c r="AS76" s="66"/>
      <c r="AT76" s="66"/>
      <c r="AU76" s="66"/>
      <c r="AV76" s="66"/>
      <c r="AW76" s="66"/>
      <c r="AX76" s="66"/>
      <c r="AY76" s="66"/>
      <c r="AZ76" s="66"/>
      <c r="BA76" s="66"/>
    </row>
    <row r="77" spans="4:53" x14ac:dyDescent="0.25">
      <c r="D77" s="63"/>
      <c r="AB77" s="87"/>
      <c r="AC77" s="87"/>
      <c r="AJ77" s="66"/>
      <c r="AR77" s="66"/>
      <c r="AS77" s="66"/>
      <c r="AT77" s="66"/>
      <c r="AU77" s="66"/>
      <c r="AV77" s="66"/>
      <c r="AW77" s="66"/>
      <c r="AX77" s="66"/>
      <c r="AY77" s="66"/>
      <c r="AZ77" s="66"/>
      <c r="BA77" s="66"/>
    </row>
    <row r="78" spans="4:53" x14ac:dyDescent="0.25">
      <c r="D78" s="63"/>
      <c r="AB78" s="87"/>
      <c r="AC78" s="87"/>
      <c r="AJ78" s="66"/>
      <c r="AR78" s="66"/>
      <c r="AS78" s="66"/>
      <c r="AT78" s="66"/>
      <c r="AU78" s="66"/>
      <c r="AV78" s="66"/>
      <c r="AW78" s="66"/>
      <c r="AX78" s="66"/>
      <c r="AY78" s="66"/>
      <c r="AZ78" s="66"/>
      <c r="BA78" s="66"/>
    </row>
    <row r="79" spans="4:53" x14ac:dyDescent="0.25">
      <c r="D79" s="63"/>
      <c r="AB79" s="87"/>
      <c r="AC79" s="87"/>
      <c r="AJ79" s="66"/>
      <c r="AR79" s="66"/>
      <c r="AS79" s="66"/>
      <c r="AT79" s="66"/>
      <c r="AU79" s="66"/>
      <c r="AV79" s="66"/>
      <c r="AW79" s="66"/>
      <c r="AX79" s="66"/>
      <c r="AY79" s="66"/>
      <c r="AZ79" s="66"/>
      <c r="BA79" s="66"/>
    </row>
    <row r="80" spans="4:53" x14ac:dyDescent="0.25">
      <c r="D80" s="63"/>
      <c r="AB80" s="87"/>
      <c r="AC80" s="87"/>
      <c r="AJ80" s="66"/>
      <c r="AR80" s="66"/>
      <c r="AS80" s="66"/>
      <c r="AT80" s="66"/>
      <c r="AU80" s="66"/>
      <c r="AV80" s="66"/>
      <c r="AW80" s="66"/>
      <c r="AX80" s="66"/>
      <c r="AY80" s="66"/>
      <c r="AZ80" s="66"/>
      <c r="BA80" s="66"/>
    </row>
    <row r="81" spans="4:53" x14ac:dyDescent="0.25">
      <c r="D81" s="63"/>
      <c r="AB81" s="87"/>
      <c r="AC81" s="87"/>
      <c r="AJ81" s="66"/>
      <c r="AR81" s="66"/>
      <c r="AS81" s="66"/>
      <c r="AT81" s="66"/>
      <c r="AU81" s="66"/>
      <c r="AV81" s="66"/>
      <c r="AW81" s="66"/>
      <c r="AX81" s="66"/>
      <c r="AY81" s="66"/>
      <c r="AZ81" s="66"/>
      <c r="BA81" s="66"/>
    </row>
    <row r="82" spans="4:53" x14ac:dyDescent="0.25">
      <c r="D82" s="63"/>
      <c r="AB82" s="87"/>
      <c r="AC82" s="87"/>
      <c r="AJ82" s="66"/>
      <c r="AR82" s="66"/>
      <c r="AS82" s="66"/>
      <c r="AT82" s="66"/>
      <c r="AU82" s="66"/>
      <c r="AV82" s="66"/>
      <c r="AW82" s="66"/>
      <c r="AX82" s="66"/>
      <c r="AY82" s="66"/>
      <c r="AZ82" s="66"/>
      <c r="BA82" s="66"/>
    </row>
    <row r="83" spans="4:53" x14ac:dyDescent="0.25">
      <c r="D83" s="63"/>
      <c r="AB83" s="87"/>
      <c r="AC83" s="87"/>
      <c r="AJ83" s="66"/>
      <c r="AR83" s="66"/>
      <c r="AS83" s="66"/>
      <c r="AT83" s="66"/>
      <c r="AU83" s="66"/>
      <c r="AV83" s="66"/>
      <c r="AW83" s="66"/>
      <c r="AX83" s="66"/>
      <c r="AY83" s="66"/>
      <c r="AZ83" s="66"/>
      <c r="BA83" s="66"/>
    </row>
    <row r="84" spans="4:53" x14ac:dyDescent="0.25">
      <c r="D84" s="63"/>
      <c r="AB84" s="87"/>
      <c r="AC84" s="87"/>
      <c r="AJ84" s="66"/>
      <c r="AR84" s="66"/>
      <c r="AS84" s="66"/>
      <c r="AT84" s="66"/>
      <c r="AU84" s="66"/>
      <c r="AV84" s="66"/>
      <c r="AW84" s="66"/>
      <c r="AX84" s="66"/>
      <c r="AY84" s="66"/>
      <c r="AZ84" s="66"/>
      <c r="BA84" s="66"/>
    </row>
    <row r="85" spans="4:53" x14ac:dyDescent="0.25">
      <c r="D85" s="63"/>
      <c r="AB85" s="87"/>
      <c r="AC85" s="87"/>
      <c r="AJ85" s="66"/>
      <c r="AR85" s="66"/>
      <c r="AS85" s="66"/>
      <c r="AT85" s="66"/>
      <c r="AU85" s="66"/>
      <c r="AV85" s="66"/>
      <c r="AW85" s="66"/>
      <c r="AX85" s="66"/>
      <c r="AY85" s="66"/>
      <c r="AZ85" s="66"/>
      <c r="BA85" s="66"/>
    </row>
    <row r="86" spans="4:53" x14ac:dyDescent="0.25">
      <c r="D86" s="63"/>
      <c r="AB86" s="87"/>
      <c r="AC86" s="87"/>
      <c r="AJ86" s="66"/>
      <c r="AR86" s="66"/>
      <c r="AS86" s="66"/>
      <c r="AT86" s="66"/>
      <c r="AU86" s="66"/>
      <c r="AV86" s="66"/>
      <c r="AW86" s="66"/>
      <c r="AX86" s="66"/>
      <c r="AY86" s="66"/>
      <c r="AZ86" s="66"/>
      <c r="BA86" s="66"/>
    </row>
    <row r="87" spans="4:53" x14ac:dyDescent="0.25">
      <c r="D87" s="63"/>
      <c r="AB87" s="87"/>
      <c r="AC87" s="87"/>
      <c r="AJ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</row>
    <row r="88" spans="4:53" x14ac:dyDescent="0.25">
      <c r="D88" s="63"/>
      <c r="AB88" s="87"/>
      <c r="AC88" s="87"/>
      <c r="AJ88" s="66"/>
      <c r="AR88" s="66"/>
      <c r="AS88" s="66"/>
      <c r="AT88" s="66"/>
      <c r="AU88" s="66"/>
      <c r="AV88" s="66"/>
      <c r="AW88" s="66"/>
      <c r="AX88" s="66"/>
      <c r="AY88" s="66"/>
      <c r="AZ88" s="66"/>
      <c r="BA88" s="66"/>
    </row>
    <row r="89" spans="4:53" x14ac:dyDescent="0.25">
      <c r="D89" s="63"/>
      <c r="AB89" s="87"/>
      <c r="AC89" s="87"/>
      <c r="AJ89" s="66"/>
      <c r="AR89" s="66"/>
      <c r="AS89" s="66"/>
      <c r="AT89" s="66"/>
      <c r="AU89" s="66"/>
      <c r="AV89" s="66"/>
      <c r="AW89" s="66"/>
      <c r="AX89" s="66"/>
      <c r="AY89" s="66"/>
      <c r="AZ89" s="66"/>
      <c r="BA89" s="66"/>
    </row>
    <row r="90" spans="4:53" x14ac:dyDescent="0.25">
      <c r="D90" s="63"/>
      <c r="AB90" s="87"/>
      <c r="AC90" s="87"/>
      <c r="AJ90" s="66"/>
      <c r="AR90" s="66"/>
      <c r="AS90" s="66"/>
      <c r="AT90" s="66"/>
      <c r="AU90" s="66"/>
      <c r="AV90" s="66"/>
      <c r="AW90" s="66"/>
      <c r="AX90" s="66"/>
      <c r="AY90" s="66"/>
      <c r="AZ90" s="66"/>
      <c r="BA90" s="66"/>
    </row>
    <row r="91" spans="4:53" x14ac:dyDescent="0.25">
      <c r="D91" s="63"/>
      <c r="AB91" s="87"/>
      <c r="AC91" s="87"/>
      <c r="AJ91" s="66"/>
      <c r="AR91" s="66"/>
      <c r="AS91" s="66"/>
      <c r="AT91" s="66"/>
      <c r="AU91" s="66"/>
      <c r="AV91" s="66"/>
      <c r="AW91" s="66"/>
      <c r="AX91" s="66"/>
      <c r="AY91" s="66"/>
      <c r="AZ91" s="66"/>
      <c r="BA91" s="66"/>
    </row>
    <row r="92" spans="4:53" x14ac:dyDescent="0.25">
      <c r="D92" s="63"/>
      <c r="AB92" s="87"/>
      <c r="AC92" s="87"/>
      <c r="AJ92" s="66"/>
      <c r="AR92" s="66"/>
      <c r="AS92" s="66"/>
      <c r="AT92" s="66"/>
      <c r="AU92" s="66"/>
      <c r="AV92" s="66"/>
      <c r="AW92" s="66"/>
      <c r="AX92" s="66"/>
      <c r="AY92" s="66"/>
      <c r="AZ92" s="66"/>
      <c r="BA92" s="66"/>
    </row>
    <row r="93" spans="4:53" x14ac:dyDescent="0.25">
      <c r="D93" s="63"/>
      <c r="AB93" s="87"/>
      <c r="AC93" s="87"/>
      <c r="AJ93" s="66"/>
      <c r="AR93" s="66"/>
      <c r="AS93" s="66"/>
      <c r="AT93" s="66"/>
      <c r="AU93" s="66"/>
      <c r="AV93" s="66"/>
      <c r="AW93" s="66"/>
      <c r="AX93" s="66"/>
      <c r="AY93" s="66"/>
      <c r="AZ93" s="66"/>
      <c r="BA93" s="66"/>
    </row>
    <row r="94" spans="4:53" x14ac:dyDescent="0.25">
      <c r="D94" s="63"/>
      <c r="AB94" s="87"/>
      <c r="AC94" s="87"/>
      <c r="AJ94" s="66"/>
      <c r="AR94" s="66"/>
      <c r="AS94" s="66"/>
      <c r="AT94" s="66"/>
      <c r="AU94" s="66"/>
      <c r="AV94" s="66"/>
      <c r="AW94" s="66"/>
      <c r="AX94" s="66"/>
      <c r="AY94" s="66"/>
      <c r="AZ94" s="66"/>
      <c r="BA94" s="66"/>
    </row>
    <row r="95" spans="4:53" x14ac:dyDescent="0.25">
      <c r="D95" s="63"/>
      <c r="AB95" s="87"/>
      <c r="AC95" s="87"/>
      <c r="AJ95" s="66"/>
      <c r="AR95" s="66"/>
      <c r="AS95" s="66"/>
      <c r="AT95" s="66"/>
      <c r="AU95" s="66"/>
      <c r="AV95" s="66"/>
      <c r="AW95" s="66"/>
      <c r="AX95" s="66"/>
      <c r="AY95" s="66"/>
      <c r="AZ95" s="66"/>
      <c r="BA95" s="66"/>
    </row>
    <row r="96" spans="4:53" x14ac:dyDescent="0.25">
      <c r="D96" s="63"/>
      <c r="AB96" s="87"/>
      <c r="AC96" s="87"/>
      <c r="AJ96" s="66"/>
      <c r="AR96" s="66"/>
      <c r="AS96" s="66"/>
      <c r="AT96" s="66"/>
      <c r="AU96" s="66"/>
      <c r="AV96" s="66"/>
      <c r="AW96" s="66"/>
      <c r="AX96" s="66"/>
      <c r="AY96" s="66"/>
      <c r="AZ96" s="66"/>
      <c r="BA96" s="66"/>
    </row>
    <row r="97" spans="4:53" x14ac:dyDescent="0.25">
      <c r="D97" s="63"/>
      <c r="AB97" s="87"/>
      <c r="AC97" s="87"/>
      <c r="AJ97" s="66"/>
      <c r="AR97" s="66"/>
      <c r="AS97" s="66"/>
      <c r="AT97" s="66"/>
      <c r="AU97" s="66"/>
      <c r="AV97" s="66"/>
      <c r="AW97" s="66"/>
      <c r="AX97" s="66"/>
      <c r="AY97" s="66"/>
      <c r="AZ97" s="66"/>
      <c r="BA97" s="66"/>
    </row>
    <row r="98" spans="4:53" x14ac:dyDescent="0.25">
      <c r="D98" s="63"/>
      <c r="AB98" s="87"/>
      <c r="AC98" s="87"/>
      <c r="AJ98" s="66"/>
      <c r="AR98" s="66"/>
      <c r="AS98" s="66"/>
      <c r="AT98" s="66"/>
      <c r="AU98" s="66"/>
      <c r="AV98" s="66"/>
      <c r="AW98" s="66"/>
      <c r="AX98" s="66"/>
      <c r="AY98" s="66"/>
      <c r="AZ98" s="66"/>
      <c r="BA98" s="66"/>
    </row>
    <row r="99" spans="4:53" x14ac:dyDescent="0.25">
      <c r="D99" s="63"/>
      <c r="AB99" s="87"/>
      <c r="AC99" s="87"/>
      <c r="AJ99" s="66"/>
      <c r="AR99" s="66"/>
      <c r="AS99" s="66"/>
      <c r="AT99" s="66"/>
      <c r="AU99" s="66"/>
      <c r="AV99" s="66"/>
      <c r="AW99" s="66"/>
      <c r="AX99" s="66"/>
      <c r="AY99" s="66"/>
      <c r="AZ99" s="66"/>
      <c r="BA99" s="66"/>
    </row>
    <row r="100" spans="4:53" x14ac:dyDescent="0.25">
      <c r="D100" s="63"/>
      <c r="AB100" s="87"/>
      <c r="AC100" s="87"/>
      <c r="AJ100" s="66"/>
      <c r="AR100" s="66"/>
      <c r="AS100" s="66"/>
      <c r="AT100" s="66"/>
      <c r="AU100" s="66"/>
      <c r="AV100" s="66"/>
      <c r="AW100" s="66"/>
      <c r="AX100" s="66"/>
      <c r="AY100" s="66"/>
      <c r="AZ100" s="66"/>
      <c r="BA100" s="66"/>
    </row>
    <row r="101" spans="4:53" x14ac:dyDescent="0.25">
      <c r="D101" s="63"/>
      <c r="AB101" s="87"/>
      <c r="AC101" s="87"/>
      <c r="AJ101" s="66"/>
      <c r="AR101" s="66"/>
      <c r="AS101" s="66"/>
      <c r="AT101" s="66"/>
      <c r="AU101" s="66"/>
      <c r="AV101" s="66"/>
      <c r="AW101" s="66"/>
      <c r="AX101" s="66"/>
      <c r="AY101" s="66"/>
      <c r="AZ101" s="66"/>
      <c r="BA101" s="66"/>
    </row>
    <row r="102" spans="4:53" x14ac:dyDescent="0.25">
      <c r="D102" s="63"/>
      <c r="AB102" s="87"/>
      <c r="AC102" s="87"/>
      <c r="AJ102" s="66"/>
      <c r="AR102" s="66"/>
      <c r="AS102" s="66"/>
      <c r="AT102" s="66"/>
      <c r="AU102" s="66"/>
      <c r="AV102" s="66"/>
      <c r="AW102" s="66"/>
      <c r="AX102" s="66"/>
      <c r="AY102" s="66"/>
      <c r="AZ102" s="66"/>
      <c r="BA102" s="66"/>
    </row>
    <row r="103" spans="4:53" x14ac:dyDescent="0.25">
      <c r="D103" s="63"/>
      <c r="AB103" s="87"/>
      <c r="AC103" s="87"/>
      <c r="AJ103" s="66"/>
      <c r="AR103" s="66"/>
      <c r="AS103" s="66"/>
      <c r="AT103" s="66"/>
      <c r="AU103" s="66"/>
      <c r="AV103" s="66"/>
      <c r="AW103" s="66"/>
      <c r="AX103" s="66"/>
      <c r="AY103" s="66"/>
      <c r="AZ103" s="66"/>
      <c r="BA103" s="66"/>
    </row>
    <row r="104" spans="4:53" x14ac:dyDescent="0.25">
      <c r="D104" s="63"/>
      <c r="AB104" s="87"/>
      <c r="AC104" s="87"/>
      <c r="AJ104" s="66"/>
      <c r="AR104" s="66"/>
      <c r="AS104" s="66"/>
      <c r="AT104" s="66"/>
      <c r="AU104" s="66"/>
      <c r="AV104" s="66"/>
      <c r="AW104" s="66"/>
      <c r="AX104" s="66"/>
      <c r="AY104" s="66"/>
      <c r="AZ104" s="66"/>
      <c r="BA104" s="66"/>
    </row>
    <row r="105" spans="4:53" x14ac:dyDescent="0.25">
      <c r="D105" s="63"/>
      <c r="AB105" s="87"/>
      <c r="AC105" s="87"/>
      <c r="AJ105" s="66"/>
      <c r="AR105" s="66"/>
      <c r="AS105" s="66"/>
      <c r="AT105" s="66"/>
      <c r="AU105" s="66"/>
      <c r="AV105" s="66"/>
      <c r="AW105" s="66"/>
      <c r="AX105" s="66"/>
      <c r="AY105" s="66"/>
      <c r="AZ105" s="66"/>
      <c r="BA105" s="66"/>
    </row>
    <row r="106" spans="4:53" x14ac:dyDescent="0.25">
      <c r="D106" s="63"/>
      <c r="AB106" s="87"/>
      <c r="AC106" s="87"/>
      <c r="AJ106" s="66"/>
      <c r="AR106" s="66"/>
      <c r="AS106" s="66"/>
      <c r="AT106" s="66"/>
      <c r="AU106" s="66"/>
      <c r="AV106" s="66"/>
      <c r="AW106" s="66"/>
      <c r="AX106" s="66"/>
      <c r="AY106" s="66"/>
      <c r="AZ106" s="66"/>
      <c r="BA106" s="66"/>
    </row>
    <row r="107" spans="4:53" x14ac:dyDescent="0.25">
      <c r="D107" s="63"/>
      <c r="AB107" s="87"/>
      <c r="AC107" s="87"/>
      <c r="AJ107" s="66"/>
      <c r="AR107" s="66"/>
      <c r="AS107" s="66"/>
      <c r="AT107" s="66"/>
      <c r="AU107" s="66"/>
      <c r="AV107" s="66"/>
      <c r="AW107" s="66"/>
      <c r="AX107" s="66"/>
      <c r="AY107" s="66"/>
      <c r="AZ107" s="66"/>
      <c r="BA107" s="66"/>
    </row>
    <row r="108" spans="4:53" x14ac:dyDescent="0.25">
      <c r="D108" s="63"/>
      <c r="AB108" s="87"/>
      <c r="AC108" s="87"/>
      <c r="AJ108" s="66"/>
      <c r="AR108" s="66"/>
      <c r="AS108" s="66"/>
      <c r="AT108" s="66"/>
      <c r="AU108" s="66"/>
      <c r="AV108" s="66"/>
      <c r="AW108" s="66"/>
      <c r="AX108" s="66"/>
      <c r="AY108" s="66"/>
      <c r="AZ108" s="66"/>
      <c r="BA108" s="66"/>
    </row>
    <row r="109" spans="4:53" x14ac:dyDescent="0.25">
      <c r="D109" s="63"/>
      <c r="AB109" s="87"/>
      <c r="AC109" s="87"/>
      <c r="AJ109" s="66"/>
      <c r="AR109" s="66"/>
      <c r="AS109" s="66"/>
      <c r="AT109" s="66"/>
      <c r="AU109" s="66"/>
      <c r="AV109" s="66"/>
      <c r="AW109" s="66"/>
      <c r="AX109" s="66"/>
      <c r="AY109" s="66"/>
      <c r="AZ109" s="66"/>
      <c r="BA109" s="66"/>
    </row>
    <row r="110" spans="4:53" x14ac:dyDescent="0.25">
      <c r="D110" s="63"/>
      <c r="AB110" s="87"/>
      <c r="AC110" s="87"/>
      <c r="AJ110" s="66"/>
      <c r="AR110" s="66"/>
      <c r="AS110" s="66"/>
      <c r="AT110" s="66"/>
      <c r="AU110" s="66"/>
      <c r="AV110" s="66"/>
      <c r="AW110" s="66"/>
      <c r="AX110" s="66"/>
      <c r="AY110" s="66"/>
      <c r="AZ110" s="66"/>
      <c r="BA110" s="66"/>
    </row>
    <row r="111" spans="4:53" x14ac:dyDescent="0.25">
      <c r="D111" s="63"/>
      <c r="AB111" s="87"/>
      <c r="AC111" s="87"/>
      <c r="AJ111" s="66"/>
      <c r="AR111" s="66"/>
      <c r="AS111" s="66"/>
      <c r="AT111" s="66"/>
      <c r="AU111" s="66"/>
      <c r="AV111" s="66"/>
      <c r="AW111" s="66"/>
      <c r="AX111" s="66"/>
      <c r="AY111" s="66"/>
      <c r="AZ111" s="66"/>
      <c r="BA111" s="66"/>
    </row>
    <row r="112" spans="4:53" x14ac:dyDescent="0.25">
      <c r="D112" s="63"/>
      <c r="AB112" s="87"/>
      <c r="AC112" s="87"/>
      <c r="AJ112" s="66"/>
      <c r="AR112" s="66"/>
      <c r="AS112" s="66"/>
      <c r="AT112" s="66"/>
      <c r="AU112" s="66"/>
      <c r="AV112" s="66"/>
      <c r="AW112" s="66"/>
      <c r="AX112" s="66"/>
      <c r="AY112" s="66"/>
      <c r="AZ112" s="66"/>
      <c r="BA112" s="66"/>
    </row>
    <row r="113" spans="4:53" x14ac:dyDescent="0.25">
      <c r="D113" s="63"/>
      <c r="AB113" s="87"/>
      <c r="AC113" s="87"/>
      <c r="AJ113" s="66"/>
      <c r="AR113" s="66"/>
      <c r="AS113" s="66"/>
      <c r="AT113" s="66"/>
      <c r="AU113" s="66"/>
      <c r="AV113" s="66"/>
      <c r="AW113" s="66"/>
      <c r="AX113" s="66"/>
      <c r="AY113" s="66"/>
      <c r="AZ113" s="66"/>
      <c r="BA113" s="66"/>
    </row>
    <row r="114" spans="4:53" x14ac:dyDescent="0.25">
      <c r="D114" s="63"/>
      <c r="AB114" s="87"/>
      <c r="AC114" s="87"/>
      <c r="AJ114" s="66"/>
      <c r="AR114" s="66"/>
      <c r="AS114" s="66"/>
      <c r="AT114" s="66"/>
      <c r="AU114" s="66"/>
      <c r="AV114" s="66"/>
      <c r="AW114" s="66"/>
      <c r="AX114" s="66"/>
      <c r="AY114" s="66"/>
      <c r="AZ114" s="66"/>
      <c r="BA114" s="66"/>
    </row>
    <row r="115" spans="4:53" x14ac:dyDescent="0.25">
      <c r="D115" s="63"/>
      <c r="AB115" s="87"/>
      <c r="AC115" s="87"/>
      <c r="AJ115" s="66"/>
      <c r="AR115" s="66"/>
      <c r="AS115" s="66"/>
      <c r="AT115" s="66"/>
      <c r="AU115" s="66"/>
      <c r="AV115" s="66"/>
      <c r="AW115" s="66"/>
      <c r="AX115" s="66"/>
      <c r="AY115" s="66"/>
      <c r="AZ115" s="66"/>
      <c r="BA115" s="66"/>
    </row>
    <row r="116" spans="4:53" x14ac:dyDescent="0.25">
      <c r="D116" s="63"/>
      <c r="AB116" s="87"/>
      <c r="AC116" s="87"/>
      <c r="AJ116" s="66"/>
      <c r="AR116" s="66"/>
      <c r="AS116" s="66"/>
      <c r="AT116" s="66"/>
      <c r="AU116" s="66"/>
      <c r="AV116" s="66"/>
      <c r="AW116" s="66"/>
      <c r="AX116" s="66"/>
      <c r="AY116" s="66"/>
      <c r="AZ116" s="66"/>
      <c r="BA116" s="66"/>
    </row>
    <row r="117" spans="4:53" x14ac:dyDescent="0.25">
      <c r="D117" s="63"/>
      <c r="AB117" s="87"/>
      <c r="AC117" s="87"/>
      <c r="AJ117" s="66"/>
      <c r="AR117" s="66"/>
      <c r="AS117" s="66"/>
      <c r="AT117" s="66"/>
      <c r="AU117" s="66"/>
      <c r="AV117" s="66"/>
      <c r="AW117" s="66"/>
      <c r="AX117" s="66"/>
      <c r="AY117" s="66"/>
      <c r="AZ117" s="66"/>
      <c r="BA117" s="66"/>
    </row>
    <row r="118" spans="4:53" x14ac:dyDescent="0.25">
      <c r="D118" s="63"/>
      <c r="AB118" s="87"/>
      <c r="AC118" s="87"/>
      <c r="AJ118" s="66"/>
      <c r="AR118" s="66"/>
      <c r="AS118" s="66"/>
      <c r="AT118" s="66"/>
      <c r="AU118" s="66"/>
      <c r="AV118" s="66"/>
      <c r="AW118" s="66"/>
      <c r="AX118" s="66"/>
      <c r="AY118" s="66"/>
      <c r="AZ118" s="66"/>
      <c r="BA118" s="66"/>
    </row>
    <row r="119" spans="4:53" x14ac:dyDescent="0.25">
      <c r="D119" s="63"/>
      <c r="AB119" s="87"/>
      <c r="AC119" s="87"/>
      <c r="AJ119" s="66"/>
      <c r="AR119" s="66"/>
      <c r="AS119" s="66"/>
      <c r="AT119" s="66"/>
      <c r="AU119" s="66"/>
      <c r="AV119" s="66"/>
      <c r="AW119" s="66"/>
      <c r="AX119" s="66"/>
      <c r="AY119" s="66"/>
      <c r="AZ119" s="66"/>
      <c r="BA119" s="66"/>
    </row>
    <row r="120" spans="4:53" x14ac:dyDescent="0.25">
      <c r="D120" s="63"/>
      <c r="AB120" s="87"/>
      <c r="AC120" s="87"/>
      <c r="AJ120" s="66"/>
      <c r="AR120" s="66"/>
      <c r="AS120" s="66"/>
      <c r="AT120" s="66"/>
      <c r="AU120" s="66"/>
      <c r="AV120" s="66"/>
      <c r="AW120" s="66"/>
      <c r="AX120" s="66"/>
      <c r="AY120" s="66"/>
      <c r="AZ120" s="66"/>
      <c r="BA120" s="66"/>
    </row>
    <row r="121" spans="4:53" x14ac:dyDescent="0.25">
      <c r="D121" s="63"/>
      <c r="AB121" s="87"/>
      <c r="AC121" s="87"/>
      <c r="AJ121" s="66"/>
      <c r="AR121" s="66"/>
      <c r="AS121" s="66"/>
      <c r="AT121" s="66"/>
      <c r="AU121" s="66"/>
      <c r="AV121" s="66"/>
      <c r="AW121" s="66"/>
      <c r="AX121" s="66"/>
      <c r="AY121" s="66"/>
      <c r="AZ121" s="66"/>
      <c r="BA121" s="66"/>
    </row>
    <row r="122" spans="4:53" x14ac:dyDescent="0.25">
      <c r="D122" s="63"/>
      <c r="AB122" s="87"/>
      <c r="AC122" s="87"/>
      <c r="AJ122" s="66"/>
      <c r="AR122" s="66"/>
      <c r="AS122" s="66"/>
      <c r="AT122" s="66"/>
      <c r="AU122" s="66"/>
      <c r="AV122" s="66"/>
      <c r="AW122" s="66"/>
      <c r="AX122" s="66"/>
      <c r="AY122" s="66"/>
      <c r="AZ122" s="66"/>
      <c r="BA122" s="66"/>
    </row>
    <row r="123" spans="4:53" x14ac:dyDescent="0.25">
      <c r="D123" s="63"/>
      <c r="AB123" s="87"/>
      <c r="AJ123" s="66"/>
      <c r="AR123" s="66"/>
      <c r="AS123" s="66"/>
      <c r="AT123" s="66"/>
      <c r="AU123" s="66"/>
      <c r="AV123" s="66"/>
      <c r="AW123" s="66"/>
      <c r="AX123" s="66"/>
      <c r="AY123" s="66"/>
      <c r="AZ123" s="66"/>
      <c r="BA123" s="66"/>
    </row>
    <row r="124" spans="4:53" x14ac:dyDescent="0.25">
      <c r="D124" s="63"/>
      <c r="AB124" s="87"/>
      <c r="AC124" s="87"/>
      <c r="AJ124" s="66"/>
      <c r="AR124" s="66"/>
      <c r="AS124" s="66"/>
      <c r="AT124" s="66"/>
      <c r="AU124" s="66"/>
      <c r="AV124" s="66"/>
      <c r="AW124" s="66"/>
      <c r="AX124" s="66"/>
      <c r="AY124" s="66"/>
      <c r="AZ124" s="66"/>
      <c r="BA124" s="66"/>
    </row>
    <row r="125" spans="4:53" x14ac:dyDescent="0.25">
      <c r="D125" s="63"/>
      <c r="AB125" s="87"/>
      <c r="AC125" s="87"/>
      <c r="AJ125" s="66"/>
      <c r="AR125" s="66"/>
      <c r="AS125" s="66"/>
      <c r="AT125" s="66"/>
      <c r="AU125" s="66"/>
      <c r="AV125" s="66"/>
      <c r="AW125" s="66"/>
      <c r="AX125" s="66"/>
      <c r="AY125" s="66"/>
      <c r="AZ125" s="66"/>
      <c r="BA125" s="66"/>
    </row>
    <row r="126" spans="4:53" x14ac:dyDescent="0.25">
      <c r="D126" s="63"/>
      <c r="AB126" s="87"/>
      <c r="AC126" s="87"/>
      <c r="AJ126" s="66"/>
      <c r="AR126" s="66"/>
      <c r="AS126" s="66"/>
      <c r="AT126" s="66"/>
      <c r="AU126" s="66"/>
      <c r="AV126" s="66"/>
      <c r="AW126" s="66"/>
      <c r="AX126" s="66"/>
      <c r="AY126" s="66"/>
      <c r="AZ126" s="66"/>
      <c r="BA126" s="66"/>
    </row>
    <row r="127" spans="4:53" x14ac:dyDescent="0.25">
      <c r="D127" s="63"/>
      <c r="AB127" s="87"/>
      <c r="AJ127" s="66"/>
      <c r="AR127" s="66"/>
      <c r="AS127" s="66"/>
      <c r="AT127" s="66"/>
      <c r="AU127" s="66"/>
      <c r="AV127" s="66"/>
      <c r="AW127" s="66"/>
      <c r="AX127" s="66"/>
      <c r="AY127" s="66"/>
      <c r="AZ127" s="66"/>
      <c r="BA127" s="66"/>
    </row>
    <row r="128" spans="4:53" x14ac:dyDescent="0.25">
      <c r="D128" s="63"/>
      <c r="AB128" s="87"/>
      <c r="AC128" s="87"/>
      <c r="AJ128" s="66"/>
      <c r="AR128" s="66"/>
      <c r="AS128" s="66"/>
      <c r="AT128" s="66"/>
      <c r="AU128" s="66"/>
      <c r="AV128" s="66"/>
      <c r="AW128" s="66"/>
      <c r="AX128" s="66"/>
      <c r="AY128" s="66"/>
      <c r="AZ128" s="66"/>
      <c r="BA128" s="66"/>
    </row>
    <row r="129" spans="4:53" x14ac:dyDescent="0.25">
      <c r="D129" s="63"/>
      <c r="AB129" s="87"/>
      <c r="AJ129" s="66"/>
      <c r="AR129" s="66"/>
      <c r="AS129" s="66"/>
      <c r="AT129" s="66"/>
      <c r="AU129" s="66"/>
      <c r="AV129" s="66"/>
      <c r="AW129" s="66"/>
      <c r="AX129" s="66"/>
      <c r="AY129" s="66"/>
      <c r="AZ129" s="66"/>
      <c r="BA129" s="66"/>
    </row>
    <row r="130" spans="4:53" x14ac:dyDescent="0.25">
      <c r="D130" s="63"/>
      <c r="AB130" s="87"/>
      <c r="AC130" s="87"/>
      <c r="AJ130" s="66"/>
      <c r="AR130" s="66"/>
      <c r="AS130" s="66"/>
      <c r="AT130" s="66"/>
      <c r="AU130" s="66"/>
      <c r="AV130" s="66"/>
      <c r="AW130" s="66"/>
      <c r="AX130" s="66"/>
      <c r="AY130" s="66"/>
      <c r="AZ130" s="66"/>
      <c r="BA130" s="66"/>
    </row>
    <row r="131" spans="4:53" x14ac:dyDescent="0.25">
      <c r="D131" s="63"/>
      <c r="AB131" s="87"/>
      <c r="AC131" s="87"/>
      <c r="AJ131" s="66"/>
      <c r="AR131" s="66"/>
      <c r="AS131" s="66"/>
      <c r="AT131" s="66"/>
      <c r="AU131" s="66"/>
      <c r="AV131" s="66"/>
      <c r="AW131" s="66"/>
      <c r="AX131" s="66"/>
      <c r="AY131" s="66"/>
      <c r="AZ131" s="66"/>
      <c r="BA131" s="66"/>
    </row>
    <row r="132" spans="4:53" x14ac:dyDescent="0.25">
      <c r="D132" s="63"/>
      <c r="AB132" s="87"/>
      <c r="AC132" s="87"/>
      <c r="AJ132" s="66"/>
      <c r="AR132" s="66"/>
      <c r="AS132" s="66"/>
      <c r="AT132" s="66"/>
      <c r="AU132" s="66"/>
      <c r="AV132" s="66"/>
      <c r="AW132" s="66"/>
      <c r="AX132" s="66"/>
      <c r="AY132" s="66"/>
      <c r="AZ132" s="66"/>
      <c r="BA132" s="66"/>
    </row>
    <row r="133" spans="4:53" x14ac:dyDescent="0.25">
      <c r="D133" s="63"/>
      <c r="AB133" s="87"/>
      <c r="AC133" s="87"/>
      <c r="AJ133" s="66"/>
      <c r="AR133" s="66"/>
      <c r="AS133" s="66"/>
      <c r="AT133" s="66"/>
      <c r="AU133" s="66"/>
      <c r="AV133" s="66"/>
      <c r="AW133" s="66"/>
      <c r="AX133" s="66"/>
      <c r="AY133" s="66"/>
      <c r="AZ133" s="66"/>
      <c r="BA133" s="66"/>
    </row>
    <row r="134" spans="4:53" x14ac:dyDescent="0.25">
      <c r="D134" s="63"/>
      <c r="AB134" s="87"/>
      <c r="AC134" s="87"/>
      <c r="AJ134" s="66"/>
      <c r="AR134" s="66"/>
      <c r="AS134" s="66"/>
      <c r="AT134" s="66"/>
      <c r="AU134" s="66"/>
      <c r="AV134" s="66"/>
      <c r="AW134" s="66"/>
      <c r="AX134" s="66"/>
      <c r="AY134" s="66"/>
      <c r="AZ134" s="66"/>
      <c r="BA134" s="66"/>
    </row>
    <row r="135" spans="4:53" x14ac:dyDescent="0.25">
      <c r="D135" s="63"/>
      <c r="AB135" s="87"/>
      <c r="AC135" s="87"/>
      <c r="AJ135" s="66"/>
      <c r="AR135" s="66"/>
      <c r="AS135" s="66"/>
      <c r="AT135" s="66"/>
      <c r="AU135" s="66"/>
      <c r="AV135" s="66"/>
      <c r="AW135" s="66"/>
      <c r="AX135" s="66"/>
      <c r="AY135" s="66"/>
      <c r="AZ135" s="66"/>
      <c r="BA135" s="66"/>
    </row>
    <row r="136" spans="4:53" x14ac:dyDescent="0.25">
      <c r="D136" s="63"/>
      <c r="AB136" s="87"/>
      <c r="AC136" s="87"/>
      <c r="AJ136" s="66"/>
      <c r="AR136" s="66"/>
      <c r="AS136" s="66"/>
      <c r="AT136" s="66"/>
      <c r="AU136" s="66"/>
      <c r="AV136" s="66"/>
      <c r="AW136" s="66"/>
      <c r="AX136" s="66"/>
      <c r="AY136" s="66"/>
      <c r="AZ136" s="66"/>
      <c r="BA136" s="66"/>
    </row>
    <row r="137" spans="4:53" x14ac:dyDescent="0.25">
      <c r="D137" s="63"/>
      <c r="AB137" s="87"/>
      <c r="AC137" s="87"/>
      <c r="AJ137" s="66"/>
      <c r="AR137" s="66"/>
      <c r="AS137" s="66"/>
      <c r="AT137" s="66"/>
      <c r="AU137" s="66"/>
      <c r="AV137" s="66"/>
      <c r="AW137" s="66"/>
      <c r="AX137" s="66"/>
      <c r="AY137" s="66"/>
      <c r="AZ137" s="66"/>
      <c r="BA137" s="66"/>
    </row>
    <row r="138" spans="4:53" x14ac:dyDescent="0.25">
      <c r="D138" s="63"/>
      <c r="AB138" s="87"/>
      <c r="AC138" s="87"/>
      <c r="AJ138" s="66"/>
      <c r="AR138" s="66"/>
      <c r="AS138" s="66"/>
      <c r="AT138" s="66"/>
      <c r="AU138" s="66"/>
      <c r="AV138" s="66"/>
      <c r="AW138" s="66"/>
      <c r="AX138" s="66"/>
      <c r="AY138" s="66"/>
      <c r="AZ138" s="66"/>
      <c r="BA138" s="66"/>
    </row>
    <row r="139" spans="4:53" x14ac:dyDescent="0.25">
      <c r="D139" s="63"/>
      <c r="AB139" s="87"/>
      <c r="AC139" s="87"/>
      <c r="AJ139" s="66"/>
      <c r="AR139" s="66"/>
      <c r="AS139" s="66"/>
      <c r="AT139" s="66"/>
      <c r="AU139" s="66"/>
      <c r="AV139" s="66"/>
      <c r="AW139" s="66"/>
      <c r="AX139" s="66"/>
      <c r="AY139" s="66"/>
      <c r="AZ139" s="66"/>
      <c r="BA139" s="66"/>
    </row>
    <row r="140" spans="4:53" x14ac:dyDescent="0.25">
      <c r="D140" s="63"/>
      <c r="AB140" s="87"/>
      <c r="AC140" s="87"/>
      <c r="AJ140" s="66"/>
      <c r="AR140" s="66"/>
      <c r="AS140" s="66"/>
      <c r="AT140" s="66"/>
      <c r="AU140" s="66"/>
      <c r="AV140" s="66"/>
      <c r="AW140" s="66"/>
      <c r="AX140" s="66"/>
      <c r="AY140" s="66"/>
      <c r="AZ140" s="66"/>
      <c r="BA140" s="66"/>
    </row>
    <row r="141" spans="4:53" x14ac:dyDescent="0.25">
      <c r="D141" s="63"/>
      <c r="AB141" s="87"/>
      <c r="AC141" s="87"/>
      <c r="AJ141" s="66"/>
      <c r="AR141" s="66"/>
      <c r="AS141" s="66"/>
      <c r="AT141" s="66"/>
      <c r="AU141" s="66"/>
      <c r="AV141" s="66"/>
      <c r="AW141" s="66"/>
      <c r="AX141" s="66"/>
      <c r="AY141" s="66"/>
      <c r="AZ141" s="66"/>
      <c r="BA141" s="66"/>
    </row>
    <row r="142" spans="4:53" x14ac:dyDescent="0.25">
      <c r="D142" s="63"/>
      <c r="AB142" s="87"/>
      <c r="AC142" s="87"/>
      <c r="AJ142" s="66"/>
      <c r="AR142" s="66"/>
      <c r="AS142" s="66"/>
      <c r="AT142" s="66"/>
      <c r="AU142" s="66"/>
      <c r="AV142" s="66"/>
      <c r="AW142" s="66"/>
      <c r="AX142" s="66"/>
      <c r="AY142" s="66"/>
      <c r="AZ142" s="66"/>
      <c r="BA142" s="66"/>
    </row>
    <row r="143" spans="4:53" x14ac:dyDescent="0.25">
      <c r="D143" s="63"/>
      <c r="AB143" s="87"/>
      <c r="AJ143" s="66"/>
      <c r="AR143" s="66"/>
      <c r="AS143" s="66"/>
      <c r="AT143" s="66"/>
      <c r="AU143" s="66"/>
      <c r="AV143" s="66"/>
      <c r="AW143" s="66"/>
      <c r="AX143" s="66"/>
      <c r="AY143" s="66"/>
      <c r="AZ143" s="66"/>
      <c r="BA143" s="66"/>
    </row>
    <row r="144" spans="4:53" x14ac:dyDescent="0.25">
      <c r="D144" s="63"/>
      <c r="AB144" s="87"/>
      <c r="AC144" s="87"/>
      <c r="AJ144" s="66"/>
      <c r="AR144" s="66"/>
      <c r="AS144" s="66"/>
      <c r="AT144" s="66"/>
      <c r="AU144" s="66"/>
      <c r="AV144" s="66"/>
      <c r="AW144" s="66"/>
      <c r="AX144" s="66"/>
      <c r="AY144" s="66"/>
      <c r="AZ144" s="66"/>
      <c r="BA144" s="66"/>
    </row>
    <row r="145" spans="4:53" x14ac:dyDescent="0.25">
      <c r="D145" s="63"/>
      <c r="AB145" s="87"/>
      <c r="AC145" s="87"/>
      <c r="AJ145" s="66"/>
      <c r="AR145" s="66"/>
      <c r="AS145" s="66"/>
      <c r="AT145" s="66"/>
      <c r="AU145" s="66"/>
      <c r="AV145" s="66"/>
      <c r="AW145" s="66"/>
      <c r="AX145" s="66"/>
      <c r="AY145" s="66"/>
      <c r="AZ145" s="66"/>
      <c r="BA145" s="66"/>
    </row>
    <row r="146" spans="4:53" x14ac:dyDescent="0.25">
      <c r="D146" s="63"/>
      <c r="AB146" s="87"/>
      <c r="AC146" s="87"/>
      <c r="AJ146" s="66"/>
      <c r="AR146" s="66"/>
      <c r="AS146" s="66"/>
      <c r="AT146" s="66"/>
      <c r="AU146" s="66"/>
      <c r="AV146" s="66"/>
      <c r="AW146" s="66"/>
      <c r="AX146" s="66"/>
      <c r="AY146" s="66"/>
      <c r="AZ146" s="66"/>
      <c r="BA146" s="66"/>
    </row>
    <row r="147" spans="4:53" x14ac:dyDescent="0.25">
      <c r="D147" s="63"/>
      <c r="AB147" s="87"/>
      <c r="AC147" s="87"/>
      <c r="AJ147" s="66"/>
      <c r="AR147" s="66"/>
      <c r="AS147" s="66"/>
      <c r="AT147" s="66"/>
      <c r="AU147" s="66"/>
      <c r="AV147" s="66"/>
      <c r="AW147" s="66"/>
      <c r="AX147" s="66"/>
      <c r="AY147" s="66"/>
      <c r="AZ147" s="66"/>
      <c r="BA147" s="66"/>
    </row>
    <row r="148" spans="4:53" x14ac:dyDescent="0.25">
      <c r="D148" s="63"/>
      <c r="AB148" s="87"/>
      <c r="AC148" s="87"/>
      <c r="AJ148" s="66"/>
      <c r="AR148" s="66"/>
      <c r="AS148" s="66"/>
      <c r="AT148" s="66"/>
      <c r="AU148" s="66"/>
      <c r="AV148" s="66"/>
      <c r="AW148" s="66"/>
      <c r="AX148" s="66"/>
      <c r="AY148" s="66"/>
      <c r="AZ148" s="66"/>
      <c r="BA148" s="66"/>
    </row>
    <row r="149" spans="4:53" x14ac:dyDescent="0.25">
      <c r="D149" s="63"/>
      <c r="AB149" s="87"/>
      <c r="AC149" s="87"/>
      <c r="AJ149" s="66"/>
      <c r="AR149" s="66"/>
      <c r="AS149" s="66"/>
      <c r="AT149" s="66"/>
      <c r="AU149" s="66"/>
      <c r="AV149" s="66"/>
      <c r="AW149" s="66"/>
      <c r="AX149" s="66"/>
      <c r="AY149" s="66"/>
      <c r="AZ149" s="66"/>
      <c r="BA149" s="66"/>
    </row>
    <row r="150" spans="4:53" x14ac:dyDescent="0.25">
      <c r="D150" s="63"/>
      <c r="AB150" s="87"/>
      <c r="AC150" s="87"/>
      <c r="AJ150" s="66"/>
      <c r="AR150" s="66"/>
      <c r="AS150" s="66"/>
      <c r="AT150" s="66"/>
      <c r="AU150" s="66"/>
      <c r="AV150" s="66"/>
      <c r="AW150" s="66"/>
      <c r="AX150" s="66"/>
      <c r="AY150" s="66"/>
      <c r="AZ150" s="66"/>
      <c r="BA150" s="66"/>
    </row>
    <row r="151" spans="4:53" x14ac:dyDescent="0.25">
      <c r="D151" s="63"/>
      <c r="AB151" s="87"/>
      <c r="AC151" s="87"/>
      <c r="AJ151" s="66"/>
      <c r="AR151" s="66"/>
      <c r="AS151" s="66"/>
      <c r="AT151" s="66"/>
      <c r="AU151" s="66"/>
      <c r="AV151" s="66"/>
      <c r="AW151" s="66"/>
      <c r="AX151" s="66"/>
      <c r="AY151" s="66"/>
      <c r="AZ151" s="66"/>
      <c r="BA151" s="66"/>
    </row>
    <row r="152" spans="4:53" x14ac:dyDescent="0.25">
      <c r="D152" s="63"/>
      <c r="AB152" s="87"/>
      <c r="AC152" s="87"/>
      <c r="AJ152" s="66"/>
      <c r="AR152" s="66"/>
      <c r="AS152" s="66"/>
      <c r="AT152" s="66"/>
      <c r="AU152" s="66"/>
      <c r="AV152" s="66"/>
      <c r="AW152" s="66"/>
      <c r="AX152" s="66"/>
      <c r="AY152" s="66"/>
      <c r="AZ152" s="66"/>
      <c r="BA152" s="66"/>
    </row>
    <row r="153" spans="4:53" x14ac:dyDescent="0.25">
      <c r="D153" s="63"/>
      <c r="AB153" s="87"/>
      <c r="AC153" s="87"/>
      <c r="AJ153" s="66"/>
      <c r="AR153" s="66"/>
      <c r="AS153" s="66"/>
      <c r="AT153" s="66"/>
      <c r="AU153" s="66"/>
      <c r="AV153" s="66"/>
      <c r="AW153" s="66"/>
      <c r="AX153" s="66"/>
      <c r="AY153" s="66"/>
      <c r="AZ153" s="66"/>
      <c r="BA153" s="66"/>
    </row>
    <row r="154" spans="4:53" x14ac:dyDescent="0.25">
      <c r="D154" s="63"/>
      <c r="AB154" s="87"/>
      <c r="AC154" s="87"/>
      <c r="AJ154" s="66"/>
      <c r="AR154" s="66"/>
      <c r="AS154" s="66"/>
      <c r="AT154" s="66"/>
      <c r="AU154" s="66"/>
      <c r="AV154" s="66"/>
      <c r="AW154" s="66"/>
      <c r="AX154" s="66"/>
      <c r="AY154" s="66"/>
      <c r="AZ154" s="66"/>
      <c r="BA154" s="66"/>
    </row>
    <row r="155" spans="4:53" x14ac:dyDescent="0.25">
      <c r="D155" s="63"/>
      <c r="AB155" s="87"/>
      <c r="AC155" s="87"/>
      <c r="AJ155" s="66"/>
      <c r="AR155" s="66"/>
      <c r="AS155" s="66"/>
      <c r="AT155" s="66"/>
      <c r="AU155" s="66"/>
      <c r="AV155" s="66"/>
      <c r="AW155" s="66"/>
      <c r="AX155" s="66"/>
      <c r="AY155" s="66"/>
      <c r="AZ155" s="66"/>
      <c r="BA155" s="66"/>
    </row>
    <row r="156" spans="4:53" x14ac:dyDescent="0.25">
      <c r="D156" s="63"/>
      <c r="AB156" s="87"/>
      <c r="AC156" s="87"/>
      <c r="AJ156" s="66"/>
      <c r="AR156" s="66"/>
      <c r="AS156" s="66"/>
      <c r="AT156" s="66"/>
      <c r="AU156" s="66"/>
      <c r="AV156" s="66"/>
      <c r="AW156" s="66"/>
      <c r="AX156" s="66"/>
      <c r="AY156" s="66"/>
      <c r="AZ156" s="66"/>
      <c r="BA156" s="66"/>
    </row>
    <row r="157" spans="4:53" x14ac:dyDescent="0.25">
      <c r="D157" s="63"/>
      <c r="AB157" s="87"/>
      <c r="AC157" s="87"/>
      <c r="AJ157" s="66"/>
      <c r="AR157" s="66"/>
      <c r="AS157" s="66"/>
      <c r="AT157" s="66"/>
      <c r="AU157" s="66"/>
      <c r="AV157" s="66"/>
      <c r="AW157" s="66"/>
      <c r="AX157" s="66"/>
      <c r="AY157" s="66"/>
      <c r="AZ157" s="66"/>
      <c r="BA157" s="66"/>
    </row>
    <row r="158" spans="4:53" x14ac:dyDescent="0.25">
      <c r="D158" s="63"/>
      <c r="AB158" s="87"/>
      <c r="AC158" s="87"/>
      <c r="AJ158" s="66"/>
      <c r="AR158" s="66"/>
      <c r="AS158" s="66"/>
      <c r="AT158" s="66"/>
      <c r="AU158" s="66"/>
      <c r="AV158" s="66"/>
      <c r="AW158" s="66"/>
      <c r="AX158" s="66"/>
      <c r="AY158" s="66"/>
      <c r="AZ158" s="66"/>
      <c r="BA158" s="66"/>
    </row>
    <row r="159" spans="4:53" x14ac:dyDescent="0.25">
      <c r="D159" s="63"/>
      <c r="AB159" s="87"/>
      <c r="AJ159" s="66"/>
      <c r="AR159" s="66"/>
      <c r="AS159" s="66"/>
      <c r="AT159" s="66"/>
      <c r="AU159" s="66"/>
      <c r="AV159" s="66"/>
      <c r="AW159" s="66"/>
      <c r="AX159" s="66"/>
      <c r="AY159" s="66"/>
      <c r="AZ159" s="66"/>
      <c r="BA159" s="66"/>
    </row>
    <row r="160" spans="4:53" x14ac:dyDescent="0.25">
      <c r="D160" s="63"/>
      <c r="AB160" s="87"/>
      <c r="AC160" s="87"/>
      <c r="AJ160" s="66"/>
      <c r="AR160" s="66"/>
      <c r="AS160" s="66"/>
      <c r="AT160" s="66"/>
      <c r="AU160" s="66"/>
      <c r="AV160" s="66"/>
      <c r="AW160" s="66"/>
      <c r="AX160" s="66"/>
      <c r="AY160" s="66"/>
      <c r="AZ160" s="66"/>
      <c r="BA160" s="66"/>
    </row>
    <row r="161" spans="4:53" x14ac:dyDescent="0.25">
      <c r="D161" s="63"/>
      <c r="AB161" s="87"/>
      <c r="AC161" s="87"/>
      <c r="AJ161" s="66"/>
      <c r="AR161" s="66"/>
      <c r="AS161" s="66"/>
      <c r="AT161" s="66"/>
      <c r="AU161" s="66"/>
      <c r="AV161" s="66"/>
      <c r="AW161" s="66"/>
      <c r="AX161" s="66"/>
      <c r="AY161" s="66"/>
      <c r="AZ161" s="66"/>
      <c r="BA161" s="66"/>
    </row>
    <row r="162" spans="4:53" x14ac:dyDescent="0.25">
      <c r="D162" s="63"/>
      <c r="AB162" s="87"/>
      <c r="AC162" s="87"/>
      <c r="AJ162" s="66"/>
      <c r="AR162" s="66"/>
      <c r="AS162" s="66"/>
      <c r="AT162" s="66"/>
      <c r="AU162" s="66"/>
      <c r="AV162" s="66"/>
      <c r="AW162" s="66"/>
      <c r="AX162" s="66"/>
      <c r="AY162" s="66"/>
      <c r="AZ162" s="66"/>
      <c r="BA162" s="66"/>
    </row>
    <row r="163" spans="4:53" x14ac:dyDescent="0.25">
      <c r="D163" s="63"/>
      <c r="AB163" s="87"/>
      <c r="AC163" s="87"/>
      <c r="AJ163" s="66"/>
      <c r="AR163" s="66"/>
      <c r="AS163" s="66"/>
      <c r="AT163" s="66"/>
      <c r="AU163" s="66"/>
      <c r="AV163" s="66"/>
      <c r="AW163" s="66"/>
      <c r="AX163" s="66"/>
      <c r="AY163" s="66"/>
      <c r="AZ163" s="66"/>
      <c r="BA163" s="66"/>
    </row>
    <row r="164" spans="4:53" x14ac:dyDescent="0.25">
      <c r="D164" s="63"/>
      <c r="AB164" s="87"/>
      <c r="AJ164" s="66"/>
      <c r="AR164" s="66"/>
      <c r="AS164" s="66"/>
      <c r="AT164" s="66"/>
      <c r="AU164" s="66"/>
      <c r="AV164" s="66"/>
      <c r="AW164" s="66"/>
      <c r="AX164" s="66"/>
      <c r="AY164" s="66"/>
      <c r="AZ164" s="66"/>
      <c r="BA164" s="66"/>
    </row>
    <row r="165" spans="4:53" x14ac:dyDescent="0.25">
      <c r="D165" s="63"/>
      <c r="AB165" s="87"/>
      <c r="AC165" s="87"/>
      <c r="AJ165" s="66"/>
      <c r="AR165" s="66"/>
      <c r="AS165" s="66"/>
      <c r="AT165" s="66"/>
      <c r="AU165" s="66"/>
      <c r="AV165" s="66"/>
      <c r="AW165" s="66"/>
      <c r="AX165" s="66"/>
      <c r="AY165" s="66"/>
      <c r="AZ165" s="66"/>
      <c r="BA165" s="66"/>
    </row>
    <row r="166" spans="4:53" x14ac:dyDescent="0.25">
      <c r="D166" s="63"/>
      <c r="AB166" s="87"/>
      <c r="AC166" s="87"/>
      <c r="AJ166" s="66"/>
      <c r="AR166" s="66"/>
      <c r="AS166" s="66"/>
      <c r="AT166" s="66"/>
      <c r="AU166" s="66"/>
      <c r="AV166" s="66"/>
      <c r="AW166" s="66"/>
      <c r="AX166" s="66"/>
      <c r="AY166" s="66"/>
      <c r="AZ166" s="66"/>
      <c r="BA166" s="66"/>
    </row>
    <row r="167" spans="4:53" x14ac:dyDescent="0.25">
      <c r="D167" s="63"/>
      <c r="AB167" s="87"/>
      <c r="AC167" s="87"/>
      <c r="AJ167" s="66"/>
      <c r="AR167" s="66"/>
      <c r="AS167" s="66"/>
      <c r="AT167" s="66"/>
      <c r="AU167" s="66"/>
      <c r="AV167" s="66"/>
      <c r="AW167" s="66"/>
      <c r="AX167" s="66"/>
      <c r="AY167" s="66"/>
      <c r="AZ167" s="66"/>
      <c r="BA167" s="66"/>
    </row>
    <row r="168" spans="4:53" x14ac:dyDescent="0.25">
      <c r="D168" s="63"/>
      <c r="AB168" s="87"/>
      <c r="AC168" s="87"/>
      <c r="AJ168" s="66"/>
      <c r="AR168" s="66"/>
      <c r="AS168" s="66"/>
      <c r="AT168" s="66"/>
      <c r="AU168" s="66"/>
      <c r="AV168" s="66"/>
      <c r="AW168" s="66"/>
      <c r="AX168" s="66"/>
      <c r="AY168" s="66"/>
      <c r="AZ168" s="66"/>
      <c r="BA168" s="66"/>
    </row>
    <row r="169" spans="4:53" x14ac:dyDescent="0.25">
      <c r="D169" s="63"/>
      <c r="AB169" s="87"/>
      <c r="AC169" s="87"/>
      <c r="AJ169" s="66"/>
      <c r="AR169" s="66"/>
      <c r="AS169" s="66"/>
      <c r="AT169" s="66"/>
      <c r="AU169" s="66"/>
      <c r="AV169" s="66"/>
      <c r="AW169" s="66"/>
      <c r="AX169" s="66"/>
      <c r="AY169" s="66"/>
      <c r="AZ169" s="66"/>
      <c r="BA169" s="66"/>
    </row>
    <row r="170" spans="4:53" x14ac:dyDescent="0.25">
      <c r="D170" s="63"/>
      <c r="AB170" s="87"/>
      <c r="AC170" s="87"/>
      <c r="AJ170" s="66"/>
      <c r="AR170" s="66"/>
      <c r="AS170" s="66"/>
      <c r="AT170" s="66"/>
      <c r="AU170" s="66"/>
      <c r="AV170" s="66"/>
      <c r="AW170" s="66"/>
      <c r="AX170" s="66"/>
      <c r="AY170" s="66"/>
      <c r="AZ170" s="66"/>
      <c r="BA170" s="66"/>
    </row>
    <row r="171" spans="4:53" x14ac:dyDescent="0.25">
      <c r="D171" s="63"/>
      <c r="AB171" s="87"/>
      <c r="AC171" s="87"/>
      <c r="AJ171" s="66"/>
      <c r="AR171" s="66"/>
      <c r="AS171" s="66"/>
      <c r="AT171" s="66"/>
      <c r="AU171" s="66"/>
      <c r="AV171" s="66"/>
      <c r="AW171" s="66"/>
      <c r="AX171" s="66"/>
      <c r="AY171" s="66"/>
      <c r="AZ171" s="66"/>
      <c r="BA171" s="66"/>
    </row>
    <row r="172" spans="4:53" x14ac:dyDescent="0.25">
      <c r="D172" s="63"/>
      <c r="AB172" s="87"/>
      <c r="AC172" s="87"/>
      <c r="AJ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6"/>
    </row>
    <row r="173" spans="4:53" x14ac:dyDescent="0.25">
      <c r="D173" s="63"/>
      <c r="AB173" s="87"/>
      <c r="AC173" s="87"/>
      <c r="AJ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6"/>
    </row>
    <row r="174" spans="4:53" x14ac:dyDescent="0.25">
      <c r="D174" s="63"/>
      <c r="AB174" s="87"/>
      <c r="AC174" s="87"/>
      <c r="AJ174" s="66"/>
      <c r="AR174" s="66"/>
      <c r="AS174" s="66"/>
      <c r="AT174" s="66"/>
      <c r="AU174" s="66"/>
      <c r="AV174" s="66"/>
      <c r="AW174" s="66"/>
      <c r="AX174" s="66"/>
      <c r="AY174" s="66"/>
      <c r="AZ174" s="66"/>
      <c r="BA174" s="66"/>
    </row>
    <row r="175" spans="4:53" x14ac:dyDescent="0.25">
      <c r="D175" s="63"/>
      <c r="AB175" s="87"/>
      <c r="AC175" s="87"/>
      <c r="AJ175" s="66"/>
      <c r="AR175" s="66"/>
      <c r="AS175" s="66"/>
      <c r="AT175" s="66"/>
      <c r="AU175" s="66"/>
      <c r="AV175" s="66"/>
      <c r="AW175" s="66"/>
      <c r="AX175" s="66"/>
      <c r="AY175" s="66"/>
      <c r="AZ175" s="66"/>
      <c r="BA175" s="66"/>
    </row>
    <row r="176" spans="4:53" x14ac:dyDescent="0.25">
      <c r="D176" s="63"/>
      <c r="AB176" s="87"/>
      <c r="AC176" s="87"/>
      <c r="AJ176" s="66"/>
      <c r="AR176" s="66"/>
      <c r="AS176" s="66"/>
      <c r="AT176" s="66"/>
      <c r="AU176" s="66"/>
      <c r="AV176" s="66"/>
      <c r="AW176" s="66"/>
      <c r="AX176" s="66"/>
      <c r="AY176" s="66"/>
      <c r="AZ176" s="66"/>
      <c r="BA176" s="66"/>
    </row>
    <row r="177" spans="4:53" x14ac:dyDescent="0.25">
      <c r="D177" s="63"/>
      <c r="AB177" s="87"/>
      <c r="AC177" s="87"/>
      <c r="AJ177" s="66"/>
      <c r="AR177" s="66"/>
      <c r="AS177" s="66"/>
      <c r="AT177" s="66"/>
      <c r="AU177" s="66"/>
      <c r="AV177" s="66"/>
      <c r="AW177" s="66"/>
      <c r="AX177" s="66"/>
      <c r="AY177" s="66"/>
      <c r="AZ177" s="66"/>
      <c r="BA177" s="66"/>
    </row>
    <row r="178" spans="4:53" x14ac:dyDescent="0.25">
      <c r="D178" s="63"/>
      <c r="AB178" s="87"/>
      <c r="AC178" s="87"/>
      <c r="AJ178" s="66"/>
      <c r="AR178" s="66"/>
      <c r="AS178" s="66"/>
      <c r="AT178" s="66"/>
      <c r="AU178" s="66"/>
      <c r="AV178" s="66"/>
      <c r="AW178" s="66"/>
      <c r="AX178" s="66"/>
      <c r="AY178" s="66"/>
      <c r="AZ178" s="66"/>
      <c r="BA178" s="66"/>
    </row>
    <row r="179" spans="4:53" x14ac:dyDescent="0.25">
      <c r="D179" s="63"/>
      <c r="AB179" s="87"/>
      <c r="AC179" s="87"/>
      <c r="AJ179" s="66"/>
      <c r="AR179" s="66"/>
      <c r="AS179" s="66"/>
      <c r="AT179" s="66"/>
      <c r="AU179" s="66"/>
      <c r="AV179" s="66"/>
      <c r="AW179" s="66"/>
      <c r="AX179" s="66"/>
      <c r="AY179" s="66"/>
      <c r="AZ179" s="66"/>
      <c r="BA179" s="66"/>
    </row>
    <row r="180" spans="4:53" x14ac:dyDescent="0.25">
      <c r="D180" s="63"/>
      <c r="AB180" s="87"/>
      <c r="AC180" s="87"/>
      <c r="AJ180" s="66"/>
      <c r="AR180" s="66"/>
      <c r="AS180" s="66"/>
      <c r="AT180" s="66"/>
      <c r="AU180" s="66"/>
      <c r="AV180" s="66"/>
      <c r="AW180" s="66"/>
      <c r="AX180" s="66"/>
      <c r="AY180" s="66"/>
      <c r="AZ180" s="66"/>
      <c r="BA180" s="66"/>
    </row>
    <row r="181" spans="4:53" x14ac:dyDescent="0.25">
      <c r="D181" s="63"/>
      <c r="AB181" s="87"/>
      <c r="AC181" s="87"/>
      <c r="AJ181" s="66"/>
      <c r="AR181" s="66"/>
      <c r="AS181" s="66"/>
      <c r="AT181" s="66"/>
      <c r="AU181" s="66"/>
      <c r="AV181" s="66"/>
      <c r="AW181" s="66"/>
      <c r="AX181" s="66"/>
      <c r="AY181" s="66"/>
      <c r="AZ181" s="66"/>
      <c r="BA181" s="66"/>
    </row>
    <row r="182" spans="4:53" x14ac:dyDescent="0.25">
      <c r="D182" s="63"/>
      <c r="AB182" s="87"/>
      <c r="AC182" s="87"/>
      <c r="AJ182" s="66"/>
      <c r="AR182" s="66"/>
      <c r="AS182" s="66"/>
      <c r="AT182" s="66"/>
      <c r="AU182" s="66"/>
      <c r="AV182" s="66"/>
      <c r="AW182" s="66"/>
      <c r="AX182" s="66"/>
      <c r="AY182" s="66"/>
      <c r="AZ182" s="66"/>
      <c r="BA182" s="66"/>
    </row>
    <row r="183" spans="4:53" x14ac:dyDescent="0.25">
      <c r="D183" s="63"/>
      <c r="AB183" s="87"/>
      <c r="AC183" s="87"/>
      <c r="AJ183" s="66"/>
      <c r="AR183" s="66"/>
      <c r="AS183" s="66"/>
      <c r="AT183" s="66"/>
      <c r="AU183" s="66"/>
      <c r="AV183" s="66"/>
      <c r="AW183" s="66"/>
      <c r="AX183" s="66"/>
      <c r="AY183" s="66"/>
      <c r="AZ183" s="66"/>
      <c r="BA183" s="66"/>
    </row>
    <row r="184" spans="4:53" x14ac:dyDescent="0.25">
      <c r="D184" s="63"/>
      <c r="AB184" s="87"/>
      <c r="AC184" s="87"/>
      <c r="AJ184" s="66"/>
      <c r="AR184" s="66"/>
      <c r="AS184" s="66"/>
      <c r="AT184" s="66"/>
      <c r="AU184" s="66"/>
      <c r="AV184" s="66"/>
      <c r="AW184" s="66"/>
      <c r="AX184" s="66"/>
      <c r="AY184" s="66"/>
      <c r="AZ184" s="66"/>
      <c r="BA184" s="66"/>
    </row>
    <row r="185" spans="4:53" x14ac:dyDescent="0.25">
      <c r="D185" s="63"/>
      <c r="AB185" s="87"/>
      <c r="AC185" s="87"/>
      <c r="AJ185" s="66"/>
      <c r="AR185" s="66"/>
      <c r="AS185" s="66"/>
      <c r="AT185" s="66"/>
      <c r="AU185" s="66"/>
      <c r="AV185" s="66"/>
      <c r="AW185" s="66"/>
      <c r="AX185" s="66"/>
      <c r="AY185" s="66"/>
      <c r="AZ185" s="66"/>
      <c r="BA185" s="66"/>
    </row>
    <row r="186" spans="4:53" x14ac:dyDescent="0.25">
      <c r="D186" s="63"/>
      <c r="AB186" s="87"/>
      <c r="AC186" s="87"/>
      <c r="AJ186" s="66"/>
      <c r="AR186" s="66"/>
      <c r="AS186" s="66"/>
      <c r="AT186" s="66"/>
      <c r="AU186" s="66"/>
      <c r="AV186" s="66"/>
      <c r="AW186" s="66"/>
      <c r="AX186" s="66"/>
      <c r="AY186" s="66"/>
      <c r="AZ186" s="66"/>
      <c r="BA186" s="66"/>
    </row>
    <row r="187" spans="4:53" x14ac:dyDescent="0.25">
      <c r="D187" s="63"/>
      <c r="AB187" s="87"/>
      <c r="AC187" s="87"/>
      <c r="AJ187" s="66"/>
      <c r="AR187" s="66"/>
      <c r="AS187" s="66"/>
      <c r="AT187" s="66"/>
      <c r="AU187" s="66"/>
      <c r="AV187" s="66"/>
      <c r="AW187" s="66"/>
      <c r="AX187" s="66"/>
      <c r="AY187" s="66"/>
      <c r="AZ187" s="66"/>
      <c r="BA187" s="66"/>
    </row>
    <row r="188" spans="4:53" x14ac:dyDescent="0.25">
      <c r="D188" s="63"/>
      <c r="AB188" s="87"/>
      <c r="AC188" s="87"/>
      <c r="AJ188" s="66"/>
      <c r="AR188" s="66"/>
      <c r="AS188" s="66"/>
      <c r="AT188" s="66"/>
      <c r="AU188" s="66"/>
      <c r="AV188" s="66"/>
      <c r="AW188" s="66"/>
      <c r="AX188" s="66"/>
      <c r="AY188" s="66"/>
      <c r="AZ188" s="66"/>
      <c r="BA188" s="66"/>
    </row>
    <row r="189" spans="4:53" x14ac:dyDescent="0.25">
      <c r="D189" s="63"/>
      <c r="AB189" s="87"/>
      <c r="AC189" s="87"/>
      <c r="AJ189" s="66"/>
      <c r="AR189" s="66"/>
      <c r="AS189" s="66"/>
      <c r="AT189" s="66"/>
      <c r="AU189" s="66"/>
      <c r="AV189" s="66"/>
      <c r="AW189" s="66"/>
      <c r="AX189" s="66"/>
      <c r="AY189" s="66"/>
      <c r="AZ189" s="66"/>
      <c r="BA189" s="66"/>
    </row>
    <row r="190" spans="4:53" x14ac:dyDescent="0.25">
      <c r="D190" s="63"/>
      <c r="AB190" s="87"/>
      <c r="AC190" s="87"/>
      <c r="AJ190" s="66"/>
      <c r="AR190" s="66"/>
      <c r="AS190" s="66"/>
      <c r="AT190" s="66"/>
      <c r="AU190" s="66"/>
      <c r="AV190" s="66"/>
      <c r="AW190" s="66"/>
      <c r="AX190" s="66"/>
      <c r="AY190" s="66"/>
      <c r="AZ190" s="66"/>
      <c r="BA190" s="66"/>
    </row>
    <row r="191" spans="4:53" x14ac:dyDescent="0.25">
      <c r="D191" s="63"/>
      <c r="AB191" s="87"/>
      <c r="AC191" s="87"/>
      <c r="AJ191" s="66"/>
      <c r="AR191" s="66"/>
      <c r="AS191" s="66"/>
      <c r="AT191" s="66"/>
      <c r="AU191" s="66"/>
      <c r="AV191" s="66"/>
      <c r="AW191" s="66"/>
      <c r="AX191" s="66"/>
      <c r="AY191" s="66"/>
      <c r="AZ191" s="66"/>
      <c r="BA191" s="66"/>
    </row>
    <row r="192" spans="4:53" x14ac:dyDescent="0.25">
      <c r="D192" s="63"/>
      <c r="AB192" s="87"/>
      <c r="AC192" s="87"/>
      <c r="AJ192" s="66"/>
      <c r="AR192" s="66"/>
      <c r="AS192" s="66"/>
      <c r="AT192" s="66"/>
      <c r="AU192" s="66"/>
      <c r="AV192" s="66"/>
      <c r="AW192" s="66"/>
      <c r="AX192" s="66"/>
      <c r="AY192" s="66"/>
      <c r="AZ192" s="66"/>
      <c r="BA192" s="66"/>
    </row>
    <row r="193" spans="4:53" x14ac:dyDescent="0.25">
      <c r="D193" s="63"/>
      <c r="AB193" s="87"/>
      <c r="AC193" s="87"/>
      <c r="AJ193" s="66"/>
      <c r="AR193" s="66"/>
      <c r="AS193" s="66"/>
      <c r="AT193" s="66"/>
      <c r="AU193" s="66"/>
      <c r="AV193" s="66"/>
      <c r="AW193" s="66"/>
      <c r="AX193" s="66"/>
      <c r="AY193" s="66"/>
      <c r="AZ193" s="66"/>
      <c r="BA193" s="66"/>
    </row>
    <row r="194" spans="4:53" x14ac:dyDescent="0.25">
      <c r="D194" s="63"/>
      <c r="AB194" s="87"/>
      <c r="AC194" s="87"/>
      <c r="AJ194" s="66"/>
      <c r="AR194" s="66"/>
      <c r="AS194" s="66"/>
      <c r="AT194" s="66"/>
      <c r="AU194" s="66"/>
      <c r="AV194" s="66"/>
      <c r="AW194" s="66"/>
      <c r="AX194" s="66"/>
      <c r="AY194" s="66"/>
      <c r="AZ194" s="66"/>
      <c r="BA194" s="66"/>
    </row>
    <row r="195" spans="4:53" x14ac:dyDescent="0.25">
      <c r="D195" s="63"/>
      <c r="AB195" s="87"/>
      <c r="AC195" s="87"/>
      <c r="AJ195" s="66"/>
      <c r="AR195" s="66"/>
      <c r="AS195" s="66"/>
      <c r="AT195" s="66"/>
      <c r="AU195" s="66"/>
      <c r="AV195" s="66"/>
      <c r="AW195" s="66"/>
      <c r="AX195" s="66"/>
      <c r="AY195" s="66"/>
      <c r="AZ195" s="66"/>
      <c r="BA195" s="66"/>
    </row>
    <row r="196" spans="4:53" x14ac:dyDescent="0.25">
      <c r="D196" s="63"/>
      <c r="AB196" s="87"/>
      <c r="AC196" s="87"/>
      <c r="AJ196" s="66"/>
      <c r="AR196" s="66"/>
      <c r="AS196" s="66"/>
      <c r="AT196" s="66"/>
      <c r="AU196" s="66"/>
      <c r="AV196" s="66"/>
      <c r="AW196" s="66"/>
      <c r="AX196" s="66"/>
      <c r="AY196" s="66"/>
      <c r="AZ196" s="66"/>
      <c r="BA196" s="66"/>
    </row>
    <row r="197" spans="4:53" x14ac:dyDescent="0.25">
      <c r="D197" s="63"/>
      <c r="AB197" s="87"/>
      <c r="AC197" s="87"/>
      <c r="AJ197" s="66"/>
      <c r="AR197" s="66"/>
      <c r="AS197" s="66"/>
      <c r="AT197" s="66"/>
      <c r="AU197" s="66"/>
      <c r="AV197" s="66"/>
      <c r="AW197" s="66"/>
      <c r="AX197" s="66"/>
      <c r="AY197" s="66"/>
      <c r="AZ197" s="66"/>
      <c r="BA197" s="66"/>
    </row>
    <row r="198" spans="4:53" x14ac:dyDescent="0.25">
      <c r="D198" s="63"/>
      <c r="AB198" s="87"/>
      <c r="AC198" s="87"/>
      <c r="AJ198" s="66"/>
      <c r="AR198" s="66"/>
      <c r="AS198" s="66"/>
      <c r="AT198" s="66"/>
      <c r="AU198" s="66"/>
      <c r="AV198" s="66"/>
      <c r="AW198" s="66"/>
      <c r="AX198" s="66"/>
      <c r="AY198" s="66"/>
      <c r="AZ198" s="66"/>
      <c r="BA198" s="66"/>
    </row>
    <row r="199" spans="4:53" x14ac:dyDescent="0.25">
      <c r="D199" s="63"/>
      <c r="AB199" s="87"/>
      <c r="AC199" s="87"/>
      <c r="AJ199" s="66"/>
      <c r="AR199" s="66"/>
      <c r="AS199" s="66"/>
      <c r="AT199" s="66"/>
      <c r="AU199" s="66"/>
      <c r="AV199" s="66"/>
      <c r="AW199" s="66"/>
      <c r="AX199" s="66"/>
      <c r="AY199" s="66"/>
      <c r="AZ199" s="66"/>
      <c r="BA199" s="66"/>
    </row>
    <row r="200" spans="4:53" x14ac:dyDescent="0.25">
      <c r="D200" s="63"/>
      <c r="AB200" s="87"/>
      <c r="AC200" s="87"/>
      <c r="AJ200" s="66"/>
      <c r="AR200" s="66"/>
      <c r="AS200" s="66"/>
      <c r="AT200" s="66"/>
      <c r="AU200" s="66"/>
      <c r="AV200" s="66"/>
      <c r="AW200" s="66"/>
      <c r="AX200" s="66"/>
      <c r="AY200" s="66"/>
      <c r="AZ200" s="66"/>
      <c r="BA200" s="66"/>
    </row>
    <row r="201" spans="4:53" x14ac:dyDescent="0.25">
      <c r="D201" s="63"/>
      <c r="AB201" s="87"/>
      <c r="AC201" s="87"/>
      <c r="AJ201" s="66"/>
      <c r="AR201" s="66"/>
      <c r="AS201" s="66"/>
      <c r="AT201" s="66"/>
      <c r="AU201" s="66"/>
      <c r="AV201" s="66"/>
      <c r="AW201" s="66"/>
      <c r="AX201" s="66"/>
      <c r="AY201" s="66"/>
      <c r="AZ201" s="66"/>
      <c r="BA201" s="66"/>
    </row>
    <row r="202" spans="4:53" x14ac:dyDescent="0.25">
      <c r="D202" s="63"/>
      <c r="AB202" s="87"/>
      <c r="AC202" s="87"/>
      <c r="AJ202" s="66"/>
      <c r="AR202" s="66"/>
      <c r="AS202" s="66"/>
      <c r="AT202" s="66"/>
      <c r="AU202" s="66"/>
      <c r="AV202" s="66"/>
      <c r="AW202" s="66"/>
      <c r="AX202" s="66"/>
      <c r="AY202" s="66"/>
      <c r="AZ202" s="66"/>
      <c r="BA202" s="66"/>
    </row>
    <row r="203" spans="4:53" x14ac:dyDescent="0.25">
      <c r="D203" s="63"/>
      <c r="AB203" s="87"/>
      <c r="AC203" s="87"/>
      <c r="AJ203" s="66"/>
      <c r="AR203" s="66"/>
      <c r="AS203" s="66"/>
      <c r="AT203" s="66"/>
      <c r="AU203" s="66"/>
      <c r="AV203" s="66"/>
      <c r="AW203" s="66"/>
      <c r="AX203" s="66"/>
      <c r="AY203" s="66"/>
      <c r="AZ203" s="66"/>
      <c r="BA203" s="66"/>
    </row>
    <row r="204" spans="4:53" x14ac:dyDescent="0.25">
      <c r="D204" s="63"/>
      <c r="AB204" s="87"/>
      <c r="AC204" s="87"/>
      <c r="AJ204" s="66"/>
      <c r="AR204" s="66"/>
      <c r="AS204" s="66"/>
      <c r="AT204" s="66"/>
      <c r="AU204" s="66"/>
      <c r="AV204" s="66"/>
      <c r="AW204" s="66"/>
      <c r="AX204" s="66"/>
      <c r="AY204" s="66"/>
      <c r="AZ204" s="66"/>
      <c r="BA204" s="66"/>
    </row>
    <row r="205" spans="4:53" x14ac:dyDescent="0.25">
      <c r="D205" s="63"/>
      <c r="AB205" s="87"/>
      <c r="AC205" s="87"/>
      <c r="AJ205" s="66"/>
      <c r="AR205" s="66"/>
      <c r="AS205" s="66"/>
      <c r="AT205" s="66"/>
      <c r="AU205" s="66"/>
      <c r="AV205" s="66"/>
      <c r="AW205" s="66"/>
      <c r="AX205" s="66"/>
      <c r="AY205" s="66"/>
      <c r="AZ205" s="66"/>
      <c r="BA205" s="66"/>
    </row>
    <row r="206" spans="4:53" x14ac:dyDescent="0.25">
      <c r="D206" s="63"/>
      <c r="AB206" s="87"/>
      <c r="AC206" s="87"/>
      <c r="AJ206" s="66"/>
      <c r="AR206" s="66"/>
      <c r="AS206" s="66"/>
      <c r="AT206" s="66"/>
      <c r="AU206" s="66"/>
      <c r="AV206" s="66"/>
      <c r="AW206" s="66"/>
      <c r="AX206" s="66"/>
      <c r="AY206" s="66"/>
      <c r="AZ206" s="66"/>
      <c r="BA206" s="66"/>
    </row>
    <row r="207" spans="4:53" x14ac:dyDescent="0.25">
      <c r="D207" s="63"/>
      <c r="AB207" s="87"/>
      <c r="AC207" s="87"/>
      <c r="AJ207" s="66"/>
      <c r="AR207" s="66"/>
      <c r="AS207" s="66"/>
      <c r="AT207" s="66"/>
      <c r="AU207" s="66"/>
      <c r="AV207" s="66"/>
      <c r="AW207" s="66"/>
      <c r="AX207" s="66"/>
      <c r="AY207" s="66"/>
      <c r="AZ207" s="66"/>
      <c r="BA207" s="66"/>
    </row>
    <row r="208" spans="4:53" x14ac:dyDescent="0.25">
      <c r="D208" s="63"/>
      <c r="AB208" s="87"/>
      <c r="AC208" s="87"/>
      <c r="AJ208" s="66"/>
      <c r="AR208" s="66"/>
      <c r="AS208" s="66"/>
      <c r="AT208" s="66"/>
      <c r="AU208" s="66"/>
      <c r="AV208" s="66"/>
      <c r="AW208" s="66"/>
      <c r="AX208" s="66"/>
      <c r="AY208" s="66"/>
      <c r="AZ208" s="66"/>
      <c r="BA208" s="66"/>
    </row>
    <row r="209" spans="4:53" x14ac:dyDescent="0.25">
      <c r="D209" s="63"/>
      <c r="AB209" s="87"/>
      <c r="AC209" s="87"/>
      <c r="AJ209" s="66"/>
      <c r="AR209" s="66"/>
      <c r="AS209" s="66"/>
      <c r="AT209" s="66"/>
      <c r="AU209" s="66"/>
      <c r="AV209" s="66"/>
      <c r="AW209" s="66"/>
      <c r="AX209" s="66"/>
      <c r="AY209" s="66"/>
      <c r="AZ209" s="66"/>
      <c r="BA209" s="66"/>
    </row>
    <row r="210" spans="4:53" x14ac:dyDescent="0.25">
      <c r="D210" s="63"/>
      <c r="AB210" s="87"/>
      <c r="AC210" s="87"/>
      <c r="AJ210" s="66"/>
      <c r="AR210" s="66"/>
      <c r="AS210" s="66"/>
      <c r="AT210" s="66"/>
      <c r="AU210" s="66"/>
      <c r="AV210" s="66"/>
      <c r="AW210" s="66"/>
      <c r="AX210" s="66"/>
      <c r="AY210" s="66"/>
      <c r="AZ210" s="66"/>
      <c r="BA210" s="66"/>
    </row>
    <row r="211" spans="4:53" x14ac:dyDescent="0.25">
      <c r="D211" s="63"/>
      <c r="AB211" s="87"/>
      <c r="AC211" s="87"/>
      <c r="AJ211" s="66"/>
      <c r="AR211" s="66"/>
      <c r="AS211" s="66"/>
      <c r="AT211" s="66"/>
      <c r="AU211" s="66"/>
      <c r="AV211" s="66"/>
      <c r="AW211" s="66"/>
      <c r="AX211" s="66"/>
      <c r="AY211" s="66"/>
      <c r="AZ211" s="66"/>
      <c r="BA211" s="66"/>
    </row>
    <row r="212" spans="4:53" x14ac:dyDescent="0.25">
      <c r="D212" s="63"/>
      <c r="AB212" s="87"/>
      <c r="AC212" s="87"/>
      <c r="AJ212" s="66"/>
      <c r="AR212" s="66"/>
      <c r="AS212" s="66"/>
      <c r="AT212" s="66"/>
      <c r="AU212" s="66"/>
      <c r="AV212" s="66"/>
      <c r="AW212" s="66"/>
      <c r="AX212" s="66"/>
      <c r="AY212" s="66"/>
      <c r="AZ212" s="66"/>
      <c r="BA212" s="66"/>
    </row>
    <row r="213" spans="4:53" x14ac:dyDescent="0.25">
      <c r="D213" s="63"/>
      <c r="AB213" s="87"/>
      <c r="AC213" s="87"/>
      <c r="AJ213" s="66"/>
      <c r="AR213" s="66"/>
      <c r="AS213" s="66"/>
      <c r="AT213" s="66"/>
      <c r="AU213" s="66"/>
      <c r="AV213" s="66"/>
      <c r="AW213" s="66"/>
      <c r="AX213" s="66"/>
      <c r="AY213" s="66"/>
      <c r="AZ213" s="66"/>
      <c r="BA213" s="66"/>
    </row>
    <row r="214" spans="4:53" x14ac:dyDescent="0.25">
      <c r="D214" s="63"/>
      <c r="AB214" s="87"/>
      <c r="AC214" s="87"/>
      <c r="AJ214" s="66"/>
      <c r="AR214" s="66"/>
      <c r="AS214" s="66"/>
      <c r="AT214" s="66"/>
      <c r="AU214" s="66"/>
      <c r="AV214" s="66"/>
      <c r="AW214" s="66"/>
      <c r="AX214" s="66"/>
      <c r="AY214" s="66"/>
      <c r="AZ214" s="66"/>
      <c r="BA214" s="66"/>
    </row>
    <row r="215" spans="4:53" x14ac:dyDescent="0.25">
      <c r="D215" s="63"/>
      <c r="AB215" s="87"/>
      <c r="AC215" s="87"/>
      <c r="AJ215" s="66"/>
      <c r="AR215" s="66"/>
      <c r="AS215" s="66"/>
      <c r="AT215" s="66"/>
      <c r="AU215" s="66"/>
      <c r="AV215" s="66"/>
      <c r="AW215" s="66"/>
      <c r="AX215" s="66"/>
      <c r="AY215" s="66"/>
      <c r="AZ215" s="66"/>
      <c r="BA215" s="66"/>
    </row>
    <row r="216" spans="4:53" x14ac:dyDescent="0.25">
      <c r="D216" s="63"/>
      <c r="AB216" s="87"/>
      <c r="AC216" s="87"/>
      <c r="AJ216" s="66"/>
      <c r="AR216" s="66"/>
      <c r="AS216" s="66"/>
      <c r="AT216" s="66"/>
      <c r="AU216" s="66"/>
      <c r="AV216" s="66"/>
      <c r="AW216" s="66"/>
      <c r="AX216" s="66"/>
      <c r="AY216" s="66"/>
      <c r="AZ216" s="66"/>
      <c r="BA216" s="66"/>
    </row>
    <row r="217" spans="4:53" x14ac:dyDescent="0.25">
      <c r="D217" s="63"/>
      <c r="AB217" s="87"/>
      <c r="AC217" s="87"/>
      <c r="AJ217" s="66"/>
      <c r="AR217" s="66"/>
      <c r="AS217" s="66"/>
      <c r="AT217" s="66"/>
      <c r="AU217" s="66"/>
      <c r="AV217" s="66"/>
      <c r="AW217" s="66"/>
      <c r="AX217" s="66"/>
      <c r="AY217" s="66"/>
      <c r="AZ217" s="66"/>
      <c r="BA217" s="66"/>
    </row>
    <row r="218" spans="4:53" x14ac:dyDescent="0.25">
      <c r="D218" s="63"/>
      <c r="AB218" s="87"/>
      <c r="AC218" s="87"/>
      <c r="AJ218" s="66"/>
      <c r="AR218" s="66"/>
      <c r="AS218" s="66"/>
      <c r="AT218" s="66"/>
      <c r="AU218" s="66"/>
      <c r="AV218" s="66"/>
      <c r="AW218" s="66"/>
      <c r="AX218" s="66"/>
      <c r="AY218" s="66"/>
      <c r="AZ218" s="66"/>
      <c r="BA218" s="66"/>
    </row>
    <row r="219" spans="4:53" x14ac:dyDescent="0.25">
      <c r="D219" s="63"/>
      <c r="AB219" s="87"/>
      <c r="AC219" s="87"/>
      <c r="AJ219" s="66"/>
      <c r="AR219" s="66"/>
      <c r="AS219" s="66"/>
      <c r="AT219" s="66"/>
      <c r="AU219" s="66"/>
      <c r="AV219" s="66"/>
      <c r="AW219" s="66"/>
      <c r="AX219" s="66"/>
      <c r="AY219" s="66"/>
      <c r="AZ219" s="66"/>
      <c r="BA219" s="66"/>
    </row>
    <row r="220" spans="4:53" x14ac:dyDescent="0.25">
      <c r="D220" s="63"/>
      <c r="AB220" s="87"/>
      <c r="AC220" s="87"/>
      <c r="AJ220" s="66"/>
      <c r="AR220" s="66"/>
      <c r="AS220" s="66"/>
      <c r="AT220" s="66"/>
      <c r="AU220" s="66"/>
      <c r="AV220" s="66"/>
      <c r="AW220" s="66"/>
      <c r="AX220" s="66"/>
      <c r="AY220" s="66"/>
      <c r="AZ220" s="66"/>
      <c r="BA220" s="66"/>
    </row>
    <row r="221" spans="4:53" x14ac:dyDescent="0.25">
      <c r="D221" s="63"/>
      <c r="AB221" s="87"/>
      <c r="AC221" s="87"/>
      <c r="AJ221" s="66"/>
      <c r="AR221" s="66"/>
      <c r="AS221" s="66"/>
      <c r="AT221" s="66"/>
      <c r="AU221" s="66"/>
      <c r="AV221" s="66"/>
      <c r="AW221" s="66"/>
      <c r="AX221" s="66"/>
      <c r="AY221" s="66"/>
      <c r="AZ221" s="66"/>
      <c r="BA221" s="66"/>
    </row>
    <row r="222" spans="4:53" x14ac:dyDescent="0.25">
      <c r="D222" s="63"/>
      <c r="AB222" s="87"/>
      <c r="AC222" s="87"/>
      <c r="AJ222" s="66"/>
      <c r="AR222" s="66"/>
      <c r="AS222" s="66"/>
      <c r="AT222" s="66"/>
      <c r="AU222" s="66"/>
      <c r="AV222" s="66"/>
      <c r="AW222" s="66"/>
      <c r="AX222" s="66"/>
      <c r="AY222" s="66"/>
      <c r="AZ222" s="66"/>
      <c r="BA222" s="66"/>
    </row>
    <row r="223" spans="4:53" x14ac:dyDescent="0.25">
      <c r="D223" s="63"/>
      <c r="AB223" s="87"/>
      <c r="AC223" s="87"/>
      <c r="AJ223" s="66"/>
      <c r="AR223" s="66"/>
      <c r="AS223" s="66"/>
      <c r="AT223" s="66"/>
      <c r="AU223" s="66"/>
      <c r="AV223" s="66"/>
      <c r="AW223" s="66"/>
      <c r="AX223" s="66"/>
      <c r="AY223" s="66"/>
      <c r="AZ223" s="66"/>
      <c r="BA223" s="66"/>
    </row>
    <row r="224" spans="4:53" x14ac:dyDescent="0.25">
      <c r="D224" s="63"/>
      <c r="AB224" s="87"/>
      <c r="AC224" s="87"/>
      <c r="AJ224" s="66"/>
      <c r="AR224" s="66"/>
      <c r="AS224" s="66"/>
      <c r="AT224" s="66"/>
      <c r="AU224" s="66"/>
      <c r="AV224" s="66"/>
      <c r="AW224" s="66"/>
      <c r="AX224" s="66"/>
      <c r="AY224" s="66"/>
      <c r="AZ224" s="66"/>
      <c r="BA224" s="66"/>
    </row>
    <row r="225" spans="4:53" x14ac:dyDescent="0.25">
      <c r="D225" s="63"/>
      <c r="AB225" s="87"/>
      <c r="AC225" s="87"/>
      <c r="AJ225" s="66"/>
      <c r="AR225" s="66"/>
      <c r="AS225" s="66"/>
      <c r="AT225" s="66"/>
      <c r="AU225" s="66"/>
      <c r="AV225" s="66"/>
      <c r="AW225" s="66"/>
      <c r="AX225" s="66"/>
      <c r="AY225" s="66"/>
      <c r="AZ225" s="66"/>
      <c r="BA225" s="66"/>
    </row>
    <row r="226" spans="4:53" x14ac:dyDescent="0.25">
      <c r="D226" s="63"/>
      <c r="AB226" s="87"/>
      <c r="AC226" s="87"/>
      <c r="AJ226" s="66"/>
      <c r="AR226" s="66"/>
      <c r="AS226" s="66"/>
      <c r="AT226" s="66"/>
      <c r="AU226" s="66"/>
      <c r="AV226" s="66"/>
      <c r="AW226" s="66"/>
      <c r="AX226" s="66"/>
      <c r="AY226" s="66"/>
      <c r="AZ226" s="66"/>
      <c r="BA226" s="66"/>
    </row>
    <row r="227" spans="4:53" x14ac:dyDescent="0.25">
      <c r="D227" s="63"/>
      <c r="AB227" s="87"/>
      <c r="AC227" s="87"/>
      <c r="AJ227" s="66"/>
      <c r="AR227" s="66"/>
      <c r="AS227" s="66"/>
      <c r="AT227" s="66"/>
      <c r="AU227" s="66"/>
      <c r="AV227" s="66"/>
      <c r="AW227" s="66"/>
      <c r="AX227" s="66"/>
      <c r="AY227" s="66"/>
      <c r="AZ227" s="66"/>
      <c r="BA227" s="66"/>
    </row>
    <row r="228" spans="4:53" x14ac:dyDescent="0.25">
      <c r="D228" s="63"/>
      <c r="AB228" s="87"/>
      <c r="AC228" s="87"/>
      <c r="AJ228" s="66"/>
      <c r="AR228" s="66"/>
      <c r="AS228" s="66"/>
      <c r="AT228" s="66"/>
      <c r="AU228" s="66"/>
      <c r="AV228" s="66"/>
      <c r="AW228" s="66"/>
      <c r="AX228" s="66"/>
      <c r="AY228" s="66"/>
      <c r="AZ228" s="66"/>
      <c r="BA228" s="66"/>
    </row>
    <row r="229" spans="4:53" x14ac:dyDescent="0.25">
      <c r="D229" s="63"/>
      <c r="AB229" s="87"/>
      <c r="AC229" s="87"/>
      <c r="AJ229" s="66"/>
      <c r="AR229" s="66"/>
      <c r="AS229" s="66"/>
      <c r="AT229" s="66"/>
      <c r="AU229" s="66"/>
      <c r="AV229" s="66"/>
      <c r="AW229" s="66"/>
      <c r="AX229" s="66"/>
      <c r="AY229" s="66"/>
      <c r="AZ229" s="66"/>
      <c r="BA229" s="66"/>
    </row>
    <row r="230" spans="4:53" x14ac:dyDescent="0.25">
      <c r="D230" s="63"/>
      <c r="AB230" s="87"/>
      <c r="AC230" s="87"/>
      <c r="AJ230" s="66"/>
      <c r="AR230" s="66"/>
      <c r="AS230" s="66"/>
      <c r="AT230" s="66"/>
      <c r="AU230" s="66"/>
      <c r="AV230" s="66"/>
      <c r="AW230" s="66"/>
      <c r="AX230" s="66"/>
      <c r="AY230" s="66"/>
      <c r="AZ230" s="66"/>
      <c r="BA230" s="66"/>
    </row>
    <row r="231" spans="4:53" x14ac:dyDescent="0.25">
      <c r="D231" s="63"/>
      <c r="AB231" s="87"/>
      <c r="AC231" s="87"/>
      <c r="AJ231" s="66"/>
      <c r="AR231" s="66"/>
      <c r="AS231" s="66"/>
      <c r="AT231" s="66"/>
      <c r="AU231" s="66"/>
      <c r="AV231" s="66"/>
      <c r="AW231" s="66"/>
      <c r="AX231" s="66"/>
      <c r="AY231" s="66"/>
      <c r="AZ231" s="66"/>
      <c r="BA231" s="66"/>
    </row>
    <row r="232" spans="4:53" x14ac:dyDescent="0.25">
      <c r="D232" s="63"/>
      <c r="AB232" s="87"/>
      <c r="AC232" s="87"/>
      <c r="AJ232" s="66"/>
      <c r="AR232" s="66"/>
      <c r="AS232" s="66"/>
      <c r="AT232" s="66"/>
      <c r="AU232" s="66"/>
      <c r="AV232" s="66"/>
      <c r="AW232" s="66"/>
      <c r="AX232" s="66"/>
      <c r="AY232" s="66"/>
      <c r="AZ232" s="66"/>
      <c r="BA232" s="66"/>
    </row>
    <row r="233" spans="4:53" x14ac:dyDescent="0.25">
      <c r="D233" s="63"/>
      <c r="AB233" s="87"/>
      <c r="AC233" s="87"/>
      <c r="AJ233" s="66"/>
      <c r="AR233" s="66"/>
      <c r="AS233" s="66"/>
      <c r="AT233" s="66"/>
      <c r="AU233" s="66"/>
      <c r="AV233" s="66"/>
      <c r="AW233" s="66"/>
      <c r="AX233" s="66"/>
      <c r="AY233" s="66"/>
      <c r="AZ233" s="66"/>
      <c r="BA233" s="66"/>
    </row>
    <row r="234" spans="4:53" x14ac:dyDescent="0.25">
      <c r="D234" s="63"/>
      <c r="AB234" s="87"/>
      <c r="AC234" s="87"/>
      <c r="AJ234" s="66"/>
      <c r="AR234" s="66"/>
      <c r="AS234" s="66"/>
      <c r="AT234" s="66"/>
      <c r="AU234" s="66"/>
      <c r="AV234" s="66"/>
      <c r="AW234" s="66"/>
      <c r="AX234" s="66"/>
      <c r="AY234" s="66"/>
      <c r="AZ234" s="66"/>
      <c r="BA234" s="66"/>
    </row>
    <row r="235" spans="4:53" x14ac:dyDescent="0.25">
      <c r="D235" s="63"/>
      <c r="AB235" s="87"/>
      <c r="AC235" s="87"/>
      <c r="AJ235" s="66"/>
      <c r="AR235" s="66"/>
      <c r="AS235" s="66"/>
      <c r="AT235" s="66"/>
      <c r="AU235" s="66"/>
      <c r="AV235" s="66"/>
      <c r="AW235" s="66"/>
      <c r="AX235" s="66"/>
      <c r="AY235" s="66"/>
      <c r="AZ235" s="66"/>
      <c r="BA235" s="66"/>
    </row>
    <row r="236" spans="4:53" x14ac:dyDescent="0.25">
      <c r="D236" s="63"/>
      <c r="AB236" s="87"/>
      <c r="AC236" s="87"/>
      <c r="AJ236" s="66"/>
      <c r="AR236" s="66"/>
      <c r="AS236" s="66"/>
      <c r="AT236" s="66"/>
      <c r="AU236" s="66"/>
      <c r="AV236" s="66"/>
      <c r="AW236" s="66"/>
      <c r="AX236" s="66"/>
      <c r="AY236" s="66"/>
      <c r="AZ236" s="66"/>
      <c r="BA236" s="66"/>
    </row>
    <row r="237" spans="4:53" x14ac:dyDescent="0.25">
      <c r="D237" s="63"/>
      <c r="AB237" s="87"/>
      <c r="AC237" s="87"/>
      <c r="AJ237" s="66"/>
      <c r="AR237" s="66"/>
      <c r="AS237" s="66"/>
      <c r="AT237" s="66"/>
      <c r="AU237" s="66"/>
      <c r="AV237" s="66"/>
      <c r="AW237" s="66"/>
      <c r="AX237" s="66"/>
      <c r="AY237" s="66"/>
      <c r="AZ237" s="66"/>
      <c r="BA237" s="66"/>
    </row>
    <row r="238" spans="4:53" x14ac:dyDescent="0.25">
      <c r="D238" s="63"/>
      <c r="AB238" s="87"/>
      <c r="AC238" s="87"/>
      <c r="AJ238" s="66"/>
      <c r="AR238" s="66"/>
      <c r="AS238" s="66"/>
      <c r="AT238" s="66"/>
      <c r="AU238" s="66"/>
      <c r="AV238" s="66"/>
      <c r="AW238" s="66"/>
      <c r="AX238" s="66"/>
      <c r="AY238" s="66"/>
      <c r="AZ238" s="66"/>
      <c r="BA238" s="66"/>
    </row>
    <row r="239" spans="4:53" x14ac:dyDescent="0.25">
      <c r="D239" s="63"/>
      <c r="AB239" s="87"/>
      <c r="AC239" s="87"/>
      <c r="AJ239" s="66"/>
      <c r="AR239" s="66"/>
      <c r="AS239" s="66"/>
      <c r="AT239" s="66"/>
      <c r="AU239" s="66"/>
      <c r="AV239" s="66"/>
      <c r="AW239" s="66"/>
      <c r="AX239" s="66"/>
      <c r="AY239" s="66"/>
      <c r="AZ239" s="66"/>
      <c r="BA239" s="66"/>
    </row>
    <row r="240" spans="4:53" x14ac:dyDescent="0.25">
      <c r="D240" s="63"/>
      <c r="AB240" s="87"/>
      <c r="AC240" s="87"/>
      <c r="AJ240" s="66"/>
      <c r="AR240" s="66"/>
      <c r="AS240" s="66"/>
      <c r="AT240" s="66"/>
      <c r="AU240" s="66"/>
      <c r="AV240" s="66"/>
      <c r="AW240" s="66"/>
      <c r="AX240" s="66"/>
      <c r="AY240" s="66"/>
      <c r="AZ240" s="66"/>
      <c r="BA240" s="66"/>
    </row>
    <row r="241" spans="4:53" x14ac:dyDescent="0.25">
      <c r="D241" s="63"/>
      <c r="AB241" s="87"/>
      <c r="AC241" s="87"/>
      <c r="AJ241" s="66"/>
      <c r="AR241" s="66"/>
      <c r="AS241" s="66"/>
      <c r="AT241" s="66"/>
      <c r="AU241" s="66"/>
      <c r="AV241" s="66"/>
      <c r="AW241" s="66"/>
      <c r="AX241" s="66"/>
      <c r="AY241" s="66"/>
      <c r="AZ241" s="66"/>
      <c r="BA241" s="66"/>
    </row>
    <row r="242" spans="4:53" x14ac:dyDescent="0.25">
      <c r="D242" s="63"/>
      <c r="AB242" s="87"/>
      <c r="AC242" s="87"/>
      <c r="AJ242" s="66"/>
      <c r="AR242" s="66"/>
      <c r="AS242" s="66"/>
      <c r="AT242" s="66"/>
      <c r="AU242" s="66"/>
      <c r="AV242" s="66"/>
      <c r="AW242" s="66"/>
      <c r="AX242" s="66"/>
      <c r="AY242" s="66"/>
      <c r="AZ242" s="66"/>
      <c r="BA242" s="66"/>
    </row>
    <row r="243" spans="4:53" x14ac:dyDescent="0.25">
      <c r="D243" s="63"/>
      <c r="AB243" s="87"/>
      <c r="AC243" s="87"/>
      <c r="AJ243" s="66"/>
      <c r="AR243" s="66"/>
      <c r="AS243" s="66"/>
      <c r="AT243" s="66"/>
      <c r="AU243" s="66"/>
      <c r="AV243" s="66"/>
      <c r="AW243" s="66"/>
      <c r="AX243" s="66"/>
      <c r="AY243" s="66"/>
      <c r="AZ243" s="66"/>
      <c r="BA243" s="66"/>
    </row>
    <row r="244" spans="4:53" x14ac:dyDescent="0.25">
      <c r="D244" s="63"/>
      <c r="AB244" s="87"/>
      <c r="AC244" s="87"/>
      <c r="AJ244" s="66"/>
      <c r="AR244" s="66"/>
      <c r="AS244" s="66"/>
      <c r="AT244" s="66"/>
      <c r="AU244" s="66"/>
      <c r="AV244" s="66"/>
      <c r="AW244" s="66"/>
      <c r="AX244" s="66"/>
      <c r="AY244" s="66"/>
      <c r="AZ244" s="66"/>
      <c r="BA244" s="66"/>
    </row>
    <row r="245" spans="4:53" x14ac:dyDescent="0.25">
      <c r="D245" s="63"/>
      <c r="AB245" s="87"/>
      <c r="AC245" s="87"/>
      <c r="AJ245" s="66"/>
      <c r="AR245" s="66"/>
      <c r="AS245" s="66"/>
      <c r="AT245" s="66"/>
      <c r="AU245" s="66"/>
      <c r="AV245" s="66"/>
      <c r="AW245" s="66"/>
      <c r="AX245" s="66"/>
      <c r="AY245" s="66"/>
      <c r="AZ245" s="66"/>
      <c r="BA245" s="66"/>
    </row>
    <row r="246" spans="4:53" x14ac:dyDescent="0.25">
      <c r="D246" s="63"/>
      <c r="AB246" s="87"/>
      <c r="AC246" s="87"/>
      <c r="AJ246" s="66"/>
      <c r="AR246" s="66"/>
      <c r="AS246" s="66"/>
      <c r="AT246" s="66"/>
      <c r="AU246" s="66"/>
      <c r="AV246" s="66"/>
      <c r="AW246" s="66"/>
      <c r="AX246" s="66"/>
      <c r="AY246" s="66"/>
      <c r="AZ246" s="66"/>
      <c r="BA246" s="66"/>
    </row>
    <row r="247" spans="4:53" x14ac:dyDescent="0.25">
      <c r="D247" s="63"/>
      <c r="AB247" s="87"/>
      <c r="AC247" s="87"/>
      <c r="AJ247" s="66"/>
      <c r="AR247" s="66"/>
      <c r="AS247" s="66"/>
      <c r="AT247" s="66"/>
      <c r="AU247" s="66"/>
      <c r="AV247" s="66"/>
      <c r="AW247" s="66"/>
      <c r="AX247" s="66"/>
      <c r="AY247" s="66"/>
      <c r="AZ247" s="66"/>
      <c r="BA247" s="66"/>
    </row>
    <row r="248" spans="4:53" x14ac:dyDescent="0.25">
      <c r="D248" s="63"/>
      <c r="AB248" s="87"/>
      <c r="AC248" s="87"/>
      <c r="AJ248" s="66"/>
      <c r="AR248" s="66"/>
      <c r="AS248" s="66"/>
      <c r="AT248" s="66"/>
      <c r="AU248" s="66"/>
      <c r="AV248" s="66"/>
      <c r="AW248" s="66"/>
      <c r="AX248" s="66"/>
      <c r="AY248" s="66"/>
      <c r="AZ248" s="66"/>
      <c r="BA248" s="66"/>
    </row>
    <row r="249" spans="4:53" x14ac:dyDescent="0.25">
      <c r="D249" s="63"/>
      <c r="AB249" s="87"/>
      <c r="AC249" s="87"/>
      <c r="AJ249" s="66"/>
      <c r="AR249" s="66"/>
      <c r="AS249" s="66"/>
      <c r="AT249" s="66"/>
      <c r="AU249" s="66"/>
      <c r="AV249" s="66"/>
      <c r="AW249" s="66"/>
      <c r="AX249" s="66"/>
      <c r="AY249" s="66"/>
      <c r="AZ249" s="66"/>
      <c r="BA249" s="66"/>
    </row>
    <row r="250" spans="4:53" x14ac:dyDescent="0.25">
      <c r="D250" s="63"/>
      <c r="AB250" s="87"/>
      <c r="AC250" s="87"/>
      <c r="AJ250" s="66"/>
      <c r="AR250" s="66"/>
      <c r="AS250" s="66"/>
      <c r="AT250" s="66"/>
      <c r="AU250" s="66"/>
      <c r="AV250" s="66"/>
      <c r="AW250" s="66"/>
      <c r="AX250" s="66"/>
      <c r="AY250" s="66"/>
      <c r="AZ250" s="66"/>
      <c r="BA250" s="66"/>
    </row>
    <row r="251" spans="4:53" x14ac:dyDescent="0.25">
      <c r="D251" s="63"/>
      <c r="AB251" s="87"/>
      <c r="AC251" s="87"/>
      <c r="AJ251" s="66"/>
      <c r="AR251" s="66"/>
      <c r="AS251" s="66"/>
      <c r="AT251" s="66"/>
      <c r="AU251" s="66"/>
      <c r="AV251" s="66"/>
      <c r="AW251" s="66"/>
      <c r="AX251" s="66"/>
      <c r="AY251" s="66"/>
      <c r="AZ251" s="66"/>
      <c r="BA251" s="66"/>
    </row>
    <row r="252" spans="4:53" x14ac:dyDescent="0.25">
      <c r="D252" s="63"/>
      <c r="AB252" s="87"/>
      <c r="AC252" s="87"/>
      <c r="AJ252" s="66"/>
      <c r="AR252" s="66"/>
      <c r="AS252" s="66"/>
      <c r="AT252" s="66"/>
      <c r="AU252" s="66"/>
      <c r="AV252" s="66"/>
      <c r="AW252" s="66"/>
      <c r="AX252" s="66"/>
      <c r="AY252" s="66"/>
      <c r="AZ252" s="66"/>
      <c r="BA252" s="66"/>
    </row>
    <row r="253" spans="4:53" x14ac:dyDescent="0.25">
      <c r="D253" s="63"/>
      <c r="AB253" s="87"/>
      <c r="AC253" s="87"/>
      <c r="AJ253" s="66"/>
      <c r="AR253" s="66"/>
      <c r="AS253" s="66"/>
      <c r="AT253" s="66"/>
      <c r="AU253" s="66"/>
      <c r="AV253" s="66"/>
      <c r="AW253" s="66"/>
      <c r="AX253" s="66"/>
      <c r="AY253" s="66"/>
      <c r="AZ253" s="66"/>
      <c r="BA253" s="66"/>
    </row>
    <row r="254" spans="4:53" x14ac:dyDescent="0.25">
      <c r="D254" s="63"/>
      <c r="AB254" s="87"/>
      <c r="AC254" s="87"/>
      <c r="AJ254" s="66"/>
      <c r="AR254" s="66"/>
      <c r="AS254" s="66"/>
      <c r="AT254" s="66"/>
      <c r="AU254" s="66"/>
      <c r="AV254" s="66"/>
      <c r="AW254" s="66"/>
      <c r="AX254" s="66"/>
      <c r="AY254" s="66"/>
      <c r="AZ254" s="66"/>
      <c r="BA254" s="66"/>
    </row>
    <row r="255" spans="4:53" x14ac:dyDescent="0.25">
      <c r="D255" s="63"/>
      <c r="AB255" s="87"/>
      <c r="AC255" s="87"/>
      <c r="AJ255" s="66"/>
      <c r="AR255" s="66"/>
      <c r="AS255" s="66"/>
      <c r="AT255" s="66"/>
      <c r="AU255" s="66"/>
      <c r="AV255" s="66"/>
      <c r="AW255" s="66"/>
      <c r="AX255" s="66"/>
      <c r="AY255" s="66"/>
      <c r="AZ255" s="66"/>
      <c r="BA255" s="66"/>
    </row>
    <row r="256" spans="4:53" x14ac:dyDescent="0.25">
      <c r="D256" s="63"/>
      <c r="AB256" s="87"/>
      <c r="AC256" s="87"/>
      <c r="AJ256" s="66"/>
      <c r="AR256" s="66"/>
      <c r="AS256" s="66"/>
      <c r="AT256" s="66"/>
      <c r="AU256" s="66"/>
      <c r="AV256" s="66"/>
      <c r="AW256" s="66"/>
      <c r="AX256" s="66"/>
      <c r="AY256" s="66"/>
      <c r="AZ256" s="66"/>
      <c r="BA256" s="66"/>
    </row>
    <row r="257" spans="4:53" x14ac:dyDescent="0.25">
      <c r="D257" s="63"/>
      <c r="AB257" s="87"/>
      <c r="AC257" s="87"/>
      <c r="AJ257" s="66"/>
      <c r="AR257" s="66"/>
      <c r="AS257" s="66"/>
      <c r="AT257" s="66"/>
      <c r="AU257" s="66"/>
      <c r="AV257" s="66"/>
      <c r="AW257" s="66"/>
      <c r="AX257" s="66"/>
      <c r="AY257" s="66"/>
      <c r="AZ257" s="66"/>
      <c r="BA257" s="66"/>
    </row>
    <row r="258" spans="4:53" x14ac:dyDescent="0.25">
      <c r="D258" s="63"/>
      <c r="AB258" s="87"/>
      <c r="AC258" s="87"/>
      <c r="AJ258" s="66"/>
      <c r="AR258" s="66"/>
      <c r="AS258" s="66"/>
      <c r="AT258" s="66"/>
      <c r="AU258" s="66"/>
      <c r="AV258" s="66"/>
      <c r="AW258" s="66"/>
      <c r="AX258" s="66"/>
      <c r="AY258" s="66"/>
      <c r="AZ258" s="66"/>
      <c r="BA258" s="66"/>
    </row>
    <row r="259" spans="4:53" x14ac:dyDescent="0.25">
      <c r="D259" s="63"/>
      <c r="AB259" s="87"/>
      <c r="AC259" s="87"/>
      <c r="AJ259" s="66"/>
      <c r="AR259" s="66"/>
      <c r="AS259" s="66"/>
      <c r="AT259" s="66"/>
      <c r="AU259" s="66"/>
      <c r="AV259" s="66"/>
      <c r="AW259" s="66"/>
      <c r="AX259" s="66"/>
      <c r="AY259" s="66"/>
      <c r="AZ259" s="66"/>
      <c r="BA259" s="66"/>
    </row>
    <row r="260" spans="4:53" x14ac:dyDescent="0.25">
      <c r="D260" s="63"/>
      <c r="AB260" s="87"/>
      <c r="AC260" s="87"/>
      <c r="AJ260" s="66"/>
      <c r="AR260" s="66"/>
      <c r="AS260" s="66"/>
      <c r="AT260" s="66"/>
      <c r="AU260" s="66"/>
      <c r="AV260" s="66"/>
      <c r="AW260" s="66"/>
      <c r="AX260" s="66"/>
      <c r="AY260" s="66"/>
      <c r="AZ260" s="66"/>
      <c r="BA260" s="66"/>
    </row>
    <row r="261" spans="4:53" x14ac:dyDescent="0.25">
      <c r="D261" s="63"/>
      <c r="AB261" s="87"/>
      <c r="AC261" s="87"/>
      <c r="AJ261" s="66"/>
      <c r="AR261" s="66"/>
      <c r="AS261" s="66"/>
      <c r="AT261" s="66"/>
      <c r="AU261" s="66"/>
      <c r="AV261" s="66"/>
      <c r="AW261" s="66"/>
      <c r="AX261" s="66"/>
      <c r="AY261" s="66"/>
      <c r="AZ261" s="66"/>
      <c r="BA261" s="66"/>
    </row>
    <row r="262" spans="4:53" x14ac:dyDescent="0.25">
      <c r="D262" s="63"/>
      <c r="AB262" s="87"/>
      <c r="AC262" s="87"/>
      <c r="AJ262" s="66"/>
      <c r="AR262" s="66"/>
      <c r="AS262" s="66"/>
      <c r="AT262" s="66"/>
      <c r="AU262" s="66"/>
      <c r="AV262" s="66"/>
      <c r="AW262" s="66"/>
      <c r="AX262" s="66"/>
      <c r="AY262" s="66"/>
      <c r="AZ262" s="66"/>
      <c r="BA262" s="66"/>
    </row>
    <row r="263" spans="4:53" x14ac:dyDescent="0.25">
      <c r="D263" s="63"/>
      <c r="AB263" s="87"/>
      <c r="AC263" s="87"/>
      <c r="AJ263" s="66"/>
      <c r="AR263" s="66"/>
      <c r="AS263" s="66"/>
      <c r="AT263" s="66"/>
      <c r="AU263" s="66"/>
      <c r="AV263" s="66"/>
      <c r="AW263" s="66"/>
      <c r="AX263" s="66"/>
      <c r="AY263" s="66"/>
      <c r="AZ263" s="66"/>
      <c r="BA263" s="66"/>
    </row>
    <row r="264" spans="4:53" x14ac:dyDescent="0.25">
      <c r="D264" s="63"/>
      <c r="AB264" s="87"/>
      <c r="AC264" s="87"/>
      <c r="AJ264" s="66"/>
      <c r="AR264" s="66"/>
      <c r="AS264" s="66"/>
      <c r="AT264" s="66"/>
      <c r="AU264" s="66"/>
      <c r="AV264" s="66"/>
      <c r="AW264" s="66"/>
      <c r="AX264" s="66"/>
      <c r="AY264" s="66"/>
      <c r="AZ264" s="66"/>
      <c r="BA264" s="66"/>
    </row>
    <row r="265" spans="4:53" x14ac:dyDescent="0.25">
      <c r="D265" s="63"/>
      <c r="AB265" s="87"/>
      <c r="AC265" s="87"/>
      <c r="AJ265" s="66"/>
      <c r="AR265" s="66"/>
      <c r="AS265" s="66"/>
      <c r="AT265" s="66"/>
      <c r="AU265" s="66"/>
      <c r="AV265" s="66"/>
      <c r="AW265" s="66"/>
      <c r="AX265" s="66"/>
      <c r="AY265" s="66"/>
      <c r="AZ265" s="66"/>
      <c r="BA265" s="66"/>
    </row>
    <row r="266" spans="4:53" x14ac:dyDescent="0.25">
      <c r="D266" s="63"/>
      <c r="AB266" s="87"/>
      <c r="AC266" s="87"/>
      <c r="AJ266" s="66"/>
      <c r="AR266" s="66"/>
      <c r="AS266" s="66"/>
      <c r="AT266" s="66"/>
      <c r="AU266" s="66"/>
      <c r="AV266" s="66"/>
      <c r="AW266" s="66"/>
      <c r="AX266" s="66"/>
      <c r="AY266" s="66"/>
      <c r="AZ266" s="66"/>
      <c r="BA266" s="66"/>
    </row>
    <row r="267" spans="4:53" x14ac:dyDescent="0.25">
      <c r="D267" s="63"/>
      <c r="AB267" s="87"/>
      <c r="AC267" s="87"/>
      <c r="AJ267" s="66"/>
      <c r="AR267" s="66"/>
      <c r="AS267" s="66"/>
      <c r="AT267" s="66"/>
      <c r="AU267" s="66"/>
      <c r="AV267" s="66"/>
      <c r="AW267" s="66"/>
      <c r="AX267" s="66"/>
      <c r="AY267" s="66"/>
      <c r="AZ267" s="66"/>
      <c r="BA267" s="66"/>
    </row>
    <row r="268" spans="4:53" x14ac:dyDescent="0.25">
      <c r="D268" s="63"/>
      <c r="AB268" s="87"/>
      <c r="AC268" s="87"/>
      <c r="AJ268" s="66"/>
      <c r="AR268" s="66"/>
      <c r="AS268" s="66"/>
      <c r="AT268" s="66"/>
      <c r="AU268" s="66"/>
      <c r="AV268" s="66"/>
      <c r="AW268" s="66"/>
      <c r="AX268" s="66"/>
      <c r="AY268" s="66"/>
      <c r="AZ268" s="66"/>
      <c r="BA268" s="66"/>
    </row>
    <row r="269" spans="4:53" x14ac:dyDescent="0.25">
      <c r="D269" s="63"/>
      <c r="AB269" s="87"/>
      <c r="AC269" s="87"/>
      <c r="AJ269" s="66"/>
      <c r="AR269" s="66"/>
      <c r="AS269" s="66"/>
      <c r="AT269" s="66"/>
      <c r="AU269" s="66"/>
      <c r="AV269" s="66"/>
      <c r="AW269" s="66"/>
      <c r="AX269" s="66"/>
      <c r="AY269" s="66"/>
      <c r="AZ269" s="66"/>
      <c r="BA269" s="66"/>
    </row>
    <row r="270" spans="4:53" x14ac:dyDescent="0.25">
      <c r="D270" s="63"/>
      <c r="AB270" s="87"/>
      <c r="AC270" s="87"/>
      <c r="AJ270" s="66"/>
      <c r="AR270" s="66"/>
      <c r="AS270" s="66"/>
      <c r="AT270" s="66"/>
      <c r="AU270" s="66"/>
      <c r="AV270" s="66"/>
      <c r="AW270" s="66"/>
      <c r="AX270" s="66"/>
      <c r="AY270" s="66"/>
      <c r="AZ270" s="66"/>
      <c r="BA270" s="66"/>
    </row>
    <row r="271" spans="4:53" x14ac:dyDescent="0.25">
      <c r="D271" s="63"/>
      <c r="AB271" s="87"/>
      <c r="AC271" s="87"/>
      <c r="AJ271" s="66"/>
      <c r="AR271" s="66"/>
      <c r="AS271" s="66"/>
      <c r="AT271" s="66"/>
      <c r="AU271" s="66"/>
      <c r="AV271" s="66"/>
      <c r="AW271" s="66"/>
      <c r="AX271" s="66"/>
      <c r="AY271" s="66"/>
      <c r="AZ271" s="66"/>
      <c r="BA271" s="66"/>
    </row>
    <row r="272" spans="4:53" x14ac:dyDescent="0.25">
      <c r="D272" s="63"/>
      <c r="AB272" s="87"/>
      <c r="AC272" s="87"/>
      <c r="AJ272" s="66"/>
      <c r="AR272" s="66"/>
      <c r="AS272" s="66"/>
      <c r="AT272" s="66"/>
      <c r="AU272" s="66"/>
      <c r="AV272" s="66"/>
      <c r="AW272" s="66"/>
      <c r="AX272" s="66"/>
      <c r="AY272" s="66"/>
      <c r="AZ272" s="66"/>
      <c r="BA272" s="66"/>
    </row>
    <row r="273" spans="4:53" x14ac:dyDescent="0.25">
      <c r="D273" s="63"/>
      <c r="AB273" s="87"/>
      <c r="AC273" s="87"/>
      <c r="AJ273" s="66"/>
      <c r="AR273" s="66"/>
      <c r="AS273" s="66"/>
      <c r="AT273" s="66"/>
      <c r="AU273" s="66"/>
      <c r="AV273" s="66"/>
      <c r="AW273" s="66"/>
      <c r="AX273" s="66"/>
      <c r="AY273" s="66"/>
      <c r="AZ273" s="66"/>
      <c r="BA273" s="66"/>
    </row>
    <row r="274" spans="4:53" x14ac:dyDescent="0.25">
      <c r="D274" s="63"/>
      <c r="AB274" s="87"/>
      <c r="AC274" s="87"/>
      <c r="AJ274" s="66"/>
      <c r="AR274" s="66"/>
      <c r="AS274" s="66"/>
      <c r="AT274" s="66"/>
      <c r="AU274" s="66"/>
      <c r="AV274" s="66"/>
      <c r="AW274" s="66"/>
      <c r="AX274" s="66"/>
      <c r="AY274" s="66"/>
      <c r="AZ274" s="66"/>
      <c r="BA274" s="66"/>
    </row>
    <row r="275" spans="4:53" x14ac:dyDescent="0.25">
      <c r="D275" s="63"/>
      <c r="AB275" s="87"/>
      <c r="AC275" s="87"/>
      <c r="AJ275" s="66"/>
      <c r="AR275" s="66"/>
      <c r="AS275" s="66"/>
      <c r="AT275" s="66"/>
      <c r="AU275" s="66"/>
      <c r="AV275" s="66"/>
      <c r="AW275" s="66"/>
      <c r="AX275" s="66"/>
      <c r="AY275" s="66"/>
      <c r="AZ275" s="66"/>
      <c r="BA275" s="66"/>
    </row>
    <row r="276" spans="4:53" x14ac:dyDescent="0.25">
      <c r="D276" s="63"/>
      <c r="AB276" s="87"/>
      <c r="AC276" s="87"/>
      <c r="AJ276" s="66"/>
      <c r="AR276" s="66"/>
      <c r="AS276" s="66"/>
      <c r="AT276" s="66"/>
      <c r="AU276" s="66"/>
      <c r="AV276" s="66"/>
      <c r="AW276" s="66"/>
      <c r="AX276" s="66"/>
      <c r="AY276" s="66"/>
      <c r="AZ276" s="66"/>
      <c r="BA276" s="66"/>
    </row>
    <row r="277" spans="4:53" x14ac:dyDescent="0.25">
      <c r="D277" s="63"/>
      <c r="AB277" s="87"/>
      <c r="AC277" s="87"/>
      <c r="AJ277" s="66"/>
      <c r="AR277" s="66"/>
      <c r="AS277" s="66"/>
      <c r="AT277" s="66"/>
      <c r="AU277" s="66"/>
      <c r="AV277" s="66"/>
      <c r="AW277" s="66"/>
      <c r="AX277" s="66"/>
      <c r="AY277" s="66"/>
      <c r="AZ277" s="66"/>
      <c r="BA277" s="66"/>
    </row>
    <row r="278" spans="4:53" x14ac:dyDescent="0.25">
      <c r="D278" s="63"/>
      <c r="AB278" s="87"/>
      <c r="AC278" s="87"/>
      <c r="AJ278" s="66"/>
      <c r="AR278" s="66"/>
      <c r="AS278" s="66"/>
      <c r="AT278" s="66"/>
      <c r="AU278" s="66"/>
      <c r="AV278" s="66"/>
      <c r="AW278" s="66"/>
      <c r="AX278" s="66"/>
      <c r="AY278" s="66"/>
      <c r="AZ278" s="66"/>
      <c r="BA278" s="66"/>
    </row>
    <row r="279" spans="4:53" x14ac:dyDescent="0.25">
      <c r="D279" s="63"/>
      <c r="AB279" s="87"/>
      <c r="AC279" s="87"/>
      <c r="AJ279" s="66"/>
      <c r="AR279" s="66"/>
      <c r="AS279" s="66"/>
      <c r="AT279" s="66"/>
      <c r="AU279" s="66"/>
      <c r="AV279" s="66"/>
      <c r="AW279" s="66"/>
      <c r="AX279" s="66"/>
      <c r="AY279" s="66"/>
      <c r="AZ279" s="66"/>
      <c r="BA279" s="66"/>
    </row>
    <row r="280" spans="4:53" x14ac:dyDescent="0.25">
      <c r="D280" s="63"/>
      <c r="AB280" s="87"/>
      <c r="AC280" s="87"/>
      <c r="AJ280" s="66"/>
      <c r="AR280" s="66"/>
      <c r="AS280" s="66"/>
      <c r="AT280" s="66"/>
      <c r="AU280" s="66"/>
      <c r="AV280" s="66"/>
      <c r="AW280" s="66"/>
      <c r="AX280" s="66"/>
      <c r="AY280" s="66"/>
      <c r="AZ280" s="66"/>
      <c r="BA280" s="66"/>
    </row>
    <row r="281" spans="4:53" x14ac:dyDescent="0.25">
      <c r="D281" s="63"/>
      <c r="AB281" s="87"/>
      <c r="AC281" s="87"/>
      <c r="AJ281" s="66"/>
      <c r="AR281" s="66"/>
      <c r="AS281" s="66"/>
      <c r="AT281" s="66"/>
      <c r="AU281" s="66"/>
      <c r="AV281" s="66"/>
      <c r="AW281" s="66"/>
      <c r="AX281" s="66"/>
      <c r="AY281" s="66"/>
      <c r="AZ281" s="66"/>
      <c r="BA281" s="66"/>
    </row>
    <row r="282" spans="4:53" x14ac:dyDescent="0.25">
      <c r="D282" s="63"/>
      <c r="AB282" s="87"/>
      <c r="AC282" s="87"/>
      <c r="AJ282" s="66"/>
      <c r="AR282" s="66"/>
      <c r="AS282" s="66"/>
      <c r="AT282" s="66"/>
      <c r="AU282" s="66"/>
      <c r="AV282" s="66"/>
      <c r="AW282" s="66"/>
      <c r="AX282" s="66"/>
      <c r="AY282" s="66"/>
      <c r="AZ282" s="66"/>
      <c r="BA282" s="66"/>
    </row>
    <row r="283" spans="4:53" x14ac:dyDescent="0.25">
      <c r="D283" s="63"/>
      <c r="AB283" s="87"/>
      <c r="AC283" s="87"/>
      <c r="AJ283" s="66"/>
      <c r="AR283" s="66"/>
      <c r="AS283" s="66"/>
      <c r="AT283" s="66"/>
      <c r="AU283" s="66"/>
      <c r="AV283" s="66"/>
      <c r="AW283" s="66"/>
      <c r="AX283" s="66"/>
      <c r="AY283" s="66"/>
      <c r="AZ283" s="66"/>
      <c r="BA283" s="66"/>
    </row>
    <row r="284" spans="4:53" x14ac:dyDescent="0.25">
      <c r="D284" s="63"/>
      <c r="AB284" s="87"/>
      <c r="AC284" s="87"/>
      <c r="AJ284" s="66"/>
      <c r="AR284" s="66"/>
      <c r="AS284" s="66"/>
      <c r="AT284" s="66"/>
      <c r="AU284" s="66"/>
      <c r="AV284" s="66"/>
      <c r="AW284" s="66"/>
      <c r="AX284" s="66"/>
      <c r="AY284" s="66"/>
      <c r="AZ284" s="66"/>
      <c r="BA284" s="66"/>
    </row>
    <row r="285" spans="4:53" x14ac:dyDescent="0.25">
      <c r="D285" s="63"/>
      <c r="AB285" s="87"/>
      <c r="AC285" s="87"/>
      <c r="AJ285" s="66"/>
      <c r="AR285" s="66"/>
      <c r="AS285" s="66"/>
      <c r="AT285" s="66"/>
      <c r="AU285" s="66"/>
      <c r="AV285" s="66"/>
      <c r="AW285" s="66"/>
      <c r="AX285" s="66"/>
      <c r="AY285" s="66"/>
      <c r="AZ285" s="66"/>
      <c r="BA285" s="66"/>
    </row>
    <row r="286" spans="4:53" x14ac:dyDescent="0.25">
      <c r="D286" s="63"/>
      <c r="AB286" s="87"/>
      <c r="AC286" s="87"/>
      <c r="AJ286" s="66"/>
      <c r="AR286" s="66"/>
      <c r="AS286" s="66"/>
      <c r="AT286" s="66"/>
      <c r="AU286" s="66"/>
      <c r="AV286" s="66"/>
      <c r="AW286" s="66"/>
      <c r="AX286" s="66"/>
      <c r="AY286" s="66"/>
      <c r="AZ286" s="66"/>
      <c r="BA286" s="66"/>
    </row>
    <row r="287" spans="4:53" x14ac:dyDescent="0.25">
      <c r="D287" s="63"/>
      <c r="AB287" s="87"/>
      <c r="AC287" s="87"/>
      <c r="AJ287" s="66"/>
      <c r="AR287" s="66"/>
      <c r="AS287" s="66"/>
      <c r="AT287" s="66"/>
      <c r="AU287" s="66"/>
      <c r="AV287" s="66"/>
      <c r="AW287" s="66"/>
      <c r="AX287" s="66"/>
      <c r="AY287" s="66"/>
      <c r="AZ287" s="66"/>
      <c r="BA287" s="66"/>
    </row>
    <row r="288" spans="4:53" x14ac:dyDescent="0.25">
      <c r="D288" s="63"/>
      <c r="AB288" s="87"/>
      <c r="AC288" s="87"/>
      <c r="AJ288" s="66"/>
      <c r="AR288" s="66"/>
      <c r="AS288" s="66"/>
      <c r="AT288" s="66"/>
      <c r="AU288" s="66"/>
      <c r="AV288" s="66"/>
      <c r="AW288" s="66"/>
      <c r="AX288" s="66"/>
      <c r="AY288" s="66"/>
      <c r="AZ288" s="66"/>
      <c r="BA288" s="66"/>
    </row>
    <row r="289" spans="4:53" x14ac:dyDescent="0.25">
      <c r="D289" s="63"/>
      <c r="AB289" s="87"/>
      <c r="AC289" s="87"/>
      <c r="AJ289" s="66"/>
      <c r="AR289" s="66"/>
      <c r="AS289" s="66"/>
      <c r="AT289" s="66"/>
      <c r="AU289" s="66"/>
      <c r="AV289" s="66"/>
      <c r="AW289" s="66"/>
      <c r="AX289" s="66"/>
      <c r="AY289" s="66"/>
      <c r="AZ289" s="66"/>
      <c r="BA289" s="66"/>
    </row>
    <row r="290" spans="4:53" x14ac:dyDescent="0.25">
      <c r="D290" s="63"/>
      <c r="AB290" s="87"/>
      <c r="AC290" s="87"/>
      <c r="AJ290" s="66"/>
      <c r="AR290" s="66"/>
      <c r="AS290" s="66"/>
      <c r="AT290" s="66"/>
      <c r="AU290" s="66"/>
      <c r="AV290" s="66"/>
      <c r="AW290" s="66"/>
      <c r="AX290" s="66"/>
      <c r="AY290" s="66"/>
      <c r="AZ290" s="66"/>
      <c r="BA290" s="66"/>
    </row>
    <row r="291" spans="4:53" x14ac:dyDescent="0.25">
      <c r="D291" s="63"/>
      <c r="AB291" s="87"/>
      <c r="AC291" s="87"/>
      <c r="AJ291" s="66"/>
      <c r="AR291" s="66"/>
      <c r="AS291" s="66"/>
      <c r="AT291" s="66"/>
      <c r="AU291" s="66"/>
      <c r="AV291" s="66"/>
      <c r="AW291" s="66"/>
      <c r="AX291" s="66"/>
      <c r="AY291" s="66"/>
      <c r="AZ291" s="66"/>
      <c r="BA291" s="66"/>
    </row>
    <row r="292" spans="4:53" x14ac:dyDescent="0.25">
      <c r="D292" s="63"/>
      <c r="AB292" s="87"/>
      <c r="AC292" s="87"/>
      <c r="AJ292" s="66"/>
      <c r="AR292" s="66"/>
      <c r="AS292" s="66"/>
      <c r="AT292" s="66"/>
      <c r="AU292" s="66"/>
      <c r="AV292" s="66"/>
      <c r="AW292" s="66"/>
      <c r="AX292" s="66"/>
      <c r="AY292" s="66"/>
      <c r="AZ292" s="66"/>
      <c r="BA292" s="66"/>
    </row>
    <row r="293" spans="4:53" x14ac:dyDescent="0.25">
      <c r="D293" s="63"/>
      <c r="AB293" s="87"/>
      <c r="AC293" s="87"/>
      <c r="AJ293" s="66"/>
      <c r="AR293" s="66"/>
      <c r="AS293" s="66"/>
      <c r="AT293" s="66"/>
      <c r="AU293" s="66"/>
      <c r="AV293" s="66"/>
      <c r="AW293" s="66"/>
      <c r="AX293" s="66"/>
      <c r="AY293" s="66"/>
      <c r="AZ293" s="66"/>
      <c r="BA293" s="66"/>
    </row>
    <row r="294" spans="4:53" x14ac:dyDescent="0.25">
      <c r="D294" s="63"/>
      <c r="AB294" s="87"/>
      <c r="AC294" s="87"/>
      <c r="AJ294" s="66"/>
      <c r="AR294" s="66"/>
      <c r="AS294" s="66"/>
      <c r="AT294" s="66"/>
      <c r="AU294" s="66"/>
      <c r="AV294" s="66"/>
      <c r="AW294" s="66"/>
      <c r="AX294" s="66"/>
      <c r="AY294" s="66"/>
      <c r="AZ294" s="66"/>
      <c r="BA294" s="66"/>
    </row>
    <row r="295" spans="4:53" x14ac:dyDescent="0.25">
      <c r="D295" s="63"/>
      <c r="AB295" s="87"/>
      <c r="AC295" s="87"/>
      <c r="AJ295" s="66"/>
      <c r="AR295" s="66"/>
      <c r="AS295" s="66"/>
      <c r="AT295" s="66"/>
      <c r="AU295" s="66"/>
      <c r="AV295" s="66"/>
      <c r="AW295" s="66"/>
      <c r="AX295" s="66"/>
      <c r="AY295" s="66"/>
      <c r="AZ295" s="66"/>
      <c r="BA295" s="66"/>
    </row>
    <row r="296" spans="4:53" x14ac:dyDescent="0.25">
      <c r="D296" s="63"/>
      <c r="AB296" s="87"/>
      <c r="AC296" s="87"/>
      <c r="AJ296" s="66"/>
      <c r="AR296" s="66"/>
      <c r="AS296" s="66"/>
      <c r="AT296" s="66"/>
      <c r="AU296" s="66"/>
      <c r="AV296" s="66"/>
      <c r="AW296" s="66"/>
      <c r="AX296" s="66"/>
      <c r="AY296" s="66"/>
      <c r="AZ296" s="66"/>
      <c r="BA296" s="66"/>
    </row>
    <row r="297" spans="4:53" x14ac:dyDescent="0.25">
      <c r="D297" s="63"/>
      <c r="AB297" s="87"/>
      <c r="AC297" s="87"/>
      <c r="AJ297" s="66"/>
      <c r="AR297" s="66"/>
      <c r="AS297" s="66"/>
      <c r="AT297" s="66"/>
      <c r="AU297" s="66"/>
      <c r="AV297" s="66"/>
      <c r="AW297" s="66"/>
      <c r="AX297" s="66"/>
      <c r="AY297" s="66"/>
      <c r="AZ297" s="66"/>
      <c r="BA297" s="66"/>
    </row>
    <row r="298" spans="4:53" x14ac:dyDescent="0.25">
      <c r="D298" s="63"/>
      <c r="AB298" s="87"/>
      <c r="AC298" s="87"/>
      <c r="AJ298" s="66"/>
      <c r="AR298" s="66"/>
      <c r="AS298" s="66"/>
      <c r="AT298" s="66"/>
      <c r="AU298" s="66"/>
      <c r="AV298" s="66"/>
      <c r="AW298" s="66"/>
      <c r="AX298" s="66"/>
      <c r="AY298" s="66"/>
      <c r="AZ298" s="66"/>
      <c r="BA298" s="66"/>
    </row>
    <row r="299" spans="4:53" x14ac:dyDescent="0.25">
      <c r="D299" s="63"/>
      <c r="AB299" s="87"/>
      <c r="AC299" s="87"/>
      <c r="AJ299" s="66"/>
      <c r="AR299" s="66"/>
      <c r="AS299" s="66"/>
      <c r="AT299" s="66"/>
      <c r="AU299" s="66"/>
      <c r="AV299" s="66"/>
      <c r="AW299" s="66"/>
      <c r="AX299" s="66"/>
      <c r="AY299" s="66"/>
      <c r="AZ299" s="66"/>
      <c r="BA299" s="66"/>
    </row>
    <row r="300" spans="4:53" x14ac:dyDescent="0.25">
      <c r="D300" s="63"/>
      <c r="AB300" s="87"/>
      <c r="AC300" s="87"/>
      <c r="AJ300" s="66"/>
      <c r="AR300" s="66"/>
      <c r="AS300" s="66"/>
      <c r="AT300" s="66"/>
      <c r="AU300" s="66"/>
      <c r="AV300" s="66"/>
      <c r="AW300" s="66"/>
      <c r="AX300" s="66"/>
      <c r="AY300" s="66"/>
      <c r="AZ300" s="66"/>
      <c r="BA300" s="66"/>
    </row>
    <row r="301" spans="4:53" x14ac:dyDescent="0.25">
      <c r="D301" s="63"/>
      <c r="AB301" s="87"/>
      <c r="AC301" s="87"/>
      <c r="AJ301" s="66"/>
      <c r="AR301" s="66"/>
      <c r="AS301" s="66"/>
      <c r="AT301" s="66"/>
      <c r="AU301" s="66"/>
      <c r="AV301" s="66"/>
      <c r="AW301" s="66"/>
      <c r="AX301" s="66"/>
      <c r="AY301" s="66"/>
      <c r="AZ301" s="66"/>
      <c r="BA301" s="66"/>
    </row>
    <row r="302" spans="4:53" x14ac:dyDescent="0.25">
      <c r="D302" s="63"/>
      <c r="AB302" s="87"/>
      <c r="AC302" s="87"/>
      <c r="AJ302" s="66"/>
      <c r="AR302" s="66"/>
      <c r="AS302" s="66"/>
      <c r="AT302" s="66"/>
      <c r="AU302" s="66"/>
      <c r="AV302" s="66"/>
      <c r="AW302" s="66"/>
      <c r="AX302" s="66"/>
      <c r="AY302" s="66"/>
      <c r="AZ302" s="66"/>
      <c r="BA302" s="66"/>
    </row>
    <row r="303" spans="4:53" x14ac:dyDescent="0.25">
      <c r="D303" s="63"/>
      <c r="AB303" s="87"/>
      <c r="AC303" s="87"/>
      <c r="AJ303" s="66"/>
      <c r="AR303" s="66"/>
      <c r="AS303" s="66"/>
      <c r="AT303" s="66"/>
      <c r="AU303" s="66"/>
      <c r="AV303" s="66"/>
      <c r="AW303" s="66"/>
      <c r="AX303" s="66"/>
      <c r="AY303" s="66"/>
      <c r="AZ303" s="66"/>
      <c r="BA303" s="66"/>
    </row>
    <row r="304" spans="4:53" x14ac:dyDescent="0.25">
      <c r="D304" s="63"/>
      <c r="AB304" s="87"/>
      <c r="AC304" s="87"/>
      <c r="AJ304" s="66"/>
      <c r="AR304" s="66"/>
      <c r="AS304" s="66"/>
      <c r="AT304" s="66"/>
      <c r="AU304" s="66"/>
      <c r="AV304" s="66"/>
      <c r="AW304" s="66"/>
      <c r="AX304" s="66"/>
      <c r="AY304" s="66"/>
      <c r="AZ304" s="66"/>
      <c r="BA304" s="66"/>
    </row>
    <row r="305" spans="4:53" x14ac:dyDescent="0.25">
      <c r="D305" s="63"/>
      <c r="AB305" s="87"/>
      <c r="AC305" s="87"/>
      <c r="AJ305" s="66"/>
      <c r="AR305" s="66"/>
      <c r="AS305" s="66"/>
      <c r="AT305" s="66"/>
      <c r="AU305" s="66"/>
      <c r="AV305" s="66"/>
      <c r="AW305" s="66"/>
      <c r="AX305" s="66"/>
      <c r="AY305" s="66"/>
      <c r="AZ305" s="66"/>
      <c r="BA305" s="66"/>
    </row>
    <row r="306" spans="4:53" x14ac:dyDescent="0.25">
      <c r="D306" s="63"/>
      <c r="AB306" s="87"/>
      <c r="AC306" s="87"/>
      <c r="AJ306" s="66"/>
      <c r="AR306" s="66"/>
      <c r="AS306" s="66"/>
      <c r="AT306" s="66"/>
      <c r="AU306" s="66"/>
      <c r="AV306" s="66"/>
      <c r="AW306" s="66"/>
      <c r="AX306" s="66"/>
      <c r="AY306" s="66"/>
      <c r="AZ306" s="66"/>
      <c r="BA306" s="66"/>
    </row>
    <row r="307" spans="4:53" x14ac:dyDescent="0.25">
      <c r="D307" s="63"/>
      <c r="AB307" s="87"/>
      <c r="AC307" s="87"/>
      <c r="AJ307" s="66"/>
      <c r="AR307" s="66"/>
      <c r="AS307" s="66"/>
      <c r="AT307" s="66"/>
      <c r="AU307" s="66"/>
      <c r="AV307" s="66"/>
      <c r="AW307" s="66"/>
      <c r="AX307" s="66"/>
      <c r="AY307" s="66"/>
      <c r="AZ307" s="66"/>
      <c r="BA307" s="66"/>
    </row>
    <row r="308" spans="4:53" x14ac:dyDescent="0.25">
      <c r="D308" s="63"/>
      <c r="AB308" s="87"/>
      <c r="AC308" s="87"/>
      <c r="AJ308" s="66"/>
      <c r="AR308" s="66"/>
      <c r="AS308" s="66"/>
      <c r="AT308" s="66"/>
      <c r="AU308" s="66"/>
      <c r="AV308" s="66"/>
      <c r="AW308" s="66"/>
      <c r="AX308" s="66"/>
      <c r="AY308" s="66"/>
      <c r="AZ308" s="66"/>
      <c r="BA308" s="66"/>
    </row>
    <row r="309" spans="4:53" x14ac:dyDescent="0.25">
      <c r="D309" s="63"/>
      <c r="AB309" s="87"/>
      <c r="AC309" s="87"/>
      <c r="AJ309" s="66"/>
      <c r="AR309" s="66"/>
      <c r="AS309" s="66"/>
      <c r="AT309" s="66"/>
      <c r="AU309" s="66"/>
      <c r="AV309" s="66"/>
      <c r="AW309" s="66"/>
      <c r="AX309" s="66"/>
      <c r="AY309" s="66"/>
      <c r="AZ309" s="66"/>
      <c r="BA309" s="66"/>
    </row>
    <row r="310" spans="4:53" x14ac:dyDescent="0.25">
      <c r="D310" s="63"/>
      <c r="AB310" s="87"/>
      <c r="AC310" s="87"/>
      <c r="AJ310" s="66"/>
      <c r="AR310" s="66"/>
      <c r="AS310" s="66"/>
      <c r="AT310" s="66"/>
      <c r="AU310" s="66"/>
      <c r="AV310" s="66"/>
      <c r="AW310" s="66"/>
      <c r="AX310" s="66"/>
      <c r="AY310" s="66"/>
      <c r="AZ310" s="66"/>
      <c r="BA310" s="66"/>
    </row>
    <row r="311" spans="4:53" x14ac:dyDescent="0.25">
      <c r="D311" s="63"/>
      <c r="AB311" s="87"/>
      <c r="AJ311" s="66"/>
      <c r="AR311" s="66"/>
      <c r="AS311" s="66"/>
      <c r="AT311" s="66"/>
      <c r="AU311" s="66"/>
      <c r="AV311" s="66"/>
      <c r="AW311" s="66"/>
      <c r="AX311" s="66"/>
      <c r="AY311" s="66"/>
      <c r="AZ311" s="66"/>
      <c r="BA311" s="66"/>
    </row>
    <row r="312" spans="4:53" x14ac:dyDescent="0.25">
      <c r="D312" s="63"/>
      <c r="AB312" s="87"/>
      <c r="AC312" s="87"/>
      <c r="AJ312" s="66"/>
      <c r="AR312" s="66"/>
      <c r="AS312" s="66"/>
      <c r="AT312" s="66"/>
      <c r="AU312" s="66"/>
      <c r="AV312" s="66"/>
      <c r="AW312" s="66"/>
      <c r="AX312" s="66"/>
      <c r="AY312" s="66"/>
      <c r="AZ312" s="66"/>
      <c r="BA312" s="66"/>
    </row>
    <row r="313" spans="4:53" x14ac:dyDescent="0.25">
      <c r="D313" s="63"/>
      <c r="AB313" s="87"/>
      <c r="AC313" s="87"/>
      <c r="AJ313" s="66"/>
      <c r="AR313" s="66"/>
      <c r="AS313" s="66"/>
      <c r="AT313" s="66"/>
      <c r="AU313" s="66"/>
      <c r="AV313" s="66"/>
      <c r="AW313" s="66"/>
      <c r="AX313" s="66"/>
      <c r="AY313" s="66"/>
      <c r="AZ313" s="66"/>
      <c r="BA313" s="66"/>
    </row>
    <row r="314" spans="4:53" x14ac:dyDescent="0.25">
      <c r="D314" s="63"/>
      <c r="AB314" s="87"/>
      <c r="AJ314" s="66"/>
      <c r="AR314" s="66"/>
      <c r="AS314" s="66"/>
      <c r="AT314" s="66"/>
      <c r="AU314" s="66"/>
      <c r="AV314" s="66"/>
      <c r="AW314" s="66"/>
      <c r="AX314" s="66"/>
      <c r="AY314" s="66"/>
      <c r="AZ314" s="66"/>
      <c r="BA314" s="66"/>
    </row>
    <row r="315" spans="4:53" x14ac:dyDescent="0.25">
      <c r="D315" s="63"/>
      <c r="AB315" s="87"/>
      <c r="AC315" s="87"/>
      <c r="AJ315" s="66"/>
      <c r="AR315" s="66"/>
      <c r="AS315" s="66"/>
      <c r="AT315" s="66"/>
      <c r="AU315" s="66"/>
      <c r="AV315" s="66"/>
      <c r="AW315" s="66"/>
      <c r="AX315" s="66"/>
      <c r="AY315" s="66"/>
      <c r="AZ315" s="66"/>
      <c r="BA315" s="66"/>
    </row>
    <row r="316" spans="4:53" x14ac:dyDescent="0.25">
      <c r="D316" s="63"/>
      <c r="AB316" s="87"/>
      <c r="AC316" s="87"/>
      <c r="AJ316" s="66"/>
      <c r="AR316" s="66"/>
      <c r="AS316" s="66"/>
      <c r="AT316" s="66"/>
      <c r="AU316" s="66"/>
      <c r="AV316" s="66"/>
      <c r="AW316" s="66"/>
      <c r="AX316" s="66"/>
      <c r="AY316" s="66"/>
      <c r="AZ316" s="66"/>
      <c r="BA316" s="66"/>
    </row>
    <row r="317" spans="4:53" x14ac:dyDescent="0.25">
      <c r="D317" s="63"/>
      <c r="AB317" s="87"/>
      <c r="AC317" s="87"/>
      <c r="AJ317" s="66"/>
      <c r="AR317" s="66"/>
      <c r="AS317" s="66"/>
      <c r="AT317" s="66"/>
      <c r="AU317" s="66"/>
      <c r="AV317" s="66"/>
      <c r="AW317" s="66"/>
      <c r="AX317" s="66"/>
      <c r="AY317" s="66"/>
      <c r="AZ317" s="66"/>
      <c r="BA317" s="66"/>
    </row>
    <row r="318" spans="4:53" x14ac:dyDescent="0.25">
      <c r="D318" s="63"/>
      <c r="AB318" s="87"/>
      <c r="AC318" s="87"/>
      <c r="AJ318" s="66"/>
      <c r="AR318" s="66"/>
      <c r="AS318" s="66"/>
      <c r="AT318" s="66"/>
      <c r="AU318" s="66"/>
      <c r="AV318" s="66"/>
      <c r="AW318" s="66"/>
      <c r="AX318" s="66"/>
      <c r="AY318" s="66"/>
      <c r="AZ318" s="66"/>
      <c r="BA318" s="66"/>
    </row>
    <row r="319" spans="4:53" x14ac:dyDescent="0.25">
      <c r="D319" s="63"/>
      <c r="AB319" s="87"/>
      <c r="AC319" s="87"/>
      <c r="AJ319" s="66"/>
      <c r="AR319" s="66"/>
      <c r="AS319" s="66"/>
      <c r="AT319" s="66"/>
      <c r="AU319" s="66"/>
      <c r="AV319" s="66"/>
      <c r="AW319" s="66"/>
      <c r="AX319" s="66"/>
      <c r="AY319" s="66"/>
      <c r="AZ319" s="66"/>
      <c r="BA319" s="66"/>
    </row>
    <row r="320" spans="4:53" x14ac:dyDescent="0.25">
      <c r="D320" s="63"/>
      <c r="AB320" s="87"/>
      <c r="AC320" s="87"/>
      <c r="AJ320" s="66"/>
      <c r="AR320" s="66"/>
      <c r="AS320" s="66"/>
      <c r="AT320" s="66"/>
      <c r="AU320" s="66"/>
      <c r="AV320" s="66"/>
      <c r="AW320" s="66"/>
      <c r="AX320" s="66"/>
      <c r="AY320" s="66"/>
      <c r="AZ320" s="66"/>
      <c r="BA320" s="66"/>
    </row>
    <row r="321" spans="4:53" x14ac:dyDescent="0.25">
      <c r="D321" s="63"/>
      <c r="AB321" s="87"/>
      <c r="AJ321" s="66"/>
      <c r="AR321" s="66"/>
      <c r="AS321" s="66"/>
      <c r="AT321" s="66"/>
      <c r="AU321" s="66"/>
      <c r="AV321" s="66"/>
      <c r="AW321" s="66"/>
      <c r="AX321" s="66"/>
      <c r="AY321" s="66"/>
      <c r="AZ321" s="66"/>
      <c r="BA321" s="66"/>
    </row>
    <row r="322" spans="4:53" x14ac:dyDescent="0.25">
      <c r="D322" s="63"/>
      <c r="AB322" s="87"/>
      <c r="AJ322" s="66"/>
      <c r="AR322" s="66"/>
      <c r="AS322" s="66"/>
      <c r="AT322" s="66"/>
      <c r="AU322" s="66"/>
      <c r="AV322" s="66"/>
      <c r="AW322" s="66"/>
      <c r="AX322" s="66"/>
      <c r="AY322" s="66"/>
      <c r="AZ322" s="66"/>
      <c r="BA322" s="66"/>
    </row>
    <row r="323" spans="4:53" x14ac:dyDescent="0.25">
      <c r="D323" s="63"/>
      <c r="AB323" s="87"/>
      <c r="AC323" s="87"/>
      <c r="AJ323" s="66"/>
      <c r="AR323" s="66"/>
      <c r="AS323" s="66"/>
      <c r="AT323" s="66"/>
      <c r="AU323" s="66"/>
      <c r="AV323" s="66"/>
      <c r="AW323" s="66"/>
      <c r="AX323" s="66"/>
      <c r="AY323" s="66"/>
      <c r="AZ323" s="66"/>
      <c r="BA323" s="66"/>
    </row>
    <row r="324" spans="4:53" x14ac:dyDescent="0.25">
      <c r="D324" s="63"/>
      <c r="AB324" s="87"/>
      <c r="AC324" s="87"/>
      <c r="AJ324" s="66"/>
      <c r="AR324" s="66"/>
      <c r="AS324" s="66"/>
      <c r="AT324" s="66"/>
      <c r="AU324" s="66"/>
      <c r="AV324" s="66"/>
      <c r="AW324" s="66"/>
      <c r="AX324" s="66"/>
      <c r="AY324" s="66"/>
      <c r="AZ324" s="66"/>
      <c r="BA324" s="66"/>
    </row>
    <row r="325" spans="4:53" x14ac:dyDescent="0.25">
      <c r="D325" s="63"/>
      <c r="AB325" s="87"/>
      <c r="AC325" s="87"/>
      <c r="AJ325" s="66"/>
      <c r="AR325" s="66"/>
      <c r="AS325" s="66"/>
      <c r="AT325" s="66"/>
      <c r="AU325" s="66"/>
      <c r="AV325" s="66"/>
      <c r="AW325" s="66"/>
      <c r="AX325" s="66"/>
      <c r="AY325" s="66"/>
      <c r="AZ325" s="66"/>
      <c r="BA325" s="66"/>
    </row>
    <row r="326" spans="4:53" x14ac:dyDescent="0.25">
      <c r="D326" s="63"/>
      <c r="AB326" s="87"/>
      <c r="AC326" s="87"/>
      <c r="AJ326" s="66"/>
      <c r="AR326" s="66"/>
      <c r="AS326" s="66"/>
      <c r="AT326" s="66"/>
      <c r="AU326" s="66"/>
      <c r="AV326" s="66"/>
      <c r="AW326" s="66"/>
      <c r="AX326" s="66"/>
      <c r="AY326" s="66"/>
      <c r="AZ326" s="66"/>
      <c r="BA326" s="66"/>
    </row>
    <row r="327" spans="4:53" x14ac:dyDescent="0.25">
      <c r="D327" s="63"/>
      <c r="AB327" s="87"/>
      <c r="AC327" s="87"/>
      <c r="AJ327" s="66"/>
      <c r="AR327" s="66"/>
      <c r="AS327" s="66"/>
      <c r="AT327" s="66"/>
      <c r="AU327" s="66"/>
      <c r="AV327" s="66"/>
      <c r="AW327" s="66"/>
      <c r="AX327" s="66"/>
      <c r="AY327" s="66"/>
      <c r="AZ327" s="66"/>
      <c r="BA327" s="66"/>
    </row>
    <row r="328" spans="4:53" x14ac:dyDescent="0.25">
      <c r="D328" s="63"/>
      <c r="AB328" s="87"/>
      <c r="AC328" s="87"/>
      <c r="AJ328" s="66"/>
      <c r="AR328" s="66"/>
      <c r="AS328" s="66"/>
      <c r="AT328" s="66"/>
      <c r="AU328" s="66"/>
      <c r="AV328" s="66"/>
      <c r="AW328" s="66"/>
      <c r="AX328" s="66"/>
      <c r="AY328" s="66"/>
      <c r="AZ328" s="66"/>
      <c r="BA328" s="66"/>
    </row>
    <row r="329" spans="4:53" x14ac:dyDescent="0.25">
      <c r="D329" s="63"/>
      <c r="AB329" s="87"/>
      <c r="AC329" s="87"/>
      <c r="AJ329" s="66"/>
      <c r="AR329" s="66"/>
      <c r="AS329" s="66"/>
      <c r="AT329" s="66"/>
      <c r="AU329" s="66"/>
      <c r="AV329" s="66"/>
      <c r="AW329" s="66"/>
      <c r="AX329" s="66"/>
      <c r="AY329" s="66"/>
      <c r="AZ329" s="66"/>
      <c r="BA329" s="66"/>
    </row>
    <row r="330" spans="4:53" x14ac:dyDescent="0.25">
      <c r="D330" s="63"/>
      <c r="AB330" s="87"/>
      <c r="AC330" s="87"/>
      <c r="AJ330" s="66"/>
      <c r="AR330" s="66"/>
      <c r="AS330" s="66"/>
      <c r="AT330" s="66"/>
      <c r="AU330" s="66"/>
      <c r="AV330" s="66"/>
      <c r="AW330" s="66"/>
      <c r="AX330" s="66"/>
      <c r="AY330" s="66"/>
      <c r="AZ330" s="66"/>
      <c r="BA330" s="66"/>
    </row>
    <row r="331" spans="4:53" x14ac:dyDescent="0.25">
      <c r="D331" s="63"/>
      <c r="AB331" s="87"/>
      <c r="AC331" s="87"/>
      <c r="AJ331" s="66"/>
      <c r="AR331" s="66"/>
      <c r="AS331" s="66"/>
      <c r="AT331" s="66"/>
      <c r="AU331" s="66"/>
      <c r="AV331" s="66"/>
      <c r="AW331" s="66"/>
      <c r="AX331" s="66"/>
      <c r="AY331" s="66"/>
      <c r="AZ331" s="66"/>
      <c r="BA331" s="66"/>
    </row>
    <row r="332" spans="4:53" x14ac:dyDescent="0.25">
      <c r="D332" s="63"/>
      <c r="AB332" s="87"/>
      <c r="AC332" s="87"/>
      <c r="AJ332" s="66"/>
      <c r="AR332" s="66"/>
      <c r="AS332" s="66"/>
      <c r="AT332" s="66"/>
      <c r="AU332" s="66"/>
      <c r="AV332" s="66"/>
      <c r="AW332" s="66"/>
      <c r="AX332" s="66"/>
      <c r="AY332" s="66"/>
      <c r="AZ332" s="66"/>
      <c r="BA332" s="66"/>
    </row>
    <row r="333" spans="4:53" x14ac:dyDescent="0.25">
      <c r="D333" s="63"/>
      <c r="AB333" s="87"/>
      <c r="AC333" s="87"/>
      <c r="AJ333" s="66"/>
      <c r="AR333" s="66"/>
      <c r="AS333" s="66"/>
      <c r="AT333" s="66"/>
      <c r="AU333" s="66"/>
      <c r="AV333" s="66"/>
      <c r="AW333" s="66"/>
      <c r="AX333" s="66"/>
      <c r="AY333" s="66"/>
      <c r="AZ333" s="66"/>
      <c r="BA333" s="66"/>
    </row>
    <row r="334" spans="4:53" x14ac:dyDescent="0.25">
      <c r="D334" s="63"/>
      <c r="AB334" s="87"/>
      <c r="AC334" s="87"/>
      <c r="AJ334" s="66"/>
      <c r="AR334" s="66"/>
      <c r="AS334" s="66"/>
      <c r="AT334" s="66"/>
      <c r="AU334" s="66"/>
      <c r="AV334" s="66"/>
      <c r="AW334" s="66"/>
      <c r="AX334" s="66"/>
      <c r="AY334" s="66"/>
      <c r="AZ334" s="66"/>
      <c r="BA334" s="66"/>
    </row>
    <row r="335" spans="4:53" x14ac:dyDescent="0.25">
      <c r="D335" s="63"/>
      <c r="AB335" s="87"/>
      <c r="AC335" s="87"/>
      <c r="AJ335" s="66"/>
      <c r="AR335" s="66"/>
      <c r="AS335" s="66"/>
      <c r="AT335" s="66"/>
      <c r="AU335" s="66"/>
      <c r="AV335" s="66"/>
      <c r="AW335" s="66"/>
      <c r="AX335" s="66"/>
      <c r="AY335" s="66"/>
      <c r="AZ335" s="66"/>
      <c r="BA335" s="66"/>
    </row>
    <row r="336" spans="4:53" x14ac:dyDescent="0.25">
      <c r="D336" s="63"/>
      <c r="AB336" s="87"/>
      <c r="AC336" s="87"/>
      <c r="AJ336" s="66"/>
      <c r="AR336" s="66"/>
      <c r="AS336" s="66"/>
      <c r="AT336" s="66"/>
      <c r="AU336" s="66"/>
      <c r="AV336" s="66"/>
      <c r="AW336" s="66"/>
      <c r="AX336" s="66"/>
      <c r="AY336" s="66"/>
      <c r="AZ336" s="66"/>
      <c r="BA336" s="66"/>
    </row>
    <row r="337" spans="4:53" x14ac:dyDescent="0.25">
      <c r="D337" s="63"/>
      <c r="AB337" s="87"/>
      <c r="AC337" s="87"/>
      <c r="AJ337" s="66"/>
      <c r="AR337" s="66"/>
      <c r="AS337" s="66"/>
      <c r="AT337" s="66"/>
      <c r="AU337" s="66"/>
      <c r="AV337" s="66"/>
      <c r="AW337" s="66"/>
      <c r="AX337" s="66"/>
      <c r="AY337" s="66"/>
      <c r="AZ337" s="66"/>
      <c r="BA337" s="66"/>
    </row>
    <row r="338" spans="4:53" x14ac:dyDescent="0.25">
      <c r="D338" s="63"/>
      <c r="AB338" s="87"/>
      <c r="AC338" s="87"/>
      <c r="AJ338" s="66"/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</row>
    <row r="339" spans="4:53" x14ac:dyDescent="0.25">
      <c r="D339" s="63"/>
      <c r="AB339" s="87"/>
      <c r="AC339" s="87"/>
      <c r="AJ339" s="66"/>
      <c r="AR339" s="66"/>
      <c r="AS339" s="66"/>
      <c r="AT339" s="66"/>
      <c r="AU339" s="66"/>
      <c r="AV339" s="66"/>
      <c r="AW339" s="66"/>
      <c r="AX339" s="66"/>
      <c r="AY339" s="66"/>
      <c r="AZ339" s="66"/>
      <c r="BA339" s="66"/>
    </row>
    <row r="340" spans="4:53" x14ac:dyDescent="0.25">
      <c r="D340" s="63"/>
      <c r="AB340" s="87"/>
      <c r="AC340" s="87"/>
      <c r="AJ340" s="66"/>
      <c r="AR340" s="66"/>
      <c r="AS340" s="66"/>
      <c r="AT340" s="66"/>
      <c r="AU340" s="66"/>
      <c r="AV340" s="66"/>
      <c r="AW340" s="66"/>
      <c r="AX340" s="66"/>
      <c r="AY340" s="66"/>
      <c r="AZ340" s="66"/>
      <c r="BA340" s="66"/>
    </row>
    <row r="341" spans="4:53" x14ac:dyDescent="0.25">
      <c r="D341" s="63"/>
      <c r="AB341" s="87"/>
      <c r="AC341" s="87"/>
      <c r="AJ341" s="66"/>
      <c r="AR341" s="66"/>
      <c r="AS341" s="66"/>
      <c r="AT341" s="66"/>
      <c r="AU341" s="66"/>
      <c r="AV341" s="66"/>
      <c r="AW341" s="66"/>
      <c r="AX341" s="66"/>
      <c r="AY341" s="66"/>
      <c r="AZ341" s="66"/>
      <c r="BA341" s="66"/>
    </row>
    <row r="342" spans="4:53" x14ac:dyDescent="0.25">
      <c r="D342" s="63"/>
      <c r="AB342" s="87"/>
      <c r="AC342" s="87"/>
      <c r="AJ342" s="66"/>
      <c r="AR342" s="66"/>
      <c r="AS342" s="66"/>
      <c r="AT342" s="66"/>
      <c r="AU342" s="66"/>
      <c r="AV342" s="66"/>
      <c r="AW342" s="66"/>
      <c r="AX342" s="66"/>
      <c r="AY342" s="66"/>
      <c r="AZ342" s="66"/>
      <c r="BA342" s="66"/>
    </row>
    <row r="343" spans="4:53" x14ac:dyDescent="0.25">
      <c r="D343" s="63"/>
      <c r="AB343" s="87"/>
      <c r="AC343" s="87"/>
      <c r="AJ343" s="66"/>
      <c r="AR343" s="66"/>
      <c r="AS343" s="66"/>
      <c r="AT343" s="66"/>
      <c r="AU343" s="66"/>
      <c r="AV343" s="66"/>
      <c r="AW343" s="66"/>
      <c r="AX343" s="66"/>
      <c r="AY343" s="66"/>
      <c r="AZ343" s="66"/>
      <c r="BA343" s="66"/>
    </row>
    <row r="344" spans="4:53" x14ac:dyDescent="0.25">
      <c r="D344" s="63"/>
      <c r="AB344" s="87"/>
      <c r="AC344" s="87"/>
      <c r="AJ344" s="66"/>
      <c r="AR344" s="66"/>
      <c r="AS344" s="66"/>
      <c r="AT344" s="66"/>
      <c r="AU344" s="66"/>
      <c r="AV344" s="66"/>
      <c r="AW344" s="66"/>
      <c r="AX344" s="66"/>
      <c r="AY344" s="66"/>
      <c r="AZ344" s="66"/>
      <c r="BA344" s="66"/>
    </row>
    <row r="345" spans="4:53" x14ac:dyDescent="0.25">
      <c r="D345" s="63"/>
      <c r="AB345" s="87"/>
      <c r="AC345" s="87"/>
      <c r="AJ345" s="66"/>
      <c r="AR345" s="66"/>
      <c r="AS345" s="66"/>
      <c r="AT345" s="66"/>
      <c r="AU345" s="66"/>
      <c r="AV345" s="66"/>
      <c r="AW345" s="66"/>
      <c r="AX345" s="66"/>
      <c r="AY345" s="66"/>
      <c r="AZ345" s="66"/>
      <c r="BA345" s="66"/>
    </row>
    <row r="346" spans="4:53" x14ac:dyDescent="0.25">
      <c r="D346" s="63"/>
      <c r="AB346" s="87"/>
      <c r="AC346" s="87"/>
      <c r="AJ346" s="66"/>
      <c r="AR346" s="66"/>
      <c r="AS346" s="66"/>
      <c r="AT346" s="66"/>
      <c r="AU346" s="66"/>
      <c r="AV346" s="66"/>
      <c r="AW346" s="66"/>
      <c r="AX346" s="66"/>
      <c r="AY346" s="66"/>
      <c r="AZ346" s="66"/>
      <c r="BA346" s="66"/>
    </row>
    <row r="347" spans="4:53" x14ac:dyDescent="0.25">
      <c r="D347" s="63"/>
      <c r="AB347" s="87"/>
      <c r="AC347" s="87"/>
      <c r="AJ347" s="66"/>
      <c r="AR347" s="66"/>
      <c r="AS347" s="66"/>
      <c r="AT347" s="66"/>
      <c r="AU347" s="66"/>
      <c r="AV347" s="66"/>
      <c r="AW347" s="66"/>
      <c r="AX347" s="66"/>
      <c r="AY347" s="66"/>
      <c r="AZ347" s="66"/>
      <c r="BA347" s="66"/>
    </row>
    <row r="348" spans="4:53" x14ac:dyDescent="0.25">
      <c r="D348" s="63"/>
      <c r="AB348" s="87"/>
      <c r="AC348" s="87"/>
      <c r="AJ348" s="66"/>
      <c r="AR348" s="66"/>
      <c r="AS348" s="66"/>
      <c r="AT348" s="66"/>
      <c r="AU348" s="66"/>
      <c r="AV348" s="66"/>
      <c r="AW348" s="66"/>
      <c r="AX348" s="66"/>
      <c r="AY348" s="66"/>
      <c r="AZ348" s="66"/>
      <c r="BA348" s="66"/>
    </row>
    <row r="349" spans="4:53" x14ac:dyDescent="0.25">
      <c r="D349" s="63"/>
      <c r="AB349" s="87"/>
      <c r="AJ349" s="66"/>
      <c r="AR349" s="66"/>
      <c r="AS349" s="66"/>
      <c r="AT349" s="66"/>
      <c r="AU349" s="66"/>
      <c r="AV349" s="66"/>
      <c r="AW349" s="66"/>
      <c r="AX349" s="66"/>
      <c r="AY349" s="66"/>
      <c r="AZ349" s="66"/>
      <c r="BA349" s="66"/>
    </row>
    <row r="350" spans="4:53" x14ac:dyDescent="0.25">
      <c r="D350" s="63"/>
      <c r="AB350" s="87"/>
      <c r="AC350" s="87"/>
      <c r="AJ350" s="66"/>
      <c r="AR350" s="66"/>
      <c r="AS350" s="66"/>
      <c r="AT350" s="66"/>
      <c r="AU350" s="66"/>
      <c r="AV350" s="66"/>
      <c r="AW350" s="66"/>
      <c r="AX350" s="66"/>
      <c r="AY350" s="66"/>
      <c r="AZ350" s="66"/>
      <c r="BA350" s="66"/>
    </row>
    <row r="351" spans="4:53" x14ac:dyDescent="0.25">
      <c r="D351" s="63"/>
      <c r="AB351" s="87"/>
      <c r="AC351" s="87"/>
      <c r="AJ351" s="66"/>
      <c r="AR351" s="66"/>
      <c r="AS351" s="66"/>
      <c r="AT351" s="66"/>
      <c r="AU351" s="66"/>
      <c r="AV351" s="66"/>
      <c r="AW351" s="66"/>
      <c r="AX351" s="66"/>
      <c r="AY351" s="66"/>
      <c r="AZ351" s="66"/>
      <c r="BA351" s="66"/>
    </row>
    <row r="352" spans="4:53" x14ac:dyDescent="0.25">
      <c r="D352" s="63"/>
      <c r="AB352" s="87"/>
      <c r="AC352" s="87"/>
      <c r="AJ352" s="66"/>
      <c r="AR352" s="66"/>
      <c r="AS352" s="66"/>
      <c r="AT352" s="66"/>
      <c r="AU352" s="66"/>
      <c r="AV352" s="66"/>
      <c r="AW352" s="66"/>
      <c r="AX352" s="66"/>
      <c r="AY352" s="66"/>
      <c r="AZ352" s="66"/>
      <c r="BA352" s="66"/>
    </row>
    <row r="353" spans="4:53" x14ac:dyDescent="0.25">
      <c r="D353" s="63"/>
      <c r="AB353" s="87"/>
      <c r="AJ353" s="66"/>
      <c r="AR353" s="66"/>
      <c r="AS353" s="66"/>
      <c r="AT353" s="66"/>
      <c r="AU353" s="66"/>
      <c r="AV353" s="66"/>
      <c r="AW353" s="66"/>
      <c r="AX353" s="66"/>
      <c r="AY353" s="66"/>
      <c r="AZ353" s="66"/>
      <c r="BA353" s="66"/>
    </row>
    <row r="354" spans="4:53" x14ac:dyDescent="0.25">
      <c r="D354" s="63"/>
      <c r="AB354" s="87"/>
      <c r="AC354" s="87"/>
      <c r="AJ354" s="66"/>
      <c r="AR354" s="66"/>
      <c r="AS354" s="66"/>
      <c r="AT354" s="66"/>
      <c r="AU354" s="66"/>
      <c r="AV354" s="66"/>
      <c r="AW354" s="66"/>
      <c r="AX354" s="66"/>
      <c r="AY354" s="66"/>
      <c r="AZ354" s="66"/>
      <c r="BA354" s="66"/>
    </row>
    <row r="355" spans="4:53" x14ac:dyDescent="0.25">
      <c r="D355" s="63"/>
      <c r="AB355" s="87"/>
      <c r="AC355" s="87"/>
      <c r="AJ355" s="66"/>
      <c r="AR355" s="66"/>
      <c r="AS355" s="66"/>
      <c r="AT355" s="66"/>
      <c r="AU355" s="66"/>
      <c r="AV355" s="66"/>
      <c r="AW355" s="66"/>
      <c r="AX355" s="66"/>
      <c r="AY355" s="66"/>
      <c r="AZ355" s="66"/>
      <c r="BA355" s="66"/>
    </row>
    <row r="356" spans="4:53" x14ac:dyDescent="0.25">
      <c r="D356" s="63"/>
      <c r="AB356" s="87"/>
      <c r="AC356" s="87"/>
      <c r="AJ356" s="66"/>
      <c r="AR356" s="66"/>
      <c r="AS356" s="66"/>
      <c r="AT356" s="66"/>
      <c r="AU356" s="66"/>
      <c r="AV356" s="66"/>
      <c r="AW356" s="66"/>
      <c r="AX356" s="66"/>
      <c r="AY356" s="66"/>
      <c r="AZ356" s="66"/>
      <c r="BA356" s="66"/>
    </row>
    <row r="357" spans="4:53" x14ac:dyDescent="0.25">
      <c r="D357" s="63"/>
      <c r="AB357" s="87"/>
      <c r="AC357" s="87"/>
      <c r="AJ357" s="66"/>
      <c r="AR357" s="66"/>
      <c r="AS357" s="66"/>
      <c r="AT357" s="66"/>
      <c r="AU357" s="66"/>
      <c r="AV357" s="66"/>
      <c r="AW357" s="66"/>
      <c r="AX357" s="66"/>
      <c r="AY357" s="66"/>
      <c r="AZ357" s="66"/>
      <c r="BA357" s="66"/>
    </row>
    <row r="358" spans="4:53" x14ac:dyDescent="0.25">
      <c r="D358" s="63"/>
      <c r="AB358" s="87"/>
      <c r="AJ358" s="66"/>
      <c r="AR358" s="66"/>
      <c r="AS358" s="66"/>
      <c r="AT358" s="66"/>
      <c r="AU358" s="66"/>
      <c r="AV358" s="66"/>
      <c r="AW358" s="66"/>
      <c r="AX358" s="66"/>
      <c r="AY358" s="66"/>
      <c r="AZ358" s="66"/>
      <c r="BA358" s="66"/>
    </row>
    <row r="359" spans="4:53" x14ac:dyDescent="0.25">
      <c r="D359" s="63"/>
      <c r="AB359" s="87"/>
      <c r="AC359" s="87"/>
      <c r="AJ359" s="66"/>
      <c r="AR359" s="66"/>
      <c r="AS359" s="66"/>
      <c r="AT359" s="66"/>
      <c r="AU359" s="66"/>
      <c r="AV359" s="66"/>
      <c r="AW359" s="66"/>
      <c r="AX359" s="66"/>
      <c r="AY359" s="66"/>
      <c r="AZ359" s="66"/>
      <c r="BA359" s="66"/>
    </row>
    <row r="360" spans="4:53" x14ac:dyDescent="0.25">
      <c r="D360" s="63"/>
      <c r="AB360" s="87"/>
      <c r="AC360" s="87"/>
      <c r="AJ360" s="66"/>
      <c r="AR360" s="66"/>
      <c r="AS360" s="66"/>
      <c r="AT360" s="66"/>
      <c r="AU360" s="66"/>
      <c r="AV360" s="66"/>
      <c r="AW360" s="66"/>
      <c r="AX360" s="66"/>
      <c r="AY360" s="66"/>
      <c r="AZ360" s="66"/>
      <c r="BA360" s="66"/>
    </row>
    <row r="361" spans="4:53" x14ac:dyDescent="0.25">
      <c r="D361" s="63"/>
      <c r="AB361" s="87"/>
      <c r="AC361" s="87"/>
      <c r="AJ361" s="66"/>
      <c r="AR361" s="66"/>
      <c r="AS361" s="66"/>
      <c r="AT361" s="66"/>
      <c r="AU361" s="66"/>
      <c r="AV361" s="66"/>
      <c r="AW361" s="66"/>
      <c r="AX361" s="66"/>
      <c r="AY361" s="66"/>
      <c r="AZ361" s="66"/>
      <c r="BA361" s="66"/>
    </row>
    <row r="362" spans="4:53" x14ac:dyDescent="0.25">
      <c r="D362" s="63"/>
      <c r="AB362" s="87"/>
      <c r="AJ362" s="66"/>
      <c r="AR362" s="66"/>
      <c r="AS362" s="66"/>
      <c r="AT362" s="66"/>
      <c r="AU362" s="66"/>
      <c r="AV362" s="66"/>
      <c r="AW362" s="66"/>
      <c r="AX362" s="66"/>
      <c r="AY362" s="66"/>
      <c r="AZ362" s="66"/>
      <c r="BA362" s="66"/>
    </row>
    <row r="363" spans="4:53" x14ac:dyDescent="0.25">
      <c r="D363" s="63"/>
      <c r="AB363" s="87"/>
      <c r="AC363" s="87"/>
      <c r="AJ363" s="66"/>
      <c r="AR363" s="66"/>
      <c r="AS363" s="66"/>
      <c r="AT363" s="66"/>
      <c r="AU363" s="66"/>
      <c r="AV363" s="66"/>
      <c r="AW363" s="66"/>
      <c r="AX363" s="66"/>
      <c r="AY363" s="66"/>
      <c r="AZ363" s="66"/>
      <c r="BA363" s="66"/>
    </row>
    <row r="364" spans="4:53" x14ac:dyDescent="0.25">
      <c r="D364" s="63"/>
      <c r="AB364" s="87"/>
      <c r="AC364" s="87"/>
      <c r="AJ364" s="66"/>
      <c r="AR364" s="66"/>
      <c r="AS364" s="66"/>
      <c r="AT364" s="66"/>
      <c r="AU364" s="66"/>
      <c r="AV364" s="66"/>
      <c r="AW364" s="66"/>
      <c r="AX364" s="66"/>
      <c r="AY364" s="66"/>
      <c r="AZ364" s="66"/>
      <c r="BA364" s="66"/>
    </row>
    <row r="365" spans="4:53" x14ac:dyDescent="0.25">
      <c r="D365" s="63"/>
      <c r="AB365" s="87"/>
      <c r="AC365" s="87"/>
      <c r="AJ365" s="66"/>
      <c r="AR365" s="66"/>
      <c r="AS365" s="66"/>
      <c r="AT365" s="66"/>
      <c r="AU365" s="66"/>
      <c r="AV365" s="66"/>
      <c r="AW365" s="66"/>
      <c r="AX365" s="66"/>
      <c r="AY365" s="66"/>
      <c r="AZ365" s="66"/>
      <c r="BA365" s="66"/>
    </row>
    <row r="366" spans="4:53" x14ac:dyDescent="0.25">
      <c r="D366" s="63"/>
      <c r="AB366" s="87"/>
      <c r="AC366" s="87"/>
      <c r="AJ366" s="66"/>
      <c r="AR366" s="66"/>
      <c r="AS366" s="66"/>
      <c r="AT366" s="66"/>
      <c r="AU366" s="66"/>
      <c r="AV366" s="66"/>
      <c r="AW366" s="66"/>
      <c r="AX366" s="66"/>
      <c r="AY366" s="66"/>
      <c r="AZ366" s="66"/>
      <c r="BA366" s="66"/>
    </row>
    <row r="367" spans="4:53" x14ac:dyDescent="0.25">
      <c r="D367" s="63"/>
      <c r="AB367" s="87"/>
      <c r="AC367" s="87"/>
      <c r="AJ367" s="66"/>
      <c r="AR367" s="66"/>
      <c r="AS367" s="66"/>
      <c r="AT367" s="66"/>
      <c r="AU367" s="66"/>
      <c r="AV367" s="66"/>
      <c r="AW367" s="66"/>
      <c r="AX367" s="66"/>
      <c r="AY367" s="66"/>
      <c r="AZ367" s="66"/>
      <c r="BA367" s="66"/>
    </row>
    <row r="368" spans="4:53" x14ac:dyDescent="0.25">
      <c r="D368" s="63"/>
      <c r="AB368" s="87"/>
      <c r="AC368" s="87"/>
      <c r="AJ368" s="66"/>
      <c r="AR368" s="66"/>
      <c r="AS368" s="66"/>
      <c r="AT368" s="66"/>
      <c r="AU368" s="66"/>
      <c r="AV368" s="66"/>
      <c r="AW368" s="66"/>
      <c r="AX368" s="66"/>
      <c r="AY368" s="66"/>
      <c r="AZ368" s="66"/>
      <c r="BA368" s="66"/>
    </row>
    <row r="369" spans="4:53" x14ac:dyDescent="0.25">
      <c r="D369" s="63"/>
      <c r="AB369" s="87"/>
      <c r="AC369" s="87"/>
      <c r="AJ369" s="66"/>
      <c r="AR369" s="66"/>
      <c r="AS369" s="66"/>
      <c r="AT369" s="66"/>
      <c r="AU369" s="66"/>
      <c r="AV369" s="66"/>
      <c r="AW369" s="66"/>
      <c r="AX369" s="66"/>
      <c r="AY369" s="66"/>
      <c r="AZ369" s="66"/>
      <c r="BA369" s="66"/>
    </row>
    <row r="370" spans="4:53" x14ac:dyDescent="0.25">
      <c r="D370" s="63"/>
      <c r="AB370" s="87"/>
      <c r="AC370" s="87"/>
      <c r="AJ370" s="66"/>
      <c r="AR370" s="66"/>
      <c r="AS370" s="66"/>
      <c r="AT370" s="66"/>
      <c r="AU370" s="66"/>
      <c r="AV370" s="66"/>
      <c r="AW370" s="66"/>
      <c r="AX370" s="66"/>
      <c r="AY370" s="66"/>
      <c r="AZ370" s="66"/>
      <c r="BA370" s="66"/>
    </row>
    <row r="371" spans="4:53" x14ac:dyDescent="0.25">
      <c r="D371" s="63"/>
      <c r="AB371" s="87"/>
      <c r="AC371" s="87"/>
      <c r="AJ371" s="66"/>
      <c r="AR371" s="66"/>
      <c r="AS371" s="66"/>
      <c r="AT371" s="66"/>
      <c r="AU371" s="66"/>
      <c r="AV371" s="66"/>
      <c r="AW371" s="66"/>
      <c r="AX371" s="66"/>
      <c r="AY371" s="66"/>
      <c r="AZ371" s="66"/>
      <c r="BA371" s="66"/>
    </row>
    <row r="372" spans="4:53" x14ac:dyDescent="0.25">
      <c r="D372" s="63"/>
      <c r="AB372" s="87"/>
      <c r="AC372" s="87"/>
      <c r="AJ372" s="66"/>
      <c r="AR372" s="66"/>
      <c r="AS372" s="66"/>
      <c r="AT372" s="66"/>
      <c r="AU372" s="66"/>
      <c r="AV372" s="66"/>
      <c r="AW372" s="66"/>
      <c r="AX372" s="66"/>
      <c r="AY372" s="66"/>
      <c r="AZ372" s="66"/>
      <c r="BA372" s="66"/>
    </row>
    <row r="373" spans="4:53" x14ac:dyDescent="0.25">
      <c r="D373" s="63"/>
      <c r="AB373" s="87"/>
      <c r="AC373" s="87"/>
      <c r="AJ373" s="66"/>
      <c r="AR373" s="66"/>
      <c r="AS373" s="66"/>
      <c r="AT373" s="66"/>
      <c r="AU373" s="66"/>
      <c r="AV373" s="66"/>
      <c r="AW373" s="66"/>
      <c r="AX373" s="66"/>
      <c r="AY373" s="66"/>
      <c r="AZ373" s="66"/>
      <c r="BA373" s="66"/>
    </row>
    <row r="374" spans="4:53" x14ac:dyDescent="0.25">
      <c r="D374" s="63"/>
      <c r="AB374" s="87"/>
      <c r="AC374" s="87"/>
      <c r="AJ374" s="66"/>
      <c r="AR374" s="66"/>
      <c r="AS374" s="66"/>
      <c r="AT374" s="66"/>
      <c r="AU374" s="66"/>
      <c r="AV374" s="66"/>
      <c r="AW374" s="66"/>
      <c r="AX374" s="66"/>
      <c r="AY374" s="66"/>
      <c r="AZ374" s="66"/>
      <c r="BA374" s="66"/>
    </row>
    <row r="375" spans="4:53" x14ac:dyDescent="0.25">
      <c r="D375" s="63"/>
      <c r="AB375" s="87"/>
      <c r="AC375" s="87"/>
      <c r="AJ375" s="66"/>
      <c r="AR375" s="66"/>
      <c r="AS375" s="66"/>
      <c r="AT375" s="66"/>
      <c r="AU375" s="66"/>
      <c r="AV375" s="66"/>
      <c r="AW375" s="66"/>
      <c r="AX375" s="66"/>
      <c r="AY375" s="66"/>
      <c r="AZ375" s="66"/>
      <c r="BA375" s="66"/>
    </row>
    <row r="376" spans="4:53" x14ac:dyDescent="0.25">
      <c r="D376" s="63"/>
      <c r="AB376" s="87"/>
      <c r="AC376" s="87"/>
      <c r="AJ376" s="66"/>
      <c r="AR376" s="66"/>
      <c r="AS376" s="66"/>
      <c r="AT376" s="66"/>
      <c r="AU376" s="66"/>
      <c r="AV376" s="66"/>
      <c r="AW376" s="66"/>
      <c r="AX376" s="66"/>
      <c r="AY376" s="66"/>
      <c r="AZ376" s="66"/>
      <c r="BA376" s="66"/>
    </row>
    <row r="377" spans="4:53" x14ac:dyDescent="0.25">
      <c r="D377" s="63"/>
      <c r="AB377" s="87"/>
      <c r="AC377" s="87"/>
      <c r="AJ377" s="66"/>
      <c r="AR377" s="66"/>
      <c r="AS377" s="66"/>
      <c r="AT377" s="66"/>
      <c r="AU377" s="66"/>
      <c r="AV377" s="66"/>
      <c r="AW377" s="66"/>
      <c r="AX377" s="66"/>
      <c r="AY377" s="66"/>
      <c r="AZ377" s="66"/>
      <c r="BA377" s="66"/>
    </row>
    <row r="378" spans="4:53" x14ac:dyDescent="0.25">
      <c r="D378" s="63"/>
      <c r="AB378" s="87"/>
      <c r="AC378" s="87"/>
      <c r="AJ378" s="66"/>
      <c r="AR378" s="66"/>
      <c r="AS378" s="66"/>
      <c r="AT378" s="66"/>
      <c r="AU378" s="66"/>
      <c r="AV378" s="66"/>
      <c r="AW378" s="66"/>
      <c r="AX378" s="66"/>
      <c r="AY378" s="66"/>
      <c r="AZ378" s="66"/>
      <c r="BA378" s="66"/>
    </row>
    <row r="379" spans="4:53" x14ac:dyDescent="0.25">
      <c r="D379" s="63"/>
      <c r="AB379" s="87"/>
      <c r="AC379" s="87"/>
      <c r="AJ379" s="66"/>
      <c r="AR379" s="66"/>
      <c r="AS379" s="66"/>
      <c r="AT379" s="66"/>
      <c r="AU379" s="66"/>
      <c r="AV379" s="66"/>
      <c r="AW379" s="66"/>
      <c r="AX379" s="66"/>
      <c r="AY379" s="66"/>
      <c r="AZ379" s="66"/>
      <c r="BA379" s="66"/>
    </row>
    <row r="380" spans="4:53" x14ac:dyDescent="0.25">
      <c r="D380" s="63"/>
      <c r="AB380" s="87"/>
      <c r="AC380" s="87"/>
      <c r="AJ380" s="66"/>
      <c r="AR380" s="66"/>
      <c r="AS380" s="66"/>
      <c r="AT380" s="66"/>
      <c r="AU380" s="66"/>
      <c r="AV380" s="66"/>
      <c r="AW380" s="66"/>
      <c r="AX380" s="66"/>
      <c r="AY380" s="66"/>
      <c r="AZ380" s="66"/>
      <c r="BA380" s="66"/>
    </row>
    <row r="381" spans="4:53" x14ac:dyDescent="0.25">
      <c r="D381" s="63"/>
      <c r="AB381" s="87"/>
      <c r="AC381" s="87"/>
      <c r="AJ381" s="66"/>
      <c r="AR381" s="66"/>
      <c r="AS381" s="66"/>
      <c r="AT381" s="66"/>
      <c r="AU381" s="66"/>
      <c r="AV381" s="66"/>
      <c r="AW381" s="66"/>
      <c r="AX381" s="66"/>
      <c r="AY381" s="66"/>
      <c r="AZ381" s="66"/>
      <c r="BA381" s="66"/>
    </row>
    <row r="382" spans="4:53" x14ac:dyDescent="0.25">
      <c r="D382" s="63"/>
      <c r="AB382" s="87"/>
      <c r="AC382" s="87"/>
      <c r="AJ382" s="66"/>
      <c r="AR382" s="66"/>
      <c r="AS382" s="66"/>
      <c r="AT382" s="66"/>
      <c r="AU382" s="66"/>
      <c r="AV382" s="66"/>
      <c r="AW382" s="66"/>
      <c r="AX382" s="66"/>
      <c r="AY382" s="66"/>
      <c r="AZ382" s="66"/>
      <c r="BA382" s="66"/>
    </row>
    <row r="383" spans="4:53" x14ac:dyDescent="0.25">
      <c r="D383" s="63"/>
      <c r="AB383" s="87"/>
      <c r="AC383" s="87"/>
      <c r="AJ383" s="66"/>
      <c r="AR383" s="66"/>
      <c r="AS383" s="66"/>
      <c r="AT383" s="66"/>
      <c r="AU383" s="66"/>
      <c r="AV383" s="66"/>
      <c r="AW383" s="66"/>
      <c r="AX383" s="66"/>
      <c r="AY383" s="66"/>
      <c r="AZ383" s="66"/>
      <c r="BA383" s="66"/>
    </row>
    <row r="384" spans="4:53" x14ac:dyDescent="0.25">
      <c r="D384" s="63"/>
      <c r="AB384" s="87"/>
      <c r="AC384" s="87"/>
      <c r="AJ384" s="66"/>
      <c r="AR384" s="66"/>
      <c r="AS384" s="66"/>
      <c r="AT384" s="66"/>
      <c r="AU384" s="66"/>
      <c r="AV384" s="66"/>
      <c r="AW384" s="66"/>
      <c r="AX384" s="66"/>
      <c r="AY384" s="66"/>
      <c r="AZ384" s="66"/>
      <c r="BA384" s="66"/>
    </row>
    <row r="385" spans="4:53" x14ac:dyDescent="0.25">
      <c r="D385" s="63"/>
      <c r="AB385" s="87"/>
      <c r="AC385" s="87"/>
      <c r="AJ385" s="66"/>
      <c r="AR385" s="66"/>
      <c r="AS385" s="66"/>
      <c r="AT385" s="66"/>
      <c r="AU385" s="66"/>
      <c r="AV385" s="66"/>
      <c r="AW385" s="66"/>
      <c r="AX385" s="66"/>
      <c r="AY385" s="66"/>
      <c r="AZ385" s="66"/>
      <c r="BA385" s="66"/>
    </row>
    <row r="386" spans="4:53" x14ac:dyDescent="0.25">
      <c r="D386" s="63"/>
      <c r="AB386" s="87"/>
      <c r="AC386" s="87"/>
      <c r="AJ386" s="66"/>
      <c r="AR386" s="66"/>
      <c r="AS386" s="66"/>
      <c r="AT386" s="66"/>
      <c r="AU386" s="66"/>
      <c r="AV386" s="66"/>
      <c r="AW386" s="66"/>
      <c r="AX386" s="66"/>
      <c r="AY386" s="66"/>
      <c r="AZ386" s="66"/>
      <c r="BA386" s="66"/>
    </row>
    <row r="387" spans="4:53" x14ac:dyDescent="0.25">
      <c r="D387" s="63"/>
      <c r="AB387" s="87"/>
      <c r="AC387" s="87"/>
      <c r="AJ387" s="66"/>
      <c r="AR387" s="66"/>
      <c r="AS387" s="66"/>
      <c r="AT387" s="66"/>
      <c r="AU387" s="66"/>
      <c r="AV387" s="66"/>
      <c r="AW387" s="66"/>
      <c r="AX387" s="66"/>
      <c r="AY387" s="66"/>
      <c r="AZ387" s="66"/>
      <c r="BA387" s="66"/>
    </row>
    <row r="388" spans="4:53" x14ac:dyDescent="0.25">
      <c r="D388" s="63"/>
      <c r="AB388" s="87"/>
      <c r="AC388" s="87"/>
      <c r="AJ388" s="66"/>
      <c r="AR388" s="66"/>
      <c r="AS388" s="66"/>
      <c r="AT388" s="66"/>
      <c r="AU388" s="66"/>
      <c r="AV388" s="66"/>
      <c r="AW388" s="66"/>
      <c r="AX388" s="66"/>
      <c r="AY388" s="66"/>
      <c r="AZ388" s="66"/>
      <c r="BA388" s="66"/>
    </row>
    <row r="389" spans="4:53" x14ac:dyDescent="0.25">
      <c r="D389" s="63"/>
      <c r="AB389" s="87"/>
      <c r="AC389" s="87"/>
      <c r="AJ389" s="66"/>
      <c r="AR389" s="66"/>
      <c r="AS389" s="66"/>
      <c r="AT389" s="66"/>
      <c r="AU389" s="66"/>
      <c r="AV389" s="66"/>
      <c r="AW389" s="66"/>
      <c r="AX389" s="66"/>
      <c r="AY389" s="66"/>
      <c r="AZ389" s="66"/>
      <c r="BA389" s="66"/>
    </row>
    <row r="390" spans="4:53" x14ac:dyDescent="0.25">
      <c r="D390" s="63"/>
      <c r="AB390" s="87"/>
      <c r="AC390" s="87"/>
      <c r="AJ390" s="66"/>
      <c r="AR390" s="66"/>
      <c r="AS390" s="66"/>
      <c r="AT390" s="66"/>
      <c r="AU390" s="66"/>
      <c r="AV390" s="66"/>
      <c r="AW390" s="66"/>
      <c r="AX390" s="66"/>
      <c r="AY390" s="66"/>
      <c r="AZ390" s="66"/>
      <c r="BA390" s="66"/>
    </row>
    <row r="391" spans="4:53" x14ac:dyDescent="0.25">
      <c r="D391" s="63"/>
      <c r="AB391" s="87"/>
      <c r="AC391" s="87"/>
      <c r="AJ391" s="66"/>
      <c r="AR391" s="66"/>
      <c r="AS391" s="66"/>
      <c r="AT391" s="66"/>
      <c r="AU391" s="66"/>
      <c r="AV391" s="66"/>
      <c r="AW391" s="66"/>
      <c r="AX391" s="66"/>
      <c r="AY391" s="66"/>
      <c r="AZ391" s="66"/>
      <c r="BA391" s="66"/>
    </row>
    <row r="392" spans="4:53" x14ac:dyDescent="0.25">
      <c r="D392" s="63"/>
      <c r="AB392" s="87"/>
      <c r="AC392" s="87"/>
      <c r="AJ392" s="66"/>
      <c r="AR392" s="66"/>
      <c r="AS392" s="66"/>
      <c r="AT392" s="66"/>
      <c r="AU392" s="66"/>
      <c r="AV392" s="66"/>
      <c r="AW392" s="66"/>
      <c r="AX392" s="66"/>
      <c r="AY392" s="66"/>
      <c r="AZ392" s="66"/>
      <c r="BA392" s="66"/>
    </row>
    <row r="393" spans="4:53" x14ac:dyDescent="0.25">
      <c r="D393" s="63"/>
      <c r="AB393" s="87"/>
      <c r="AC393" s="87"/>
      <c r="AJ393" s="66"/>
      <c r="AR393" s="66"/>
      <c r="AS393" s="66"/>
      <c r="AT393" s="66"/>
      <c r="AU393" s="66"/>
      <c r="AV393" s="66"/>
      <c r="AW393" s="66"/>
      <c r="AX393" s="66"/>
      <c r="AY393" s="66"/>
      <c r="AZ393" s="66"/>
      <c r="BA393" s="66"/>
    </row>
    <row r="394" spans="4:53" x14ac:dyDescent="0.25">
      <c r="D394" s="63"/>
      <c r="AB394" s="87"/>
      <c r="AC394" s="87"/>
      <c r="AJ394" s="66"/>
      <c r="AR394" s="66"/>
      <c r="AS394" s="66"/>
      <c r="AT394" s="66"/>
      <c r="AU394" s="66"/>
      <c r="AV394" s="66"/>
      <c r="AW394" s="66"/>
      <c r="AX394" s="66"/>
      <c r="AY394" s="66"/>
      <c r="AZ394" s="66"/>
      <c r="BA394" s="66"/>
    </row>
    <row r="395" spans="4:53" x14ac:dyDescent="0.25">
      <c r="D395" s="63"/>
      <c r="AB395" s="87"/>
      <c r="AC395" s="87"/>
      <c r="AJ395" s="66"/>
      <c r="AR395" s="66"/>
      <c r="AS395" s="66"/>
      <c r="AT395" s="66"/>
      <c r="AU395" s="66"/>
      <c r="AV395" s="66"/>
      <c r="AW395" s="66"/>
      <c r="AX395" s="66"/>
      <c r="AY395" s="66"/>
      <c r="AZ395" s="66"/>
      <c r="BA395" s="66"/>
    </row>
    <row r="396" spans="4:53" x14ac:dyDescent="0.25">
      <c r="D396" s="63"/>
      <c r="AB396" s="87"/>
      <c r="AC396" s="87"/>
      <c r="AJ396" s="66"/>
      <c r="AR396" s="66"/>
      <c r="AS396" s="66"/>
      <c r="AT396" s="66"/>
      <c r="AU396" s="66"/>
      <c r="AV396" s="66"/>
      <c r="AW396" s="66"/>
      <c r="AX396" s="66"/>
      <c r="AY396" s="66"/>
      <c r="AZ396" s="66"/>
      <c r="BA396" s="66"/>
    </row>
    <row r="397" spans="4:53" x14ac:dyDescent="0.25">
      <c r="D397" s="63"/>
      <c r="AB397" s="87"/>
      <c r="AC397" s="87"/>
      <c r="AJ397" s="66"/>
      <c r="AR397" s="66"/>
      <c r="AS397" s="66"/>
      <c r="AT397" s="66"/>
      <c r="AU397" s="66"/>
      <c r="AV397" s="66"/>
      <c r="AW397" s="66"/>
      <c r="AX397" s="66"/>
      <c r="AY397" s="66"/>
      <c r="AZ397" s="66"/>
      <c r="BA397" s="66"/>
    </row>
    <row r="398" spans="4:53" x14ac:dyDescent="0.25">
      <c r="D398" s="63"/>
      <c r="AB398" s="87"/>
      <c r="AC398" s="87"/>
      <c r="AJ398" s="66"/>
      <c r="AR398" s="66"/>
      <c r="AS398" s="66"/>
      <c r="AT398" s="66"/>
      <c r="AU398" s="66"/>
      <c r="AV398" s="66"/>
      <c r="AW398" s="66"/>
      <c r="AX398" s="66"/>
      <c r="AY398" s="66"/>
      <c r="AZ398" s="66"/>
      <c r="BA398" s="66"/>
    </row>
    <row r="399" spans="4:53" x14ac:dyDescent="0.25">
      <c r="D399" s="63"/>
      <c r="AB399" s="87"/>
      <c r="AC399" s="87"/>
      <c r="AJ399" s="66"/>
      <c r="AR399" s="66"/>
      <c r="AS399" s="66"/>
      <c r="AT399" s="66"/>
      <c r="AU399" s="66"/>
      <c r="AV399" s="66"/>
      <c r="AW399" s="66"/>
      <c r="AX399" s="66"/>
      <c r="AY399" s="66"/>
      <c r="AZ399" s="66"/>
      <c r="BA399" s="66"/>
    </row>
    <row r="400" spans="4:53" x14ac:dyDescent="0.25">
      <c r="D400" s="63"/>
      <c r="AB400" s="87"/>
      <c r="AC400" s="87"/>
      <c r="AJ400" s="66"/>
      <c r="AR400" s="66"/>
      <c r="AS400" s="66"/>
      <c r="AT400" s="66"/>
      <c r="AU400" s="66"/>
      <c r="AV400" s="66"/>
      <c r="AW400" s="66"/>
      <c r="AX400" s="66"/>
      <c r="AY400" s="66"/>
      <c r="AZ400" s="66"/>
      <c r="BA400" s="66"/>
    </row>
    <row r="401" spans="4:53" x14ac:dyDescent="0.25">
      <c r="D401" s="63"/>
      <c r="AB401" s="87"/>
      <c r="AC401" s="87"/>
      <c r="AJ401" s="66"/>
      <c r="AR401" s="66"/>
      <c r="AS401" s="66"/>
      <c r="AT401" s="66"/>
      <c r="AU401" s="66"/>
      <c r="AV401" s="66"/>
      <c r="AW401" s="66"/>
      <c r="AX401" s="66"/>
      <c r="AY401" s="66"/>
      <c r="AZ401" s="66"/>
      <c r="BA401" s="66"/>
    </row>
    <row r="402" spans="4:53" x14ac:dyDescent="0.25">
      <c r="D402" s="63"/>
      <c r="AB402" s="87"/>
      <c r="AC402" s="87"/>
      <c r="AJ402" s="66"/>
      <c r="AR402" s="66"/>
      <c r="AS402" s="66"/>
      <c r="AT402" s="66"/>
      <c r="AU402" s="66"/>
      <c r="AV402" s="66"/>
      <c r="AW402" s="66"/>
      <c r="AX402" s="66"/>
      <c r="AY402" s="66"/>
      <c r="AZ402" s="66"/>
      <c r="BA402" s="66"/>
    </row>
    <row r="403" spans="4:53" x14ac:dyDescent="0.25">
      <c r="D403" s="63"/>
      <c r="AB403" s="87"/>
      <c r="AC403" s="87"/>
      <c r="AJ403" s="66"/>
      <c r="AR403" s="66"/>
      <c r="AS403" s="66"/>
      <c r="AT403" s="66"/>
      <c r="AU403" s="66"/>
      <c r="AV403" s="66"/>
      <c r="AW403" s="66"/>
      <c r="AX403" s="66"/>
      <c r="AY403" s="66"/>
      <c r="AZ403" s="66"/>
      <c r="BA403" s="66"/>
    </row>
    <row r="404" spans="4:53" x14ac:dyDescent="0.25">
      <c r="D404" s="63"/>
      <c r="AB404" s="87"/>
      <c r="AC404" s="87"/>
      <c r="AJ404" s="66"/>
      <c r="AR404" s="66"/>
      <c r="AS404" s="66"/>
      <c r="AT404" s="66"/>
      <c r="AU404" s="66"/>
      <c r="AV404" s="66"/>
      <c r="AW404" s="66"/>
      <c r="AX404" s="66"/>
      <c r="AY404" s="66"/>
      <c r="AZ404" s="66"/>
      <c r="BA404" s="66"/>
    </row>
    <row r="405" spans="4:53" x14ac:dyDescent="0.25">
      <c r="D405" s="63"/>
      <c r="AB405" s="87"/>
      <c r="AC405" s="87"/>
      <c r="AJ405" s="66"/>
      <c r="AR405" s="66"/>
      <c r="AS405" s="66"/>
      <c r="AT405" s="66"/>
      <c r="AU405" s="66"/>
      <c r="AV405" s="66"/>
      <c r="AW405" s="66"/>
      <c r="AX405" s="66"/>
      <c r="AY405" s="66"/>
      <c r="AZ405" s="66"/>
      <c r="BA405" s="66"/>
    </row>
    <row r="406" spans="4:53" x14ac:dyDescent="0.25">
      <c r="D406" s="63"/>
      <c r="AB406" s="87"/>
      <c r="AC406" s="87"/>
      <c r="AJ406" s="66"/>
      <c r="AR406" s="66"/>
      <c r="AS406" s="66"/>
      <c r="AT406" s="66"/>
      <c r="AU406" s="66"/>
      <c r="AV406" s="66"/>
      <c r="AW406" s="66"/>
      <c r="AX406" s="66"/>
      <c r="AY406" s="66"/>
      <c r="AZ406" s="66"/>
      <c r="BA406" s="66"/>
    </row>
    <row r="407" spans="4:53" x14ac:dyDescent="0.25">
      <c r="D407" s="63"/>
      <c r="AB407" s="87"/>
      <c r="AC407" s="87"/>
      <c r="AJ407" s="66"/>
      <c r="AR407" s="66"/>
      <c r="AS407" s="66"/>
      <c r="AT407" s="66"/>
      <c r="AU407" s="66"/>
      <c r="AV407" s="66"/>
      <c r="AW407" s="66"/>
      <c r="AX407" s="66"/>
      <c r="AY407" s="66"/>
      <c r="AZ407" s="66"/>
      <c r="BA407" s="66"/>
    </row>
    <row r="408" spans="4:53" x14ac:dyDescent="0.25">
      <c r="D408" s="63"/>
      <c r="AB408" s="87"/>
      <c r="AC408" s="87"/>
      <c r="AJ408" s="66"/>
      <c r="AR408" s="66"/>
      <c r="AS408" s="66"/>
      <c r="AT408" s="66"/>
      <c r="AU408" s="66"/>
      <c r="AV408" s="66"/>
      <c r="AW408" s="66"/>
      <c r="AX408" s="66"/>
      <c r="AY408" s="66"/>
      <c r="AZ408" s="66"/>
      <c r="BA408" s="66"/>
    </row>
    <row r="409" spans="4:53" x14ac:dyDescent="0.25">
      <c r="D409" s="63"/>
      <c r="AB409" s="87"/>
      <c r="AC409" s="87"/>
      <c r="AJ409" s="66"/>
      <c r="AR409" s="66"/>
      <c r="AS409" s="66"/>
      <c r="AT409" s="66"/>
      <c r="AU409" s="66"/>
      <c r="AV409" s="66"/>
      <c r="AW409" s="66"/>
      <c r="AX409" s="66"/>
      <c r="AY409" s="66"/>
      <c r="AZ409" s="66"/>
      <c r="BA409" s="66"/>
    </row>
    <row r="410" spans="4:53" x14ac:dyDescent="0.25">
      <c r="D410" s="63"/>
      <c r="AB410" s="87"/>
      <c r="AC410" s="87"/>
      <c r="AJ410" s="66"/>
      <c r="AR410" s="66"/>
      <c r="AS410" s="66"/>
      <c r="AT410" s="66"/>
      <c r="AU410" s="66"/>
      <c r="AV410" s="66"/>
      <c r="AW410" s="66"/>
      <c r="AX410" s="66"/>
      <c r="AY410" s="66"/>
      <c r="AZ410" s="66"/>
      <c r="BA410" s="66"/>
    </row>
    <row r="411" spans="4:53" x14ac:dyDescent="0.25">
      <c r="D411" s="63"/>
      <c r="AB411" s="87"/>
      <c r="AC411" s="87"/>
      <c r="AJ411" s="66"/>
      <c r="AR411" s="66"/>
      <c r="AS411" s="66"/>
      <c r="AT411" s="66"/>
      <c r="AU411" s="66"/>
      <c r="AV411" s="66"/>
      <c r="AW411" s="66"/>
      <c r="AX411" s="66"/>
      <c r="AY411" s="66"/>
      <c r="AZ411" s="66"/>
      <c r="BA411" s="66"/>
    </row>
    <row r="412" spans="4:53" x14ac:dyDescent="0.25">
      <c r="D412" s="63"/>
      <c r="AB412" s="87"/>
      <c r="AC412" s="87"/>
      <c r="AJ412" s="66"/>
      <c r="AR412" s="66"/>
      <c r="AS412" s="66"/>
      <c r="AT412" s="66"/>
      <c r="AU412" s="66"/>
      <c r="AV412" s="66"/>
      <c r="AW412" s="66"/>
      <c r="AX412" s="66"/>
      <c r="AY412" s="66"/>
      <c r="AZ412" s="66"/>
      <c r="BA412" s="66"/>
    </row>
    <row r="413" spans="4:53" x14ac:dyDescent="0.25">
      <c r="D413" s="63"/>
      <c r="AB413" s="87"/>
      <c r="AC413" s="87"/>
      <c r="AJ413" s="66"/>
      <c r="AR413" s="66"/>
      <c r="AS413" s="66"/>
      <c r="AT413" s="66"/>
      <c r="AU413" s="66"/>
      <c r="AV413" s="66"/>
      <c r="AW413" s="66"/>
      <c r="AX413" s="66"/>
      <c r="AY413" s="66"/>
      <c r="AZ413" s="66"/>
      <c r="BA413" s="66"/>
    </row>
    <row r="414" spans="4:53" x14ac:dyDescent="0.25">
      <c r="D414" s="63"/>
      <c r="AB414" s="87"/>
      <c r="AC414" s="87"/>
      <c r="AJ414" s="66"/>
      <c r="AR414" s="66"/>
      <c r="AS414" s="66"/>
      <c r="AT414" s="66"/>
      <c r="AU414" s="66"/>
      <c r="AV414" s="66"/>
      <c r="AW414" s="66"/>
      <c r="AX414" s="66"/>
      <c r="AY414" s="66"/>
      <c r="AZ414" s="66"/>
      <c r="BA414" s="66"/>
    </row>
    <row r="415" spans="4:53" x14ac:dyDescent="0.25">
      <c r="D415" s="63"/>
      <c r="AB415" s="87"/>
      <c r="AC415" s="87"/>
      <c r="AJ415" s="66"/>
      <c r="AR415" s="66"/>
      <c r="AS415" s="66"/>
      <c r="AT415" s="66"/>
      <c r="AU415" s="66"/>
      <c r="AV415" s="66"/>
      <c r="AW415" s="66"/>
      <c r="AX415" s="66"/>
      <c r="AY415" s="66"/>
      <c r="AZ415" s="66"/>
      <c r="BA415" s="66"/>
    </row>
    <row r="416" spans="4:53" x14ac:dyDescent="0.25">
      <c r="D416" s="63"/>
      <c r="AB416" s="87"/>
      <c r="AC416" s="87"/>
      <c r="AJ416" s="66"/>
      <c r="AR416" s="66"/>
      <c r="AS416" s="66"/>
      <c r="AT416" s="66"/>
      <c r="AU416" s="66"/>
      <c r="AV416" s="66"/>
      <c r="AW416" s="66"/>
      <c r="AX416" s="66"/>
      <c r="AY416" s="66"/>
      <c r="AZ416" s="66"/>
      <c r="BA416" s="66"/>
    </row>
    <row r="417" spans="4:53" x14ac:dyDescent="0.25">
      <c r="D417" s="63"/>
      <c r="AB417" s="87"/>
      <c r="AC417" s="87"/>
      <c r="AJ417" s="66"/>
      <c r="AR417" s="66"/>
      <c r="AS417" s="66"/>
      <c r="AT417" s="66"/>
      <c r="AU417" s="66"/>
      <c r="AV417" s="66"/>
      <c r="AW417" s="66"/>
      <c r="AX417" s="66"/>
      <c r="AY417" s="66"/>
      <c r="AZ417" s="66"/>
      <c r="BA417" s="66"/>
    </row>
    <row r="418" spans="4:53" x14ac:dyDescent="0.25">
      <c r="D418" s="63"/>
      <c r="AB418" s="87"/>
      <c r="AC418" s="87"/>
      <c r="AJ418" s="66"/>
      <c r="AR418" s="66"/>
      <c r="AS418" s="66"/>
      <c r="AT418" s="66"/>
      <c r="AU418" s="66"/>
      <c r="AV418" s="66"/>
      <c r="AW418" s="66"/>
      <c r="AX418" s="66"/>
      <c r="AY418" s="66"/>
      <c r="AZ418" s="66"/>
      <c r="BA418" s="66"/>
    </row>
    <row r="419" spans="4:53" x14ac:dyDescent="0.25">
      <c r="D419" s="63"/>
      <c r="AB419" s="87"/>
      <c r="AC419" s="87"/>
      <c r="AJ419" s="66"/>
      <c r="AR419" s="66"/>
      <c r="AS419" s="66"/>
      <c r="AT419" s="66"/>
      <c r="AU419" s="66"/>
      <c r="AV419" s="66"/>
      <c r="AW419" s="66"/>
      <c r="AX419" s="66"/>
      <c r="AY419" s="66"/>
      <c r="AZ419" s="66"/>
      <c r="BA419" s="66"/>
    </row>
    <row r="420" spans="4:53" x14ac:dyDescent="0.25">
      <c r="D420" s="63"/>
      <c r="AB420" s="87"/>
      <c r="AC420" s="87"/>
      <c r="AJ420" s="66"/>
      <c r="AR420" s="66"/>
      <c r="AS420" s="66"/>
      <c r="AT420" s="66"/>
      <c r="AU420" s="66"/>
      <c r="AV420" s="66"/>
      <c r="AW420" s="66"/>
      <c r="AX420" s="66"/>
      <c r="AY420" s="66"/>
      <c r="AZ420" s="66"/>
      <c r="BA420" s="66"/>
    </row>
    <row r="421" spans="4:53" x14ac:dyDescent="0.25">
      <c r="D421" s="63"/>
      <c r="AB421" s="87"/>
      <c r="AC421" s="87"/>
      <c r="AJ421" s="66"/>
      <c r="AR421" s="66"/>
      <c r="AS421" s="66"/>
      <c r="AT421" s="66"/>
      <c r="AU421" s="66"/>
      <c r="AV421" s="66"/>
      <c r="AW421" s="66"/>
      <c r="AX421" s="66"/>
      <c r="AY421" s="66"/>
      <c r="AZ421" s="66"/>
      <c r="BA421" s="66"/>
    </row>
    <row r="422" spans="4:53" x14ac:dyDescent="0.25">
      <c r="D422" s="63"/>
      <c r="AB422" s="87"/>
      <c r="AC422" s="87"/>
      <c r="AJ422" s="66"/>
      <c r="AR422" s="66"/>
      <c r="AS422" s="66"/>
      <c r="AT422" s="66"/>
      <c r="AU422" s="66"/>
      <c r="AV422" s="66"/>
      <c r="AW422" s="66"/>
      <c r="AX422" s="66"/>
      <c r="AY422" s="66"/>
      <c r="AZ422" s="66"/>
      <c r="BA422" s="66"/>
    </row>
    <row r="423" spans="4:53" x14ac:dyDescent="0.25">
      <c r="D423" s="63"/>
      <c r="AB423" s="87"/>
      <c r="AC423" s="87"/>
      <c r="AJ423" s="66"/>
      <c r="AR423" s="66"/>
      <c r="AS423" s="66"/>
      <c r="AT423" s="66"/>
      <c r="AU423" s="66"/>
      <c r="AV423" s="66"/>
      <c r="AW423" s="66"/>
      <c r="AX423" s="66"/>
      <c r="AY423" s="66"/>
      <c r="AZ423" s="66"/>
      <c r="BA423" s="66"/>
    </row>
    <row r="424" spans="4:53" x14ac:dyDescent="0.25">
      <c r="D424" s="63"/>
      <c r="AB424" s="87"/>
      <c r="AC424" s="87"/>
      <c r="AJ424" s="66"/>
      <c r="AR424" s="66"/>
      <c r="AS424" s="66"/>
      <c r="AT424" s="66"/>
      <c r="AU424" s="66"/>
      <c r="AV424" s="66"/>
      <c r="AW424" s="66"/>
      <c r="AX424" s="66"/>
      <c r="AY424" s="66"/>
      <c r="AZ424" s="66"/>
      <c r="BA424" s="66"/>
    </row>
    <row r="425" spans="4:53" x14ac:dyDescent="0.25">
      <c r="D425" s="63"/>
      <c r="AB425" s="87"/>
      <c r="AC425" s="87"/>
      <c r="AJ425" s="66"/>
      <c r="AR425" s="66"/>
      <c r="AS425" s="66"/>
      <c r="AT425" s="66"/>
      <c r="AU425" s="66"/>
      <c r="AV425" s="66"/>
      <c r="AW425" s="66"/>
      <c r="AX425" s="66"/>
      <c r="AY425" s="66"/>
      <c r="AZ425" s="66"/>
      <c r="BA425" s="66"/>
    </row>
    <row r="426" spans="4:53" x14ac:dyDescent="0.25">
      <c r="D426" s="63"/>
      <c r="AB426" s="87"/>
      <c r="AC426" s="87"/>
      <c r="AJ426" s="66"/>
      <c r="AR426" s="66"/>
      <c r="AS426" s="66"/>
      <c r="AT426" s="66"/>
      <c r="AU426" s="66"/>
      <c r="AV426" s="66"/>
      <c r="AW426" s="66"/>
      <c r="AX426" s="66"/>
      <c r="AY426" s="66"/>
      <c r="AZ426" s="66"/>
      <c r="BA426" s="66"/>
    </row>
    <row r="427" spans="4:53" x14ac:dyDescent="0.25">
      <c r="D427" s="63"/>
      <c r="AB427" s="87"/>
      <c r="AC427" s="87"/>
      <c r="AJ427" s="66"/>
      <c r="AR427" s="66"/>
      <c r="AS427" s="66"/>
      <c r="AT427" s="66"/>
      <c r="AU427" s="66"/>
      <c r="AV427" s="66"/>
      <c r="AW427" s="66"/>
      <c r="AX427" s="66"/>
      <c r="AY427" s="66"/>
      <c r="AZ427" s="66"/>
      <c r="BA427" s="66"/>
    </row>
    <row r="428" spans="4:53" x14ac:dyDescent="0.25">
      <c r="D428" s="63"/>
      <c r="AB428" s="87"/>
      <c r="AC428" s="87"/>
      <c r="AJ428" s="66"/>
      <c r="AR428" s="66"/>
      <c r="AS428" s="66"/>
      <c r="AT428" s="66"/>
      <c r="AU428" s="66"/>
      <c r="AV428" s="66"/>
      <c r="AW428" s="66"/>
      <c r="AX428" s="66"/>
      <c r="AY428" s="66"/>
      <c r="AZ428" s="66"/>
      <c r="BA428" s="66"/>
    </row>
    <row r="429" spans="4:53" x14ac:dyDescent="0.25">
      <c r="D429" s="63"/>
      <c r="AB429" s="87"/>
      <c r="AC429" s="87"/>
      <c r="AJ429" s="66"/>
      <c r="AR429" s="66"/>
      <c r="AS429" s="66"/>
      <c r="AT429" s="66"/>
      <c r="AU429" s="66"/>
      <c r="AV429" s="66"/>
      <c r="AW429" s="66"/>
      <c r="AX429" s="66"/>
      <c r="AY429" s="66"/>
      <c r="AZ429" s="66"/>
      <c r="BA429" s="66"/>
    </row>
    <row r="430" spans="4:53" x14ac:dyDescent="0.25">
      <c r="D430" s="63"/>
      <c r="AB430" s="87"/>
      <c r="AC430" s="87"/>
      <c r="AJ430" s="66"/>
      <c r="AR430" s="66"/>
      <c r="AS430" s="66"/>
      <c r="AT430" s="66"/>
      <c r="AU430" s="66"/>
      <c r="AV430" s="66"/>
      <c r="AW430" s="66"/>
      <c r="AX430" s="66"/>
      <c r="AY430" s="66"/>
      <c r="AZ430" s="66"/>
      <c r="BA430" s="66"/>
    </row>
    <row r="431" spans="4:53" x14ac:dyDescent="0.25">
      <c r="D431" s="63"/>
      <c r="AB431" s="87"/>
      <c r="AC431" s="87"/>
      <c r="AJ431" s="66"/>
      <c r="AR431" s="66"/>
      <c r="AS431" s="66"/>
      <c r="AT431" s="66"/>
      <c r="AU431" s="66"/>
      <c r="AV431" s="66"/>
      <c r="AW431" s="66"/>
      <c r="AX431" s="66"/>
      <c r="AY431" s="66"/>
      <c r="AZ431" s="66"/>
      <c r="BA431" s="66"/>
    </row>
    <row r="432" spans="4:53" x14ac:dyDescent="0.25">
      <c r="D432" s="63"/>
      <c r="AB432" s="87"/>
      <c r="AC432" s="87"/>
      <c r="AJ432" s="66"/>
      <c r="AR432" s="66"/>
      <c r="AS432" s="66"/>
      <c r="AT432" s="66"/>
      <c r="AU432" s="66"/>
      <c r="AV432" s="66"/>
      <c r="AW432" s="66"/>
      <c r="AX432" s="66"/>
      <c r="AY432" s="66"/>
      <c r="AZ432" s="66"/>
      <c r="BA432" s="66"/>
    </row>
    <row r="433" spans="4:53" x14ac:dyDescent="0.25">
      <c r="D433" s="63"/>
      <c r="AB433" s="87"/>
      <c r="AC433" s="87"/>
      <c r="AJ433" s="66"/>
      <c r="AR433" s="66"/>
      <c r="AS433" s="66"/>
      <c r="AT433" s="66"/>
      <c r="AU433" s="66"/>
      <c r="AV433" s="66"/>
      <c r="AW433" s="66"/>
      <c r="AX433" s="66"/>
      <c r="AY433" s="66"/>
      <c r="AZ433" s="66"/>
      <c r="BA433" s="66"/>
    </row>
    <row r="434" spans="4:53" x14ac:dyDescent="0.25">
      <c r="D434" s="63"/>
      <c r="AB434" s="87"/>
      <c r="AC434" s="87"/>
      <c r="AJ434" s="66"/>
      <c r="AR434" s="66"/>
      <c r="AS434" s="66"/>
      <c r="AT434" s="66"/>
      <c r="AU434" s="66"/>
      <c r="AV434" s="66"/>
      <c r="AW434" s="66"/>
      <c r="AX434" s="66"/>
      <c r="AY434" s="66"/>
      <c r="AZ434" s="66"/>
      <c r="BA434" s="66"/>
    </row>
    <row r="435" spans="4:53" x14ac:dyDescent="0.25">
      <c r="D435" s="63"/>
      <c r="AB435" s="87"/>
      <c r="AC435" s="87"/>
      <c r="AJ435" s="66"/>
      <c r="AR435" s="66"/>
      <c r="AS435" s="66"/>
      <c r="AT435" s="66"/>
      <c r="AU435" s="66"/>
      <c r="AV435" s="66"/>
      <c r="AW435" s="66"/>
      <c r="AX435" s="66"/>
      <c r="AY435" s="66"/>
      <c r="AZ435" s="66"/>
      <c r="BA435" s="66"/>
    </row>
    <row r="436" spans="4:53" x14ac:dyDescent="0.25">
      <c r="D436" s="63"/>
      <c r="AB436" s="87"/>
      <c r="AC436" s="87"/>
      <c r="AJ436" s="66"/>
      <c r="AR436" s="66"/>
      <c r="AS436" s="66"/>
      <c r="AT436" s="66"/>
      <c r="AU436" s="66"/>
      <c r="AV436" s="66"/>
      <c r="AW436" s="66"/>
      <c r="AX436" s="66"/>
      <c r="AY436" s="66"/>
      <c r="AZ436" s="66"/>
      <c r="BA436" s="66"/>
    </row>
    <row r="437" spans="4:53" x14ac:dyDescent="0.25">
      <c r="D437" s="63"/>
      <c r="AB437" s="87"/>
      <c r="AC437" s="87"/>
      <c r="AJ437" s="66"/>
      <c r="AR437" s="66"/>
      <c r="AS437" s="66"/>
      <c r="AT437" s="66"/>
      <c r="AU437" s="66"/>
      <c r="AV437" s="66"/>
      <c r="AW437" s="66"/>
      <c r="AX437" s="66"/>
      <c r="AY437" s="66"/>
      <c r="AZ437" s="66"/>
      <c r="BA437" s="66"/>
    </row>
    <row r="438" spans="4:53" x14ac:dyDescent="0.25">
      <c r="D438" s="63"/>
      <c r="AB438" s="87"/>
      <c r="AC438" s="87"/>
      <c r="AJ438" s="66"/>
      <c r="AR438" s="66"/>
      <c r="AS438" s="66"/>
      <c r="AT438" s="66"/>
      <c r="AU438" s="66"/>
      <c r="AV438" s="66"/>
      <c r="AW438" s="66"/>
      <c r="AX438" s="66"/>
      <c r="AY438" s="66"/>
      <c r="AZ438" s="66"/>
      <c r="BA438" s="66"/>
    </row>
    <row r="439" spans="4:53" x14ac:dyDescent="0.25">
      <c r="D439" s="63"/>
      <c r="AB439" s="87"/>
      <c r="AC439" s="87"/>
      <c r="AJ439" s="66"/>
      <c r="AR439" s="66"/>
      <c r="AS439" s="66"/>
      <c r="AT439" s="66"/>
      <c r="AU439" s="66"/>
      <c r="AV439" s="66"/>
      <c r="AW439" s="66"/>
      <c r="AX439" s="66"/>
      <c r="AY439" s="66"/>
      <c r="AZ439" s="66"/>
      <c r="BA439" s="66"/>
    </row>
    <row r="440" spans="4:53" x14ac:dyDescent="0.25">
      <c r="D440" s="63"/>
      <c r="AB440" s="87"/>
      <c r="AC440" s="87"/>
      <c r="AJ440" s="66"/>
      <c r="AR440" s="66"/>
      <c r="AS440" s="66"/>
      <c r="AT440" s="66"/>
      <c r="AU440" s="66"/>
      <c r="AV440" s="66"/>
      <c r="AW440" s="66"/>
      <c r="AX440" s="66"/>
      <c r="AY440" s="66"/>
      <c r="AZ440" s="66"/>
      <c r="BA440" s="66"/>
    </row>
    <row r="441" spans="4:53" x14ac:dyDescent="0.25">
      <c r="D441" s="63"/>
      <c r="AB441" s="87"/>
      <c r="AC441" s="87"/>
      <c r="AJ441" s="66"/>
      <c r="AR441" s="66"/>
      <c r="AS441" s="66"/>
      <c r="AT441" s="66"/>
      <c r="AU441" s="66"/>
      <c r="AV441" s="66"/>
      <c r="AW441" s="66"/>
      <c r="AX441" s="66"/>
      <c r="AY441" s="66"/>
      <c r="AZ441" s="66"/>
      <c r="BA441" s="66"/>
    </row>
    <row r="442" spans="4:53" x14ac:dyDescent="0.25">
      <c r="D442" s="63"/>
      <c r="AB442" s="87"/>
      <c r="AC442" s="87"/>
      <c r="AJ442" s="66"/>
      <c r="AR442" s="66"/>
      <c r="AS442" s="66"/>
      <c r="AT442" s="66"/>
      <c r="AU442" s="66"/>
      <c r="AV442" s="66"/>
      <c r="AW442" s="66"/>
      <c r="AX442" s="66"/>
      <c r="AY442" s="66"/>
      <c r="AZ442" s="66"/>
      <c r="BA442" s="66"/>
    </row>
    <row r="443" spans="4:53" x14ac:dyDescent="0.25">
      <c r="D443" s="63"/>
      <c r="AB443" s="87"/>
      <c r="AC443" s="87"/>
      <c r="AJ443" s="66"/>
      <c r="AR443" s="66"/>
      <c r="AS443" s="66"/>
      <c r="AT443" s="66"/>
      <c r="AU443" s="66"/>
      <c r="AV443" s="66"/>
      <c r="AW443" s="66"/>
      <c r="AX443" s="66"/>
      <c r="AY443" s="66"/>
      <c r="AZ443" s="66"/>
      <c r="BA443" s="66"/>
    </row>
    <row r="444" spans="4:53" x14ac:dyDescent="0.25">
      <c r="D444" s="63"/>
      <c r="AB444" s="87"/>
      <c r="AC444" s="87"/>
      <c r="AJ444" s="66"/>
      <c r="AR444" s="66"/>
      <c r="AS444" s="66"/>
      <c r="AT444" s="66"/>
      <c r="AU444" s="66"/>
      <c r="AV444" s="66"/>
      <c r="AW444" s="66"/>
      <c r="AX444" s="66"/>
      <c r="AY444" s="66"/>
      <c r="AZ444" s="66"/>
      <c r="BA444" s="66"/>
    </row>
    <row r="445" spans="4:53" x14ac:dyDescent="0.25">
      <c r="D445" s="63"/>
      <c r="AB445" s="87"/>
      <c r="AC445" s="87"/>
      <c r="AJ445" s="66"/>
      <c r="AR445" s="66"/>
      <c r="AS445" s="66"/>
      <c r="AT445" s="66"/>
      <c r="AU445" s="66"/>
      <c r="AV445" s="66"/>
      <c r="AW445" s="66"/>
      <c r="AX445" s="66"/>
      <c r="AY445" s="66"/>
      <c r="AZ445" s="66"/>
      <c r="BA445" s="66"/>
    </row>
    <row r="446" spans="4:53" x14ac:dyDescent="0.25">
      <c r="D446" s="63"/>
      <c r="AB446" s="87"/>
      <c r="AC446" s="87"/>
      <c r="AJ446" s="66"/>
      <c r="AR446" s="66"/>
      <c r="AS446" s="66"/>
      <c r="AT446" s="66"/>
      <c r="AU446" s="66"/>
      <c r="AV446" s="66"/>
      <c r="AW446" s="66"/>
      <c r="AX446" s="66"/>
      <c r="AY446" s="66"/>
      <c r="AZ446" s="66"/>
      <c r="BA446" s="66"/>
    </row>
    <row r="447" spans="4:53" x14ac:dyDescent="0.25">
      <c r="D447" s="63"/>
      <c r="AB447" s="87"/>
      <c r="AC447" s="87"/>
      <c r="AJ447" s="66"/>
      <c r="AR447" s="66"/>
      <c r="AS447" s="66"/>
      <c r="AT447" s="66"/>
      <c r="AU447" s="66"/>
      <c r="AV447" s="66"/>
      <c r="AW447" s="66"/>
      <c r="AX447" s="66"/>
      <c r="AY447" s="66"/>
      <c r="AZ447" s="66"/>
      <c r="BA447" s="66"/>
    </row>
    <row r="448" spans="4:53" x14ac:dyDescent="0.25">
      <c r="D448" s="63"/>
      <c r="AB448" s="87"/>
      <c r="AC448" s="87"/>
      <c r="AJ448" s="66"/>
      <c r="AR448" s="66"/>
      <c r="AS448" s="66"/>
      <c r="AT448" s="66"/>
      <c r="AU448" s="66"/>
      <c r="AV448" s="66"/>
      <c r="AW448" s="66"/>
      <c r="AX448" s="66"/>
      <c r="AY448" s="66"/>
      <c r="AZ448" s="66"/>
      <c r="BA448" s="66"/>
    </row>
    <row r="449" spans="4:53" x14ac:dyDescent="0.25">
      <c r="D449" s="63"/>
      <c r="AB449" s="87"/>
      <c r="AC449" s="87"/>
      <c r="AJ449" s="66"/>
      <c r="AR449" s="66"/>
      <c r="AS449" s="66"/>
      <c r="AT449" s="66"/>
      <c r="AU449" s="66"/>
      <c r="AV449" s="66"/>
      <c r="AW449" s="66"/>
      <c r="AX449" s="66"/>
      <c r="AY449" s="66"/>
      <c r="AZ449" s="66"/>
      <c r="BA449" s="66"/>
    </row>
    <row r="450" spans="4:53" x14ac:dyDescent="0.25">
      <c r="D450" s="63"/>
      <c r="AB450" s="87"/>
      <c r="AC450" s="87"/>
      <c r="AJ450" s="66"/>
      <c r="AR450" s="66"/>
      <c r="AS450" s="66"/>
      <c r="AT450" s="66"/>
      <c r="AU450" s="66"/>
      <c r="AV450" s="66"/>
      <c r="AW450" s="66"/>
      <c r="AX450" s="66"/>
      <c r="AY450" s="66"/>
      <c r="AZ450" s="66"/>
      <c r="BA450" s="66"/>
    </row>
    <row r="451" spans="4:53" x14ac:dyDescent="0.25">
      <c r="D451" s="63"/>
      <c r="AB451" s="87"/>
      <c r="AC451" s="87"/>
      <c r="AJ451" s="66"/>
      <c r="AR451" s="66"/>
      <c r="AS451" s="66"/>
      <c r="AT451" s="66"/>
      <c r="AU451" s="66"/>
      <c r="AV451" s="66"/>
      <c r="AW451" s="66"/>
      <c r="AX451" s="66"/>
      <c r="AY451" s="66"/>
      <c r="AZ451" s="66"/>
      <c r="BA451" s="66"/>
    </row>
    <row r="452" spans="4:53" x14ac:dyDescent="0.25">
      <c r="D452" s="63"/>
      <c r="AB452" s="87"/>
      <c r="AC452" s="87"/>
      <c r="AJ452" s="66"/>
      <c r="AR452" s="66"/>
      <c r="AS452" s="66"/>
      <c r="AT452" s="66"/>
      <c r="AU452" s="66"/>
      <c r="AV452" s="66"/>
      <c r="AW452" s="66"/>
      <c r="AX452" s="66"/>
      <c r="AY452" s="66"/>
      <c r="AZ452" s="66"/>
      <c r="BA452" s="66"/>
    </row>
    <row r="453" spans="4:53" x14ac:dyDescent="0.25">
      <c r="D453" s="63"/>
      <c r="AB453" s="87"/>
      <c r="AC453" s="87"/>
      <c r="AJ453" s="66"/>
      <c r="AR453" s="66"/>
      <c r="AS453" s="66"/>
      <c r="AT453" s="66"/>
      <c r="AU453" s="66"/>
      <c r="AV453" s="66"/>
      <c r="AW453" s="66"/>
      <c r="AX453" s="66"/>
      <c r="AY453" s="66"/>
      <c r="AZ453" s="66"/>
      <c r="BA453" s="66"/>
    </row>
    <row r="454" spans="4:53" x14ac:dyDescent="0.25">
      <c r="D454" s="63"/>
      <c r="AB454" s="87"/>
      <c r="AC454" s="87"/>
      <c r="AJ454" s="66"/>
      <c r="AR454" s="66"/>
      <c r="AS454" s="66"/>
      <c r="AT454" s="66"/>
      <c r="AU454" s="66"/>
      <c r="AV454" s="66"/>
      <c r="AW454" s="66"/>
      <c r="AX454" s="66"/>
      <c r="AY454" s="66"/>
      <c r="AZ454" s="66"/>
      <c r="BA454" s="66"/>
    </row>
    <row r="455" spans="4:53" x14ac:dyDescent="0.25">
      <c r="D455" s="63"/>
      <c r="AB455" s="87"/>
      <c r="AC455" s="87"/>
      <c r="AJ455" s="66"/>
      <c r="AR455" s="66"/>
      <c r="AS455" s="66"/>
      <c r="AT455" s="66"/>
      <c r="AU455" s="66"/>
      <c r="AV455" s="66"/>
      <c r="AW455" s="66"/>
      <c r="AX455" s="66"/>
      <c r="AY455" s="66"/>
      <c r="AZ455" s="66"/>
      <c r="BA455" s="66"/>
    </row>
    <row r="456" spans="4:53" x14ac:dyDescent="0.25">
      <c r="D456" s="63"/>
      <c r="AB456" s="87"/>
      <c r="AC456" s="87"/>
      <c r="AJ456" s="66"/>
      <c r="AR456" s="66"/>
      <c r="AS456" s="66"/>
      <c r="AT456" s="66"/>
      <c r="AU456" s="66"/>
      <c r="AV456" s="66"/>
      <c r="AW456" s="66"/>
      <c r="AX456" s="66"/>
      <c r="AY456" s="66"/>
      <c r="AZ456" s="66"/>
      <c r="BA456" s="66"/>
    </row>
    <row r="457" spans="4:53" x14ac:dyDescent="0.25">
      <c r="D457" s="63"/>
      <c r="AB457" s="87"/>
      <c r="AC457" s="87"/>
      <c r="AJ457" s="66"/>
      <c r="AR457" s="66"/>
      <c r="AS457" s="66"/>
      <c r="AT457" s="66"/>
      <c r="AU457" s="66"/>
      <c r="AV457" s="66"/>
      <c r="AW457" s="66"/>
      <c r="AX457" s="66"/>
      <c r="AY457" s="66"/>
      <c r="AZ457" s="66"/>
      <c r="BA457" s="66"/>
    </row>
    <row r="458" spans="4:53" x14ac:dyDescent="0.25">
      <c r="D458" s="63"/>
      <c r="AB458" s="87"/>
      <c r="AC458" s="87"/>
      <c r="AJ458" s="66"/>
      <c r="AR458" s="66"/>
      <c r="AS458" s="66"/>
      <c r="AT458" s="66"/>
      <c r="AU458" s="66"/>
      <c r="AV458" s="66"/>
      <c r="AW458" s="66"/>
      <c r="AX458" s="66"/>
      <c r="AY458" s="66"/>
      <c r="AZ458" s="66"/>
      <c r="BA458" s="66"/>
    </row>
    <row r="459" spans="4:53" x14ac:dyDescent="0.25">
      <c r="D459" s="63"/>
      <c r="AB459" s="87"/>
      <c r="AC459" s="87"/>
      <c r="AJ459" s="66"/>
      <c r="AR459" s="66"/>
      <c r="AS459" s="66"/>
      <c r="AT459" s="66"/>
      <c r="AU459" s="66"/>
      <c r="AV459" s="66"/>
      <c r="AW459" s="66"/>
      <c r="AX459" s="66"/>
      <c r="AY459" s="66"/>
      <c r="AZ459" s="66"/>
      <c r="BA459" s="66"/>
    </row>
    <row r="460" spans="4:53" x14ac:dyDescent="0.25">
      <c r="D460" s="63"/>
      <c r="AB460" s="87"/>
      <c r="AC460" s="87"/>
      <c r="AJ460" s="66"/>
      <c r="AR460" s="66"/>
      <c r="AS460" s="66"/>
      <c r="AT460" s="66"/>
      <c r="AU460" s="66"/>
      <c r="AV460" s="66"/>
      <c r="AW460" s="66"/>
      <c r="AX460" s="66"/>
      <c r="AY460" s="66"/>
      <c r="AZ460" s="66"/>
      <c r="BA460" s="66"/>
    </row>
    <row r="461" spans="4:53" x14ac:dyDescent="0.25">
      <c r="D461" s="63"/>
      <c r="AB461" s="87"/>
      <c r="AC461" s="87"/>
      <c r="AJ461" s="66"/>
      <c r="AR461" s="66"/>
      <c r="AS461" s="66"/>
      <c r="AT461" s="66"/>
      <c r="AU461" s="66"/>
      <c r="AV461" s="66"/>
      <c r="AW461" s="66"/>
      <c r="AX461" s="66"/>
      <c r="AY461" s="66"/>
      <c r="AZ461" s="66"/>
      <c r="BA461" s="66"/>
    </row>
    <row r="462" spans="4:53" x14ac:dyDescent="0.25">
      <c r="D462" s="63"/>
      <c r="AB462" s="87"/>
      <c r="AC462" s="87"/>
      <c r="AJ462" s="66"/>
      <c r="AR462" s="66"/>
      <c r="AS462" s="66"/>
      <c r="AT462" s="66"/>
      <c r="AU462" s="66"/>
      <c r="AV462" s="66"/>
      <c r="AW462" s="66"/>
      <c r="AX462" s="66"/>
      <c r="AY462" s="66"/>
      <c r="AZ462" s="66"/>
      <c r="BA462" s="66"/>
    </row>
    <row r="463" spans="4:53" x14ac:dyDescent="0.25">
      <c r="D463" s="63"/>
      <c r="AB463" s="87"/>
      <c r="AC463" s="87"/>
      <c r="AJ463" s="66"/>
      <c r="AR463" s="66"/>
      <c r="AS463" s="66"/>
      <c r="AT463" s="66"/>
      <c r="AU463" s="66"/>
      <c r="AV463" s="66"/>
      <c r="AW463" s="66"/>
      <c r="AX463" s="66"/>
      <c r="AY463" s="66"/>
      <c r="AZ463" s="66"/>
      <c r="BA463" s="66"/>
    </row>
    <row r="464" spans="4:53" x14ac:dyDescent="0.25">
      <c r="D464" s="63"/>
      <c r="AB464" s="87"/>
      <c r="AC464" s="87"/>
      <c r="AJ464" s="66"/>
      <c r="AR464" s="66"/>
      <c r="AS464" s="66"/>
      <c r="AT464" s="66"/>
      <c r="AU464" s="66"/>
      <c r="AV464" s="66"/>
      <c r="AW464" s="66"/>
      <c r="AX464" s="66"/>
      <c r="AY464" s="66"/>
      <c r="AZ464" s="66"/>
      <c r="BA464" s="66"/>
    </row>
    <row r="465" spans="4:53" x14ac:dyDescent="0.25">
      <c r="D465" s="63"/>
      <c r="AB465" s="87"/>
      <c r="AC465" s="87"/>
      <c r="AJ465" s="66"/>
      <c r="AR465" s="66"/>
      <c r="AS465" s="66"/>
      <c r="AT465" s="66"/>
      <c r="AU465" s="66"/>
      <c r="AV465" s="66"/>
      <c r="AW465" s="66"/>
      <c r="AX465" s="66"/>
      <c r="AY465" s="66"/>
      <c r="AZ465" s="66"/>
      <c r="BA465" s="66"/>
    </row>
    <row r="466" spans="4:53" x14ac:dyDescent="0.25">
      <c r="D466" s="63"/>
      <c r="AB466" s="87"/>
      <c r="AC466" s="87"/>
      <c r="AJ466" s="66"/>
      <c r="AR466" s="66"/>
      <c r="AS466" s="66"/>
      <c r="AT466" s="66"/>
      <c r="AU466" s="66"/>
      <c r="AV466" s="66"/>
      <c r="AW466" s="66"/>
      <c r="AX466" s="66"/>
      <c r="AY466" s="66"/>
      <c r="AZ466" s="66"/>
      <c r="BA466" s="66"/>
    </row>
    <row r="467" spans="4:53" x14ac:dyDescent="0.25">
      <c r="D467" s="63"/>
      <c r="AB467" s="87"/>
      <c r="AC467" s="87"/>
      <c r="AJ467" s="66"/>
      <c r="AR467" s="66"/>
      <c r="AS467" s="66"/>
      <c r="AT467" s="66"/>
      <c r="AU467" s="66"/>
      <c r="AV467" s="66"/>
      <c r="AW467" s="66"/>
      <c r="AX467" s="66"/>
      <c r="AY467" s="66"/>
      <c r="AZ467" s="66"/>
      <c r="BA467" s="66"/>
    </row>
    <row r="468" spans="4:53" x14ac:dyDescent="0.25">
      <c r="D468" s="63"/>
      <c r="AB468" s="87"/>
      <c r="AC468" s="87"/>
      <c r="AJ468" s="66"/>
      <c r="AR468" s="66"/>
      <c r="AS468" s="66"/>
      <c r="AT468" s="66"/>
      <c r="AU468" s="66"/>
      <c r="AV468" s="66"/>
      <c r="AW468" s="66"/>
      <c r="AX468" s="66"/>
      <c r="AY468" s="66"/>
      <c r="AZ468" s="66"/>
      <c r="BA468" s="66"/>
    </row>
    <row r="469" spans="4:53" x14ac:dyDescent="0.25">
      <c r="D469" s="63"/>
      <c r="AB469" s="87"/>
      <c r="AC469" s="87"/>
      <c r="AJ469" s="66"/>
      <c r="AR469" s="66"/>
      <c r="AS469" s="66"/>
      <c r="AT469" s="66"/>
      <c r="AU469" s="66"/>
      <c r="AV469" s="66"/>
      <c r="AW469" s="66"/>
      <c r="AX469" s="66"/>
      <c r="AY469" s="66"/>
      <c r="AZ469" s="66"/>
      <c r="BA469" s="66"/>
    </row>
    <row r="470" spans="4:53" x14ac:dyDescent="0.25">
      <c r="D470" s="63"/>
      <c r="AB470" s="87"/>
      <c r="AC470" s="87"/>
      <c r="AJ470" s="66"/>
      <c r="AR470" s="66"/>
      <c r="AS470" s="66"/>
      <c r="AT470" s="66"/>
      <c r="AU470" s="66"/>
      <c r="AV470" s="66"/>
      <c r="AW470" s="66"/>
      <c r="AX470" s="66"/>
      <c r="AY470" s="66"/>
      <c r="AZ470" s="66"/>
      <c r="BA470" s="66"/>
    </row>
    <row r="471" spans="4:53" x14ac:dyDescent="0.25">
      <c r="D471" s="63"/>
      <c r="AB471" s="87"/>
      <c r="AC471" s="87"/>
      <c r="AJ471" s="66"/>
      <c r="AR471" s="66"/>
      <c r="AS471" s="66"/>
      <c r="AT471" s="66"/>
      <c r="AU471" s="66"/>
      <c r="AV471" s="66"/>
      <c r="AW471" s="66"/>
      <c r="AX471" s="66"/>
      <c r="AY471" s="66"/>
      <c r="AZ471" s="66"/>
      <c r="BA471" s="66"/>
    </row>
    <row r="472" spans="4:53" x14ac:dyDescent="0.25">
      <c r="D472" s="63"/>
      <c r="AB472" s="87"/>
      <c r="AC472" s="87"/>
      <c r="AJ472" s="66"/>
      <c r="AR472" s="66"/>
      <c r="AS472" s="66"/>
      <c r="AT472" s="66"/>
      <c r="AU472" s="66"/>
      <c r="AV472" s="66"/>
      <c r="AW472" s="66"/>
      <c r="AX472" s="66"/>
      <c r="AY472" s="66"/>
      <c r="AZ472" s="66"/>
      <c r="BA472" s="66"/>
    </row>
    <row r="473" spans="4:53" x14ac:dyDescent="0.25">
      <c r="D473" s="63"/>
      <c r="AB473" s="87"/>
      <c r="AC473" s="87"/>
      <c r="AJ473" s="66"/>
      <c r="AR473" s="66"/>
      <c r="AS473" s="66"/>
      <c r="AT473" s="66"/>
      <c r="AU473" s="66"/>
      <c r="AV473" s="66"/>
      <c r="AW473" s="66"/>
      <c r="AX473" s="66"/>
      <c r="AY473" s="66"/>
      <c r="AZ473" s="66"/>
      <c r="BA473" s="66"/>
    </row>
    <row r="474" spans="4:53" x14ac:dyDescent="0.25">
      <c r="D474" s="63"/>
      <c r="AB474" s="87"/>
      <c r="AC474" s="87"/>
      <c r="AJ474" s="66"/>
      <c r="AR474" s="66"/>
      <c r="AS474" s="66"/>
      <c r="AT474" s="66"/>
      <c r="AU474" s="66"/>
      <c r="AV474" s="66"/>
      <c r="AW474" s="66"/>
      <c r="AX474" s="66"/>
      <c r="AY474" s="66"/>
      <c r="AZ474" s="66"/>
      <c r="BA474" s="66"/>
    </row>
    <row r="475" spans="4:53" x14ac:dyDescent="0.25">
      <c r="D475" s="63"/>
      <c r="AB475" s="87"/>
      <c r="AC475" s="87"/>
      <c r="AJ475" s="66"/>
      <c r="AR475" s="66"/>
      <c r="AS475" s="66"/>
      <c r="AT475" s="66"/>
      <c r="AU475" s="66"/>
      <c r="AV475" s="66"/>
      <c r="AW475" s="66"/>
      <c r="AX475" s="66"/>
      <c r="AY475" s="66"/>
      <c r="AZ475" s="66"/>
      <c r="BA475" s="66"/>
    </row>
    <row r="476" spans="4:53" x14ac:dyDescent="0.25">
      <c r="D476" s="63"/>
      <c r="AB476" s="87"/>
      <c r="AC476" s="87"/>
      <c r="AJ476" s="66"/>
      <c r="AR476" s="66"/>
      <c r="AS476" s="66"/>
      <c r="AT476" s="66"/>
      <c r="AU476" s="66"/>
      <c r="AV476" s="66"/>
      <c r="AW476" s="66"/>
      <c r="AX476" s="66"/>
      <c r="AY476" s="66"/>
      <c r="AZ476" s="66"/>
      <c r="BA476" s="66"/>
    </row>
    <row r="477" spans="4:53" x14ac:dyDescent="0.25">
      <c r="D477" s="63"/>
      <c r="AB477" s="87"/>
      <c r="AC477" s="87"/>
      <c r="AJ477" s="66"/>
      <c r="AR477" s="66"/>
      <c r="AS477" s="66"/>
      <c r="AT477" s="66"/>
      <c r="AU477" s="66"/>
      <c r="AV477" s="66"/>
      <c r="AW477" s="66"/>
      <c r="AX477" s="66"/>
      <c r="AY477" s="66"/>
      <c r="AZ477" s="66"/>
      <c r="BA477" s="66"/>
    </row>
    <row r="478" spans="4:53" x14ac:dyDescent="0.25">
      <c r="D478" s="63"/>
      <c r="AB478" s="87"/>
      <c r="AC478" s="87"/>
      <c r="AJ478" s="66"/>
      <c r="AR478" s="66"/>
      <c r="AS478" s="66"/>
      <c r="AT478" s="66"/>
      <c r="AU478" s="66"/>
      <c r="AV478" s="66"/>
      <c r="AW478" s="66"/>
      <c r="AX478" s="66"/>
      <c r="AY478" s="66"/>
      <c r="AZ478" s="66"/>
      <c r="BA478" s="66"/>
    </row>
    <row r="479" spans="4:53" x14ac:dyDescent="0.25">
      <c r="D479" s="63"/>
      <c r="AB479" s="87"/>
      <c r="AC479" s="87"/>
      <c r="AJ479" s="66"/>
      <c r="AR479" s="66"/>
      <c r="AS479" s="66"/>
      <c r="AT479" s="66"/>
      <c r="AU479" s="66"/>
      <c r="AV479" s="66"/>
      <c r="AW479" s="66"/>
      <c r="AX479" s="66"/>
      <c r="AY479" s="66"/>
      <c r="AZ479" s="66"/>
      <c r="BA479" s="66"/>
    </row>
    <row r="480" spans="4:53" x14ac:dyDescent="0.25">
      <c r="D480" s="63"/>
      <c r="AB480" s="87"/>
      <c r="AC480" s="87"/>
      <c r="AJ480" s="66"/>
      <c r="AR480" s="66"/>
      <c r="AS480" s="66"/>
      <c r="AT480" s="66"/>
      <c r="AU480" s="66"/>
      <c r="AV480" s="66"/>
      <c r="AW480" s="66"/>
      <c r="AX480" s="66"/>
      <c r="AY480" s="66"/>
      <c r="AZ480" s="66"/>
      <c r="BA480" s="66"/>
    </row>
    <row r="481" spans="4:53" x14ac:dyDescent="0.25">
      <c r="D481" s="63"/>
      <c r="AB481" s="87"/>
      <c r="AC481" s="87"/>
      <c r="AJ481" s="66"/>
      <c r="AR481" s="66"/>
      <c r="AS481" s="66"/>
      <c r="AT481" s="66"/>
      <c r="AU481" s="66"/>
      <c r="AV481" s="66"/>
      <c r="AW481" s="66"/>
      <c r="AX481" s="66"/>
      <c r="AY481" s="66"/>
      <c r="AZ481" s="66"/>
      <c r="BA481" s="66"/>
    </row>
    <row r="482" spans="4:53" x14ac:dyDescent="0.25">
      <c r="D482" s="63"/>
      <c r="AB482" s="87"/>
      <c r="AC482" s="87"/>
      <c r="AJ482" s="66"/>
      <c r="AR482" s="66"/>
      <c r="AS482" s="66"/>
      <c r="AT482" s="66"/>
      <c r="AU482" s="66"/>
      <c r="AV482" s="66"/>
      <c r="AW482" s="66"/>
      <c r="AX482" s="66"/>
      <c r="AY482" s="66"/>
      <c r="AZ482" s="66"/>
      <c r="BA482" s="66"/>
    </row>
    <row r="483" spans="4:53" x14ac:dyDescent="0.25">
      <c r="D483" s="63"/>
      <c r="AB483" s="87"/>
      <c r="AC483" s="87"/>
      <c r="AJ483" s="66"/>
      <c r="AR483" s="66"/>
      <c r="AS483" s="66"/>
      <c r="AT483" s="66"/>
      <c r="AU483" s="66"/>
      <c r="AV483" s="66"/>
      <c r="AW483" s="66"/>
      <c r="AX483" s="66"/>
      <c r="AY483" s="66"/>
      <c r="AZ483" s="66"/>
      <c r="BA483" s="66"/>
    </row>
    <row r="484" spans="4:53" x14ac:dyDescent="0.25">
      <c r="D484" s="63"/>
      <c r="AB484" s="87"/>
      <c r="AC484" s="87"/>
      <c r="AJ484" s="66"/>
      <c r="AR484" s="66"/>
      <c r="AS484" s="66"/>
      <c r="AT484" s="66"/>
      <c r="AU484" s="66"/>
      <c r="AV484" s="66"/>
      <c r="AW484" s="66"/>
      <c r="AX484" s="66"/>
      <c r="AY484" s="66"/>
      <c r="AZ484" s="66"/>
      <c r="BA484" s="66"/>
    </row>
    <row r="485" spans="4:53" x14ac:dyDescent="0.25">
      <c r="D485" s="63"/>
      <c r="AB485" s="87"/>
      <c r="AC485" s="87"/>
      <c r="AJ485" s="66"/>
      <c r="AR485" s="66"/>
      <c r="AS485" s="66"/>
      <c r="AT485" s="66"/>
      <c r="AU485" s="66"/>
      <c r="AV485" s="66"/>
      <c r="AW485" s="66"/>
      <c r="AX485" s="66"/>
      <c r="AY485" s="66"/>
      <c r="AZ485" s="66"/>
      <c r="BA485" s="66"/>
    </row>
    <row r="486" spans="4:53" x14ac:dyDescent="0.25">
      <c r="D486" s="63"/>
      <c r="AB486" s="87"/>
      <c r="AC486" s="87"/>
      <c r="AJ486" s="66"/>
      <c r="AR486" s="66"/>
      <c r="AS486" s="66"/>
      <c r="AT486" s="66"/>
      <c r="AU486" s="66"/>
      <c r="AV486" s="66"/>
      <c r="AW486" s="66"/>
      <c r="AX486" s="66"/>
      <c r="AY486" s="66"/>
      <c r="AZ486" s="66"/>
      <c r="BA486" s="66"/>
    </row>
    <row r="487" spans="4:53" x14ac:dyDescent="0.25">
      <c r="D487" s="63"/>
      <c r="AB487" s="87"/>
      <c r="AC487" s="87"/>
      <c r="AJ487" s="66"/>
      <c r="AR487" s="66"/>
      <c r="AS487" s="66"/>
      <c r="AT487" s="66"/>
      <c r="AU487" s="66"/>
      <c r="AV487" s="66"/>
      <c r="AW487" s="66"/>
      <c r="AX487" s="66"/>
      <c r="AY487" s="66"/>
      <c r="AZ487" s="66"/>
      <c r="BA487" s="66"/>
    </row>
    <row r="488" spans="4:53" x14ac:dyDescent="0.25">
      <c r="D488" s="63"/>
      <c r="AB488" s="87"/>
      <c r="AC488" s="87"/>
      <c r="AJ488" s="66"/>
      <c r="AR488" s="66"/>
      <c r="AS488" s="66"/>
      <c r="AT488" s="66"/>
      <c r="AU488" s="66"/>
      <c r="AV488" s="66"/>
      <c r="AW488" s="66"/>
      <c r="AX488" s="66"/>
      <c r="AY488" s="66"/>
      <c r="AZ488" s="66"/>
      <c r="BA488" s="66"/>
    </row>
    <row r="489" spans="4:53" x14ac:dyDescent="0.25">
      <c r="D489" s="63"/>
      <c r="AB489" s="87"/>
      <c r="AC489" s="87"/>
      <c r="AJ489" s="66"/>
      <c r="AR489" s="66"/>
      <c r="AS489" s="66"/>
      <c r="AT489" s="66"/>
      <c r="AU489" s="66"/>
      <c r="AV489" s="66"/>
      <c r="AW489" s="66"/>
      <c r="AX489" s="66"/>
      <c r="AY489" s="66"/>
      <c r="AZ489" s="66"/>
      <c r="BA489" s="66"/>
    </row>
    <row r="490" spans="4:53" x14ac:dyDescent="0.25">
      <c r="D490" s="63"/>
      <c r="AB490" s="87"/>
      <c r="AC490" s="87"/>
      <c r="AJ490" s="66"/>
      <c r="AR490" s="66"/>
      <c r="AS490" s="66"/>
      <c r="AT490" s="66"/>
      <c r="AU490" s="66"/>
      <c r="AV490" s="66"/>
      <c r="AW490" s="66"/>
      <c r="AX490" s="66"/>
      <c r="AY490" s="66"/>
      <c r="AZ490" s="66"/>
      <c r="BA490" s="66"/>
    </row>
    <row r="491" spans="4:53" x14ac:dyDescent="0.25">
      <c r="D491" s="63"/>
      <c r="AB491" s="87"/>
      <c r="AC491" s="87"/>
      <c r="AJ491" s="66"/>
      <c r="AR491" s="66"/>
      <c r="AS491" s="66"/>
      <c r="AT491" s="66"/>
      <c r="AU491" s="66"/>
      <c r="AV491" s="66"/>
      <c r="AW491" s="66"/>
      <c r="AX491" s="66"/>
      <c r="AY491" s="66"/>
      <c r="AZ491" s="66"/>
      <c r="BA491" s="66"/>
    </row>
    <row r="492" spans="4:53" x14ac:dyDescent="0.25">
      <c r="D492" s="63"/>
      <c r="AB492" s="87"/>
      <c r="AC492" s="87"/>
      <c r="AJ492" s="66"/>
      <c r="AR492" s="66"/>
      <c r="AS492" s="66"/>
      <c r="AT492" s="66"/>
      <c r="AU492" s="66"/>
      <c r="AV492" s="66"/>
      <c r="AW492" s="66"/>
      <c r="AX492" s="66"/>
      <c r="AY492" s="66"/>
      <c r="AZ492" s="66"/>
      <c r="BA492" s="66"/>
    </row>
    <row r="493" spans="4:53" x14ac:dyDescent="0.25">
      <c r="D493" s="63"/>
      <c r="AB493" s="87"/>
      <c r="AC493" s="87"/>
      <c r="AJ493" s="66"/>
      <c r="AR493" s="66"/>
      <c r="AS493" s="66"/>
      <c r="AT493" s="66"/>
      <c r="AU493" s="66"/>
      <c r="AV493" s="66"/>
      <c r="AW493" s="66"/>
      <c r="AX493" s="66"/>
      <c r="AY493" s="66"/>
      <c r="AZ493" s="66"/>
      <c r="BA493" s="66"/>
    </row>
    <row r="494" spans="4:53" x14ac:dyDescent="0.25">
      <c r="D494" s="63"/>
      <c r="AB494" s="87"/>
      <c r="AC494" s="87"/>
      <c r="AJ494" s="66"/>
      <c r="AR494" s="66"/>
      <c r="AS494" s="66"/>
      <c r="AT494" s="66"/>
      <c r="AU494" s="66"/>
      <c r="AV494" s="66"/>
      <c r="AW494" s="66"/>
      <c r="AX494" s="66"/>
      <c r="AY494" s="66"/>
      <c r="AZ494" s="66"/>
      <c r="BA494" s="66"/>
    </row>
    <row r="495" spans="4:53" x14ac:dyDescent="0.25">
      <c r="D495" s="63"/>
      <c r="AB495" s="87"/>
      <c r="AC495" s="87"/>
      <c r="AJ495" s="66"/>
      <c r="AR495" s="66"/>
      <c r="AS495" s="66"/>
      <c r="AT495" s="66"/>
      <c r="AU495" s="66"/>
      <c r="AV495" s="66"/>
      <c r="AW495" s="66"/>
      <c r="AX495" s="66"/>
      <c r="AY495" s="66"/>
      <c r="AZ495" s="66"/>
      <c r="BA495" s="66"/>
    </row>
    <row r="496" spans="4:53" x14ac:dyDescent="0.25">
      <c r="D496" s="63"/>
      <c r="AB496" s="87"/>
      <c r="AC496" s="87"/>
      <c r="AJ496" s="66"/>
      <c r="AR496" s="66"/>
      <c r="AS496" s="66"/>
      <c r="AT496" s="66"/>
      <c r="AU496" s="66"/>
      <c r="AV496" s="66"/>
      <c r="AW496" s="66"/>
      <c r="AX496" s="66"/>
      <c r="AY496" s="66"/>
      <c r="AZ496" s="66"/>
      <c r="BA496" s="66"/>
    </row>
    <row r="497" spans="4:53" x14ac:dyDescent="0.25">
      <c r="D497" s="63"/>
      <c r="AB497" s="87"/>
      <c r="AC497" s="87"/>
      <c r="AJ497" s="66"/>
      <c r="AR497" s="66"/>
      <c r="AS497" s="66"/>
      <c r="AT497" s="66"/>
      <c r="AU497" s="66"/>
      <c r="AV497" s="66"/>
      <c r="AW497" s="66"/>
      <c r="AX497" s="66"/>
      <c r="AY497" s="66"/>
      <c r="AZ497" s="66"/>
      <c r="BA497" s="66"/>
    </row>
    <row r="498" spans="4:53" x14ac:dyDescent="0.25">
      <c r="D498" s="63"/>
      <c r="AB498" s="87"/>
      <c r="AC498" s="87"/>
      <c r="AJ498" s="66"/>
      <c r="AR498" s="66"/>
      <c r="AS498" s="66"/>
      <c r="AT498" s="66"/>
      <c r="AU498" s="66"/>
      <c r="AV498" s="66"/>
      <c r="AW498" s="66"/>
      <c r="AX498" s="66"/>
      <c r="AY498" s="66"/>
      <c r="AZ498" s="66"/>
      <c r="BA498" s="66"/>
    </row>
    <row r="499" spans="4:53" x14ac:dyDescent="0.25">
      <c r="D499" s="63"/>
      <c r="AB499" s="87"/>
      <c r="AC499" s="87"/>
      <c r="AJ499" s="66"/>
      <c r="AR499" s="66"/>
      <c r="AS499" s="66"/>
      <c r="AT499" s="66"/>
      <c r="AU499" s="66"/>
      <c r="AV499" s="66"/>
      <c r="AW499" s="66"/>
      <c r="AX499" s="66"/>
      <c r="AY499" s="66"/>
      <c r="AZ499" s="66"/>
      <c r="BA499" s="66"/>
    </row>
    <row r="500" spans="4:53" x14ac:dyDescent="0.25">
      <c r="D500" s="63"/>
      <c r="AB500" s="87"/>
      <c r="AC500" s="87"/>
      <c r="AJ500" s="66"/>
      <c r="AR500" s="66"/>
      <c r="AS500" s="66"/>
      <c r="AT500" s="66"/>
      <c r="AU500" s="66"/>
      <c r="AV500" s="66"/>
      <c r="AW500" s="66"/>
      <c r="AX500" s="66"/>
      <c r="AY500" s="66"/>
      <c r="AZ500" s="66"/>
      <c r="BA500" s="66"/>
    </row>
    <row r="501" spans="4:53" x14ac:dyDescent="0.25">
      <c r="D501" s="63"/>
      <c r="AB501" s="87"/>
      <c r="AC501" s="87"/>
      <c r="AJ501" s="66"/>
      <c r="AR501" s="66"/>
      <c r="AS501" s="66"/>
      <c r="AT501" s="66"/>
      <c r="AU501" s="66"/>
      <c r="AV501" s="66"/>
      <c r="AW501" s="66"/>
      <c r="AX501" s="66"/>
      <c r="AY501" s="66"/>
      <c r="AZ501" s="66"/>
      <c r="BA501" s="66"/>
    </row>
    <row r="502" spans="4:53" x14ac:dyDescent="0.25">
      <c r="D502" s="63"/>
      <c r="AB502" s="87"/>
      <c r="AC502" s="87"/>
      <c r="AJ502" s="66"/>
      <c r="AR502" s="66"/>
      <c r="AS502" s="66"/>
      <c r="AT502" s="66"/>
      <c r="AU502" s="66"/>
      <c r="AV502" s="66"/>
      <c r="AW502" s="66"/>
      <c r="AX502" s="66"/>
      <c r="AY502" s="66"/>
      <c r="AZ502" s="66"/>
      <c r="BA502" s="66"/>
    </row>
    <row r="503" spans="4:53" x14ac:dyDescent="0.25">
      <c r="D503" s="63"/>
      <c r="AB503" s="87"/>
      <c r="AC503" s="87"/>
      <c r="AJ503" s="66"/>
      <c r="AR503" s="66"/>
      <c r="AS503" s="66"/>
      <c r="AT503" s="66"/>
      <c r="AU503" s="66"/>
      <c r="AV503" s="66"/>
      <c r="AW503" s="66"/>
      <c r="AX503" s="66"/>
      <c r="AY503" s="66"/>
      <c r="AZ503" s="66"/>
      <c r="BA503" s="66"/>
    </row>
    <row r="504" spans="4:53" x14ac:dyDescent="0.25">
      <c r="D504" s="63"/>
      <c r="AB504" s="87"/>
      <c r="AC504" s="87"/>
      <c r="AJ504" s="66"/>
      <c r="AR504" s="66"/>
      <c r="AS504" s="66"/>
      <c r="AT504" s="66"/>
      <c r="AU504" s="66"/>
      <c r="AV504" s="66"/>
      <c r="AW504" s="66"/>
      <c r="AX504" s="66"/>
      <c r="AY504" s="66"/>
      <c r="AZ504" s="66"/>
      <c r="BA504" s="66"/>
    </row>
    <row r="505" spans="4:53" x14ac:dyDescent="0.25">
      <c r="D505" s="63"/>
      <c r="AB505" s="87"/>
      <c r="AC505" s="87"/>
      <c r="AJ505" s="66"/>
      <c r="AR505" s="66"/>
      <c r="AS505" s="66"/>
      <c r="AT505" s="66"/>
      <c r="AU505" s="66"/>
      <c r="AV505" s="66"/>
      <c r="AW505" s="66"/>
      <c r="AX505" s="66"/>
      <c r="AY505" s="66"/>
      <c r="AZ505" s="66"/>
      <c r="BA505" s="66"/>
    </row>
    <row r="506" spans="4:53" x14ac:dyDescent="0.25">
      <c r="D506" s="63"/>
      <c r="AB506" s="87"/>
      <c r="AC506" s="87"/>
      <c r="AJ506" s="66"/>
      <c r="AR506" s="66"/>
      <c r="AS506" s="66"/>
      <c r="AT506" s="66"/>
      <c r="AU506" s="66"/>
      <c r="AV506" s="66"/>
      <c r="AW506" s="66"/>
      <c r="AX506" s="66"/>
      <c r="AY506" s="66"/>
      <c r="AZ506" s="66"/>
      <c r="BA506" s="66"/>
    </row>
    <row r="507" spans="4:53" x14ac:dyDescent="0.25">
      <c r="D507" s="63"/>
      <c r="AB507" s="87"/>
      <c r="AC507" s="87"/>
      <c r="AJ507" s="66"/>
      <c r="AR507" s="66"/>
      <c r="AS507" s="66"/>
      <c r="AT507" s="66"/>
      <c r="AU507" s="66"/>
      <c r="AV507" s="66"/>
      <c r="AW507" s="66"/>
      <c r="AX507" s="66"/>
      <c r="AY507" s="66"/>
      <c r="AZ507" s="66"/>
      <c r="BA507" s="66"/>
    </row>
    <row r="508" spans="4:53" x14ac:dyDescent="0.25">
      <c r="D508" s="63"/>
      <c r="AB508" s="87"/>
      <c r="AC508" s="87"/>
      <c r="AJ508" s="66"/>
      <c r="AR508" s="66"/>
      <c r="AS508" s="66"/>
      <c r="AT508" s="66"/>
      <c r="AU508" s="66"/>
      <c r="AV508" s="66"/>
      <c r="AW508" s="66"/>
      <c r="AX508" s="66"/>
      <c r="AY508" s="66"/>
      <c r="AZ508" s="66"/>
      <c r="BA508" s="66"/>
    </row>
    <row r="509" spans="4:53" x14ac:dyDescent="0.25">
      <c r="D509" s="63"/>
      <c r="AB509" s="87"/>
      <c r="AC509" s="87"/>
      <c r="AJ509" s="66"/>
      <c r="AR509" s="66"/>
      <c r="AS509" s="66"/>
      <c r="AT509" s="66"/>
      <c r="AU509" s="66"/>
      <c r="AV509" s="66"/>
      <c r="AW509" s="66"/>
      <c r="AX509" s="66"/>
      <c r="AY509" s="66"/>
      <c r="AZ509" s="66"/>
      <c r="BA509" s="66"/>
    </row>
    <row r="510" spans="4:53" x14ac:dyDescent="0.25">
      <c r="D510" s="63"/>
      <c r="AB510" s="87"/>
      <c r="AC510" s="87"/>
      <c r="AJ510" s="66"/>
      <c r="AR510" s="66"/>
      <c r="AS510" s="66"/>
      <c r="AT510" s="66"/>
      <c r="AU510" s="66"/>
      <c r="AV510" s="66"/>
      <c r="AW510" s="66"/>
      <c r="AX510" s="66"/>
      <c r="AY510" s="66"/>
      <c r="AZ510" s="66"/>
      <c r="BA510" s="66"/>
    </row>
    <row r="511" spans="4:53" x14ac:dyDescent="0.25">
      <c r="D511" s="63"/>
      <c r="AB511" s="87"/>
      <c r="AC511" s="87"/>
      <c r="AJ511" s="66"/>
      <c r="AR511" s="66"/>
      <c r="AS511" s="66"/>
      <c r="AT511" s="66"/>
      <c r="AU511" s="66"/>
      <c r="AV511" s="66"/>
      <c r="AW511" s="66"/>
      <c r="AX511" s="66"/>
      <c r="AY511" s="66"/>
      <c r="AZ511" s="66"/>
      <c r="BA511" s="66"/>
    </row>
    <row r="512" spans="4:53" x14ac:dyDescent="0.25">
      <c r="D512" s="63"/>
      <c r="AB512" s="87"/>
      <c r="AC512" s="87"/>
      <c r="AJ512" s="66"/>
      <c r="AR512" s="66"/>
      <c r="AS512" s="66"/>
      <c r="AT512" s="66"/>
      <c r="AU512" s="66"/>
      <c r="AV512" s="66"/>
      <c r="AW512" s="66"/>
      <c r="AX512" s="66"/>
      <c r="AY512" s="66"/>
      <c r="AZ512" s="66"/>
      <c r="BA512" s="66"/>
    </row>
    <row r="513" spans="4:53" x14ac:dyDescent="0.25">
      <c r="D513" s="63"/>
      <c r="AB513" s="87"/>
      <c r="AC513" s="87"/>
      <c r="AJ513" s="66"/>
      <c r="AR513" s="66"/>
      <c r="AS513" s="66"/>
      <c r="AT513" s="66"/>
      <c r="AU513" s="66"/>
      <c r="AV513" s="66"/>
      <c r="AW513" s="66"/>
      <c r="AX513" s="66"/>
      <c r="AY513" s="66"/>
      <c r="AZ513" s="66"/>
      <c r="BA513" s="66"/>
    </row>
    <row r="514" spans="4:53" x14ac:dyDescent="0.25">
      <c r="D514" s="63"/>
      <c r="AB514" s="87"/>
      <c r="AC514" s="87"/>
      <c r="AJ514" s="66"/>
      <c r="AR514" s="66"/>
      <c r="AS514" s="66"/>
      <c r="AT514" s="66"/>
      <c r="AU514" s="66"/>
      <c r="AV514" s="66"/>
      <c r="AW514" s="66"/>
      <c r="AX514" s="66"/>
      <c r="AY514" s="66"/>
      <c r="AZ514" s="66"/>
      <c r="BA514" s="66"/>
    </row>
    <row r="515" spans="4:53" x14ac:dyDescent="0.25">
      <c r="D515" s="63"/>
      <c r="AB515" s="87"/>
      <c r="AC515" s="87"/>
      <c r="AJ515" s="66"/>
      <c r="AR515" s="66"/>
      <c r="AS515" s="66"/>
      <c r="AT515" s="66"/>
      <c r="AU515" s="66"/>
      <c r="AV515" s="66"/>
      <c r="AW515" s="66"/>
      <c r="AX515" s="66"/>
      <c r="AY515" s="66"/>
      <c r="AZ515" s="66"/>
      <c r="BA515" s="66"/>
    </row>
    <row r="516" spans="4:53" x14ac:dyDescent="0.25">
      <c r="D516" s="63"/>
      <c r="AB516" s="87"/>
      <c r="AC516" s="87"/>
      <c r="AJ516" s="66"/>
      <c r="AR516" s="66"/>
      <c r="AS516" s="66"/>
      <c r="AT516" s="66"/>
      <c r="AU516" s="66"/>
      <c r="AV516" s="66"/>
      <c r="AW516" s="66"/>
      <c r="AX516" s="66"/>
      <c r="AY516" s="66"/>
      <c r="AZ516" s="66"/>
      <c r="BA516" s="66"/>
    </row>
    <row r="517" spans="4:53" x14ac:dyDescent="0.25">
      <c r="D517" s="63"/>
      <c r="AB517" s="87"/>
      <c r="AC517" s="87"/>
      <c r="AJ517" s="66"/>
      <c r="AR517" s="66"/>
      <c r="AS517" s="66"/>
      <c r="AT517" s="66"/>
      <c r="AU517" s="66"/>
      <c r="AV517" s="66"/>
      <c r="AW517" s="66"/>
      <c r="AX517" s="66"/>
      <c r="AY517" s="66"/>
      <c r="AZ517" s="66"/>
      <c r="BA517" s="66"/>
    </row>
    <row r="518" spans="4:53" x14ac:dyDescent="0.25">
      <c r="D518" s="63"/>
      <c r="AB518" s="87"/>
      <c r="AC518" s="87"/>
      <c r="AJ518" s="66"/>
      <c r="AR518" s="66"/>
      <c r="AS518" s="66"/>
      <c r="AT518" s="66"/>
      <c r="AU518" s="66"/>
      <c r="AV518" s="66"/>
      <c r="AW518" s="66"/>
      <c r="AX518" s="66"/>
      <c r="AY518" s="66"/>
      <c r="AZ518" s="66"/>
      <c r="BA518" s="66"/>
    </row>
    <row r="519" spans="4:53" x14ac:dyDescent="0.25">
      <c r="D519" s="63"/>
      <c r="AB519" s="87"/>
      <c r="AC519" s="87"/>
      <c r="AJ519" s="66"/>
      <c r="AR519" s="66"/>
      <c r="AS519" s="66"/>
      <c r="AT519" s="66"/>
      <c r="AU519" s="66"/>
      <c r="AV519" s="66"/>
      <c r="AW519" s="66"/>
      <c r="AX519" s="66"/>
      <c r="AY519" s="66"/>
      <c r="AZ519" s="66"/>
      <c r="BA519" s="66"/>
    </row>
    <row r="520" spans="4:53" x14ac:dyDescent="0.25">
      <c r="D520" s="63"/>
      <c r="AB520" s="87"/>
      <c r="AC520" s="87"/>
      <c r="AJ520" s="66"/>
      <c r="AR520" s="66"/>
      <c r="AS520" s="66"/>
      <c r="AT520" s="66"/>
      <c r="AU520" s="66"/>
      <c r="AV520" s="66"/>
      <c r="AW520" s="66"/>
      <c r="AX520" s="66"/>
      <c r="AY520" s="66"/>
      <c r="AZ520" s="66"/>
      <c r="BA520" s="66"/>
    </row>
    <row r="521" spans="4:53" x14ac:dyDescent="0.25">
      <c r="D521" s="63"/>
      <c r="AB521" s="87"/>
      <c r="AC521" s="87"/>
      <c r="AJ521" s="66"/>
      <c r="AR521" s="66"/>
      <c r="AS521" s="66"/>
      <c r="AT521" s="66"/>
      <c r="AU521" s="66"/>
      <c r="AV521" s="66"/>
      <c r="AW521" s="66"/>
      <c r="AX521" s="66"/>
      <c r="AY521" s="66"/>
      <c r="AZ521" s="66"/>
      <c r="BA521" s="66"/>
    </row>
    <row r="522" spans="4:53" x14ac:dyDescent="0.25">
      <c r="D522" s="63"/>
      <c r="AB522" s="87"/>
      <c r="AC522" s="87"/>
      <c r="AJ522" s="66"/>
      <c r="AR522" s="66"/>
      <c r="AS522" s="66"/>
      <c r="AT522" s="66"/>
      <c r="AU522" s="66"/>
      <c r="AV522" s="66"/>
      <c r="AW522" s="66"/>
      <c r="AX522" s="66"/>
      <c r="AY522" s="66"/>
      <c r="AZ522" s="66"/>
      <c r="BA522" s="66"/>
    </row>
    <row r="523" spans="4:53" x14ac:dyDescent="0.25">
      <c r="D523" s="63"/>
      <c r="AB523" s="87"/>
      <c r="AC523" s="87"/>
      <c r="AJ523" s="66"/>
      <c r="AR523" s="66"/>
      <c r="AS523" s="66"/>
      <c r="AT523" s="66"/>
      <c r="AU523" s="66"/>
      <c r="AV523" s="66"/>
      <c r="AW523" s="66"/>
      <c r="AX523" s="66"/>
      <c r="AY523" s="66"/>
      <c r="AZ523" s="66"/>
      <c r="BA523" s="66"/>
    </row>
    <row r="524" spans="4:53" x14ac:dyDescent="0.25">
      <c r="D524" s="63"/>
      <c r="AB524" s="87"/>
      <c r="AC524" s="87"/>
      <c r="AJ524" s="66"/>
      <c r="AR524" s="66"/>
      <c r="AS524" s="66"/>
      <c r="AT524" s="66"/>
      <c r="AU524" s="66"/>
      <c r="AV524" s="66"/>
      <c r="AW524" s="66"/>
      <c r="AX524" s="66"/>
      <c r="AY524" s="66"/>
      <c r="AZ524" s="66"/>
      <c r="BA524" s="66"/>
    </row>
    <row r="525" spans="4:53" x14ac:dyDescent="0.25">
      <c r="D525" s="63"/>
      <c r="AB525" s="87"/>
      <c r="AC525" s="87"/>
      <c r="AJ525" s="66"/>
      <c r="AR525" s="66"/>
      <c r="AS525" s="66"/>
      <c r="AT525" s="66"/>
      <c r="AU525" s="66"/>
      <c r="AV525" s="66"/>
      <c r="AW525" s="66"/>
      <c r="AX525" s="66"/>
      <c r="AY525" s="66"/>
      <c r="AZ525" s="66"/>
      <c r="BA525" s="66"/>
    </row>
    <row r="526" spans="4:53" x14ac:dyDescent="0.25">
      <c r="D526" s="63"/>
      <c r="AB526" s="87"/>
      <c r="AC526" s="87"/>
      <c r="AJ526" s="66"/>
      <c r="AR526" s="66"/>
      <c r="AS526" s="66"/>
      <c r="AT526" s="66"/>
      <c r="AU526" s="66"/>
      <c r="AV526" s="66"/>
      <c r="AW526" s="66"/>
      <c r="AX526" s="66"/>
      <c r="AY526" s="66"/>
      <c r="AZ526" s="66"/>
      <c r="BA526" s="66"/>
    </row>
    <row r="527" spans="4:53" x14ac:dyDescent="0.25">
      <c r="D527" s="63"/>
      <c r="AB527" s="87"/>
      <c r="AC527" s="87"/>
      <c r="AJ527" s="66"/>
      <c r="AR527" s="66"/>
      <c r="AS527" s="66"/>
      <c r="AT527" s="66"/>
      <c r="AU527" s="66"/>
      <c r="AV527" s="66"/>
      <c r="AW527" s="66"/>
      <c r="AX527" s="66"/>
      <c r="AY527" s="66"/>
      <c r="AZ527" s="66"/>
      <c r="BA527" s="66"/>
    </row>
    <row r="528" spans="4:53" x14ac:dyDescent="0.25">
      <c r="D528" s="63"/>
      <c r="AB528" s="87"/>
      <c r="AC528" s="87"/>
      <c r="AJ528" s="66"/>
      <c r="AR528" s="66"/>
      <c r="AS528" s="66"/>
      <c r="AT528" s="66"/>
      <c r="AU528" s="66"/>
      <c r="AV528" s="66"/>
      <c r="AW528" s="66"/>
      <c r="AX528" s="66"/>
      <c r="AY528" s="66"/>
      <c r="AZ528" s="66"/>
      <c r="BA528" s="66"/>
    </row>
    <row r="529" spans="4:53" x14ac:dyDescent="0.25">
      <c r="D529" s="63"/>
      <c r="AB529" s="87"/>
      <c r="AC529" s="87"/>
      <c r="AJ529" s="66"/>
      <c r="AR529" s="66"/>
      <c r="AS529" s="66"/>
      <c r="AT529" s="66"/>
      <c r="AU529" s="66"/>
      <c r="AV529" s="66"/>
      <c r="AW529" s="66"/>
      <c r="AX529" s="66"/>
      <c r="AY529" s="66"/>
      <c r="AZ529" s="66"/>
      <c r="BA529" s="66"/>
    </row>
    <row r="530" spans="4:53" x14ac:dyDescent="0.25">
      <c r="D530" s="63"/>
      <c r="AB530" s="87"/>
      <c r="AC530" s="87"/>
      <c r="AJ530" s="66"/>
      <c r="AR530" s="66"/>
      <c r="AS530" s="66"/>
      <c r="AT530" s="66"/>
      <c r="AU530" s="66"/>
      <c r="AV530" s="66"/>
      <c r="AW530" s="66"/>
      <c r="AX530" s="66"/>
      <c r="AY530" s="66"/>
      <c r="AZ530" s="66"/>
      <c r="BA530" s="66"/>
    </row>
    <row r="531" spans="4:53" x14ac:dyDescent="0.25">
      <c r="D531" s="63"/>
      <c r="AB531" s="87"/>
      <c r="AC531" s="87"/>
      <c r="AJ531" s="66"/>
      <c r="AR531" s="66"/>
      <c r="AS531" s="66"/>
      <c r="AT531" s="66"/>
      <c r="AU531" s="66"/>
      <c r="AV531" s="66"/>
      <c r="AW531" s="66"/>
      <c r="AX531" s="66"/>
      <c r="AY531" s="66"/>
      <c r="AZ531" s="66"/>
      <c r="BA531" s="66"/>
    </row>
    <row r="532" spans="4:53" x14ac:dyDescent="0.25">
      <c r="D532" s="63"/>
      <c r="AB532" s="87"/>
      <c r="AC532" s="87"/>
      <c r="AJ532" s="66"/>
      <c r="AR532" s="66"/>
      <c r="AS532" s="66"/>
      <c r="AT532" s="66"/>
      <c r="AU532" s="66"/>
      <c r="AV532" s="66"/>
      <c r="AW532" s="66"/>
      <c r="AX532" s="66"/>
      <c r="AY532" s="66"/>
      <c r="AZ532" s="66"/>
      <c r="BA532" s="66"/>
    </row>
    <row r="533" spans="4:53" x14ac:dyDescent="0.25">
      <c r="D533" s="63"/>
      <c r="AB533" s="87"/>
      <c r="AC533" s="87"/>
      <c r="AJ533" s="66"/>
      <c r="AR533" s="66"/>
      <c r="AS533" s="66"/>
      <c r="AT533" s="66"/>
      <c r="AU533" s="66"/>
      <c r="AV533" s="66"/>
      <c r="AW533" s="66"/>
      <c r="AX533" s="66"/>
      <c r="AY533" s="66"/>
      <c r="AZ533" s="66"/>
      <c r="BA533" s="66"/>
    </row>
    <row r="534" spans="4:53" x14ac:dyDescent="0.25">
      <c r="D534" s="63"/>
      <c r="AB534" s="87"/>
      <c r="AC534" s="87"/>
      <c r="AJ534" s="66"/>
      <c r="AR534" s="66"/>
      <c r="AS534" s="66"/>
      <c r="AT534" s="66"/>
      <c r="AU534" s="66"/>
      <c r="AV534" s="66"/>
      <c r="AW534" s="66"/>
      <c r="AX534" s="66"/>
      <c r="AY534" s="66"/>
      <c r="AZ534" s="66"/>
      <c r="BA534" s="66"/>
    </row>
    <row r="535" spans="4:53" x14ac:dyDescent="0.25">
      <c r="D535" s="63"/>
      <c r="AB535" s="87"/>
      <c r="AC535" s="87"/>
      <c r="AJ535" s="66"/>
      <c r="AR535" s="66"/>
      <c r="AS535" s="66"/>
      <c r="AT535" s="66"/>
      <c r="AU535" s="66"/>
      <c r="AV535" s="66"/>
      <c r="AW535" s="66"/>
      <c r="AX535" s="66"/>
      <c r="AY535" s="66"/>
      <c r="AZ535" s="66"/>
      <c r="BA535" s="66"/>
    </row>
    <row r="536" spans="4:53" x14ac:dyDescent="0.25">
      <c r="D536" s="63"/>
      <c r="AB536" s="87"/>
      <c r="AC536" s="87"/>
      <c r="AJ536" s="66"/>
      <c r="AR536" s="66"/>
      <c r="AS536" s="66"/>
      <c r="AT536" s="66"/>
      <c r="AU536" s="66"/>
      <c r="AV536" s="66"/>
      <c r="AW536" s="66"/>
      <c r="AX536" s="66"/>
      <c r="AY536" s="66"/>
      <c r="AZ536" s="66"/>
      <c r="BA536" s="66"/>
    </row>
    <row r="537" spans="4:53" x14ac:dyDescent="0.25">
      <c r="D537" s="63"/>
      <c r="AB537" s="87"/>
      <c r="AC537" s="87"/>
      <c r="AJ537" s="66"/>
      <c r="AR537" s="66"/>
      <c r="AS537" s="66"/>
      <c r="AT537" s="66"/>
      <c r="AU537" s="66"/>
      <c r="AV537" s="66"/>
      <c r="AW537" s="66"/>
      <c r="AX537" s="66"/>
      <c r="AY537" s="66"/>
      <c r="AZ537" s="66"/>
      <c r="BA537" s="66"/>
    </row>
    <row r="538" spans="4:53" x14ac:dyDescent="0.25">
      <c r="D538" s="63"/>
      <c r="AB538" s="87"/>
      <c r="AC538" s="87"/>
      <c r="AJ538" s="66"/>
      <c r="AR538" s="66"/>
      <c r="AS538" s="66"/>
      <c r="AT538" s="66"/>
      <c r="AU538" s="66"/>
      <c r="AV538" s="66"/>
      <c r="AW538" s="66"/>
      <c r="AX538" s="66"/>
      <c r="AY538" s="66"/>
      <c r="AZ538" s="66"/>
      <c r="BA538" s="66"/>
    </row>
    <row r="539" spans="4:53" x14ac:dyDescent="0.25">
      <c r="D539" s="63"/>
      <c r="AB539" s="87"/>
      <c r="AC539" s="87"/>
      <c r="AJ539" s="66"/>
      <c r="AR539" s="66"/>
      <c r="AS539" s="66"/>
      <c r="AT539" s="66"/>
      <c r="AU539" s="66"/>
      <c r="AV539" s="66"/>
      <c r="AW539" s="66"/>
      <c r="AX539" s="66"/>
      <c r="AY539" s="66"/>
      <c r="AZ539" s="66"/>
      <c r="BA539" s="66"/>
    </row>
    <row r="540" spans="4:53" x14ac:dyDescent="0.25">
      <c r="D540" s="63"/>
      <c r="AB540" s="87"/>
      <c r="AC540" s="87"/>
      <c r="AJ540" s="66"/>
      <c r="AR540" s="66"/>
      <c r="AS540" s="66"/>
      <c r="AT540" s="66"/>
      <c r="AU540" s="66"/>
      <c r="AV540" s="66"/>
      <c r="AW540" s="66"/>
      <c r="AX540" s="66"/>
      <c r="AY540" s="66"/>
      <c r="AZ540" s="66"/>
      <c r="BA540" s="66"/>
    </row>
    <row r="541" spans="4:53" x14ac:dyDescent="0.25">
      <c r="D541" s="63"/>
      <c r="AB541" s="87"/>
      <c r="AC541" s="87"/>
      <c r="AJ541" s="66"/>
      <c r="AR541" s="66"/>
      <c r="AS541" s="66"/>
      <c r="AT541" s="66"/>
      <c r="AU541" s="66"/>
      <c r="AV541" s="66"/>
      <c r="AW541" s="66"/>
      <c r="AX541" s="66"/>
      <c r="AY541" s="66"/>
      <c r="AZ541" s="66"/>
      <c r="BA541" s="66"/>
    </row>
    <row r="542" spans="4:53" x14ac:dyDescent="0.25">
      <c r="D542" s="63"/>
      <c r="AB542" s="87"/>
      <c r="AC542" s="87"/>
      <c r="AJ542" s="66"/>
      <c r="AR542" s="66"/>
      <c r="AS542" s="66"/>
      <c r="AT542" s="66"/>
      <c r="AU542" s="66"/>
      <c r="AV542" s="66"/>
      <c r="AW542" s="66"/>
      <c r="AX542" s="66"/>
      <c r="AY542" s="66"/>
      <c r="AZ542" s="66"/>
      <c r="BA542" s="66"/>
    </row>
    <row r="543" spans="4:53" x14ac:dyDescent="0.25">
      <c r="D543" s="63"/>
      <c r="AB543" s="87"/>
      <c r="AC543" s="87"/>
      <c r="AJ543" s="66"/>
      <c r="AR543" s="66"/>
      <c r="AS543" s="66"/>
      <c r="AT543" s="66"/>
      <c r="AU543" s="66"/>
      <c r="AV543" s="66"/>
      <c r="AW543" s="66"/>
      <c r="AX543" s="66"/>
      <c r="AY543" s="66"/>
      <c r="AZ543" s="66"/>
      <c r="BA543" s="66"/>
    </row>
    <row r="544" spans="4:53" x14ac:dyDescent="0.25">
      <c r="D544" s="63"/>
      <c r="AB544" s="87"/>
      <c r="AC544" s="87"/>
      <c r="AJ544" s="66"/>
      <c r="AR544" s="66"/>
      <c r="AS544" s="66"/>
      <c r="AT544" s="66"/>
      <c r="AU544" s="66"/>
      <c r="AV544" s="66"/>
      <c r="AW544" s="66"/>
      <c r="AX544" s="66"/>
      <c r="AY544" s="66"/>
      <c r="AZ544" s="66"/>
      <c r="BA544" s="66"/>
    </row>
    <row r="545" spans="4:53" x14ac:dyDescent="0.25">
      <c r="D545" s="63"/>
      <c r="AB545" s="87"/>
      <c r="AC545" s="87"/>
      <c r="AJ545" s="66"/>
      <c r="AR545" s="66"/>
      <c r="AS545" s="66"/>
      <c r="AT545" s="66"/>
      <c r="AU545" s="66"/>
      <c r="AV545" s="66"/>
      <c r="AW545" s="66"/>
      <c r="AX545" s="66"/>
      <c r="AY545" s="66"/>
      <c r="AZ545" s="66"/>
      <c r="BA545" s="66"/>
    </row>
    <row r="546" spans="4:53" x14ac:dyDescent="0.25">
      <c r="D546" s="63"/>
      <c r="AB546" s="87"/>
      <c r="AC546" s="87"/>
      <c r="AJ546" s="66"/>
      <c r="AR546" s="66"/>
      <c r="AS546" s="66"/>
      <c r="AT546" s="66"/>
      <c r="AU546" s="66"/>
      <c r="AV546" s="66"/>
      <c r="AW546" s="66"/>
      <c r="AX546" s="66"/>
      <c r="AY546" s="66"/>
      <c r="AZ546" s="66"/>
      <c r="BA546" s="66"/>
    </row>
    <row r="547" spans="4:53" x14ac:dyDescent="0.25">
      <c r="D547" s="63"/>
      <c r="AB547" s="87"/>
      <c r="AC547" s="87"/>
      <c r="AJ547" s="66"/>
      <c r="AR547" s="66"/>
      <c r="AS547" s="66"/>
      <c r="AT547" s="66"/>
      <c r="AU547" s="66"/>
      <c r="AV547" s="66"/>
      <c r="AW547" s="66"/>
      <c r="AX547" s="66"/>
      <c r="AY547" s="66"/>
      <c r="AZ547" s="66"/>
      <c r="BA547" s="66"/>
    </row>
    <row r="548" spans="4:53" x14ac:dyDescent="0.25">
      <c r="D548" s="63"/>
      <c r="AB548" s="87"/>
      <c r="AC548" s="87"/>
      <c r="AJ548" s="66"/>
      <c r="AR548" s="66"/>
      <c r="AS548" s="66"/>
      <c r="AT548" s="66"/>
      <c r="AU548" s="66"/>
      <c r="AV548" s="66"/>
      <c r="AW548" s="66"/>
      <c r="AX548" s="66"/>
      <c r="AY548" s="66"/>
      <c r="AZ548" s="66"/>
      <c r="BA548" s="66"/>
    </row>
    <row r="549" spans="4:53" x14ac:dyDescent="0.25">
      <c r="D549" s="63"/>
      <c r="AB549" s="87"/>
      <c r="AC549" s="87"/>
      <c r="AJ549" s="66"/>
      <c r="AR549" s="66"/>
      <c r="AS549" s="66"/>
      <c r="AT549" s="66"/>
      <c r="AU549" s="66"/>
      <c r="AV549" s="66"/>
      <c r="AW549" s="66"/>
      <c r="AX549" s="66"/>
      <c r="AY549" s="66"/>
      <c r="AZ549" s="66"/>
      <c r="BA549" s="66"/>
    </row>
    <row r="550" spans="4:53" x14ac:dyDescent="0.25">
      <c r="D550" s="63"/>
      <c r="AB550" s="87"/>
      <c r="AC550" s="87"/>
      <c r="AJ550" s="66"/>
      <c r="AR550" s="66"/>
      <c r="AS550" s="66"/>
      <c r="AT550" s="66"/>
      <c r="AU550" s="66"/>
      <c r="AV550" s="66"/>
      <c r="AW550" s="66"/>
      <c r="AX550" s="66"/>
      <c r="AY550" s="66"/>
      <c r="AZ550" s="66"/>
      <c r="BA550" s="66"/>
    </row>
    <row r="551" spans="4:53" x14ac:dyDescent="0.25">
      <c r="D551" s="63"/>
      <c r="AB551" s="87"/>
      <c r="AC551" s="87"/>
      <c r="AJ551" s="66"/>
      <c r="AR551" s="66"/>
      <c r="AS551" s="66"/>
      <c r="AT551" s="66"/>
      <c r="AU551" s="66"/>
      <c r="AV551" s="66"/>
      <c r="AW551" s="66"/>
      <c r="AX551" s="66"/>
      <c r="AY551" s="66"/>
      <c r="AZ551" s="66"/>
      <c r="BA551" s="66"/>
    </row>
    <row r="552" spans="4:53" x14ac:dyDescent="0.25">
      <c r="D552" s="63"/>
      <c r="AB552" s="87"/>
      <c r="AC552" s="87"/>
      <c r="AJ552" s="66"/>
      <c r="AR552" s="66"/>
      <c r="AS552" s="66"/>
      <c r="AT552" s="66"/>
      <c r="AU552" s="66"/>
      <c r="AV552" s="66"/>
      <c r="AW552" s="66"/>
      <c r="AX552" s="66"/>
      <c r="AY552" s="66"/>
      <c r="AZ552" s="66"/>
      <c r="BA552" s="66"/>
    </row>
    <row r="553" spans="4:53" x14ac:dyDescent="0.25">
      <c r="D553" s="63"/>
      <c r="AB553" s="87"/>
      <c r="AC553" s="87"/>
      <c r="AJ553" s="66"/>
      <c r="AR553" s="66"/>
      <c r="AS553" s="66"/>
      <c r="AT553" s="66"/>
      <c r="AU553" s="66"/>
      <c r="AV553" s="66"/>
      <c r="AW553" s="66"/>
      <c r="AX553" s="66"/>
      <c r="AY553" s="66"/>
      <c r="AZ553" s="66"/>
      <c r="BA553" s="66"/>
    </row>
    <row r="554" spans="4:53" x14ac:dyDescent="0.25">
      <c r="D554" s="63"/>
      <c r="AB554" s="87"/>
      <c r="AC554" s="87"/>
      <c r="AJ554" s="66"/>
      <c r="AR554" s="66"/>
      <c r="AS554" s="66"/>
      <c r="AT554" s="66"/>
      <c r="AU554" s="66"/>
      <c r="AV554" s="66"/>
      <c r="AW554" s="66"/>
      <c r="AX554" s="66"/>
      <c r="AY554" s="66"/>
      <c r="AZ554" s="66"/>
      <c r="BA554" s="66"/>
    </row>
    <row r="555" spans="4:53" x14ac:dyDescent="0.25">
      <c r="D555" s="63"/>
      <c r="AB555" s="87"/>
      <c r="AC555" s="87"/>
      <c r="AJ555" s="66"/>
      <c r="AR555" s="66"/>
      <c r="AS555" s="66"/>
      <c r="AT555" s="66"/>
      <c r="AU555" s="66"/>
      <c r="AV555" s="66"/>
      <c r="AW555" s="66"/>
      <c r="AX555" s="66"/>
      <c r="AY555" s="66"/>
      <c r="AZ555" s="66"/>
      <c r="BA555" s="66"/>
    </row>
    <row r="556" spans="4:53" x14ac:dyDescent="0.25">
      <c r="D556" s="63"/>
      <c r="AB556" s="87"/>
      <c r="AC556" s="87"/>
      <c r="AJ556" s="66"/>
      <c r="AR556" s="66"/>
      <c r="AS556" s="66"/>
      <c r="AT556" s="66"/>
      <c r="AU556" s="66"/>
      <c r="AV556" s="66"/>
      <c r="AW556" s="66"/>
      <c r="AX556" s="66"/>
      <c r="AY556" s="66"/>
      <c r="AZ556" s="66"/>
      <c r="BA556" s="66"/>
    </row>
    <row r="557" spans="4:53" x14ac:dyDescent="0.25">
      <c r="D557" s="63"/>
      <c r="AB557" s="87"/>
      <c r="AC557" s="87"/>
      <c r="AJ557" s="66"/>
      <c r="AR557" s="66"/>
      <c r="AS557" s="66"/>
      <c r="AT557" s="66"/>
      <c r="AU557" s="66"/>
      <c r="AV557" s="66"/>
      <c r="AW557" s="66"/>
      <c r="AX557" s="66"/>
      <c r="AY557" s="66"/>
      <c r="AZ557" s="66"/>
      <c r="BA557" s="66"/>
    </row>
    <row r="558" spans="4:53" x14ac:dyDescent="0.25">
      <c r="D558" s="63"/>
      <c r="AB558" s="87"/>
      <c r="AC558" s="87"/>
      <c r="AJ558" s="66"/>
      <c r="AR558" s="66"/>
      <c r="AS558" s="66"/>
      <c r="AT558" s="66"/>
      <c r="AU558" s="66"/>
      <c r="AV558" s="66"/>
      <c r="AW558" s="66"/>
      <c r="AX558" s="66"/>
      <c r="AY558" s="66"/>
      <c r="AZ558" s="66"/>
      <c r="BA558" s="66"/>
    </row>
    <row r="559" spans="4:53" x14ac:dyDescent="0.25">
      <c r="D559" s="63"/>
      <c r="AB559" s="87"/>
      <c r="AC559" s="87"/>
      <c r="AJ559" s="66"/>
      <c r="AR559" s="66"/>
      <c r="AS559" s="66"/>
      <c r="AT559" s="66"/>
      <c r="AU559" s="66"/>
      <c r="AV559" s="66"/>
      <c r="AW559" s="66"/>
      <c r="AX559" s="66"/>
      <c r="AY559" s="66"/>
      <c r="AZ559" s="66"/>
      <c r="BA559" s="66"/>
    </row>
    <row r="560" spans="4:53" x14ac:dyDescent="0.25">
      <c r="D560" s="63"/>
      <c r="AB560" s="87"/>
      <c r="AC560" s="87"/>
      <c r="AJ560" s="66"/>
      <c r="AR560" s="66"/>
      <c r="AS560" s="66"/>
      <c r="AT560" s="66"/>
      <c r="AU560" s="66"/>
      <c r="AV560" s="66"/>
      <c r="AW560" s="66"/>
      <c r="AX560" s="66"/>
      <c r="AY560" s="66"/>
      <c r="AZ560" s="66"/>
      <c r="BA560" s="66"/>
    </row>
    <row r="561" spans="4:53" x14ac:dyDescent="0.25">
      <c r="D561" s="63"/>
      <c r="AB561" s="87"/>
      <c r="AC561" s="87"/>
      <c r="AJ561" s="66"/>
      <c r="AR561" s="66"/>
      <c r="AS561" s="66"/>
      <c r="AT561" s="66"/>
      <c r="AU561" s="66"/>
      <c r="AV561" s="66"/>
      <c r="AW561" s="66"/>
      <c r="AX561" s="66"/>
      <c r="AY561" s="66"/>
      <c r="AZ561" s="66"/>
      <c r="BA561" s="66"/>
    </row>
    <row r="562" spans="4:53" x14ac:dyDescent="0.25">
      <c r="D562" s="63"/>
      <c r="AB562" s="87"/>
      <c r="AC562" s="87"/>
      <c r="AJ562" s="66"/>
      <c r="AR562" s="66"/>
      <c r="AS562" s="66"/>
      <c r="AT562" s="66"/>
      <c r="AU562" s="66"/>
      <c r="AV562" s="66"/>
      <c r="AW562" s="66"/>
      <c r="AX562" s="66"/>
      <c r="AY562" s="66"/>
      <c r="AZ562" s="66"/>
      <c r="BA562" s="66"/>
    </row>
    <row r="563" spans="4:53" x14ac:dyDescent="0.25">
      <c r="D563" s="63"/>
      <c r="AB563" s="87"/>
      <c r="AC563" s="87"/>
      <c r="AJ563" s="66"/>
      <c r="AR563" s="66"/>
      <c r="AS563" s="66"/>
      <c r="AT563" s="66"/>
      <c r="AU563" s="66"/>
      <c r="AV563" s="66"/>
      <c r="AW563" s="66"/>
      <c r="AX563" s="66"/>
      <c r="AY563" s="66"/>
      <c r="AZ563" s="66"/>
      <c r="BA563" s="66"/>
    </row>
    <row r="564" spans="4:53" x14ac:dyDescent="0.25">
      <c r="D564" s="63"/>
      <c r="AB564" s="87"/>
      <c r="AC564" s="87"/>
      <c r="AJ564" s="66"/>
      <c r="AR564" s="66"/>
      <c r="AS564" s="66"/>
      <c r="AT564" s="66"/>
      <c r="AU564" s="66"/>
      <c r="AV564" s="66"/>
      <c r="AW564" s="66"/>
      <c r="AX564" s="66"/>
      <c r="AY564" s="66"/>
      <c r="AZ564" s="66"/>
      <c r="BA564" s="66"/>
    </row>
    <row r="565" spans="4:53" x14ac:dyDescent="0.25">
      <c r="D565" s="63"/>
      <c r="AB565" s="87"/>
      <c r="AC565" s="87"/>
      <c r="AJ565" s="66"/>
      <c r="AR565" s="66"/>
      <c r="AS565" s="66"/>
      <c r="AT565" s="66"/>
      <c r="AU565" s="66"/>
      <c r="AV565" s="66"/>
      <c r="AW565" s="66"/>
      <c r="AX565" s="66"/>
      <c r="AY565" s="66"/>
      <c r="AZ565" s="66"/>
      <c r="BA565" s="66"/>
    </row>
    <row r="566" spans="4:53" x14ac:dyDescent="0.25">
      <c r="D566" s="63"/>
      <c r="AB566" s="87"/>
      <c r="AC566" s="87"/>
      <c r="AJ566" s="66"/>
      <c r="AR566" s="66"/>
      <c r="AS566" s="66"/>
      <c r="AT566" s="66"/>
      <c r="AU566" s="66"/>
      <c r="AV566" s="66"/>
      <c r="AW566" s="66"/>
      <c r="AX566" s="66"/>
      <c r="AY566" s="66"/>
      <c r="AZ566" s="66"/>
      <c r="BA566" s="66"/>
    </row>
    <row r="567" spans="4:53" x14ac:dyDescent="0.25">
      <c r="D567" s="63"/>
      <c r="AB567" s="87"/>
      <c r="AC567" s="87"/>
      <c r="AJ567" s="66"/>
      <c r="AR567" s="66"/>
      <c r="AS567" s="66"/>
      <c r="AT567" s="66"/>
      <c r="AU567" s="66"/>
      <c r="AV567" s="66"/>
      <c r="AW567" s="66"/>
      <c r="AX567" s="66"/>
      <c r="AY567" s="66"/>
      <c r="AZ567" s="66"/>
      <c r="BA567" s="66"/>
    </row>
    <row r="568" spans="4:53" x14ac:dyDescent="0.25">
      <c r="D568" s="63"/>
      <c r="AB568" s="87"/>
      <c r="AC568" s="87"/>
      <c r="AJ568" s="66"/>
      <c r="AR568" s="66"/>
      <c r="AS568" s="66"/>
      <c r="AT568" s="66"/>
      <c r="AU568" s="66"/>
      <c r="AV568" s="66"/>
      <c r="AW568" s="66"/>
      <c r="AX568" s="66"/>
      <c r="AY568" s="66"/>
      <c r="AZ568" s="66"/>
      <c r="BA568" s="66"/>
    </row>
    <row r="569" spans="4:53" x14ac:dyDescent="0.25">
      <c r="D569" s="63"/>
      <c r="AB569" s="87"/>
      <c r="AC569" s="87"/>
      <c r="AJ569" s="66"/>
      <c r="AR569" s="66"/>
      <c r="AS569" s="66"/>
      <c r="AT569" s="66"/>
      <c r="AU569" s="66"/>
      <c r="AV569" s="66"/>
      <c r="AW569" s="66"/>
      <c r="AX569" s="66"/>
      <c r="AY569" s="66"/>
      <c r="AZ569" s="66"/>
      <c r="BA569" s="66"/>
    </row>
    <row r="570" spans="4:53" x14ac:dyDescent="0.25">
      <c r="D570" s="63"/>
      <c r="AB570" s="87"/>
      <c r="AC570" s="87"/>
      <c r="AJ570" s="66"/>
      <c r="AR570" s="66"/>
      <c r="AS570" s="66"/>
      <c r="AT570" s="66"/>
      <c r="AU570" s="66"/>
      <c r="AV570" s="66"/>
      <c r="AW570" s="66"/>
      <c r="AX570" s="66"/>
      <c r="AY570" s="66"/>
      <c r="AZ570" s="66"/>
      <c r="BA570" s="66"/>
    </row>
    <row r="571" spans="4:53" x14ac:dyDescent="0.25">
      <c r="D571" s="63"/>
      <c r="AB571" s="87"/>
      <c r="AC571" s="87"/>
      <c r="AJ571" s="66"/>
      <c r="AR571" s="66"/>
      <c r="AS571" s="66"/>
      <c r="AT571" s="66"/>
      <c r="AU571" s="66"/>
      <c r="AV571" s="66"/>
      <c r="AW571" s="66"/>
      <c r="AX571" s="66"/>
      <c r="AY571" s="66"/>
      <c r="AZ571" s="66"/>
      <c r="BA571" s="66"/>
    </row>
    <row r="572" spans="4:53" x14ac:dyDescent="0.25">
      <c r="D572" s="63"/>
      <c r="AB572" s="87"/>
      <c r="AC572" s="87"/>
      <c r="AJ572" s="66"/>
      <c r="AR572" s="66"/>
      <c r="AS572" s="66"/>
      <c r="AT572" s="66"/>
      <c r="AU572" s="66"/>
      <c r="AV572" s="66"/>
      <c r="AW572" s="66"/>
      <c r="AX572" s="66"/>
      <c r="AY572" s="66"/>
      <c r="AZ572" s="66"/>
      <c r="BA572" s="66"/>
    </row>
    <row r="573" spans="4:53" x14ac:dyDescent="0.25">
      <c r="D573" s="63"/>
      <c r="AB573" s="87"/>
      <c r="AC573" s="87"/>
      <c r="AJ573" s="66"/>
      <c r="AR573" s="66"/>
      <c r="AS573" s="66"/>
      <c r="AT573" s="66"/>
      <c r="AU573" s="66"/>
      <c r="AV573" s="66"/>
      <c r="AW573" s="66"/>
      <c r="AX573" s="66"/>
      <c r="AY573" s="66"/>
      <c r="AZ573" s="66"/>
      <c r="BA573" s="66"/>
    </row>
    <row r="574" spans="4:53" x14ac:dyDescent="0.25">
      <c r="D574" s="63"/>
      <c r="AB574" s="87"/>
      <c r="AC574" s="87"/>
      <c r="AJ574" s="66"/>
      <c r="AR574" s="66"/>
      <c r="AS574" s="66"/>
      <c r="AT574" s="66"/>
      <c r="AU574" s="66"/>
      <c r="AV574" s="66"/>
      <c r="AW574" s="66"/>
      <c r="AX574" s="66"/>
      <c r="AY574" s="66"/>
      <c r="AZ574" s="66"/>
      <c r="BA574" s="66"/>
    </row>
    <row r="575" spans="4:53" x14ac:dyDescent="0.25">
      <c r="D575" s="63"/>
      <c r="AB575" s="87"/>
      <c r="AC575" s="87"/>
      <c r="AJ575" s="66"/>
      <c r="AR575" s="66"/>
      <c r="AS575" s="66"/>
      <c r="AT575" s="66"/>
      <c r="AU575" s="66"/>
      <c r="AV575" s="66"/>
      <c r="AW575" s="66"/>
      <c r="AX575" s="66"/>
      <c r="AY575" s="66"/>
      <c r="AZ575" s="66"/>
      <c r="BA575" s="66"/>
    </row>
    <row r="576" spans="4:53" x14ac:dyDescent="0.25">
      <c r="D576" s="63"/>
      <c r="AB576" s="87"/>
      <c r="AC576" s="87"/>
      <c r="AJ576" s="66"/>
      <c r="AR576" s="66"/>
      <c r="AS576" s="66"/>
      <c r="AT576" s="66"/>
      <c r="AU576" s="66"/>
      <c r="AV576" s="66"/>
      <c r="AW576" s="66"/>
      <c r="AX576" s="66"/>
      <c r="AY576" s="66"/>
      <c r="AZ576" s="66"/>
      <c r="BA576" s="66"/>
    </row>
    <row r="577" spans="4:53" x14ac:dyDescent="0.25">
      <c r="D577" s="63"/>
      <c r="AB577" s="87"/>
      <c r="AC577" s="87"/>
      <c r="AJ577" s="66"/>
      <c r="AR577" s="66"/>
      <c r="AS577" s="66"/>
      <c r="AT577" s="66"/>
      <c r="AU577" s="66"/>
      <c r="AV577" s="66"/>
      <c r="AW577" s="66"/>
      <c r="AX577" s="66"/>
      <c r="AY577" s="66"/>
      <c r="AZ577" s="66"/>
      <c r="BA577" s="66"/>
    </row>
    <row r="578" spans="4:53" x14ac:dyDescent="0.25">
      <c r="D578" s="63"/>
      <c r="AB578" s="87"/>
      <c r="AC578" s="87"/>
      <c r="AJ578" s="66"/>
      <c r="AR578" s="66"/>
      <c r="AS578" s="66"/>
      <c r="AT578" s="66"/>
      <c r="AU578" s="66"/>
      <c r="AV578" s="66"/>
      <c r="AW578" s="66"/>
      <c r="AX578" s="66"/>
      <c r="AY578" s="66"/>
      <c r="AZ578" s="66"/>
      <c r="BA578" s="66"/>
    </row>
    <row r="579" spans="4:53" x14ac:dyDescent="0.25">
      <c r="D579" s="63"/>
      <c r="AB579" s="87"/>
      <c r="AC579" s="87"/>
      <c r="AJ579" s="66"/>
      <c r="AR579" s="66"/>
      <c r="AS579" s="66"/>
      <c r="AT579" s="66"/>
      <c r="AU579" s="66"/>
      <c r="AV579" s="66"/>
      <c r="AW579" s="66"/>
      <c r="AX579" s="66"/>
      <c r="AY579" s="66"/>
      <c r="AZ579" s="66"/>
      <c r="BA579" s="66"/>
    </row>
    <row r="580" spans="4:53" x14ac:dyDescent="0.25">
      <c r="D580" s="63"/>
      <c r="AB580" s="87"/>
      <c r="AC580" s="87"/>
      <c r="AJ580" s="66"/>
      <c r="AR580" s="66"/>
      <c r="AS580" s="66"/>
      <c r="AT580" s="66"/>
      <c r="AU580" s="66"/>
      <c r="AV580" s="66"/>
      <c r="AW580" s="66"/>
      <c r="AX580" s="66"/>
      <c r="AY580" s="66"/>
      <c r="AZ580" s="66"/>
      <c r="BA580" s="66"/>
    </row>
    <row r="581" spans="4:53" x14ac:dyDescent="0.25">
      <c r="D581" s="63"/>
      <c r="AB581" s="87"/>
      <c r="AC581" s="87"/>
      <c r="AJ581" s="66"/>
      <c r="AR581" s="66"/>
      <c r="AS581" s="66"/>
      <c r="AT581" s="66"/>
      <c r="AU581" s="66"/>
      <c r="AV581" s="66"/>
      <c r="AW581" s="66"/>
      <c r="AX581" s="66"/>
      <c r="AY581" s="66"/>
      <c r="AZ581" s="66"/>
      <c r="BA581" s="66"/>
    </row>
    <row r="582" spans="4:53" x14ac:dyDescent="0.25">
      <c r="D582" s="63"/>
      <c r="AB582" s="87"/>
      <c r="AC582" s="87"/>
      <c r="AJ582" s="66"/>
      <c r="AR582" s="66"/>
      <c r="AS582" s="66"/>
      <c r="AT582" s="66"/>
      <c r="AU582" s="66"/>
      <c r="AV582" s="66"/>
      <c r="AW582" s="66"/>
      <c r="AX582" s="66"/>
      <c r="AY582" s="66"/>
      <c r="AZ582" s="66"/>
      <c r="BA582" s="66"/>
    </row>
    <row r="583" spans="4:53" x14ac:dyDescent="0.25">
      <c r="D583" s="63"/>
      <c r="AB583" s="87"/>
      <c r="AC583" s="87"/>
      <c r="AJ583" s="66"/>
      <c r="AR583" s="66"/>
      <c r="AS583" s="66"/>
      <c r="AT583" s="66"/>
      <c r="AU583" s="66"/>
      <c r="AV583" s="66"/>
      <c r="AW583" s="66"/>
      <c r="AX583" s="66"/>
      <c r="AY583" s="66"/>
      <c r="AZ583" s="66"/>
      <c r="BA583" s="66"/>
    </row>
    <row r="584" spans="4:53" x14ac:dyDescent="0.25">
      <c r="D584" s="63"/>
      <c r="AB584" s="87"/>
      <c r="AC584" s="87"/>
      <c r="AJ584" s="66"/>
      <c r="AR584" s="66"/>
      <c r="AS584" s="66"/>
      <c r="AT584" s="66"/>
      <c r="AU584" s="66"/>
      <c r="AV584" s="66"/>
      <c r="AW584" s="66"/>
      <c r="AX584" s="66"/>
      <c r="AY584" s="66"/>
      <c r="AZ584" s="66"/>
      <c r="BA584" s="66"/>
    </row>
    <row r="585" spans="4:53" x14ac:dyDescent="0.25">
      <c r="D585" s="63"/>
      <c r="AB585" s="87"/>
      <c r="AC585" s="87"/>
      <c r="AJ585" s="66"/>
      <c r="AR585" s="66"/>
      <c r="AS585" s="66"/>
      <c r="AT585" s="66"/>
      <c r="AU585" s="66"/>
      <c r="AV585" s="66"/>
      <c r="AW585" s="66"/>
      <c r="AX585" s="66"/>
      <c r="AY585" s="66"/>
      <c r="AZ585" s="66"/>
      <c r="BA585" s="66"/>
    </row>
    <row r="586" spans="4:53" x14ac:dyDescent="0.25">
      <c r="D586" s="63"/>
      <c r="AB586" s="87"/>
      <c r="AC586" s="87"/>
      <c r="AJ586" s="66"/>
      <c r="AR586" s="66"/>
      <c r="AS586" s="66"/>
      <c r="AT586" s="66"/>
      <c r="AU586" s="66"/>
      <c r="AV586" s="66"/>
      <c r="AW586" s="66"/>
      <c r="AX586" s="66"/>
      <c r="AY586" s="66"/>
      <c r="AZ586" s="66"/>
      <c r="BA586" s="66"/>
    </row>
    <row r="587" spans="4:53" x14ac:dyDescent="0.25">
      <c r="D587" s="63"/>
      <c r="AB587" s="87"/>
      <c r="AC587" s="87"/>
      <c r="AJ587" s="66"/>
      <c r="AR587" s="66"/>
      <c r="AS587" s="66"/>
      <c r="AT587" s="66"/>
      <c r="AU587" s="66"/>
      <c r="AV587" s="66"/>
      <c r="AW587" s="66"/>
      <c r="AX587" s="66"/>
      <c r="AY587" s="66"/>
      <c r="AZ587" s="66"/>
      <c r="BA587" s="66"/>
    </row>
    <row r="588" spans="4:53" x14ac:dyDescent="0.25">
      <c r="D588" s="63"/>
      <c r="AB588" s="87"/>
      <c r="AC588" s="87"/>
      <c r="AJ588" s="66"/>
      <c r="AR588" s="66"/>
      <c r="AS588" s="66"/>
      <c r="AT588" s="66"/>
      <c r="AU588" s="66"/>
      <c r="AV588" s="66"/>
      <c r="AW588" s="66"/>
      <c r="AX588" s="66"/>
      <c r="AY588" s="66"/>
      <c r="AZ588" s="66"/>
      <c r="BA588" s="66"/>
    </row>
    <row r="589" spans="4:53" x14ac:dyDescent="0.25">
      <c r="D589" s="63"/>
      <c r="AB589" s="87"/>
      <c r="AC589" s="87"/>
      <c r="AJ589" s="66"/>
      <c r="AR589" s="66"/>
      <c r="AS589" s="66"/>
      <c r="AT589" s="66"/>
      <c r="AU589" s="66"/>
      <c r="AV589" s="66"/>
      <c r="AW589" s="66"/>
      <c r="AX589" s="66"/>
      <c r="AY589" s="66"/>
      <c r="AZ589" s="66"/>
      <c r="BA589" s="66"/>
    </row>
    <row r="590" spans="4:53" x14ac:dyDescent="0.25">
      <c r="D590" s="63"/>
      <c r="AB590" s="87"/>
      <c r="AC590" s="87"/>
      <c r="AJ590" s="66"/>
      <c r="AR590" s="66"/>
      <c r="AS590" s="66"/>
      <c r="AT590" s="66"/>
      <c r="AU590" s="66"/>
      <c r="AV590" s="66"/>
      <c r="AW590" s="66"/>
      <c r="AX590" s="66"/>
      <c r="AY590" s="66"/>
      <c r="AZ590" s="66"/>
      <c r="BA590" s="66"/>
    </row>
    <row r="591" spans="4:53" x14ac:dyDescent="0.25">
      <c r="D591" s="63"/>
      <c r="AB591" s="87"/>
      <c r="AC591" s="87"/>
      <c r="AJ591" s="66"/>
      <c r="AR591" s="66"/>
      <c r="AS591" s="66"/>
      <c r="AT591" s="66"/>
      <c r="AU591" s="66"/>
      <c r="AV591" s="66"/>
      <c r="AW591" s="66"/>
      <c r="AX591" s="66"/>
      <c r="AY591" s="66"/>
      <c r="AZ591" s="66"/>
      <c r="BA591" s="66"/>
    </row>
    <row r="592" spans="4:53" x14ac:dyDescent="0.25">
      <c r="D592" s="63"/>
      <c r="AB592" s="87"/>
      <c r="AC592" s="87"/>
      <c r="AJ592" s="66"/>
      <c r="AR592" s="66"/>
      <c r="AS592" s="66"/>
      <c r="AT592" s="66"/>
      <c r="AU592" s="66"/>
      <c r="AV592" s="66"/>
      <c r="AW592" s="66"/>
      <c r="AX592" s="66"/>
      <c r="AY592" s="66"/>
      <c r="AZ592" s="66"/>
      <c r="BA592" s="66"/>
    </row>
    <row r="593" spans="4:53" x14ac:dyDescent="0.25">
      <c r="D593" s="63"/>
      <c r="AB593" s="87"/>
      <c r="AC593" s="87"/>
      <c r="AJ593" s="66"/>
      <c r="AR593" s="66"/>
      <c r="AS593" s="66"/>
      <c r="AT593" s="66"/>
      <c r="AU593" s="66"/>
      <c r="AV593" s="66"/>
      <c r="AW593" s="66"/>
      <c r="AX593" s="66"/>
      <c r="AY593" s="66"/>
      <c r="AZ593" s="66"/>
      <c r="BA593" s="66"/>
    </row>
    <row r="594" spans="4:53" x14ac:dyDescent="0.25">
      <c r="D594" s="63"/>
      <c r="AB594" s="87"/>
      <c r="AC594" s="87"/>
      <c r="AJ594" s="66"/>
      <c r="AR594" s="66"/>
      <c r="AS594" s="66"/>
      <c r="AT594" s="66"/>
      <c r="AU594" s="66"/>
      <c r="AV594" s="66"/>
      <c r="AW594" s="66"/>
      <c r="AX594" s="66"/>
      <c r="AY594" s="66"/>
      <c r="AZ594" s="66"/>
      <c r="BA594" s="66"/>
    </row>
    <row r="595" spans="4:53" x14ac:dyDescent="0.25">
      <c r="D595" s="63"/>
      <c r="AB595" s="87"/>
      <c r="AC595" s="87"/>
      <c r="AJ595" s="66"/>
      <c r="AR595" s="66"/>
      <c r="AS595" s="66"/>
      <c r="AT595" s="66"/>
      <c r="AU595" s="66"/>
      <c r="AV595" s="66"/>
      <c r="AW595" s="66"/>
      <c r="AX595" s="66"/>
      <c r="AY595" s="66"/>
      <c r="AZ595" s="66"/>
      <c r="BA595" s="66"/>
    </row>
    <row r="596" spans="4:53" x14ac:dyDescent="0.25">
      <c r="D596" s="63"/>
      <c r="AB596" s="87"/>
      <c r="AC596" s="87"/>
      <c r="AJ596" s="66"/>
      <c r="AR596" s="66"/>
      <c r="AS596" s="66"/>
      <c r="AT596" s="66"/>
      <c r="AU596" s="66"/>
      <c r="AV596" s="66"/>
      <c r="AW596" s="66"/>
      <c r="AX596" s="66"/>
      <c r="AY596" s="66"/>
      <c r="AZ596" s="66"/>
      <c r="BA596" s="66"/>
    </row>
    <row r="597" spans="4:53" x14ac:dyDescent="0.25">
      <c r="D597" s="63"/>
      <c r="AB597" s="87"/>
      <c r="AC597" s="87"/>
      <c r="AJ597" s="66"/>
      <c r="AR597" s="66"/>
      <c r="AS597" s="66"/>
      <c r="AT597" s="66"/>
      <c r="AU597" s="66"/>
      <c r="AV597" s="66"/>
      <c r="AW597" s="66"/>
      <c r="AX597" s="66"/>
      <c r="AY597" s="66"/>
      <c r="AZ597" s="66"/>
      <c r="BA597" s="66"/>
    </row>
    <row r="598" spans="4:53" x14ac:dyDescent="0.25">
      <c r="D598" s="63"/>
      <c r="AB598" s="87"/>
      <c r="AC598" s="87"/>
      <c r="AJ598" s="66"/>
      <c r="AR598" s="66"/>
      <c r="AS598" s="66"/>
      <c r="AT598" s="66"/>
      <c r="AU598" s="66"/>
      <c r="AV598" s="66"/>
      <c r="AW598" s="66"/>
      <c r="AX598" s="66"/>
      <c r="AY598" s="66"/>
      <c r="AZ598" s="66"/>
      <c r="BA598" s="66"/>
    </row>
    <row r="599" spans="4:53" x14ac:dyDescent="0.25">
      <c r="D599" s="63"/>
      <c r="AB599" s="87"/>
      <c r="AC599" s="87"/>
      <c r="AJ599" s="66"/>
      <c r="AR599" s="66"/>
      <c r="AS599" s="66"/>
      <c r="AT599" s="66"/>
      <c r="AU599" s="66"/>
      <c r="AV599" s="66"/>
      <c r="AW599" s="66"/>
      <c r="AX599" s="66"/>
      <c r="AY599" s="66"/>
      <c r="AZ599" s="66"/>
      <c r="BA599" s="66"/>
    </row>
    <row r="600" spans="4:53" x14ac:dyDescent="0.25">
      <c r="D600" s="63"/>
      <c r="AB600" s="87"/>
      <c r="AC600" s="87"/>
      <c r="AJ600" s="66"/>
      <c r="AR600" s="66"/>
      <c r="AS600" s="66"/>
      <c r="AT600" s="66"/>
      <c r="AU600" s="66"/>
      <c r="AV600" s="66"/>
      <c r="AW600" s="66"/>
      <c r="AX600" s="66"/>
      <c r="AY600" s="66"/>
      <c r="AZ600" s="66"/>
      <c r="BA600" s="66"/>
    </row>
    <row r="601" spans="4:53" x14ac:dyDescent="0.25">
      <c r="D601" s="63"/>
      <c r="AB601" s="87"/>
      <c r="AC601" s="87"/>
      <c r="AJ601" s="66"/>
      <c r="AR601" s="66"/>
      <c r="AS601" s="66"/>
      <c r="AT601" s="66"/>
      <c r="AU601" s="66"/>
      <c r="AV601" s="66"/>
      <c r="AW601" s="66"/>
      <c r="AX601" s="66"/>
      <c r="AY601" s="66"/>
      <c r="AZ601" s="66"/>
      <c r="BA601" s="66"/>
    </row>
    <row r="602" spans="4:53" x14ac:dyDescent="0.25">
      <c r="D602" s="63"/>
      <c r="AB602" s="87"/>
      <c r="AC602" s="87"/>
      <c r="AJ602" s="66"/>
      <c r="AR602" s="66"/>
      <c r="AS602" s="66"/>
      <c r="AT602" s="66"/>
      <c r="AU602" s="66"/>
      <c r="AV602" s="66"/>
      <c r="AW602" s="66"/>
      <c r="AX602" s="66"/>
      <c r="AY602" s="66"/>
      <c r="AZ602" s="66"/>
      <c r="BA602" s="66"/>
    </row>
    <row r="603" spans="4:53" x14ac:dyDescent="0.25">
      <c r="D603" s="63"/>
      <c r="AB603" s="87"/>
      <c r="AC603" s="87"/>
      <c r="AJ603" s="66"/>
      <c r="AR603" s="66"/>
      <c r="AS603" s="66"/>
      <c r="AT603" s="66"/>
      <c r="AU603" s="66"/>
      <c r="AV603" s="66"/>
      <c r="AW603" s="66"/>
      <c r="AX603" s="66"/>
      <c r="AY603" s="66"/>
      <c r="AZ603" s="66"/>
      <c r="BA603" s="66"/>
    </row>
    <row r="604" spans="4:53" x14ac:dyDescent="0.25">
      <c r="D604" s="63"/>
      <c r="AB604" s="87"/>
      <c r="AC604" s="87"/>
      <c r="AJ604" s="66"/>
      <c r="AR604" s="66"/>
      <c r="AS604" s="66"/>
      <c r="AT604" s="66"/>
      <c r="AU604" s="66"/>
      <c r="AV604" s="66"/>
      <c r="AW604" s="66"/>
      <c r="AX604" s="66"/>
      <c r="AY604" s="66"/>
      <c r="AZ604" s="66"/>
      <c r="BA604" s="66"/>
    </row>
    <row r="605" spans="4:53" x14ac:dyDescent="0.25">
      <c r="D605" s="63"/>
      <c r="AB605" s="87"/>
      <c r="AC605" s="87"/>
      <c r="AJ605" s="66"/>
      <c r="AR605" s="66"/>
      <c r="AS605" s="66"/>
      <c r="AT605" s="66"/>
      <c r="AU605" s="66"/>
      <c r="AV605" s="66"/>
      <c r="AW605" s="66"/>
      <c r="AX605" s="66"/>
      <c r="AY605" s="66"/>
      <c r="AZ605" s="66"/>
      <c r="BA605" s="66"/>
    </row>
    <row r="606" spans="4:53" x14ac:dyDescent="0.25">
      <c r="D606" s="63"/>
      <c r="AB606" s="87"/>
      <c r="AC606" s="87"/>
      <c r="AJ606" s="66"/>
      <c r="AR606" s="66"/>
      <c r="AS606" s="66"/>
      <c r="AT606" s="66"/>
      <c r="AU606" s="66"/>
      <c r="AV606" s="66"/>
      <c r="AW606" s="66"/>
      <c r="AX606" s="66"/>
      <c r="AY606" s="66"/>
      <c r="AZ606" s="66"/>
      <c r="BA606" s="66"/>
    </row>
    <row r="607" spans="4:53" x14ac:dyDescent="0.25">
      <c r="D607" s="63"/>
      <c r="AB607" s="87"/>
      <c r="AC607" s="87"/>
      <c r="AJ607" s="66"/>
      <c r="AR607" s="66"/>
      <c r="AS607" s="66"/>
      <c r="AT607" s="66"/>
      <c r="AU607" s="66"/>
      <c r="AV607" s="66"/>
      <c r="AW607" s="66"/>
      <c r="AX607" s="66"/>
      <c r="AY607" s="66"/>
      <c r="AZ607" s="66"/>
      <c r="BA607" s="66"/>
    </row>
    <row r="608" spans="4:53" x14ac:dyDescent="0.25">
      <c r="D608" s="63"/>
      <c r="AB608" s="87"/>
      <c r="AC608" s="87"/>
      <c r="AJ608" s="66"/>
      <c r="AR608" s="66"/>
      <c r="AS608" s="66"/>
      <c r="AT608" s="66"/>
      <c r="AU608" s="66"/>
      <c r="AV608" s="66"/>
      <c r="AW608" s="66"/>
      <c r="AX608" s="66"/>
      <c r="AY608" s="66"/>
      <c r="AZ608" s="66"/>
      <c r="BA608" s="66"/>
    </row>
    <row r="609" spans="4:53" x14ac:dyDescent="0.25">
      <c r="D609" s="63"/>
      <c r="AB609" s="87"/>
      <c r="AC609" s="87"/>
      <c r="AJ609" s="66"/>
      <c r="AR609" s="66"/>
      <c r="AS609" s="66"/>
      <c r="AT609" s="66"/>
      <c r="AU609" s="66"/>
      <c r="AV609" s="66"/>
      <c r="AW609" s="66"/>
      <c r="AX609" s="66"/>
      <c r="AY609" s="66"/>
      <c r="AZ609" s="66"/>
      <c r="BA609" s="66"/>
    </row>
    <row r="610" spans="4:53" x14ac:dyDescent="0.25">
      <c r="D610" s="63"/>
      <c r="AB610" s="87"/>
      <c r="AC610" s="87"/>
      <c r="AJ610" s="66"/>
      <c r="AR610" s="66"/>
      <c r="AS610" s="66"/>
      <c r="AT610" s="66"/>
      <c r="AU610" s="66"/>
      <c r="AV610" s="66"/>
      <c r="AW610" s="66"/>
      <c r="AX610" s="66"/>
      <c r="AY610" s="66"/>
      <c r="AZ610" s="66"/>
      <c r="BA610" s="66"/>
    </row>
    <row r="611" spans="4:53" x14ac:dyDescent="0.25">
      <c r="D611" s="63"/>
      <c r="AB611" s="87"/>
      <c r="AC611" s="87"/>
      <c r="AJ611" s="66"/>
      <c r="AR611" s="66"/>
      <c r="AS611" s="66"/>
      <c r="AT611" s="66"/>
      <c r="AU611" s="66"/>
      <c r="AV611" s="66"/>
      <c r="AW611" s="66"/>
      <c r="AX611" s="66"/>
      <c r="AY611" s="66"/>
      <c r="AZ611" s="66"/>
      <c r="BA611" s="66"/>
    </row>
    <row r="612" spans="4:53" x14ac:dyDescent="0.25">
      <c r="D612" s="63"/>
      <c r="AB612" s="87"/>
      <c r="AC612" s="87"/>
      <c r="AJ612" s="66"/>
      <c r="AR612" s="66"/>
      <c r="AS612" s="66"/>
      <c r="AT612" s="66"/>
      <c r="AU612" s="66"/>
      <c r="AV612" s="66"/>
      <c r="AW612" s="66"/>
      <c r="AX612" s="66"/>
      <c r="AY612" s="66"/>
      <c r="AZ612" s="66"/>
      <c r="BA612" s="66"/>
    </row>
    <row r="613" spans="4:53" x14ac:dyDescent="0.25">
      <c r="D613" s="63"/>
      <c r="AB613" s="87"/>
      <c r="AC613" s="87"/>
      <c r="AJ613" s="66"/>
      <c r="AR613" s="66"/>
      <c r="AS613" s="66"/>
      <c r="AT613" s="66"/>
      <c r="AU613" s="66"/>
      <c r="AV613" s="66"/>
      <c r="AW613" s="66"/>
      <c r="AX613" s="66"/>
      <c r="AY613" s="66"/>
      <c r="AZ613" s="66"/>
      <c r="BA613" s="66"/>
    </row>
    <row r="614" spans="4:53" x14ac:dyDescent="0.25">
      <c r="D614" s="63"/>
      <c r="AB614" s="87"/>
      <c r="AC614" s="87"/>
      <c r="AJ614" s="66"/>
      <c r="AR614" s="66"/>
      <c r="AS614" s="66"/>
      <c r="AT614" s="66"/>
      <c r="AU614" s="66"/>
      <c r="AV614" s="66"/>
      <c r="AW614" s="66"/>
      <c r="AX614" s="66"/>
      <c r="AY614" s="66"/>
      <c r="AZ614" s="66"/>
      <c r="BA614" s="66"/>
    </row>
    <row r="615" spans="4:53" x14ac:dyDescent="0.25">
      <c r="D615" s="63"/>
      <c r="AB615" s="87"/>
      <c r="AC615" s="87"/>
      <c r="AJ615" s="66"/>
      <c r="AR615" s="66"/>
      <c r="AS615" s="66"/>
      <c r="AT615" s="66"/>
      <c r="AU615" s="66"/>
      <c r="AV615" s="66"/>
      <c r="AW615" s="66"/>
      <c r="AX615" s="66"/>
      <c r="AY615" s="66"/>
      <c r="AZ615" s="66"/>
      <c r="BA615" s="66"/>
    </row>
    <row r="616" spans="4:53" x14ac:dyDescent="0.25">
      <c r="D616" s="63"/>
      <c r="AB616" s="87"/>
      <c r="AC616" s="87"/>
      <c r="AJ616" s="66"/>
      <c r="AR616" s="66"/>
      <c r="AS616" s="66"/>
      <c r="AT616" s="66"/>
      <c r="AU616" s="66"/>
      <c r="AV616" s="66"/>
      <c r="AW616" s="66"/>
      <c r="AX616" s="66"/>
      <c r="AY616" s="66"/>
      <c r="AZ616" s="66"/>
      <c r="BA616" s="66"/>
    </row>
    <row r="617" spans="4:53" x14ac:dyDescent="0.25">
      <c r="D617" s="63"/>
      <c r="AB617" s="87"/>
      <c r="AC617" s="87"/>
      <c r="AJ617" s="66"/>
      <c r="AR617" s="66"/>
      <c r="AS617" s="66"/>
      <c r="AT617" s="66"/>
      <c r="AU617" s="66"/>
      <c r="AV617" s="66"/>
      <c r="AW617" s="66"/>
      <c r="AX617" s="66"/>
      <c r="AY617" s="66"/>
      <c r="AZ617" s="66"/>
      <c r="BA617" s="66"/>
    </row>
    <row r="618" spans="4:53" x14ac:dyDescent="0.25">
      <c r="D618" s="63"/>
      <c r="AB618" s="87"/>
      <c r="AC618" s="87"/>
      <c r="AJ618" s="66"/>
      <c r="AR618" s="66"/>
      <c r="AS618" s="66"/>
      <c r="AT618" s="66"/>
      <c r="AU618" s="66"/>
      <c r="AV618" s="66"/>
      <c r="AW618" s="66"/>
      <c r="AX618" s="66"/>
      <c r="AY618" s="66"/>
      <c r="AZ618" s="66"/>
      <c r="BA618" s="66"/>
    </row>
    <row r="619" spans="4:53" x14ac:dyDescent="0.25">
      <c r="D619" s="63"/>
      <c r="AB619" s="87"/>
      <c r="AC619" s="87"/>
      <c r="AJ619" s="66"/>
      <c r="AR619" s="66"/>
      <c r="AS619" s="66"/>
      <c r="AT619" s="66"/>
      <c r="AU619" s="66"/>
      <c r="AV619" s="66"/>
      <c r="AW619" s="66"/>
      <c r="AX619" s="66"/>
      <c r="AY619" s="66"/>
      <c r="AZ619" s="66"/>
      <c r="BA619" s="66"/>
    </row>
    <row r="620" spans="4:53" x14ac:dyDescent="0.25">
      <c r="D620" s="63"/>
      <c r="AB620" s="87"/>
      <c r="AC620" s="87"/>
      <c r="AJ620" s="66"/>
      <c r="AR620" s="66"/>
      <c r="AS620" s="66"/>
      <c r="AT620" s="66"/>
      <c r="AU620" s="66"/>
      <c r="AV620" s="66"/>
      <c r="AW620" s="66"/>
      <c r="AX620" s="66"/>
      <c r="AY620" s="66"/>
      <c r="AZ620" s="66"/>
      <c r="BA620" s="66"/>
    </row>
    <row r="621" spans="4:53" x14ac:dyDescent="0.25">
      <c r="D621" s="63"/>
      <c r="AB621" s="87"/>
      <c r="AC621" s="87"/>
      <c r="AJ621" s="66"/>
      <c r="AR621" s="66"/>
      <c r="AS621" s="66"/>
      <c r="AT621" s="66"/>
      <c r="AU621" s="66"/>
      <c r="AV621" s="66"/>
      <c r="AW621" s="66"/>
      <c r="AX621" s="66"/>
      <c r="AY621" s="66"/>
      <c r="AZ621" s="66"/>
      <c r="BA621" s="66"/>
    </row>
    <row r="622" spans="4:53" x14ac:dyDescent="0.25">
      <c r="D622" s="63"/>
      <c r="AB622" s="87"/>
      <c r="AC622" s="87"/>
      <c r="AJ622" s="66"/>
      <c r="AR622" s="66"/>
      <c r="AS622" s="66"/>
      <c r="AT622" s="66"/>
      <c r="AU622" s="66"/>
      <c r="AV622" s="66"/>
      <c r="AW622" s="66"/>
      <c r="AX622" s="66"/>
      <c r="AY622" s="66"/>
      <c r="AZ622" s="66"/>
      <c r="BA622" s="66"/>
    </row>
    <row r="623" spans="4:53" x14ac:dyDescent="0.25">
      <c r="D623" s="63"/>
      <c r="AB623" s="87"/>
      <c r="AC623" s="87"/>
      <c r="AJ623" s="66"/>
      <c r="AR623" s="66"/>
      <c r="AS623" s="66"/>
      <c r="AT623" s="66"/>
      <c r="AU623" s="66"/>
      <c r="AV623" s="66"/>
      <c r="AW623" s="66"/>
      <c r="AX623" s="66"/>
      <c r="AY623" s="66"/>
      <c r="AZ623" s="66"/>
      <c r="BA623" s="66"/>
    </row>
    <row r="624" spans="4:53" x14ac:dyDescent="0.25">
      <c r="D624" s="63"/>
      <c r="AB624" s="87"/>
      <c r="AC624" s="87"/>
      <c r="AJ624" s="66"/>
      <c r="AR624" s="66"/>
      <c r="AS624" s="66"/>
      <c r="AT624" s="66"/>
      <c r="AU624" s="66"/>
      <c r="AV624" s="66"/>
      <c r="AW624" s="66"/>
      <c r="AX624" s="66"/>
      <c r="AY624" s="66"/>
      <c r="AZ624" s="66"/>
      <c r="BA624" s="66"/>
    </row>
    <row r="625" spans="4:53" x14ac:dyDescent="0.25">
      <c r="D625" s="63"/>
      <c r="AB625" s="87"/>
      <c r="AC625" s="87"/>
      <c r="AJ625" s="66"/>
      <c r="AR625" s="66"/>
      <c r="AS625" s="66"/>
      <c r="AT625" s="66"/>
      <c r="AU625" s="66"/>
      <c r="AV625" s="66"/>
      <c r="AW625" s="66"/>
      <c r="AX625" s="66"/>
      <c r="AY625" s="66"/>
      <c r="AZ625" s="66"/>
      <c r="BA625" s="66"/>
    </row>
    <row r="626" spans="4:53" x14ac:dyDescent="0.25">
      <c r="D626" s="63"/>
      <c r="AB626" s="87"/>
      <c r="AC626" s="87"/>
      <c r="AJ626" s="66"/>
      <c r="AR626" s="66"/>
      <c r="AS626" s="66"/>
      <c r="AT626" s="66"/>
      <c r="AU626" s="66"/>
      <c r="AV626" s="66"/>
      <c r="AW626" s="66"/>
      <c r="AX626" s="66"/>
      <c r="AY626" s="66"/>
      <c r="AZ626" s="66"/>
      <c r="BA626" s="66"/>
    </row>
    <row r="627" spans="4:53" x14ac:dyDescent="0.25">
      <c r="D627" s="63"/>
      <c r="AB627" s="87"/>
      <c r="AC627" s="87"/>
      <c r="AJ627" s="66"/>
      <c r="AR627" s="66"/>
      <c r="AS627" s="66"/>
      <c r="AT627" s="66"/>
      <c r="AU627" s="66"/>
      <c r="AV627" s="66"/>
      <c r="AW627" s="66"/>
      <c r="AX627" s="66"/>
      <c r="AY627" s="66"/>
      <c r="AZ627" s="66"/>
      <c r="BA627" s="66"/>
    </row>
    <row r="628" spans="4:53" x14ac:dyDescent="0.25">
      <c r="D628" s="63"/>
      <c r="AB628" s="87"/>
      <c r="AC628" s="87"/>
      <c r="AJ628" s="66"/>
      <c r="AR628" s="66"/>
      <c r="AS628" s="66"/>
      <c r="AT628" s="66"/>
      <c r="AU628" s="66"/>
      <c r="AV628" s="66"/>
      <c r="AW628" s="66"/>
      <c r="AX628" s="66"/>
      <c r="AY628" s="66"/>
      <c r="AZ628" s="66"/>
      <c r="BA628" s="66"/>
    </row>
    <row r="629" spans="4:53" x14ac:dyDescent="0.25">
      <c r="D629" s="63"/>
      <c r="AB629" s="87"/>
      <c r="AC629" s="87"/>
      <c r="AJ629" s="66"/>
      <c r="AR629" s="66"/>
      <c r="AS629" s="66"/>
      <c r="AT629" s="66"/>
      <c r="AU629" s="66"/>
      <c r="AV629" s="66"/>
      <c r="AW629" s="66"/>
      <c r="AX629" s="66"/>
      <c r="AY629" s="66"/>
      <c r="AZ629" s="66"/>
      <c r="BA629" s="66"/>
    </row>
    <row r="630" spans="4:53" x14ac:dyDescent="0.25">
      <c r="D630" s="63"/>
      <c r="AB630" s="87"/>
      <c r="AC630" s="87"/>
      <c r="AJ630" s="66"/>
      <c r="AR630" s="66"/>
      <c r="AS630" s="66"/>
      <c r="AT630" s="66"/>
      <c r="AU630" s="66"/>
      <c r="AV630" s="66"/>
      <c r="AW630" s="66"/>
      <c r="AX630" s="66"/>
      <c r="AY630" s="66"/>
      <c r="AZ630" s="66"/>
      <c r="BA630" s="66"/>
    </row>
    <row r="631" spans="4:53" x14ac:dyDescent="0.25">
      <c r="D631" s="63"/>
      <c r="AB631" s="87"/>
      <c r="AC631" s="87"/>
      <c r="AJ631" s="66"/>
      <c r="AR631" s="66"/>
      <c r="AS631" s="66"/>
      <c r="AT631" s="66"/>
      <c r="AU631" s="66"/>
      <c r="AV631" s="66"/>
      <c r="AW631" s="66"/>
      <c r="AX631" s="66"/>
      <c r="AY631" s="66"/>
      <c r="AZ631" s="66"/>
      <c r="BA631" s="66"/>
    </row>
    <row r="632" spans="4:53" x14ac:dyDescent="0.25">
      <c r="D632" s="63"/>
      <c r="AB632" s="87"/>
      <c r="AC632" s="87"/>
      <c r="AJ632" s="66"/>
      <c r="AR632" s="66"/>
      <c r="AS632" s="66"/>
      <c r="AT632" s="66"/>
      <c r="AU632" s="66"/>
      <c r="AV632" s="66"/>
      <c r="AW632" s="66"/>
      <c r="AX632" s="66"/>
      <c r="AY632" s="66"/>
      <c r="AZ632" s="66"/>
      <c r="BA632" s="66"/>
    </row>
    <row r="633" spans="4:53" x14ac:dyDescent="0.25">
      <c r="D633" s="63"/>
      <c r="AB633" s="87"/>
      <c r="AC633" s="87"/>
      <c r="AJ633" s="66"/>
      <c r="AR633" s="66"/>
      <c r="AS633" s="66"/>
      <c r="AT633" s="66"/>
      <c r="AU633" s="66"/>
      <c r="AV633" s="66"/>
      <c r="AW633" s="66"/>
      <c r="AX633" s="66"/>
      <c r="AY633" s="66"/>
      <c r="AZ633" s="66"/>
      <c r="BA633" s="66"/>
    </row>
    <row r="634" spans="4:53" x14ac:dyDescent="0.25">
      <c r="D634" s="63"/>
      <c r="AB634" s="87"/>
      <c r="AC634" s="87"/>
      <c r="AJ634" s="66"/>
      <c r="AR634" s="66"/>
      <c r="AS634" s="66"/>
      <c r="AT634" s="66"/>
      <c r="AU634" s="66"/>
      <c r="AV634" s="66"/>
      <c r="AW634" s="66"/>
      <c r="AX634" s="66"/>
      <c r="AY634" s="66"/>
      <c r="AZ634" s="66"/>
      <c r="BA634" s="66"/>
    </row>
    <row r="635" spans="4:53" x14ac:dyDescent="0.25">
      <c r="D635" s="63"/>
      <c r="AB635" s="87"/>
      <c r="AC635" s="87"/>
      <c r="AJ635" s="66"/>
      <c r="AR635" s="66"/>
      <c r="AS635" s="66"/>
      <c r="AT635" s="66"/>
      <c r="AU635" s="66"/>
      <c r="AV635" s="66"/>
      <c r="AW635" s="66"/>
      <c r="AX635" s="66"/>
      <c r="AY635" s="66"/>
      <c r="AZ635" s="66"/>
      <c r="BA635" s="66"/>
    </row>
    <row r="636" spans="4:53" x14ac:dyDescent="0.25">
      <c r="D636" s="63"/>
      <c r="AB636" s="87"/>
      <c r="AC636" s="87"/>
      <c r="AJ636" s="66"/>
      <c r="AR636" s="66"/>
      <c r="AS636" s="66"/>
      <c r="AT636" s="66"/>
      <c r="AU636" s="66"/>
      <c r="AV636" s="66"/>
      <c r="AW636" s="66"/>
      <c r="AX636" s="66"/>
      <c r="AY636" s="66"/>
      <c r="AZ636" s="66"/>
      <c r="BA636" s="66"/>
    </row>
    <row r="637" spans="4:53" x14ac:dyDescent="0.25">
      <c r="D637" s="63"/>
      <c r="AB637" s="87"/>
      <c r="AC637" s="87"/>
      <c r="AJ637" s="66"/>
      <c r="AR637" s="66"/>
      <c r="AS637" s="66"/>
      <c r="AT637" s="66"/>
      <c r="AU637" s="66"/>
      <c r="AV637" s="66"/>
      <c r="AW637" s="66"/>
      <c r="AX637" s="66"/>
      <c r="AY637" s="66"/>
      <c r="AZ637" s="66"/>
      <c r="BA637" s="66"/>
    </row>
    <row r="638" spans="4:53" x14ac:dyDescent="0.25">
      <c r="D638" s="63"/>
      <c r="AB638" s="87"/>
      <c r="AC638" s="87"/>
      <c r="AJ638" s="66"/>
      <c r="AR638" s="66"/>
      <c r="AS638" s="66"/>
      <c r="AT638" s="66"/>
      <c r="AU638" s="66"/>
      <c r="AV638" s="66"/>
      <c r="AW638" s="66"/>
      <c r="AX638" s="66"/>
      <c r="AY638" s="66"/>
      <c r="AZ638" s="66"/>
      <c r="BA638" s="66"/>
    </row>
    <row r="639" spans="4:53" x14ac:dyDescent="0.25">
      <c r="D639" s="63"/>
      <c r="AB639" s="87"/>
      <c r="AC639" s="87"/>
      <c r="AJ639" s="66"/>
      <c r="AR639" s="66"/>
      <c r="AS639" s="66"/>
      <c r="AT639" s="66"/>
      <c r="AU639" s="66"/>
      <c r="AV639" s="66"/>
      <c r="AW639" s="66"/>
      <c r="AX639" s="66"/>
      <c r="AY639" s="66"/>
      <c r="AZ639" s="66"/>
      <c r="BA639" s="66"/>
    </row>
    <row r="640" spans="4:53" x14ac:dyDescent="0.25">
      <c r="D640" s="63"/>
      <c r="AB640" s="87"/>
      <c r="AC640" s="87"/>
      <c r="AJ640" s="66"/>
      <c r="AR640" s="66"/>
      <c r="AS640" s="66"/>
      <c r="AT640" s="66"/>
      <c r="AU640" s="66"/>
      <c r="AV640" s="66"/>
      <c r="AW640" s="66"/>
      <c r="AX640" s="66"/>
      <c r="AY640" s="66"/>
      <c r="AZ640" s="66"/>
      <c r="BA640" s="66"/>
    </row>
    <row r="641" spans="4:53" x14ac:dyDescent="0.25">
      <c r="D641" s="63"/>
      <c r="AB641" s="87"/>
      <c r="AC641" s="87"/>
      <c r="AJ641" s="66"/>
      <c r="AR641" s="66"/>
      <c r="AS641" s="66"/>
      <c r="AT641" s="66"/>
      <c r="AU641" s="66"/>
      <c r="AV641" s="66"/>
      <c r="AW641" s="66"/>
      <c r="AX641" s="66"/>
      <c r="AY641" s="66"/>
      <c r="AZ641" s="66"/>
      <c r="BA641" s="66"/>
    </row>
    <row r="642" spans="4:53" x14ac:dyDescent="0.25">
      <c r="D642" s="63"/>
      <c r="AB642" s="87"/>
      <c r="AC642" s="87"/>
      <c r="AJ642" s="66"/>
      <c r="AR642" s="66"/>
      <c r="AS642" s="66"/>
      <c r="AT642" s="66"/>
      <c r="AU642" s="66"/>
      <c r="AV642" s="66"/>
      <c r="AW642" s="66"/>
      <c r="AX642" s="66"/>
      <c r="AY642" s="66"/>
      <c r="AZ642" s="66"/>
      <c r="BA642" s="66"/>
    </row>
    <row r="643" spans="4:53" x14ac:dyDescent="0.25">
      <c r="D643" s="63"/>
      <c r="AB643" s="87"/>
      <c r="AC643" s="87"/>
      <c r="AJ643" s="66"/>
      <c r="AR643" s="66"/>
      <c r="AS643" s="66"/>
      <c r="AT643" s="66"/>
      <c r="AU643" s="66"/>
      <c r="AV643" s="66"/>
      <c r="AW643" s="66"/>
      <c r="AX643" s="66"/>
      <c r="AY643" s="66"/>
      <c r="AZ643" s="66"/>
      <c r="BA643" s="66"/>
    </row>
    <row r="644" spans="4:53" x14ac:dyDescent="0.25">
      <c r="D644" s="63"/>
      <c r="AB644" s="87"/>
      <c r="AC644" s="87"/>
      <c r="AJ644" s="66"/>
      <c r="AR644" s="66"/>
      <c r="AS644" s="66"/>
      <c r="AT644" s="66"/>
      <c r="AU644" s="66"/>
      <c r="AV644" s="66"/>
      <c r="AW644" s="66"/>
      <c r="AX644" s="66"/>
      <c r="AY644" s="66"/>
      <c r="AZ644" s="66"/>
      <c r="BA644" s="66"/>
    </row>
    <row r="645" spans="4:53" x14ac:dyDescent="0.25">
      <c r="D645" s="63"/>
      <c r="AB645" s="87"/>
      <c r="AC645" s="87"/>
      <c r="AJ645" s="66"/>
      <c r="AR645" s="66"/>
      <c r="AS645" s="66"/>
      <c r="AT645" s="66"/>
      <c r="AU645" s="66"/>
      <c r="AV645" s="66"/>
      <c r="AW645" s="66"/>
      <c r="AX645" s="66"/>
      <c r="AY645" s="66"/>
      <c r="AZ645" s="66"/>
      <c r="BA645" s="66"/>
    </row>
    <row r="646" spans="4:53" x14ac:dyDescent="0.25">
      <c r="D646" s="63"/>
      <c r="AB646" s="87"/>
      <c r="AC646" s="87"/>
      <c r="AJ646" s="66"/>
      <c r="AR646" s="66"/>
      <c r="AS646" s="66"/>
      <c r="AT646" s="66"/>
      <c r="AU646" s="66"/>
      <c r="AV646" s="66"/>
      <c r="AW646" s="66"/>
      <c r="AX646" s="66"/>
      <c r="AY646" s="66"/>
      <c r="AZ646" s="66"/>
      <c r="BA646" s="66"/>
    </row>
    <row r="647" spans="4:53" x14ac:dyDescent="0.25">
      <c r="D647" s="63"/>
      <c r="AB647" s="87"/>
      <c r="AC647" s="87"/>
      <c r="AJ647" s="66"/>
      <c r="AR647" s="66"/>
      <c r="AS647" s="66"/>
      <c r="AT647" s="66"/>
      <c r="AU647" s="66"/>
      <c r="AV647" s="66"/>
      <c r="AW647" s="66"/>
      <c r="AX647" s="66"/>
      <c r="AY647" s="66"/>
      <c r="AZ647" s="66"/>
      <c r="BA647" s="66"/>
    </row>
    <row r="648" spans="4:53" x14ac:dyDescent="0.25">
      <c r="D648" s="63"/>
      <c r="AB648" s="87"/>
      <c r="AC648" s="87"/>
      <c r="AJ648" s="66"/>
      <c r="AR648" s="66"/>
      <c r="AS648" s="66"/>
      <c r="AT648" s="66"/>
      <c r="AU648" s="66"/>
      <c r="AV648" s="66"/>
      <c r="AW648" s="66"/>
      <c r="AX648" s="66"/>
      <c r="AY648" s="66"/>
      <c r="AZ648" s="66"/>
      <c r="BA648" s="66"/>
    </row>
    <row r="649" spans="4:53" x14ac:dyDescent="0.25">
      <c r="D649" s="63"/>
      <c r="AB649" s="87"/>
      <c r="AJ649" s="66"/>
      <c r="AR649" s="66"/>
      <c r="AS649" s="66"/>
      <c r="AT649" s="66"/>
      <c r="AU649" s="66"/>
      <c r="AV649" s="66"/>
      <c r="AW649" s="66"/>
      <c r="AX649" s="66"/>
      <c r="AY649" s="66"/>
      <c r="AZ649" s="66"/>
      <c r="BA649" s="66"/>
    </row>
    <row r="650" spans="4:53" x14ac:dyDescent="0.25">
      <c r="D650" s="63"/>
      <c r="AB650" s="87"/>
      <c r="AC650" s="87"/>
      <c r="AJ650" s="66"/>
      <c r="AR650" s="66"/>
      <c r="AS650" s="66"/>
      <c r="AT650" s="66"/>
      <c r="AU650" s="66"/>
      <c r="AV650" s="66"/>
      <c r="AW650" s="66"/>
      <c r="AX650" s="66"/>
      <c r="AY650" s="66"/>
      <c r="AZ650" s="66"/>
      <c r="BA650" s="66"/>
    </row>
    <row r="651" spans="4:53" x14ac:dyDescent="0.25">
      <c r="D651" s="63"/>
      <c r="AB651" s="87"/>
      <c r="AC651" s="87"/>
      <c r="AJ651" s="66"/>
      <c r="AR651" s="66"/>
      <c r="AS651" s="66"/>
      <c r="AT651" s="66"/>
      <c r="AU651" s="66"/>
      <c r="AV651" s="66"/>
      <c r="AW651" s="66"/>
      <c r="AX651" s="66"/>
      <c r="AY651" s="66"/>
      <c r="AZ651" s="66"/>
      <c r="BA651" s="66"/>
    </row>
    <row r="652" spans="4:53" x14ac:dyDescent="0.25">
      <c r="D652" s="63"/>
      <c r="AB652" s="87"/>
      <c r="AC652" s="87"/>
      <c r="AJ652" s="66"/>
      <c r="AR652" s="66"/>
      <c r="AS652" s="66"/>
      <c r="AT652" s="66"/>
      <c r="AU652" s="66"/>
      <c r="AV652" s="66"/>
      <c r="AW652" s="66"/>
      <c r="AX652" s="66"/>
      <c r="AY652" s="66"/>
      <c r="AZ652" s="66"/>
      <c r="BA652" s="66"/>
    </row>
    <row r="653" spans="4:53" x14ac:dyDescent="0.25">
      <c r="D653" s="63"/>
      <c r="AB653" s="87"/>
      <c r="AJ653" s="66"/>
      <c r="AR653" s="66"/>
      <c r="AS653" s="66"/>
      <c r="AT653" s="66"/>
      <c r="AU653" s="66"/>
      <c r="AV653" s="66"/>
      <c r="AW653" s="66"/>
      <c r="AX653" s="66"/>
      <c r="AY653" s="66"/>
      <c r="AZ653" s="66"/>
      <c r="BA653" s="66"/>
    </row>
    <row r="654" spans="4:53" x14ac:dyDescent="0.25">
      <c r="D654" s="63"/>
      <c r="AB654" s="87"/>
      <c r="AJ654" s="66"/>
      <c r="AR654" s="66"/>
      <c r="AS654" s="66"/>
      <c r="AT654" s="66"/>
      <c r="AU654" s="66"/>
      <c r="AV654" s="66"/>
      <c r="AW654" s="66"/>
      <c r="AX654" s="66"/>
      <c r="AY654" s="66"/>
      <c r="AZ654" s="66"/>
      <c r="BA654" s="66"/>
    </row>
    <row r="655" spans="4:53" x14ac:dyDescent="0.25">
      <c r="D655" s="63"/>
      <c r="AB655" s="87"/>
      <c r="AC655" s="87"/>
      <c r="AJ655" s="66"/>
      <c r="AR655" s="66"/>
      <c r="AS655" s="66"/>
      <c r="AT655" s="66"/>
      <c r="AU655" s="66"/>
      <c r="AV655" s="66"/>
      <c r="AW655" s="66"/>
      <c r="AX655" s="66"/>
      <c r="AY655" s="66"/>
      <c r="AZ655" s="66"/>
      <c r="BA655" s="66"/>
    </row>
    <row r="656" spans="4:53" x14ac:dyDescent="0.25">
      <c r="D656" s="63"/>
      <c r="AB656" s="87"/>
      <c r="AC656" s="87"/>
      <c r="AJ656" s="66"/>
      <c r="AR656" s="66"/>
      <c r="AS656" s="66"/>
      <c r="AT656" s="66"/>
      <c r="AU656" s="66"/>
      <c r="AV656" s="66"/>
      <c r="AW656" s="66"/>
      <c r="AX656" s="66"/>
      <c r="AY656" s="66"/>
      <c r="AZ656" s="66"/>
      <c r="BA656" s="66"/>
    </row>
    <row r="657" spans="4:53" x14ac:dyDescent="0.25">
      <c r="D657" s="63"/>
      <c r="AB657" s="87"/>
      <c r="AC657" s="87"/>
      <c r="AJ657" s="66"/>
      <c r="AR657" s="66"/>
      <c r="AS657" s="66"/>
      <c r="AT657" s="66"/>
      <c r="AU657" s="66"/>
      <c r="AV657" s="66"/>
      <c r="AW657" s="66"/>
      <c r="AX657" s="66"/>
      <c r="AY657" s="66"/>
      <c r="AZ657" s="66"/>
      <c r="BA657" s="66"/>
    </row>
    <row r="658" spans="4:53" x14ac:dyDescent="0.25">
      <c r="D658" s="63"/>
      <c r="AB658" s="87"/>
      <c r="AC658" s="87"/>
      <c r="AJ658" s="66"/>
      <c r="AR658" s="66"/>
      <c r="AS658" s="66"/>
      <c r="AT658" s="66"/>
      <c r="AU658" s="66"/>
      <c r="AV658" s="66"/>
      <c r="AW658" s="66"/>
      <c r="AX658" s="66"/>
      <c r="AY658" s="66"/>
      <c r="AZ658" s="66"/>
      <c r="BA658" s="66"/>
    </row>
    <row r="659" spans="4:53" x14ac:dyDescent="0.25">
      <c r="D659" s="63"/>
      <c r="AB659" s="87"/>
      <c r="AC659" s="87"/>
      <c r="AJ659" s="66"/>
      <c r="AR659" s="66"/>
      <c r="AS659" s="66"/>
      <c r="AT659" s="66"/>
      <c r="AU659" s="66"/>
      <c r="AV659" s="66"/>
      <c r="AW659" s="66"/>
      <c r="AX659" s="66"/>
      <c r="AY659" s="66"/>
      <c r="AZ659" s="66"/>
      <c r="BA659" s="66"/>
    </row>
    <row r="660" spans="4:53" x14ac:dyDescent="0.25">
      <c r="D660" s="63"/>
      <c r="AB660" s="87"/>
      <c r="AC660" s="87"/>
      <c r="AJ660" s="66"/>
      <c r="AR660" s="66"/>
      <c r="AS660" s="66"/>
      <c r="AT660" s="66"/>
      <c r="AU660" s="66"/>
      <c r="AV660" s="66"/>
      <c r="AW660" s="66"/>
      <c r="AX660" s="66"/>
      <c r="AY660" s="66"/>
      <c r="AZ660" s="66"/>
      <c r="BA660" s="66"/>
    </row>
    <row r="661" spans="4:53" x14ac:dyDescent="0.25">
      <c r="D661" s="63"/>
      <c r="AB661" s="87"/>
      <c r="AC661" s="87"/>
      <c r="AJ661" s="66"/>
      <c r="AR661" s="66"/>
      <c r="AS661" s="66"/>
      <c r="AT661" s="66"/>
      <c r="AU661" s="66"/>
      <c r="AV661" s="66"/>
      <c r="AW661" s="66"/>
      <c r="AX661" s="66"/>
      <c r="AY661" s="66"/>
      <c r="AZ661" s="66"/>
      <c r="BA661" s="66"/>
    </row>
    <row r="662" spans="4:53" x14ac:dyDescent="0.25">
      <c r="D662" s="63"/>
      <c r="AB662" s="87"/>
      <c r="AC662" s="87"/>
      <c r="AJ662" s="66"/>
      <c r="AR662" s="66"/>
      <c r="AS662" s="66"/>
      <c r="AT662" s="66"/>
      <c r="AU662" s="66"/>
      <c r="AV662" s="66"/>
      <c r="AW662" s="66"/>
      <c r="AX662" s="66"/>
      <c r="AY662" s="66"/>
      <c r="AZ662" s="66"/>
      <c r="BA662" s="66"/>
    </row>
    <row r="663" spans="4:53" x14ac:dyDescent="0.25">
      <c r="D663" s="63"/>
      <c r="AB663" s="87"/>
      <c r="AC663" s="87"/>
      <c r="AJ663" s="66"/>
      <c r="AR663" s="66"/>
      <c r="AS663" s="66"/>
      <c r="AT663" s="66"/>
      <c r="AU663" s="66"/>
      <c r="AV663" s="66"/>
      <c r="AW663" s="66"/>
      <c r="AX663" s="66"/>
      <c r="AY663" s="66"/>
      <c r="AZ663" s="66"/>
      <c r="BA663" s="66"/>
    </row>
    <row r="664" spans="4:53" x14ac:dyDescent="0.25">
      <c r="D664" s="63"/>
      <c r="AB664" s="87"/>
      <c r="AC664" s="87"/>
      <c r="AJ664" s="66"/>
      <c r="AR664" s="66"/>
      <c r="AS664" s="66"/>
      <c r="AT664" s="66"/>
      <c r="AU664" s="66"/>
      <c r="AV664" s="66"/>
      <c r="AW664" s="66"/>
      <c r="AX664" s="66"/>
      <c r="AY664" s="66"/>
      <c r="AZ664" s="66"/>
      <c r="BA664" s="66"/>
    </row>
    <row r="665" spans="4:53" x14ac:dyDescent="0.25">
      <c r="D665" s="63"/>
      <c r="AB665" s="87"/>
      <c r="AC665" s="87"/>
      <c r="AJ665" s="66"/>
      <c r="AR665" s="66"/>
      <c r="AS665" s="66"/>
      <c r="AT665" s="66"/>
      <c r="AU665" s="66"/>
      <c r="AV665" s="66"/>
      <c r="AW665" s="66"/>
      <c r="AX665" s="66"/>
      <c r="AY665" s="66"/>
      <c r="AZ665" s="66"/>
      <c r="BA665" s="66"/>
    </row>
    <row r="666" spans="4:53" x14ac:dyDescent="0.25">
      <c r="D666" s="63"/>
      <c r="AB666" s="87"/>
      <c r="AC666" s="87"/>
      <c r="AJ666" s="66"/>
      <c r="AR666" s="66"/>
      <c r="AS666" s="66"/>
      <c r="AT666" s="66"/>
      <c r="AU666" s="66"/>
      <c r="AV666" s="66"/>
      <c r="AW666" s="66"/>
      <c r="AX666" s="66"/>
      <c r="AY666" s="66"/>
      <c r="AZ666" s="66"/>
      <c r="BA666" s="66"/>
    </row>
    <row r="667" spans="4:53" x14ac:dyDescent="0.25">
      <c r="D667" s="63"/>
      <c r="AB667" s="87"/>
      <c r="AC667" s="87"/>
      <c r="AJ667" s="66"/>
      <c r="AR667" s="66"/>
      <c r="AS667" s="66"/>
      <c r="AT667" s="66"/>
      <c r="AU667" s="66"/>
      <c r="AV667" s="66"/>
      <c r="AW667" s="66"/>
      <c r="AX667" s="66"/>
      <c r="AY667" s="66"/>
      <c r="AZ667" s="66"/>
      <c r="BA667" s="66"/>
    </row>
    <row r="668" spans="4:53" x14ac:dyDescent="0.25">
      <c r="D668" s="63"/>
      <c r="AB668" s="87"/>
      <c r="AC668" s="87"/>
      <c r="AJ668" s="66"/>
      <c r="AR668" s="66"/>
      <c r="AS668" s="66"/>
      <c r="AT668" s="66"/>
      <c r="AU668" s="66"/>
      <c r="AV668" s="66"/>
      <c r="AW668" s="66"/>
      <c r="AX668" s="66"/>
      <c r="AY668" s="66"/>
      <c r="AZ668" s="66"/>
      <c r="BA668" s="66"/>
    </row>
    <row r="669" spans="4:53" x14ac:dyDescent="0.25">
      <c r="D669" s="63"/>
      <c r="AB669" s="87"/>
      <c r="AC669" s="87"/>
      <c r="AJ669" s="66"/>
      <c r="AR669" s="66"/>
      <c r="AS669" s="66"/>
      <c r="AT669" s="66"/>
      <c r="AU669" s="66"/>
      <c r="AV669" s="66"/>
      <c r="AW669" s="66"/>
      <c r="AX669" s="66"/>
      <c r="AY669" s="66"/>
      <c r="AZ669" s="66"/>
      <c r="BA669" s="66"/>
    </row>
    <row r="670" spans="4:53" x14ac:dyDescent="0.25">
      <c r="D670" s="63"/>
      <c r="AB670" s="87"/>
      <c r="AC670" s="87"/>
      <c r="AJ670" s="66"/>
      <c r="AR670" s="66"/>
      <c r="AS670" s="66"/>
      <c r="AT670" s="66"/>
      <c r="AU670" s="66"/>
      <c r="AV670" s="66"/>
      <c r="AW670" s="66"/>
      <c r="AX670" s="66"/>
      <c r="AY670" s="66"/>
      <c r="AZ670" s="66"/>
      <c r="BA670" s="66"/>
    </row>
    <row r="671" spans="4:53" x14ac:dyDescent="0.25">
      <c r="D671" s="63"/>
      <c r="AB671" s="87"/>
      <c r="AC671" s="87"/>
      <c r="AJ671" s="66"/>
      <c r="AR671" s="66"/>
      <c r="AS671" s="66"/>
      <c r="AT671" s="66"/>
      <c r="AU671" s="66"/>
      <c r="AV671" s="66"/>
      <c r="AW671" s="66"/>
      <c r="AX671" s="66"/>
      <c r="AY671" s="66"/>
      <c r="AZ671" s="66"/>
      <c r="BA671" s="66"/>
    </row>
    <row r="672" spans="4:53" x14ac:dyDescent="0.25">
      <c r="D672" s="63"/>
      <c r="AB672" s="87"/>
      <c r="AC672" s="87"/>
      <c r="AJ672" s="66"/>
      <c r="AR672" s="66"/>
      <c r="AS672" s="66"/>
      <c r="AT672" s="66"/>
      <c r="AU672" s="66"/>
      <c r="AV672" s="66"/>
      <c r="AW672" s="66"/>
      <c r="AX672" s="66"/>
      <c r="AY672" s="66"/>
      <c r="AZ672" s="66"/>
      <c r="BA672" s="66"/>
    </row>
    <row r="673" spans="4:53" x14ac:dyDescent="0.25">
      <c r="D673" s="63"/>
      <c r="AB673" s="87"/>
      <c r="AC673" s="87"/>
      <c r="AJ673" s="66"/>
      <c r="AR673" s="66"/>
      <c r="AS673" s="66"/>
      <c r="AT673" s="66"/>
      <c r="AU673" s="66"/>
      <c r="AV673" s="66"/>
      <c r="AW673" s="66"/>
      <c r="AX673" s="66"/>
      <c r="AY673" s="66"/>
      <c r="AZ673" s="66"/>
      <c r="BA673" s="66"/>
    </row>
    <row r="674" spans="4:53" x14ac:dyDescent="0.25">
      <c r="D674" s="63"/>
      <c r="AB674" s="87"/>
      <c r="AC674" s="87"/>
      <c r="AJ674" s="66"/>
      <c r="AR674" s="66"/>
      <c r="AS674" s="66"/>
      <c r="AT674" s="66"/>
      <c r="AU674" s="66"/>
      <c r="AV674" s="66"/>
      <c r="AW674" s="66"/>
      <c r="AX674" s="66"/>
      <c r="AY674" s="66"/>
      <c r="AZ674" s="66"/>
      <c r="BA674" s="66"/>
    </row>
    <row r="675" spans="4:53" x14ac:dyDescent="0.25">
      <c r="D675" s="63"/>
      <c r="AB675" s="87"/>
      <c r="AC675" s="87"/>
      <c r="AJ675" s="66"/>
      <c r="AR675" s="66"/>
      <c r="AS675" s="66"/>
      <c r="AT675" s="66"/>
      <c r="AU675" s="66"/>
      <c r="AV675" s="66"/>
      <c r="AW675" s="66"/>
      <c r="AX675" s="66"/>
      <c r="AY675" s="66"/>
      <c r="AZ675" s="66"/>
      <c r="BA675" s="66"/>
    </row>
    <row r="676" spans="4:53" x14ac:dyDescent="0.25">
      <c r="D676" s="63"/>
      <c r="AB676" s="87"/>
      <c r="AC676" s="87"/>
      <c r="AJ676" s="66"/>
      <c r="AR676" s="66"/>
      <c r="AS676" s="66"/>
      <c r="AT676" s="66"/>
      <c r="AU676" s="66"/>
      <c r="AV676" s="66"/>
      <c r="AW676" s="66"/>
      <c r="AX676" s="66"/>
      <c r="AY676" s="66"/>
      <c r="AZ676" s="66"/>
      <c r="BA676" s="66"/>
    </row>
    <row r="677" spans="4:53" x14ac:dyDescent="0.25">
      <c r="D677" s="63"/>
      <c r="AB677" s="87"/>
      <c r="AC677" s="87"/>
      <c r="AJ677" s="66"/>
      <c r="AR677" s="66"/>
      <c r="AS677" s="66"/>
      <c r="AT677" s="66"/>
      <c r="AU677" s="66"/>
      <c r="AV677" s="66"/>
      <c r="AW677" s="66"/>
      <c r="AX677" s="66"/>
      <c r="AY677" s="66"/>
      <c r="AZ677" s="66"/>
      <c r="BA677" s="66"/>
    </row>
    <row r="678" spans="4:53" x14ac:dyDescent="0.25">
      <c r="D678" s="63"/>
      <c r="AB678" s="87"/>
      <c r="AC678" s="87"/>
      <c r="AJ678" s="66"/>
      <c r="AR678" s="66"/>
      <c r="AS678" s="66"/>
      <c r="AT678" s="66"/>
      <c r="AU678" s="66"/>
      <c r="AV678" s="66"/>
      <c r="AW678" s="66"/>
      <c r="AX678" s="66"/>
      <c r="AY678" s="66"/>
      <c r="AZ678" s="66"/>
      <c r="BA678" s="66"/>
    </row>
    <row r="679" spans="4:53" x14ac:dyDescent="0.25">
      <c r="D679" s="63"/>
      <c r="AB679" s="87"/>
      <c r="AC679" s="87"/>
      <c r="AJ679" s="66"/>
      <c r="AR679" s="66"/>
      <c r="AS679" s="66"/>
      <c r="AT679" s="66"/>
      <c r="AU679" s="66"/>
      <c r="AV679" s="66"/>
      <c r="AW679" s="66"/>
      <c r="AX679" s="66"/>
      <c r="AY679" s="66"/>
      <c r="AZ679" s="66"/>
      <c r="BA679" s="66"/>
    </row>
    <row r="680" spans="4:53" x14ac:dyDescent="0.25">
      <c r="D680" s="63"/>
      <c r="AB680" s="87"/>
      <c r="AC680" s="87"/>
      <c r="AJ680" s="66"/>
      <c r="AR680" s="66"/>
      <c r="AS680" s="66"/>
      <c r="AT680" s="66"/>
      <c r="AU680" s="66"/>
      <c r="AV680" s="66"/>
      <c r="AW680" s="66"/>
      <c r="AX680" s="66"/>
      <c r="AY680" s="66"/>
      <c r="AZ680" s="66"/>
      <c r="BA680" s="66"/>
    </row>
    <row r="681" spans="4:53" x14ac:dyDescent="0.25">
      <c r="D681" s="63"/>
      <c r="AB681" s="87"/>
      <c r="AC681" s="87"/>
      <c r="AJ681" s="66"/>
      <c r="AR681" s="66"/>
      <c r="AS681" s="66"/>
      <c r="AT681" s="66"/>
      <c r="AU681" s="66"/>
      <c r="AV681" s="66"/>
      <c r="AW681" s="66"/>
      <c r="AX681" s="66"/>
      <c r="AY681" s="66"/>
      <c r="AZ681" s="66"/>
      <c r="BA681" s="66"/>
    </row>
    <row r="682" spans="4:53" x14ac:dyDescent="0.25">
      <c r="D682" s="63"/>
      <c r="AB682" s="87"/>
      <c r="AC682" s="87"/>
      <c r="AJ682" s="66"/>
      <c r="AR682" s="66"/>
      <c r="AS682" s="66"/>
      <c r="AT682" s="66"/>
      <c r="AU682" s="66"/>
      <c r="AV682" s="66"/>
      <c r="AW682" s="66"/>
      <c r="AX682" s="66"/>
      <c r="AY682" s="66"/>
      <c r="AZ682" s="66"/>
      <c r="BA682" s="66"/>
    </row>
    <row r="683" spans="4:53" x14ac:dyDescent="0.25">
      <c r="D683" s="63"/>
      <c r="AB683" s="87"/>
      <c r="AC683" s="87"/>
      <c r="AJ683" s="66"/>
      <c r="AR683" s="66"/>
      <c r="AS683" s="66"/>
      <c r="AT683" s="66"/>
      <c r="AU683" s="66"/>
      <c r="AV683" s="66"/>
      <c r="AW683" s="66"/>
      <c r="AX683" s="66"/>
      <c r="AY683" s="66"/>
      <c r="AZ683" s="66"/>
      <c r="BA683" s="66"/>
    </row>
    <row r="684" spans="4:53" x14ac:dyDescent="0.25">
      <c r="D684" s="63"/>
      <c r="AB684" s="87"/>
      <c r="AC684" s="87"/>
      <c r="AJ684" s="66"/>
      <c r="AR684" s="66"/>
      <c r="AS684" s="66"/>
      <c r="AT684" s="66"/>
      <c r="AU684" s="66"/>
      <c r="AV684" s="66"/>
      <c r="AW684" s="66"/>
      <c r="AX684" s="66"/>
      <c r="AY684" s="66"/>
      <c r="AZ684" s="66"/>
      <c r="BA684" s="66"/>
    </row>
    <row r="685" spans="4:53" x14ac:dyDescent="0.25">
      <c r="D685" s="63"/>
      <c r="AB685" s="87"/>
      <c r="AC685" s="87"/>
      <c r="AJ685" s="66"/>
      <c r="AR685" s="66"/>
      <c r="AS685" s="66"/>
      <c r="AT685" s="66"/>
      <c r="AU685" s="66"/>
      <c r="AV685" s="66"/>
      <c r="AW685" s="66"/>
      <c r="AX685" s="66"/>
      <c r="AY685" s="66"/>
      <c r="AZ685" s="66"/>
      <c r="BA685" s="66"/>
    </row>
    <row r="686" spans="4:53" x14ac:dyDescent="0.25">
      <c r="D686" s="63"/>
      <c r="AB686" s="87"/>
      <c r="AC686" s="87"/>
      <c r="AJ686" s="66"/>
      <c r="AR686" s="66"/>
      <c r="AS686" s="66"/>
      <c r="AT686" s="66"/>
      <c r="AU686" s="66"/>
      <c r="AV686" s="66"/>
      <c r="AW686" s="66"/>
      <c r="AX686" s="66"/>
      <c r="AY686" s="66"/>
      <c r="AZ686" s="66"/>
      <c r="BA686" s="66"/>
    </row>
    <row r="687" spans="4:53" x14ac:dyDescent="0.25">
      <c r="D687" s="63"/>
      <c r="AB687" s="87"/>
      <c r="AC687" s="87"/>
      <c r="AJ687" s="66"/>
      <c r="AR687" s="66"/>
      <c r="AS687" s="66"/>
      <c r="AT687" s="66"/>
      <c r="AU687" s="66"/>
      <c r="AV687" s="66"/>
      <c r="AW687" s="66"/>
      <c r="AX687" s="66"/>
      <c r="AY687" s="66"/>
      <c r="AZ687" s="66"/>
      <c r="BA687" s="66"/>
    </row>
    <row r="688" spans="4:53" x14ac:dyDescent="0.25">
      <c r="D688" s="63"/>
      <c r="AB688" s="87"/>
      <c r="AC688" s="87"/>
      <c r="AJ688" s="66"/>
      <c r="AR688" s="66"/>
      <c r="AS688" s="66"/>
      <c r="AT688" s="66"/>
      <c r="AU688" s="66"/>
      <c r="AV688" s="66"/>
      <c r="AW688" s="66"/>
      <c r="AX688" s="66"/>
      <c r="AY688" s="66"/>
      <c r="AZ688" s="66"/>
      <c r="BA688" s="66"/>
    </row>
    <row r="689" spans="4:53" x14ac:dyDescent="0.25">
      <c r="D689" s="63"/>
      <c r="AB689" s="87"/>
      <c r="AC689" s="87"/>
      <c r="AJ689" s="66"/>
      <c r="AR689" s="66"/>
      <c r="AS689" s="66"/>
      <c r="AT689" s="66"/>
      <c r="AU689" s="66"/>
      <c r="AV689" s="66"/>
      <c r="AW689" s="66"/>
      <c r="AX689" s="66"/>
      <c r="AY689" s="66"/>
      <c r="AZ689" s="66"/>
      <c r="BA689" s="66"/>
    </row>
    <row r="690" spans="4:53" x14ac:dyDescent="0.25">
      <c r="D690" s="63"/>
      <c r="AB690" s="87"/>
      <c r="AC690" s="87"/>
      <c r="AJ690" s="66"/>
      <c r="AR690" s="66"/>
      <c r="AS690" s="66"/>
      <c r="AT690" s="66"/>
      <c r="AU690" s="66"/>
      <c r="AV690" s="66"/>
      <c r="AW690" s="66"/>
      <c r="AX690" s="66"/>
      <c r="AY690" s="66"/>
      <c r="AZ690" s="66"/>
      <c r="BA690" s="66"/>
    </row>
    <row r="691" spans="4:53" x14ac:dyDescent="0.25">
      <c r="D691" s="63"/>
      <c r="AB691" s="87"/>
      <c r="AC691" s="87"/>
      <c r="AJ691" s="66"/>
      <c r="AR691" s="66"/>
      <c r="AS691" s="66"/>
      <c r="AT691" s="66"/>
      <c r="AU691" s="66"/>
      <c r="AV691" s="66"/>
      <c r="AW691" s="66"/>
      <c r="AX691" s="66"/>
      <c r="AY691" s="66"/>
      <c r="AZ691" s="66"/>
      <c r="BA691" s="66"/>
    </row>
    <row r="692" spans="4:53" x14ac:dyDescent="0.25">
      <c r="D692" s="63"/>
      <c r="AB692" s="87"/>
      <c r="AC692" s="87"/>
      <c r="AJ692" s="66"/>
      <c r="AR692" s="66"/>
      <c r="AS692" s="66"/>
      <c r="AT692" s="66"/>
      <c r="AU692" s="66"/>
      <c r="AV692" s="66"/>
      <c r="AW692" s="66"/>
      <c r="AX692" s="66"/>
      <c r="AY692" s="66"/>
      <c r="AZ692" s="66"/>
      <c r="BA692" s="66"/>
    </row>
    <row r="693" spans="4:53" x14ac:dyDescent="0.25">
      <c r="D693" s="63"/>
      <c r="AB693" s="87"/>
      <c r="AC693" s="87"/>
      <c r="AJ693" s="66"/>
      <c r="AR693" s="66"/>
      <c r="AS693" s="66"/>
      <c r="AT693" s="66"/>
      <c r="AU693" s="66"/>
      <c r="AV693" s="66"/>
      <c r="AW693" s="66"/>
      <c r="AX693" s="66"/>
      <c r="AY693" s="66"/>
      <c r="AZ693" s="66"/>
      <c r="BA693" s="66"/>
    </row>
    <row r="694" spans="4:53" x14ac:dyDescent="0.25">
      <c r="D694" s="63"/>
      <c r="AB694" s="87"/>
      <c r="AC694" s="87"/>
      <c r="AJ694" s="66"/>
      <c r="AR694" s="66"/>
      <c r="AS694" s="66"/>
      <c r="AT694" s="66"/>
      <c r="AU694" s="66"/>
      <c r="AV694" s="66"/>
      <c r="AW694" s="66"/>
      <c r="AX694" s="66"/>
      <c r="AY694" s="66"/>
      <c r="AZ694" s="66"/>
      <c r="BA694" s="66"/>
    </row>
    <row r="695" spans="4:53" x14ac:dyDescent="0.25">
      <c r="D695" s="63"/>
      <c r="AB695" s="87"/>
      <c r="AC695" s="87"/>
      <c r="AJ695" s="66"/>
      <c r="AR695" s="66"/>
      <c r="AS695" s="66"/>
      <c r="AT695" s="66"/>
      <c r="AU695" s="66"/>
      <c r="AV695" s="66"/>
      <c r="AW695" s="66"/>
      <c r="AX695" s="66"/>
      <c r="AY695" s="66"/>
      <c r="AZ695" s="66"/>
      <c r="BA695" s="66"/>
    </row>
    <row r="696" spans="4:53" x14ac:dyDescent="0.25">
      <c r="D696" s="63"/>
      <c r="AB696" s="87"/>
      <c r="AC696" s="87"/>
      <c r="AJ696" s="66"/>
      <c r="AR696" s="66"/>
      <c r="AS696" s="66"/>
      <c r="AT696" s="66"/>
      <c r="AU696" s="66"/>
      <c r="AV696" s="66"/>
      <c r="AW696" s="66"/>
      <c r="AX696" s="66"/>
      <c r="AY696" s="66"/>
      <c r="AZ696" s="66"/>
      <c r="BA696" s="66"/>
    </row>
    <row r="697" spans="4:53" x14ac:dyDescent="0.25">
      <c r="D697" s="63"/>
      <c r="AB697" s="87"/>
      <c r="AC697" s="87"/>
      <c r="AJ697" s="66"/>
      <c r="AR697" s="66"/>
      <c r="AS697" s="66"/>
      <c r="AT697" s="66"/>
      <c r="AU697" s="66"/>
      <c r="AV697" s="66"/>
      <c r="AW697" s="66"/>
      <c r="AX697" s="66"/>
      <c r="AY697" s="66"/>
      <c r="AZ697" s="66"/>
      <c r="BA697" s="66"/>
    </row>
    <row r="698" spans="4:53" x14ac:dyDescent="0.25">
      <c r="D698" s="63"/>
      <c r="AB698" s="87"/>
      <c r="AC698" s="87"/>
      <c r="AJ698" s="66"/>
      <c r="AR698" s="66"/>
      <c r="AS698" s="66"/>
      <c r="AT698" s="66"/>
      <c r="AU698" s="66"/>
      <c r="AV698" s="66"/>
      <c r="AW698" s="66"/>
      <c r="AX698" s="66"/>
      <c r="AY698" s="66"/>
      <c r="AZ698" s="66"/>
      <c r="BA698" s="66"/>
    </row>
    <row r="699" spans="4:53" x14ac:dyDescent="0.25">
      <c r="D699" s="63"/>
      <c r="AB699" s="87"/>
      <c r="AC699" s="87"/>
      <c r="AJ699" s="66"/>
      <c r="AR699" s="66"/>
      <c r="AS699" s="66"/>
      <c r="AT699" s="66"/>
      <c r="AU699" s="66"/>
      <c r="AV699" s="66"/>
      <c r="AW699" s="66"/>
      <c r="AX699" s="66"/>
      <c r="AY699" s="66"/>
      <c r="AZ699" s="66"/>
      <c r="BA699" s="66"/>
    </row>
    <row r="700" spans="4:53" x14ac:dyDescent="0.25">
      <c r="D700" s="63"/>
      <c r="AB700" s="87"/>
      <c r="AC700" s="87"/>
      <c r="AJ700" s="66"/>
      <c r="AR700" s="66"/>
      <c r="AS700" s="66"/>
      <c r="AT700" s="66"/>
      <c r="AU700" s="66"/>
      <c r="AV700" s="66"/>
      <c r="AW700" s="66"/>
      <c r="AX700" s="66"/>
      <c r="AY700" s="66"/>
      <c r="AZ700" s="66"/>
      <c r="BA700" s="66"/>
    </row>
    <row r="701" spans="4:53" x14ac:dyDescent="0.25">
      <c r="D701" s="63"/>
      <c r="AB701" s="87"/>
      <c r="AC701" s="87"/>
      <c r="AJ701" s="66"/>
      <c r="AR701" s="66"/>
      <c r="AS701" s="66"/>
      <c r="AT701" s="66"/>
      <c r="AU701" s="66"/>
      <c r="AV701" s="66"/>
      <c r="AW701" s="66"/>
      <c r="AX701" s="66"/>
      <c r="AY701" s="66"/>
      <c r="AZ701" s="66"/>
      <c r="BA701" s="66"/>
    </row>
    <row r="702" spans="4:53" x14ac:dyDescent="0.25">
      <c r="D702" s="63"/>
      <c r="AB702" s="87"/>
      <c r="AC702" s="87"/>
      <c r="AJ702" s="66"/>
      <c r="AR702" s="66"/>
      <c r="AS702" s="66"/>
      <c r="AT702" s="66"/>
      <c r="AU702" s="66"/>
      <c r="AV702" s="66"/>
      <c r="AW702" s="66"/>
      <c r="AX702" s="66"/>
      <c r="AY702" s="66"/>
      <c r="AZ702" s="66"/>
      <c r="BA702" s="66"/>
    </row>
    <row r="703" spans="4:53" x14ac:dyDescent="0.25">
      <c r="D703" s="63"/>
      <c r="AB703" s="87"/>
      <c r="AC703" s="87"/>
      <c r="AJ703" s="66"/>
      <c r="AR703" s="66"/>
      <c r="AS703" s="66"/>
      <c r="AT703" s="66"/>
      <c r="AU703" s="66"/>
      <c r="AV703" s="66"/>
      <c r="AW703" s="66"/>
      <c r="AX703" s="66"/>
      <c r="AY703" s="66"/>
      <c r="AZ703" s="66"/>
      <c r="BA703" s="66"/>
    </row>
    <row r="704" spans="4:53" x14ac:dyDescent="0.25">
      <c r="D704" s="63"/>
      <c r="AB704" s="87"/>
      <c r="AC704" s="87"/>
      <c r="AJ704" s="66"/>
      <c r="AR704" s="66"/>
      <c r="AS704" s="66"/>
      <c r="AT704" s="66"/>
      <c r="AU704" s="66"/>
      <c r="AV704" s="66"/>
      <c r="AW704" s="66"/>
      <c r="AX704" s="66"/>
      <c r="AY704" s="66"/>
      <c r="AZ704" s="66"/>
      <c r="BA704" s="66"/>
    </row>
    <row r="705" spans="4:53" x14ac:dyDescent="0.25">
      <c r="D705" s="63"/>
      <c r="AB705" s="87"/>
      <c r="AC705" s="87"/>
      <c r="AJ705" s="66"/>
      <c r="AR705" s="66"/>
      <c r="AS705" s="66"/>
      <c r="AT705" s="66"/>
      <c r="AU705" s="66"/>
      <c r="AV705" s="66"/>
      <c r="AW705" s="66"/>
      <c r="AX705" s="66"/>
      <c r="AY705" s="66"/>
      <c r="AZ705" s="66"/>
      <c r="BA705" s="66"/>
    </row>
    <row r="706" spans="4:53" x14ac:dyDescent="0.25">
      <c r="D706" s="63"/>
      <c r="AB706" s="87"/>
      <c r="AC706" s="87"/>
      <c r="AJ706" s="66"/>
      <c r="AR706" s="66"/>
      <c r="AS706" s="66"/>
      <c r="AT706" s="66"/>
      <c r="AU706" s="66"/>
      <c r="AV706" s="66"/>
      <c r="AW706" s="66"/>
      <c r="AX706" s="66"/>
      <c r="AY706" s="66"/>
      <c r="AZ706" s="66"/>
      <c r="BA706" s="66"/>
    </row>
    <row r="707" spans="4:53" x14ac:dyDescent="0.25">
      <c r="D707" s="63"/>
      <c r="AB707" s="87"/>
      <c r="AC707" s="87"/>
      <c r="AJ707" s="66"/>
      <c r="AR707" s="66"/>
      <c r="AS707" s="66"/>
      <c r="AT707" s="66"/>
      <c r="AU707" s="66"/>
      <c r="AV707" s="66"/>
      <c r="AW707" s="66"/>
      <c r="AX707" s="66"/>
      <c r="AY707" s="66"/>
      <c r="AZ707" s="66"/>
      <c r="BA707" s="66"/>
    </row>
    <row r="708" spans="4:53" x14ac:dyDescent="0.25">
      <c r="D708" s="63"/>
      <c r="AB708" s="87"/>
      <c r="AC708" s="87"/>
      <c r="AJ708" s="66"/>
      <c r="AR708" s="66"/>
      <c r="AS708" s="66"/>
      <c r="AT708" s="66"/>
      <c r="AU708" s="66"/>
      <c r="AV708" s="66"/>
      <c r="AW708" s="66"/>
      <c r="AX708" s="66"/>
      <c r="AY708" s="66"/>
      <c r="AZ708" s="66"/>
      <c r="BA708" s="66"/>
    </row>
    <row r="709" spans="4:53" x14ac:dyDescent="0.25">
      <c r="D709" s="63"/>
      <c r="AB709" s="87"/>
      <c r="AC709" s="87"/>
      <c r="AJ709" s="66"/>
      <c r="AR709" s="66"/>
      <c r="AS709" s="66"/>
      <c r="AT709" s="66"/>
      <c r="AU709" s="66"/>
      <c r="AV709" s="66"/>
      <c r="AW709" s="66"/>
      <c r="AX709" s="66"/>
      <c r="AY709" s="66"/>
      <c r="AZ709" s="66"/>
      <c r="BA709" s="66"/>
    </row>
    <row r="710" spans="4:53" x14ac:dyDescent="0.25">
      <c r="D710" s="63"/>
      <c r="AB710" s="87"/>
      <c r="AC710" s="87"/>
      <c r="AJ710" s="66"/>
      <c r="AR710" s="66"/>
      <c r="AS710" s="66"/>
      <c r="AT710" s="66"/>
      <c r="AU710" s="66"/>
      <c r="AV710" s="66"/>
      <c r="AW710" s="66"/>
      <c r="AX710" s="66"/>
      <c r="AY710" s="66"/>
      <c r="AZ710" s="66"/>
      <c r="BA710" s="66"/>
    </row>
    <row r="711" spans="4:53" x14ac:dyDescent="0.25">
      <c r="D711" s="63"/>
      <c r="AB711" s="87"/>
      <c r="AC711" s="87"/>
      <c r="AJ711" s="66"/>
      <c r="AR711" s="66"/>
      <c r="AS711" s="66"/>
      <c r="AT711" s="66"/>
      <c r="AU711" s="66"/>
      <c r="AV711" s="66"/>
      <c r="AW711" s="66"/>
      <c r="AX711" s="66"/>
      <c r="AY711" s="66"/>
      <c r="AZ711" s="66"/>
      <c r="BA711" s="66"/>
    </row>
    <row r="712" spans="4:53" x14ac:dyDescent="0.25">
      <c r="D712" s="63"/>
      <c r="AB712" s="87"/>
      <c r="AC712" s="87"/>
      <c r="AJ712" s="66"/>
      <c r="AR712" s="66"/>
      <c r="AS712" s="66"/>
      <c r="AT712" s="66"/>
      <c r="AU712" s="66"/>
      <c r="AV712" s="66"/>
      <c r="AW712" s="66"/>
      <c r="AX712" s="66"/>
      <c r="AY712" s="66"/>
      <c r="AZ712" s="66"/>
      <c r="BA712" s="66"/>
    </row>
    <row r="713" spans="4:53" x14ac:dyDescent="0.25">
      <c r="D713" s="63"/>
      <c r="AB713" s="87"/>
      <c r="AC713" s="87"/>
      <c r="AJ713" s="66"/>
      <c r="AR713" s="66"/>
      <c r="AS713" s="66"/>
      <c r="AT713" s="66"/>
      <c r="AU713" s="66"/>
      <c r="AV713" s="66"/>
      <c r="AW713" s="66"/>
      <c r="AX713" s="66"/>
      <c r="AY713" s="66"/>
      <c r="AZ713" s="66"/>
      <c r="BA713" s="66"/>
    </row>
    <row r="714" spans="4:53" x14ac:dyDescent="0.25">
      <c r="D714" s="63"/>
      <c r="AB714" s="87"/>
      <c r="AC714" s="87"/>
      <c r="AJ714" s="66"/>
      <c r="AR714" s="66"/>
      <c r="AS714" s="66"/>
      <c r="AT714" s="66"/>
      <c r="AU714" s="66"/>
      <c r="AV714" s="66"/>
      <c r="AW714" s="66"/>
      <c r="AX714" s="66"/>
      <c r="AY714" s="66"/>
      <c r="AZ714" s="66"/>
      <c r="BA714" s="66"/>
    </row>
    <row r="715" spans="4:53" x14ac:dyDescent="0.25">
      <c r="D715" s="63"/>
      <c r="AB715" s="87"/>
      <c r="AC715" s="87"/>
      <c r="AJ715" s="66"/>
      <c r="AR715" s="66"/>
      <c r="AS715" s="66"/>
      <c r="AT715" s="66"/>
      <c r="AU715" s="66"/>
      <c r="AV715" s="66"/>
      <c r="AW715" s="66"/>
      <c r="AX715" s="66"/>
      <c r="AY715" s="66"/>
      <c r="AZ715" s="66"/>
      <c r="BA715" s="66"/>
    </row>
    <row r="716" spans="4:53" x14ac:dyDescent="0.25">
      <c r="D716" s="63"/>
      <c r="AB716" s="87"/>
      <c r="AC716" s="87"/>
      <c r="AJ716" s="66"/>
      <c r="AR716" s="66"/>
      <c r="AS716" s="66"/>
      <c r="AT716" s="66"/>
      <c r="AU716" s="66"/>
      <c r="AV716" s="66"/>
      <c r="AW716" s="66"/>
      <c r="AX716" s="66"/>
      <c r="AY716" s="66"/>
      <c r="AZ716" s="66"/>
      <c r="BA716" s="66"/>
    </row>
    <row r="717" spans="4:53" x14ac:dyDescent="0.25">
      <c r="D717" s="63"/>
      <c r="AB717" s="87"/>
      <c r="AC717" s="87"/>
      <c r="AJ717" s="66"/>
      <c r="AR717" s="66"/>
      <c r="AS717" s="66"/>
      <c r="AT717" s="66"/>
      <c r="AU717" s="66"/>
      <c r="AV717" s="66"/>
      <c r="AW717" s="66"/>
      <c r="AX717" s="66"/>
      <c r="AY717" s="66"/>
      <c r="AZ717" s="66"/>
      <c r="BA717" s="66"/>
    </row>
    <row r="718" spans="4:53" x14ac:dyDescent="0.25">
      <c r="D718" s="63"/>
      <c r="AB718" s="87"/>
      <c r="AC718" s="87"/>
      <c r="AJ718" s="66"/>
      <c r="AR718" s="66"/>
      <c r="AS718" s="66"/>
      <c r="AT718" s="66"/>
      <c r="AU718" s="66"/>
      <c r="AV718" s="66"/>
      <c r="AW718" s="66"/>
      <c r="AX718" s="66"/>
      <c r="AY718" s="66"/>
      <c r="AZ718" s="66"/>
      <c r="BA718" s="66"/>
    </row>
    <row r="719" spans="4:53" x14ac:dyDescent="0.25">
      <c r="D719" s="63"/>
      <c r="AB719" s="87"/>
      <c r="AC719" s="87"/>
      <c r="AJ719" s="66"/>
      <c r="AR719" s="66"/>
      <c r="AS719" s="66"/>
      <c r="AT719" s="66"/>
      <c r="AU719" s="66"/>
      <c r="AV719" s="66"/>
      <c r="AW719" s="66"/>
      <c r="AX719" s="66"/>
      <c r="AY719" s="66"/>
      <c r="AZ719" s="66"/>
      <c r="BA719" s="66"/>
    </row>
    <row r="720" spans="4:53" x14ac:dyDescent="0.25">
      <c r="D720" s="63"/>
      <c r="AB720" s="87"/>
      <c r="AC720" s="87"/>
      <c r="AJ720" s="66"/>
      <c r="AR720" s="66"/>
      <c r="AS720" s="66"/>
      <c r="AT720" s="66"/>
      <c r="AU720" s="66"/>
      <c r="AV720" s="66"/>
      <c r="AW720" s="66"/>
      <c r="AX720" s="66"/>
      <c r="AY720" s="66"/>
      <c r="AZ720" s="66"/>
      <c r="BA720" s="66"/>
    </row>
    <row r="721" spans="4:53" x14ac:dyDescent="0.25">
      <c r="D721" s="63"/>
      <c r="AB721" s="87"/>
      <c r="AC721" s="87"/>
      <c r="AJ721" s="66"/>
      <c r="AR721" s="66"/>
      <c r="AS721" s="66"/>
      <c r="AT721" s="66"/>
      <c r="AU721" s="66"/>
      <c r="AV721" s="66"/>
      <c r="AW721" s="66"/>
      <c r="AX721" s="66"/>
      <c r="AY721" s="66"/>
      <c r="AZ721" s="66"/>
      <c r="BA721" s="66"/>
    </row>
    <row r="722" spans="4:53" x14ac:dyDescent="0.25">
      <c r="D722" s="63"/>
      <c r="AB722" s="87"/>
      <c r="AC722" s="87"/>
      <c r="AJ722" s="66"/>
      <c r="AR722" s="66"/>
      <c r="AS722" s="66"/>
      <c r="AT722" s="66"/>
      <c r="AU722" s="66"/>
      <c r="AV722" s="66"/>
      <c r="AW722" s="66"/>
      <c r="AX722" s="66"/>
      <c r="AY722" s="66"/>
      <c r="AZ722" s="66"/>
      <c r="BA722" s="66"/>
    </row>
    <row r="723" spans="4:53" x14ac:dyDescent="0.25">
      <c r="D723" s="63"/>
      <c r="AB723" s="87"/>
      <c r="AC723" s="87"/>
      <c r="AJ723" s="66"/>
      <c r="AR723" s="66"/>
      <c r="AS723" s="66"/>
      <c r="AT723" s="66"/>
      <c r="AU723" s="66"/>
      <c r="AV723" s="66"/>
      <c r="AW723" s="66"/>
      <c r="AX723" s="66"/>
      <c r="AY723" s="66"/>
      <c r="AZ723" s="66"/>
      <c r="BA723" s="66"/>
    </row>
    <row r="724" spans="4:53" x14ac:dyDescent="0.25">
      <c r="D724" s="63"/>
      <c r="AB724" s="87"/>
      <c r="AC724" s="87"/>
      <c r="AJ724" s="66"/>
      <c r="AR724" s="66"/>
      <c r="AS724" s="66"/>
      <c r="AT724" s="66"/>
      <c r="AU724" s="66"/>
      <c r="AV724" s="66"/>
      <c r="AW724" s="66"/>
      <c r="AX724" s="66"/>
      <c r="AY724" s="66"/>
      <c r="AZ724" s="66"/>
      <c r="BA724" s="66"/>
    </row>
    <row r="725" spans="4:53" x14ac:dyDescent="0.25">
      <c r="D725" s="63"/>
      <c r="AB725" s="87"/>
      <c r="AC725" s="87"/>
      <c r="AJ725" s="66"/>
      <c r="AR725" s="66"/>
      <c r="AS725" s="66"/>
      <c r="AT725" s="66"/>
      <c r="AU725" s="66"/>
      <c r="AV725" s="66"/>
      <c r="AW725" s="66"/>
      <c r="AX725" s="66"/>
      <c r="AY725" s="66"/>
      <c r="AZ725" s="66"/>
      <c r="BA725" s="66"/>
    </row>
    <row r="726" spans="4:53" x14ac:dyDescent="0.25">
      <c r="D726" s="63"/>
      <c r="AB726" s="87"/>
      <c r="AC726" s="87"/>
      <c r="AJ726" s="66"/>
      <c r="AR726" s="66"/>
      <c r="AS726" s="66"/>
      <c r="AT726" s="66"/>
      <c r="AU726" s="66"/>
      <c r="AV726" s="66"/>
      <c r="AW726" s="66"/>
      <c r="AX726" s="66"/>
      <c r="AY726" s="66"/>
      <c r="AZ726" s="66"/>
      <c r="BA726" s="66"/>
    </row>
    <row r="727" spans="4:53" x14ac:dyDescent="0.25">
      <c r="D727" s="63"/>
      <c r="AB727" s="87"/>
      <c r="AC727" s="87"/>
      <c r="AJ727" s="66"/>
      <c r="AR727" s="66"/>
      <c r="AS727" s="66"/>
      <c r="AT727" s="66"/>
      <c r="AU727" s="66"/>
      <c r="AV727" s="66"/>
      <c r="AW727" s="66"/>
      <c r="AX727" s="66"/>
      <c r="AY727" s="66"/>
      <c r="AZ727" s="66"/>
      <c r="BA727" s="66"/>
    </row>
    <row r="728" spans="4:53" x14ac:dyDescent="0.25">
      <c r="D728" s="63"/>
      <c r="AB728" s="87"/>
      <c r="AC728" s="87"/>
      <c r="AJ728" s="66"/>
      <c r="AR728" s="66"/>
      <c r="AS728" s="66"/>
      <c r="AT728" s="66"/>
      <c r="AU728" s="66"/>
      <c r="AV728" s="66"/>
      <c r="AW728" s="66"/>
      <c r="AX728" s="66"/>
      <c r="AY728" s="66"/>
      <c r="AZ728" s="66"/>
      <c r="BA728" s="66"/>
    </row>
    <row r="729" spans="4:53" x14ac:dyDescent="0.25">
      <c r="D729" s="63"/>
      <c r="AB729" s="87"/>
      <c r="AC729" s="87"/>
      <c r="AJ729" s="66"/>
      <c r="AR729" s="66"/>
      <c r="AS729" s="66"/>
      <c r="AT729" s="66"/>
      <c r="AU729" s="66"/>
      <c r="AV729" s="66"/>
      <c r="AW729" s="66"/>
      <c r="AX729" s="66"/>
      <c r="AY729" s="66"/>
      <c r="AZ729" s="66"/>
      <c r="BA729" s="66"/>
    </row>
    <row r="730" spans="4:53" x14ac:dyDescent="0.25">
      <c r="D730" s="63"/>
      <c r="AB730" s="87"/>
      <c r="AC730" s="87"/>
      <c r="AJ730" s="66"/>
      <c r="AR730" s="66"/>
      <c r="AS730" s="66"/>
      <c r="AT730" s="66"/>
      <c r="AU730" s="66"/>
      <c r="AV730" s="66"/>
      <c r="AW730" s="66"/>
      <c r="AX730" s="66"/>
      <c r="AY730" s="66"/>
      <c r="AZ730" s="66"/>
      <c r="BA730" s="66"/>
    </row>
    <row r="731" spans="4:53" x14ac:dyDescent="0.25">
      <c r="D731" s="63"/>
      <c r="AB731" s="87"/>
      <c r="AC731" s="87"/>
      <c r="AJ731" s="66"/>
      <c r="AR731" s="66"/>
      <c r="AS731" s="66"/>
      <c r="AT731" s="66"/>
      <c r="AU731" s="66"/>
      <c r="AV731" s="66"/>
      <c r="AW731" s="66"/>
      <c r="AX731" s="66"/>
      <c r="AY731" s="66"/>
      <c r="AZ731" s="66"/>
      <c r="BA731" s="66"/>
    </row>
    <row r="732" spans="4:53" x14ac:dyDescent="0.25">
      <c r="D732" s="63"/>
      <c r="AB732" s="87"/>
      <c r="AC732" s="87"/>
      <c r="AJ732" s="66"/>
      <c r="AR732" s="66"/>
      <c r="AS732" s="66"/>
      <c r="AT732" s="66"/>
      <c r="AU732" s="66"/>
      <c r="AV732" s="66"/>
      <c r="AW732" s="66"/>
      <c r="AX732" s="66"/>
      <c r="AY732" s="66"/>
      <c r="AZ732" s="66"/>
      <c r="BA732" s="66"/>
    </row>
    <row r="733" spans="4:53" x14ac:dyDescent="0.25">
      <c r="D733" s="63"/>
      <c r="AB733" s="87"/>
      <c r="AC733" s="87"/>
      <c r="AJ733" s="66"/>
      <c r="AR733" s="66"/>
      <c r="AS733" s="66"/>
      <c r="AT733" s="66"/>
      <c r="AU733" s="66"/>
      <c r="AV733" s="66"/>
      <c r="AW733" s="66"/>
      <c r="AX733" s="66"/>
      <c r="AY733" s="66"/>
      <c r="AZ733" s="66"/>
      <c r="BA733" s="66"/>
    </row>
    <row r="734" spans="4:53" x14ac:dyDescent="0.25">
      <c r="D734" s="63"/>
      <c r="AB734" s="87"/>
      <c r="AC734" s="87"/>
      <c r="AJ734" s="66"/>
      <c r="AR734" s="66"/>
      <c r="AS734" s="66"/>
      <c r="AT734" s="66"/>
      <c r="AU734" s="66"/>
      <c r="AV734" s="66"/>
      <c r="AW734" s="66"/>
      <c r="AX734" s="66"/>
      <c r="AY734" s="66"/>
      <c r="AZ734" s="66"/>
      <c r="BA734" s="66"/>
    </row>
    <row r="735" spans="4:53" x14ac:dyDescent="0.25">
      <c r="D735" s="63"/>
      <c r="AB735" s="87"/>
      <c r="AC735" s="87"/>
      <c r="AJ735" s="66"/>
      <c r="AR735" s="66"/>
      <c r="AS735" s="66"/>
      <c r="AT735" s="66"/>
      <c r="AU735" s="66"/>
      <c r="AV735" s="66"/>
      <c r="AW735" s="66"/>
      <c r="AX735" s="66"/>
      <c r="AY735" s="66"/>
      <c r="AZ735" s="66"/>
      <c r="BA735" s="66"/>
    </row>
    <row r="736" spans="4:53" x14ac:dyDescent="0.25">
      <c r="D736" s="63"/>
      <c r="AB736" s="87"/>
      <c r="AC736" s="87"/>
      <c r="AJ736" s="66"/>
      <c r="AR736" s="66"/>
      <c r="AS736" s="66"/>
      <c r="AT736" s="66"/>
      <c r="AU736" s="66"/>
      <c r="AV736" s="66"/>
      <c r="AW736" s="66"/>
      <c r="AX736" s="66"/>
      <c r="AY736" s="66"/>
      <c r="AZ736" s="66"/>
      <c r="BA736" s="66"/>
    </row>
    <row r="737" spans="4:53" x14ac:dyDescent="0.25">
      <c r="D737" s="63"/>
      <c r="AB737" s="87"/>
      <c r="AC737" s="87"/>
      <c r="AJ737" s="66"/>
      <c r="AR737" s="66"/>
      <c r="AS737" s="66"/>
      <c r="AT737" s="66"/>
      <c r="AU737" s="66"/>
      <c r="AV737" s="66"/>
      <c r="AW737" s="66"/>
      <c r="AX737" s="66"/>
      <c r="AY737" s="66"/>
      <c r="AZ737" s="66"/>
      <c r="BA737" s="66"/>
    </row>
    <row r="738" spans="4:53" x14ac:dyDescent="0.25">
      <c r="D738" s="63"/>
      <c r="AB738" s="87"/>
      <c r="AC738" s="87"/>
      <c r="AJ738" s="66"/>
      <c r="AR738" s="66"/>
      <c r="AS738" s="66"/>
      <c r="AT738" s="66"/>
      <c r="AU738" s="66"/>
      <c r="AV738" s="66"/>
      <c r="AW738" s="66"/>
      <c r="AX738" s="66"/>
      <c r="AY738" s="66"/>
      <c r="AZ738" s="66"/>
      <c r="BA738" s="66"/>
    </row>
    <row r="739" spans="4:53" x14ac:dyDescent="0.25">
      <c r="D739" s="63"/>
      <c r="AB739" s="87"/>
      <c r="AC739" s="87"/>
      <c r="AJ739" s="66"/>
      <c r="AR739" s="66"/>
      <c r="AS739" s="66"/>
      <c r="AT739" s="66"/>
      <c r="AU739" s="66"/>
      <c r="AV739" s="66"/>
      <c r="AW739" s="66"/>
      <c r="AX739" s="66"/>
      <c r="AY739" s="66"/>
      <c r="AZ739" s="66"/>
      <c r="BA739" s="66"/>
    </row>
    <row r="740" spans="4:53" x14ac:dyDescent="0.25">
      <c r="D740" s="63"/>
      <c r="AB740" s="87"/>
      <c r="AC740" s="87"/>
      <c r="AJ740" s="66"/>
      <c r="AR740" s="66"/>
      <c r="AS740" s="66"/>
      <c r="AT740" s="66"/>
      <c r="AU740" s="66"/>
      <c r="AV740" s="66"/>
      <c r="AW740" s="66"/>
      <c r="AX740" s="66"/>
      <c r="AY740" s="66"/>
      <c r="AZ740" s="66"/>
      <c r="BA740" s="66"/>
    </row>
    <row r="741" spans="4:53" x14ac:dyDescent="0.25">
      <c r="D741" s="63"/>
      <c r="AB741" s="87"/>
      <c r="AC741" s="87"/>
      <c r="AJ741" s="66"/>
      <c r="AR741" s="66"/>
      <c r="AS741" s="66"/>
      <c r="AT741" s="66"/>
      <c r="AU741" s="66"/>
      <c r="AV741" s="66"/>
      <c r="AW741" s="66"/>
      <c r="AX741" s="66"/>
      <c r="AY741" s="66"/>
      <c r="AZ741" s="66"/>
      <c r="BA741" s="66"/>
    </row>
    <row r="742" spans="4:53" x14ac:dyDescent="0.25">
      <c r="D742" s="63"/>
      <c r="AB742" s="87"/>
      <c r="AC742" s="87"/>
      <c r="AJ742" s="66"/>
      <c r="AR742" s="66"/>
      <c r="AS742" s="66"/>
      <c r="AT742" s="66"/>
      <c r="AU742" s="66"/>
      <c r="AV742" s="66"/>
      <c r="AW742" s="66"/>
      <c r="AX742" s="66"/>
      <c r="AY742" s="66"/>
      <c r="AZ742" s="66"/>
      <c r="BA742" s="66"/>
    </row>
    <row r="743" spans="4:53" x14ac:dyDescent="0.25">
      <c r="D743" s="63"/>
      <c r="AB743" s="87"/>
      <c r="AC743" s="87"/>
      <c r="AJ743" s="66"/>
      <c r="AR743" s="66"/>
      <c r="AS743" s="66"/>
      <c r="AT743" s="66"/>
      <c r="AU743" s="66"/>
      <c r="AV743" s="66"/>
      <c r="AW743" s="66"/>
      <c r="AX743" s="66"/>
      <c r="AY743" s="66"/>
      <c r="AZ743" s="66"/>
      <c r="BA743" s="66"/>
    </row>
    <row r="744" spans="4:53" x14ac:dyDescent="0.25">
      <c r="D744" s="63"/>
      <c r="AB744" s="87"/>
      <c r="AC744" s="87"/>
      <c r="AJ744" s="66"/>
      <c r="AR744" s="66"/>
      <c r="AS744" s="66"/>
      <c r="AT744" s="66"/>
      <c r="AU744" s="66"/>
      <c r="AV744" s="66"/>
      <c r="AW744" s="66"/>
      <c r="AX744" s="66"/>
      <c r="AY744" s="66"/>
      <c r="AZ744" s="66"/>
      <c r="BA744" s="66"/>
    </row>
    <row r="745" spans="4:53" x14ac:dyDescent="0.25">
      <c r="D745" s="63"/>
      <c r="AB745" s="87"/>
      <c r="AC745" s="87"/>
      <c r="AJ745" s="66"/>
      <c r="AR745" s="66"/>
      <c r="AS745" s="66"/>
      <c r="AT745" s="66"/>
      <c r="AU745" s="66"/>
      <c r="AV745" s="66"/>
      <c r="AW745" s="66"/>
      <c r="AX745" s="66"/>
      <c r="AY745" s="66"/>
      <c r="AZ745" s="66"/>
      <c r="BA745" s="66"/>
    </row>
    <row r="746" spans="4:53" x14ac:dyDescent="0.25">
      <c r="D746" s="63"/>
      <c r="AB746" s="87"/>
      <c r="AC746" s="87"/>
      <c r="AJ746" s="66"/>
      <c r="AR746" s="66"/>
      <c r="AS746" s="66"/>
      <c r="AT746" s="66"/>
      <c r="AU746" s="66"/>
      <c r="AV746" s="66"/>
      <c r="AW746" s="66"/>
      <c r="AX746" s="66"/>
      <c r="AY746" s="66"/>
      <c r="AZ746" s="66"/>
      <c r="BA746" s="66"/>
    </row>
    <row r="747" spans="4:53" x14ac:dyDescent="0.25">
      <c r="D747" s="63"/>
      <c r="AB747" s="87"/>
      <c r="AC747" s="87"/>
      <c r="AJ747" s="66"/>
      <c r="AR747" s="66"/>
      <c r="AS747" s="66"/>
      <c r="AT747" s="66"/>
      <c r="AU747" s="66"/>
      <c r="AV747" s="66"/>
      <c r="AW747" s="66"/>
      <c r="AX747" s="66"/>
      <c r="AY747" s="66"/>
      <c r="AZ747" s="66"/>
      <c r="BA747" s="66"/>
    </row>
    <row r="748" spans="4:53" x14ac:dyDescent="0.25">
      <c r="D748" s="63"/>
      <c r="AB748" s="87"/>
      <c r="AC748" s="87"/>
      <c r="AJ748" s="66"/>
      <c r="AR748" s="66"/>
      <c r="AS748" s="66"/>
      <c r="AT748" s="66"/>
      <c r="AU748" s="66"/>
      <c r="AV748" s="66"/>
      <c r="AW748" s="66"/>
      <c r="AX748" s="66"/>
      <c r="AY748" s="66"/>
      <c r="AZ748" s="66"/>
      <c r="BA748" s="66"/>
    </row>
    <row r="749" spans="4:53" x14ac:dyDescent="0.25">
      <c r="D749" s="63"/>
      <c r="AB749" s="87"/>
      <c r="AC749" s="87"/>
      <c r="AJ749" s="66"/>
      <c r="AR749" s="66"/>
      <c r="AS749" s="66"/>
      <c r="AT749" s="66"/>
      <c r="AU749" s="66"/>
      <c r="AV749" s="66"/>
      <c r="AW749" s="66"/>
      <c r="AX749" s="66"/>
      <c r="AY749" s="66"/>
      <c r="AZ749" s="66"/>
      <c r="BA749" s="66"/>
    </row>
    <row r="750" spans="4:53" x14ac:dyDescent="0.25">
      <c r="D750" s="63"/>
      <c r="AB750" s="87"/>
      <c r="AC750" s="87"/>
      <c r="AJ750" s="66"/>
      <c r="AR750" s="66"/>
      <c r="AS750" s="66"/>
      <c r="AT750" s="66"/>
      <c r="AU750" s="66"/>
      <c r="AV750" s="66"/>
      <c r="AW750" s="66"/>
      <c r="AX750" s="66"/>
      <c r="AY750" s="66"/>
      <c r="AZ750" s="66"/>
      <c r="BA750" s="66"/>
    </row>
    <row r="751" spans="4:53" x14ac:dyDescent="0.25">
      <c r="D751" s="63"/>
      <c r="AB751" s="87"/>
      <c r="AC751" s="87"/>
      <c r="AJ751" s="66"/>
      <c r="AR751" s="66"/>
      <c r="AS751" s="66"/>
      <c r="AT751" s="66"/>
      <c r="AU751" s="66"/>
      <c r="AV751" s="66"/>
      <c r="AW751" s="66"/>
      <c r="AX751" s="66"/>
      <c r="AY751" s="66"/>
      <c r="AZ751" s="66"/>
      <c r="BA751" s="66"/>
    </row>
    <row r="752" spans="4:53" x14ac:dyDescent="0.25">
      <c r="D752" s="63"/>
      <c r="AB752" s="87"/>
      <c r="AC752" s="87"/>
      <c r="AJ752" s="66"/>
      <c r="AR752" s="66"/>
      <c r="AS752" s="66"/>
      <c r="AT752" s="66"/>
      <c r="AU752" s="66"/>
      <c r="AV752" s="66"/>
      <c r="AW752" s="66"/>
      <c r="AX752" s="66"/>
      <c r="AY752" s="66"/>
      <c r="AZ752" s="66"/>
      <c r="BA752" s="66"/>
    </row>
    <row r="753" spans="4:53" x14ac:dyDescent="0.25">
      <c r="D753" s="63"/>
      <c r="AB753" s="87"/>
      <c r="AC753" s="87"/>
      <c r="AJ753" s="66"/>
      <c r="AR753" s="66"/>
      <c r="AS753" s="66"/>
      <c r="AT753" s="66"/>
      <c r="AU753" s="66"/>
      <c r="AV753" s="66"/>
      <c r="AW753" s="66"/>
      <c r="AX753" s="66"/>
      <c r="AY753" s="66"/>
      <c r="AZ753" s="66"/>
      <c r="BA753" s="66"/>
    </row>
    <row r="754" spans="4:53" x14ac:dyDescent="0.25">
      <c r="D754" s="63"/>
      <c r="AB754" s="87"/>
      <c r="AC754" s="87"/>
      <c r="AJ754" s="66"/>
      <c r="AR754" s="66"/>
      <c r="AS754" s="66"/>
      <c r="AT754" s="66"/>
      <c r="AU754" s="66"/>
      <c r="AV754" s="66"/>
      <c r="AW754" s="66"/>
      <c r="AX754" s="66"/>
      <c r="AY754" s="66"/>
      <c r="AZ754" s="66"/>
      <c r="BA754" s="66"/>
    </row>
    <row r="755" spans="4:53" x14ac:dyDescent="0.25">
      <c r="D755" s="63"/>
      <c r="AB755" s="87"/>
      <c r="AC755" s="87"/>
      <c r="AJ755" s="66"/>
      <c r="AR755" s="66"/>
      <c r="AS755" s="66"/>
      <c r="AT755" s="66"/>
      <c r="AU755" s="66"/>
      <c r="AV755" s="66"/>
      <c r="AW755" s="66"/>
      <c r="AX755" s="66"/>
      <c r="AY755" s="66"/>
      <c r="AZ755" s="66"/>
      <c r="BA755" s="66"/>
    </row>
    <row r="756" spans="4:53" x14ac:dyDescent="0.25">
      <c r="D756" s="63"/>
      <c r="AB756" s="87"/>
      <c r="AC756" s="87"/>
      <c r="AJ756" s="66"/>
      <c r="AR756" s="66"/>
      <c r="AS756" s="66"/>
      <c r="AT756" s="66"/>
      <c r="AU756" s="66"/>
      <c r="AV756" s="66"/>
      <c r="AW756" s="66"/>
      <c r="AX756" s="66"/>
      <c r="AY756" s="66"/>
      <c r="AZ756" s="66"/>
      <c r="BA756" s="66"/>
    </row>
    <row r="757" spans="4:53" x14ac:dyDescent="0.25">
      <c r="D757" s="63"/>
      <c r="AB757" s="87"/>
      <c r="AC757" s="87"/>
      <c r="AJ757" s="66"/>
      <c r="AR757" s="66"/>
      <c r="AS757" s="66"/>
      <c r="AT757" s="66"/>
      <c r="AU757" s="66"/>
      <c r="AV757" s="66"/>
      <c r="AW757" s="66"/>
      <c r="AX757" s="66"/>
      <c r="AY757" s="66"/>
      <c r="AZ757" s="66"/>
      <c r="BA757" s="66"/>
    </row>
    <row r="758" spans="4:53" x14ac:dyDescent="0.25">
      <c r="D758" s="63"/>
      <c r="AB758" s="87"/>
      <c r="AC758" s="87"/>
      <c r="AJ758" s="66"/>
      <c r="AR758" s="66"/>
      <c r="AS758" s="66"/>
      <c r="AT758" s="66"/>
      <c r="AU758" s="66"/>
      <c r="AV758" s="66"/>
      <c r="AW758" s="66"/>
      <c r="AX758" s="66"/>
      <c r="AY758" s="66"/>
      <c r="AZ758" s="66"/>
      <c r="BA758" s="66"/>
    </row>
    <row r="759" spans="4:53" x14ac:dyDescent="0.25">
      <c r="D759" s="63"/>
      <c r="AB759" s="87"/>
      <c r="AC759" s="87"/>
      <c r="AJ759" s="66"/>
      <c r="AR759" s="66"/>
      <c r="AS759" s="66"/>
      <c r="AT759" s="66"/>
      <c r="AU759" s="66"/>
      <c r="AV759" s="66"/>
      <c r="AW759" s="66"/>
      <c r="AX759" s="66"/>
      <c r="AY759" s="66"/>
      <c r="AZ759" s="66"/>
      <c r="BA759" s="66"/>
    </row>
    <row r="760" spans="4:53" x14ac:dyDescent="0.25">
      <c r="D760" s="63"/>
      <c r="AB760" s="87"/>
      <c r="AC760" s="87"/>
      <c r="AJ760" s="66"/>
      <c r="AR760" s="66"/>
      <c r="AS760" s="66"/>
      <c r="AT760" s="66"/>
      <c r="AU760" s="66"/>
      <c r="AV760" s="66"/>
      <c r="AW760" s="66"/>
      <c r="AX760" s="66"/>
      <c r="AY760" s="66"/>
      <c r="AZ760" s="66"/>
      <c r="BA760" s="66"/>
    </row>
    <row r="761" spans="4:53" x14ac:dyDescent="0.25">
      <c r="D761" s="63"/>
      <c r="AB761" s="87"/>
      <c r="AC761" s="87"/>
      <c r="AJ761" s="66"/>
      <c r="AR761" s="66"/>
      <c r="AS761" s="66"/>
      <c r="AT761" s="66"/>
      <c r="AU761" s="66"/>
      <c r="AV761" s="66"/>
      <c r="AW761" s="66"/>
      <c r="AX761" s="66"/>
      <c r="AY761" s="66"/>
      <c r="AZ761" s="66"/>
      <c r="BA761" s="66"/>
    </row>
    <row r="762" spans="4:53" x14ac:dyDescent="0.25">
      <c r="D762" s="63"/>
      <c r="AB762" s="87"/>
      <c r="AC762" s="87"/>
      <c r="AJ762" s="66"/>
      <c r="AR762" s="66"/>
      <c r="AS762" s="66"/>
      <c r="AT762" s="66"/>
      <c r="AU762" s="66"/>
      <c r="AV762" s="66"/>
      <c r="AW762" s="66"/>
      <c r="AX762" s="66"/>
      <c r="AY762" s="66"/>
      <c r="AZ762" s="66"/>
      <c r="BA762" s="66"/>
    </row>
    <row r="763" spans="4:53" x14ac:dyDescent="0.25">
      <c r="D763" s="63"/>
      <c r="AB763" s="87"/>
      <c r="AC763" s="87"/>
      <c r="AJ763" s="66"/>
      <c r="AR763" s="66"/>
      <c r="AS763" s="66"/>
      <c r="AT763" s="66"/>
      <c r="AU763" s="66"/>
      <c r="AV763" s="66"/>
      <c r="AW763" s="66"/>
      <c r="AX763" s="66"/>
      <c r="AY763" s="66"/>
      <c r="AZ763" s="66"/>
      <c r="BA763" s="66"/>
    </row>
    <row r="764" spans="4:53" x14ac:dyDescent="0.25">
      <c r="D764" s="63"/>
      <c r="AB764" s="87"/>
      <c r="AC764" s="87"/>
      <c r="AJ764" s="66"/>
      <c r="AR764" s="66"/>
      <c r="AS764" s="66"/>
      <c r="AT764" s="66"/>
      <c r="AU764" s="66"/>
      <c r="AV764" s="66"/>
      <c r="AW764" s="66"/>
      <c r="AX764" s="66"/>
      <c r="AY764" s="66"/>
      <c r="AZ764" s="66"/>
      <c r="BA764" s="66"/>
    </row>
    <row r="765" spans="4:53" x14ac:dyDescent="0.25">
      <c r="D765" s="63"/>
      <c r="AB765" s="87"/>
      <c r="AC765" s="87"/>
      <c r="AJ765" s="66"/>
      <c r="AR765" s="66"/>
      <c r="AS765" s="66"/>
      <c r="AT765" s="66"/>
      <c r="AU765" s="66"/>
      <c r="AV765" s="66"/>
      <c r="AW765" s="66"/>
      <c r="AX765" s="66"/>
      <c r="AY765" s="66"/>
      <c r="AZ765" s="66"/>
      <c r="BA765" s="66"/>
    </row>
    <row r="766" spans="4:53" x14ac:dyDescent="0.25">
      <c r="D766" s="63"/>
      <c r="AB766" s="87"/>
      <c r="AC766" s="87"/>
      <c r="AJ766" s="66"/>
      <c r="AR766" s="66"/>
      <c r="AS766" s="66"/>
      <c r="AT766" s="66"/>
      <c r="AU766" s="66"/>
      <c r="AV766" s="66"/>
      <c r="AW766" s="66"/>
      <c r="AX766" s="66"/>
      <c r="AY766" s="66"/>
      <c r="AZ766" s="66"/>
      <c r="BA766" s="66"/>
    </row>
    <row r="767" spans="4:53" x14ac:dyDescent="0.25">
      <c r="D767" s="63"/>
      <c r="AB767" s="87"/>
      <c r="AC767" s="87"/>
      <c r="AJ767" s="66"/>
      <c r="AR767" s="66"/>
      <c r="AS767" s="66"/>
      <c r="AT767" s="66"/>
      <c r="AU767" s="66"/>
      <c r="AV767" s="66"/>
      <c r="AW767" s="66"/>
      <c r="AX767" s="66"/>
      <c r="AY767" s="66"/>
      <c r="AZ767" s="66"/>
      <c r="BA767" s="66"/>
    </row>
    <row r="768" spans="4:53" x14ac:dyDescent="0.25">
      <c r="D768" s="63"/>
      <c r="AB768" s="87"/>
      <c r="AC768" s="87"/>
      <c r="AJ768" s="66"/>
      <c r="AR768" s="66"/>
      <c r="AS768" s="66"/>
      <c r="AT768" s="66"/>
      <c r="AU768" s="66"/>
      <c r="AV768" s="66"/>
      <c r="AW768" s="66"/>
      <c r="AX768" s="66"/>
      <c r="AY768" s="66"/>
      <c r="AZ768" s="66"/>
      <c r="BA768" s="66"/>
    </row>
    <row r="769" spans="4:53" x14ac:dyDescent="0.25">
      <c r="D769" s="63"/>
      <c r="AB769" s="87"/>
      <c r="AC769" s="87"/>
      <c r="AJ769" s="66"/>
      <c r="AR769" s="66"/>
      <c r="AS769" s="66"/>
      <c r="AT769" s="66"/>
      <c r="AU769" s="66"/>
      <c r="AV769" s="66"/>
      <c r="AW769" s="66"/>
      <c r="AX769" s="66"/>
      <c r="AY769" s="66"/>
      <c r="AZ769" s="66"/>
      <c r="BA769" s="66"/>
    </row>
    <row r="770" spans="4:53" x14ac:dyDescent="0.25">
      <c r="D770" s="63"/>
      <c r="AB770" s="87"/>
      <c r="AC770" s="87"/>
      <c r="AJ770" s="66"/>
      <c r="AR770" s="66"/>
      <c r="AS770" s="66"/>
      <c r="AT770" s="66"/>
      <c r="AU770" s="66"/>
      <c r="AV770" s="66"/>
      <c r="AW770" s="66"/>
      <c r="AX770" s="66"/>
      <c r="AY770" s="66"/>
      <c r="AZ770" s="66"/>
      <c r="BA770" s="66"/>
    </row>
    <row r="771" spans="4:53" x14ac:dyDescent="0.25">
      <c r="D771" s="63"/>
      <c r="AB771" s="87"/>
      <c r="AC771" s="87"/>
      <c r="AJ771" s="66"/>
      <c r="AR771" s="66"/>
      <c r="AS771" s="66"/>
      <c r="AT771" s="66"/>
      <c r="AU771" s="66"/>
      <c r="AV771" s="66"/>
      <c r="AW771" s="66"/>
      <c r="AX771" s="66"/>
      <c r="AY771" s="66"/>
      <c r="AZ771" s="66"/>
      <c r="BA771" s="66"/>
    </row>
    <row r="772" spans="4:53" x14ac:dyDescent="0.25">
      <c r="D772" s="63"/>
      <c r="AB772" s="87"/>
      <c r="AC772" s="87"/>
      <c r="AJ772" s="66"/>
      <c r="AR772" s="66"/>
      <c r="AS772" s="66"/>
      <c r="AT772" s="66"/>
      <c r="AU772" s="66"/>
      <c r="AV772" s="66"/>
      <c r="AW772" s="66"/>
      <c r="AX772" s="66"/>
      <c r="AY772" s="66"/>
      <c r="AZ772" s="66"/>
      <c r="BA772" s="66"/>
    </row>
    <row r="773" spans="4:53" x14ac:dyDescent="0.25">
      <c r="D773" s="63"/>
      <c r="AB773" s="87"/>
      <c r="AC773" s="87"/>
      <c r="AJ773" s="66"/>
      <c r="AR773" s="66"/>
      <c r="AS773" s="66"/>
      <c r="AT773" s="66"/>
      <c r="AU773" s="66"/>
      <c r="AV773" s="66"/>
      <c r="AW773" s="66"/>
      <c r="AX773" s="66"/>
      <c r="AY773" s="66"/>
      <c r="AZ773" s="66"/>
      <c r="BA773" s="66"/>
    </row>
    <row r="774" spans="4:53" x14ac:dyDescent="0.25">
      <c r="D774" s="63"/>
      <c r="AB774" s="87"/>
      <c r="AC774" s="87"/>
      <c r="AJ774" s="66"/>
      <c r="AR774" s="66"/>
      <c r="AS774" s="66"/>
      <c r="AT774" s="66"/>
      <c r="AU774" s="66"/>
      <c r="AV774" s="66"/>
      <c r="AW774" s="66"/>
      <c r="AX774" s="66"/>
      <c r="AY774" s="66"/>
      <c r="AZ774" s="66"/>
      <c r="BA774" s="66"/>
    </row>
    <row r="775" spans="4:53" x14ac:dyDescent="0.25">
      <c r="D775" s="63"/>
      <c r="AB775" s="87"/>
      <c r="AC775" s="87"/>
      <c r="AJ775" s="66"/>
      <c r="AR775" s="66"/>
      <c r="AS775" s="66"/>
      <c r="AT775" s="66"/>
      <c r="AU775" s="66"/>
      <c r="AV775" s="66"/>
      <c r="AW775" s="66"/>
      <c r="AX775" s="66"/>
      <c r="AY775" s="66"/>
      <c r="AZ775" s="66"/>
      <c r="BA775" s="66"/>
    </row>
    <row r="776" spans="4:53" x14ac:dyDescent="0.25">
      <c r="D776" s="63"/>
      <c r="AB776" s="87"/>
      <c r="AC776" s="87"/>
      <c r="AJ776" s="66"/>
      <c r="AR776" s="66"/>
      <c r="AS776" s="66"/>
      <c r="AT776" s="66"/>
      <c r="AU776" s="66"/>
      <c r="AV776" s="66"/>
      <c r="AW776" s="66"/>
      <c r="AX776" s="66"/>
      <c r="AY776" s="66"/>
      <c r="AZ776" s="66"/>
      <c r="BA776" s="66"/>
    </row>
    <row r="777" spans="4:53" x14ac:dyDescent="0.25">
      <c r="D777" s="63"/>
      <c r="AB777" s="87"/>
      <c r="AC777" s="87"/>
      <c r="AJ777" s="66"/>
      <c r="AR777" s="66"/>
      <c r="AS777" s="66"/>
      <c r="AT777" s="66"/>
      <c r="AU777" s="66"/>
      <c r="AV777" s="66"/>
      <c r="AW777" s="66"/>
      <c r="AX777" s="66"/>
      <c r="AY777" s="66"/>
      <c r="AZ777" s="66"/>
      <c r="BA777" s="66"/>
    </row>
    <row r="778" spans="4:53" x14ac:dyDescent="0.25">
      <c r="D778" s="63"/>
      <c r="AB778" s="87"/>
      <c r="AC778" s="87"/>
      <c r="AJ778" s="66"/>
      <c r="AR778" s="66"/>
      <c r="AS778" s="66"/>
      <c r="AT778" s="66"/>
      <c r="AU778" s="66"/>
      <c r="AV778" s="66"/>
      <c r="AW778" s="66"/>
      <c r="AX778" s="66"/>
      <c r="AY778" s="66"/>
      <c r="AZ778" s="66"/>
      <c r="BA778" s="66"/>
    </row>
    <row r="779" spans="4:53" x14ac:dyDescent="0.25">
      <c r="D779" s="63"/>
      <c r="AB779" s="87"/>
      <c r="AC779" s="87"/>
      <c r="AJ779" s="66"/>
      <c r="AR779" s="66"/>
      <c r="AS779" s="66"/>
      <c r="AT779" s="66"/>
      <c r="AU779" s="66"/>
      <c r="AV779" s="66"/>
      <c r="AW779" s="66"/>
      <c r="AX779" s="66"/>
      <c r="AY779" s="66"/>
      <c r="AZ779" s="66"/>
      <c r="BA779" s="66"/>
    </row>
    <row r="780" spans="4:53" x14ac:dyDescent="0.25">
      <c r="D780" s="63"/>
      <c r="AB780" s="87"/>
      <c r="AC780" s="87"/>
      <c r="AJ780" s="66"/>
      <c r="AR780" s="66"/>
      <c r="AS780" s="66"/>
      <c r="AT780" s="66"/>
      <c r="AU780" s="66"/>
      <c r="AV780" s="66"/>
      <c r="AW780" s="66"/>
      <c r="AX780" s="66"/>
      <c r="AY780" s="66"/>
      <c r="AZ780" s="66"/>
      <c r="BA780" s="66"/>
    </row>
    <row r="781" spans="4:53" x14ac:dyDescent="0.25">
      <c r="D781" s="63"/>
      <c r="AB781" s="87"/>
      <c r="AC781" s="87"/>
      <c r="AJ781" s="66"/>
      <c r="AR781" s="66"/>
      <c r="AS781" s="66"/>
      <c r="AT781" s="66"/>
      <c r="AU781" s="66"/>
      <c r="AV781" s="66"/>
      <c r="AW781" s="66"/>
      <c r="AX781" s="66"/>
      <c r="AY781" s="66"/>
      <c r="AZ781" s="66"/>
      <c r="BA781" s="66"/>
    </row>
    <row r="782" spans="4:53" x14ac:dyDescent="0.25">
      <c r="D782" s="63"/>
      <c r="AB782" s="87"/>
      <c r="AC782" s="87"/>
      <c r="AJ782" s="66"/>
      <c r="AR782" s="66"/>
      <c r="AS782" s="66"/>
      <c r="AT782" s="66"/>
      <c r="AU782" s="66"/>
      <c r="AV782" s="66"/>
      <c r="AW782" s="66"/>
      <c r="AX782" s="66"/>
      <c r="AY782" s="66"/>
      <c r="AZ782" s="66"/>
      <c r="BA782" s="66"/>
    </row>
    <row r="783" spans="4:53" x14ac:dyDescent="0.25">
      <c r="D783" s="63"/>
      <c r="AB783" s="87"/>
      <c r="AC783" s="87"/>
      <c r="AJ783" s="66"/>
      <c r="AR783" s="66"/>
      <c r="AS783" s="66"/>
      <c r="AT783" s="66"/>
      <c r="AU783" s="66"/>
      <c r="AV783" s="66"/>
      <c r="AW783" s="66"/>
      <c r="AX783" s="66"/>
      <c r="AY783" s="66"/>
      <c r="AZ783" s="66"/>
      <c r="BA783" s="66"/>
    </row>
    <row r="784" spans="4:53" x14ac:dyDescent="0.25">
      <c r="D784" s="63"/>
      <c r="AB784" s="87"/>
      <c r="AC784" s="87"/>
      <c r="AJ784" s="66"/>
      <c r="AR784" s="66"/>
      <c r="AS784" s="66"/>
      <c r="AT784" s="66"/>
      <c r="AU784" s="66"/>
      <c r="AV784" s="66"/>
      <c r="AW784" s="66"/>
      <c r="AX784" s="66"/>
      <c r="AY784" s="66"/>
      <c r="AZ784" s="66"/>
      <c r="BA784" s="66"/>
    </row>
    <row r="785" spans="4:53" x14ac:dyDescent="0.25">
      <c r="D785" s="63"/>
      <c r="AB785" s="87"/>
      <c r="AC785" s="87"/>
      <c r="AJ785" s="66"/>
      <c r="AR785" s="66"/>
      <c r="AS785" s="66"/>
      <c r="AT785" s="66"/>
      <c r="AU785" s="66"/>
      <c r="AV785" s="66"/>
      <c r="AW785" s="66"/>
      <c r="AX785" s="66"/>
      <c r="AY785" s="66"/>
      <c r="AZ785" s="66"/>
      <c r="BA785" s="66"/>
    </row>
    <row r="786" spans="4:53" x14ac:dyDescent="0.25">
      <c r="D786" s="63"/>
      <c r="AB786" s="87"/>
      <c r="AC786" s="87"/>
      <c r="AJ786" s="66"/>
      <c r="AR786" s="66"/>
      <c r="AS786" s="66"/>
      <c r="AT786" s="66"/>
      <c r="AU786" s="66"/>
      <c r="AV786" s="66"/>
      <c r="AW786" s="66"/>
      <c r="AX786" s="66"/>
      <c r="AY786" s="66"/>
      <c r="AZ786" s="66"/>
      <c r="BA786" s="66"/>
    </row>
    <row r="787" spans="4:53" x14ac:dyDescent="0.25">
      <c r="D787" s="63"/>
      <c r="AB787" s="87"/>
      <c r="AC787" s="87"/>
      <c r="AJ787" s="66"/>
      <c r="AR787" s="66"/>
      <c r="AS787" s="66"/>
      <c r="AT787" s="66"/>
      <c r="AU787" s="66"/>
      <c r="AV787" s="66"/>
      <c r="AW787" s="66"/>
      <c r="AX787" s="66"/>
      <c r="AY787" s="66"/>
      <c r="AZ787" s="66"/>
      <c r="BA787" s="66"/>
    </row>
    <row r="788" spans="4:53" x14ac:dyDescent="0.25">
      <c r="D788" s="63"/>
      <c r="AB788" s="87"/>
      <c r="AC788" s="87"/>
      <c r="AJ788" s="66"/>
      <c r="AR788" s="66"/>
      <c r="AS788" s="66"/>
      <c r="AT788" s="66"/>
      <c r="AU788" s="66"/>
      <c r="AV788" s="66"/>
      <c r="AW788" s="66"/>
      <c r="AX788" s="66"/>
      <c r="AY788" s="66"/>
      <c r="AZ788" s="66"/>
      <c r="BA788" s="66"/>
    </row>
    <row r="789" spans="4:53" x14ac:dyDescent="0.25">
      <c r="D789" s="63"/>
      <c r="AB789" s="87"/>
      <c r="AC789" s="87"/>
      <c r="AJ789" s="66"/>
      <c r="AR789" s="66"/>
      <c r="AS789" s="66"/>
      <c r="AT789" s="66"/>
      <c r="AU789" s="66"/>
      <c r="AV789" s="66"/>
      <c r="AW789" s="66"/>
      <c r="AX789" s="66"/>
      <c r="AY789" s="66"/>
      <c r="AZ789" s="66"/>
      <c r="BA789" s="66"/>
    </row>
    <row r="790" spans="4:53" x14ac:dyDescent="0.25">
      <c r="D790" s="63"/>
      <c r="AB790" s="87"/>
      <c r="AC790" s="87"/>
      <c r="AJ790" s="66"/>
      <c r="AR790" s="66"/>
      <c r="AS790" s="66"/>
      <c r="AT790" s="66"/>
      <c r="AU790" s="66"/>
      <c r="AV790" s="66"/>
      <c r="AW790" s="66"/>
      <c r="AX790" s="66"/>
      <c r="AY790" s="66"/>
      <c r="AZ790" s="66"/>
      <c r="BA790" s="66"/>
    </row>
    <row r="791" spans="4:53" x14ac:dyDescent="0.25">
      <c r="D791" s="63"/>
      <c r="AB791" s="87"/>
      <c r="AC791" s="87"/>
      <c r="AJ791" s="66"/>
      <c r="AR791" s="66"/>
      <c r="AS791" s="66"/>
      <c r="AT791" s="66"/>
      <c r="AU791" s="66"/>
      <c r="AV791" s="66"/>
      <c r="AW791" s="66"/>
      <c r="AX791" s="66"/>
      <c r="AY791" s="66"/>
      <c r="AZ791" s="66"/>
      <c r="BA791" s="66"/>
    </row>
    <row r="792" spans="4:53" x14ac:dyDescent="0.25">
      <c r="D792" s="63"/>
      <c r="AB792" s="87"/>
      <c r="AC792" s="87"/>
      <c r="AJ792" s="66"/>
      <c r="AR792" s="66"/>
      <c r="AS792" s="66"/>
      <c r="AT792" s="66"/>
      <c r="AU792" s="66"/>
      <c r="AV792" s="66"/>
      <c r="AW792" s="66"/>
      <c r="AX792" s="66"/>
      <c r="AY792" s="66"/>
      <c r="AZ792" s="66"/>
      <c r="BA792" s="66"/>
    </row>
    <row r="793" spans="4:53" x14ac:dyDescent="0.25">
      <c r="D793" s="63"/>
      <c r="AB793" s="87"/>
      <c r="AC793" s="87"/>
      <c r="AJ793" s="66"/>
      <c r="AR793" s="66"/>
      <c r="AS793" s="66"/>
      <c r="AT793" s="66"/>
      <c r="AU793" s="66"/>
      <c r="AV793" s="66"/>
      <c r="AW793" s="66"/>
      <c r="AX793" s="66"/>
      <c r="AY793" s="66"/>
      <c r="AZ793" s="66"/>
      <c r="BA793" s="66"/>
    </row>
    <row r="794" spans="4:53" x14ac:dyDescent="0.25">
      <c r="D794" s="63"/>
      <c r="AB794" s="87"/>
      <c r="AC794" s="87"/>
      <c r="AJ794" s="66"/>
      <c r="AR794" s="66"/>
      <c r="AS794" s="66"/>
      <c r="AT794" s="66"/>
      <c r="AU794" s="66"/>
      <c r="AV794" s="66"/>
      <c r="AW794" s="66"/>
      <c r="AX794" s="66"/>
      <c r="AY794" s="66"/>
      <c r="AZ794" s="66"/>
      <c r="BA794" s="66"/>
    </row>
    <row r="795" spans="4:53" x14ac:dyDescent="0.25">
      <c r="D795" s="63"/>
      <c r="AB795" s="87"/>
      <c r="AC795" s="87"/>
      <c r="AJ795" s="66"/>
      <c r="AR795" s="66"/>
      <c r="AS795" s="66"/>
      <c r="AT795" s="66"/>
      <c r="AU795" s="66"/>
      <c r="AV795" s="66"/>
      <c r="AW795" s="66"/>
      <c r="AX795" s="66"/>
      <c r="AY795" s="66"/>
      <c r="AZ795" s="66"/>
      <c r="BA795" s="66"/>
    </row>
    <row r="796" spans="4:53" x14ac:dyDescent="0.25">
      <c r="D796" s="63"/>
      <c r="AB796" s="87"/>
      <c r="AC796" s="87"/>
      <c r="AJ796" s="66"/>
      <c r="AR796" s="66"/>
      <c r="AS796" s="66"/>
      <c r="AT796" s="66"/>
      <c r="AU796" s="66"/>
      <c r="AV796" s="66"/>
      <c r="AW796" s="66"/>
      <c r="AX796" s="66"/>
      <c r="AY796" s="66"/>
      <c r="AZ796" s="66"/>
      <c r="BA796" s="66"/>
    </row>
    <row r="797" spans="4:53" x14ac:dyDescent="0.25">
      <c r="D797" s="63"/>
      <c r="AB797" s="87"/>
      <c r="AC797" s="87"/>
      <c r="AJ797" s="66"/>
      <c r="AR797" s="66"/>
      <c r="AS797" s="66"/>
      <c r="AT797" s="66"/>
      <c r="AU797" s="66"/>
      <c r="AV797" s="66"/>
      <c r="AW797" s="66"/>
      <c r="AX797" s="66"/>
      <c r="AY797" s="66"/>
      <c r="AZ797" s="66"/>
      <c r="BA797" s="66"/>
    </row>
    <row r="798" spans="4:53" x14ac:dyDescent="0.25">
      <c r="D798" s="63"/>
      <c r="AB798" s="87"/>
      <c r="AC798" s="87"/>
      <c r="AJ798" s="66"/>
      <c r="AR798" s="66"/>
      <c r="AS798" s="66"/>
      <c r="AT798" s="66"/>
      <c r="AU798" s="66"/>
      <c r="AV798" s="66"/>
      <c r="AW798" s="66"/>
      <c r="AX798" s="66"/>
      <c r="AY798" s="66"/>
      <c r="AZ798" s="66"/>
      <c r="BA798" s="66"/>
    </row>
    <row r="799" spans="4:53" x14ac:dyDescent="0.25">
      <c r="D799" s="63"/>
      <c r="AB799" s="87"/>
      <c r="AC799" s="87"/>
      <c r="AJ799" s="66"/>
      <c r="AR799" s="66"/>
      <c r="AS799" s="66"/>
      <c r="AT799" s="66"/>
      <c r="AU799" s="66"/>
      <c r="AV799" s="66"/>
      <c r="AW799" s="66"/>
      <c r="AX799" s="66"/>
      <c r="AY799" s="66"/>
      <c r="AZ799" s="66"/>
      <c r="BA799" s="66"/>
    </row>
    <row r="800" spans="4:53" x14ac:dyDescent="0.25">
      <c r="D800" s="63"/>
      <c r="AB800" s="87"/>
      <c r="AC800" s="87"/>
      <c r="AJ800" s="66"/>
      <c r="AR800" s="66"/>
      <c r="AS800" s="66"/>
      <c r="AT800" s="66"/>
      <c r="AU800" s="66"/>
      <c r="AV800" s="66"/>
      <c r="AW800" s="66"/>
      <c r="AX800" s="66"/>
      <c r="AY800" s="66"/>
      <c r="AZ800" s="66"/>
      <c r="BA800" s="66"/>
    </row>
    <row r="801" spans="4:53" x14ac:dyDescent="0.25">
      <c r="D801" s="63"/>
      <c r="AB801" s="87"/>
      <c r="AC801" s="87"/>
      <c r="AJ801" s="66"/>
      <c r="AR801" s="66"/>
      <c r="AS801" s="66"/>
      <c r="AT801" s="66"/>
      <c r="AU801" s="66"/>
      <c r="AV801" s="66"/>
      <c r="AW801" s="66"/>
      <c r="AX801" s="66"/>
      <c r="AY801" s="66"/>
      <c r="AZ801" s="66"/>
      <c r="BA801" s="66"/>
    </row>
    <row r="802" spans="4:53" x14ac:dyDescent="0.25">
      <c r="D802" s="63"/>
      <c r="AB802" s="87"/>
      <c r="AC802" s="87"/>
      <c r="AJ802" s="66"/>
      <c r="AR802" s="66"/>
      <c r="AS802" s="66"/>
      <c r="AT802" s="66"/>
      <c r="AU802" s="66"/>
      <c r="AV802" s="66"/>
      <c r="AW802" s="66"/>
      <c r="AX802" s="66"/>
      <c r="AY802" s="66"/>
      <c r="AZ802" s="66"/>
      <c r="BA802" s="66"/>
    </row>
    <row r="803" spans="4:53" x14ac:dyDescent="0.25">
      <c r="D803" s="63"/>
      <c r="AB803" s="87"/>
      <c r="AC803" s="87"/>
      <c r="AJ803" s="66"/>
      <c r="AR803" s="66"/>
      <c r="AS803" s="66"/>
      <c r="AT803" s="66"/>
      <c r="AU803" s="66"/>
      <c r="AV803" s="66"/>
      <c r="AW803" s="66"/>
      <c r="AX803" s="66"/>
      <c r="AY803" s="66"/>
      <c r="AZ803" s="66"/>
      <c r="BA803" s="66"/>
    </row>
    <row r="804" spans="4:53" x14ac:dyDescent="0.25">
      <c r="D804" s="63"/>
      <c r="AB804" s="87"/>
      <c r="AC804" s="87"/>
      <c r="AJ804" s="66"/>
      <c r="AR804" s="66"/>
      <c r="AS804" s="66"/>
      <c r="AT804" s="66"/>
      <c r="AU804" s="66"/>
      <c r="AV804" s="66"/>
      <c r="AW804" s="66"/>
      <c r="AX804" s="66"/>
      <c r="AY804" s="66"/>
      <c r="AZ804" s="66"/>
      <c r="BA804" s="66"/>
    </row>
    <row r="805" spans="4:53" x14ac:dyDescent="0.25">
      <c r="D805" s="63"/>
      <c r="AB805" s="87"/>
      <c r="AC805" s="87"/>
      <c r="AJ805" s="66"/>
      <c r="AR805" s="66"/>
      <c r="AS805" s="66"/>
      <c r="AT805" s="66"/>
      <c r="AU805" s="66"/>
      <c r="AV805" s="66"/>
      <c r="AW805" s="66"/>
      <c r="AX805" s="66"/>
      <c r="AY805" s="66"/>
      <c r="AZ805" s="66"/>
      <c r="BA805" s="66"/>
    </row>
    <row r="806" spans="4:53" x14ac:dyDescent="0.25">
      <c r="D806" s="63"/>
      <c r="AB806" s="87"/>
      <c r="AC806" s="87"/>
      <c r="AJ806" s="66"/>
      <c r="AR806" s="66"/>
      <c r="AS806" s="66"/>
      <c r="AT806" s="66"/>
      <c r="AU806" s="66"/>
      <c r="AV806" s="66"/>
      <c r="AW806" s="66"/>
      <c r="AX806" s="66"/>
      <c r="AY806" s="66"/>
      <c r="AZ806" s="66"/>
      <c r="BA806" s="66"/>
    </row>
    <row r="807" spans="4:53" x14ac:dyDescent="0.25">
      <c r="D807" s="63"/>
      <c r="AB807" s="87"/>
      <c r="AC807" s="87"/>
      <c r="AJ807" s="66"/>
      <c r="AR807" s="66"/>
      <c r="AS807" s="66"/>
      <c r="AT807" s="66"/>
      <c r="AU807" s="66"/>
      <c r="AV807" s="66"/>
      <c r="AW807" s="66"/>
      <c r="AX807" s="66"/>
      <c r="AY807" s="66"/>
      <c r="AZ807" s="66"/>
      <c r="BA807" s="66"/>
    </row>
    <row r="808" spans="4:53" x14ac:dyDescent="0.25">
      <c r="D808" s="63"/>
      <c r="AB808" s="87"/>
      <c r="AC808" s="87"/>
      <c r="AJ808" s="66"/>
      <c r="AR808" s="66"/>
      <c r="AS808" s="66"/>
      <c r="AT808" s="66"/>
      <c r="AU808" s="66"/>
      <c r="AV808" s="66"/>
      <c r="AW808" s="66"/>
      <c r="AX808" s="66"/>
      <c r="AY808" s="66"/>
      <c r="AZ808" s="66"/>
      <c r="BA808" s="66"/>
    </row>
    <row r="809" spans="4:53" x14ac:dyDescent="0.25">
      <c r="D809" s="63"/>
      <c r="AB809" s="87"/>
      <c r="AC809" s="87"/>
      <c r="AJ809" s="66"/>
      <c r="AR809" s="66"/>
      <c r="AS809" s="66"/>
      <c r="AT809" s="66"/>
      <c r="AU809" s="66"/>
      <c r="AV809" s="66"/>
      <c r="AW809" s="66"/>
      <c r="AX809" s="66"/>
      <c r="AY809" s="66"/>
      <c r="AZ809" s="66"/>
      <c r="BA809" s="66"/>
    </row>
    <row r="810" spans="4:53" x14ac:dyDescent="0.25">
      <c r="D810" s="63"/>
      <c r="AB810" s="87"/>
      <c r="AC810" s="87"/>
      <c r="AJ810" s="66"/>
      <c r="AR810" s="66"/>
      <c r="AS810" s="66"/>
      <c r="AT810" s="66"/>
      <c r="AU810" s="66"/>
      <c r="AV810" s="66"/>
      <c r="AW810" s="66"/>
      <c r="AX810" s="66"/>
      <c r="AY810" s="66"/>
      <c r="AZ810" s="66"/>
      <c r="BA810" s="66"/>
    </row>
    <row r="811" spans="4:53" x14ac:dyDescent="0.25">
      <c r="D811" s="63"/>
      <c r="AB811" s="87"/>
      <c r="AC811" s="87"/>
      <c r="AJ811" s="66"/>
      <c r="AR811" s="66"/>
      <c r="AS811" s="66"/>
      <c r="AT811" s="66"/>
      <c r="AU811" s="66"/>
      <c r="AV811" s="66"/>
      <c r="AW811" s="66"/>
      <c r="AX811" s="66"/>
      <c r="AY811" s="66"/>
      <c r="AZ811" s="66"/>
      <c r="BA811" s="66"/>
    </row>
    <row r="812" spans="4:53" x14ac:dyDescent="0.25">
      <c r="D812" s="63"/>
      <c r="AB812" s="87"/>
      <c r="AC812" s="87"/>
      <c r="AJ812" s="66"/>
      <c r="AR812" s="66"/>
      <c r="AS812" s="66"/>
      <c r="AT812" s="66"/>
      <c r="AU812" s="66"/>
      <c r="AV812" s="66"/>
      <c r="AW812" s="66"/>
      <c r="AX812" s="66"/>
      <c r="AY812" s="66"/>
      <c r="AZ812" s="66"/>
      <c r="BA812" s="66"/>
    </row>
    <row r="813" spans="4:53" x14ac:dyDescent="0.25">
      <c r="D813" s="63"/>
      <c r="AB813" s="87"/>
      <c r="AC813" s="87"/>
      <c r="AJ813" s="66"/>
      <c r="AR813" s="66"/>
      <c r="AS813" s="66"/>
      <c r="AT813" s="66"/>
      <c r="AU813" s="66"/>
      <c r="AV813" s="66"/>
      <c r="AW813" s="66"/>
      <c r="AX813" s="66"/>
      <c r="AY813" s="66"/>
      <c r="AZ813" s="66"/>
      <c r="BA813" s="66"/>
    </row>
    <row r="814" spans="4:53" x14ac:dyDescent="0.25">
      <c r="D814" s="63"/>
      <c r="AB814" s="87"/>
      <c r="AC814" s="87"/>
      <c r="AJ814" s="66"/>
      <c r="AR814" s="66"/>
      <c r="AS814" s="66"/>
      <c r="AT814" s="66"/>
      <c r="AU814" s="66"/>
      <c r="AV814" s="66"/>
      <c r="AW814" s="66"/>
      <c r="AX814" s="66"/>
      <c r="AY814" s="66"/>
      <c r="AZ814" s="66"/>
      <c r="BA814" s="66"/>
    </row>
    <row r="815" spans="4:53" x14ac:dyDescent="0.25">
      <c r="D815" s="63"/>
      <c r="AB815" s="87"/>
      <c r="AC815" s="87"/>
      <c r="AJ815" s="66"/>
      <c r="AR815" s="66"/>
      <c r="AS815" s="66"/>
      <c r="AT815" s="66"/>
      <c r="AU815" s="66"/>
      <c r="AV815" s="66"/>
      <c r="AW815" s="66"/>
      <c r="AX815" s="66"/>
      <c r="AY815" s="66"/>
      <c r="AZ815" s="66"/>
      <c r="BA815" s="66"/>
    </row>
    <row r="816" spans="4:53" x14ac:dyDescent="0.25">
      <c r="D816" s="63"/>
      <c r="AB816" s="87"/>
      <c r="AC816" s="87"/>
      <c r="AJ816" s="66"/>
      <c r="AR816" s="66"/>
      <c r="AS816" s="66"/>
      <c r="AT816" s="66"/>
      <c r="AU816" s="66"/>
      <c r="AV816" s="66"/>
      <c r="AW816" s="66"/>
      <c r="AX816" s="66"/>
      <c r="AY816" s="66"/>
      <c r="AZ816" s="66"/>
      <c r="BA816" s="66"/>
    </row>
    <row r="817" spans="4:53" x14ac:dyDescent="0.25">
      <c r="D817" s="63"/>
      <c r="AB817" s="87"/>
      <c r="AC817" s="87"/>
      <c r="AJ817" s="66"/>
      <c r="AR817" s="66"/>
      <c r="AS817" s="66"/>
      <c r="AT817" s="66"/>
      <c r="AU817" s="66"/>
      <c r="AV817" s="66"/>
      <c r="AW817" s="66"/>
      <c r="AX817" s="66"/>
      <c r="AY817" s="66"/>
      <c r="AZ817" s="66"/>
      <c r="BA817" s="66"/>
    </row>
    <row r="818" spans="4:53" x14ac:dyDescent="0.25">
      <c r="D818" s="63"/>
      <c r="AB818" s="87"/>
      <c r="AC818" s="87"/>
      <c r="AJ818" s="66"/>
      <c r="AR818" s="66"/>
      <c r="AS818" s="66"/>
      <c r="AT818" s="66"/>
      <c r="AU818" s="66"/>
      <c r="AV818" s="66"/>
      <c r="AW818" s="66"/>
      <c r="AX818" s="66"/>
      <c r="AY818" s="66"/>
      <c r="AZ818" s="66"/>
      <c r="BA818" s="66"/>
    </row>
    <row r="819" spans="4:53" x14ac:dyDescent="0.25">
      <c r="D819" s="63"/>
      <c r="AB819" s="87"/>
      <c r="AC819" s="87"/>
      <c r="AJ819" s="66"/>
      <c r="AR819" s="66"/>
      <c r="AS819" s="66"/>
      <c r="AT819" s="66"/>
      <c r="AU819" s="66"/>
      <c r="AV819" s="66"/>
      <c r="AW819" s="66"/>
      <c r="AX819" s="66"/>
      <c r="AY819" s="66"/>
      <c r="AZ819" s="66"/>
      <c r="BA819" s="66"/>
    </row>
    <row r="820" spans="4:53" x14ac:dyDescent="0.25">
      <c r="D820" s="63"/>
      <c r="AB820" s="87"/>
      <c r="AC820" s="87"/>
      <c r="AJ820" s="66"/>
      <c r="AR820" s="66"/>
      <c r="AS820" s="66"/>
      <c r="AT820" s="66"/>
      <c r="AU820" s="66"/>
      <c r="AV820" s="66"/>
      <c r="AW820" s="66"/>
      <c r="AX820" s="66"/>
      <c r="AY820" s="66"/>
      <c r="AZ820" s="66"/>
      <c r="BA820" s="66"/>
    </row>
    <row r="821" spans="4:53" x14ac:dyDescent="0.25">
      <c r="D821" s="63"/>
      <c r="AB821" s="87"/>
      <c r="AC821" s="87"/>
      <c r="AJ821" s="66"/>
      <c r="AR821" s="66"/>
      <c r="AS821" s="66"/>
      <c r="AT821" s="66"/>
      <c r="AU821" s="66"/>
      <c r="AV821" s="66"/>
      <c r="AW821" s="66"/>
      <c r="AX821" s="66"/>
      <c r="AY821" s="66"/>
      <c r="AZ821" s="66"/>
      <c r="BA821" s="66"/>
    </row>
    <row r="822" spans="4:53" x14ac:dyDescent="0.25">
      <c r="D822" s="63"/>
      <c r="AB822" s="87"/>
      <c r="AC822" s="87"/>
      <c r="AJ822" s="66"/>
      <c r="AR822" s="66"/>
      <c r="AS822" s="66"/>
      <c r="AT822" s="66"/>
      <c r="AU822" s="66"/>
      <c r="AV822" s="66"/>
      <c r="AW822" s="66"/>
      <c r="AX822" s="66"/>
      <c r="AY822" s="66"/>
      <c r="AZ822" s="66"/>
      <c r="BA822" s="66"/>
    </row>
    <row r="823" spans="4:53" x14ac:dyDescent="0.25">
      <c r="D823" s="63"/>
      <c r="AB823" s="87"/>
      <c r="AC823" s="87"/>
      <c r="AJ823" s="66"/>
      <c r="AR823" s="66"/>
      <c r="AS823" s="66"/>
      <c r="AT823" s="66"/>
      <c r="AU823" s="66"/>
      <c r="AV823" s="66"/>
      <c r="AW823" s="66"/>
      <c r="AX823" s="66"/>
      <c r="AY823" s="66"/>
      <c r="AZ823" s="66"/>
      <c r="BA823" s="66"/>
    </row>
    <row r="824" spans="4:53" x14ac:dyDescent="0.25">
      <c r="D824" s="63"/>
      <c r="AB824" s="87"/>
      <c r="AC824" s="87"/>
      <c r="AJ824" s="66"/>
      <c r="AR824" s="66"/>
      <c r="AS824" s="66"/>
      <c r="AT824" s="66"/>
      <c r="AU824" s="66"/>
      <c r="AV824" s="66"/>
      <c r="AW824" s="66"/>
      <c r="AX824" s="66"/>
      <c r="AY824" s="66"/>
      <c r="AZ824" s="66"/>
      <c r="BA824" s="66"/>
    </row>
    <row r="825" spans="4:53" x14ac:dyDescent="0.25">
      <c r="D825" s="63"/>
      <c r="AB825" s="87"/>
      <c r="AC825" s="87"/>
      <c r="AJ825" s="66"/>
      <c r="AR825" s="66"/>
      <c r="AS825" s="66"/>
      <c r="AT825" s="66"/>
      <c r="AU825" s="66"/>
      <c r="AV825" s="66"/>
      <c r="AW825" s="66"/>
      <c r="AX825" s="66"/>
      <c r="AY825" s="66"/>
      <c r="AZ825" s="66"/>
      <c r="BA825" s="66"/>
    </row>
    <row r="826" spans="4:53" x14ac:dyDescent="0.25">
      <c r="D826" s="63"/>
      <c r="AB826" s="87"/>
      <c r="AC826" s="87"/>
      <c r="AJ826" s="66"/>
      <c r="AR826" s="66"/>
      <c r="AS826" s="66"/>
      <c r="AT826" s="66"/>
      <c r="AU826" s="66"/>
      <c r="AV826" s="66"/>
      <c r="AW826" s="66"/>
      <c r="AX826" s="66"/>
      <c r="AY826" s="66"/>
      <c r="AZ826" s="66"/>
      <c r="BA826" s="66"/>
    </row>
    <row r="827" spans="4:53" x14ac:dyDescent="0.25">
      <c r="D827" s="63"/>
      <c r="AB827" s="87"/>
      <c r="AC827" s="87"/>
      <c r="AJ827" s="66"/>
      <c r="AR827" s="66"/>
      <c r="AS827" s="66"/>
      <c r="AT827" s="66"/>
      <c r="AU827" s="66"/>
      <c r="AV827" s="66"/>
      <c r="AW827" s="66"/>
      <c r="AX827" s="66"/>
      <c r="AY827" s="66"/>
      <c r="AZ827" s="66"/>
      <c r="BA827" s="66"/>
    </row>
    <row r="828" spans="4:53" x14ac:dyDescent="0.25">
      <c r="D828" s="63"/>
      <c r="AB828" s="87"/>
      <c r="AC828" s="87"/>
      <c r="AJ828" s="66"/>
      <c r="AR828" s="66"/>
      <c r="AS828" s="66"/>
      <c r="AT828" s="66"/>
      <c r="AU828" s="66"/>
      <c r="AV828" s="66"/>
      <c r="AW828" s="66"/>
      <c r="AX828" s="66"/>
      <c r="AY828" s="66"/>
      <c r="AZ828" s="66"/>
      <c r="BA828" s="66"/>
    </row>
    <row r="829" spans="4:53" x14ac:dyDescent="0.25">
      <c r="D829" s="63"/>
      <c r="AB829" s="87"/>
      <c r="AC829" s="87"/>
      <c r="AJ829" s="66"/>
      <c r="AR829" s="66"/>
      <c r="AS829" s="66"/>
      <c r="AT829" s="66"/>
      <c r="AU829" s="66"/>
      <c r="AV829" s="66"/>
      <c r="AW829" s="66"/>
      <c r="AX829" s="66"/>
      <c r="AY829" s="66"/>
      <c r="AZ829" s="66"/>
      <c r="BA829" s="66"/>
    </row>
    <row r="830" spans="4:53" x14ac:dyDescent="0.25">
      <c r="D830" s="63"/>
      <c r="AB830" s="87"/>
      <c r="AC830" s="87"/>
      <c r="AJ830" s="66"/>
      <c r="AR830" s="66"/>
      <c r="AS830" s="66"/>
      <c r="AT830" s="66"/>
      <c r="AU830" s="66"/>
      <c r="AV830" s="66"/>
      <c r="AW830" s="66"/>
      <c r="AX830" s="66"/>
      <c r="AY830" s="66"/>
      <c r="AZ830" s="66"/>
      <c r="BA830" s="66"/>
    </row>
    <row r="831" spans="4:53" x14ac:dyDescent="0.25">
      <c r="D831" s="63"/>
      <c r="AB831" s="87"/>
      <c r="AC831" s="87"/>
      <c r="AJ831" s="66"/>
      <c r="AR831" s="66"/>
      <c r="AS831" s="66"/>
      <c r="AT831" s="66"/>
      <c r="AU831" s="66"/>
      <c r="AV831" s="66"/>
      <c r="AW831" s="66"/>
      <c r="AX831" s="66"/>
      <c r="AY831" s="66"/>
      <c r="AZ831" s="66"/>
      <c r="BA831" s="66"/>
    </row>
    <row r="832" spans="4:53" x14ac:dyDescent="0.25">
      <c r="D832" s="63"/>
      <c r="AB832" s="87"/>
      <c r="AC832" s="87"/>
      <c r="AJ832" s="66"/>
      <c r="AR832" s="66"/>
      <c r="AS832" s="66"/>
      <c r="AT832" s="66"/>
      <c r="AU832" s="66"/>
      <c r="AV832" s="66"/>
      <c r="AW832" s="66"/>
      <c r="AX832" s="66"/>
      <c r="AY832" s="66"/>
      <c r="AZ832" s="66"/>
      <c r="BA832" s="66"/>
    </row>
    <row r="833" spans="4:53" x14ac:dyDescent="0.25">
      <c r="D833" s="63"/>
      <c r="AB833" s="87"/>
      <c r="AC833" s="87"/>
      <c r="AJ833" s="66"/>
      <c r="AR833" s="66"/>
      <c r="AS833" s="66"/>
      <c r="AT833" s="66"/>
      <c r="AU833" s="66"/>
      <c r="AV833" s="66"/>
      <c r="AW833" s="66"/>
      <c r="AX833" s="66"/>
      <c r="AY833" s="66"/>
      <c r="AZ833" s="66"/>
      <c r="BA833" s="66"/>
    </row>
    <row r="834" spans="4:53" x14ac:dyDescent="0.25">
      <c r="D834" s="63"/>
      <c r="AB834" s="87"/>
      <c r="AC834" s="87"/>
      <c r="AJ834" s="66"/>
      <c r="AR834" s="66"/>
      <c r="AS834" s="66"/>
      <c r="AT834" s="66"/>
      <c r="AU834" s="66"/>
      <c r="AV834" s="66"/>
      <c r="AW834" s="66"/>
      <c r="AX834" s="66"/>
      <c r="AY834" s="66"/>
      <c r="AZ834" s="66"/>
      <c r="BA834" s="66"/>
    </row>
    <row r="835" spans="4:53" x14ac:dyDescent="0.25">
      <c r="D835" s="63"/>
      <c r="AB835" s="87"/>
      <c r="AC835" s="87"/>
      <c r="AJ835" s="66"/>
      <c r="AR835" s="66"/>
      <c r="AS835" s="66"/>
      <c r="AT835" s="66"/>
      <c r="AU835" s="66"/>
      <c r="AV835" s="66"/>
      <c r="AW835" s="66"/>
      <c r="AX835" s="66"/>
      <c r="AY835" s="66"/>
      <c r="AZ835" s="66"/>
      <c r="BA835" s="66"/>
    </row>
    <row r="836" spans="4:53" x14ac:dyDescent="0.25">
      <c r="D836" s="63"/>
      <c r="AB836" s="87"/>
      <c r="AC836" s="87"/>
      <c r="AJ836" s="66"/>
      <c r="AR836" s="66"/>
      <c r="AS836" s="66"/>
      <c r="AT836" s="66"/>
      <c r="AU836" s="66"/>
      <c r="AV836" s="66"/>
      <c r="AW836" s="66"/>
      <c r="AX836" s="66"/>
      <c r="AY836" s="66"/>
      <c r="AZ836" s="66"/>
      <c r="BA836" s="66"/>
    </row>
    <row r="837" spans="4:53" x14ac:dyDescent="0.25">
      <c r="D837" s="63"/>
      <c r="AB837" s="87"/>
      <c r="AC837" s="87"/>
      <c r="AJ837" s="66"/>
      <c r="AR837" s="66"/>
      <c r="AS837" s="66"/>
      <c r="AT837" s="66"/>
      <c r="AU837" s="66"/>
      <c r="AV837" s="66"/>
      <c r="AW837" s="66"/>
      <c r="AX837" s="66"/>
      <c r="AY837" s="66"/>
      <c r="AZ837" s="66"/>
      <c r="BA837" s="66"/>
    </row>
    <row r="838" spans="4:53" x14ac:dyDescent="0.25">
      <c r="D838" s="63"/>
      <c r="AB838" s="87"/>
      <c r="AC838" s="87"/>
      <c r="AJ838" s="66"/>
      <c r="AR838" s="66"/>
      <c r="AS838" s="66"/>
      <c r="AT838" s="66"/>
      <c r="AU838" s="66"/>
      <c r="AV838" s="66"/>
      <c r="AW838" s="66"/>
      <c r="AX838" s="66"/>
      <c r="AY838" s="66"/>
      <c r="AZ838" s="66"/>
      <c r="BA838" s="66"/>
    </row>
    <row r="839" spans="4:53" x14ac:dyDescent="0.25">
      <c r="D839" s="63"/>
      <c r="AB839" s="87"/>
      <c r="AC839" s="87"/>
      <c r="AJ839" s="66"/>
      <c r="AR839" s="66"/>
      <c r="AS839" s="66"/>
      <c r="AT839" s="66"/>
      <c r="AU839" s="66"/>
      <c r="AV839" s="66"/>
      <c r="AW839" s="66"/>
      <c r="AX839" s="66"/>
      <c r="AY839" s="66"/>
      <c r="AZ839" s="66"/>
      <c r="BA839" s="66"/>
    </row>
    <row r="840" spans="4:53" x14ac:dyDescent="0.25">
      <c r="D840" s="63"/>
      <c r="AB840" s="87"/>
      <c r="AC840" s="87"/>
      <c r="AJ840" s="66"/>
      <c r="AR840" s="66"/>
      <c r="AS840" s="66"/>
      <c r="AT840" s="66"/>
      <c r="AU840" s="66"/>
      <c r="AV840" s="66"/>
      <c r="AW840" s="66"/>
      <c r="AX840" s="66"/>
      <c r="AY840" s="66"/>
      <c r="AZ840" s="66"/>
      <c r="BA840" s="66"/>
    </row>
    <row r="841" spans="4:53" x14ac:dyDescent="0.25">
      <c r="D841" s="63"/>
      <c r="AB841" s="87"/>
      <c r="AC841" s="87"/>
      <c r="AJ841" s="66"/>
      <c r="AR841" s="66"/>
      <c r="AS841" s="66"/>
      <c r="AT841" s="66"/>
      <c r="AU841" s="66"/>
      <c r="AV841" s="66"/>
      <c r="AW841" s="66"/>
      <c r="AX841" s="66"/>
      <c r="AY841" s="66"/>
      <c r="AZ841" s="66"/>
      <c r="BA841" s="66"/>
    </row>
    <row r="842" spans="4:53" x14ac:dyDescent="0.25">
      <c r="D842" s="63"/>
      <c r="AB842" s="87"/>
      <c r="AC842" s="87"/>
      <c r="AJ842" s="66"/>
      <c r="AR842" s="66"/>
      <c r="AS842" s="66"/>
      <c r="AT842" s="66"/>
      <c r="AU842" s="66"/>
      <c r="AV842" s="66"/>
      <c r="AW842" s="66"/>
      <c r="AX842" s="66"/>
      <c r="AY842" s="66"/>
      <c r="AZ842" s="66"/>
      <c r="BA842" s="66"/>
    </row>
    <row r="843" spans="4:53" x14ac:dyDescent="0.25">
      <c r="D843" s="63"/>
      <c r="AB843" s="87"/>
      <c r="AC843" s="87"/>
      <c r="AJ843" s="66"/>
      <c r="AR843" s="66"/>
      <c r="AS843" s="66"/>
      <c r="AT843" s="66"/>
      <c r="AU843" s="66"/>
      <c r="AV843" s="66"/>
      <c r="AW843" s="66"/>
      <c r="AX843" s="66"/>
      <c r="AY843" s="66"/>
      <c r="AZ843" s="66"/>
      <c r="BA843" s="66"/>
    </row>
    <row r="844" spans="4:53" x14ac:dyDescent="0.25">
      <c r="D844" s="63"/>
      <c r="AB844" s="87"/>
      <c r="AC844" s="87"/>
      <c r="AJ844" s="66"/>
      <c r="AR844" s="66"/>
      <c r="AS844" s="66"/>
      <c r="AT844" s="66"/>
      <c r="AU844" s="66"/>
      <c r="AV844" s="66"/>
      <c r="AW844" s="66"/>
      <c r="AX844" s="66"/>
      <c r="AY844" s="66"/>
      <c r="AZ844" s="66"/>
      <c r="BA844" s="66"/>
    </row>
    <row r="845" spans="4:53" x14ac:dyDescent="0.25">
      <c r="D845" s="63"/>
      <c r="AB845" s="87"/>
      <c r="AC845" s="87"/>
      <c r="AJ845" s="66"/>
      <c r="AR845" s="66"/>
      <c r="AS845" s="66"/>
      <c r="AT845" s="66"/>
      <c r="AU845" s="66"/>
      <c r="AV845" s="66"/>
      <c r="AW845" s="66"/>
      <c r="AX845" s="66"/>
      <c r="AY845" s="66"/>
      <c r="AZ845" s="66"/>
      <c r="BA845" s="66"/>
    </row>
    <row r="846" spans="4:53" x14ac:dyDescent="0.25">
      <c r="D846" s="63"/>
      <c r="AB846" s="87"/>
      <c r="AC846" s="87"/>
      <c r="AJ846" s="66"/>
      <c r="AR846" s="66"/>
      <c r="AS846" s="66"/>
      <c r="AT846" s="66"/>
      <c r="AU846" s="66"/>
      <c r="AV846" s="66"/>
      <c r="AW846" s="66"/>
      <c r="AX846" s="66"/>
      <c r="AY846" s="66"/>
      <c r="AZ846" s="66"/>
      <c r="BA846" s="66"/>
    </row>
    <row r="847" spans="4:53" x14ac:dyDescent="0.25">
      <c r="D847" s="63"/>
      <c r="AB847" s="87"/>
      <c r="AC847" s="87"/>
      <c r="AJ847" s="66"/>
      <c r="AR847" s="66"/>
      <c r="AS847" s="66"/>
      <c r="AT847" s="66"/>
      <c r="AU847" s="66"/>
      <c r="AV847" s="66"/>
      <c r="AW847" s="66"/>
      <c r="AX847" s="66"/>
      <c r="AY847" s="66"/>
      <c r="AZ847" s="66"/>
      <c r="BA847" s="66"/>
    </row>
    <row r="848" spans="4:53" x14ac:dyDescent="0.25">
      <c r="D848" s="63"/>
      <c r="AB848" s="87"/>
      <c r="AC848" s="87"/>
      <c r="AJ848" s="66"/>
      <c r="AR848" s="66"/>
      <c r="AS848" s="66"/>
      <c r="AT848" s="66"/>
      <c r="AU848" s="66"/>
      <c r="AV848" s="66"/>
      <c r="AW848" s="66"/>
      <c r="AX848" s="66"/>
      <c r="AY848" s="66"/>
      <c r="AZ848" s="66"/>
      <c r="BA848" s="66"/>
    </row>
    <row r="849" spans="4:53" x14ac:dyDescent="0.25">
      <c r="D849" s="63"/>
      <c r="AB849" s="87"/>
      <c r="AC849" s="87"/>
      <c r="AJ849" s="66"/>
      <c r="AR849" s="66"/>
      <c r="AS849" s="66"/>
      <c r="AT849" s="66"/>
      <c r="AU849" s="66"/>
      <c r="AV849" s="66"/>
      <c r="AW849" s="66"/>
      <c r="AX849" s="66"/>
      <c r="AY849" s="66"/>
      <c r="AZ849" s="66"/>
      <c r="BA849" s="66"/>
    </row>
    <row r="850" spans="4:53" x14ac:dyDescent="0.25">
      <c r="D850" s="63"/>
      <c r="AB850" s="87"/>
      <c r="AC850" s="87"/>
      <c r="AJ850" s="66"/>
      <c r="AR850" s="66"/>
      <c r="AS850" s="66"/>
      <c r="AT850" s="66"/>
      <c r="AU850" s="66"/>
      <c r="AV850" s="66"/>
      <c r="AW850" s="66"/>
      <c r="AX850" s="66"/>
      <c r="AY850" s="66"/>
      <c r="AZ850" s="66"/>
      <c r="BA850" s="66"/>
    </row>
    <row r="851" spans="4:53" x14ac:dyDescent="0.25">
      <c r="D851" s="63"/>
      <c r="AB851" s="87"/>
      <c r="AC851" s="87"/>
      <c r="AJ851" s="66"/>
      <c r="AR851" s="66"/>
      <c r="AS851" s="66"/>
      <c r="AT851" s="66"/>
      <c r="AU851" s="66"/>
      <c r="AV851" s="66"/>
      <c r="AW851" s="66"/>
      <c r="AX851" s="66"/>
      <c r="AY851" s="66"/>
      <c r="AZ851" s="66"/>
      <c r="BA851" s="66"/>
    </row>
    <row r="852" spans="4:53" x14ac:dyDescent="0.25">
      <c r="D852" s="63"/>
      <c r="AB852" s="87"/>
      <c r="AC852" s="87"/>
      <c r="AJ852" s="66"/>
      <c r="AR852" s="66"/>
      <c r="AS852" s="66"/>
      <c r="AT852" s="66"/>
      <c r="AU852" s="66"/>
      <c r="AV852" s="66"/>
      <c r="AW852" s="66"/>
      <c r="AX852" s="66"/>
      <c r="AY852" s="66"/>
      <c r="AZ852" s="66"/>
      <c r="BA852" s="66"/>
    </row>
    <row r="853" spans="4:53" x14ac:dyDescent="0.25">
      <c r="D853" s="63"/>
      <c r="AB853" s="87"/>
      <c r="AC853" s="87"/>
      <c r="AJ853" s="66"/>
      <c r="AR853" s="66"/>
      <c r="AS853" s="66"/>
      <c r="AT853" s="66"/>
      <c r="AU853" s="66"/>
      <c r="AV853" s="66"/>
      <c r="AW853" s="66"/>
      <c r="AX853" s="66"/>
      <c r="AY853" s="66"/>
      <c r="AZ853" s="66"/>
      <c r="BA853" s="66"/>
    </row>
    <row r="854" spans="4:53" x14ac:dyDescent="0.25">
      <c r="D854" s="63"/>
      <c r="AB854" s="87"/>
      <c r="AC854" s="87"/>
      <c r="AJ854" s="66"/>
      <c r="AR854" s="66"/>
      <c r="AS854" s="66"/>
      <c r="AT854" s="66"/>
      <c r="AU854" s="66"/>
      <c r="AV854" s="66"/>
      <c r="AW854" s="66"/>
      <c r="AX854" s="66"/>
      <c r="AY854" s="66"/>
      <c r="AZ854" s="66"/>
      <c r="BA854" s="66"/>
    </row>
    <row r="855" spans="4:53" x14ac:dyDescent="0.25">
      <c r="D855" s="63"/>
      <c r="AB855" s="87"/>
      <c r="AC855" s="87"/>
      <c r="AJ855" s="66"/>
      <c r="AR855" s="66"/>
      <c r="AS855" s="66"/>
      <c r="AT855" s="66"/>
      <c r="AU855" s="66"/>
      <c r="AV855" s="66"/>
      <c r="AW855" s="66"/>
      <c r="AX855" s="66"/>
      <c r="AY855" s="66"/>
      <c r="AZ855" s="66"/>
      <c r="BA855" s="66"/>
    </row>
    <row r="856" spans="4:53" x14ac:dyDescent="0.25">
      <c r="D856" s="63"/>
      <c r="AB856" s="87"/>
      <c r="AC856" s="87"/>
      <c r="AJ856" s="66"/>
      <c r="AR856" s="66"/>
      <c r="AS856" s="66"/>
      <c r="AT856" s="66"/>
      <c r="AU856" s="66"/>
      <c r="AV856" s="66"/>
      <c r="AW856" s="66"/>
      <c r="AX856" s="66"/>
      <c r="AY856" s="66"/>
      <c r="AZ856" s="66"/>
      <c r="BA856" s="66"/>
    </row>
    <row r="857" spans="4:53" x14ac:dyDescent="0.25">
      <c r="D857" s="63"/>
      <c r="AB857" s="87"/>
      <c r="AC857" s="87"/>
      <c r="AJ857" s="66"/>
      <c r="AR857" s="66"/>
      <c r="AS857" s="66"/>
      <c r="AT857" s="66"/>
      <c r="AU857" s="66"/>
      <c r="AV857" s="66"/>
      <c r="AW857" s="66"/>
      <c r="AX857" s="66"/>
      <c r="AY857" s="66"/>
      <c r="AZ857" s="66"/>
      <c r="BA857" s="66"/>
    </row>
    <row r="858" spans="4:53" x14ac:dyDescent="0.25">
      <c r="D858" s="63"/>
      <c r="AB858" s="87"/>
      <c r="AC858" s="87"/>
      <c r="AJ858" s="66"/>
      <c r="AR858" s="66"/>
      <c r="AS858" s="66"/>
      <c r="AT858" s="66"/>
      <c r="AU858" s="66"/>
      <c r="AV858" s="66"/>
      <c r="AW858" s="66"/>
      <c r="AX858" s="66"/>
      <c r="AY858" s="66"/>
      <c r="AZ858" s="66"/>
      <c r="BA858" s="66"/>
    </row>
    <row r="859" spans="4:53" x14ac:dyDescent="0.25">
      <c r="D859" s="63"/>
      <c r="AB859" s="87"/>
      <c r="AC859" s="87"/>
      <c r="AJ859" s="66"/>
      <c r="AR859" s="66"/>
      <c r="AS859" s="66"/>
      <c r="AT859" s="66"/>
      <c r="AU859" s="66"/>
      <c r="AV859" s="66"/>
      <c r="AW859" s="66"/>
      <c r="AX859" s="66"/>
      <c r="AY859" s="66"/>
      <c r="AZ859" s="66"/>
      <c r="BA859" s="66"/>
    </row>
    <row r="860" spans="4:53" x14ac:dyDescent="0.25">
      <c r="D860" s="63"/>
      <c r="AB860" s="87"/>
      <c r="AC860" s="87"/>
      <c r="AJ860" s="66"/>
      <c r="AR860" s="66"/>
      <c r="AS860" s="66"/>
      <c r="AT860" s="66"/>
      <c r="AU860" s="66"/>
      <c r="AV860" s="66"/>
      <c r="AW860" s="66"/>
      <c r="AX860" s="66"/>
      <c r="AY860" s="66"/>
      <c r="AZ860" s="66"/>
      <c r="BA860" s="66"/>
    </row>
    <row r="861" spans="4:53" x14ac:dyDescent="0.25">
      <c r="D861" s="63"/>
      <c r="AB861" s="87"/>
      <c r="AC861" s="87"/>
      <c r="AJ861" s="66"/>
      <c r="AR861" s="66"/>
      <c r="AS861" s="66"/>
      <c r="AT861" s="66"/>
      <c r="AU861" s="66"/>
      <c r="AV861" s="66"/>
      <c r="AW861" s="66"/>
      <c r="AX861" s="66"/>
      <c r="AY861" s="66"/>
      <c r="AZ861" s="66"/>
      <c r="BA861" s="66"/>
    </row>
    <row r="862" spans="4:53" x14ac:dyDescent="0.25">
      <c r="D862" s="63"/>
      <c r="AB862" s="87"/>
      <c r="AC862" s="87"/>
      <c r="AJ862" s="66"/>
      <c r="AR862" s="66"/>
      <c r="AS862" s="66"/>
      <c r="AT862" s="66"/>
      <c r="AU862" s="66"/>
      <c r="AV862" s="66"/>
      <c r="AW862" s="66"/>
      <c r="AX862" s="66"/>
      <c r="AY862" s="66"/>
      <c r="AZ862" s="66"/>
      <c r="BA862" s="66"/>
    </row>
    <row r="863" spans="4:53" x14ac:dyDescent="0.25">
      <c r="D863" s="63"/>
      <c r="AB863" s="87"/>
      <c r="AC863" s="87"/>
      <c r="AJ863" s="66"/>
      <c r="AR863" s="66"/>
      <c r="AS863" s="66"/>
      <c r="AT863" s="66"/>
      <c r="AU863" s="66"/>
      <c r="AV863" s="66"/>
      <c r="AW863" s="66"/>
      <c r="AX863" s="66"/>
      <c r="AY863" s="66"/>
      <c r="AZ863" s="66"/>
      <c r="BA863" s="66"/>
    </row>
    <row r="864" spans="4:53" x14ac:dyDescent="0.25">
      <c r="D864" s="63"/>
      <c r="AB864" s="87"/>
      <c r="AC864" s="87"/>
      <c r="AJ864" s="66"/>
      <c r="AR864" s="66"/>
      <c r="AS864" s="66"/>
      <c r="AT864" s="66"/>
      <c r="AU864" s="66"/>
      <c r="AV864" s="66"/>
      <c r="AW864" s="66"/>
      <c r="AX864" s="66"/>
      <c r="AY864" s="66"/>
      <c r="AZ864" s="66"/>
      <c r="BA864" s="66"/>
    </row>
    <row r="865" spans="4:53" x14ac:dyDescent="0.25">
      <c r="D865" s="63"/>
      <c r="AB865" s="87"/>
      <c r="AC865" s="87"/>
      <c r="AJ865" s="66"/>
      <c r="AR865" s="66"/>
      <c r="AS865" s="66"/>
      <c r="AT865" s="66"/>
      <c r="AU865" s="66"/>
      <c r="AV865" s="66"/>
      <c r="AW865" s="66"/>
      <c r="AX865" s="66"/>
      <c r="AY865" s="66"/>
      <c r="AZ865" s="66"/>
      <c r="BA865" s="66"/>
    </row>
    <row r="866" spans="4:53" x14ac:dyDescent="0.25">
      <c r="D866" s="63"/>
      <c r="AB866" s="87"/>
      <c r="AC866" s="87"/>
      <c r="AJ866" s="66"/>
      <c r="AR866" s="66"/>
      <c r="AS866" s="66"/>
      <c r="AT866" s="66"/>
      <c r="AU866" s="66"/>
      <c r="AV866" s="66"/>
      <c r="AW866" s="66"/>
      <c r="AX866" s="66"/>
      <c r="AY866" s="66"/>
      <c r="AZ866" s="66"/>
      <c r="BA866" s="66"/>
    </row>
    <row r="867" spans="4:53" x14ac:dyDescent="0.25">
      <c r="D867" s="63"/>
      <c r="AB867" s="87"/>
      <c r="AC867" s="87"/>
      <c r="AJ867" s="66"/>
      <c r="AR867" s="66"/>
      <c r="AS867" s="66"/>
      <c r="AT867" s="66"/>
      <c r="AU867" s="66"/>
      <c r="AV867" s="66"/>
      <c r="AW867" s="66"/>
      <c r="AX867" s="66"/>
      <c r="AY867" s="66"/>
      <c r="AZ867" s="66"/>
      <c r="BA867" s="66"/>
    </row>
    <row r="868" spans="4:53" x14ac:dyDescent="0.25">
      <c r="D868" s="63"/>
      <c r="AB868" s="87"/>
      <c r="AC868" s="87"/>
      <c r="AJ868" s="66"/>
      <c r="AR868" s="66"/>
      <c r="AS868" s="66"/>
      <c r="AT868" s="66"/>
      <c r="AU868" s="66"/>
      <c r="AV868" s="66"/>
      <c r="AW868" s="66"/>
      <c r="AX868" s="66"/>
      <c r="AY868" s="66"/>
      <c r="AZ868" s="66"/>
      <c r="BA868" s="66"/>
    </row>
    <row r="869" spans="4:53" x14ac:dyDescent="0.25">
      <c r="D869" s="63"/>
      <c r="AB869" s="87"/>
      <c r="AC869" s="87"/>
      <c r="AJ869" s="66"/>
      <c r="AR869" s="66"/>
      <c r="AS869" s="66"/>
      <c r="AT869" s="66"/>
      <c r="AU869" s="66"/>
      <c r="AV869" s="66"/>
      <c r="AW869" s="66"/>
      <c r="AX869" s="66"/>
      <c r="AY869" s="66"/>
      <c r="AZ869" s="66"/>
      <c r="BA869" s="66"/>
    </row>
    <row r="870" spans="4:53" x14ac:dyDescent="0.25">
      <c r="D870" s="63"/>
      <c r="AB870" s="87"/>
      <c r="AC870" s="87"/>
      <c r="AJ870" s="66"/>
      <c r="AR870" s="66"/>
      <c r="AS870" s="66"/>
      <c r="AT870" s="66"/>
      <c r="AU870" s="66"/>
      <c r="AV870" s="66"/>
      <c r="AW870" s="66"/>
      <c r="AX870" s="66"/>
      <c r="AY870" s="66"/>
      <c r="AZ870" s="66"/>
      <c r="BA870" s="66"/>
    </row>
    <row r="871" spans="4:53" x14ac:dyDescent="0.25">
      <c r="D871" s="63"/>
      <c r="AB871" s="87"/>
      <c r="AC871" s="87"/>
      <c r="AJ871" s="66"/>
      <c r="AR871" s="66"/>
      <c r="AS871" s="66"/>
      <c r="AT871" s="66"/>
      <c r="AU871" s="66"/>
      <c r="AV871" s="66"/>
      <c r="AW871" s="66"/>
      <c r="AX871" s="66"/>
      <c r="AY871" s="66"/>
      <c r="AZ871" s="66"/>
      <c r="BA871" s="66"/>
    </row>
    <row r="872" spans="4:53" x14ac:dyDescent="0.25">
      <c r="D872" s="63"/>
      <c r="AB872" s="87"/>
      <c r="AC872" s="87"/>
      <c r="AJ872" s="66"/>
      <c r="AR872" s="66"/>
      <c r="AS872" s="66"/>
      <c r="AT872" s="66"/>
      <c r="AU872" s="66"/>
      <c r="AV872" s="66"/>
      <c r="AW872" s="66"/>
      <c r="AX872" s="66"/>
      <c r="AY872" s="66"/>
      <c r="AZ872" s="66"/>
      <c r="BA872" s="66"/>
    </row>
    <row r="873" spans="4:53" x14ac:dyDescent="0.25">
      <c r="D873" s="63"/>
      <c r="AB873" s="87"/>
      <c r="AC873" s="87"/>
      <c r="AJ873" s="66"/>
      <c r="AR873" s="66"/>
      <c r="AS873" s="66"/>
      <c r="AT873" s="66"/>
      <c r="AU873" s="66"/>
      <c r="AV873" s="66"/>
      <c r="AW873" s="66"/>
      <c r="AX873" s="66"/>
      <c r="AY873" s="66"/>
      <c r="AZ873" s="66"/>
      <c r="BA873" s="66"/>
    </row>
    <row r="874" spans="4:53" x14ac:dyDescent="0.25">
      <c r="D874" s="63"/>
      <c r="AB874" s="87"/>
      <c r="AC874" s="87"/>
      <c r="AJ874" s="66"/>
      <c r="AR874" s="66"/>
      <c r="AS874" s="66"/>
      <c r="AT874" s="66"/>
      <c r="AU874" s="66"/>
      <c r="AV874" s="66"/>
      <c r="AW874" s="66"/>
      <c r="AX874" s="66"/>
      <c r="AY874" s="66"/>
      <c r="AZ874" s="66"/>
      <c r="BA874" s="66"/>
    </row>
    <row r="875" spans="4:53" x14ac:dyDescent="0.25">
      <c r="D875" s="63"/>
      <c r="AB875" s="87"/>
      <c r="AC875" s="87"/>
      <c r="AJ875" s="66"/>
      <c r="AR875" s="66"/>
      <c r="AS875" s="66"/>
      <c r="AT875" s="66"/>
      <c r="AU875" s="66"/>
      <c r="AV875" s="66"/>
      <c r="AW875" s="66"/>
      <c r="AX875" s="66"/>
      <c r="AY875" s="66"/>
      <c r="AZ875" s="66"/>
      <c r="BA875" s="66"/>
    </row>
    <row r="876" spans="4:53" x14ac:dyDescent="0.25">
      <c r="D876" s="63"/>
      <c r="AB876" s="87"/>
      <c r="AC876" s="87"/>
      <c r="AJ876" s="66"/>
      <c r="AR876" s="66"/>
      <c r="AS876" s="66"/>
      <c r="AT876" s="66"/>
      <c r="AU876" s="66"/>
      <c r="AV876" s="66"/>
      <c r="AW876" s="66"/>
      <c r="AX876" s="66"/>
      <c r="AY876" s="66"/>
      <c r="AZ876" s="66"/>
      <c r="BA876" s="66"/>
    </row>
    <row r="877" spans="4:53" x14ac:dyDescent="0.25">
      <c r="D877" s="63"/>
      <c r="AB877" s="87"/>
      <c r="AC877" s="87"/>
      <c r="AJ877" s="66"/>
      <c r="AR877" s="66"/>
      <c r="AS877" s="66"/>
      <c r="AT877" s="66"/>
      <c r="AU877" s="66"/>
      <c r="AV877" s="66"/>
      <c r="AW877" s="66"/>
      <c r="AX877" s="66"/>
      <c r="AY877" s="66"/>
      <c r="AZ877" s="66"/>
      <c r="BA877" s="66"/>
    </row>
    <row r="878" spans="4:53" x14ac:dyDescent="0.25">
      <c r="D878" s="63"/>
      <c r="AB878" s="87"/>
      <c r="AC878" s="87"/>
      <c r="AJ878" s="66"/>
      <c r="AR878" s="66"/>
      <c r="AS878" s="66"/>
      <c r="AT878" s="66"/>
      <c r="AU878" s="66"/>
      <c r="AV878" s="66"/>
      <c r="AW878" s="66"/>
      <c r="AX878" s="66"/>
      <c r="AY878" s="66"/>
      <c r="AZ878" s="66"/>
      <c r="BA878" s="66"/>
    </row>
    <row r="879" spans="4:53" x14ac:dyDescent="0.25">
      <c r="D879" s="63"/>
      <c r="AB879" s="87"/>
      <c r="AC879" s="87"/>
      <c r="AJ879" s="66"/>
      <c r="AR879" s="66"/>
      <c r="AS879" s="66"/>
      <c r="AT879" s="66"/>
      <c r="AU879" s="66"/>
      <c r="AV879" s="66"/>
      <c r="AW879" s="66"/>
      <c r="AX879" s="66"/>
      <c r="AY879" s="66"/>
      <c r="AZ879" s="66"/>
      <c r="BA879" s="66"/>
    </row>
    <row r="880" spans="4:53" x14ac:dyDescent="0.25">
      <c r="D880" s="63"/>
      <c r="AB880" s="87"/>
      <c r="AC880" s="87"/>
      <c r="AJ880" s="66"/>
      <c r="AR880" s="66"/>
      <c r="AS880" s="66"/>
      <c r="AT880" s="66"/>
      <c r="AU880" s="66"/>
      <c r="AV880" s="66"/>
      <c r="AW880" s="66"/>
      <c r="AX880" s="66"/>
      <c r="AY880" s="66"/>
      <c r="AZ880" s="66"/>
      <c r="BA880" s="66"/>
    </row>
    <row r="881" spans="4:53" x14ac:dyDescent="0.25">
      <c r="D881" s="63"/>
      <c r="AB881" s="87"/>
      <c r="AC881" s="87"/>
      <c r="AJ881" s="66"/>
      <c r="AR881" s="66"/>
      <c r="AS881" s="66"/>
      <c r="AT881" s="66"/>
      <c r="AU881" s="66"/>
      <c r="AV881" s="66"/>
      <c r="AW881" s="66"/>
      <c r="AX881" s="66"/>
      <c r="AY881" s="66"/>
      <c r="AZ881" s="66"/>
      <c r="BA881" s="66"/>
    </row>
    <row r="882" spans="4:53" x14ac:dyDescent="0.25">
      <c r="D882" s="63"/>
      <c r="AB882" s="87"/>
      <c r="AC882" s="87"/>
      <c r="AJ882" s="66"/>
      <c r="AR882" s="66"/>
      <c r="AS882" s="66"/>
      <c r="AT882" s="66"/>
      <c r="AU882" s="66"/>
      <c r="AV882" s="66"/>
      <c r="AW882" s="66"/>
      <c r="AX882" s="66"/>
      <c r="AY882" s="66"/>
      <c r="AZ882" s="66"/>
      <c r="BA882" s="66"/>
    </row>
    <row r="883" spans="4:53" x14ac:dyDescent="0.25">
      <c r="D883" s="63"/>
      <c r="AB883" s="87"/>
      <c r="AC883" s="87"/>
      <c r="AJ883" s="66"/>
      <c r="AR883" s="66"/>
      <c r="AS883" s="66"/>
      <c r="AT883" s="66"/>
      <c r="AU883" s="66"/>
      <c r="AV883" s="66"/>
      <c r="AW883" s="66"/>
      <c r="AX883" s="66"/>
      <c r="AY883" s="66"/>
      <c r="AZ883" s="66"/>
      <c r="BA883" s="66"/>
    </row>
    <row r="884" spans="4:53" x14ac:dyDescent="0.25">
      <c r="D884" s="63"/>
      <c r="AB884" s="87"/>
      <c r="AC884" s="87"/>
      <c r="AJ884" s="66"/>
      <c r="AR884" s="66"/>
      <c r="AS884" s="66"/>
      <c r="AT884" s="66"/>
      <c r="AU884" s="66"/>
      <c r="AV884" s="66"/>
      <c r="AW884" s="66"/>
      <c r="AX884" s="66"/>
      <c r="AY884" s="66"/>
      <c r="AZ884" s="66"/>
      <c r="BA884" s="66"/>
    </row>
    <row r="885" spans="4:53" x14ac:dyDescent="0.25">
      <c r="D885" s="63"/>
      <c r="AB885" s="87"/>
      <c r="AC885" s="87"/>
      <c r="AJ885" s="66"/>
      <c r="AR885" s="66"/>
      <c r="AS885" s="66"/>
      <c r="AT885" s="66"/>
      <c r="AU885" s="66"/>
      <c r="AV885" s="66"/>
      <c r="AW885" s="66"/>
      <c r="AX885" s="66"/>
      <c r="AY885" s="66"/>
      <c r="AZ885" s="66"/>
      <c r="BA885" s="66"/>
    </row>
    <row r="886" spans="4:53" x14ac:dyDescent="0.25">
      <c r="D886" s="63"/>
      <c r="AB886" s="87"/>
      <c r="AC886" s="87"/>
      <c r="AJ886" s="66"/>
      <c r="AR886" s="66"/>
      <c r="AS886" s="66"/>
      <c r="AT886" s="66"/>
      <c r="AU886" s="66"/>
      <c r="AV886" s="66"/>
      <c r="AW886" s="66"/>
      <c r="AX886" s="66"/>
      <c r="AY886" s="66"/>
      <c r="AZ886" s="66"/>
      <c r="BA886" s="66"/>
    </row>
    <row r="887" spans="4:53" x14ac:dyDescent="0.25">
      <c r="D887" s="63"/>
      <c r="AB887" s="87"/>
      <c r="AC887" s="87"/>
      <c r="AJ887" s="66"/>
      <c r="AR887" s="66"/>
      <c r="AS887" s="66"/>
      <c r="AT887" s="66"/>
      <c r="AU887" s="66"/>
      <c r="AV887" s="66"/>
      <c r="AW887" s="66"/>
      <c r="AX887" s="66"/>
      <c r="AY887" s="66"/>
      <c r="AZ887" s="66"/>
      <c r="BA887" s="66"/>
    </row>
    <row r="888" spans="4:53" x14ac:dyDescent="0.25">
      <c r="D888" s="63"/>
      <c r="AB888" s="87"/>
      <c r="AC888" s="87"/>
      <c r="AJ888" s="66"/>
      <c r="AR888" s="66"/>
      <c r="AS888" s="66"/>
      <c r="AT888" s="66"/>
      <c r="AU888" s="66"/>
      <c r="AV888" s="66"/>
      <c r="AW888" s="66"/>
      <c r="AX888" s="66"/>
      <c r="AY888" s="66"/>
      <c r="AZ888" s="66"/>
      <c r="BA888" s="66"/>
    </row>
    <row r="889" spans="4:53" x14ac:dyDescent="0.25">
      <c r="D889" s="63"/>
      <c r="AB889" s="87"/>
      <c r="AC889" s="87"/>
      <c r="AJ889" s="66"/>
      <c r="AR889" s="66"/>
      <c r="AS889" s="66"/>
      <c r="AT889" s="66"/>
      <c r="AU889" s="66"/>
      <c r="AV889" s="66"/>
      <c r="AW889" s="66"/>
      <c r="AX889" s="66"/>
      <c r="AY889" s="66"/>
      <c r="AZ889" s="66"/>
      <c r="BA889" s="66"/>
    </row>
    <row r="890" spans="4:53" x14ac:dyDescent="0.25">
      <c r="D890" s="63"/>
      <c r="AB890" s="87"/>
      <c r="AC890" s="87"/>
      <c r="AJ890" s="66"/>
      <c r="AR890" s="66"/>
      <c r="AS890" s="66"/>
      <c r="AT890" s="66"/>
      <c r="AU890" s="66"/>
      <c r="AV890" s="66"/>
      <c r="AW890" s="66"/>
      <c r="AX890" s="66"/>
      <c r="AY890" s="66"/>
      <c r="AZ890" s="66"/>
      <c r="BA890" s="66"/>
    </row>
    <row r="891" spans="4:53" x14ac:dyDescent="0.25">
      <c r="D891" s="63"/>
      <c r="AB891" s="87"/>
      <c r="AC891" s="87"/>
      <c r="AJ891" s="66"/>
      <c r="AR891" s="66"/>
      <c r="AS891" s="66"/>
      <c r="AT891" s="66"/>
      <c r="AU891" s="66"/>
      <c r="AV891" s="66"/>
      <c r="AW891" s="66"/>
      <c r="AX891" s="66"/>
      <c r="AY891" s="66"/>
      <c r="AZ891" s="66"/>
      <c r="BA891" s="66"/>
    </row>
    <row r="892" spans="4:53" x14ac:dyDescent="0.25">
      <c r="D892" s="63"/>
      <c r="AB892" s="87"/>
      <c r="AC892" s="87"/>
      <c r="AJ892" s="66"/>
      <c r="AR892" s="66"/>
      <c r="AS892" s="66"/>
      <c r="AT892" s="66"/>
      <c r="AU892" s="66"/>
      <c r="AV892" s="66"/>
      <c r="AW892" s="66"/>
      <c r="AX892" s="66"/>
      <c r="AY892" s="66"/>
      <c r="AZ892" s="66"/>
      <c r="BA892" s="66"/>
    </row>
    <row r="893" spans="4:53" x14ac:dyDescent="0.25">
      <c r="D893" s="63"/>
      <c r="AB893" s="87"/>
      <c r="AC893" s="87"/>
      <c r="AJ893" s="66"/>
      <c r="AR893" s="66"/>
      <c r="AS893" s="66"/>
      <c r="AT893" s="66"/>
      <c r="AU893" s="66"/>
      <c r="AV893" s="66"/>
      <c r="AW893" s="66"/>
      <c r="AX893" s="66"/>
      <c r="AY893" s="66"/>
      <c r="AZ893" s="66"/>
      <c r="BA893" s="66"/>
    </row>
    <row r="894" spans="4:53" x14ac:dyDescent="0.25">
      <c r="D894" s="63"/>
      <c r="AB894" s="87"/>
      <c r="AC894" s="87"/>
      <c r="AJ894" s="66"/>
      <c r="AR894" s="66"/>
      <c r="AS894" s="66"/>
      <c r="AT894" s="66"/>
      <c r="AU894" s="66"/>
      <c r="AV894" s="66"/>
      <c r="AW894" s="66"/>
      <c r="AX894" s="66"/>
      <c r="AY894" s="66"/>
      <c r="AZ894" s="66"/>
      <c r="BA894" s="66"/>
    </row>
    <row r="895" spans="4:53" x14ac:dyDescent="0.25">
      <c r="D895" s="63"/>
      <c r="AB895" s="87"/>
      <c r="AC895" s="87"/>
      <c r="AJ895" s="66"/>
      <c r="AR895" s="66"/>
      <c r="AS895" s="66"/>
      <c r="AT895" s="66"/>
      <c r="AU895" s="66"/>
      <c r="AV895" s="66"/>
      <c r="AW895" s="66"/>
      <c r="AX895" s="66"/>
      <c r="AY895" s="66"/>
      <c r="AZ895" s="66"/>
      <c r="BA895" s="66"/>
    </row>
    <row r="896" spans="4:53" x14ac:dyDescent="0.25">
      <c r="D896" s="63"/>
      <c r="AB896" s="87"/>
      <c r="AC896" s="87"/>
      <c r="AJ896" s="66"/>
      <c r="AR896" s="66"/>
      <c r="AS896" s="66"/>
      <c r="AT896" s="66"/>
      <c r="AU896" s="66"/>
      <c r="AV896" s="66"/>
      <c r="AW896" s="66"/>
      <c r="AX896" s="66"/>
      <c r="AY896" s="66"/>
      <c r="AZ896" s="66"/>
      <c r="BA896" s="66"/>
    </row>
    <row r="897" spans="4:53" x14ac:dyDescent="0.25">
      <c r="D897" s="63"/>
      <c r="AB897" s="87"/>
      <c r="AC897" s="87"/>
      <c r="AJ897" s="66"/>
      <c r="AR897" s="66"/>
      <c r="AS897" s="66"/>
      <c r="AT897" s="66"/>
      <c r="AU897" s="66"/>
      <c r="AV897" s="66"/>
      <c r="AW897" s="66"/>
      <c r="AX897" s="66"/>
      <c r="AY897" s="66"/>
      <c r="AZ897" s="66"/>
      <c r="BA897" s="66"/>
    </row>
    <row r="898" spans="4:53" x14ac:dyDescent="0.25">
      <c r="D898" s="63"/>
      <c r="AB898" s="87"/>
      <c r="AC898" s="87"/>
      <c r="AJ898" s="66"/>
      <c r="AR898" s="66"/>
      <c r="AS898" s="66"/>
      <c r="AT898" s="66"/>
      <c r="AU898" s="66"/>
      <c r="AV898" s="66"/>
      <c r="AW898" s="66"/>
      <c r="AX898" s="66"/>
      <c r="AY898" s="66"/>
      <c r="AZ898" s="66"/>
      <c r="BA898" s="66"/>
    </row>
    <row r="899" spans="4:53" x14ac:dyDescent="0.25">
      <c r="D899" s="63"/>
      <c r="AB899" s="87"/>
      <c r="AC899" s="87"/>
      <c r="AJ899" s="66"/>
      <c r="AR899" s="66"/>
      <c r="AS899" s="66"/>
      <c r="AT899" s="66"/>
      <c r="AU899" s="66"/>
      <c r="AV899" s="66"/>
      <c r="AW899" s="66"/>
      <c r="AX899" s="66"/>
      <c r="AY899" s="66"/>
      <c r="AZ899" s="66"/>
      <c r="BA899" s="66"/>
    </row>
    <row r="900" spans="4:53" x14ac:dyDescent="0.25">
      <c r="D900" s="63"/>
      <c r="AB900" s="87"/>
      <c r="AC900" s="87"/>
      <c r="AJ900" s="66"/>
      <c r="AR900" s="66"/>
      <c r="AS900" s="66"/>
      <c r="AT900" s="66"/>
      <c r="AU900" s="66"/>
      <c r="AV900" s="66"/>
      <c r="AW900" s="66"/>
      <c r="AX900" s="66"/>
      <c r="AY900" s="66"/>
      <c r="AZ900" s="66"/>
      <c r="BA900" s="66"/>
    </row>
    <row r="901" spans="4:53" x14ac:dyDescent="0.25">
      <c r="D901" s="63"/>
      <c r="AB901" s="87"/>
      <c r="AC901" s="87"/>
      <c r="AJ901" s="66"/>
      <c r="AR901" s="66"/>
      <c r="AS901" s="66"/>
      <c r="AT901" s="66"/>
      <c r="AU901" s="66"/>
      <c r="AV901" s="66"/>
      <c r="AW901" s="66"/>
      <c r="AX901" s="66"/>
      <c r="AY901" s="66"/>
      <c r="AZ901" s="66"/>
      <c r="BA901" s="66"/>
    </row>
    <row r="902" spans="4:53" x14ac:dyDescent="0.25">
      <c r="D902" s="63"/>
      <c r="AB902" s="87"/>
      <c r="AC902" s="87"/>
      <c r="AJ902" s="66"/>
      <c r="AR902" s="66"/>
      <c r="AS902" s="66"/>
      <c r="AT902" s="66"/>
      <c r="AU902" s="66"/>
      <c r="AV902" s="66"/>
      <c r="AW902" s="66"/>
      <c r="AX902" s="66"/>
      <c r="AY902" s="66"/>
      <c r="AZ902" s="66"/>
      <c r="BA902" s="66"/>
    </row>
    <row r="903" spans="4:53" x14ac:dyDescent="0.25">
      <c r="D903" s="63"/>
      <c r="AB903" s="87"/>
      <c r="AC903" s="87"/>
      <c r="AJ903" s="66"/>
      <c r="AR903" s="66"/>
      <c r="AS903" s="66"/>
      <c r="AT903" s="66"/>
      <c r="AU903" s="66"/>
      <c r="AV903" s="66"/>
      <c r="AW903" s="66"/>
      <c r="AX903" s="66"/>
      <c r="AY903" s="66"/>
      <c r="AZ903" s="66"/>
      <c r="BA903" s="66"/>
    </row>
    <row r="904" spans="4:53" x14ac:dyDescent="0.25">
      <c r="D904" s="63"/>
      <c r="AB904" s="87"/>
      <c r="AC904" s="87"/>
      <c r="AJ904" s="66"/>
      <c r="AR904" s="66"/>
      <c r="AS904" s="66"/>
      <c r="AT904" s="66"/>
      <c r="AU904" s="66"/>
      <c r="AV904" s="66"/>
      <c r="AW904" s="66"/>
      <c r="AX904" s="66"/>
      <c r="AY904" s="66"/>
      <c r="AZ904" s="66"/>
      <c r="BA904" s="66"/>
    </row>
    <row r="905" spans="4:53" x14ac:dyDescent="0.25">
      <c r="D905" s="63"/>
      <c r="AB905" s="87"/>
      <c r="AC905" s="87"/>
      <c r="AJ905" s="66"/>
      <c r="AR905" s="66"/>
      <c r="AS905" s="66"/>
      <c r="AT905" s="66"/>
      <c r="AU905" s="66"/>
      <c r="AV905" s="66"/>
      <c r="AW905" s="66"/>
      <c r="AX905" s="66"/>
      <c r="AY905" s="66"/>
      <c r="AZ905" s="66"/>
      <c r="BA905" s="66"/>
    </row>
    <row r="906" spans="4:53" x14ac:dyDescent="0.25">
      <c r="D906" s="63"/>
      <c r="AB906" s="87"/>
      <c r="AC906" s="87"/>
      <c r="AJ906" s="66"/>
      <c r="AR906" s="66"/>
      <c r="AS906" s="66"/>
      <c r="AT906" s="66"/>
      <c r="AU906" s="66"/>
      <c r="AV906" s="66"/>
      <c r="AW906" s="66"/>
      <c r="AX906" s="66"/>
      <c r="AY906" s="66"/>
      <c r="AZ906" s="66"/>
      <c r="BA906" s="66"/>
    </row>
    <row r="907" spans="4:53" x14ac:dyDescent="0.25">
      <c r="D907" s="63"/>
      <c r="AB907" s="87"/>
      <c r="AC907" s="87"/>
      <c r="AJ907" s="66"/>
      <c r="AR907" s="66"/>
      <c r="AS907" s="66"/>
      <c r="AT907" s="66"/>
      <c r="AU907" s="66"/>
      <c r="AV907" s="66"/>
      <c r="AW907" s="66"/>
      <c r="AX907" s="66"/>
      <c r="AY907" s="66"/>
      <c r="AZ907" s="66"/>
      <c r="BA907" s="66"/>
    </row>
    <row r="908" spans="4:53" x14ac:dyDescent="0.25">
      <c r="D908" s="63"/>
      <c r="AB908" s="87"/>
      <c r="AC908" s="87"/>
      <c r="AJ908" s="66"/>
      <c r="AR908" s="66"/>
      <c r="AS908" s="66"/>
      <c r="AT908" s="66"/>
      <c r="AU908" s="66"/>
      <c r="AV908" s="66"/>
      <c r="AW908" s="66"/>
      <c r="AX908" s="66"/>
      <c r="AY908" s="66"/>
      <c r="AZ908" s="66"/>
      <c r="BA908" s="66"/>
    </row>
    <row r="909" spans="4:53" x14ac:dyDescent="0.25">
      <c r="D909" s="63"/>
      <c r="AB909" s="87"/>
      <c r="AC909" s="87"/>
      <c r="AJ909" s="66"/>
      <c r="AR909" s="66"/>
      <c r="AS909" s="66"/>
      <c r="AT909" s="66"/>
      <c r="AU909" s="66"/>
      <c r="AV909" s="66"/>
      <c r="AW909" s="66"/>
      <c r="AX909" s="66"/>
      <c r="AY909" s="66"/>
      <c r="AZ909" s="66"/>
      <c r="BA909" s="66"/>
    </row>
    <row r="910" spans="4:53" x14ac:dyDescent="0.25">
      <c r="D910" s="63"/>
      <c r="AB910" s="87"/>
      <c r="AC910" s="87"/>
      <c r="AJ910" s="66"/>
      <c r="AR910" s="66"/>
      <c r="AS910" s="66"/>
      <c r="AT910" s="66"/>
      <c r="AU910" s="66"/>
      <c r="AV910" s="66"/>
      <c r="AW910" s="66"/>
      <c r="AX910" s="66"/>
      <c r="AY910" s="66"/>
      <c r="AZ910" s="66"/>
      <c r="BA910" s="66"/>
    </row>
    <row r="911" spans="4:53" x14ac:dyDescent="0.25">
      <c r="D911" s="63"/>
      <c r="AB911" s="87"/>
      <c r="AC911" s="87"/>
      <c r="AJ911" s="66"/>
      <c r="AR911" s="66"/>
      <c r="AS911" s="66"/>
      <c r="AT911" s="66"/>
      <c r="AU911" s="66"/>
      <c r="AV911" s="66"/>
      <c r="AW911" s="66"/>
      <c r="AX911" s="66"/>
      <c r="AY911" s="66"/>
      <c r="AZ911" s="66"/>
      <c r="BA911" s="66"/>
    </row>
    <row r="912" spans="4:53" x14ac:dyDescent="0.25">
      <c r="D912" s="63"/>
      <c r="AB912" s="87"/>
      <c r="AC912" s="87"/>
      <c r="AJ912" s="66"/>
      <c r="AR912" s="66"/>
      <c r="AS912" s="66"/>
      <c r="AT912" s="66"/>
      <c r="AU912" s="66"/>
      <c r="AV912" s="66"/>
      <c r="AW912" s="66"/>
      <c r="AX912" s="66"/>
      <c r="AY912" s="66"/>
      <c r="AZ912" s="66"/>
      <c r="BA912" s="66"/>
    </row>
    <row r="913" spans="4:53" x14ac:dyDescent="0.25">
      <c r="D913" s="63"/>
      <c r="AB913" s="87"/>
      <c r="AC913" s="87"/>
      <c r="AJ913" s="66"/>
      <c r="AR913" s="66"/>
      <c r="AS913" s="66"/>
      <c r="AT913" s="66"/>
      <c r="AU913" s="66"/>
      <c r="AV913" s="66"/>
      <c r="AW913" s="66"/>
      <c r="AX913" s="66"/>
      <c r="AY913" s="66"/>
      <c r="AZ913" s="66"/>
      <c r="BA913" s="66"/>
    </row>
    <row r="914" spans="4:53" x14ac:dyDescent="0.25">
      <c r="D914" s="63"/>
      <c r="AB914" s="87"/>
      <c r="AC914" s="87"/>
      <c r="AJ914" s="66"/>
      <c r="AR914" s="66"/>
      <c r="AS914" s="66"/>
      <c r="AT914" s="66"/>
      <c r="AU914" s="66"/>
      <c r="AV914" s="66"/>
      <c r="AW914" s="66"/>
      <c r="AX914" s="66"/>
      <c r="AY914" s="66"/>
      <c r="AZ914" s="66"/>
      <c r="BA914" s="66"/>
    </row>
    <row r="915" spans="4:53" x14ac:dyDescent="0.25">
      <c r="D915" s="63"/>
      <c r="AB915" s="87"/>
      <c r="AC915" s="87"/>
      <c r="AJ915" s="66"/>
      <c r="AR915" s="66"/>
      <c r="AS915" s="66"/>
      <c r="AT915" s="66"/>
      <c r="AU915" s="66"/>
      <c r="AV915" s="66"/>
      <c r="AW915" s="66"/>
      <c r="AX915" s="66"/>
      <c r="AY915" s="66"/>
      <c r="AZ915" s="66"/>
      <c r="BA915" s="66"/>
    </row>
    <row r="916" spans="4:53" x14ac:dyDescent="0.25">
      <c r="D916" s="63"/>
      <c r="AB916" s="87"/>
      <c r="AC916" s="87"/>
      <c r="AJ916" s="66"/>
      <c r="AR916" s="66"/>
      <c r="AS916" s="66"/>
      <c r="AT916" s="66"/>
      <c r="AU916" s="66"/>
      <c r="AV916" s="66"/>
      <c r="AW916" s="66"/>
      <c r="AX916" s="66"/>
      <c r="AY916" s="66"/>
      <c r="AZ916" s="66"/>
      <c r="BA916" s="66"/>
    </row>
    <row r="917" spans="4:53" x14ac:dyDescent="0.25">
      <c r="D917" s="63"/>
      <c r="AB917" s="87"/>
      <c r="AC917" s="87"/>
      <c r="AJ917" s="66"/>
      <c r="AR917" s="66"/>
      <c r="AS917" s="66"/>
      <c r="AT917" s="66"/>
      <c r="AU917" s="66"/>
      <c r="AV917" s="66"/>
      <c r="AW917" s="66"/>
      <c r="AX917" s="66"/>
      <c r="AY917" s="66"/>
      <c r="AZ917" s="66"/>
      <c r="BA917" s="66"/>
    </row>
    <row r="918" spans="4:53" x14ac:dyDescent="0.25">
      <c r="D918" s="63"/>
      <c r="AB918" s="87"/>
      <c r="AC918" s="87"/>
      <c r="AJ918" s="66"/>
      <c r="AR918" s="66"/>
      <c r="AS918" s="66"/>
      <c r="AT918" s="66"/>
      <c r="AU918" s="66"/>
      <c r="AV918" s="66"/>
      <c r="AW918" s="66"/>
      <c r="AX918" s="66"/>
      <c r="AY918" s="66"/>
      <c r="AZ918" s="66"/>
      <c r="BA918" s="66"/>
    </row>
    <row r="919" spans="4:53" x14ac:dyDescent="0.25">
      <c r="D919" s="63"/>
      <c r="AB919" s="87"/>
      <c r="AC919" s="87"/>
      <c r="AJ919" s="66"/>
      <c r="AR919" s="66"/>
      <c r="AS919" s="66"/>
      <c r="AT919" s="66"/>
      <c r="AU919" s="66"/>
      <c r="AV919" s="66"/>
      <c r="AW919" s="66"/>
      <c r="AX919" s="66"/>
      <c r="AY919" s="66"/>
      <c r="AZ919" s="66"/>
      <c r="BA919" s="66"/>
    </row>
    <row r="920" spans="4:53" x14ac:dyDescent="0.25">
      <c r="D920" s="63"/>
      <c r="AB920" s="87"/>
      <c r="AC920" s="87"/>
      <c r="AJ920" s="66"/>
      <c r="AR920" s="66"/>
      <c r="AS920" s="66"/>
      <c r="AT920" s="66"/>
      <c r="AU920" s="66"/>
      <c r="AV920" s="66"/>
      <c r="AW920" s="66"/>
      <c r="AX920" s="66"/>
      <c r="AY920" s="66"/>
      <c r="AZ920" s="66"/>
      <c r="BA920" s="66"/>
    </row>
    <row r="921" spans="4:53" x14ac:dyDescent="0.25">
      <c r="D921" s="63"/>
      <c r="AB921" s="87"/>
      <c r="AC921" s="87"/>
      <c r="AJ921" s="66"/>
      <c r="AR921" s="66"/>
      <c r="AS921" s="66"/>
      <c r="AT921" s="66"/>
      <c r="AU921" s="66"/>
      <c r="AV921" s="66"/>
      <c r="AW921" s="66"/>
      <c r="AX921" s="66"/>
      <c r="AY921" s="66"/>
      <c r="AZ921" s="66"/>
      <c r="BA921" s="66"/>
    </row>
    <row r="922" spans="4:53" x14ac:dyDescent="0.25">
      <c r="D922" s="63"/>
      <c r="AB922" s="87"/>
      <c r="AC922" s="87"/>
      <c r="AJ922" s="66"/>
      <c r="AR922" s="66"/>
      <c r="AS922" s="66"/>
      <c r="AT922" s="66"/>
      <c r="AU922" s="66"/>
      <c r="AV922" s="66"/>
      <c r="AW922" s="66"/>
      <c r="AX922" s="66"/>
      <c r="AY922" s="66"/>
      <c r="AZ922" s="66"/>
      <c r="BA922" s="66"/>
    </row>
    <row r="923" spans="4:53" x14ac:dyDescent="0.25">
      <c r="D923" s="63"/>
      <c r="AB923" s="87"/>
      <c r="AC923" s="87"/>
      <c r="AR923" s="66"/>
      <c r="AS923" s="66"/>
      <c r="AT923" s="66"/>
      <c r="AU923" s="66"/>
      <c r="AV923" s="66"/>
      <c r="AW923" s="66"/>
    </row>
    <row r="924" spans="4:53" x14ac:dyDescent="0.25">
      <c r="D924" s="63"/>
      <c r="AB924" s="87"/>
      <c r="AC924" s="87"/>
      <c r="AR924" s="66"/>
      <c r="AS924" s="66"/>
      <c r="AT924" s="66"/>
      <c r="AU924" s="66"/>
      <c r="AV924" s="66"/>
      <c r="AW924" s="66"/>
    </row>
    <row r="925" spans="4:53" x14ac:dyDescent="0.25">
      <c r="D925" s="63"/>
      <c r="AB925" s="87"/>
      <c r="AC925" s="87"/>
      <c r="AR925" s="66"/>
      <c r="AS925" s="66"/>
      <c r="AT925" s="66"/>
      <c r="AU925" s="66"/>
      <c r="AV925" s="66"/>
      <c r="AW925" s="66"/>
    </row>
    <row r="926" spans="4:53" x14ac:dyDescent="0.25">
      <c r="D926" s="63"/>
      <c r="AB926" s="87"/>
      <c r="AC926" s="87"/>
      <c r="AR926" s="66"/>
      <c r="AS926" s="66"/>
      <c r="AT926" s="66"/>
      <c r="AU926" s="66"/>
      <c r="AV926" s="66"/>
      <c r="AW926" s="66"/>
    </row>
    <row r="927" spans="4:53" x14ac:dyDescent="0.25">
      <c r="D927" s="63"/>
      <c r="AB927" s="87"/>
      <c r="AC927" s="87"/>
      <c r="AR927" s="66"/>
      <c r="AS927" s="66"/>
      <c r="AT927" s="66"/>
      <c r="AU927" s="66"/>
      <c r="AV927" s="66"/>
      <c r="AW927" s="66"/>
    </row>
    <row r="928" spans="4:53" x14ac:dyDescent="0.25">
      <c r="D928" s="63"/>
      <c r="AB928" s="87"/>
      <c r="AC928" s="87"/>
      <c r="AR928" s="66"/>
      <c r="AS928" s="66"/>
      <c r="AT928" s="66"/>
      <c r="AU928" s="66"/>
      <c r="AV928" s="66"/>
      <c r="AW928" s="66"/>
    </row>
    <row r="929" spans="4:49" x14ac:dyDescent="0.25">
      <c r="D929" s="63"/>
      <c r="AB929" s="87"/>
      <c r="AC929" s="87"/>
      <c r="AR929" s="66"/>
      <c r="AS929" s="66"/>
      <c r="AT929" s="66"/>
      <c r="AU929" s="66"/>
      <c r="AV929" s="66"/>
      <c r="AW929" s="66"/>
    </row>
    <row r="930" spans="4:49" x14ac:dyDescent="0.25">
      <c r="D930" s="63"/>
      <c r="AB930" s="87"/>
      <c r="AC930" s="87"/>
      <c r="AR930" s="66"/>
      <c r="AS930" s="66"/>
      <c r="AT930" s="66"/>
      <c r="AU930" s="66"/>
      <c r="AV930" s="66"/>
      <c r="AW930" s="66"/>
    </row>
    <row r="931" spans="4:49" x14ac:dyDescent="0.25">
      <c r="D931" s="63"/>
      <c r="AB931" s="87"/>
      <c r="AC931" s="87"/>
      <c r="AR931" s="66"/>
      <c r="AS931" s="66"/>
      <c r="AT931" s="66"/>
      <c r="AU931" s="66"/>
      <c r="AV931" s="66"/>
      <c r="AW931" s="66"/>
    </row>
    <row r="932" spans="4:49" x14ac:dyDescent="0.25">
      <c r="D932" s="63"/>
      <c r="AB932" s="87"/>
      <c r="AC932" s="87"/>
      <c r="AR932" s="66"/>
      <c r="AS932" s="66"/>
      <c r="AT932" s="66"/>
      <c r="AU932" s="66"/>
      <c r="AV932" s="66"/>
      <c r="AW932" s="66"/>
    </row>
    <row r="933" spans="4:49" x14ac:dyDescent="0.25">
      <c r="D933" s="63"/>
      <c r="AB933" s="87"/>
      <c r="AC933" s="87"/>
      <c r="AR933" s="66"/>
      <c r="AS933" s="66"/>
      <c r="AT933" s="66"/>
      <c r="AU933" s="66"/>
      <c r="AV933" s="66"/>
      <c r="AW933" s="66"/>
    </row>
    <row r="934" spans="4:49" x14ac:dyDescent="0.25">
      <c r="D934" s="63"/>
      <c r="AB934" s="87"/>
      <c r="AC934" s="87"/>
      <c r="AR934" s="66"/>
      <c r="AS934" s="66"/>
      <c r="AT934" s="66"/>
      <c r="AU934" s="66"/>
      <c r="AV934" s="66"/>
      <c r="AW934" s="66"/>
    </row>
    <row r="935" spans="4:49" x14ac:dyDescent="0.25">
      <c r="D935" s="63"/>
      <c r="AB935" s="87"/>
      <c r="AC935" s="87"/>
      <c r="AR935" s="66"/>
      <c r="AS935" s="66"/>
      <c r="AT935" s="66"/>
      <c r="AU935" s="66"/>
      <c r="AV935" s="66"/>
      <c r="AW935" s="66"/>
    </row>
    <row r="936" spans="4:49" x14ac:dyDescent="0.25">
      <c r="D936" s="63"/>
      <c r="AB936" s="87"/>
      <c r="AC936" s="87"/>
      <c r="AR936" s="66"/>
      <c r="AS936" s="66"/>
      <c r="AT936" s="66"/>
      <c r="AU936" s="66"/>
      <c r="AV936" s="66"/>
      <c r="AW936" s="66"/>
    </row>
    <row r="937" spans="4:49" x14ac:dyDescent="0.25">
      <c r="D937" s="63"/>
      <c r="AB937" s="87"/>
      <c r="AC937" s="87"/>
      <c r="AR937" s="66"/>
      <c r="AS937" s="66"/>
      <c r="AT937" s="66"/>
      <c r="AU937" s="66"/>
      <c r="AV937" s="66"/>
      <c r="AW937" s="66"/>
    </row>
    <row r="938" spans="4:49" x14ac:dyDescent="0.25">
      <c r="D938" s="63"/>
      <c r="AB938" s="87"/>
      <c r="AC938" s="87"/>
      <c r="AR938" s="66"/>
      <c r="AS938" s="66"/>
      <c r="AT938" s="66"/>
      <c r="AU938" s="66"/>
      <c r="AV938" s="66"/>
      <c r="AW938" s="66"/>
    </row>
    <row r="939" spans="4:49" x14ac:dyDescent="0.25">
      <c r="D939" s="63"/>
      <c r="AB939" s="87"/>
      <c r="AC939" s="87"/>
      <c r="AR939" s="66"/>
      <c r="AS939" s="66"/>
      <c r="AT939" s="66"/>
      <c r="AU939" s="66"/>
      <c r="AV939" s="66"/>
      <c r="AW939" s="66"/>
    </row>
    <row r="940" spans="4:49" x14ac:dyDescent="0.25">
      <c r="D940" s="63"/>
      <c r="AB940" s="87"/>
      <c r="AC940" s="87"/>
      <c r="AR940" s="66"/>
      <c r="AS940" s="66"/>
      <c r="AT940" s="66"/>
      <c r="AU940" s="66"/>
      <c r="AV940" s="66"/>
      <c r="AW940" s="66"/>
    </row>
    <row r="941" spans="4:49" x14ac:dyDescent="0.25">
      <c r="D941" s="63"/>
      <c r="AB941" s="87"/>
      <c r="AC941" s="87"/>
      <c r="AR941" s="66"/>
      <c r="AS941" s="66"/>
      <c r="AT941" s="66"/>
      <c r="AU941" s="66"/>
      <c r="AV941" s="66"/>
      <c r="AW941" s="66"/>
    </row>
    <row r="942" spans="4:49" x14ac:dyDescent="0.25">
      <c r="D942" s="63"/>
      <c r="AB942" s="87"/>
      <c r="AC942" s="87"/>
      <c r="AR942" s="66"/>
      <c r="AS942" s="66"/>
      <c r="AT942" s="66"/>
      <c r="AU942" s="66"/>
      <c r="AV942" s="66"/>
      <c r="AW942" s="66"/>
    </row>
    <row r="943" spans="4:49" x14ac:dyDescent="0.25">
      <c r="D943" s="63"/>
      <c r="AB943" s="87"/>
      <c r="AC943" s="87"/>
      <c r="AR943" s="66"/>
      <c r="AS943" s="66"/>
      <c r="AT943" s="66"/>
      <c r="AU943" s="66"/>
      <c r="AV943" s="66"/>
      <c r="AW943" s="66"/>
    </row>
    <row r="944" spans="4:49" x14ac:dyDescent="0.25">
      <c r="D944" s="63"/>
      <c r="AB944" s="87"/>
      <c r="AC944" s="87"/>
      <c r="AR944" s="66"/>
      <c r="AS944" s="66"/>
      <c r="AT944" s="66"/>
      <c r="AU944" s="66"/>
      <c r="AV944" s="66"/>
      <c r="AW944" s="66"/>
    </row>
    <row r="945" spans="4:49" x14ac:dyDescent="0.25">
      <c r="D945" s="63"/>
      <c r="AB945" s="87"/>
      <c r="AC945" s="87"/>
      <c r="AR945" s="66"/>
      <c r="AS945" s="66"/>
      <c r="AT945" s="66"/>
      <c r="AU945" s="66"/>
      <c r="AV945" s="66"/>
      <c r="AW945" s="66"/>
    </row>
    <row r="946" spans="4:49" x14ac:dyDescent="0.25">
      <c r="D946" s="63"/>
      <c r="AB946" s="87"/>
      <c r="AC946" s="87"/>
      <c r="AR946" s="66"/>
      <c r="AS946" s="66"/>
      <c r="AT946" s="66"/>
      <c r="AU946" s="66"/>
      <c r="AV946" s="66"/>
      <c r="AW946" s="66"/>
    </row>
    <row r="947" spans="4:49" x14ac:dyDescent="0.25">
      <c r="D947" s="63"/>
      <c r="AB947" s="87"/>
      <c r="AC947" s="87"/>
      <c r="AR947" s="66"/>
      <c r="AS947" s="66"/>
      <c r="AT947" s="66"/>
      <c r="AU947" s="66"/>
      <c r="AV947" s="66"/>
      <c r="AW947" s="66"/>
    </row>
    <row r="948" spans="4:49" x14ac:dyDescent="0.25">
      <c r="D948" s="63"/>
      <c r="AB948" s="87"/>
      <c r="AC948" s="87"/>
      <c r="AR948" s="66"/>
      <c r="AS948" s="66"/>
      <c r="AT948" s="66"/>
      <c r="AU948" s="66"/>
      <c r="AV948" s="66"/>
      <c r="AW948" s="66"/>
    </row>
    <row r="949" spans="4:49" x14ac:dyDescent="0.25">
      <c r="D949" s="63"/>
      <c r="AB949" s="87"/>
      <c r="AC949" s="87"/>
      <c r="AR949" s="66"/>
      <c r="AS949" s="66"/>
      <c r="AT949" s="66"/>
      <c r="AU949" s="66"/>
      <c r="AV949" s="66"/>
      <c r="AW949" s="66"/>
    </row>
    <row r="950" spans="4:49" x14ac:dyDescent="0.25">
      <c r="D950" s="63"/>
      <c r="AB950" s="87"/>
      <c r="AC950" s="87"/>
      <c r="AR950" s="66"/>
      <c r="AS950" s="66"/>
      <c r="AT950" s="66"/>
      <c r="AU950" s="66"/>
      <c r="AV950" s="66"/>
      <c r="AW950" s="66"/>
    </row>
    <row r="951" spans="4:49" x14ac:dyDescent="0.25">
      <c r="D951" s="63"/>
      <c r="AB951" s="87"/>
      <c r="AC951" s="87"/>
      <c r="AR951" s="66"/>
      <c r="AS951" s="66"/>
      <c r="AT951" s="66"/>
      <c r="AU951" s="66"/>
      <c r="AV951" s="66"/>
      <c r="AW951" s="66"/>
    </row>
    <row r="952" spans="4:49" x14ac:dyDescent="0.25">
      <c r="D952" s="63"/>
      <c r="AB952" s="87"/>
      <c r="AC952" s="87"/>
      <c r="AR952" s="66"/>
      <c r="AS952" s="66"/>
      <c r="AT952" s="66"/>
      <c r="AU952" s="66"/>
      <c r="AV952" s="66"/>
      <c r="AW952" s="66"/>
    </row>
    <row r="953" spans="4:49" x14ac:dyDescent="0.25">
      <c r="D953" s="63"/>
      <c r="AB953" s="87"/>
      <c r="AC953" s="87"/>
      <c r="AR953" s="66"/>
      <c r="AS953" s="66"/>
      <c r="AT953" s="66"/>
      <c r="AU953" s="66"/>
      <c r="AV953" s="66"/>
      <c r="AW953" s="66"/>
    </row>
    <row r="954" spans="4:49" x14ac:dyDescent="0.25">
      <c r="D954" s="63"/>
      <c r="AB954" s="87"/>
      <c r="AC954" s="87"/>
      <c r="AR954" s="66"/>
      <c r="AS954" s="66"/>
      <c r="AT954" s="66"/>
      <c r="AU954" s="66"/>
      <c r="AV954" s="66"/>
      <c r="AW954" s="66"/>
    </row>
    <row r="955" spans="4:49" x14ac:dyDescent="0.25">
      <c r="D955" s="63"/>
      <c r="AB955" s="87"/>
      <c r="AC955" s="87"/>
      <c r="AR955" s="66"/>
      <c r="AS955" s="66"/>
      <c r="AT955" s="66"/>
      <c r="AU955" s="66"/>
      <c r="AV955" s="66"/>
      <c r="AW955" s="66"/>
    </row>
    <row r="956" spans="4:49" x14ac:dyDescent="0.25">
      <c r="D956" s="63"/>
      <c r="AB956" s="87"/>
      <c r="AC956" s="87"/>
      <c r="AR956" s="66"/>
      <c r="AS956" s="66"/>
      <c r="AT956" s="66"/>
      <c r="AU956" s="66"/>
      <c r="AV956" s="66"/>
      <c r="AW956" s="66"/>
    </row>
    <row r="957" spans="4:49" x14ac:dyDescent="0.25">
      <c r="D957" s="63"/>
      <c r="AB957" s="87"/>
      <c r="AC957" s="87"/>
      <c r="AR957" s="66"/>
      <c r="AS957" s="66"/>
      <c r="AT957" s="66"/>
      <c r="AU957" s="66"/>
      <c r="AV957" s="66"/>
      <c r="AW957" s="66"/>
    </row>
    <row r="958" spans="4:49" x14ac:dyDescent="0.25">
      <c r="D958" s="63"/>
      <c r="AB958" s="87"/>
      <c r="AC958" s="87"/>
      <c r="AR958" s="66"/>
      <c r="AS958" s="66"/>
      <c r="AT958" s="66"/>
      <c r="AU958" s="66"/>
      <c r="AV958" s="66"/>
      <c r="AW958" s="66"/>
    </row>
    <row r="959" spans="4:49" x14ac:dyDescent="0.25">
      <c r="D959" s="63"/>
      <c r="AB959" s="87"/>
      <c r="AC959" s="87"/>
      <c r="AR959" s="66"/>
      <c r="AS959" s="66"/>
      <c r="AT959" s="66"/>
      <c r="AU959" s="66"/>
      <c r="AV959" s="66"/>
      <c r="AW959" s="66"/>
    </row>
    <row r="960" spans="4:49" x14ac:dyDescent="0.25">
      <c r="D960" s="63"/>
      <c r="AB960" s="87"/>
      <c r="AC960" s="87"/>
      <c r="AR960" s="66"/>
      <c r="AS960" s="66"/>
      <c r="AT960" s="66"/>
      <c r="AU960" s="66"/>
      <c r="AV960" s="66"/>
      <c r="AW960" s="66"/>
    </row>
    <row r="961" spans="1:49" x14ac:dyDescent="0.25">
      <c r="D961" s="63"/>
      <c r="AB961" s="87"/>
      <c r="AC961" s="87"/>
      <c r="AR961" s="66"/>
      <c r="AS961" s="66"/>
      <c r="AT961" s="66"/>
      <c r="AU961" s="66"/>
      <c r="AV961" s="66"/>
      <c r="AW961" s="66"/>
    </row>
    <row r="962" spans="1:49" x14ac:dyDescent="0.25">
      <c r="D962" s="63"/>
      <c r="AB962" s="87"/>
      <c r="AC962" s="87"/>
      <c r="AR962" s="66"/>
      <c r="AS962" s="66"/>
      <c r="AT962" s="66"/>
      <c r="AU962" s="66"/>
      <c r="AV962" s="66"/>
      <c r="AW962" s="66"/>
    </row>
    <row r="963" spans="1:49" x14ac:dyDescent="0.25">
      <c r="D963" s="63"/>
      <c r="AB963" s="87"/>
      <c r="AC963" s="87"/>
      <c r="AR963" s="66"/>
      <c r="AS963" s="66"/>
      <c r="AT963" s="66"/>
      <c r="AU963" s="66"/>
      <c r="AV963" s="66"/>
      <c r="AW963" s="66"/>
    </row>
    <row r="964" spans="1:49" x14ac:dyDescent="0.25">
      <c r="D964" s="63"/>
      <c r="AB964" s="87"/>
      <c r="AC964" s="87"/>
      <c r="AR964" s="66"/>
      <c r="AS964" s="66"/>
      <c r="AT964" s="66"/>
      <c r="AU964" s="66"/>
      <c r="AV964" s="66"/>
      <c r="AW964" s="66"/>
    </row>
    <row r="965" spans="1:49" x14ac:dyDescent="0.25">
      <c r="D965" s="63"/>
      <c r="AB965" s="87"/>
      <c r="AC965" s="87"/>
      <c r="AR965" s="66"/>
      <c r="AS965" s="66"/>
      <c r="AT965" s="66"/>
      <c r="AU965" s="66"/>
      <c r="AV965" s="66"/>
      <c r="AW965" s="66"/>
    </row>
    <row r="966" spans="1:49" x14ac:dyDescent="0.25">
      <c r="D966" s="63"/>
      <c r="AB966" s="87"/>
      <c r="AC966" s="87"/>
      <c r="AR966" s="66"/>
      <c r="AS966" s="66"/>
      <c r="AT966" s="66"/>
      <c r="AU966" s="66"/>
      <c r="AV966" s="66"/>
      <c r="AW966" s="66"/>
    </row>
    <row r="967" spans="1:49" x14ac:dyDescent="0.25">
      <c r="D967" s="63"/>
      <c r="AB967" s="87"/>
      <c r="AC967" s="87"/>
      <c r="AR967" s="66"/>
      <c r="AS967" s="66"/>
      <c r="AT967" s="66"/>
      <c r="AU967" s="66"/>
      <c r="AV967" s="66"/>
      <c r="AW967" s="66"/>
    </row>
    <row r="968" spans="1:49" x14ac:dyDescent="0.25">
      <c r="A968" s="66"/>
      <c r="D968" s="63"/>
      <c r="AB968" s="87"/>
      <c r="AC968" s="87"/>
      <c r="AR968" s="66"/>
      <c r="AS968" s="66"/>
      <c r="AT968" s="66"/>
      <c r="AU968" s="66"/>
      <c r="AV968" s="66"/>
      <c r="AW968" s="66"/>
    </row>
    <row r="969" spans="1:49" x14ac:dyDescent="0.25">
      <c r="A969" s="66"/>
      <c r="D969" s="63"/>
      <c r="AB969" s="87"/>
      <c r="AC969" s="87"/>
      <c r="AR969" s="66"/>
      <c r="AS969" s="66"/>
      <c r="AT969" s="66"/>
      <c r="AU969" s="66"/>
      <c r="AV969" s="66"/>
      <c r="AW969" s="66"/>
    </row>
    <row r="970" spans="1:49" x14ac:dyDescent="0.25">
      <c r="A970" s="66"/>
      <c r="D970" s="63"/>
      <c r="AB970" s="87"/>
      <c r="AC970" s="87"/>
      <c r="AR970" s="66"/>
      <c r="AS970" s="66"/>
      <c r="AT970" s="66"/>
      <c r="AU970" s="66"/>
      <c r="AV970" s="66"/>
      <c r="AW970" s="66"/>
    </row>
    <row r="971" spans="1:49" x14ac:dyDescent="0.25">
      <c r="A971" s="66"/>
      <c r="D971" s="63"/>
      <c r="AB971" s="87"/>
      <c r="AC971" s="87"/>
      <c r="AR971" s="66"/>
      <c r="AS971" s="66"/>
      <c r="AT971" s="66"/>
      <c r="AU971" s="66"/>
      <c r="AV971" s="66"/>
      <c r="AW971" s="66"/>
    </row>
    <row r="972" spans="1:49" x14ac:dyDescent="0.25">
      <c r="A972" s="66"/>
      <c r="D972" s="87"/>
      <c r="AB972" s="87"/>
      <c r="AC972" s="87"/>
      <c r="AR972" s="66"/>
      <c r="AS972" s="66"/>
      <c r="AT972" s="66"/>
      <c r="AU972" s="66"/>
      <c r="AV972" s="66"/>
      <c r="AW972" s="66"/>
    </row>
    <row r="973" spans="1:49" x14ac:dyDescent="0.25">
      <c r="A973" s="66"/>
      <c r="D973" s="87"/>
      <c r="AB973" s="87"/>
      <c r="AC973" s="87"/>
      <c r="AR973" s="66"/>
      <c r="AS973" s="66"/>
      <c r="AT973" s="66"/>
      <c r="AU973" s="66"/>
      <c r="AV973" s="66"/>
      <c r="AW973" s="66"/>
    </row>
    <row r="974" spans="1:49" x14ac:dyDescent="0.25">
      <c r="A974" s="66"/>
      <c r="D974" s="87"/>
      <c r="AB974" s="87"/>
      <c r="AC974" s="87"/>
      <c r="AR974" s="66"/>
      <c r="AS974" s="66"/>
      <c r="AT974" s="66"/>
      <c r="AU974" s="66"/>
      <c r="AV974" s="66"/>
      <c r="AW974" s="66"/>
    </row>
    <row r="975" spans="1:49" x14ac:dyDescent="0.25">
      <c r="A975" s="66"/>
      <c r="D975" s="87"/>
      <c r="AB975" s="87"/>
      <c r="AC975" s="87"/>
      <c r="AR975" s="66"/>
      <c r="AS975" s="66"/>
      <c r="AT975" s="66"/>
      <c r="AU975" s="66"/>
      <c r="AV975" s="66"/>
      <c r="AW975" s="66"/>
    </row>
    <row r="976" spans="1:49" x14ac:dyDescent="0.25">
      <c r="A976" s="66"/>
      <c r="D976" s="87"/>
      <c r="AB976" s="87"/>
      <c r="AC976" s="87"/>
      <c r="AR976" s="66"/>
      <c r="AS976" s="66"/>
      <c r="AT976" s="66"/>
      <c r="AU976" s="66"/>
      <c r="AV976" s="66"/>
      <c r="AW976" s="66"/>
    </row>
    <row r="977" spans="1:49" x14ac:dyDescent="0.25">
      <c r="A977" s="66"/>
      <c r="D977" s="87"/>
      <c r="AB977" s="87"/>
      <c r="AC977" s="87"/>
      <c r="AR977" s="66"/>
      <c r="AS977" s="66"/>
      <c r="AT977" s="66"/>
      <c r="AU977" s="66"/>
      <c r="AV977" s="66"/>
      <c r="AW977" s="66"/>
    </row>
    <row r="978" spans="1:49" x14ac:dyDescent="0.25">
      <c r="A978" s="66"/>
      <c r="D978" s="87"/>
      <c r="AB978" s="87"/>
      <c r="AC978" s="87"/>
      <c r="AR978" s="66"/>
      <c r="AS978" s="66"/>
      <c r="AT978" s="66"/>
      <c r="AU978" s="66"/>
      <c r="AV978" s="66"/>
      <c r="AW978" s="66"/>
    </row>
    <row r="979" spans="1:49" x14ac:dyDescent="0.25">
      <c r="A979" s="66"/>
      <c r="D979" s="87"/>
      <c r="AB979" s="87"/>
      <c r="AC979" s="87"/>
      <c r="AR979" s="66"/>
      <c r="AS979" s="66"/>
      <c r="AT979" s="66"/>
      <c r="AU979" s="66"/>
      <c r="AV979" s="66"/>
      <c r="AW979" s="66"/>
    </row>
    <row r="980" spans="1:49" x14ac:dyDescent="0.25">
      <c r="A980" s="66"/>
      <c r="D980" s="87"/>
      <c r="AB980" s="87"/>
      <c r="AC980" s="87"/>
      <c r="AR980" s="66"/>
      <c r="AS980" s="66"/>
      <c r="AT980" s="66"/>
      <c r="AU980" s="66"/>
      <c r="AV980" s="66"/>
      <c r="AW980" s="66"/>
    </row>
    <row r="981" spans="1:49" x14ac:dyDescent="0.25">
      <c r="A981" s="66"/>
      <c r="D981" s="87"/>
      <c r="AB981" s="87"/>
      <c r="AC981" s="87"/>
      <c r="AR981" s="66"/>
      <c r="AS981" s="66"/>
      <c r="AT981" s="66"/>
      <c r="AU981" s="66"/>
      <c r="AV981" s="66"/>
      <c r="AW981" s="66"/>
    </row>
    <row r="982" spans="1:49" x14ac:dyDescent="0.25">
      <c r="A982" s="66"/>
      <c r="D982" s="87"/>
      <c r="AB982" s="87"/>
      <c r="AC982" s="87"/>
      <c r="AR982" s="66"/>
      <c r="AS982" s="66"/>
      <c r="AT982" s="66"/>
      <c r="AU982" s="66"/>
      <c r="AV982" s="66"/>
      <c r="AW982" s="66"/>
    </row>
    <row r="983" spans="1:49" x14ac:dyDescent="0.25">
      <c r="A983" s="66"/>
      <c r="D983" s="87"/>
      <c r="AB983" s="87"/>
      <c r="AC983" s="87"/>
      <c r="AR983" s="66"/>
      <c r="AS983" s="66"/>
      <c r="AT983" s="66"/>
      <c r="AU983" s="66"/>
      <c r="AV983" s="66"/>
      <c r="AW983" s="66"/>
    </row>
    <row r="984" spans="1:49" x14ac:dyDescent="0.25">
      <c r="A984" s="66"/>
      <c r="D984" s="87"/>
      <c r="AB984" s="87"/>
      <c r="AC984" s="87"/>
      <c r="AR984" s="66"/>
      <c r="AS984" s="66"/>
      <c r="AT984" s="66"/>
      <c r="AU984" s="66"/>
      <c r="AV984" s="66"/>
      <c r="AW984" s="66"/>
    </row>
    <row r="985" spans="1:49" x14ac:dyDescent="0.25">
      <c r="A985" s="66"/>
      <c r="D985" s="87"/>
      <c r="AB985" s="87"/>
      <c r="AC985" s="87"/>
      <c r="AR985" s="66"/>
      <c r="AS985" s="66"/>
      <c r="AT985" s="66"/>
      <c r="AU985" s="66"/>
      <c r="AV985" s="66"/>
      <c r="AW985" s="66"/>
    </row>
    <row r="986" spans="1:49" x14ac:dyDescent="0.25">
      <c r="A986" s="66"/>
      <c r="D986" s="87"/>
      <c r="AB986" s="87"/>
      <c r="AC986" s="87"/>
      <c r="AR986" s="66"/>
      <c r="AS986" s="66"/>
      <c r="AT986" s="66"/>
      <c r="AU986" s="66"/>
      <c r="AV986" s="66"/>
      <c r="AW986" s="66"/>
    </row>
    <row r="987" spans="1:49" x14ac:dyDescent="0.25">
      <c r="A987" s="66"/>
      <c r="D987" s="87"/>
      <c r="AB987" s="87"/>
      <c r="AC987" s="87"/>
      <c r="AR987" s="66"/>
      <c r="AS987" s="66"/>
      <c r="AT987" s="66"/>
      <c r="AU987" s="66"/>
      <c r="AV987" s="66"/>
      <c r="AW987" s="66"/>
    </row>
    <row r="988" spans="1:49" x14ac:dyDescent="0.25">
      <c r="A988" s="66"/>
      <c r="D988" s="87"/>
      <c r="AB988" s="87"/>
      <c r="AC988" s="87"/>
      <c r="AR988" s="66"/>
      <c r="AS988" s="66"/>
      <c r="AT988" s="66"/>
      <c r="AU988" s="66"/>
      <c r="AV988" s="66"/>
      <c r="AW988" s="66"/>
    </row>
    <row r="989" spans="1:49" x14ac:dyDescent="0.25">
      <c r="A989" s="66"/>
      <c r="D989" s="87"/>
      <c r="AB989" s="87"/>
      <c r="AC989" s="87"/>
      <c r="AR989" s="66"/>
      <c r="AS989" s="66"/>
      <c r="AT989" s="66"/>
      <c r="AU989" s="66"/>
      <c r="AV989" s="66"/>
      <c r="AW989" s="66"/>
    </row>
    <row r="990" spans="1:49" x14ac:dyDescent="0.25">
      <c r="A990" s="66"/>
      <c r="D990" s="87"/>
      <c r="AB990" s="87"/>
      <c r="AC990" s="87"/>
      <c r="AR990" s="66"/>
      <c r="AS990" s="66"/>
      <c r="AT990" s="66"/>
      <c r="AU990" s="66"/>
      <c r="AV990" s="66"/>
      <c r="AW990" s="66"/>
    </row>
    <row r="991" spans="1:49" x14ac:dyDescent="0.25">
      <c r="A991" s="66"/>
      <c r="D991" s="87"/>
      <c r="AB991" s="87"/>
      <c r="AC991" s="87"/>
      <c r="AR991" s="66"/>
      <c r="AS991" s="66"/>
      <c r="AT991" s="66"/>
      <c r="AU991" s="66"/>
      <c r="AV991" s="66"/>
      <c r="AW991" s="66"/>
    </row>
    <row r="992" spans="1:49" x14ac:dyDescent="0.25">
      <c r="A992" s="66"/>
      <c r="D992" s="87"/>
      <c r="AB992" s="87"/>
      <c r="AC992" s="87"/>
      <c r="AR992" s="66"/>
      <c r="AS992" s="66"/>
      <c r="AT992" s="66"/>
      <c r="AU992" s="66"/>
      <c r="AV992" s="66"/>
      <c r="AW992" s="66"/>
    </row>
    <row r="993" spans="1:49" x14ac:dyDescent="0.25">
      <c r="A993" s="66"/>
      <c r="D993" s="87"/>
      <c r="AB993" s="87"/>
      <c r="AC993" s="87"/>
      <c r="AR993" s="66"/>
      <c r="AS993" s="66"/>
      <c r="AT993" s="66"/>
      <c r="AU993" s="66"/>
      <c r="AV993" s="66"/>
      <c r="AW993" s="66"/>
    </row>
    <row r="994" spans="1:49" x14ac:dyDescent="0.25">
      <c r="A994" s="66"/>
      <c r="D994" s="87"/>
      <c r="AB994" s="87"/>
      <c r="AC994" s="87"/>
      <c r="AR994" s="66"/>
      <c r="AS994" s="66"/>
      <c r="AT994" s="66"/>
      <c r="AU994" s="66"/>
      <c r="AV994" s="66"/>
      <c r="AW994" s="66"/>
    </row>
    <row r="995" spans="1:49" x14ac:dyDescent="0.25">
      <c r="A995" s="66"/>
      <c r="D995" s="87"/>
      <c r="AB995" s="87"/>
      <c r="AC995" s="87"/>
      <c r="AR995" s="66"/>
      <c r="AS995" s="66"/>
      <c r="AT995" s="66"/>
      <c r="AU995" s="66"/>
      <c r="AV995" s="66"/>
      <c r="AW995" s="66"/>
    </row>
    <row r="996" spans="1:49" x14ac:dyDescent="0.25">
      <c r="A996" s="66"/>
      <c r="D996" s="87"/>
      <c r="AB996" s="87"/>
      <c r="AC996" s="87"/>
      <c r="AR996" s="66"/>
      <c r="AS996" s="66"/>
      <c r="AT996" s="66"/>
      <c r="AU996" s="66"/>
      <c r="AV996" s="66"/>
      <c r="AW996" s="66"/>
    </row>
    <row r="997" spans="1:49" x14ac:dyDescent="0.25">
      <c r="A997" s="66"/>
      <c r="D997" s="87"/>
      <c r="AB997" s="87"/>
      <c r="AC997" s="87"/>
      <c r="AR997" s="66"/>
      <c r="AS997" s="66"/>
      <c r="AT997" s="66"/>
      <c r="AU997" s="66"/>
      <c r="AV997" s="66"/>
      <c r="AW997" s="66"/>
    </row>
    <row r="998" spans="1:49" x14ac:dyDescent="0.25">
      <c r="A998" s="66"/>
      <c r="D998" s="87"/>
      <c r="AB998" s="87"/>
      <c r="AC998" s="87"/>
      <c r="AR998" s="66"/>
      <c r="AS998" s="66"/>
      <c r="AT998" s="66"/>
      <c r="AU998" s="66"/>
      <c r="AV998" s="66"/>
      <c r="AW998" s="66"/>
    </row>
    <row r="999" spans="1:49" x14ac:dyDescent="0.25">
      <c r="A999" s="66"/>
      <c r="D999" s="87"/>
      <c r="AB999" s="87"/>
      <c r="AC999" s="87"/>
      <c r="AR999" s="66"/>
      <c r="AS999" s="66"/>
      <c r="AT999" s="66"/>
      <c r="AU999" s="66"/>
      <c r="AV999" s="66"/>
      <c r="AW999" s="66"/>
    </row>
    <row r="1000" spans="1:49" x14ac:dyDescent="0.25">
      <c r="A1000" s="66"/>
      <c r="D1000" s="87"/>
      <c r="AB1000" s="87"/>
      <c r="AC1000" s="87"/>
      <c r="AR1000" s="66"/>
      <c r="AS1000" s="66"/>
      <c r="AT1000" s="66"/>
      <c r="AU1000" s="66"/>
      <c r="AV1000" s="66"/>
      <c r="AW1000" s="66"/>
    </row>
    <row r="1001" spans="1:49" x14ac:dyDescent="0.25">
      <c r="A1001" s="66"/>
      <c r="D1001" s="87"/>
      <c r="AB1001" s="87"/>
      <c r="AC1001" s="87"/>
      <c r="AR1001" s="66"/>
      <c r="AS1001" s="66"/>
      <c r="AT1001" s="66"/>
      <c r="AU1001" s="66"/>
      <c r="AV1001" s="66"/>
      <c r="AW1001" s="66"/>
    </row>
    <row r="1002" spans="1:49" x14ac:dyDescent="0.25">
      <c r="A1002" s="66"/>
      <c r="D1002" s="87"/>
      <c r="AB1002" s="87"/>
      <c r="AC1002" s="87"/>
      <c r="AR1002" s="66"/>
      <c r="AS1002" s="66"/>
      <c r="AT1002" s="66"/>
      <c r="AU1002" s="66"/>
      <c r="AV1002" s="66"/>
      <c r="AW1002" s="66"/>
    </row>
    <row r="1003" spans="1:49" x14ac:dyDescent="0.25">
      <c r="A1003" s="66"/>
      <c r="D1003" s="87"/>
      <c r="AB1003" s="87"/>
      <c r="AC1003" s="87"/>
      <c r="AR1003" s="66"/>
      <c r="AS1003" s="66"/>
      <c r="AT1003" s="66"/>
      <c r="AU1003" s="66"/>
      <c r="AV1003" s="66"/>
      <c r="AW1003" s="66"/>
    </row>
    <row r="1004" spans="1:49" x14ac:dyDescent="0.25">
      <c r="A1004" s="66"/>
      <c r="D1004" s="87"/>
      <c r="AB1004" s="87"/>
      <c r="AC1004" s="87"/>
      <c r="AR1004" s="66"/>
      <c r="AS1004" s="66"/>
      <c r="AT1004" s="66"/>
      <c r="AU1004" s="66"/>
      <c r="AV1004" s="66"/>
      <c r="AW1004" s="66"/>
    </row>
    <row r="1005" spans="1:49" x14ac:dyDescent="0.25">
      <c r="A1005" s="66"/>
      <c r="D1005" s="87"/>
      <c r="AB1005" s="87"/>
      <c r="AC1005" s="87"/>
      <c r="AR1005" s="66"/>
      <c r="AS1005" s="66"/>
      <c r="AT1005" s="66"/>
      <c r="AU1005" s="66"/>
      <c r="AV1005" s="66"/>
      <c r="AW1005" s="66"/>
    </row>
    <row r="1006" spans="1:49" x14ac:dyDescent="0.25">
      <c r="A1006" s="66"/>
      <c r="D1006" s="87"/>
      <c r="AB1006" s="87"/>
      <c r="AC1006" s="87"/>
      <c r="AR1006" s="66"/>
      <c r="AS1006" s="66"/>
      <c r="AT1006" s="66"/>
      <c r="AU1006" s="66"/>
      <c r="AV1006" s="66"/>
      <c r="AW1006" s="66"/>
    </row>
    <row r="1007" spans="1:49" x14ac:dyDescent="0.25">
      <c r="A1007" s="66"/>
      <c r="D1007" s="87"/>
      <c r="AB1007" s="87"/>
      <c r="AC1007" s="87"/>
      <c r="AR1007" s="66"/>
      <c r="AS1007" s="66"/>
      <c r="AT1007" s="66"/>
      <c r="AU1007" s="66"/>
      <c r="AV1007" s="66"/>
      <c r="AW1007" s="66"/>
    </row>
    <row r="1008" spans="1:49" x14ac:dyDescent="0.25">
      <c r="A1008" s="66"/>
      <c r="D1008" s="87"/>
      <c r="AB1008" s="87"/>
      <c r="AC1008" s="87"/>
      <c r="AR1008" s="66"/>
      <c r="AS1008" s="66"/>
      <c r="AT1008" s="66"/>
      <c r="AU1008" s="66"/>
      <c r="AV1008" s="66"/>
      <c r="AW1008" s="66"/>
    </row>
    <row r="1009" spans="1:49" x14ac:dyDescent="0.25">
      <c r="A1009" s="66"/>
      <c r="D1009" s="87"/>
      <c r="AB1009" s="87"/>
      <c r="AC1009" s="87"/>
      <c r="AR1009" s="66"/>
      <c r="AS1009" s="66"/>
      <c r="AT1009" s="66"/>
      <c r="AU1009" s="66"/>
      <c r="AV1009" s="66"/>
      <c r="AW1009" s="66"/>
    </row>
    <row r="1010" spans="1:49" x14ac:dyDescent="0.25">
      <c r="A1010" s="66"/>
      <c r="D1010" s="87"/>
      <c r="AB1010" s="87"/>
      <c r="AC1010" s="87"/>
      <c r="AR1010" s="66"/>
      <c r="AS1010" s="66"/>
      <c r="AT1010" s="66"/>
      <c r="AU1010" s="66"/>
      <c r="AV1010" s="66"/>
      <c r="AW1010" s="66"/>
    </row>
    <row r="1011" spans="1:49" x14ac:dyDescent="0.25">
      <c r="A1011" s="66"/>
      <c r="D1011" s="87"/>
      <c r="AB1011" s="87"/>
      <c r="AC1011" s="87"/>
      <c r="AR1011" s="66"/>
      <c r="AS1011" s="66"/>
      <c r="AT1011" s="66"/>
      <c r="AU1011" s="66"/>
      <c r="AV1011" s="66"/>
      <c r="AW1011" s="66"/>
    </row>
    <row r="1012" spans="1:49" x14ac:dyDescent="0.25">
      <c r="A1012" s="66"/>
      <c r="D1012" s="87"/>
      <c r="AB1012" s="87"/>
      <c r="AC1012" s="87"/>
      <c r="AR1012" s="66"/>
      <c r="AS1012" s="66"/>
      <c r="AT1012" s="66"/>
      <c r="AU1012" s="66"/>
      <c r="AV1012" s="66"/>
      <c r="AW1012" s="66"/>
    </row>
    <row r="1013" spans="1:49" x14ac:dyDescent="0.25">
      <c r="A1013" s="66"/>
      <c r="D1013" s="87"/>
      <c r="AB1013" s="87"/>
      <c r="AC1013" s="87"/>
      <c r="AR1013" s="66"/>
      <c r="AS1013" s="66"/>
      <c r="AT1013" s="66"/>
      <c r="AU1013" s="66"/>
      <c r="AV1013" s="66"/>
      <c r="AW1013" s="66"/>
    </row>
    <row r="1014" spans="1:49" x14ac:dyDescent="0.25">
      <c r="A1014" s="66"/>
      <c r="D1014" s="87"/>
      <c r="AB1014" s="87"/>
      <c r="AC1014" s="87"/>
      <c r="AR1014" s="66"/>
      <c r="AS1014" s="66"/>
      <c r="AT1014" s="66"/>
      <c r="AU1014" s="66"/>
      <c r="AV1014" s="66"/>
      <c r="AW1014" s="66"/>
    </row>
    <row r="1015" spans="1:49" x14ac:dyDescent="0.25">
      <c r="A1015" s="66"/>
      <c r="D1015" s="87"/>
      <c r="AB1015" s="87"/>
      <c r="AC1015" s="87"/>
      <c r="AR1015" s="66"/>
      <c r="AS1015" s="66"/>
      <c r="AT1015" s="66"/>
      <c r="AU1015" s="66"/>
      <c r="AV1015" s="66"/>
      <c r="AW1015" s="66"/>
    </row>
    <row r="1016" spans="1:49" x14ac:dyDescent="0.25">
      <c r="A1016" s="66"/>
      <c r="D1016" s="87"/>
      <c r="AB1016" s="87"/>
      <c r="AC1016" s="87"/>
      <c r="AR1016" s="66"/>
      <c r="AS1016" s="66"/>
      <c r="AT1016" s="66"/>
      <c r="AU1016" s="66"/>
      <c r="AV1016" s="66"/>
      <c r="AW1016" s="66"/>
    </row>
    <row r="1017" spans="1:49" x14ac:dyDescent="0.25">
      <c r="A1017" s="66"/>
      <c r="D1017" s="87"/>
      <c r="AB1017" s="87"/>
      <c r="AC1017" s="87"/>
      <c r="AR1017" s="66"/>
      <c r="AS1017" s="66"/>
      <c r="AT1017" s="66"/>
      <c r="AU1017" s="66"/>
      <c r="AV1017" s="66"/>
      <c r="AW1017" s="66"/>
    </row>
    <row r="1018" spans="1:49" x14ac:dyDescent="0.25">
      <c r="A1018" s="66"/>
      <c r="D1018" s="87"/>
      <c r="AB1018" s="87"/>
      <c r="AC1018" s="87"/>
      <c r="AR1018" s="66"/>
      <c r="AS1018" s="66"/>
      <c r="AT1018" s="66"/>
      <c r="AU1018" s="66"/>
      <c r="AV1018" s="66"/>
      <c r="AW1018" s="66"/>
    </row>
    <row r="1019" spans="1:49" x14ac:dyDescent="0.25">
      <c r="A1019" s="66"/>
      <c r="D1019" s="87"/>
      <c r="AB1019" s="87"/>
      <c r="AC1019" s="87"/>
      <c r="AR1019" s="66"/>
      <c r="AS1019" s="66"/>
      <c r="AT1019" s="66"/>
      <c r="AU1019" s="66"/>
      <c r="AV1019" s="66"/>
      <c r="AW1019" s="66"/>
    </row>
    <row r="1020" spans="1:49" x14ac:dyDescent="0.25">
      <c r="A1020" s="66"/>
      <c r="D1020" s="87"/>
      <c r="AB1020" s="87"/>
      <c r="AC1020" s="87"/>
      <c r="AR1020" s="66"/>
      <c r="AS1020" s="66"/>
      <c r="AT1020" s="66"/>
      <c r="AU1020" s="66"/>
      <c r="AV1020" s="66"/>
      <c r="AW1020" s="66"/>
    </row>
    <row r="1021" spans="1:49" x14ac:dyDescent="0.25">
      <c r="A1021" s="66"/>
      <c r="D1021" s="87"/>
      <c r="AB1021" s="87"/>
      <c r="AC1021" s="87"/>
      <c r="AR1021" s="66"/>
      <c r="AS1021" s="66"/>
      <c r="AT1021" s="66"/>
      <c r="AU1021" s="66"/>
      <c r="AV1021" s="66"/>
      <c r="AW1021" s="66"/>
    </row>
    <row r="1022" spans="1:49" x14ac:dyDescent="0.25">
      <c r="A1022" s="66"/>
      <c r="D1022" s="87"/>
      <c r="AB1022" s="87"/>
      <c r="AC1022" s="87"/>
      <c r="AR1022" s="66"/>
      <c r="AS1022" s="66"/>
      <c r="AT1022" s="66"/>
      <c r="AU1022" s="66"/>
      <c r="AV1022" s="66"/>
      <c r="AW1022" s="66"/>
    </row>
    <row r="1023" spans="1:49" x14ac:dyDescent="0.25">
      <c r="A1023" s="66"/>
      <c r="D1023" s="87"/>
      <c r="AB1023" s="87"/>
      <c r="AC1023" s="87"/>
      <c r="AR1023" s="66"/>
      <c r="AS1023" s="66"/>
      <c r="AT1023" s="66"/>
      <c r="AU1023" s="66"/>
      <c r="AV1023" s="66"/>
      <c r="AW1023" s="66"/>
    </row>
    <row r="1024" spans="1:49" x14ac:dyDescent="0.25">
      <c r="A1024" s="66"/>
      <c r="D1024" s="87"/>
      <c r="AB1024" s="87"/>
      <c r="AC1024" s="87"/>
      <c r="AR1024" s="66"/>
      <c r="AS1024" s="66"/>
      <c r="AT1024" s="66"/>
      <c r="AU1024" s="66"/>
      <c r="AV1024" s="66"/>
      <c r="AW1024" s="66"/>
    </row>
    <row r="1025" spans="1:49" x14ac:dyDescent="0.25">
      <c r="A1025" s="66"/>
      <c r="D1025" s="87"/>
      <c r="AB1025" s="87"/>
      <c r="AC1025" s="87"/>
      <c r="AR1025" s="66"/>
      <c r="AS1025" s="66"/>
      <c r="AT1025" s="66"/>
      <c r="AU1025" s="66"/>
      <c r="AV1025" s="66"/>
      <c r="AW1025" s="66"/>
    </row>
    <row r="1026" spans="1:49" x14ac:dyDescent="0.25">
      <c r="A1026" s="66"/>
      <c r="D1026" s="87"/>
      <c r="AB1026" s="87"/>
      <c r="AC1026" s="87"/>
      <c r="AR1026" s="66"/>
      <c r="AS1026" s="66"/>
      <c r="AT1026" s="66"/>
      <c r="AU1026" s="66"/>
      <c r="AV1026" s="66"/>
      <c r="AW1026" s="66"/>
    </row>
    <row r="1027" spans="1:49" x14ac:dyDescent="0.25">
      <c r="A1027" s="66"/>
      <c r="D1027" s="87"/>
      <c r="AB1027" s="87"/>
      <c r="AC1027" s="87"/>
      <c r="AR1027" s="66"/>
      <c r="AS1027" s="66"/>
      <c r="AT1027" s="66"/>
      <c r="AU1027" s="66"/>
      <c r="AV1027" s="66"/>
      <c r="AW1027" s="66"/>
    </row>
    <row r="1028" spans="1:49" x14ac:dyDescent="0.25">
      <c r="A1028" s="66"/>
      <c r="D1028" s="87"/>
      <c r="AB1028" s="87"/>
      <c r="AC1028" s="87"/>
      <c r="AR1028" s="66"/>
      <c r="AS1028" s="66"/>
      <c r="AT1028" s="66"/>
      <c r="AU1028" s="66"/>
      <c r="AV1028" s="66"/>
      <c r="AW1028" s="66"/>
    </row>
    <row r="1029" spans="1:49" x14ac:dyDescent="0.25">
      <c r="A1029" s="66"/>
      <c r="D1029" s="87"/>
      <c r="AB1029" s="87"/>
      <c r="AC1029" s="87"/>
      <c r="AR1029" s="66"/>
      <c r="AS1029" s="66"/>
      <c r="AT1029" s="66"/>
      <c r="AU1029" s="66"/>
      <c r="AV1029" s="66"/>
      <c r="AW1029" s="66"/>
    </row>
    <row r="1030" spans="1:49" x14ac:dyDescent="0.25">
      <c r="A1030" s="66"/>
      <c r="D1030" s="87"/>
      <c r="AB1030" s="87"/>
      <c r="AC1030" s="87"/>
      <c r="AR1030" s="66"/>
      <c r="AS1030" s="66"/>
      <c r="AT1030" s="66"/>
      <c r="AU1030" s="66"/>
      <c r="AV1030" s="66"/>
      <c r="AW1030" s="66"/>
    </row>
    <row r="1031" spans="1:49" x14ac:dyDescent="0.25">
      <c r="A1031" s="66"/>
      <c r="D1031" s="87"/>
      <c r="AB1031" s="87"/>
      <c r="AC1031" s="87"/>
      <c r="AR1031" s="66"/>
      <c r="AS1031" s="66"/>
      <c r="AT1031" s="66"/>
      <c r="AU1031" s="66"/>
      <c r="AV1031" s="66"/>
      <c r="AW1031" s="66"/>
    </row>
    <row r="1032" spans="1:49" x14ac:dyDescent="0.25">
      <c r="A1032" s="66"/>
      <c r="D1032" s="87"/>
      <c r="AB1032" s="87"/>
      <c r="AC1032" s="87"/>
      <c r="AR1032" s="66"/>
      <c r="AS1032" s="66"/>
      <c r="AT1032" s="66"/>
      <c r="AU1032" s="66"/>
      <c r="AV1032" s="66"/>
      <c r="AW1032" s="66"/>
    </row>
    <row r="1033" spans="1:49" x14ac:dyDescent="0.25">
      <c r="A1033" s="66"/>
      <c r="D1033" s="87"/>
      <c r="AB1033" s="87"/>
      <c r="AC1033" s="87"/>
      <c r="AR1033" s="66"/>
      <c r="AS1033" s="66"/>
      <c r="AT1033" s="66"/>
      <c r="AU1033" s="66"/>
      <c r="AV1033" s="66"/>
      <c r="AW1033" s="66"/>
    </row>
    <row r="1034" spans="1:49" x14ac:dyDescent="0.25">
      <c r="A1034" s="66"/>
      <c r="D1034" s="87"/>
      <c r="AB1034" s="87"/>
      <c r="AC1034" s="87"/>
      <c r="AR1034" s="66"/>
      <c r="AS1034" s="66"/>
      <c r="AT1034" s="66"/>
      <c r="AU1034" s="66"/>
      <c r="AV1034" s="66"/>
      <c r="AW1034" s="66"/>
    </row>
    <row r="1035" spans="1:49" x14ac:dyDescent="0.25">
      <c r="A1035" s="66"/>
      <c r="D1035" s="87"/>
      <c r="AB1035" s="87"/>
      <c r="AC1035" s="87"/>
      <c r="AR1035" s="66"/>
      <c r="AS1035" s="66"/>
      <c r="AT1035" s="66"/>
      <c r="AU1035" s="66"/>
      <c r="AV1035" s="66"/>
      <c r="AW1035" s="66"/>
    </row>
    <row r="1036" spans="1:49" x14ac:dyDescent="0.25">
      <c r="A1036" s="66"/>
      <c r="D1036" s="87"/>
      <c r="AB1036" s="87"/>
      <c r="AC1036" s="87"/>
      <c r="AR1036" s="66"/>
      <c r="AS1036" s="66"/>
      <c r="AT1036" s="66"/>
      <c r="AU1036" s="66"/>
      <c r="AV1036" s="66"/>
      <c r="AW1036" s="66"/>
    </row>
    <row r="1037" spans="1:49" x14ac:dyDescent="0.25">
      <c r="A1037" s="66"/>
      <c r="D1037" s="87"/>
      <c r="AB1037" s="87"/>
      <c r="AC1037" s="87"/>
      <c r="AR1037" s="66"/>
      <c r="AS1037" s="66"/>
      <c r="AT1037" s="66"/>
      <c r="AU1037" s="66"/>
      <c r="AV1037" s="66"/>
      <c r="AW1037" s="66"/>
    </row>
    <row r="1038" spans="1:49" x14ac:dyDescent="0.25">
      <c r="A1038" s="66"/>
      <c r="D1038" s="87"/>
      <c r="AB1038" s="87"/>
      <c r="AC1038" s="87"/>
      <c r="AR1038" s="66"/>
      <c r="AS1038" s="66"/>
      <c r="AT1038" s="66"/>
      <c r="AU1038" s="66"/>
      <c r="AV1038" s="66"/>
      <c r="AW1038" s="66"/>
    </row>
    <row r="1039" spans="1:49" x14ac:dyDescent="0.25">
      <c r="A1039" s="66"/>
      <c r="D1039" s="87"/>
      <c r="AB1039" s="87"/>
      <c r="AC1039" s="87"/>
      <c r="AR1039" s="66"/>
      <c r="AS1039" s="66"/>
      <c r="AT1039" s="66"/>
      <c r="AU1039" s="66"/>
      <c r="AV1039" s="66"/>
      <c r="AW1039" s="66"/>
    </row>
    <row r="1040" spans="1:49" x14ac:dyDescent="0.25">
      <c r="A1040" s="66"/>
      <c r="D1040" s="87"/>
      <c r="AB1040" s="87"/>
      <c r="AC1040" s="87"/>
      <c r="AR1040" s="66"/>
      <c r="AS1040" s="66"/>
      <c r="AT1040" s="66"/>
      <c r="AU1040" s="66"/>
      <c r="AV1040" s="66"/>
      <c r="AW1040" s="66"/>
    </row>
    <row r="1041" spans="1:49" x14ac:dyDescent="0.25">
      <c r="A1041" s="66"/>
      <c r="D1041" s="87"/>
      <c r="AB1041" s="87"/>
      <c r="AC1041" s="87"/>
      <c r="AR1041" s="66"/>
      <c r="AS1041" s="66"/>
      <c r="AT1041" s="66"/>
      <c r="AU1041" s="66"/>
      <c r="AV1041" s="66"/>
      <c r="AW1041" s="66"/>
    </row>
    <row r="1042" spans="1:49" x14ac:dyDescent="0.25">
      <c r="A1042" s="66"/>
      <c r="D1042" s="87"/>
      <c r="AB1042" s="87"/>
      <c r="AC1042" s="87"/>
      <c r="AR1042" s="66"/>
      <c r="AS1042" s="66"/>
      <c r="AT1042" s="66"/>
      <c r="AU1042" s="66"/>
      <c r="AV1042" s="66"/>
      <c r="AW1042" s="66"/>
    </row>
    <row r="1043" spans="1:49" x14ac:dyDescent="0.25">
      <c r="A1043" s="66"/>
      <c r="D1043" s="87"/>
      <c r="AB1043" s="87"/>
      <c r="AC1043" s="87"/>
      <c r="AR1043" s="66"/>
      <c r="AS1043" s="66"/>
      <c r="AT1043" s="66"/>
      <c r="AU1043" s="66"/>
      <c r="AV1043" s="66"/>
      <c r="AW1043" s="66"/>
    </row>
    <row r="1044" spans="1:49" x14ac:dyDescent="0.25">
      <c r="A1044" s="66"/>
      <c r="D1044" s="87"/>
      <c r="AB1044" s="87"/>
      <c r="AC1044" s="87"/>
      <c r="AR1044" s="66"/>
      <c r="AS1044" s="66"/>
      <c r="AT1044" s="66"/>
      <c r="AU1044" s="66"/>
      <c r="AV1044" s="66"/>
      <c r="AW1044" s="66"/>
    </row>
    <row r="1045" spans="1:49" x14ac:dyDescent="0.25">
      <c r="A1045" s="66"/>
      <c r="D1045" s="87"/>
      <c r="AB1045" s="87"/>
      <c r="AC1045" s="87"/>
      <c r="AR1045" s="66"/>
      <c r="AS1045" s="66"/>
      <c r="AT1045" s="66"/>
      <c r="AU1045" s="66"/>
      <c r="AV1045" s="66"/>
      <c r="AW1045" s="66"/>
    </row>
    <row r="1046" spans="1:49" x14ac:dyDescent="0.25">
      <c r="A1046" s="66"/>
      <c r="D1046" s="87"/>
      <c r="AB1046" s="87"/>
      <c r="AC1046" s="87"/>
      <c r="AR1046" s="66"/>
      <c r="AS1046" s="66"/>
      <c r="AT1046" s="66"/>
      <c r="AU1046" s="66"/>
      <c r="AV1046" s="66"/>
      <c r="AW1046" s="66"/>
    </row>
    <row r="1047" spans="1:49" x14ac:dyDescent="0.25">
      <c r="A1047" s="66"/>
      <c r="D1047" s="87"/>
      <c r="AB1047" s="87"/>
      <c r="AC1047" s="87"/>
      <c r="AR1047" s="66"/>
      <c r="AS1047" s="66"/>
      <c r="AT1047" s="66"/>
      <c r="AU1047" s="66"/>
      <c r="AV1047" s="66"/>
      <c r="AW1047" s="66"/>
    </row>
    <row r="1048" spans="1:49" x14ac:dyDescent="0.25">
      <c r="A1048" s="66"/>
      <c r="D1048" s="87"/>
      <c r="AB1048" s="87"/>
      <c r="AC1048" s="87"/>
      <c r="AR1048" s="66"/>
      <c r="AS1048" s="66"/>
      <c r="AT1048" s="66"/>
      <c r="AU1048" s="66"/>
      <c r="AV1048" s="66"/>
      <c r="AW1048" s="66"/>
    </row>
    <row r="1049" spans="1:49" x14ac:dyDescent="0.25">
      <c r="A1049" s="66"/>
      <c r="D1049" s="87"/>
      <c r="AB1049" s="87"/>
      <c r="AC1049" s="87"/>
      <c r="AR1049" s="66"/>
      <c r="AS1049" s="66"/>
      <c r="AT1049" s="66"/>
      <c r="AU1049" s="66"/>
      <c r="AV1049" s="66"/>
      <c r="AW1049" s="66"/>
    </row>
    <row r="1050" spans="1:49" x14ac:dyDescent="0.25">
      <c r="A1050" s="66"/>
      <c r="D1050" s="87"/>
      <c r="AB1050" s="87"/>
      <c r="AC1050" s="87"/>
      <c r="AR1050" s="66"/>
      <c r="AS1050" s="66"/>
      <c r="AT1050" s="66"/>
      <c r="AU1050" s="66"/>
      <c r="AV1050" s="66"/>
      <c r="AW1050" s="66"/>
    </row>
    <row r="1051" spans="1:49" x14ac:dyDescent="0.25">
      <c r="A1051" s="66"/>
      <c r="D1051" s="87"/>
      <c r="AB1051" s="87"/>
      <c r="AC1051" s="87"/>
      <c r="AR1051" s="66"/>
      <c r="AS1051" s="66"/>
      <c r="AT1051" s="66"/>
      <c r="AU1051" s="66"/>
      <c r="AV1051" s="66"/>
      <c r="AW1051" s="66"/>
    </row>
    <row r="1052" spans="1:49" x14ac:dyDescent="0.25">
      <c r="A1052" s="66"/>
      <c r="D1052" s="87"/>
      <c r="AB1052" s="87"/>
      <c r="AC1052" s="87"/>
      <c r="AR1052" s="66"/>
      <c r="AS1052" s="66"/>
      <c r="AT1052" s="66"/>
      <c r="AU1052" s="66"/>
      <c r="AV1052" s="66"/>
      <c r="AW1052" s="66"/>
    </row>
    <row r="1053" spans="1:49" x14ac:dyDescent="0.25">
      <c r="A1053" s="66"/>
      <c r="D1053" s="87"/>
      <c r="AB1053" s="87"/>
      <c r="AC1053" s="87"/>
      <c r="AR1053" s="66"/>
      <c r="AS1053" s="66"/>
      <c r="AT1053" s="66"/>
      <c r="AU1053" s="66"/>
      <c r="AV1053" s="66"/>
      <c r="AW1053" s="66"/>
    </row>
    <row r="1054" spans="1:49" x14ac:dyDescent="0.25">
      <c r="A1054" s="66"/>
      <c r="D1054" s="87"/>
      <c r="AB1054" s="87"/>
      <c r="AC1054" s="87"/>
      <c r="AR1054" s="66"/>
      <c r="AS1054" s="66"/>
      <c r="AT1054" s="66"/>
      <c r="AU1054" s="66"/>
      <c r="AV1054" s="66"/>
      <c r="AW1054" s="66"/>
    </row>
    <row r="1055" spans="1:49" x14ac:dyDescent="0.25">
      <c r="A1055" s="66"/>
      <c r="D1055" s="87"/>
      <c r="AB1055" s="87"/>
      <c r="AC1055" s="87"/>
      <c r="AR1055" s="66"/>
      <c r="AS1055" s="66"/>
      <c r="AT1055" s="66"/>
      <c r="AU1055" s="66"/>
      <c r="AV1055" s="66"/>
      <c r="AW1055" s="66"/>
    </row>
    <row r="1056" spans="1:49" x14ac:dyDescent="0.25">
      <c r="A1056" s="66"/>
      <c r="D1056" s="87"/>
      <c r="AB1056" s="87"/>
      <c r="AC1056" s="87"/>
      <c r="AR1056" s="66"/>
      <c r="AS1056" s="66"/>
      <c r="AT1056" s="66"/>
      <c r="AU1056" s="66"/>
      <c r="AV1056" s="66"/>
      <c r="AW1056" s="66"/>
    </row>
    <row r="1057" spans="1:49" x14ac:dyDescent="0.25">
      <c r="A1057" s="66"/>
      <c r="D1057" s="87"/>
      <c r="AB1057" s="87"/>
      <c r="AC1057" s="87"/>
      <c r="AR1057" s="66"/>
      <c r="AS1057" s="66"/>
      <c r="AT1057" s="66"/>
      <c r="AU1057" s="66"/>
      <c r="AV1057" s="66"/>
      <c r="AW1057" s="66"/>
    </row>
    <row r="1058" spans="1:49" x14ac:dyDescent="0.25">
      <c r="A1058" s="66"/>
      <c r="D1058" s="87"/>
      <c r="AB1058" s="87"/>
      <c r="AC1058" s="87"/>
      <c r="AR1058" s="66"/>
      <c r="AS1058" s="66"/>
      <c r="AT1058" s="66"/>
      <c r="AU1058" s="66"/>
      <c r="AV1058" s="66"/>
      <c r="AW1058" s="66"/>
    </row>
    <row r="1059" spans="1:49" x14ac:dyDescent="0.25">
      <c r="A1059" s="66"/>
      <c r="D1059" s="87"/>
      <c r="AB1059" s="87"/>
      <c r="AC1059" s="87"/>
      <c r="AR1059" s="66"/>
      <c r="AS1059" s="66"/>
      <c r="AT1059" s="66"/>
      <c r="AU1059" s="66"/>
      <c r="AV1059" s="66"/>
      <c r="AW1059" s="66"/>
    </row>
    <row r="1060" spans="1:49" x14ac:dyDescent="0.25">
      <c r="A1060" s="66"/>
      <c r="D1060" s="87"/>
      <c r="AB1060" s="87"/>
      <c r="AC1060" s="87"/>
      <c r="AR1060" s="66"/>
      <c r="AS1060" s="66"/>
      <c r="AT1060" s="66"/>
      <c r="AU1060" s="66"/>
      <c r="AV1060" s="66"/>
      <c r="AW1060" s="66"/>
    </row>
    <row r="1061" spans="1:49" x14ac:dyDescent="0.25">
      <c r="A1061" s="66"/>
      <c r="D1061" s="87"/>
      <c r="AB1061" s="87"/>
      <c r="AC1061" s="87"/>
      <c r="AR1061" s="66"/>
      <c r="AS1061" s="66"/>
      <c r="AT1061" s="66"/>
      <c r="AU1061" s="66"/>
      <c r="AV1061" s="66"/>
      <c r="AW1061" s="66"/>
    </row>
    <row r="1062" spans="1:49" x14ac:dyDescent="0.25">
      <c r="A1062" s="66"/>
      <c r="D1062" s="87"/>
      <c r="AB1062" s="87"/>
      <c r="AC1062" s="87"/>
      <c r="AR1062" s="66"/>
      <c r="AS1062" s="66"/>
      <c r="AT1062" s="66"/>
      <c r="AU1062" s="66"/>
      <c r="AV1062" s="66"/>
      <c r="AW1062" s="66"/>
    </row>
    <row r="1063" spans="1:49" x14ac:dyDescent="0.25">
      <c r="A1063" s="66"/>
      <c r="D1063" s="87"/>
      <c r="AB1063" s="87"/>
      <c r="AC1063" s="87"/>
      <c r="AR1063" s="66"/>
      <c r="AS1063" s="66"/>
      <c r="AT1063" s="66"/>
      <c r="AU1063" s="66"/>
      <c r="AV1063" s="66"/>
      <c r="AW1063" s="66"/>
    </row>
    <row r="1064" spans="1:49" x14ac:dyDescent="0.25">
      <c r="A1064" s="66"/>
      <c r="D1064" s="87"/>
      <c r="AB1064" s="87"/>
      <c r="AC1064" s="87"/>
      <c r="AR1064" s="66"/>
      <c r="AS1064" s="66"/>
      <c r="AT1064" s="66"/>
      <c r="AU1064" s="66"/>
      <c r="AV1064" s="66"/>
      <c r="AW1064" s="66"/>
    </row>
    <row r="1065" spans="1:49" x14ac:dyDescent="0.25">
      <c r="A1065" s="66"/>
      <c r="D1065" s="87"/>
      <c r="AB1065" s="87"/>
      <c r="AC1065" s="87"/>
      <c r="AR1065" s="66"/>
      <c r="AS1065" s="66"/>
      <c r="AT1065" s="66"/>
      <c r="AU1065" s="66"/>
      <c r="AV1065" s="66"/>
      <c r="AW1065" s="66"/>
    </row>
    <row r="1066" spans="1:49" x14ac:dyDescent="0.25">
      <c r="A1066" s="66"/>
      <c r="D1066" s="87"/>
      <c r="AB1066" s="87"/>
      <c r="AC1066" s="87"/>
      <c r="AR1066" s="66"/>
      <c r="AS1066" s="66"/>
      <c r="AT1066" s="66"/>
      <c r="AU1066" s="66"/>
      <c r="AV1066" s="66"/>
      <c r="AW1066" s="66"/>
    </row>
    <row r="1067" spans="1:49" x14ac:dyDescent="0.25">
      <c r="A1067" s="66"/>
      <c r="D1067" s="87"/>
      <c r="AB1067" s="87"/>
      <c r="AC1067" s="87"/>
      <c r="AR1067" s="66"/>
      <c r="AS1067" s="66"/>
      <c r="AT1067" s="66"/>
      <c r="AU1067" s="66"/>
      <c r="AV1067" s="66"/>
      <c r="AW1067" s="66"/>
    </row>
    <row r="1068" spans="1:49" x14ac:dyDescent="0.25">
      <c r="A1068" s="66"/>
      <c r="D1068" s="87"/>
      <c r="AB1068" s="87"/>
      <c r="AC1068" s="87"/>
      <c r="AR1068" s="66"/>
      <c r="AS1068" s="66"/>
      <c r="AT1068" s="66"/>
      <c r="AU1068" s="66"/>
      <c r="AV1068" s="66"/>
      <c r="AW1068" s="66"/>
    </row>
    <row r="1069" spans="1:49" x14ac:dyDescent="0.25">
      <c r="A1069" s="66"/>
      <c r="D1069" s="87"/>
      <c r="AB1069" s="87"/>
      <c r="AC1069" s="87"/>
      <c r="AR1069" s="66"/>
      <c r="AS1069" s="66"/>
      <c r="AT1069" s="66"/>
      <c r="AU1069" s="66"/>
      <c r="AV1069" s="66"/>
      <c r="AW1069" s="66"/>
    </row>
    <row r="1070" spans="1:49" x14ac:dyDescent="0.25">
      <c r="A1070" s="66"/>
      <c r="D1070" s="87"/>
      <c r="AB1070" s="87"/>
      <c r="AC1070" s="87"/>
      <c r="AR1070" s="66"/>
      <c r="AS1070" s="66"/>
      <c r="AT1070" s="66"/>
      <c r="AU1070" s="66"/>
      <c r="AV1070" s="66"/>
      <c r="AW1070" s="66"/>
    </row>
    <row r="1071" spans="1:49" x14ac:dyDescent="0.25">
      <c r="A1071" s="66"/>
      <c r="D1071" s="87"/>
      <c r="AB1071" s="87"/>
      <c r="AC1071" s="87"/>
      <c r="AR1071" s="66"/>
      <c r="AS1071" s="66"/>
      <c r="AT1071" s="66"/>
      <c r="AU1071" s="66"/>
      <c r="AV1071" s="66"/>
      <c r="AW1071" s="66"/>
    </row>
    <row r="1072" spans="1:49" x14ac:dyDescent="0.25">
      <c r="A1072" s="66"/>
      <c r="D1072" s="87"/>
      <c r="AB1072" s="87"/>
      <c r="AC1072" s="87"/>
      <c r="AR1072" s="66"/>
      <c r="AS1072" s="66"/>
      <c r="AT1072" s="66"/>
      <c r="AU1072" s="66"/>
      <c r="AV1072" s="66"/>
      <c r="AW1072" s="66"/>
    </row>
    <row r="1073" spans="1:49" x14ac:dyDescent="0.25">
      <c r="A1073" s="66"/>
      <c r="D1073" s="87"/>
      <c r="AB1073" s="87"/>
      <c r="AC1073" s="87"/>
      <c r="AR1073" s="66"/>
      <c r="AS1073" s="66"/>
      <c r="AT1073" s="66"/>
      <c r="AU1073" s="66"/>
      <c r="AV1073" s="66"/>
      <c r="AW1073" s="66"/>
    </row>
    <row r="1074" spans="1:49" x14ac:dyDescent="0.25">
      <c r="A1074" s="66"/>
      <c r="D1074" s="87"/>
      <c r="AB1074" s="87"/>
      <c r="AC1074" s="87"/>
      <c r="AR1074" s="66"/>
      <c r="AS1074" s="66"/>
      <c r="AT1074" s="66"/>
      <c r="AU1074" s="66"/>
      <c r="AV1074" s="66"/>
      <c r="AW1074" s="66"/>
    </row>
    <row r="1075" spans="1:49" x14ac:dyDescent="0.25">
      <c r="A1075" s="66"/>
      <c r="D1075" s="87"/>
      <c r="AB1075" s="87"/>
      <c r="AC1075" s="87"/>
      <c r="AR1075" s="66"/>
      <c r="AS1075" s="66"/>
      <c r="AT1075" s="66"/>
      <c r="AU1075" s="66"/>
      <c r="AV1075" s="66"/>
      <c r="AW1075" s="66"/>
    </row>
    <row r="1076" spans="1:49" x14ac:dyDescent="0.25">
      <c r="A1076" s="66"/>
      <c r="D1076" s="87"/>
      <c r="AB1076" s="87"/>
      <c r="AC1076" s="87"/>
      <c r="AR1076" s="66"/>
      <c r="AS1076" s="66"/>
      <c r="AT1076" s="66"/>
      <c r="AU1076" s="66"/>
      <c r="AV1076" s="66"/>
      <c r="AW1076" s="66"/>
    </row>
    <row r="1077" spans="1:49" x14ac:dyDescent="0.25">
      <c r="A1077" s="66"/>
      <c r="D1077" s="87"/>
      <c r="AB1077" s="87"/>
      <c r="AC1077" s="87"/>
      <c r="AR1077" s="66"/>
      <c r="AS1077" s="66"/>
      <c r="AT1077" s="66"/>
      <c r="AU1077" s="66"/>
      <c r="AV1077" s="66"/>
      <c r="AW1077" s="66"/>
    </row>
    <row r="1078" spans="1:49" x14ac:dyDescent="0.25">
      <c r="A1078" s="66"/>
      <c r="D1078" s="87"/>
      <c r="AB1078" s="87"/>
      <c r="AC1078" s="87"/>
      <c r="AR1078" s="66"/>
      <c r="AS1078" s="66"/>
      <c r="AT1078" s="66"/>
      <c r="AU1078" s="66"/>
      <c r="AV1078" s="66"/>
      <c r="AW1078" s="66"/>
    </row>
    <row r="1079" spans="1:49" x14ac:dyDescent="0.25">
      <c r="A1079" s="66"/>
      <c r="D1079" s="87"/>
      <c r="AB1079" s="87"/>
      <c r="AC1079" s="87"/>
      <c r="AR1079" s="66"/>
      <c r="AS1079" s="66"/>
      <c r="AT1079" s="66"/>
      <c r="AU1079" s="66"/>
      <c r="AV1079" s="66"/>
      <c r="AW1079" s="66"/>
    </row>
    <row r="1080" spans="1:49" x14ac:dyDescent="0.25">
      <c r="A1080" s="66"/>
      <c r="D1080" s="87"/>
      <c r="AB1080" s="87"/>
      <c r="AC1080" s="87"/>
      <c r="AR1080" s="66"/>
      <c r="AS1080" s="66"/>
      <c r="AT1080" s="66"/>
      <c r="AU1080" s="66"/>
      <c r="AV1080" s="66"/>
      <c r="AW1080" s="66"/>
    </row>
    <row r="1081" spans="1:49" x14ac:dyDescent="0.25">
      <c r="A1081" s="66"/>
      <c r="D1081" s="87"/>
      <c r="AB1081" s="87"/>
      <c r="AC1081" s="87"/>
      <c r="AR1081" s="66"/>
      <c r="AS1081" s="66"/>
      <c r="AT1081" s="66"/>
      <c r="AU1081" s="66"/>
      <c r="AV1081" s="66"/>
      <c r="AW1081" s="66"/>
    </row>
    <row r="1082" spans="1:49" x14ac:dyDescent="0.25">
      <c r="A1082" s="66"/>
      <c r="D1082" s="87"/>
      <c r="AB1082" s="87"/>
      <c r="AC1082" s="87"/>
      <c r="AR1082" s="66"/>
      <c r="AS1082" s="66"/>
      <c r="AT1082" s="66"/>
      <c r="AU1082" s="66"/>
      <c r="AV1082" s="66"/>
      <c r="AW1082" s="66"/>
    </row>
    <row r="1083" spans="1:49" x14ac:dyDescent="0.25">
      <c r="A1083" s="66"/>
      <c r="D1083" s="87"/>
      <c r="AB1083" s="87"/>
      <c r="AC1083" s="87"/>
      <c r="AR1083" s="66"/>
      <c r="AS1083" s="66"/>
      <c r="AT1083" s="66"/>
      <c r="AU1083" s="66"/>
      <c r="AV1083" s="66"/>
      <c r="AW1083" s="66"/>
    </row>
    <row r="1084" spans="1:49" x14ac:dyDescent="0.25">
      <c r="A1084" s="66"/>
      <c r="D1084" s="87"/>
      <c r="AB1084" s="87"/>
      <c r="AC1084" s="87"/>
      <c r="AR1084" s="66"/>
      <c r="AS1084" s="66"/>
      <c r="AT1084" s="66"/>
      <c r="AU1084" s="66"/>
      <c r="AV1084" s="66"/>
      <c r="AW1084" s="66"/>
    </row>
    <row r="1085" spans="1:49" x14ac:dyDescent="0.25">
      <c r="A1085" s="66"/>
      <c r="D1085" s="87"/>
      <c r="AB1085" s="87"/>
      <c r="AC1085" s="87"/>
      <c r="AR1085" s="66"/>
      <c r="AS1085" s="66"/>
      <c r="AT1085" s="66"/>
      <c r="AU1085" s="66"/>
      <c r="AV1085" s="66"/>
      <c r="AW1085" s="66"/>
    </row>
    <row r="1086" spans="1:49" x14ac:dyDescent="0.25">
      <c r="A1086" s="66"/>
      <c r="D1086" s="87"/>
      <c r="AB1086" s="87"/>
      <c r="AC1086" s="87"/>
      <c r="AR1086" s="66"/>
      <c r="AS1086" s="66"/>
      <c r="AT1086" s="66"/>
      <c r="AU1086" s="66"/>
      <c r="AV1086" s="66"/>
      <c r="AW1086" s="66"/>
    </row>
    <row r="1087" spans="1:49" x14ac:dyDescent="0.25">
      <c r="A1087" s="66"/>
      <c r="D1087" s="87"/>
      <c r="AB1087" s="87"/>
      <c r="AC1087" s="87"/>
      <c r="AR1087" s="66"/>
      <c r="AS1087" s="66"/>
      <c r="AT1087" s="66"/>
      <c r="AU1087" s="66"/>
      <c r="AV1087" s="66"/>
      <c r="AW1087" s="66"/>
    </row>
    <row r="1088" spans="1:49" x14ac:dyDescent="0.25">
      <c r="A1088" s="66"/>
      <c r="D1088" s="87"/>
      <c r="AB1088" s="87"/>
      <c r="AC1088" s="87"/>
      <c r="AR1088" s="66"/>
      <c r="AS1088" s="66"/>
      <c r="AT1088" s="66"/>
      <c r="AU1088" s="66"/>
      <c r="AV1088" s="66"/>
      <c r="AW1088" s="66"/>
    </row>
    <row r="1089" spans="1:49" x14ac:dyDescent="0.25">
      <c r="A1089" s="66"/>
      <c r="D1089" s="87"/>
      <c r="AB1089" s="87"/>
      <c r="AC1089" s="87"/>
      <c r="AR1089" s="66"/>
      <c r="AS1089" s="66"/>
      <c r="AT1089" s="66"/>
      <c r="AU1089" s="66"/>
      <c r="AV1089" s="66"/>
      <c r="AW1089" s="66"/>
    </row>
    <row r="1090" spans="1:49" x14ac:dyDescent="0.25">
      <c r="A1090" s="66"/>
      <c r="D1090" s="87"/>
      <c r="AB1090" s="87"/>
      <c r="AC1090" s="87"/>
      <c r="AR1090" s="66"/>
      <c r="AS1090" s="66"/>
      <c r="AT1090" s="66"/>
      <c r="AU1090" s="66"/>
      <c r="AV1090" s="66"/>
      <c r="AW1090" s="66"/>
    </row>
    <row r="1091" spans="1:49" x14ac:dyDescent="0.25">
      <c r="A1091" s="66"/>
      <c r="D1091" s="87"/>
      <c r="AB1091" s="87"/>
      <c r="AC1091" s="87"/>
      <c r="AR1091" s="66"/>
      <c r="AS1091" s="66"/>
      <c r="AT1091" s="66"/>
      <c r="AU1091" s="66"/>
      <c r="AV1091" s="66"/>
      <c r="AW1091" s="66"/>
    </row>
    <row r="1092" spans="1:49" x14ac:dyDescent="0.25">
      <c r="A1092" s="66"/>
      <c r="D1092" s="87"/>
      <c r="AB1092" s="87"/>
      <c r="AC1092" s="87"/>
      <c r="AR1092" s="66"/>
      <c r="AS1092" s="66"/>
      <c r="AT1092" s="66"/>
      <c r="AU1092" s="66"/>
      <c r="AV1092" s="66"/>
      <c r="AW1092" s="66"/>
    </row>
    <row r="1093" spans="1:49" x14ac:dyDescent="0.25">
      <c r="A1093" s="66"/>
      <c r="D1093" s="87"/>
      <c r="AB1093" s="87"/>
      <c r="AC1093" s="87"/>
      <c r="AR1093" s="66"/>
      <c r="AS1093" s="66"/>
      <c r="AT1093" s="66"/>
      <c r="AU1093" s="66"/>
      <c r="AV1093" s="66"/>
      <c r="AW1093" s="66"/>
    </row>
    <row r="1094" spans="1:49" x14ac:dyDescent="0.25">
      <c r="A1094" s="66"/>
      <c r="D1094" s="87"/>
      <c r="AB1094" s="87"/>
      <c r="AC1094" s="87"/>
      <c r="AR1094" s="66"/>
      <c r="AS1094" s="66"/>
      <c r="AT1094" s="66"/>
      <c r="AU1094" s="66"/>
      <c r="AV1094" s="66"/>
      <c r="AW1094" s="66"/>
    </row>
    <row r="1095" spans="1:49" x14ac:dyDescent="0.25">
      <c r="A1095" s="66"/>
      <c r="D1095" s="87"/>
      <c r="AB1095" s="87"/>
      <c r="AC1095" s="87"/>
      <c r="AR1095" s="66"/>
      <c r="AS1095" s="66"/>
      <c r="AT1095" s="66"/>
      <c r="AU1095" s="66"/>
      <c r="AV1095" s="66"/>
      <c r="AW1095" s="66"/>
    </row>
    <row r="1096" spans="1:49" x14ac:dyDescent="0.25">
      <c r="A1096" s="66"/>
      <c r="D1096" s="87"/>
      <c r="AB1096" s="87"/>
      <c r="AC1096" s="87"/>
      <c r="AR1096" s="66"/>
      <c r="AS1096" s="66"/>
      <c r="AT1096" s="66"/>
      <c r="AU1096" s="66"/>
      <c r="AV1096" s="66"/>
      <c r="AW1096" s="66"/>
    </row>
    <row r="1097" spans="1:49" x14ac:dyDescent="0.25">
      <c r="A1097" s="66"/>
      <c r="D1097" s="87"/>
      <c r="AB1097" s="87"/>
      <c r="AC1097" s="87"/>
      <c r="AR1097" s="66"/>
      <c r="AS1097" s="66"/>
      <c r="AT1097" s="66"/>
      <c r="AU1097" s="66"/>
      <c r="AV1097" s="66"/>
      <c r="AW1097" s="66"/>
    </row>
    <row r="1098" spans="1:49" x14ac:dyDescent="0.25">
      <c r="A1098" s="66"/>
      <c r="D1098" s="87"/>
      <c r="AB1098" s="87"/>
      <c r="AC1098" s="87"/>
      <c r="AR1098" s="66"/>
      <c r="AS1098" s="66"/>
      <c r="AT1098" s="66"/>
      <c r="AU1098" s="66"/>
      <c r="AV1098" s="66"/>
      <c r="AW1098" s="66"/>
    </row>
    <row r="1099" spans="1:49" x14ac:dyDescent="0.25">
      <c r="A1099" s="66"/>
      <c r="D1099" s="87"/>
      <c r="AB1099" s="87"/>
      <c r="AC1099" s="87"/>
      <c r="AR1099" s="66"/>
      <c r="AS1099" s="66"/>
      <c r="AT1099" s="66"/>
      <c r="AU1099" s="66"/>
      <c r="AV1099" s="66"/>
      <c r="AW1099" s="66"/>
    </row>
    <row r="1100" spans="1:49" x14ac:dyDescent="0.25">
      <c r="A1100" s="66"/>
      <c r="D1100" s="87"/>
      <c r="AB1100" s="87"/>
      <c r="AC1100" s="87"/>
      <c r="AR1100" s="66"/>
      <c r="AS1100" s="66"/>
      <c r="AT1100" s="66"/>
      <c r="AU1100" s="66"/>
      <c r="AV1100" s="66"/>
      <c r="AW1100" s="66"/>
    </row>
    <row r="1101" spans="1:49" x14ac:dyDescent="0.25">
      <c r="A1101" s="66"/>
      <c r="D1101" s="87"/>
      <c r="AB1101" s="87"/>
      <c r="AC1101" s="87"/>
      <c r="AR1101" s="66"/>
      <c r="AS1101" s="66"/>
      <c r="AT1101" s="66"/>
      <c r="AU1101" s="66"/>
      <c r="AV1101" s="66"/>
      <c r="AW1101" s="66"/>
    </row>
    <row r="1102" spans="1:49" x14ac:dyDescent="0.25">
      <c r="A1102" s="66"/>
      <c r="D1102" s="87"/>
      <c r="AB1102" s="87"/>
      <c r="AC1102" s="87"/>
      <c r="AR1102" s="66"/>
      <c r="AS1102" s="66"/>
      <c r="AT1102" s="66"/>
      <c r="AU1102" s="66"/>
      <c r="AV1102" s="66"/>
      <c r="AW1102" s="66"/>
    </row>
    <row r="1103" spans="1:49" x14ac:dyDescent="0.25">
      <c r="A1103" s="66"/>
      <c r="D1103" s="87"/>
      <c r="AB1103" s="87"/>
      <c r="AC1103" s="87"/>
      <c r="AR1103" s="66"/>
      <c r="AS1103" s="66"/>
      <c r="AT1103" s="66"/>
      <c r="AU1103" s="66"/>
      <c r="AV1103" s="66"/>
      <c r="AW1103" s="66"/>
    </row>
    <row r="1104" spans="1:49" x14ac:dyDescent="0.25">
      <c r="A1104" s="66"/>
      <c r="D1104" s="87"/>
      <c r="AB1104" s="87"/>
      <c r="AC1104" s="87"/>
      <c r="AR1104" s="66"/>
      <c r="AS1104" s="66"/>
      <c r="AT1104" s="66"/>
      <c r="AU1104" s="66"/>
      <c r="AV1104" s="66"/>
      <c r="AW1104" s="66"/>
    </row>
    <row r="1105" spans="1:49" x14ac:dyDescent="0.25">
      <c r="A1105" s="66"/>
      <c r="D1105" s="87"/>
      <c r="AB1105" s="87"/>
      <c r="AC1105" s="87"/>
      <c r="AR1105" s="66"/>
      <c r="AS1105" s="66"/>
      <c r="AT1105" s="66"/>
      <c r="AU1105" s="66"/>
      <c r="AV1105" s="66"/>
      <c r="AW1105" s="66"/>
    </row>
    <row r="1106" spans="1:49" x14ac:dyDescent="0.25">
      <c r="A1106" s="66"/>
      <c r="D1106" s="87"/>
      <c r="AB1106" s="87"/>
      <c r="AC1106" s="87"/>
      <c r="AR1106" s="66"/>
      <c r="AS1106" s="66"/>
      <c r="AT1106" s="66"/>
      <c r="AU1106" s="66"/>
      <c r="AV1106" s="66"/>
      <c r="AW1106" s="66"/>
    </row>
    <row r="1107" spans="1:49" x14ac:dyDescent="0.25">
      <c r="A1107" s="66"/>
      <c r="D1107" s="87"/>
      <c r="AB1107" s="87"/>
      <c r="AC1107" s="87"/>
      <c r="AR1107" s="66"/>
      <c r="AS1107" s="66"/>
      <c r="AT1107" s="66"/>
      <c r="AU1107" s="66"/>
      <c r="AV1107" s="66"/>
      <c r="AW1107" s="66"/>
    </row>
    <row r="1108" spans="1:49" x14ac:dyDescent="0.25">
      <c r="A1108" s="66"/>
      <c r="D1108" s="87"/>
      <c r="AB1108" s="87"/>
      <c r="AC1108" s="87"/>
      <c r="AR1108" s="66"/>
      <c r="AS1108" s="66"/>
      <c r="AT1108" s="66"/>
      <c r="AU1108" s="66"/>
      <c r="AV1108" s="66"/>
      <c r="AW1108" s="66"/>
    </row>
    <row r="1109" spans="1:49" x14ac:dyDescent="0.25">
      <c r="A1109" s="66"/>
      <c r="D1109" s="87"/>
      <c r="AB1109" s="87"/>
      <c r="AC1109" s="87"/>
      <c r="AR1109" s="66"/>
      <c r="AS1109" s="66"/>
      <c r="AT1109" s="66"/>
      <c r="AU1109" s="66"/>
      <c r="AV1109" s="66"/>
      <c r="AW1109" s="66"/>
    </row>
    <row r="1110" spans="1:49" x14ac:dyDescent="0.25">
      <c r="A1110" s="66"/>
      <c r="D1110" s="87"/>
      <c r="AB1110" s="87"/>
      <c r="AC1110" s="87"/>
      <c r="AR1110" s="66"/>
      <c r="AS1110" s="66"/>
      <c r="AT1110" s="66"/>
      <c r="AU1110" s="66"/>
      <c r="AV1110" s="66"/>
      <c r="AW1110" s="66"/>
    </row>
    <row r="1111" spans="1:49" x14ac:dyDescent="0.25">
      <c r="A1111" s="66"/>
      <c r="D1111" s="87"/>
      <c r="AB1111" s="87"/>
      <c r="AC1111" s="87"/>
      <c r="AR1111" s="66"/>
      <c r="AS1111" s="66"/>
      <c r="AT1111" s="66"/>
      <c r="AU1111" s="66"/>
      <c r="AV1111" s="66"/>
      <c r="AW1111" s="66"/>
    </row>
    <row r="1112" spans="1:49" x14ac:dyDescent="0.25">
      <c r="A1112" s="66"/>
      <c r="D1112" s="87"/>
      <c r="AB1112" s="87"/>
      <c r="AC1112" s="87"/>
      <c r="AR1112" s="66"/>
      <c r="AS1112" s="66"/>
      <c r="AT1112" s="66"/>
      <c r="AU1112" s="66"/>
      <c r="AV1112" s="66"/>
      <c r="AW1112" s="66"/>
    </row>
    <row r="1113" spans="1:49" x14ac:dyDescent="0.25">
      <c r="A1113" s="66"/>
      <c r="D1113" s="87"/>
      <c r="AB1113" s="87"/>
      <c r="AC1113" s="87"/>
      <c r="AR1113" s="66"/>
      <c r="AS1113" s="66"/>
      <c r="AT1113" s="66"/>
      <c r="AU1113" s="66"/>
      <c r="AV1113" s="66"/>
      <c r="AW1113" s="66"/>
    </row>
    <row r="1114" spans="1:49" x14ac:dyDescent="0.25">
      <c r="A1114" s="66"/>
      <c r="D1114" s="87"/>
      <c r="AB1114" s="87"/>
      <c r="AC1114" s="87"/>
      <c r="AR1114" s="66"/>
      <c r="AS1114" s="66"/>
      <c r="AT1114" s="66"/>
      <c r="AU1114" s="66"/>
      <c r="AV1114" s="66"/>
      <c r="AW1114" s="66"/>
    </row>
    <row r="1115" spans="1:49" x14ac:dyDescent="0.25">
      <c r="A1115" s="66"/>
      <c r="D1115" s="87"/>
      <c r="AB1115" s="87"/>
      <c r="AC1115" s="87"/>
      <c r="AR1115" s="66"/>
      <c r="AS1115" s="66"/>
      <c r="AT1115" s="66"/>
      <c r="AU1115" s="66"/>
      <c r="AV1115" s="66"/>
      <c r="AW1115" s="66"/>
    </row>
    <row r="1116" spans="1:49" x14ac:dyDescent="0.25">
      <c r="A1116" s="66"/>
      <c r="D1116" s="87"/>
      <c r="AB1116" s="87"/>
      <c r="AC1116" s="87"/>
      <c r="AR1116" s="66"/>
      <c r="AS1116" s="66"/>
      <c r="AT1116" s="66"/>
      <c r="AU1116" s="66"/>
      <c r="AV1116" s="66"/>
      <c r="AW1116" s="66"/>
    </row>
    <row r="1117" spans="1:49" x14ac:dyDescent="0.25">
      <c r="A1117" s="66"/>
      <c r="D1117" s="87"/>
      <c r="AB1117" s="87"/>
      <c r="AC1117" s="87"/>
      <c r="AR1117" s="66"/>
      <c r="AS1117" s="66"/>
      <c r="AT1117" s="66"/>
      <c r="AU1117" s="66"/>
      <c r="AV1117" s="66"/>
      <c r="AW1117" s="66"/>
    </row>
    <row r="1118" spans="1:49" x14ac:dyDescent="0.25">
      <c r="A1118" s="66"/>
      <c r="D1118" s="87"/>
      <c r="AB1118" s="87"/>
      <c r="AC1118" s="87"/>
      <c r="AR1118" s="66"/>
      <c r="AS1118" s="66"/>
      <c r="AT1118" s="66"/>
      <c r="AU1118" s="66"/>
      <c r="AV1118" s="66"/>
      <c r="AW1118" s="66"/>
    </row>
    <row r="1119" spans="1:49" x14ac:dyDescent="0.25">
      <c r="A1119" s="66"/>
      <c r="D1119" s="87"/>
      <c r="AB1119" s="87"/>
      <c r="AC1119" s="87"/>
      <c r="AR1119" s="66"/>
      <c r="AS1119" s="66"/>
      <c r="AT1119" s="66"/>
      <c r="AU1119" s="66"/>
      <c r="AV1119" s="66"/>
      <c r="AW1119" s="66"/>
    </row>
    <row r="1120" spans="1:49" x14ac:dyDescent="0.25">
      <c r="A1120" s="66"/>
      <c r="D1120" s="87"/>
      <c r="AB1120" s="87"/>
      <c r="AC1120" s="87"/>
      <c r="AR1120" s="66"/>
      <c r="AS1120" s="66"/>
      <c r="AT1120" s="66"/>
      <c r="AU1120" s="66"/>
      <c r="AV1120" s="66"/>
      <c r="AW1120" s="66"/>
    </row>
    <row r="1121" spans="1:49" x14ac:dyDescent="0.25">
      <c r="A1121" s="66"/>
      <c r="D1121" s="87"/>
      <c r="AB1121" s="87"/>
      <c r="AC1121" s="87"/>
      <c r="AR1121" s="66"/>
      <c r="AS1121" s="66"/>
      <c r="AT1121" s="66"/>
      <c r="AU1121" s="66"/>
      <c r="AV1121" s="66"/>
      <c r="AW1121" s="66"/>
    </row>
    <row r="1122" spans="1:49" x14ac:dyDescent="0.25">
      <c r="A1122" s="66"/>
      <c r="D1122" s="87"/>
      <c r="AB1122" s="87"/>
      <c r="AC1122" s="87"/>
      <c r="AR1122" s="66"/>
      <c r="AS1122" s="66"/>
      <c r="AT1122" s="66"/>
      <c r="AU1122" s="66"/>
      <c r="AV1122" s="66"/>
      <c r="AW1122" s="66"/>
    </row>
    <row r="1123" spans="1:49" x14ac:dyDescent="0.25">
      <c r="A1123" s="66"/>
      <c r="D1123" s="87"/>
      <c r="AB1123" s="87"/>
      <c r="AC1123" s="87"/>
      <c r="AR1123" s="66"/>
      <c r="AS1123" s="66"/>
      <c r="AT1123" s="66"/>
      <c r="AU1123" s="66"/>
      <c r="AV1123" s="66"/>
      <c r="AW1123" s="66"/>
    </row>
    <row r="1124" spans="1:49" x14ac:dyDescent="0.25">
      <c r="A1124" s="66"/>
      <c r="D1124" s="87"/>
      <c r="AB1124" s="87"/>
      <c r="AC1124" s="87"/>
      <c r="AR1124" s="66"/>
      <c r="AS1124" s="66"/>
      <c r="AT1124" s="66"/>
      <c r="AU1124" s="66"/>
      <c r="AV1124" s="66"/>
      <c r="AW1124" s="66"/>
    </row>
    <row r="1125" spans="1:49" x14ac:dyDescent="0.25">
      <c r="A1125" s="66"/>
      <c r="D1125" s="87"/>
      <c r="AB1125" s="87"/>
      <c r="AC1125" s="87"/>
      <c r="AR1125" s="66"/>
      <c r="AS1125" s="66"/>
      <c r="AT1125" s="66"/>
      <c r="AU1125" s="66"/>
      <c r="AV1125" s="66"/>
      <c r="AW1125" s="66"/>
    </row>
    <row r="1126" spans="1:49" x14ac:dyDescent="0.25">
      <c r="A1126" s="66"/>
      <c r="D1126" s="87"/>
      <c r="AB1126" s="87"/>
      <c r="AC1126" s="87"/>
      <c r="AR1126" s="66"/>
      <c r="AS1126" s="66"/>
      <c r="AT1126" s="66"/>
      <c r="AU1126" s="66"/>
      <c r="AV1126" s="66"/>
      <c r="AW1126" s="66"/>
    </row>
    <row r="1127" spans="1:49" x14ac:dyDescent="0.25">
      <c r="A1127" s="66"/>
      <c r="D1127" s="87"/>
      <c r="AB1127" s="87"/>
      <c r="AC1127" s="87"/>
      <c r="AR1127" s="66"/>
      <c r="AS1127" s="66"/>
      <c r="AT1127" s="66"/>
      <c r="AU1127" s="66"/>
      <c r="AV1127" s="66"/>
      <c r="AW1127" s="66"/>
    </row>
    <row r="1128" spans="1:49" x14ac:dyDescent="0.25">
      <c r="A1128" s="66"/>
      <c r="D1128" s="87"/>
      <c r="AB1128" s="87"/>
      <c r="AC1128" s="87"/>
      <c r="AR1128" s="66"/>
      <c r="AS1128" s="66"/>
      <c r="AT1128" s="66"/>
      <c r="AU1128" s="66"/>
      <c r="AV1128" s="66"/>
      <c r="AW1128" s="66"/>
    </row>
    <row r="1129" spans="1:49" x14ac:dyDescent="0.25">
      <c r="A1129" s="66"/>
      <c r="D1129" s="87"/>
      <c r="AB1129" s="87"/>
      <c r="AC1129" s="87"/>
      <c r="AR1129" s="66"/>
      <c r="AS1129" s="66"/>
      <c r="AT1129" s="66"/>
      <c r="AU1129" s="66"/>
      <c r="AV1129" s="66"/>
      <c r="AW1129" s="66"/>
    </row>
    <row r="1130" spans="1:49" x14ac:dyDescent="0.25">
      <c r="A1130" s="66"/>
      <c r="D1130" s="87"/>
      <c r="AB1130" s="87"/>
      <c r="AC1130" s="87"/>
      <c r="AR1130" s="66"/>
      <c r="AS1130" s="66"/>
      <c r="AT1130" s="66"/>
      <c r="AU1130" s="66"/>
      <c r="AV1130" s="66"/>
      <c r="AW1130" s="66"/>
    </row>
    <row r="1131" spans="1:49" x14ac:dyDescent="0.25">
      <c r="A1131" s="66"/>
      <c r="D1131" s="87"/>
      <c r="AB1131" s="87"/>
      <c r="AC1131" s="87"/>
      <c r="AR1131" s="66"/>
      <c r="AS1131" s="66"/>
      <c r="AT1131" s="66"/>
      <c r="AU1131" s="66"/>
      <c r="AV1131" s="66"/>
      <c r="AW1131" s="66"/>
    </row>
    <row r="1132" spans="1:49" x14ac:dyDescent="0.25">
      <c r="A1132" s="66"/>
      <c r="D1132" s="87"/>
      <c r="AB1132" s="87"/>
      <c r="AC1132" s="87"/>
      <c r="AR1132" s="66"/>
      <c r="AS1132" s="66"/>
      <c r="AT1132" s="66"/>
      <c r="AU1132" s="66"/>
      <c r="AV1132" s="66"/>
      <c r="AW1132" s="66"/>
    </row>
    <row r="1133" spans="1:49" x14ac:dyDescent="0.25">
      <c r="A1133" s="66"/>
      <c r="D1133" s="87"/>
      <c r="AB1133" s="87"/>
      <c r="AC1133" s="87"/>
      <c r="AR1133" s="66"/>
      <c r="AS1133" s="66"/>
      <c r="AT1133" s="66"/>
      <c r="AU1133" s="66"/>
      <c r="AV1133" s="66"/>
      <c r="AW1133" s="66"/>
    </row>
    <row r="1134" spans="1:49" x14ac:dyDescent="0.25">
      <c r="A1134" s="66"/>
      <c r="D1134" s="87"/>
      <c r="AB1134" s="87"/>
      <c r="AC1134" s="87"/>
      <c r="AR1134" s="66"/>
      <c r="AS1134" s="66"/>
      <c r="AT1134" s="66"/>
      <c r="AU1134" s="66"/>
      <c r="AV1134" s="66"/>
      <c r="AW1134" s="66"/>
    </row>
    <row r="1135" spans="1:49" x14ac:dyDescent="0.25">
      <c r="A1135" s="66"/>
      <c r="D1135" s="87"/>
      <c r="AB1135" s="87"/>
      <c r="AC1135" s="87"/>
      <c r="AR1135" s="66"/>
      <c r="AS1135" s="66"/>
      <c r="AT1135" s="66"/>
      <c r="AU1135" s="66"/>
      <c r="AV1135" s="66"/>
      <c r="AW1135" s="66"/>
    </row>
    <row r="1136" spans="1:49" x14ac:dyDescent="0.25">
      <c r="A1136" s="66"/>
      <c r="D1136" s="87"/>
      <c r="AB1136" s="87"/>
      <c r="AC1136" s="87"/>
      <c r="AR1136" s="66"/>
      <c r="AS1136" s="66"/>
      <c r="AT1136" s="66"/>
      <c r="AU1136" s="66"/>
      <c r="AV1136" s="66"/>
      <c r="AW1136" s="66"/>
    </row>
    <row r="1137" spans="1:49" x14ac:dyDescent="0.25">
      <c r="A1137" s="66"/>
      <c r="D1137" s="87"/>
      <c r="AB1137" s="87"/>
      <c r="AC1137" s="87"/>
      <c r="AR1137" s="66"/>
      <c r="AS1137" s="66"/>
      <c r="AT1137" s="66"/>
      <c r="AU1137" s="66"/>
      <c r="AV1137" s="66"/>
      <c r="AW1137" s="66"/>
    </row>
    <row r="1138" spans="1:49" x14ac:dyDescent="0.25">
      <c r="A1138" s="66"/>
      <c r="D1138" s="87"/>
      <c r="AB1138" s="87"/>
      <c r="AC1138" s="87"/>
      <c r="AR1138" s="66"/>
      <c r="AS1138" s="66"/>
      <c r="AT1138" s="66"/>
      <c r="AU1138" s="66"/>
      <c r="AV1138" s="66"/>
      <c r="AW1138" s="66"/>
    </row>
    <row r="1139" spans="1:49" x14ac:dyDescent="0.25">
      <c r="A1139" s="66"/>
      <c r="D1139" s="87"/>
      <c r="AB1139" s="87"/>
      <c r="AC1139" s="87"/>
      <c r="AR1139" s="66"/>
      <c r="AS1139" s="66"/>
      <c r="AT1139" s="66"/>
      <c r="AU1139" s="66"/>
      <c r="AV1139" s="66"/>
      <c r="AW1139" s="66"/>
    </row>
    <row r="1140" spans="1:49" x14ac:dyDescent="0.25">
      <c r="A1140" s="66"/>
      <c r="D1140" s="87"/>
      <c r="AB1140" s="87"/>
      <c r="AC1140" s="87"/>
      <c r="AR1140" s="66"/>
      <c r="AS1140" s="66"/>
      <c r="AT1140" s="66"/>
      <c r="AU1140" s="66"/>
      <c r="AV1140" s="66"/>
      <c r="AW1140" s="66"/>
    </row>
    <row r="1141" spans="1:49" x14ac:dyDescent="0.25">
      <c r="A1141" s="66"/>
      <c r="D1141" s="87"/>
      <c r="AB1141" s="87"/>
      <c r="AC1141" s="87"/>
      <c r="AR1141" s="66"/>
      <c r="AS1141" s="66"/>
      <c r="AT1141" s="66"/>
      <c r="AU1141" s="66"/>
      <c r="AV1141" s="66"/>
      <c r="AW1141" s="66"/>
    </row>
    <row r="1142" spans="1:49" x14ac:dyDescent="0.25">
      <c r="A1142" s="66"/>
      <c r="D1142" s="87"/>
      <c r="AB1142" s="87"/>
      <c r="AC1142" s="87"/>
      <c r="AR1142" s="66"/>
      <c r="AS1142" s="66"/>
      <c r="AT1142" s="66"/>
      <c r="AU1142" s="66"/>
      <c r="AV1142" s="66"/>
      <c r="AW1142" s="66"/>
    </row>
    <row r="1143" spans="1:49" x14ac:dyDescent="0.25">
      <c r="A1143" s="66"/>
      <c r="D1143" s="87"/>
      <c r="AB1143" s="87"/>
      <c r="AC1143" s="87"/>
      <c r="AR1143" s="66"/>
      <c r="AS1143" s="66"/>
      <c r="AT1143" s="66"/>
      <c r="AU1143" s="66"/>
      <c r="AV1143" s="66"/>
      <c r="AW1143" s="66"/>
    </row>
    <row r="1144" spans="1:49" x14ac:dyDescent="0.25">
      <c r="A1144" s="66"/>
      <c r="D1144" s="87"/>
      <c r="AB1144" s="87"/>
      <c r="AC1144" s="87"/>
      <c r="AR1144" s="66"/>
      <c r="AS1144" s="66"/>
      <c r="AT1144" s="66"/>
      <c r="AU1144" s="66"/>
      <c r="AV1144" s="66"/>
      <c r="AW1144" s="66"/>
    </row>
    <row r="1145" spans="1:49" x14ac:dyDescent="0.25">
      <c r="A1145" s="66"/>
      <c r="D1145" s="87"/>
      <c r="AB1145" s="87"/>
      <c r="AC1145" s="87"/>
      <c r="AR1145" s="66"/>
      <c r="AS1145" s="66"/>
      <c r="AT1145" s="66"/>
      <c r="AU1145" s="66"/>
      <c r="AV1145" s="66"/>
      <c r="AW1145" s="66"/>
    </row>
    <row r="1146" spans="1:49" x14ac:dyDescent="0.25">
      <c r="A1146" s="66"/>
      <c r="D1146" s="87"/>
      <c r="AB1146" s="87"/>
      <c r="AC1146" s="87"/>
      <c r="AR1146" s="66"/>
      <c r="AS1146" s="66"/>
      <c r="AT1146" s="66"/>
      <c r="AU1146" s="66"/>
      <c r="AV1146" s="66"/>
      <c r="AW1146" s="66"/>
    </row>
    <row r="1147" spans="1:49" x14ac:dyDescent="0.25">
      <c r="A1147" s="66"/>
      <c r="D1147" s="87"/>
      <c r="AB1147" s="87"/>
      <c r="AC1147" s="87"/>
      <c r="AR1147" s="66"/>
      <c r="AS1147" s="66"/>
      <c r="AT1147" s="66"/>
      <c r="AU1147" s="66"/>
      <c r="AV1147" s="66"/>
      <c r="AW1147" s="66"/>
    </row>
    <row r="1148" spans="1:49" x14ac:dyDescent="0.25">
      <c r="A1148" s="66"/>
      <c r="D1148" s="87"/>
      <c r="AB1148" s="87"/>
      <c r="AC1148" s="87"/>
      <c r="AR1148" s="66"/>
      <c r="AS1148" s="66"/>
      <c r="AT1148" s="66"/>
      <c r="AU1148" s="66"/>
      <c r="AV1148" s="66"/>
      <c r="AW1148" s="66"/>
    </row>
    <row r="1149" spans="1:49" x14ac:dyDescent="0.25">
      <c r="A1149" s="66"/>
      <c r="D1149" s="87"/>
      <c r="AB1149" s="87"/>
      <c r="AC1149" s="87"/>
      <c r="AR1149" s="66"/>
      <c r="AS1149" s="66"/>
      <c r="AT1149" s="66"/>
      <c r="AU1149" s="66"/>
      <c r="AV1149" s="66"/>
      <c r="AW1149" s="66"/>
    </row>
    <row r="1150" spans="1:49" x14ac:dyDescent="0.25">
      <c r="A1150" s="66"/>
      <c r="D1150" s="87"/>
      <c r="AB1150" s="87"/>
      <c r="AC1150" s="87"/>
      <c r="AR1150" s="66"/>
      <c r="AS1150" s="66"/>
      <c r="AT1150" s="66"/>
      <c r="AU1150" s="66"/>
      <c r="AV1150" s="66"/>
      <c r="AW1150" s="66"/>
    </row>
    <row r="1151" spans="1:49" x14ac:dyDescent="0.25">
      <c r="A1151" s="66"/>
      <c r="D1151" s="87"/>
      <c r="AB1151" s="87"/>
      <c r="AC1151" s="87"/>
      <c r="AR1151" s="66"/>
      <c r="AS1151" s="66"/>
      <c r="AT1151" s="66"/>
      <c r="AU1151" s="66"/>
      <c r="AV1151" s="66"/>
      <c r="AW1151" s="66"/>
    </row>
    <row r="1152" spans="1:49" x14ac:dyDescent="0.25">
      <c r="A1152" s="66"/>
      <c r="D1152" s="87"/>
      <c r="AB1152" s="87"/>
      <c r="AC1152" s="87"/>
      <c r="AR1152" s="66"/>
      <c r="AS1152" s="66"/>
      <c r="AT1152" s="66"/>
      <c r="AU1152" s="66"/>
      <c r="AV1152" s="66"/>
      <c r="AW1152" s="66"/>
    </row>
    <row r="1153" spans="1:49" x14ac:dyDescent="0.25">
      <c r="A1153" s="66"/>
      <c r="D1153" s="87"/>
      <c r="AB1153" s="87"/>
      <c r="AC1153" s="87"/>
      <c r="AR1153" s="66"/>
      <c r="AS1153" s="66"/>
      <c r="AT1153" s="66"/>
      <c r="AU1153" s="66"/>
      <c r="AV1153" s="66"/>
      <c r="AW1153" s="66"/>
    </row>
    <row r="1154" spans="1:49" x14ac:dyDescent="0.25">
      <c r="A1154" s="66"/>
      <c r="D1154" s="87"/>
      <c r="AB1154" s="87"/>
      <c r="AC1154" s="87"/>
      <c r="AR1154" s="66"/>
      <c r="AS1154" s="66"/>
      <c r="AT1154" s="66"/>
      <c r="AU1154" s="66"/>
      <c r="AV1154" s="66"/>
      <c r="AW1154" s="66"/>
    </row>
    <row r="1155" spans="1:49" x14ac:dyDescent="0.25">
      <c r="A1155" s="66"/>
      <c r="D1155" s="87"/>
      <c r="AB1155" s="87"/>
      <c r="AC1155" s="87"/>
      <c r="AR1155" s="66"/>
      <c r="AS1155" s="66"/>
      <c r="AT1155" s="66"/>
      <c r="AU1155" s="66"/>
      <c r="AV1155" s="66"/>
      <c r="AW1155" s="66"/>
    </row>
    <row r="1156" spans="1:49" x14ac:dyDescent="0.25">
      <c r="A1156" s="66"/>
      <c r="D1156" s="87"/>
      <c r="AB1156" s="87"/>
      <c r="AC1156" s="87"/>
      <c r="AR1156" s="66"/>
      <c r="AS1156" s="66"/>
      <c r="AT1156" s="66"/>
      <c r="AU1156" s="66"/>
      <c r="AV1156" s="66"/>
      <c r="AW1156" s="66"/>
    </row>
    <row r="1157" spans="1:49" x14ac:dyDescent="0.25">
      <c r="A1157" s="66"/>
      <c r="D1157" s="87"/>
      <c r="AB1157" s="87"/>
      <c r="AC1157" s="87"/>
      <c r="AR1157" s="66"/>
      <c r="AS1157" s="66"/>
      <c r="AT1157" s="66"/>
      <c r="AU1157" s="66"/>
      <c r="AV1157" s="66"/>
      <c r="AW1157" s="66"/>
    </row>
    <row r="1158" spans="1:49" x14ac:dyDescent="0.25">
      <c r="A1158" s="66"/>
      <c r="D1158" s="87"/>
      <c r="AB1158" s="87"/>
      <c r="AC1158" s="87"/>
      <c r="AR1158" s="66"/>
      <c r="AS1158" s="66"/>
      <c r="AT1158" s="66"/>
      <c r="AU1158" s="66"/>
      <c r="AV1158" s="66"/>
      <c r="AW1158" s="66"/>
    </row>
    <row r="1159" spans="1:49" x14ac:dyDescent="0.25">
      <c r="A1159" s="66"/>
      <c r="D1159" s="87"/>
      <c r="AB1159" s="87"/>
      <c r="AC1159" s="87"/>
      <c r="AR1159" s="66"/>
      <c r="AS1159" s="66"/>
      <c r="AT1159" s="66"/>
      <c r="AU1159" s="66"/>
      <c r="AV1159" s="66"/>
      <c r="AW1159" s="66"/>
    </row>
    <row r="1160" spans="1:49" x14ac:dyDescent="0.25">
      <c r="A1160" s="66"/>
      <c r="D1160" s="87"/>
      <c r="AB1160" s="87"/>
      <c r="AC1160" s="87"/>
      <c r="AR1160" s="66"/>
      <c r="AS1160" s="66"/>
      <c r="AT1160" s="66"/>
      <c r="AU1160" s="66"/>
      <c r="AV1160" s="66"/>
      <c r="AW1160" s="66"/>
    </row>
    <row r="1161" spans="1:49" x14ac:dyDescent="0.25">
      <c r="A1161" s="66"/>
      <c r="D1161" s="87"/>
      <c r="AB1161" s="87"/>
      <c r="AC1161" s="87"/>
      <c r="AR1161" s="66"/>
      <c r="AS1161" s="66"/>
      <c r="AT1161" s="66"/>
      <c r="AU1161" s="66"/>
      <c r="AV1161" s="66"/>
      <c r="AW1161" s="66"/>
    </row>
    <row r="1162" spans="1:49" x14ac:dyDescent="0.25">
      <c r="A1162" s="66"/>
      <c r="D1162" s="87"/>
      <c r="AB1162" s="87"/>
      <c r="AC1162" s="87"/>
      <c r="AR1162" s="66"/>
      <c r="AS1162" s="66"/>
      <c r="AT1162" s="66"/>
      <c r="AU1162" s="66"/>
      <c r="AV1162" s="66"/>
      <c r="AW1162" s="66"/>
    </row>
    <row r="1163" spans="1:49" x14ac:dyDescent="0.25">
      <c r="A1163" s="66"/>
      <c r="D1163" s="87"/>
      <c r="AB1163" s="87"/>
      <c r="AC1163" s="87"/>
      <c r="AR1163" s="66"/>
      <c r="AS1163" s="66"/>
      <c r="AT1163" s="66"/>
      <c r="AU1163" s="66"/>
      <c r="AV1163" s="66"/>
      <c r="AW1163" s="66"/>
    </row>
    <row r="1164" spans="1:49" x14ac:dyDescent="0.25">
      <c r="A1164" s="66"/>
      <c r="D1164" s="87"/>
      <c r="AB1164" s="87"/>
      <c r="AC1164" s="87"/>
      <c r="AR1164" s="66"/>
      <c r="AS1164" s="66"/>
      <c r="AT1164" s="66"/>
      <c r="AU1164" s="66"/>
      <c r="AV1164" s="66"/>
      <c r="AW1164" s="66"/>
    </row>
    <row r="1165" spans="1:49" x14ac:dyDescent="0.25">
      <c r="A1165" s="66"/>
      <c r="D1165" s="87"/>
      <c r="AB1165" s="87"/>
      <c r="AC1165" s="87"/>
      <c r="AR1165" s="66"/>
      <c r="AS1165" s="66"/>
      <c r="AT1165" s="66"/>
      <c r="AU1165" s="66"/>
      <c r="AV1165" s="66"/>
      <c r="AW1165" s="66"/>
    </row>
    <row r="1166" spans="1:49" x14ac:dyDescent="0.25">
      <c r="A1166" s="66"/>
      <c r="D1166" s="87"/>
      <c r="AB1166" s="87"/>
      <c r="AC1166" s="87"/>
      <c r="AR1166" s="66"/>
      <c r="AS1166" s="66"/>
      <c r="AT1166" s="66"/>
      <c r="AU1166" s="66"/>
      <c r="AV1166" s="66"/>
      <c r="AW1166" s="66"/>
    </row>
    <row r="1167" spans="1:49" x14ac:dyDescent="0.25">
      <c r="A1167" s="66"/>
      <c r="D1167" s="87"/>
      <c r="AB1167" s="87"/>
      <c r="AC1167" s="87"/>
      <c r="AR1167" s="66"/>
      <c r="AS1167" s="66"/>
      <c r="AT1167" s="66"/>
      <c r="AU1167" s="66"/>
      <c r="AV1167" s="66"/>
      <c r="AW1167" s="66"/>
    </row>
    <row r="1168" spans="1:49" x14ac:dyDescent="0.25">
      <c r="A1168" s="66"/>
      <c r="D1168" s="87"/>
      <c r="AB1168" s="87"/>
      <c r="AC1168" s="87"/>
      <c r="AR1168" s="66"/>
      <c r="AS1168" s="66"/>
      <c r="AT1168" s="66"/>
      <c r="AU1168" s="66"/>
      <c r="AV1168" s="66"/>
      <c r="AW1168" s="66"/>
    </row>
    <row r="1169" spans="1:49" x14ac:dyDescent="0.25">
      <c r="A1169" s="66"/>
      <c r="D1169" s="87"/>
      <c r="AB1169" s="87"/>
      <c r="AC1169" s="87"/>
      <c r="AR1169" s="66"/>
      <c r="AS1169" s="66"/>
      <c r="AT1169" s="66"/>
      <c r="AU1169" s="66"/>
      <c r="AV1169" s="66"/>
      <c r="AW1169" s="66"/>
    </row>
    <row r="1170" spans="1:49" x14ac:dyDescent="0.25">
      <c r="A1170" s="66"/>
      <c r="D1170" s="87"/>
      <c r="AB1170" s="87"/>
      <c r="AC1170" s="87"/>
      <c r="AR1170" s="66"/>
      <c r="AS1170" s="66"/>
      <c r="AT1170" s="66"/>
      <c r="AU1170" s="66"/>
      <c r="AV1170" s="66"/>
      <c r="AW1170" s="66"/>
    </row>
    <row r="1171" spans="1:49" x14ac:dyDescent="0.25">
      <c r="A1171" s="66"/>
      <c r="D1171" s="87"/>
      <c r="AB1171" s="87"/>
      <c r="AC1171" s="87"/>
      <c r="AR1171" s="66"/>
      <c r="AS1171" s="66"/>
      <c r="AT1171" s="66"/>
      <c r="AU1171" s="66"/>
      <c r="AV1171" s="66"/>
      <c r="AW1171" s="66"/>
    </row>
    <row r="1172" spans="1:49" x14ac:dyDescent="0.25">
      <c r="A1172" s="66"/>
      <c r="D1172" s="87"/>
      <c r="AB1172" s="87"/>
      <c r="AC1172" s="87"/>
      <c r="AR1172" s="66"/>
      <c r="AS1172" s="66"/>
      <c r="AT1172" s="66"/>
      <c r="AU1172" s="66"/>
      <c r="AV1172" s="66"/>
      <c r="AW1172" s="66"/>
    </row>
    <row r="1173" spans="1:49" x14ac:dyDescent="0.25">
      <c r="A1173" s="66"/>
      <c r="D1173" s="87"/>
      <c r="AB1173" s="87"/>
      <c r="AC1173" s="87"/>
      <c r="AR1173" s="66"/>
      <c r="AS1173" s="66"/>
      <c r="AT1173" s="66"/>
      <c r="AU1173" s="66"/>
      <c r="AV1173" s="66"/>
      <c r="AW1173" s="66"/>
    </row>
    <row r="1174" spans="1:49" x14ac:dyDescent="0.25">
      <c r="A1174" s="66"/>
      <c r="D1174" s="87"/>
      <c r="AB1174" s="87"/>
      <c r="AC1174" s="87"/>
      <c r="AR1174" s="66"/>
      <c r="AS1174" s="66"/>
      <c r="AT1174" s="66"/>
      <c r="AU1174" s="66"/>
      <c r="AV1174" s="66"/>
      <c r="AW1174" s="66"/>
    </row>
    <row r="1175" spans="1:49" x14ac:dyDescent="0.25">
      <c r="A1175" s="66"/>
      <c r="D1175" s="87"/>
      <c r="AB1175" s="87"/>
      <c r="AC1175" s="87"/>
      <c r="AR1175" s="66"/>
      <c r="AS1175" s="66"/>
      <c r="AT1175" s="66"/>
      <c r="AU1175" s="66"/>
      <c r="AV1175" s="66"/>
      <c r="AW1175" s="66"/>
    </row>
    <row r="1176" spans="1:49" x14ac:dyDescent="0.25">
      <c r="A1176" s="66"/>
      <c r="D1176" s="87"/>
      <c r="AB1176" s="87"/>
      <c r="AC1176" s="87"/>
      <c r="AR1176" s="66"/>
      <c r="AS1176" s="66"/>
      <c r="AT1176" s="66"/>
      <c r="AU1176" s="66"/>
      <c r="AV1176" s="66"/>
      <c r="AW1176" s="66"/>
    </row>
    <row r="1177" spans="1:49" x14ac:dyDescent="0.25">
      <c r="A1177" s="66"/>
      <c r="D1177" s="87"/>
      <c r="AB1177" s="87"/>
      <c r="AC1177" s="87"/>
      <c r="AR1177" s="66"/>
      <c r="AS1177" s="66"/>
      <c r="AT1177" s="66"/>
      <c r="AU1177" s="66"/>
      <c r="AV1177" s="66"/>
      <c r="AW1177" s="66"/>
    </row>
    <row r="1178" spans="1:49" x14ac:dyDescent="0.25">
      <c r="A1178" s="66"/>
      <c r="D1178" s="87"/>
      <c r="AB1178" s="87"/>
      <c r="AC1178" s="87"/>
      <c r="AR1178" s="66"/>
      <c r="AS1178" s="66"/>
      <c r="AT1178" s="66"/>
      <c r="AU1178" s="66"/>
      <c r="AV1178" s="66"/>
      <c r="AW1178" s="66"/>
    </row>
    <row r="1179" spans="1:49" x14ac:dyDescent="0.25">
      <c r="A1179" s="66"/>
      <c r="D1179" s="87"/>
      <c r="AB1179" s="87"/>
      <c r="AC1179" s="87"/>
      <c r="AR1179" s="66"/>
      <c r="AS1179" s="66"/>
      <c r="AT1179" s="66"/>
      <c r="AU1179" s="66"/>
      <c r="AV1179" s="66"/>
      <c r="AW1179" s="66"/>
    </row>
    <row r="1180" spans="1:49" x14ac:dyDescent="0.25">
      <c r="A1180" s="66"/>
      <c r="D1180" s="87"/>
      <c r="AB1180" s="87"/>
      <c r="AC1180" s="87"/>
      <c r="AR1180" s="66"/>
      <c r="AS1180" s="66"/>
      <c r="AT1180" s="66"/>
      <c r="AU1180" s="66"/>
      <c r="AV1180" s="66"/>
      <c r="AW1180" s="66"/>
    </row>
    <row r="1181" spans="1:49" x14ac:dyDescent="0.25">
      <c r="A1181" s="66"/>
      <c r="D1181" s="87"/>
      <c r="AB1181" s="87"/>
      <c r="AC1181" s="87"/>
      <c r="AR1181" s="66"/>
      <c r="AS1181" s="66"/>
      <c r="AT1181" s="66"/>
      <c r="AU1181" s="66"/>
      <c r="AV1181" s="66"/>
      <c r="AW1181" s="66"/>
    </row>
    <row r="1182" spans="1:49" x14ac:dyDescent="0.25">
      <c r="A1182" s="66"/>
      <c r="D1182" s="87"/>
      <c r="AB1182" s="87"/>
      <c r="AC1182" s="87"/>
      <c r="AR1182" s="66"/>
      <c r="AS1182" s="66"/>
      <c r="AT1182" s="66"/>
      <c r="AU1182" s="66"/>
      <c r="AV1182" s="66"/>
      <c r="AW1182" s="66"/>
    </row>
    <row r="1183" spans="1:49" x14ac:dyDescent="0.25">
      <c r="A1183" s="66"/>
      <c r="D1183" s="87"/>
      <c r="AB1183" s="87"/>
      <c r="AC1183" s="87"/>
      <c r="AR1183" s="66"/>
      <c r="AS1183" s="66"/>
      <c r="AT1183" s="66"/>
      <c r="AU1183" s="66"/>
      <c r="AV1183" s="66"/>
      <c r="AW1183" s="66"/>
    </row>
    <row r="1184" spans="1:49" x14ac:dyDescent="0.25">
      <c r="A1184" s="66"/>
      <c r="D1184" s="87"/>
      <c r="AB1184" s="87"/>
      <c r="AC1184" s="87"/>
      <c r="AR1184" s="66"/>
      <c r="AS1184" s="66"/>
      <c r="AT1184" s="66"/>
      <c r="AU1184" s="66"/>
      <c r="AV1184" s="66"/>
      <c r="AW1184" s="66"/>
    </row>
    <row r="1185" spans="1:49" x14ac:dyDescent="0.25">
      <c r="A1185" s="66"/>
      <c r="D1185" s="87"/>
      <c r="AB1185" s="87"/>
      <c r="AC1185" s="87"/>
      <c r="AR1185" s="66"/>
      <c r="AS1185" s="66"/>
      <c r="AT1185" s="66"/>
      <c r="AU1185" s="66"/>
      <c r="AV1185" s="66"/>
      <c r="AW1185" s="66"/>
    </row>
    <row r="1186" spans="1:49" x14ac:dyDescent="0.25">
      <c r="A1186" s="66"/>
      <c r="D1186" s="87"/>
      <c r="AB1186" s="87"/>
      <c r="AC1186" s="87"/>
      <c r="AR1186" s="66"/>
      <c r="AS1186" s="66"/>
      <c r="AT1186" s="66"/>
      <c r="AU1186" s="66"/>
      <c r="AV1186" s="66"/>
      <c r="AW1186" s="66"/>
    </row>
    <row r="1187" spans="1:49" x14ac:dyDescent="0.25">
      <c r="A1187" s="66"/>
      <c r="D1187" s="87"/>
      <c r="AB1187" s="87"/>
      <c r="AC1187" s="87"/>
      <c r="AR1187" s="66"/>
      <c r="AS1187" s="66"/>
      <c r="AT1187" s="66"/>
      <c r="AU1187" s="66"/>
      <c r="AV1187" s="66"/>
      <c r="AW1187" s="66"/>
    </row>
    <row r="1188" spans="1:49" x14ac:dyDescent="0.25">
      <c r="A1188" s="66"/>
      <c r="D1188" s="87"/>
      <c r="AB1188" s="87"/>
      <c r="AC1188" s="87"/>
      <c r="AR1188" s="66"/>
      <c r="AS1188" s="66"/>
      <c r="AT1188" s="66"/>
      <c r="AU1188" s="66"/>
      <c r="AV1188" s="66"/>
      <c r="AW1188" s="66"/>
    </row>
    <row r="1189" spans="1:49" x14ac:dyDescent="0.25">
      <c r="A1189" s="66"/>
      <c r="D1189" s="87"/>
      <c r="AB1189" s="87"/>
      <c r="AC1189" s="87"/>
      <c r="AR1189" s="66"/>
      <c r="AS1189" s="66"/>
      <c r="AT1189" s="66"/>
      <c r="AU1189" s="66"/>
      <c r="AV1189" s="66"/>
      <c r="AW1189" s="66"/>
    </row>
    <row r="1190" spans="1:49" x14ac:dyDescent="0.25">
      <c r="A1190" s="66"/>
      <c r="D1190" s="87"/>
      <c r="AB1190" s="87"/>
      <c r="AC1190" s="87"/>
      <c r="AR1190" s="66"/>
      <c r="AS1190" s="66"/>
      <c r="AT1190" s="66"/>
      <c r="AU1190" s="66"/>
      <c r="AV1190" s="66"/>
      <c r="AW1190" s="66"/>
    </row>
    <row r="1191" spans="1:49" x14ac:dyDescent="0.25">
      <c r="A1191" s="66"/>
      <c r="D1191" s="87"/>
      <c r="AB1191" s="87"/>
      <c r="AC1191" s="87"/>
      <c r="AR1191" s="66"/>
      <c r="AS1191" s="66"/>
      <c r="AT1191" s="66"/>
      <c r="AU1191" s="66"/>
      <c r="AV1191" s="66"/>
      <c r="AW1191" s="66"/>
    </row>
    <row r="1192" spans="1:49" x14ac:dyDescent="0.25">
      <c r="A1192" s="66"/>
      <c r="D1192" s="87"/>
      <c r="AB1192" s="87"/>
      <c r="AC1192" s="87"/>
      <c r="AR1192" s="66"/>
      <c r="AS1192" s="66"/>
      <c r="AT1192" s="66"/>
      <c r="AU1192" s="66"/>
      <c r="AV1192" s="66"/>
      <c r="AW1192" s="66"/>
    </row>
    <row r="1193" spans="1:49" x14ac:dyDescent="0.25">
      <c r="A1193" s="66"/>
      <c r="D1193" s="87"/>
      <c r="AB1193" s="87"/>
      <c r="AC1193" s="87"/>
      <c r="AR1193" s="66"/>
      <c r="AS1193" s="66"/>
      <c r="AT1193" s="66"/>
      <c r="AU1193" s="66"/>
      <c r="AV1193" s="66"/>
      <c r="AW1193" s="66"/>
    </row>
    <row r="1194" spans="1:49" x14ac:dyDescent="0.25">
      <c r="A1194" s="66"/>
      <c r="D1194" s="87"/>
      <c r="AB1194" s="87"/>
      <c r="AC1194" s="87"/>
      <c r="AR1194" s="66"/>
      <c r="AS1194" s="66"/>
      <c r="AT1194" s="66"/>
      <c r="AU1194" s="66"/>
      <c r="AV1194" s="66"/>
      <c r="AW1194" s="66"/>
    </row>
    <row r="1195" spans="1:49" x14ac:dyDescent="0.25">
      <c r="A1195" s="66"/>
      <c r="D1195" s="87"/>
      <c r="AB1195" s="87"/>
      <c r="AC1195" s="87"/>
      <c r="AR1195" s="66"/>
      <c r="AS1195" s="66"/>
      <c r="AT1195" s="66"/>
      <c r="AU1195" s="66"/>
      <c r="AV1195" s="66"/>
      <c r="AW1195" s="66"/>
    </row>
    <row r="1196" spans="1:49" x14ac:dyDescent="0.25">
      <c r="A1196" s="66"/>
      <c r="D1196" s="87"/>
      <c r="AB1196" s="87"/>
      <c r="AC1196" s="87"/>
      <c r="AR1196" s="66"/>
      <c r="AS1196" s="66"/>
      <c r="AT1196" s="66"/>
      <c r="AU1196" s="66"/>
      <c r="AV1196" s="66"/>
      <c r="AW1196" s="66"/>
    </row>
    <row r="1197" spans="1:49" x14ac:dyDescent="0.25">
      <c r="A1197" s="66"/>
      <c r="D1197" s="87"/>
      <c r="AB1197" s="87"/>
      <c r="AC1197" s="87"/>
      <c r="AR1197" s="66"/>
      <c r="AS1197" s="66"/>
      <c r="AT1197" s="66"/>
      <c r="AU1197" s="66"/>
      <c r="AV1197" s="66"/>
      <c r="AW1197" s="66"/>
    </row>
    <row r="1198" spans="1:49" x14ac:dyDescent="0.25">
      <c r="A1198" s="66"/>
      <c r="D1198" s="87"/>
      <c r="AB1198" s="87"/>
      <c r="AC1198" s="87"/>
      <c r="AR1198" s="66"/>
      <c r="AS1198" s="66"/>
      <c r="AT1198" s="66"/>
      <c r="AU1198" s="66"/>
      <c r="AV1198" s="66"/>
      <c r="AW1198" s="66"/>
    </row>
    <row r="1199" spans="1:49" x14ac:dyDescent="0.25">
      <c r="A1199" s="66"/>
      <c r="D1199" s="87"/>
      <c r="AB1199" s="87"/>
      <c r="AC1199" s="87"/>
      <c r="AR1199" s="66"/>
      <c r="AS1199" s="66"/>
      <c r="AT1199" s="66"/>
      <c r="AU1199" s="66"/>
      <c r="AV1199" s="66"/>
      <c r="AW1199" s="66"/>
    </row>
    <row r="1200" spans="1:49" x14ac:dyDescent="0.25">
      <c r="A1200" s="66"/>
      <c r="D1200" s="87"/>
      <c r="AB1200" s="87"/>
      <c r="AC1200" s="87"/>
      <c r="AR1200" s="66"/>
      <c r="AS1200" s="66"/>
      <c r="AT1200" s="66"/>
      <c r="AU1200" s="66"/>
      <c r="AV1200" s="66"/>
      <c r="AW1200" s="66"/>
    </row>
    <row r="1201" spans="1:49" x14ac:dyDescent="0.25">
      <c r="A1201" s="66"/>
      <c r="D1201" s="87"/>
      <c r="AB1201" s="87"/>
      <c r="AC1201" s="87"/>
      <c r="AR1201" s="66"/>
      <c r="AS1201" s="66"/>
      <c r="AT1201" s="66"/>
      <c r="AU1201" s="66"/>
      <c r="AV1201" s="66"/>
      <c r="AW1201" s="66"/>
    </row>
    <row r="1202" spans="1:49" x14ac:dyDescent="0.25">
      <c r="A1202" s="66"/>
      <c r="D1202" s="87"/>
      <c r="AB1202" s="87"/>
      <c r="AC1202" s="87"/>
      <c r="AR1202" s="66"/>
      <c r="AS1202" s="66"/>
      <c r="AT1202" s="66"/>
      <c r="AU1202" s="66"/>
      <c r="AV1202" s="66"/>
      <c r="AW1202" s="66"/>
    </row>
    <row r="1203" spans="1:49" x14ac:dyDescent="0.25">
      <c r="A1203" s="66"/>
      <c r="D1203" s="87"/>
      <c r="AB1203" s="87"/>
      <c r="AC1203" s="87"/>
      <c r="AR1203" s="66"/>
      <c r="AS1203" s="66"/>
      <c r="AT1203" s="66"/>
      <c r="AU1203" s="66"/>
      <c r="AV1203" s="66"/>
      <c r="AW1203" s="66"/>
    </row>
    <row r="1204" spans="1:49" x14ac:dyDescent="0.25">
      <c r="A1204" s="66"/>
      <c r="D1204" s="87"/>
      <c r="AB1204" s="87"/>
      <c r="AC1204" s="87"/>
      <c r="AR1204" s="66"/>
      <c r="AS1204" s="66"/>
      <c r="AT1204" s="66"/>
      <c r="AU1204" s="66"/>
      <c r="AV1204" s="66"/>
      <c r="AW1204" s="66"/>
    </row>
    <row r="1205" spans="1:49" x14ac:dyDescent="0.25">
      <c r="A1205" s="66"/>
      <c r="D1205" s="87"/>
      <c r="AB1205" s="87"/>
      <c r="AC1205" s="87"/>
      <c r="AR1205" s="66"/>
      <c r="AS1205" s="66"/>
      <c r="AT1205" s="66"/>
      <c r="AU1205" s="66"/>
      <c r="AV1205" s="66"/>
      <c r="AW1205" s="66"/>
    </row>
    <row r="1206" spans="1:49" x14ac:dyDescent="0.25">
      <c r="A1206" s="66"/>
      <c r="D1206" s="87"/>
      <c r="AB1206" s="87"/>
      <c r="AC1206" s="87"/>
      <c r="AR1206" s="66"/>
      <c r="AS1206" s="66"/>
      <c r="AT1206" s="66"/>
      <c r="AU1206" s="66"/>
      <c r="AV1206" s="66"/>
      <c r="AW1206" s="66"/>
    </row>
    <row r="1207" spans="1:49" x14ac:dyDescent="0.25">
      <c r="A1207" s="66"/>
      <c r="D1207" s="87"/>
      <c r="AB1207" s="87"/>
      <c r="AC1207" s="87"/>
      <c r="AR1207" s="66"/>
      <c r="AS1207" s="66"/>
      <c r="AT1207" s="66"/>
      <c r="AU1207" s="66"/>
      <c r="AV1207" s="66"/>
      <c r="AW1207" s="66"/>
    </row>
    <row r="1208" spans="1:49" x14ac:dyDescent="0.25">
      <c r="A1208" s="66"/>
      <c r="D1208" s="87"/>
      <c r="AB1208" s="87"/>
      <c r="AC1208" s="87"/>
      <c r="AR1208" s="66"/>
      <c r="AS1208" s="66"/>
      <c r="AT1208" s="66"/>
      <c r="AU1208" s="66"/>
      <c r="AV1208" s="66"/>
      <c r="AW1208" s="66"/>
    </row>
    <row r="1209" spans="1:49" x14ac:dyDescent="0.25">
      <c r="A1209" s="66"/>
      <c r="D1209" s="87"/>
      <c r="AB1209" s="87"/>
      <c r="AC1209" s="87"/>
      <c r="AR1209" s="66"/>
      <c r="AS1209" s="66"/>
      <c r="AT1209" s="66"/>
      <c r="AU1209" s="66"/>
      <c r="AV1209" s="66"/>
      <c r="AW1209" s="66"/>
    </row>
    <row r="1210" spans="1:49" x14ac:dyDescent="0.25">
      <c r="A1210" s="66"/>
      <c r="D1210" s="87"/>
      <c r="AB1210" s="87"/>
      <c r="AC1210" s="87"/>
      <c r="AR1210" s="66"/>
      <c r="AS1210" s="66"/>
      <c r="AT1210" s="66"/>
      <c r="AU1210" s="66"/>
      <c r="AV1210" s="66"/>
      <c r="AW1210" s="66"/>
    </row>
    <row r="1211" spans="1:49" x14ac:dyDescent="0.25">
      <c r="A1211" s="66"/>
      <c r="D1211" s="87"/>
      <c r="AB1211" s="87"/>
      <c r="AC1211" s="87"/>
      <c r="AR1211" s="66"/>
      <c r="AS1211" s="66"/>
      <c r="AT1211" s="66"/>
      <c r="AU1211" s="66"/>
      <c r="AV1211" s="66"/>
      <c r="AW1211" s="66"/>
    </row>
    <row r="1212" spans="1:49" x14ac:dyDescent="0.25">
      <c r="A1212" s="66"/>
      <c r="D1212" s="87"/>
      <c r="AB1212" s="87"/>
      <c r="AC1212" s="87"/>
      <c r="AR1212" s="66"/>
      <c r="AS1212" s="66"/>
      <c r="AT1212" s="66"/>
      <c r="AU1212" s="66"/>
      <c r="AV1212" s="66"/>
      <c r="AW1212" s="66"/>
    </row>
    <row r="1213" spans="1:49" x14ac:dyDescent="0.25">
      <c r="A1213" s="66"/>
      <c r="D1213" s="87"/>
      <c r="AB1213" s="87"/>
      <c r="AC1213" s="87"/>
      <c r="AR1213" s="66"/>
      <c r="AS1213" s="66"/>
      <c r="AT1213" s="66"/>
      <c r="AU1213" s="66"/>
      <c r="AV1213" s="66"/>
      <c r="AW1213" s="66"/>
    </row>
    <row r="1214" spans="1:49" x14ac:dyDescent="0.25">
      <c r="A1214" s="66"/>
      <c r="D1214" s="87"/>
      <c r="AB1214" s="87"/>
      <c r="AC1214" s="87"/>
      <c r="AR1214" s="66"/>
      <c r="AS1214" s="66"/>
      <c r="AT1214" s="66"/>
      <c r="AU1214" s="66"/>
      <c r="AV1214" s="66"/>
      <c r="AW1214" s="66"/>
    </row>
    <row r="1215" spans="1:49" x14ac:dyDescent="0.25">
      <c r="A1215" s="66"/>
      <c r="D1215" s="87"/>
      <c r="AB1215" s="87"/>
      <c r="AC1215" s="87"/>
      <c r="AR1215" s="66"/>
      <c r="AS1215" s="66"/>
      <c r="AT1215" s="66"/>
      <c r="AU1215" s="66"/>
      <c r="AV1215" s="66"/>
      <c r="AW1215" s="66"/>
    </row>
    <row r="1216" spans="1:49" x14ac:dyDescent="0.25">
      <c r="A1216" s="66"/>
      <c r="D1216" s="87"/>
      <c r="AB1216" s="87"/>
      <c r="AC1216" s="87"/>
      <c r="AR1216" s="66"/>
      <c r="AS1216" s="66"/>
      <c r="AT1216" s="66"/>
      <c r="AU1216" s="66"/>
      <c r="AV1216" s="66"/>
      <c r="AW1216" s="66"/>
    </row>
    <row r="1217" spans="1:49" x14ac:dyDescent="0.25">
      <c r="A1217" s="66"/>
      <c r="D1217" s="87"/>
      <c r="AB1217" s="87"/>
      <c r="AC1217" s="87"/>
      <c r="AR1217" s="66"/>
      <c r="AS1217" s="66"/>
      <c r="AT1217" s="66"/>
      <c r="AU1217" s="66"/>
      <c r="AV1217" s="66"/>
      <c r="AW1217" s="66"/>
    </row>
    <row r="1218" spans="1:49" x14ac:dyDescent="0.25">
      <c r="A1218" s="66"/>
      <c r="D1218" s="87"/>
      <c r="AB1218" s="87"/>
      <c r="AC1218" s="87"/>
      <c r="AR1218" s="66"/>
      <c r="AS1218" s="66"/>
      <c r="AT1218" s="66"/>
      <c r="AU1218" s="66"/>
      <c r="AV1218" s="66"/>
      <c r="AW1218" s="66"/>
    </row>
    <row r="1219" spans="1:49" x14ac:dyDescent="0.25">
      <c r="A1219" s="66"/>
      <c r="D1219" s="87"/>
      <c r="AB1219" s="87"/>
      <c r="AC1219" s="87"/>
      <c r="AR1219" s="66"/>
      <c r="AS1219" s="66"/>
      <c r="AT1219" s="66"/>
      <c r="AU1219" s="66"/>
      <c r="AV1219" s="66"/>
      <c r="AW1219" s="66"/>
    </row>
    <row r="1220" spans="1:49" x14ac:dyDescent="0.25">
      <c r="A1220" s="66"/>
      <c r="D1220" s="87"/>
      <c r="AB1220" s="87"/>
      <c r="AC1220" s="87"/>
      <c r="AR1220" s="66"/>
      <c r="AS1220" s="66"/>
      <c r="AT1220" s="66"/>
      <c r="AU1220" s="66"/>
      <c r="AV1220" s="66"/>
      <c r="AW1220" s="66"/>
    </row>
    <row r="1221" spans="1:49" x14ac:dyDescent="0.25">
      <c r="A1221" s="66"/>
      <c r="D1221" s="87"/>
      <c r="AB1221" s="87"/>
      <c r="AC1221" s="87"/>
      <c r="AR1221" s="66"/>
      <c r="AS1221" s="66"/>
      <c r="AT1221" s="66"/>
      <c r="AU1221" s="66"/>
      <c r="AV1221" s="66"/>
      <c r="AW1221" s="66"/>
    </row>
    <row r="1222" spans="1:49" x14ac:dyDescent="0.25">
      <c r="A1222" s="66"/>
      <c r="D1222" s="87"/>
      <c r="AB1222" s="87"/>
      <c r="AC1222" s="87"/>
      <c r="AR1222" s="66"/>
      <c r="AS1222" s="66"/>
      <c r="AT1222" s="66"/>
      <c r="AU1222" s="66"/>
      <c r="AV1222" s="66"/>
      <c r="AW1222" s="66"/>
    </row>
    <row r="1223" spans="1:49" x14ac:dyDescent="0.25">
      <c r="A1223" s="66"/>
      <c r="D1223" s="87"/>
      <c r="AB1223" s="87"/>
      <c r="AC1223" s="87"/>
      <c r="AR1223" s="66"/>
      <c r="AS1223" s="66"/>
      <c r="AT1223" s="66"/>
      <c r="AU1223" s="66"/>
      <c r="AV1223" s="66"/>
      <c r="AW1223" s="66"/>
    </row>
    <row r="1224" spans="1:49" x14ac:dyDescent="0.25">
      <c r="A1224" s="66"/>
      <c r="D1224" s="87"/>
      <c r="AB1224" s="87"/>
      <c r="AC1224" s="87"/>
      <c r="AR1224" s="66"/>
      <c r="AS1224" s="66"/>
      <c r="AT1224" s="66"/>
      <c r="AU1224" s="66"/>
      <c r="AV1224" s="66"/>
      <c r="AW1224" s="66"/>
    </row>
    <row r="1225" spans="1:49" x14ac:dyDescent="0.25">
      <c r="A1225" s="66"/>
      <c r="D1225" s="87"/>
      <c r="AB1225" s="87"/>
      <c r="AC1225" s="87"/>
      <c r="AR1225" s="66"/>
      <c r="AS1225" s="66"/>
      <c r="AT1225" s="66"/>
      <c r="AU1225" s="66"/>
      <c r="AV1225" s="66"/>
      <c r="AW1225" s="66"/>
    </row>
    <row r="1226" spans="1:49" x14ac:dyDescent="0.25">
      <c r="A1226" s="66"/>
      <c r="D1226" s="87"/>
      <c r="AB1226" s="87"/>
      <c r="AC1226" s="87"/>
      <c r="AR1226" s="66"/>
      <c r="AS1226" s="66"/>
      <c r="AT1226" s="66"/>
      <c r="AU1226" s="66"/>
      <c r="AV1226" s="66"/>
      <c r="AW1226" s="66"/>
    </row>
    <row r="1227" spans="1:49" x14ac:dyDescent="0.25">
      <c r="A1227" s="66"/>
      <c r="D1227" s="87"/>
      <c r="AB1227" s="87"/>
      <c r="AC1227" s="87"/>
      <c r="AR1227" s="66"/>
      <c r="AS1227" s="66"/>
      <c r="AT1227" s="66"/>
      <c r="AU1227" s="66"/>
      <c r="AV1227" s="66"/>
      <c r="AW1227" s="66"/>
    </row>
    <row r="1228" spans="1:49" x14ac:dyDescent="0.25">
      <c r="A1228" s="66"/>
      <c r="D1228" s="87"/>
      <c r="AB1228" s="87"/>
      <c r="AC1228" s="87"/>
      <c r="AR1228" s="66"/>
      <c r="AS1228" s="66"/>
      <c r="AT1228" s="66"/>
      <c r="AU1228" s="66"/>
      <c r="AV1228" s="66"/>
      <c r="AW1228" s="66"/>
    </row>
    <row r="1229" spans="1:49" x14ac:dyDescent="0.25">
      <c r="A1229" s="66"/>
      <c r="D1229" s="87"/>
      <c r="AB1229" s="87"/>
      <c r="AC1229" s="87"/>
      <c r="AR1229" s="66"/>
      <c r="AS1229" s="66"/>
      <c r="AT1229" s="66"/>
      <c r="AU1229" s="66"/>
      <c r="AV1229" s="66"/>
      <c r="AW1229" s="66"/>
    </row>
    <row r="1230" spans="1:49" x14ac:dyDescent="0.25">
      <c r="A1230" s="66"/>
      <c r="D1230" s="87"/>
      <c r="AB1230" s="87"/>
      <c r="AC1230" s="87"/>
      <c r="AR1230" s="66"/>
      <c r="AS1230" s="66"/>
      <c r="AT1230" s="66"/>
      <c r="AU1230" s="66"/>
      <c r="AV1230" s="66"/>
      <c r="AW1230" s="66"/>
    </row>
    <row r="1231" spans="1:49" x14ac:dyDescent="0.25">
      <c r="A1231" s="66"/>
      <c r="D1231" s="87"/>
      <c r="AB1231" s="87"/>
      <c r="AC1231" s="87"/>
      <c r="AR1231" s="66"/>
      <c r="AS1231" s="66"/>
      <c r="AT1231" s="66"/>
      <c r="AU1231" s="66"/>
      <c r="AV1231" s="66"/>
      <c r="AW1231" s="66"/>
    </row>
    <row r="1232" spans="1:49" x14ac:dyDescent="0.25">
      <c r="A1232" s="66"/>
      <c r="D1232" s="87"/>
      <c r="AB1232" s="87"/>
      <c r="AC1232" s="87"/>
      <c r="AR1232" s="66"/>
      <c r="AS1232" s="66"/>
      <c r="AT1232" s="66"/>
      <c r="AU1232" s="66"/>
      <c r="AV1232" s="66"/>
      <c r="AW1232" s="66"/>
    </row>
    <row r="1233" spans="1:49" x14ac:dyDescent="0.25">
      <c r="A1233" s="66"/>
      <c r="D1233" s="87"/>
      <c r="AB1233" s="87"/>
      <c r="AC1233" s="87"/>
      <c r="AR1233" s="66"/>
      <c r="AS1233" s="66"/>
      <c r="AT1233" s="66"/>
      <c r="AU1233" s="66"/>
      <c r="AV1233" s="66"/>
      <c r="AW1233" s="66"/>
    </row>
    <row r="1234" spans="1:49" x14ac:dyDescent="0.25">
      <c r="A1234" s="66"/>
      <c r="D1234" s="87"/>
      <c r="AB1234" s="87"/>
      <c r="AC1234" s="87"/>
      <c r="AR1234" s="66"/>
      <c r="AS1234" s="66"/>
      <c r="AT1234" s="66"/>
      <c r="AU1234" s="66"/>
      <c r="AV1234" s="66"/>
      <c r="AW1234" s="66"/>
    </row>
    <row r="1235" spans="1:49" x14ac:dyDescent="0.25">
      <c r="A1235" s="66"/>
      <c r="D1235" s="87"/>
      <c r="AB1235" s="87"/>
      <c r="AC1235" s="87"/>
      <c r="AR1235" s="66"/>
      <c r="AS1235" s="66"/>
      <c r="AT1235" s="66"/>
      <c r="AU1235" s="66"/>
      <c r="AV1235" s="66"/>
      <c r="AW1235" s="66"/>
    </row>
    <row r="1236" spans="1:49" x14ac:dyDescent="0.25">
      <c r="A1236" s="66"/>
      <c r="D1236" s="87"/>
      <c r="AB1236" s="87"/>
      <c r="AC1236" s="87"/>
      <c r="AR1236" s="66"/>
      <c r="AS1236" s="66"/>
      <c r="AT1236" s="66"/>
      <c r="AU1236" s="66"/>
      <c r="AV1236" s="66"/>
      <c r="AW1236" s="66"/>
    </row>
    <row r="1237" spans="1:49" x14ac:dyDescent="0.25">
      <c r="A1237" s="66"/>
      <c r="D1237" s="87"/>
      <c r="AB1237" s="87"/>
      <c r="AC1237" s="87"/>
      <c r="AR1237" s="66"/>
      <c r="AS1237" s="66"/>
      <c r="AT1237" s="66"/>
      <c r="AU1237" s="66"/>
      <c r="AV1237" s="66"/>
      <c r="AW1237" s="66"/>
    </row>
    <row r="1238" spans="1:49" x14ac:dyDescent="0.25">
      <c r="A1238" s="66"/>
      <c r="D1238" s="87"/>
      <c r="AB1238" s="87"/>
      <c r="AC1238" s="87"/>
      <c r="AR1238" s="66"/>
      <c r="AS1238" s="66"/>
      <c r="AT1238" s="66"/>
      <c r="AU1238" s="66"/>
      <c r="AV1238" s="66"/>
      <c r="AW1238" s="66"/>
    </row>
    <row r="1239" spans="1:49" x14ac:dyDescent="0.25">
      <c r="A1239" s="66"/>
      <c r="D1239" s="87"/>
      <c r="AB1239" s="87"/>
      <c r="AC1239" s="87"/>
      <c r="AR1239" s="66"/>
      <c r="AS1239" s="66"/>
      <c r="AT1239" s="66"/>
      <c r="AU1239" s="66"/>
      <c r="AV1239" s="66"/>
      <c r="AW1239" s="66"/>
    </row>
    <row r="1240" spans="1:49" x14ac:dyDescent="0.25">
      <c r="A1240" s="66"/>
      <c r="D1240" s="87"/>
      <c r="AB1240" s="87"/>
      <c r="AC1240" s="87"/>
      <c r="AR1240" s="66"/>
      <c r="AS1240" s="66"/>
      <c r="AT1240" s="66"/>
      <c r="AU1240" s="66"/>
      <c r="AV1240" s="66"/>
      <c r="AW1240" s="66"/>
    </row>
    <row r="1241" spans="1:49" x14ac:dyDescent="0.25">
      <c r="A1241" s="66"/>
      <c r="D1241" s="87"/>
      <c r="AB1241" s="87"/>
      <c r="AC1241" s="87"/>
      <c r="AR1241" s="66"/>
      <c r="AS1241" s="66"/>
      <c r="AT1241" s="66"/>
      <c r="AU1241" s="66"/>
      <c r="AV1241" s="66"/>
      <c r="AW1241" s="66"/>
    </row>
    <row r="1242" spans="1:49" x14ac:dyDescent="0.25">
      <c r="A1242" s="66"/>
      <c r="D1242" s="87"/>
      <c r="AB1242" s="87"/>
      <c r="AC1242" s="87"/>
      <c r="AR1242" s="66"/>
      <c r="AS1242" s="66"/>
      <c r="AT1242" s="66"/>
      <c r="AU1242" s="66"/>
      <c r="AV1242" s="66"/>
      <c r="AW1242" s="66"/>
    </row>
    <row r="1243" spans="1:49" x14ac:dyDescent="0.25">
      <c r="A1243" s="66"/>
      <c r="D1243" s="87"/>
      <c r="AB1243" s="87"/>
      <c r="AC1243" s="87"/>
      <c r="AR1243" s="66"/>
      <c r="AS1243" s="66"/>
      <c r="AT1243" s="66"/>
      <c r="AU1243" s="66"/>
      <c r="AV1243" s="66"/>
      <c r="AW1243" s="66"/>
    </row>
    <row r="1244" spans="1:49" x14ac:dyDescent="0.25">
      <c r="A1244" s="66"/>
      <c r="D1244" s="87"/>
      <c r="AB1244" s="87"/>
      <c r="AC1244" s="87"/>
      <c r="AR1244" s="66"/>
      <c r="AS1244" s="66"/>
      <c r="AT1244" s="66"/>
      <c r="AU1244" s="66"/>
      <c r="AV1244" s="66"/>
      <c r="AW1244" s="66"/>
    </row>
    <row r="1245" spans="1:49" x14ac:dyDescent="0.25">
      <c r="A1245" s="66"/>
      <c r="D1245" s="87"/>
      <c r="AB1245" s="87"/>
      <c r="AC1245" s="87"/>
      <c r="AR1245" s="66"/>
      <c r="AS1245" s="66"/>
      <c r="AT1245" s="66"/>
      <c r="AU1245" s="66"/>
      <c r="AV1245" s="66"/>
      <c r="AW1245" s="66"/>
    </row>
    <row r="1246" spans="1:49" x14ac:dyDescent="0.25">
      <c r="A1246" s="66"/>
      <c r="D1246" s="87"/>
      <c r="AB1246" s="87"/>
      <c r="AC1246" s="87"/>
      <c r="AR1246" s="66"/>
      <c r="AS1246" s="66"/>
      <c r="AT1246" s="66"/>
      <c r="AU1246" s="66"/>
      <c r="AV1246" s="66"/>
      <c r="AW1246" s="66"/>
    </row>
    <row r="1247" spans="1:49" x14ac:dyDescent="0.25">
      <c r="A1247" s="66"/>
      <c r="D1247" s="87"/>
      <c r="AB1247" s="87"/>
      <c r="AC1247" s="87"/>
      <c r="AR1247" s="66"/>
      <c r="AS1247" s="66"/>
      <c r="AT1247" s="66"/>
      <c r="AU1247" s="66"/>
      <c r="AV1247" s="66"/>
      <c r="AW1247" s="66"/>
    </row>
    <row r="1248" spans="1:49" x14ac:dyDescent="0.25">
      <c r="A1248" s="66"/>
      <c r="D1248" s="87"/>
      <c r="AB1248" s="87"/>
      <c r="AC1248" s="87"/>
      <c r="AR1248" s="66"/>
      <c r="AS1248" s="66"/>
      <c r="AT1248" s="66"/>
      <c r="AU1248" s="66"/>
      <c r="AV1248" s="66"/>
      <c r="AW1248" s="66"/>
    </row>
    <row r="1249" spans="1:49" x14ac:dyDescent="0.25">
      <c r="A1249" s="66"/>
      <c r="D1249" s="87"/>
      <c r="AB1249" s="87"/>
      <c r="AC1249" s="87"/>
      <c r="AR1249" s="66"/>
      <c r="AS1249" s="66"/>
      <c r="AT1249" s="66"/>
      <c r="AU1249" s="66"/>
      <c r="AV1249" s="66"/>
      <c r="AW1249" s="66"/>
    </row>
    <row r="1250" spans="1:49" x14ac:dyDescent="0.25">
      <c r="A1250" s="66"/>
      <c r="D1250" s="87"/>
      <c r="AB1250" s="87"/>
      <c r="AC1250" s="87"/>
      <c r="AR1250" s="66"/>
      <c r="AS1250" s="66"/>
      <c r="AT1250" s="66"/>
      <c r="AU1250" s="66"/>
      <c r="AV1250" s="66"/>
      <c r="AW1250" s="66"/>
    </row>
    <row r="1251" spans="1:49" x14ac:dyDescent="0.25">
      <c r="A1251" s="66"/>
      <c r="D1251" s="87"/>
      <c r="AB1251" s="87"/>
      <c r="AC1251" s="87"/>
      <c r="AR1251" s="66"/>
      <c r="AS1251" s="66"/>
      <c r="AT1251" s="66"/>
      <c r="AU1251" s="66"/>
      <c r="AV1251" s="66"/>
      <c r="AW1251" s="66"/>
    </row>
    <row r="1252" spans="1:49" x14ac:dyDescent="0.25">
      <c r="A1252" s="66"/>
      <c r="D1252" s="87"/>
      <c r="AB1252" s="87"/>
      <c r="AC1252" s="87"/>
      <c r="AR1252" s="66"/>
      <c r="AS1252" s="66"/>
      <c r="AT1252" s="66"/>
      <c r="AU1252" s="66"/>
      <c r="AV1252" s="66"/>
      <c r="AW1252" s="66"/>
    </row>
    <row r="1253" spans="1:49" x14ac:dyDescent="0.25">
      <c r="A1253" s="66"/>
      <c r="D1253" s="87"/>
      <c r="AB1253" s="87"/>
      <c r="AC1253" s="87"/>
      <c r="AR1253" s="66"/>
      <c r="AS1253" s="66"/>
      <c r="AT1253" s="66"/>
      <c r="AU1253" s="66"/>
      <c r="AV1253" s="66"/>
      <c r="AW1253" s="66"/>
    </row>
    <row r="1254" spans="1:49" x14ac:dyDescent="0.25">
      <c r="A1254" s="66"/>
      <c r="D1254" s="87"/>
      <c r="AB1254" s="87"/>
      <c r="AC1254" s="87"/>
      <c r="AR1254" s="66"/>
      <c r="AS1254" s="66"/>
      <c r="AT1254" s="66"/>
      <c r="AU1254" s="66"/>
      <c r="AV1254" s="66"/>
      <c r="AW1254" s="66"/>
    </row>
    <row r="1255" spans="1:49" x14ac:dyDescent="0.25">
      <c r="A1255" s="66"/>
      <c r="D1255" s="87"/>
      <c r="AB1255" s="87"/>
      <c r="AC1255" s="87"/>
      <c r="AR1255" s="66"/>
      <c r="AS1255" s="66"/>
      <c r="AT1255" s="66"/>
      <c r="AU1255" s="66"/>
      <c r="AV1255" s="66"/>
      <c r="AW1255" s="66"/>
    </row>
    <row r="1256" spans="1:49" x14ac:dyDescent="0.25">
      <c r="A1256" s="66"/>
      <c r="D1256" s="87"/>
      <c r="AB1256" s="87"/>
      <c r="AC1256" s="87"/>
      <c r="AR1256" s="66"/>
      <c r="AS1256" s="66"/>
      <c r="AT1256" s="66"/>
      <c r="AU1256" s="66"/>
      <c r="AV1256" s="66"/>
      <c r="AW1256" s="66"/>
    </row>
    <row r="1257" spans="1:49" x14ac:dyDescent="0.25">
      <c r="A1257" s="66"/>
      <c r="D1257" s="87"/>
      <c r="AB1257" s="87"/>
      <c r="AC1257" s="87"/>
      <c r="AR1257" s="66"/>
      <c r="AS1257" s="66"/>
      <c r="AT1257" s="66"/>
      <c r="AU1257" s="66"/>
      <c r="AV1257" s="66"/>
      <c r="AW1257" s="66"/>
    </row>
    <row r="1258" spans="1:49" x14ac:dyDescent="0.25">
      <c r="A1258" s="66"/>
      <c r="D1258" s="87"/>
      <c r="AB1258" s="87"/>
      <c r="AC1258" s="87"/>
      <c r="AR1258" s="66"/>
      <c r="AS1258" s="66"/>
      <c r="AT1258" s="66"/>
      <c r="AU1258" s="66"/>
      <c r="AV1258" s="66"/>
      <c r="AW1258" s="66"/>
    </row>
    <row r="1259" spans="1:49" x14ac:dyDescent="0.25">
      <c r="A1259" s="66"/>
      <c r="D1259" s="87"/>
      <c r="AB1259" s="87"/>
      <c r="AC1259" s="87"/>
      <c r="AR1259" s="66"/>
      <c r="AS1259" s="66"/>
      <c r="AT1259" s="66"/>
      <c r="AU1259" s="66"/>
      <c r="AV1259" s="66"/>
      <c r="AW1259" s="66"/>
    </row>
    <row r="1260" spans="1:49" x14ac:dyDescent="0.25">
      <c r="A1260" s="66"/>
      <c r="D1260" s="87"/>
      <c r="AB1260" s="87"/>
      <c r="AC1260" s="87"/>
      <c r="AR1260" s="66"/>
      <c r="AS1260" s="66"/>
      <c r="AT1260" s="66"/>
      <c r="AU1260" s="66"/>
      <c r="AV1260" s="66"/>
      <c r="AW1260" s="66"/>
    </row>
    <row r="1261" spans="1:49" x14ac:dyDescent="0.25">
      <c r="A1261" s="66"/>
      <c r="D1261" s="87"/>
      <c r="AB1261" s="87"/>
      <c r="AC1261" s="87"/>
      <c r="AR1261" s="66"/>
      <c r="AS1261" s="66"/>
      <c r="AT1261" s="66"/>
      <c r="AU1261" s="66"/>
      <c r="AV1261" s="66"/>
      <c r="AW1261" s="66"/>
    </row>
    <row r="1262" spans="1:49" x14ac:dyDescent="0.25">
      <c r="A1262" s="66"/>
      <c r="D1262" s="87"/>
      <c r="AB1262" s="87"/>
      <c r="AC1262" s="87"/>
      <c r="AR1262" s="66"/>
      <c r="AS1262" s="66"/>
      <c r="AT1262" s="66"/>
      <c r="AU1262" s="66"/>
      <c r="AV1262" s="66"/>
      <c r="AW1262" s="66"/>
    </row>
    <row r="1263" spans="1:49" x14ac:dyDescent="0.25">
      <c r="A1263" s="66"/>
      <c r="D1263" s="87"/>
      <c r="AB1263" s="87"/>
      <c r="AC1263" s="87"/>
      <c r="AR1263" s="66"/>
      <c r="AS1263" s="66"/>
      <c r="AT1263" s="66"/>
      <c r="AU1263" s="66"/>
      <c r="AV1263" s="66"/>
      <c r="AW1263" s="66"/>
    </row>
    <row r="1264" spans="1:49" x14ac:dyDescent="0.25">
      <c r="A1264" s="66"/>
      <c r="D1264" s="87"/>
      <c r="AB1264" s="87"/>
      <c r="AC1264" s="87"/>
      <c r="AR1264" s="66"/>
      <c r="AS1264" s="66"/>
      <c r="AT1264" s="66"/>
      <c r="AU1264" s="66"/>
      <c r="AV1264" s="66"/>
      <c r="AW1264" s="66"/>
    </row>
    <row r="1265" spans="1:49" x14ac:dyDescent="0.25">
      <c r="A1265" s="66"/>
      <c r="D1265" s="87"/>
      <c r="AB1265" s="87"/>
      <c r="AC1265" s="87"/>
      <c r="AR1265" s="66"/>
      <c r="AS1265" s="66"/>
      <c r="AT1265" s="66"/>
      <c r="AU1265" s="66"/>
      <c r="AV1265" s="66"/>
      <c r="AW1265" s="66"/>
    </row>
    <row r="1266" spans="1:49" x14ac:dyDescent="0.25">
      <c r="A1266" s="66"/>
      <c r="D1266" s="87"/>
      <c r="AB1266" s="87"/>
      <c r="AC1266" s="87"/>
      <c r="AR1266" s="66"/>
      <c r="AS1266" s="66"/>
      <c r="AT1266" s="66"/>
      <c r="AU1266" s="66"/>
      <c r="AV1266" s="66"/>
      <c r="AW1266" s="66"/>
    </row>
    <row r="1267" spans="1:49" x14ac:dyDescent="0.25">
      <c r="A1267" s="66"/>
      <c r="D1267" s="87"/>
      <c r="AB1267" s="87"/>
      <c r="AC1267" s="87"/>
      <c r="AR1267" s="66"/>
      <c r="AS1267" s="66"/>
      <c r="AT1267" s="66"/>
      <c r="AU1267" s="66"/>
      <c r="AV1267" s="66"/>
      <c r="AW1267" s="66"/>
    </row>
    <row r="1268" spans="1:49" x14ac:dyDescent="0.25">
      <c r="A1268" s="66"/>
      <c r="D1268" s="87"/>
      <c r="AB1268" s="87"/>
      <c r="AC1268" s="87"/>
      <c r="AR1268" s="66"/>
      <c r="AS1268" s="66"/>
      <c r="AT1268" s="66"/>
      <c r="AU1268" s="66"/>
      <c r="AV1268" s="66"/>
      <c r="AW1268" s="66"/>
    </row>
    <row r="1269" spans="1:49" x14ac:dyDescent="0.25">
      <c r="A1269" s="66"/>
      <c r="D1269" s="87"/>
      <c r="AB1269" s="87"/>
      <c r="AC1269" s="87"/>
      <c r="AR1269" s="66"/>
      <c r="AS1269" s="66"/>
      <c r="AT1269" s="66"/>
      <c r="AU1269" s="66"/>
      <c r="AV1269" s="66"/>
      <c r="AW1269" s="66"/>
    </row>
    <row r="1270" spans="1:49" x14ac:dyDescent="0.25">
      <c r="A1270" s="66"/>
      <c r="D1270" s="87"/>
      <c r="AB1270" s="87"/>
      <c r="AC1270" s="87"/>
      <c r="AR1270" s="66"/>
      <c r="AS1270" s="66"/>
      <c r="AT1270" s="66"/>
      <c r="AU1270" s="66"/>
      <c r="AV1270" s="66"/>
      <c r="AW1270" s="66"/>
    </row>
    <row r="1271" spans="1:49" x14ac:dyDescent="0.25">
      <c r="A1271" s="66"/>
      <c r="D1271" s="87"/>
      <c r="AB1271" s="87"/>
      <c r="AC1271" s="87"/>
      <c r="AR1271" s="66"/>
      <c r="AS1271" s="66"/>
      <c r="AT1271" s="66"/>
      <c r="AU1271" s="66"/>
      <c r="AV1271" s="66"/>
      <c r="AW1271" s="66"/>
    </row>
    <row r="1272" spans="1:49" x14ac:dyDescent="0.25">
      <c r="A1272" s="66"/>
      <c r="D1272" s="87"/>
      <c r="AB1272" s="87"/>
      <c r="AC1272" s="87"/>
      <c r="AR1272" s="66"/>
      <c r="AS1272" s="66"/>
      <c r="AT1272" s="66"/>
      <c r="AU1272" s="66"/>
      <c r="AV1272" s="66"/>
      <c r="AW1272" s="66"/>
    </row>
    <row r="1273" spans="1:49" x14ac:dyDescent="0.25">
      <c r="A1273" s="66"/>
      <c r="D1273" s="87"/>
      <c r="AB1273" s="87"/>
      <c r="AC1273" s="87"/>
      <c r="AR1273" s="66"/>
      <c r="AS1273" s="66"/>
      <c r="AT1273" s="66"/>
      <c r="AU1273" s="66"/>
      <c r="AV1273" s="66"/>
      <c r="AW1273" s="66"/>
    </row>
    <row r="1274" spans="1:49" x14ac:dyDescent="0.25">
      <c r="A1274" s="66"/>
      <c r="D1274" s="87"/>
      <c r="AB1274" s="87"/>
      <c r="AC1274" s="87"/>
      <c r="AR1274" s="66"/>
      <c r="AS1274" s="66"/>
      <c r="AT1274" s="66"/>
      <c r="AU1274" s="66"/>
      <c r="AV1274" s="66"/>
      <c r="AW1274" s="66"/>
    </row>
    <row r="1275" spans="1:49" x14ac:dyDescent="0.25">
      <c r="A1275" s="66"/>
      <c r="D1275" s="87"/>
      <c r="AB1275" s="87"/>
      <c r="AC1275" s="87"/>
      <c r="AR1275" s="66"/>
      <c r="AS1275" s="66"/>
      <c r="AT1275" s="66"/>
      <c r="AU1275" s="66"/>
      <c r="AV1275" s="66"/>
      <c r="AW1275" s="66"/>
    </row>
    <row r="1276" spans="1:49" x14ac:dyDescent="0.25">
      <c r="A1276" s="66"/>
      <c r="D1276" s="87"/>
      <c r="AB1276" s="87"/>
      <c r="AC1276" s="87"/>
      <c r="AR1276" s="66"/>
      <c r="AS1276" s="66"/>
      <c r="AT1276" s="66"/>
      <c r="AU1276" s="66"/>
      <c r="AV1276" s="66"/>
      <c r="AW1276" s="66"/>
    </row>
    <row r="1277" spans="1:49" x14ac:dyDescent="0.25">
      <c r="A1277" s="66"/>
      <c r="D1277" s="87"/>
      <c r="AB1277" s="87"/>
      <c r="AC1277" s="87"/>
      <c r="AR1277" s="66"/>
      <c r="AS1277" s="66"/>
      <c r="AT1277" s="66"/>
      <c r="AU1277" s="66"/>
      <c r="AV1277" s="66"/>
      <c r="AW1277" s="66"/>
    </row>
    <row r="1278" spans="1:49" x14ac:dyDescent="0.25">
      <c r="A1278" s="66"/>
      <c r="D1278" s="87"/>
      <c r="AB1278" s="87"/>
      <c r="AC1278" s="87"/>
      <c r="AR1278" s="66"/>
      <c r="AS1278" s="66"/>
      <c r="AT1278" s="66"/>
      <c r="AU1278" s="66"/>
      <c r="AV1278" s="66"/>
      <c r="AW1278" s="66"/>
    </row>
    <row r="1279" spans="1:49" x14ac:dyDescent="0.25">
      <c r="A1279" s="66"/>
      <c r="D1279" s="87"/>
      <c r="AB1279" s="87"/>
      <c r="AC1279" s="87"/>
      <c r="AR1279" s="66"/>
      <c r="AS1279" s="66"/>
      <c r="AT1279" s="66"/>
      <c r="AU1279" s="66"/>
      <c r="AV1279" s="66"/>
      <c r="AW1279" s="66"/>
    </row>
    <row r="1280" spans="1:49" x14ac:dyDescent="0.25">
      <c r="A1280" s="66"/>
      <c r="D1280" s="87"/>
      <c r="AB1280" s="87"/>
      <c r="AC1280" s="87"/>
      <c r="AR1280" s="66"/>
      <c r="AS1280" s="66"/>
      <c r="AT1280" s="66"/>
      <c r="AU1280" s="66"/>
      <c r="AV1280" s="66"/>
      <c r="AW1280" s="66"/>
    </row>
    <row r="1281" spans="1:49" x14ac:dyDescent="0.25">
      <c r="A1281" s="66"/>
      <c r="D1281" s="87"/>
      <c r="AB1281" s="87"/>
      <c r="AC1281" s="87"/>
      <c r="AR1281" s="66"/>
      <c r="AS1281" s="66"/>
      <c r="AT1281" s="66"/>
      <c r="AU1281" s="66"/>
      <c r="AV1281" s="66"/>
      <c r="AW1281" s="66"/>
    </row>
    <row r="1282" spans="1:49" x14ac:dyDescent="0.25">
      <c r="A1282" s="66"/>
      <c r="D1282" s="87"/>
      <c r="AB1282" s="87"/>
      <c r="AC1282" s="87"/>
      <c r="AR1282" s="66"/>
      <c r="AS1282" s="66"/>
      <c r="AT1282" s="66"/>
      <c r="AU1282" s="66"/>
      <c r="AV1282" s="66"/>
      <c r="AW1282" s="66"/>
    </row>
    <row r="1283" spans="1:49" x14ac:dyDescent="0.25">
      <c r="A1283" s="66"/>
      <c r="D1283" s="87"/>
      <c r="AB1283" s="87"/>
      <c r="AC1283" s="87"/>
      <c r="AR1283" s="66"/>
      <c r="AS1283" s="66"/>
      <c r="AT1283" s="66"/>
      <c r="AU1283" s="66"/>
      <c r="AV1283" s="66"/>
      <c r="AW1283" s="66"/>
    </row>
    <row r="1284" spans="1:49" x14ac:dyDescent="0.25">
      <c r="A1284" s="66"/>
      <c r="D1284" s="87"/>
      <c r="AB1284" s="87"/>
      <c r="AC1284" s="87"/>
      <c r="AR1284" s="66"/>
      <c r="AS1284" s="66"/>
      <c r="AT1284" s="66"/>
      <c r="AU1284" s="66"/>
      <c r="AV1284" s="66"/>
      <c r="AW1284" s="66"/>
    </row>
    <row r="1285" spans="1:49" x14ac:dyDescent="0.25">
      <c r="A1285" s="66"/>
      <c r="D1285" s="87"/>
      <c r="AB1285" s="87"/>
      <c r="AC1285" s="87"/>
      <c r="AR1285" s="66"/>
      <c r="AS1285" s="66"/>
      <c r="AT1285" s="66"/>
      <c r="AU1285" s="66"/>
      <c r="AV1285" s="66"/>
      <c r="AW1285" s="66"/>
    </row>
    <row r="1286" spans="1:49" x14ac:dyDescent="0.25">
      <c r="A1286" s="66"/>
      <c r="D1286" s="87"/>
      <c r="AB1286" s="87"/>
      <c r="AC1286" s="87"/>
      <c r="AR1286" s="66"/>
      <c r="AS1286" s="66"/>
      <c r="AT1286" s="66"/>
      <c r="AU1286" s="66"/>
      <c r="AV1286" s="66"/>
      <c r="AW1286" s="66"/>
    </row>
    <row r="1287" spans="1:49" x14ac:dyDescent="0.25">
      <c r="A1287" s="66"/>
      <c r="D1287" s="87"/>
      <c r="AB1287" s="87"/>
      <c r="AC1287" s="87"/>
      <c r="AR1287" s="66"/>
      <c r="AS1287" s="66"/>
      <c r="AT1287" s="66"/>
      <c r="AU1287" s="66"/>
      <c r="AV1287" s="66"/>
      <c r="AW1287" s="66"/>
    </row>
    <row r="1288" spans="1:49" x14ac:dyDescent="0.25">
      <c r="A1288" s="66"/>
      <c r="D1288" s="87"/>
      <c r="AB1288" s="87"/>
      <c r="AC1288" s="87"/>
      <c r="AR1288" s="66"/>
      <c r="AS1288" s="66"/>
      <c r="AT1288" s="66"/>
      <c r="AU1288" s="66"/>
      <c r="AV1288" s="66"/>
      <c r="AW1288" s="66"/>
    </row>
    <row r="1289" spans="1:49" x14ac:dyDescent="0.25">
      <c r="A1289" s="66"/>
      <c r="D1289" s="87"/>
      <c r="AB1289" s="87"/>
      <c r="AC1289" s="87"/>
      <c r="AR1289" s="66"/>
      <c r="AS1289" s="66"/>
      <c r="AT1289" s="66"/>
      <c r="AU1289" s="66"/>
      <c r="AV1289" s="66"/>
      <c r="AW1289" s="66"/>
    </row>
    <row r="1290" spans="1:49" x14ac:dyDescent="0.25">
      <c r="A1290" s="66"/>
      <c r="D1290" s="87"/>
      <c r="AB1290" s="87"/>
      <c r="AC1290" s="87"/>
      <c r="AR1290" s="66"/>
      <c r="AS1290" s="66"/>
      <c r="AT1290" s="66"/>
      <c r="AU1290" s="66"/>
      <c r="AV1290" s="66"/>
      <c r="AW1290" s="66"/>
    </row>
    <row r="1291" spans="1:49" x14ac:dyDescent="0.25">
      <c r="A1291" s="66"/>
      <c r="D1291" s="87"/>
      <c r="AB1291" s="87"/>
      <c r="AC1291" s="87"/>
      <c r="AR1291" s="66"/>
      <c r="AS1291" s="66"/>
      <c r="AT1291" s="66"/>
      <c r="AU1291" s="66"/>
      <c r="AV1291" s="66"/>
      <c r="AW1291" s="66"/>
    </row>
    <row r="1292" spans="1:49" x14ac:dyDescent="0.25">
      <c r="A1292" s="66"/>
      <c r="D1292" s="87"/>
      <c r="AB1292" s="87"/>
      <c r="AC1292" s="87"/>
      <c r="AR1292" s="66"/>
      <c r="AS1292" s="66"/>
      <c r="AT1292" s="66"/>
      <c r="AU1292" s="66"/>
      <c r="AV1292" s="66"/>
      <c r="AW1292" s="66"/>
    </row>
    <row r="1293" spans="1:49" x14ac:dyDescent="0.25">
      <c r="A1293" s="66"/>
      <c r="D1293" s="87"/>
      <c r="AB1293" s="87"/>
      <c r="AC1293" s="87"/>
      <c r="AR1293" s="66"/>
      <c r="AS1293" s="66"/>
      <c r="AT1293" s="66"/>
      <c r="AU1293" s="66"/>
      <c r="AV1293" s="66"/>
      <c r="AW1293" s="66"/>
    </row>
    <row r="1294" spans="1:49" x14ac:dyDescent="0.25">
      <c r="A1294" s="66"/>
      <c r="D1294" s="87"/>
      <c r="AB1294" s="87"/>
      <c r="AC1294" s="87"/>
      <c r="AR1294" s="66"/>
      <c r="AS1294" s="66"/>
      <c r="AT1294" s="66"/>
      <c r="AU1294" s="66"/>
      <c r="AV1294" s="66"/>
      <c r="AW1294" s="66"/>
    </row>
    <row r="1295" spans="1:49" x14ac:dyDescent="0.25">
      <c r="A1295" s="66"/>
      <c r="D1295" s="87"/>
      <c r="AB1295" s="87"/>
      <c r="AC1295" s="87"/>
      <c r="AR1295" s="66"/>
      <c r="AS1295" s="66"/>
      <c r="AT1295" s="66"/>
      <c r="AU1295" s="66"/>
      <c r="AV1295" s="66"/>
      <c r="AW1295" s="66"/>
    </row>
    <row r="1296" spans="1:49" x14ac:dyDescent="0.25">
      <c r="A1296" s="66"/>
      <c r="D1296" s="87"/>
      <c r="AB1296" s="87"/>
      <c r="AC1296" s="87"/>
      <c r="AR1296" s="66"/>
      <c r="AS1296" s="66"/>
      <c r="AT1296" s="66"/>
      <c r="AU1296" s="66"/>
      <c r="AV1296" s="66"/>
      <c r="AW1296" s="66"/>
    </row>
    <row r="1297" spans="1:49" x14ac:dyDescent="0.25">
      <c r="A1297" s="66"/>
      <c r="D1297" s="87"/>
      <c r="AB1297" s="87"/>
      <c r="AC1297" s="87"/>
      <c r="AR1297" s="66"/>
      <c r="AS1297" s="66"/>
      <c r="AT1297" s="66"/>
      <c r="AU1297" s="66"/>
      <c r="AV1297" s="66"/>
      <c r="AW1297" s="66"/>
    </row>
    <row r="1298" spans="1:49" x14ac:dyDescent="0.25">
      <c r="A1298" s="66"/>
      <c r="D1298" s="87"/>
      <c r="AB1298" s="87"/>
      <c r="AC1298" s="87"/>
      <c r="AR1298" s="66"/>
      <c r="AS1298" s="66"/>
      <c r="AT1298" s="66"/>
      <c r="AU1298" s="66"/>
      <c r="AV1298" s="66"/>
      <c r="AW1298" s="66"/>
    </row>
    <row r="1299" spans="1:49" x14ac:dyDescent="0.25">
      <c r="A1299" s="66"/>
      <c r="D1299" s="87"/>
      <c r="AB1299" s="87"/>
      <c r="AC1299" s="87"/>
      <c r="AR1299" s="66"/>
      <c r="AS1299" s="66"/>
      <c r="AT1299" s="66"/>
      <c r="AU1299" s="66"/>
      <c r="AV1299" s="66"/>
      <c r="AW1299" s="66"/>
    </row>
    <row r="1300" spans="1:49" x14ac:dyDescent="0.25">
      <c r="A1300" s="66"/>
      <c r="D1300" s="87"/>
      <c r="AB1300" s="87"/>
      <c r="AC1300" s="87"/>
      <c r="AR1300" s="66"/>
      <c r="AS1300" s="66"/>
      <c r="AT1300" s="66"/>
      <c r="AU1300" s="66"/>
      <c r="AV1300" s="66"/>
      <c r="AW1300" s="66"/>
    </row>
    <row r="1301" spans="1:49" x14ac:dyDescent="0.25">
      <c r="A1301" s="66"/>
      <c r="D1301" s="87"/>
      <c r="AB1301" s="87"/>
      <c r="AC1301" s="87"/>
      <c r="AR1301" s="66"/>
      <c r="AS1301" s="66"/>
      <c r="AT1301" s="66"/>
      <c r="AU1301" s="66"/>
      <c r="AV1301" s="66"/>
      <c r="AW1301" s="66"/>
    </row>
    <row r="1302" spans="1:49" x14ac:dyDescent="0.25">
      <c r="A1302" s="66"/>
      <c r="D1302" s="87"/>
      <c r="AB1302" s="87"/>
      <c r="AC1302" s="87"/>
      <c r="AR1302" s="66"/>
      <c r="AS1302" s="66"/>
      <c r="AT1302" s="66"/>
      <c r="AU1302" s="66"/>
      <c r="AV1302" s="66"/>
      <c r="AW1302" s="66"/>
    </row>
    <row r="1303" spans="1:49" x14ac:dyDescent="0.25">
      <c r="A1303" s="66"/>
      <c r="D1303" s="87"/>
      <c r="AB1303" s="87"/>
      <c r="AC1303" s="87"/>
      <c r="AR1303" s="66"/>
      <c r="AS1303" s="66"/>
      <c r="AT1303" s="66"/>
      <c r="AU1303" s="66"/>
      <c r="AV1303" s="66"/>
      <c r="AW1303" s="66"/>
    </row>
    <row r="1304" spans="1:49" x14ac:dyDescent="0.25">
      <c r="A1304" s="66"/>
      <c r="D1304" s="87"/>
      <c r="AB1304" s="87"/>
      <c r="AC1304" s="87"/>
      <c r="AR1304" s="66"/>
      <c r="AS1304" s="66"/>
      <c r="AT1304" s="66"/>
      <c r="AU1304" s="66"/>
      <c r="AV1304" s="66"/>
      <c r="AW1304" s="66"/>
    </row>
    <row r="1305" spans="1:49" x14ac:dyDescent="0.25">
      <c r="A1305" s="66"/>
      <c r="D1305" s="87"/>
      <c r="AB1305" s="87"/>
      <c r="AC1305" s="87"/>
      <c r="AR1305" s="66"/>
      <c r="AS1305" s="66"/>
      <c r="AT1305" s="66"/>
      <c r="AU1305" s="66"/>
      <c r="AV1305" s="66"/>
      <c r="AW1305" s="66"/>
    </row>
    <row r="1306" spans="1:49" x14ac:dyDescent="0.25">
      <c r="A1306" s="66"/>
      <c r="D1306" s="87"/>
      <c r="AB1306" s="87"/>
      <c r="AC1306" s="87"/>
      <c r="AR1306" s="66"/>
      <c r="AS1306" s="66"/>
      <c r="AT1306" s="66"/>
      <c r="AU1306" s="66"/>
      <c r="AV1306" s="66"/>
      <c r="AW1306" s="66"/>
    </row>
    <row r="1307" spans="1:49" x14ac:dyDescent="0.25">
      <c r="A1307" s="66"/>
      <c r="D1307" s="87"/>
      <c r="AB1307" s="87"/>
      <c r="AC1307" s="87"/>
      <c r="AR1307" s="66"/>
      <c r="AS1307" s="66"/>
      <c r="AT1307" s="66"/>
      <c r="AU1307" s="66"/>
      <c r="AV1307" s="66"/>
      <c r="AW1307" s="66"/>
    </row>
    <row r="1308" spans="1:49" x14ac:dyDescent="0.25">
      <c r="A1308" s="66"/>
      <c r="D1308" s="87"/>
      <c r="AB1308" s="87"/>
      <c r="AC1308" s="87"/>
      <c r="AR1308" s="66"/>
      <c r="AS1308" s="66"/>
      <c r="AT1308" s="66"/>
      <c r="AU1308" s="66"/>
      <c r="AV1308" s="66"/>
      <c r="AW1308" s="66"/>
    </row>
    <row r="1309" spans="1:49" x14ac:dyDescent="0.25">
      <c r="A1309" s="66"/>
      <c r="D1309" s="87"/>
      <c r="AB1309" s="87"/>
      <c r="AC1309" s="87"/>
      <c r="AR1309" s="66"/>
      <c r="AS1309" s="66"/>
      <c r="AT1309" s="66"/>
      <c r="AU1309" s="66"/>
      <c r="AV1309" s="66"/>
      <c r="AW1309" s="66"/>
    </row>
    <row r="1310" spans="1:49" x14ac:dyDescent="0.25">
      <c r="A1310" s="66"/>
      <c r="D1310" s="87"/>
      <c r="AB1310" s="87"/>
      <c r="AC1310" s="87"/>
      <c r="AR1310" s="66"/>
      <c r="AS1310" s="66"/>
      <c r="AT1310" s="66"/>
      <c r="AU1310" s="66"/>
      <c r="AV1310" s="66"/>
      <c r="AW1310" s="66"/>
    </row>
    <row r="1311" spans="1:49" x14ac:dyDescent="0.25">
      <c r="A1311" s="66"/>
      <c r="D1311" s="87"/>
      <c r="AB1311" s="87"/>
      <c r="AC1311" s="87"/>
      <c r="AR1311" s="66"/>
      <c r="AS1311" s="66"/>
      <c r="AT1311" s="66"/>
      <c r="AU1311" s="66"/>
      <c r="AV1311" s="66"/>
      <c r="AW1311" s="66"/>
    </row>
    <row r="1312" spans="1:49" x14ac:dyDescent="0.25">
      <c r="A1312" s="66"/>
      <c r="D1312" s="87"/>
      <c r="AB1312" s="87"/>
      <c r="AC1312" s="87"/>
      <c r="AR1312" s="66"/>
      <c r="AS1312" s="66"/>
      <c r="AT1312" s="66"/>
      <c r="AU1312" s="66"/>
      <c r="AV1312" s="66"/>
      <c r="AW1312" s="66"/>
    </row>
    <row r="1313" spans="1:49" x14ac:dyDescent="0.25">
      <c r="A1313" s="66"/>
      <c r="D1313" s="87"/>
      <c r="AB1313" s="87"/>
      <c r="AC1313" s="87"/>
      <c r="AR1313" s="66"/>
      <c r="AS1313" s="66"/>
      <c r="AT1313" s="66"/>
      <c r="AU1313" s="66"/>
      <c r="AV1313" s="66"/>
      <c r="AW1313" s="66"/>
    </row>
    <row r="1314" spans="1:49" x14ac:dyDescent="0.25">
      <c r="A1314" s="66"/>
      <c r="D1314" s="87"/>
      <c r="AB1314" s="87"/>
      <c r="AC1314" s="87"/>
      <c r="AR1314" s="66"/>
      <c r="AS1314" s="66"/>
      <c r="AT1314" s="66"/>
      <c r="AU1314" s="66"/>
      <c r="AV1314" s="66"/>
      <c r="AW1314" s="66"/>
    </row>
    <row r="1315" spans="1:49" x14ac:dyDescent="0.25">
      <c r="A1315" s="66"/>
      <c r="D1315" s="87"/>
      <c r="AB1315" s="87"/>
      <c r="AC1315" s="87"/>
      <c r="AR1315" s="66"/>
      <c r="AS1315" s="66"/>
      <c r="AT1315" s="66"/>
      <c r="AU1315" s="66"/>
      <c r="AV1315" s="66"/>
      <c r="AW1315" s="66"/>
    </row>
    <row r="1316" spans="1:49" x14ac:dyDescent="0.25">
      <c r="A1316" s="66"/>
      <c r="D1316" s="87"/>
      <c r="AB1316" s="87"/>
      <c r="AC1316" s="87"/>
      <c r="AR1316" s="66"/>
      <c r="AS1316" s="66"/>
      <c r="AT1316" s="66"/>
      <c r="AU1316" s="66"/>
      <c r="AV1316" s="66"/>
      <c r="AW1316" s="66"/>
    </row>
    <row r="1317" spans="1:49" x14ac:dyDescent="0.25">
      <c r="A1317" s="66"/>
      <c r="D1317" s="87"/>
      <c r="AB1317" s="87"/>
      <c r="AC1317" s="87"/>
      <c r="AR1317" s="66"/>
      <c r="AS1317" s="66"/>
      <c r="AT1317" s="66"/>
      <c r="AU1317" s="66"/>
      <c r="AV1317" s="66"/>
      <c r="AW1317" s="66"/>
    </row>
    <row r="1318" spans="1:49" x14ac:dyDescent="0.25">
      <c r="A1318" s="66"/>
      <c r="D1318" s="87"/>
      <c r="AB1318" s="87"/>
      <c r="AC1318" s="87"/>
      <c r="AR1318" s="66"/>
      <c r="AS1318" s="66"/>
      <c r="AT1318" s="66"/>
      <c r="AU1318" s="66"/>
      <c r="AV1318" s="66"/>
      <c r="AW1318" s="66"/>
    </row>
    <row r="1319" spans="1:49" x14ac:dyDescent="0.25">
      <c r="A1319" s="66"/>
      <c r="D1319" s="87"/>
      <c r="AB1319" s="87"/>
      <c r="AC1319" s="87"/>
      <c r="AR1319" s="66"/>
      <c r="AS1319" s="66"/>
      <c r="AT1319" s="66"/>
      <c r="AU1319" s="66"/>
      <c r="AV1319" s="66"/>
      <c r="AW1319" s="66"/>
    </row>
    <row r="1320" spans="1:49" x14ac:dyDescent="0.25">
      <c r="A1320" s="66"/>
      <c r="D1320" s="87"/>
      <c r="AB1320" s="87"/>
      <c r="AC1320" s="87"/>
      <c r="AR1320" s="66"/>
      <c r="AS1320" s="66"/>
      <c r="AT1320" s="66"/>
      <c r="AU1320" s="66"/>
      <c r="AV1320" s="66"/>
      <c r="AW1320" s="66"/>
    </row>
    <row r="1321" spans="1:49" x14ac:dyDescent="0.25">
      <c r="A1321" s="66"/>
      <c r="D1321" s="87"/>
      <c r="AB1321" s="87"/>
      <c r="AC1321" s="87"/>
      <c r="AR1321" s="66"/>
      <c r="AS1321" s="66"/>
      <c r="AT1321" s="66"/>
      <c r="AU1321" s="66"/>
      <c r="AV1321" s="66"/>
      <c r="AW1321" s="66"/>
    </row>
    <row r="1322" spans="1:49" x14ac:dyDescent="0.25">
      <c r="A1322" s="66"/>
      <c r="D1322" s="87"/>
      <c r="AB1322" s="87"/>
      <c r="AC1322" s="87"/>
      <c r="AR1322" s="66"/>
      <c r="AS1322" s="66"/>
      <c r="AT1322" s="66"/>
      <c r="AU1322" s="66"/>
      <c r="AV1322" s="66"/>
      <c r="AW1322" s="66"/>
    </row>
    <row r="1323" spans="1:49" x14ac:dyDescent="0.25">
      <c r="A1323" s="66"/>
      <c r="D1323" s="87"/>
      <c r="AB1323" s="87"/>
      <c r="AC1323" s="87"/>
      <c r="AR1323" s="66"/>
      <c r="AS1323" s="66"/>
      <c r="AT1323" s="66"/>
      <c r="AU1323" s="66"/>
      <c r="AV1323" s="66"/>
      <c r="AW1323" s="66"/>
    </row>
    <row r="1324" spans="1:49" x14ac:dyDescent="0.25">
      <c r="A1324" s="66"/>
      <c r="D1324" s="87"/>
      <c r="AB1324" s="87"/>
      <c r="AC1324" s="87"/>
      <c r="AR1324" s="66"/>
      <c r="AS1324" s="66"/>
      <c r="AT1324" s="66"/>
      <c r="AU1324" s="66"/>
      <c r="AV1324" s="66"/>
      <c r="AW1324" s="66"/>
    </row>
    <row r="1325" spans="1:49" x14ac:dyDescent="0.25">
      <c r="A1325" s="66"/>
      <c r="D1325" s="87"/>
      <c r="AB1325" s="87"/>
      <c r="AC1325" s="87"/>
      <c r="AR1325" s="66"/>
      <c r="AS1325" s="66"/>
      <c r="AT1325" s="66"/>
      <c r="AU1325" s="66"/>
      <c r="AV1325" s="66"/>
      <c r="AW1325" s="66"/>
    </row>
    <row r="1326" spans="1:49" x14ac:dyDescent="0.25">
      <c r="A1326" s="66"/>
      <c r="D1326" s="87"/>
      <c r="AB1326" s="87"/>
      <c r="AC1326" s="87"/>
      <c r="AR1326" s="66"/>
      <c r="AS1326" s="66"/>
      <c r="AT1326" s="66"/>
      <c r="AU1326" s="66"/>
      <c r="AV1326" s="66"/>
      <c r="AW1326" s="66"/>
    </row>
    <row r="1327" spans="1:49" x14ac:dyDescent="0.25">
      <c r="A1327" s="66"/>
      <c r="D1327" s="87"/>
      <c r="AB1327" s="87"/>
      <c r="AC1327" s="87"/>
      <c r="AR1327" s="66"/>
      <c r="AS1327" s="66"/>
      <c r="AT1327" s="66"/>
      <c r="AU1327" s="66"/>
      <c r="AV1327" s="66"/>
      <c r="AW1327" s="66"/>
    </row>
    <row r="1328" spans="1:49" x14ac:dyDescent="0.25">
      <c r="A1328" s="66"/>
      <c r="D1328" s="87"/>
      <c r="AB1328" s="87"/>
      <c r="AC1328" s="87"/>
      <c r="AR1328" s="66"/>
      <c r="AS1328" s="66"/>
      <c r="AT1328" s="66"/>
      <c r="AU1328" s="66"/>
      <c r="AV1328" s="66"/>
      <c r="AW1328" s="66"/>
    </row>
    <row r="1329" spans="1:49" x14ac:dyDescent="0.25">
      <c r="A1329" s="66"/>
      <c r="D1329" s="87"/>
      <c r="AB1329" s="87"/>
      <c r="AC1329" s="87"/>
      <c r="AR1329" s="66"/>
      <c r="AS1329" s="66"/>
      <c r="AT1329" s="66"/>
      <c r="AU1329" s="66"/>
      <c r="AV1329" s="66"/>
      <c r="AW1329" s="66"/>
    </row>
    <row r="1330" spans="1:49" x14ac:dyDescent="0.25">
      <c r="A1330" s="66"/>
      <c r="D1330" s="87"/>
      <c r="AB1330" s="87"/>
      <c r="AC1330" s="87"/>
      <c r="AR1330" s="66"/>
      <c r="AS1330" s="66"/>
      <c r="AT1330" s="66"/>
      <c r="AU1330" s="66"/>
      <c r="AV1330" s="66"/>
      <c r="AW1330" s="66"/>
    </row>
    <row r="1331" spans="1:49" x14ac:dyDescent="0.25">
      <c r="A1331" s="66"/>
      <c r="D1331" s="87"/>
      <c r="AB1331" s="87"/>
      <c r="AC1331" s="87"/>
      <c r="AR1331" s="66"/>
      <c r="AS1331" s="66"/>
      <c r="AT1331" s="66"/>
      <c r="AU1331" s="66"/>
      <c r="AV1331" s="66"/>
      <c r="AW1331" s="66"/>
    </row>
    <row r="1332" spans="1:49" x14ac:dyDescent="0.25">
      <c r="A1332" s="66"/>
      <c r="D1332" s="87"/>
      <c r="AB1332" s="87"/>
      <c r="AC1332" s="87"/>
      <c r="AR1332" s="66"/>
      <c r="AS1332" s="66"/>
      <c r="AT1332" s="66"/>
      <c r="AU1332" s="66"/>
      <c r="AV1332" s="66"/>
      <c r="AW1332" s="66"/>
    </row>
    <row r="1333" spans="1:49" x14ac:dyDescent="0.25">
      <c r="A1333" s="66"/>
      <c r="D1333" s="87"/>
      <c r="AB1333" s="87"/>
      <c r="AC1333" s="87"/>
      <c r="AR1333" s="66"/>
      <c r="AS1333" s="66"/>
      <c r="AT1333" s="66"/>
      <c r="AU1333" s="66"/>
      <c r="AV1333" s="66"/>
      <c r="AW1333" s="66"/>
    </row>
    <row r="1334" spans="1:49" x14ac:dyDescent="0.25">
      <c r="A1334" s="66"/>
      <c r="D1334" s="87"/>
      <c r="AB1334" s="87"/>
      <c r="AC1334" s="87"/>
      <c r="AR1334" s="66"/>
      <c r="AS1334" s="66"/>
      <c r="AT1334" s="66"/>
      <c r="AU1334" s="66"/>
      <c r="AV1334" s="66"/>
      <c r="AW1334" s="66"/>
    </row>
    <row r="1335" spans="1:49" x14ac:dyDescent="0.25">
      <c r="A1335" s="66"/>
      <c r="D1335" s="87"/>
      <c r="AB1335" s="87"/>
      <c r="AC1335" s="87"/>
      <c r="AR1335" s="66"/>
      <c r="AS1335" s="66"/>
      <c r="AT1335" s="66"/>
      <c r="AU1335" s="66"/>
      <c r="AV1335" s="66"/>
      <c r="AW1335" s="66"/>
    </row>
    <row r="1336" spans="1:49" x14ac:dyDescent="0.25">
      <c r="A1336" s="66"/>
      <c r="D1336" s="87"/>
      <c r="AB1336" s="87"/>
      <c r="AC1336" s="87"/>
      <c r="AR1336" s="66"/>
      <c r="AS1336" s="66"/>
      <c r="AT1336" s="66"/>
      <c r="AU1336" s="66"/>
      <c r="AV1336" s="66"/>
      <c r="AW1336" s="66"/>
    </row>
    <row r="1337" spans="1:49" x14ac:dyDescent="0.25">
      <c r="A1337" s="66"/>
      <c r="D1337" s="87"/>
      <c r="AB1337" s="87"/>
      <c r="AC1337" s="87"/>
      <c r="AR1337" s="66"/>
      <c r="AS1337" s="66"/>
      <c r="AT1337" s="66"/>
      <c r="AU1337" s="66"/>
      <c r="AV1337" s="66"/>
      <c r="AW1337" s="66"/>
    </row>
    <row r="1338" spans="1:49" x14ac:dyDescent="0.25">
      <c r="A1338" s="66"/>
      <c r="D1338" s="87"/>
      <c r="AB1338" s="87"/>
      <c r="AC1338" s="87"/>
      <c r="AR1338" s="66"/>
      <c r="AS1338" s="66"/>
      <c r="AT1338" s="66"/>
      <c r="AU1338" s="66"/>
      <c r="AV1338" s="66"/>
      <c r="AW1338" s="66"/>
    </row>
    <row r="1339" spans="1:49" x14ac:dyDescent="0.25">
      <c r="A1339" s="66"/>
      <c r="D1339" s="87"/>
      <c r="AB1339" s="87"/>
      <c r="AC1339" s="87"/>
      <c r="AR1339" s="66"/>
      <c r="AS1339" s="66"/>
      <c r="AT1339" s="66"/>
      <c r="AU1339" s="66"/>
      <c r="AV1339" s="66"/>
      <c r="AW1339" s="66"/>
    </row>
    <row r="1340" spans="1:49" x14ac:dyDescent="0.25">
      <c r="A1340" s="66"/>
      <c r="D1340" s="87"/>
      <c r="AB1340" s="87"/>
      <c r="AC1340" s="87"/>
      <c r="AR1340" s="66"/>
      <c r="AS1340" s="66"/>
      <c r="AT1340" s="66"/>
      <c r="AU1340" s="66"/>
      <c r="AV1340" s="66"/>
      <c r="AW1340" s="66"/>
    </row>
    <row r="1341" spans="1:49" x14ac:dyDescent="0.25">
      <c r="A1341" s="66"/>
      <c r="D1341" s="87"/>
      <c r="AB1341" s="87"/>
      <c r="AC1341" s="87"/>
      <c r="AR1341" s="66"/>
      <c r="AS1341" s="66"/>
      <c r="AT1341" s="66"/>
      <c r="AU1341" s="66"/>
      <c r="AV1341" s="66"/>
      <c r="AW1341" s="66"/>
    </row>
    <row r="1342" spans="1:49" x14ac:dyDescent="0.25">
      <c r="A1342" s="66"/>
      <c r="D1342" s="87"/>
      <c r="AB1342" s="87"/>
      <c r="AC1342" s="87"/>
      <c r="AR1342" s="66"/>
      <c r="AS1342" s="66"/>
      <c r="AT1342" s="66"/>
      <c r="AU1342" s="66"/>
      <c r="AV1342" s="66"/>
      <c r="AW1342" s="66"/>
    </row>
    <row r="1343" spans="1:49" x14ac:dyDescent="0.25">
      <c r="A1343" s="66"/>
      <c r="D1343" s="87"/>
      <c r="AB1343" s="87"/>
      <c r="AC1343" s="87"/>
      <c r="AR1343" s="66"/>
      <c r="AS1343" s="66"/>
      <c r="AT1343" s="66"/>
      <c r="AU1343" s="66"/>
      <c r="AV1343" s="66"/>
      <c r="AW1343" s="66"/>
    </row>
    <row r="1344" spans="1:49" x14ac:dyDescent="0.25">
      <c r="A1344" s="66"/>
      <c r="D1344" s="87"/>
      <c r="AB1344" s="87"/>
      <c r="AC1344" s="87"/>
      <c r="AR1344" s="66"/>
      <c r="AS1344" s="66"/>
      <c r="AT1344" s="66"/>
      <c r="AU1344" s="66"/>
      <c r="AV1344" s="66"/>
      <c r="AW1344" s="66"/>
    </row>
    <row r="1345" spans="1:49" x14ac:dyDescent="0.25">
      <c r="A1345" s="66"/>
      <c r="D1345" s="87"/>
      <c r="AB1345" s="87"/>
      <c r="AC1345" s="87"/>
      <c r="AR1345" s="66"/>
      <c r="AS1345" s="66"/>
      <c r="AT1345" s="66"/>
      <c r="AU1345" s="66"/>
      <c r="AV1345" s="66"/>
      <c r="AW1345" s="66"/>
    </row>
    <row r="1346" spans="1:49" x14ac:dyDescent="0.25">
      <c r="A1346" s="66"/>
      <c r="D1346" s="87"/>
      <c r="AB1346" s="87"/>
      <c r="AC1346" s="87"/>
      <c r="AR1346" s="66"/>
      <c r="AS1346" s="66"/>
      <c r="AT1346" s="66"/>
      <c r="AU1346" s="66"/>
      <c r="AV1346" s="66"/>
      <c r="AW1346" s="66"/>
    </row>
    <row r="1347" spans="1:49" x14ac:dyDescent="0.25">
      <c r="A1347" s="66"/>
      <c r="D1347" s="87"/>
      <c r="AB1347" s="87"/>
      <c r="AC1347" s="87"/>
      <c r="AR1347" s="66"/>
      <c r="AS1347" s="66"/>
      <c r="AT1347" s="66"/>
      <c r="AU1347" s="66"/>
      <c r="AV1347" s="66"/>
      <c r="AW1347" s="66"/>
    </row>
    <row r="1348" spans="1:49" x14ac:dyDescent="0.25">
      <c r="A1348" s="66"/>
      <c r="D1348" s="87"/>
      <c r="AB1348" s="87"/>
      <c r="AC1348" s="87"/>
      <c r="AR1348" s="66"/>
      <c r="AS1348" s="66"/>
      <c r="AT1348" s="66"/>
      <c r="AU1348" s="66"/>
      <c r="AV1348" s="66"/>
      <c r="AW1348" s="66"/>
    </row>
    <row r="1349" spans="1:49" x14ac:dyDescent="0.25">
      <c r="A1349" s="66"/>
      <c r="D1349" s="87"/>
      <c r="AB1349" s="87"/>
      <c r="AC1349" s="87"/>
      <c r="AR1349" s="66"/>
      <c r="AS1349" s="66"/>
      <c r="AT1349" s="66"/>
      <c r="AU1349" s="66"/>
      <c r="AV1349" s="66"/>
      <c r="AW1349" s="66"/>
    </row>
    <row r="1350" spans="1:49" x14ac:dyDescent="0.25">
      <c r="A1350" s="66"/>
      <c r="D1350" s="87"/>
      <c r="AB1350" s="87"/>
      <c r="AC1350" s="87"/>
      <c r="AR1350" s="66"/>
      <c r="AS1350" s="66"/>
      <c r="AT1350" s="66"/>
      <c r="AU1350" s="66"/>
      <c r="AV1350" s="66"/>
      <c r="AW1350" s="66"/>
    </row>
    <row r="1351" spans="1:49" x14ac:dyDescent="0.25">
      <c r="A1351" s="66"/>
      <c r="D1351" s="87"/>
      <c r="AB1351" s="87"/>
      <c r="AC1351" s="87"/>
      <c r="AR1351" s="66"/>
      <c r="AS1351" s="66"/>
      <c r="AT1351" s="66"/>
      <c r="AU1351" s="66"/>
      <c r="AV1351" s="66"/>
      <c r="AW1351" s="66"/>
    </row>
    <row r="1352" spans="1:49" x14ac:dyDescent="0.25">
      <c r="A1352" s="66"/>
      <c r="D1352" s="87"/>
      <c r="AB1352" s="87"/>
      <c r="AC1352" s="87"/>
      <c r="AR1352" s="66"/>
      <c r="AS1352" s="66"/>
      <c r="AT1352" s="66"/>
      <c r="AU1352" s="66"/>
      <c r="AV1352" s="66"/>
      <c r="AW1352" s="66"/>
    </row>
    <row r="1353" spans="1:49" x14ac:dyDescent="0.25">
      <c r="A1353" s="66"/>
      <c r="D1353" s="87"/>
      <c r="AB1353" s="87"/>
      <c r="AC1353" s="87"/>
      <c r="AR1353" s="66"/>
      <c r="AS1353" s="66"/>
      <c r="AT1353" s="66"/>
      <c r="AU1353" s="66"/>
      <c r="AV1353" s="66"/>
      <c r="AW1353" s="66"/>
    </row>
    <row r="1354" spans="1:49" x14ac:dyDescent="0.25">
      <c r="A1354" s="66"/>
      <c r="D1354" s="87"/>
      <c r="AB1354" s="87"/>
      <c r="AC1354" s="87"/>
      <c r="AR1354" s="66"/>
      <c r="AS1354" s="66"/>
      <c r="AT1354" s="66"/>
      <c r="AU1354" s="66"/>
      <c r="AV1354" s="66"/>
      <c r="AW1354" s="66"/>
    </row>
    <row r="1355" spans="1:49" x14ac:dyDescent="0.25">
      <c r="A1355" s="66"/>
      <c r="D1355" s="87"/>
      <c r="AB1355" s="87"/>
      <c r="AC1355" s="87"/>
      <c r="AR1355" s="66"/>
      <c r="AS1355" s="66"/>
      <c r="AT1355" s="66"/>
      <c r="AU1355" s="66"/>
      <c r="AV1355" s="66"/>
      <c r="AW1355" s="66"/>
    </row>
    <row r="1356" spans="1:49" x14ac:dyDescent="0.25">
      <c r="A1356" s="66"/>
      <c r="D1356" s="87"/>
      <c r="AB1356" s="87"/>
      <c r="AC1356" s="87"/>
      <c r="AR1356" s="66"/>
      <c r="AS1356" s="66"/>
      <c r="AT1356" s="66"/>
      <c r="AU1356" s="66"/>
      <c r="AV1356" s="66"/>
      <c r="AW1356" s="66"/>
    </row>
    <row r="1357" spans="1:49" x14ac:dyDescent="0.25">
      <c r="A1357" s="66"/>
      <c r="D1357" s="87"/>
      <c r="AB1357" s="87"/>
      <c r="AC1357" s="87"/>
      <c r="AR1357" s="66"/>
      <c r="AS1357" s="66"/>
      <c r="AT1357" s="66"/>
      <c r="AU1357" s="66"/>
      <c r="AV1357" s="66"/>
      <c r="AW1357" s="66"/>
    </row>
    <row r="1358" spans="1:49" x14ac:dyDescent="0.25">
      <c r="A1358" s="66"/>
      <c r="D1358" s="87"/>
      <c r="AB1358" s="87"/>
      <c r="AC1358" s="87"/>
      <c r="AR1358" s="66"/>
      <c r="AS1358" s="66"/>
      <c r="AT1358" s="66"/>
      <c r="AU1358" s="66"/>
      <c r="AV1358" s="66"/>
      <c r="AW1358" s="66"/>
    </row>
    <row r="1359" spans="1:49" x14ac:dyDescent="0.25">
      <c r="A1359" s="66"/>
      <c r="D1359" s="87"/>
      <c r="AB1359" s="87"/>
      <c r="AC1359" s="87"/>
      <c r="AR1359" s="66"/>
      <c r="AS1359" s="66"/>
      <c r="AT1359" s="66"/>
      <c r="AU1359" s="66"/>
      <c r="AV1359" s="66"/>
      <c r="AW1359" s="66"/>
    </row>
    <row r="1360" spans="1:49" x14ac:dyDescent="0.25">
      <c r="A1360" s="66"/>
      <c r="D1360" s="87"/>
      <c r="AB1360" s="87"/>
      <c r="AC1360" s="87"/>
      <c r="AR1360" s="66"/>
      <c r="AS1360" s="66"/>
      <c r="AT1360" s="66"/>
      <c r="AU1360" s="66"/>
      <c r="AV1360" s="66"/>
      <c r="AW1360" s="66"/>
    </row>
    <row r="1361" spans="1:49" x14ac:dyDescent="0.25">
      <c r="A1361" s="66"/>
      <c r="D1361" s="87"/>
      <c r="AB1361" s="87"/>
      <c r="AC1361" s="87"/>
      <c r="AR1361" s="66"/>
      <c r="AS1361" s="66"/>
      <c r="AT1361" s="66"/>
      <c r="AU1361" s="66"/>
      <c r="AV1361" s="66"/>
      <c r="AW1361" s="66"/>
    </row>
    <row r="1362" spans="1:49" x14ac:dyDescent="0.25">
      <c r="A1362" s="66"/>
      <c r="D1362" s="87"/>
      <c r="AB1362" s="87"/>
      <c r="AC1362" s="87"/>
      <c r="AR1362" s="66"/>
      <c r="AS1362" s="66"/>
      <c r="AT1362" s="66"/>
      <c r="AU1362" s="66"/>
      <c r="AV1362" s="66"/>
      <c r="AW1362" s="66"/>
    </row>
    <row r="1363" spans="1:49" x14ac:dyDescent="0.25">
      <c r="A1363" s="66"/>
      <c r="D1363" s="87"/>
      <c r="AB1363" s="87"/>
      <c r="AC1363" s="87"/>
      <c r="AR1363" s="66"/>
      <c r="AS1363" s="66"/>
      <c r="AT1363" s="66"/>
      <c r="AU1363" s="66"/>
      <c r="AV1363" s="66"/>
      <c r="AW1363" s="66"/>
    </row>
    <row r="1364" spans="1:49" x14ac:dyDescent="0.25">
      <c r="A1364" s="66"/>
      <c r="D1364" s="87"/>
      <c r="AB1364" s="87"/>
      <c r="AC1364" s="87"/>
      <c r="AR1364" s="66"/>
      <c r="AS1364" s="66"/>
      <c r="AT1364" s="66"/>
      <c r="AU1364" s="66"/>
      <c r="AV1364" s="66"/>
      <c r="AW1364" s="66"/>
    </row>
    <row r="1365" spans="1:49" x14ac:dyDescent="0.25">
      <c r="A1365" s="66"/>
      <c r="D1365" s="87"/>
      <c r="AB1365" s="87"/>
      <c r="AC1365" s="87"/>
      <c r="AR1365" s="66"/>
      <c r="AS1365" s="66"/>
      <c r="AT1365" s="66"/>
      <c r="AU1365" s="66"/>
      <c r="AV1365" s="66"/>
      <c r="AW1365" s="66"/>
    </row>
    <row r="1366" spans="1:49" x14ac:dyDescent="0.25">
      <c r="A1366" s="66"/>
      <c r="D1366" s="87"/>
      <c r="AB1366" s="87"/>
      <c r="AC1366" s="87"/>
      <c r="AR1366" s="66"/>
      <c r="AS1366" s="66"/>
      <c r="AT1366" s="66"/>
      <c r="AU1366" s="66"/>
      <c r="AV1366" s="66"/>
      <c r="AW1366" s="66"/>
    </row>
    <row r="1367" spans="1:49" x14ac:dyDescent="0.25">
      <c r="A1367" s="66"/>
      <c r="D1367" s="87"/>
      <c r="AB1367" s="87"/>
      <c r="AC1367" s="87"/>
      <c r="AR1367" s="66"/>
      <c r="AS1367" s="66"/>
      <c r="AT1367" s="66"/>
      <c r="AU1367" s="66"/>
      <c r="AV1367" s="66"/>
      <c r="AW1367" s="66"/>
    </row>
    <row r="1368" spans="1:49" x14ac:dyDescent="0.25">
      <c r="A1368" s="66"/>
      <c r="D1368" s="87"/>
      <c r="AB1368" s="87"/>
      <c r="AC1368" s="87"/>
      <c r="AR1368" s="66"/>
      <c r="AS1368" s="66"/>
      <c r="AT1368" s="66"/>
      <c r="AU1368" s="66"/>
      <c r="AV1368" s="66"/>
      <c r="AW1368" s="66"/>
    </row>
    <row r="1369" spans="1:49" x14ac:dyDescent="0.25">
      <c r="A1369" s="66"/>
      <c r="D1369" s="87"/>
      <c r="AB1369" s="87"/>
      <c r="AC1369" s="87"/>
      <c r="AR1369" s="66"/>
      <c r="AS1369" s="66"/>
      <c r="AT1369" s="66"/>
      <c r="AU1369" s="66"/>
      <c r="AV1369" s="66"/>
      <c r="AW1369" s="66"/>
    </row>
    <row r="1370" spans="1:49" x14ac:dyDescent="0.25">
      <c r="A1370" s="66"/>
      <c r="D1370" s="87"/>
      <c r="AB1370" s="87"/>
      <c r="AC1370" s="87"/>
      <c r="AR1370" s="66"/>
      <c r="AS1370" s="66"/>
      <c r="AT1370" s="66"/>
      <c r="AU1370" s="66"/>
      <c r="AV1370" s="66"/>
      <c r="AW1370" s="66"/>
    </row>
    <row r="1371" spans="1:49" x14ac:dyDescent="0.25">
      <c r="A1371" s="66"/>
      <c r="D1371" s="87"/>
      <c r="AB1371" s="87"/>
      <c r="AC1371" s="87"/>
      <c r="AR1371" s="66"/>
      <c r="AS1371" s="66"/>
      <c r="AT1371" s="66"/>
      <c r="AU1371" s="66"/>
      <c r="AV1371" s="66"/>
      <c r="AW1371" s="66"/>
    </row>
    <row r="1372" spans="1:49" x14ac:dyDescent="0.25">
      <c r="A1372" s="66"/>
      <c r="D1372" s="87"/>
      <c r="AB1372" s="87"/>
      <c r="AC1372" s="87"/>
      <c r="AR1372" s="66"/>
      <c r="AS1372" s="66"/>
      <c r="AT1372" s="66"/>
      <c r="AU1372" s="66"/>
      <c r="AV1372" s="66"/>
      <c r="AW1372" s="66"/>
    </row>
    <row r="1373" spans="1:49" x14ac:dyDescent="0.25">
      <c r="A1373" s="66"/>
      <c r="D1373" s="87"/>
      <c r="AB1373" s="87"/>
      <c r="AC1373" s="87"/>
      <c r="AR1373" s="66"/>
      <c r="AS1373" s="66"/>
      <c r="AT1373" s="66"/>
      <c r="AU1373" s="66"/>
      <c r="AV1373" s="66"/>
      <c r="AW1373" s="66"/>
    </row>
    <row r="1374" spans="1:49" x14ac:dyDescent="0.25">
      <c r="A1374" s="66"/>
      <c r="D1374" s="87"/>
      <c r="AB1374" s="87"/>
      <c r="AC1374" s="87"/>
      <c r="AR1374" s="66"/>
      <c r="AS1374" s="66"/>
      <c r="AT1374" s="66"/>
      <c r="AU1374" s="66"/>
      <c r="AV1374" s="66"/>
      <c r="AW1374" s="66"/>
    </row>
    <row r="1375" spans="1:49" x14ac:dyDescent="0.25">
      <c r="A1375" s="66"/>
      <c r="D1375" s="87"/>
      <c r="AB1375" s="87"/>
      <c r="AC1375" s="87"/>
      <c r="AR1375" s="66"/>
      <c r="AS1375" s="66"/>
      <c r="AT1375" s="66"/>
      <c r="AU1375" s="66"/>
      <c r="AV1375" s="66"/>
      <c r="AW1375" s="66"/>
    </row>
    <row r="1376" spans="1:49" x14ac:dyDescent="0.25">
      <c r="A1376" s="66"/>
      <c r="D1376" s="87"/>
      <c r="AB1376" s="87"/>
      <c r="AC1376" s="87"/>
      <c r="AR1376" s="66"/>
      <c r="AS1376" s="66"/>
      <c r="AT1376" s="66"/>
      <c r="AU1376" s="66"/>
      <c r="AV1376" s="66"/>
      <c r="AW1376" s="66"/>
    </row>
    <row r="1377" spans="1:49" x14ac:dyDescent="0.25">
      <c r="A1377" s="66"/>
      <c r="D1377" s="87"/>
      <c r="AB1377" s="87"/>
      <c r="AC1377" s="87"/>
      <c r="AR1377" s="66"/>
      <c r="AS1377" s="66"/>
      <c r="AT1377" s="66"/>
      <c r="AU1377" s="66"/>
      <c r="AV1377" s="66"/>
      <c r="AW1377" s="66"/>
    </row>
    <row r="1378" spans="1:49" x14ac:dyDescent="0.25">
      <c r="A1378" s="66"/>
      <c r="D1378" s="87"/>
      <c r="AB1378" s="87"/>
      <c r="AC1378" s="87"/>
      <c r="AR1378" s="66"/>
      <c r="AS1378" s="66"/>
      <c r="AT1378" s="66"/>
      <c r="AU1378" s="66"/>
      <c r="AV1378" s="66"/>
      <c r="AW1378" s="66"/>
    </row>
    <row r="1379" spans="1:49" x14ac:dyDescent="0.25">
      <c r="A1379" s="66"/>
      <c r="D1379" s="87"/>
      <c r="AB1379" s="87"/>
      <c r="AC1379" s="87"/>
      <c r="AR1379" s="66"/>
      <c r="AS1379" s="66"/>
      <c r="AT1379" s="66"/>
      <c r="AU1379" s="66"/>
      <c r="AV1379" s="66"/>
      <c r="AW1379" s="66"/>
    </row>
    <row r="1380" spans="1:49" x14ac:dyDescent="0.25">
      <c r="A1380" s="66"/>
      <c r="D1380" s="87"/>
      <c r="AB1380" s="87"/>
      <c r="AC1380" s="87"/>
      <c r="AR1380" s="66"/>
      <c r="AS1380" s="66"/>
      <c r="AT1380" s="66"/>
      <c r="AU1380" s="66"/>
      <c r="AV1380" s="66"/>
      <c r="AW1380" s="66"/>
    </row>
    <row r="1381" spans="1:49" x14ac:dyDescent="0.25">
      <c r="A1381" s="66"/>
      <c r="D1381" s="87"/>
      <c r="AB1381" s="87"/>
      <c r="AC1381" s="87"/>
      <c r="AR1381" s="66"/>
      <c r="AS1381" s="66"/>
      <c r="AT1381" s="66"/>
      <c r="AU1381" s="66"/>
      <c r="AV1381" s="66"/>
      <c r="AW1381" s="66"/>
    </row>
    <row r="1382" spans="1:49" x14ac:dyDescent="0.25">
      <c r="A1382" s="66"/>
      <c r="D1382" s="87"/>
      <c r="AB1382" s="87"/>
      <c r="AC1382" s="87"/>
      <c r="AR1382" s="66"/>
      <c r="AS1382" s="66"/>
      <c r="AT1382" s="66"/>
      <c r="AU1382" s="66"/>
      <c r="AV1382" s="66"/>
      <c r="AW1382" s="66"/>
    </row>
    <row r="1383" spans="1:49" x14ac:dyDescent="0.25">
      <c r="A1383" s="66"/>
      <c r="D1383" s="87"/>
      <c r="AB1383" s="87"/>
      <c r="AC1383" s="87"/>
      <c r="AR1383" s="66"/>
      <c r="AS1383" s="66"/>
      <c r="AT1383" s="66"/>
      <c r="AU1383" s="66"/>
      <c r="AV1383" s="66"/>
      <c r="AW1383" s="66"/>
    </row>
    <row r="1384" spans="1:49" x14ac:dyDescent="0.25">
      <c r="A1384" s="66"/>
      <c r="D1384" s="87"/>
      <c r="AB1384" s="87"/>
      <c r="AC1384" s="87"/>
      <c r="AR1384" s="66"/>
      <c r="AS1384" s="66"/>
      <c r="AT1384" s="66"/>
      <c r="AU1384" s="66"/>
      <c r="AV1384" s="66"/>
      <c r="AW1384" s="66"/>
    </row>
    <row r="1385" spans="1:49" x14ac:dyDescent="0.25">
      <c r="A1385" s="66"/>
      <c r="D1385" s="87"/>
      <c r="AB1385" s="87"/>
      <c r="AC1385" s="87"/>
      <c r="AR1385" s="66"/>
      <c r="AS1385" s="66"/>
      <c r="AT1385" s="66"/>
      <c r="AU1385" s="66"/>
      <c r="AV1385" s="66"/>
      <c r="AW1385" s="66"/>
    </row>
    <row r="1386" spans="1:49" x14ac:dyDescent="0.25">
      <c r="A1386" s="66"/>
      <c r="D1386" s="87"/>
      <c r="AB1386" s="87"/>
      <c r="AC1386" s="87"/>
      <c r="AR1386" s="66"/>
      <c r="AS1386" s="66"/>
      <c r="AT1386" s="66"/>
      <c r="AU1386" s="66"/>
      <c r="AV1386" s="66"/>
      <c r="AW1386" s="66"/>
    </row>
    <row r="1387" spans="1:49" x14ac:dyDescent="0.25">
      <c r="A1387" s="66"/>
      <c r="D1387" s="87"/>
      <c r="AB1387" s="87"/>
      <c r="AC1387" s="87"/>
      <c r="AR1387" s="66"/>
      <c r="AS1387" s="66"/>
      <c r="AT1387" s="66"/>
      <c r="AU1387" s="66"/>
      <c r="AV1387" s="66"/>
      <c r="AW1387" s="66"/>
    </row>
    <row r="1388" spans="1:49" x14ac:dyDescent="0.25">
      <c r="A1388" s="66"/>
      <c r="D1388" s="87"/>
      <c r="AB1388" s="87"/>
      <c r="AC1388" s="87"/>
      <c r="AR1388" s="66"/>
      <c r="AS1388" s="66"/>
      <c r="AT1388" s="66"/>
      <c r="AU1388" s="66"/>
      <c r="AV1388" s="66"/>
      <c r="AW1388" s="66"/>
    </row>
    <row r="1389" spans="1:49" x14ac:dyDescent="0.25">
      <c r="A1389" s="66"/>
      <c r="D1389" s="87"/>
      <c r="AB1389" s="87"/>
      <c r="AC1389" s="87"/>
      <c r="AR1389" s="66"/>
      <c r="AS1389" s="66"/>
      <c r="AT1389" s="66"/>
      <c r="AU1389" s="66"/>
      <c r="AV1389" s="66"/>
      <c r="AW1389" s="66"/>
    </row>
    <row r="1390" spans="1:49" x14ac:dyDescent="0.25">
      <c r="A1390" s="66"/>
      <c r="D1390" s="87"/>
      <c r="AB1390" s="87"/>
      <c r="AC1390" s="87"/>
      <c r="AR1390" s="66"/>
      <c r="AS1390" s="66"/>
      <c r="AT1390" s="66"/>
      <c r="AU1390" s="66"/>
      <c r="AV1390" s="66"/>
      <c r="AW1390" s="66"/>
    </row>
    <row r="1391" spans="1:49" x14ac:dyDescent="0.25">
      <c r="A1391" s="66"/>
      <c r="D1391" s="87"/>
      <c r="AB1391" s="87"/>
      <c r="AC1391" s="87"/>
      <c r="AR1391" s="66"/>
      <c r="AS1391" s="66"/>
      <c r="AT1391" s="66"/>
      <c r="AU1391" s="66"/>
      <c r="AV1391" s="66"/>
      <c r="AW1391" s="66"/>
    </row>
    <row r="1392" spans="1:49" x14ac:dyDescent="0.25">
      <c r="A1392" s="66"/>
      <c r="D1392" s="87"/>
      <c r="AB1392" s="87"/>
      <c r="AC1392" s="87"/>
      <c r="AR1392" s="66"/>
      <c r="AS1392" s="66"/>
      <c r="AT1392" s="66"/>
      <c r="AU1392" s="66"/>
      <c r="AV1392" s="66"/>
      <c r="AW1392" s="66"/>
    </row>
    <row r="1393" spans="1:49" x14ac:dyDescent="0.25">
      <c r="A1393" s="66"/>
      <c r="D1393" s="87"/>
      <c r="AB1393" s="87"/>
      <c r="AC1393" s="87"/>
      <c r="AR1393" s="66"/>
      <c r="AS1393" s="66"/>
      <c r="AT1393" s="66"/>
      <c r="AU1393" s="66"/>
      <c r="AV1393" s="66"/>
      <c r="AW1393" s="66"/>
    </row>
    <row r="1394" spans="1:49" x14ac:dyDescent="0.25">
      <c r="A1394" s="66"/>
      <c r="D1394" s="87"/>
      <c r="AB1394" s="87"/>
      <c r="AC1394" s="87"/>
      <c r="AR1394" s="66"/>
      <c r="AS1394" s="66"/>
      <c r="AT1394" s="66"/>
      <c r="AU1394" s="66"/>
      <c r="AV1394" s="66"/>
      <c r="AW1394" s="66"/>
    </row>
    <row r="1395" spans="1:49" x14ac:dyDescent="0.25">
      <c r="A1395" s="66"/>
      <c r="D1395" s="87"/>
      <c r="AB1395" s="87"/>
      <c r="AC1395" s="87"/>
      <c r="AR1395" s="66"/>
      <c r="AS1395" s="66"/>
      <c r="AT1395" s="66"/>
      <c r="AU1395" s="66"/>
      <c r="AV1395" s="66"/>
      <c r="AW1395" s="66"/>
    </row>
    <row r="1396" spans="1:49" x14ac:dyDescent="0.25">
      <c r="A1396" s="66"/>
      <c r="D1396" s="87"/>
      <c r="AB1396" s="87"/>
      <c r="AC1396" s="87"/>
      <c r="AR1396" s="66"/>
      <c r="AS1396" s="66"/>
      <c r="AT1396" s="66"/>
      <c r="AU1396" s="66"/>
      <c r="AV1396" s="66"/>
      <c r="AW1396" s="66"/>
    </row>
    <row r="1397" spans="1:49" x14ac:dyDescent="0.25">
      <c r="A1397" s="66"/>
      <c r="D1397" s="87"/>
      <c r="AB1397" s="87"/>
      <c r="AC1397" s="87"/>
      <c r="AR1397" s="66"/>
      <c r="AS1397" s="66"/>
      <c r="AT1397" s="66"/>
      <c r="AU1397" s="66"/>
      <c r="AV1397" s="66"/>
      <c r="AW1397" s="66"/>
    </row>
    <row r="1398" spans="1:49" x14ac:dyDescent="0.25">
      <c r="A1398" s="66"/>
      <c r="D1398" s="87"/>
      <c r="AB1398" s="87"/>
      <c r="AC1398" s="87"/>
      <c r="AR1398" s="66"/>
      <c r="AS1398" s="66"/>
      <c r="AT1398" s="66"/>
      <c r="AU1398" s="66"/>
      <c r="AV1398" s="66"/>
      <c r="AW1398" s="66"/>
    </row>
    <row r="1399" spans="1:49" x14ac:dyDescent="0.25">
      <c r="A1399" s="66"/>
      <c r="D1399" s="87"/>
      <c r="AB1399" s="87"/>
      <c r="AC1399" s="87"/>
      <c r="AR1399" s="66"/>
      <c r="AS1399" s="66"/>
      <c r="AT1399" s="66"/>
      <c r="AU1399" s="66"/>
      <c r="AV1399" s="66"/>
      <c r="AW1399" s="66"/>
    </row>
    <row r="1400" spans="1:49" x14ac:dyDescent="0.25">
      <c r="A1400" s="66"/>
      <c r="D1400" s="87"/>
      <c r="AB1400" s="87"/>
      <c r="AC1400" s="87"/>
      <c r="AR1400" s="66"/>
      <c r="AS1400" s="66"/>
      <c r="AT1400" s="66"/>
      <c r="AU1400" s="66"/>
      <c r="AV1400" s="66"/>
      <c r="AW1400" s="66"/>
    </row>
    <row r="1401" spans="1:49" x14ac:dyDescent="0.25">
      <c r="A1401" s="66"/>
      <c r="D1401" s="87"/>
      <c r="AB1401" s="87"/>
      <c r="AC1401" s="87"/>
      <c r="AR1401" s="66"/>
      <c r="AS1401" s="66"/>
      <c r="AT1401" s="66"/>
      <c r="AU1401" s="66"/>
      <c r="AV1401" s="66"/>
      <c r="AW1401" s="66"/>
    </row>
    <row r="1402" spans="1:49" x14ac:dyDescent="0.25">
      <c r="A1402" s="66"/>
      <c r="D1402" s="87"/>
      <c r="AB1402" s="87"/>
      <c r="AC1402" s="87"/>
      <c r="AR1402" s="66"/>
      <c r="AS1402" s="66"/>
      <c r="AT1402" s="66"/>
      <c r="AU1402" s="66"/>
      <c r="AV1402" s="66"/>
      <c r="AW1402" s="66"/>
    </row>
    <row r="1403" spans="1:49" x14ac:dyDescent="0.25">
      <c r="A1403" s="66"/>
      <c r="D1403" s="87"/>
      <c r="AB1403" s="87"/>
      <c r="AC1403" s="87"/>
      <c r="AR1403" s="66"/>
      <c r="AS1403" s="66"/>
      <c r="AT1403" s="66"/>
      <c r="AU1403" s="66"/>
      <c r="AV1403" s="66"/>
      <c r="AW1403" s="66"/>
    </row>
    <row r="1404" spans="1:49" x14ac:dyDescent="0.25">
      <c r="A1404" s="66"/>
      <c r="D1404" s="87"/>
      <c r="AB1404" s="87"/>
      <c r="AC1404" s="87"/>
      <c r="AR1404" s="66"/>
      <c r="AS1404" s="66"/>
      <c r="AT1404" s="66"/>
      <c r="AU1404" s="66"/>
      <c r="AV1404" s="66"/>
      <c r="AW1404" s="66"/>
    </row>
    <row r="1405" spans="1:49" x14ac:dyDescent="0.25">
      <c r="A1405" s="66"/>
      <c r="D1405" s="87"/>
      <c r="AB1405" s="87"/>
      <c r="AC1405" s="87"/>
      <c r="AR1405" s="66"/>
      <c r="AS1405" s="66"/>
      <c r="AT1405" s="66"/>
      <c r="AU1405" s="66"/>
      <c r="AV1405" s="66"/>
      <c r="AW1405" s="66"/>
    </row>
    <row r="1406" spans="1:49" x14ac:dyDescent="0.25">
      <c r="A1406" s="66"/>
      <c r="D1406" s="87"/>
      <c r="AB1406" s="87"/>
      <c r="AC1406" s="87"/>
      <c r="AR1406" s="66"/>
      <c r="AS1406" s="66"/>
      <c r="AT1406" s="66"/>
      <c r="AU1406" s="66"/>
      <c r="AV1406" s="66"/>
      <c r="AW1406" s="66"/>
    </row>
    <row r="1407" spans="1:49" x14ac:dyDescent="0.25">
      <c r="A1407" s="66"/>
      <c r="D1407" s="87"/>
      <c r="AB1407" s="87"/>
      <c r="AC1407" s="87"/>
      <c r="AR1407" s="66"/>
      <c r="AS1407" s="66"/>
      <c r="AT1407" s="66"/>
      <c r="AU1407" s="66"/>
      <c r="AV1407" s="66"/>
      <c r="AW1407" s="66"/>
    </row>
    <row r="1408" spans="1:49" x14ac:dyDescent="0.25">
      <c r="A1408" s="66"/>
      <c r="D1408" s="87"/>
      <c r="AB1408" s="87"/>
      <c r="AC1408" s="87"/>
      <c r="AR1408" s="66"/>
      <c r="AS1408" s="66"/>
      <c r="AT1408" s="66"/>
      <c r="AU1408" s="66"/>
      <c r="AV1408" s="66"/>
      <c r="AW1408" s="66"/>
    </row>
    <row r="1409" spans="1:49" x14ac:dyDescent="0.25">
      <c r="A1409" s="66"/>
      <c r="D1409" s="87"/>
      <c r="AB1409" s="87"/>
      <c r="AC1409" s="87"/>
      <c r="AR1409" s="66"/>
      <c r="AS1409" s="66"/>
      <c r="AT1409" s="66"/>
      <c r="AU1409" s="66"/>
      <c r="AV1409" s="66"/>
      <c r="AW1409" s="66"/>
    </row>
    <row r="1410" spans="1:49" x14ac:dyDescent="0.25">
      <c r="A1410" s="66"/>
      <c r="D1410" s="87"/>
      <c r="AB1410" s="87"/>
      <c r="AC1410" s="87"/>
      <c r="AR1410" s="66"/>
      <c r="AS1410" s="66"/>
      <c r="AT1410" s="66"/>
      <c r="AU1410" s="66"/>
      <c r="AV1410" s="66"/>
      <c r="AW1410" s="66"/>
    </row>
    <row r="1411" spans="1:49" x14ac:dyDescent="0.25">
      <c r="A1411" s="66"/>
      <c r="D1411" s="87"/>
      <c r="AB1411" s="87"/>
      <c r="AC1411" s="87"/>
      <c r="AR1411" s="66"/>
      <c r="AS1411" s="66"/>
      <c r="AT1411" s="66"/>
      <c r="AU1411" s="66"/>
      <c r="AV1411" s="66"/>
      <c r="AW1411" s="66"/>
    </row>
    <row r="1412" spans="1:49" x14ac:dyDescent="0.25">
      <c r="A1412" s="66"/>
      <c r="D1412" s="87"/>
      <c r="AB1412" s="87"/>
      <c r="AC1412" s="87"/>
      <c r="AR1412" s="66"/>
      <c r="AS1412" s="66"/>
      <c r="AT1412" s="66"/>
      <c r="AU1412" s="66"/>
      <c r="AV1412" s="66"/>
      <c r="AW1412" s="66"/>
    </row>
    <row r="1413" spans="1:49" x14ac:dyDescent="0.25">
      <c r="A1413" s="66"/>
      <c r="D1413" s="87"/>
      <c r="AB1413" s="87"/>
      <c r="AC1413" s="87"/>
      <c r="AR1413" s="66"/>
      <c r="AS1413" s="66"/>
      <c r="AT1413" s="66"/>
      <c r="AU1413" s="66"/>
      <c r="AV1413" s="66"/>
      <c r="AW1413" s="66"/>
    </row>
    <row r="1414" spans="1:49" x14ac:dyDescent="0.25">
      <c r="A1414" s="66"/>
      <c r="D1414" s="87"/>
      <c r="AB1414" s="87"/>
      <c r="AC1414" s="87"/>
      <c r="AR1414" s="66"/>
      <c r="AS1414" s="66"/>
      <c r="AT1414" s="66"/>
      <c r="AU1414" s="66"/>
      <c r="AV1414" s="66"/>
      <c r="AW1414" s="66"/>
    </row>
    <row r="1415" spans="1:49" x14ac:dyDescent="0.25">
      <c r="A1415" s="66"/>
      <c r="D1415" s="87"/>
      <c r="AB1415" s="87"/>
      <c r="AC1415" s="87"/>
      <c r="AR1415" s="66"/>
      <c r="AS1415" s="66"/>
      <c r="AT1415" s="66"/>
      <c r="AU1415" s="66"/>
      <c r="AV1415" s="66"/>
      <c r="AW1415" s="66"/>
    </row>
    <row r="1416" spans="1:49" x14ac:dyDescent="0.25">
      <c r="A1416" s="66"/>
      <c r="D1416" s="87"/>
      <c r="AB1416" s="87"/>
      <c r="AC1416" s="87"/>
      <c r="AR1416" s="66"/>
      <c r="AS1416" s="66"/>
      <c r="AT1416" s="66"/>
      <c r="AU1416" s="66"/>
      <c r="AV1416" s="66"/>
      <c r="AW1416" s="66"/>
    </row>
    <row r="1417" spans="1:49" x14ac:dyDescent="0.25">
      <c r="A1417" s="66"/>
      <c r="D1417" s="87"/>
      <c r="AB1417" s="87"/>
      <c r="AC1417" s="87"/>
      <c r="AR1417" s="66"/>
      <c r="AS1417" s="66"/>
      <c r="AT1417" s="66"/>
      <c r="AU1417" s="66"/>
      <c r="AV1417" s="66"/>
      <c r="AW1417" s="66"/>
    </row>
    <row r="1418" spans="1:49" x14ac:dyDescent="0.25">
      <c r="A1418" s="66"/>
      <c r="D1418" s="87"/>
      <c r="AB1418" s="87"/>
      <c r="AC1418" s="87"/>
      <c r="AR1418" s="66"/>
      <c r="AS1418" s="66"/>
      <c r="AT1418" s="66"/>
      <c r="AU1418" s="66"/>
      <c r="AV1418" s="66"/>
      <c r="AW1418" s="66"/>
    </row>
    <row r="1419" spans="1:49" x14ac:dyDescent="0.25">
      <c r="A1419" s="66"/>
      <c r="D1419" s="87"/>
      <c r="AB1419" s="87"/>
      <c r="AC1419" s="87"/>
      <c r="AR1419" s="66"/>
      <c r="AS1419" s="66"/>
      <c r="AT1419" s="66"/>
      <c r="AU1419" s="66"/>
      <c r="AV1419" s="66"/>
      <c r="AW1419" s="66"/>
    </row>
    <row r="1420" spans="1:49" x14ac:dyDescent="0.25">
      <c r="A1420" s="66"/>
      <c r="D1420" s="87"/>
      <c r="AB1420" s="87"/>
      <c r="AC1420" s="87"/>
      <c r="AR1420" s="66"/>
      <c r="AS1420" s="66"/>
      <c r="AT1420" s="66"/>
      <c r="AU1420" s="66"/>
      <c r="AV1420" s="66"/>
      <c r="AW1420" s="66"/>
    </row>
    <row r="1421" spans="1:49" x14ac:dyDescent="0.25">
      <c r="A1421" s="66"/>
      <c r="D1421" s="87"/>
      <c r="AB1421" s="87"/>
      <c r="AC1421" s="87"/>
      <c r="AR1421" s="66"/>
      <c r="AS1421" s="66"/>
      <c r="AT1421" s="66"/>
      <c r="AU1421" s="66"/>
      <c r="AV1421" s="66"/>
      <c r="AW1421" s="66"/>
    </row>
    <row r="1422" spans="1:49" x14ac:dyDescent="0.25">
      <c r="A1422" s="66"/>
      <c r="D1422" s="87"/>
      <c r="AB1422" s="87"/>
      <c r="AC1422" s="87"/>
      <c r="AR1422" s="66"/>
      <c r="AS1422" s="66"/>
      <c r="AT1422" s="66"/>
      <c r="AU1422" s="66"/>
      <c r="AV1422" s="66"/>
      <c r="AW1422" s="66"/>
    </row>
    <row r="1423" spans="1:49" x14ac:dyDescent="0.25">
      <c r="A1423" s="66"/>
      <c r="D1423" s="87"/>
      <c r="AB1423" s="87"/>
      <c r="AC1423" s="87"/>
      <c r="AR1423" s="66"/>
      <c r="AS1423" s="66"/>
      <c r="AT1423" s="66"/>
      <c r="AU1423" s="66"/>
      <c r="AV1423" s="66"/>
      <c r="AW1423" s="66"/>
    </row>
    <row r="1424" spans="1:49" x14ac:dyDescent="0.25">
      <c r="A1424" s="66"/>
      <c r="D1424" s="87"/>
      <c r="AB1424" s="87"/>
      <c r="AC1424" s="87"/>
      <c r="AR1424" s="66"/>
      <c r="AS1424" s="66"/>
      <c r="AT1424" s="66"/>
      <c r="AU1424" s="66"/>
      <c r="AV1424" s="66"/>
      <c r="AW1424" s="66"/>
    </row>
    <row r="1425" spans="1:49" x14ac:dyDescent="0.25">
      <c r="A1425" s="66"/>
      <c r="D1425" s="87"/>
      <c r="AB1425" s="87"/>
      <c r="AC1425" s="87"/>
      <c r="AR1425" s="66"/>
      <c r="AS1425" s="66"/>
      <c r="AT1425" s="66"/>
      <c r="AU1425" s="66"/>
      <c r="AV1425" s="66"/>
      <c r="AW1425" s="66"/>
    </row>
    <row r="1426" spans="1:49" x14ac:dyDescent="0.25">
      <c r="A1426" s="66"/>
      <c r="D1426" s="87"/>
      <c r="AB1426" s="87"/>
      <c r="AC1426" s="87"/>
      <c r="AR1426" s="66"/>
      <c r="AS1426" s="66"/>
      <c r="AT1426" s="66"/>
      <c r="AU1426" s="66"/>
      <c r="AV1426" s="66"/>
      <c r="AW1426" s="66"/>
    </row>
    <row r="1427" spans="1:49" x14ac:dyDescent="0.25">
      <c r="A1427" s="66"/>
      <c r="D1427" s="87"/>
      <c r="AB1427" s="87"/>
      <c r="AC1427" s="87"/>
      <c r="AR1427" s="66"/>
      <c r="AS1427" s="66"/>
      <c r="AT1427" s="66"/>
      <c r="AU1427" s="66"/>
      <c r="AV1427" s="66"/>
      <c r="AW1427" s="66"/>
    </row>
    <row r="1428" spans="1:49" x14ac:dyDescent="0.25">
      <c r="A1428" s="66"/>
      <c r="D1428" s="87"/>
      <c r="AB1428" s="87"/>
      <c r="AC1428" s="87"/>
      <c r="AR1428" s="66"/>
      <c r="AS1428" s="66"/>
      <c r="AT1428" s="66"/>
      <c r="AU1428" s="66"/>
      <c r="AV1428" s="66"/>
      <c r="AW1428" s="66"/>
    </row>
    <row r="1429" spans="1:49" x14ac:dyDescent="0.25">
      <c r="A1429" s="66"/>
      <c r="D1429" s="87"/>
      <c r="AB1429" s="87"/>
      <c r="AC1429" s="87"/>
      <c r="AR1429" s="66"/>
      <c r="AS1429" s="66"/>
      <c r="AT1429" s="66"/>
      <c r="AU1429" s="66"/>
      <c r="AV1429" s="66"/>
      <c r="AW1429" s="66"/>
    </row>
    <row r="1430" spans="1:49" x14ac:dyDescent="0.25">
      <c r="A1430" s="66"/>
      <c r="D1430" s="87"/>
      <c r="AB1430" s="87"/>
      <c r="AC1430" s="87"/>
      <c r="AR1430" s="66"/>
      <c r="AS1430" s="66"/>
      <c r="AT1430" s="66"/>
      <c r="AU1430" s="66"/>
      <c r="AV1430" s="66"/>
      <c r="AW1430" s="66"/>
    </row>
    <row r="1431" spans="1:49" x14ac:dyDescent="0.25">
      <c r="A1431" s="66"/>
      <c r="D1431" s="87"/>
      <c r="AB1431" s="87"/>
      <c r="AC1431" s="87"/>
      <c r="AR1431" s="66"/>
      <c r="AS1431" s="66"/>
      <c r="AT1431" s="66"/>
      <c r="AU1431" s="66"/>
      <c r="AV1431" s="66"/>
      <c r="AW1431" s="66"/>
    </row>
    <row r="1432" spans="1:49" x14ac:dyDescent="0.25">
      <c r="A1432" s="66"/>
      <c r="D1432" s="87"/>
      <c r="AB1432" s="87"/>
      <c r="AC1432" s="87"/>
      <c r="AR1432" s="66"/>
      <c r="AS1432" s="66"/>
      <c r="AT1432" s="66"/>
      <c r="AU1432" s="66"/>
      <c r="AV1432" s="66"/>
      <c r="AW1432" s="66"/>
    </row>
    <row r="1433" spans="1:49" x14ac:dyDescent="0.25">
      <c r="A1433" s="66"/>
      <c r="D1433" s="87"/>
      <c r="AB1433" s="87"/>
      <c r="AC1433" s="87"/>
      <c r="AR1433" s="66"/>
      <c r="AS1433" s="66"/>
      <c r="AT1433" s="66"/>
      <c r="AU1433" s="66"/>
      <c r="AV1433" s="66"/>
      <c r="AW1433" s="66"/>
    </row>
    <row r="1434" spans="1:49" x14ac:dyDescent="0.25">
      <c r="A1434" s="66"/>
      <c r="D1434" s="87"/>
      <c r="AB1434" s="87"/>
      <c r="AC1434" s="87"/>
      <c r="AR1434" s="66"/>
      <c r="AS1434" s="66"/>
      <c r="AT1434" s="66"/>
      <c r="AU1434" s="66"/>
      <c r="AV1434" s="66"/>
      <c r="AW1434" s="66"/>
    </row>
    <row r="1435" spans="1:49" x14ac:dyDescent="0.25">
      <c r="A1435" s="66"/>
      <c r="D1435" s="87"/>
      <c r="AB1435" s="87"/>
      <c r="AC1435" s="87"/>
      <c r="AR1435" s="66"/>
      <c r="AS1435" s="66"/>
      <c r="AT1435" s="66"/>
      <c r="AU1435" s="66"/>
      <c r="AV1435" s="66"/>
      <c r="AW1435" s="66"/>
    </row>
    <row r="1436" spans="1:49" x14ac:dyDescent="0.25">
      <c r="A1436" s="66"/>
      <c r="D1436" s="87"/>
      <c r="AB1436" s="87"/>
      <c r="AC1436" s="87"/>
      <c r="AR1436" s="66"/>
      <c r="AS1436" s="66"/>
      <c r="AT1436" s="66"/>
      <c r="AU1436" s="66"/>
      <c r="AV1436" s="66"/>
      <c r="AW1436" s="66"/>
    </row>
    <row r="1437" spans="1:49" x14ac:dyDescent="0.25">
      <c r="A1437" s="66"/>
      <c r="D1437" s="87"/>
      <c r="AB1437" s="87"/>
      <c r="AC1437" s="87"/>
      <c r="AR1437" s="66"/>
      <c r="AS1437" s="66"/>
      <c r="AT1437" s="66"/>
      <c r="AU1437" s="66"/>
      <c r="AV1437" s="66"/>
      <c r="AW1437" s="66"/>
    </row>
    <row r="1438" spans="1:49" x14ac:dyDescent="0.25">
      <c r="A1438" s="66"/>
      <c r="D1438" s="87"/>
      <c r="AB1438" s="87"/>
      <c r="AC1438" s="87"/>
      <c r="AR1438" s="66"/>
      <c r="AS1438" s="66"/>
      <c r="AT1438" s="66"/>
      <c r="AU1438" s="66"/>
      <c r="AV1438" s="66"/>
      <c r="AW1438" s="66"/>
    </row>
    <row r="1439" spans="1:49" x14ac:dyDescent="0.25">
      <c r="A1439" s="66"/>
      <c r="D1439" s="87"/>
      <c r="AB1439" s="87"/>
      <c r="AC1439" s="87"/>
      <c r="AR1439" s="66"/>
      <c r="AS1439" s="66"/>
      <c r="AT1439" s="66"/>
      <c r="AU1439" s="66"/>
      <c r="AV1439" s="66"/>
      <c r="AW1439" s="66"/>
    </row>
    <row r="1440" spans="1:49" x14ac:dyDescent="0.25">
      <c r="A1440" s="66"/>
      <c r="D1440" s="87"/>
      <c r="AB1440" s="87"/>
      <c r="AC1440" s="87"/>
      <c r="AR1440" s="66"/>
      <c r="AS1440" s="66"/>
      <c r="AT1440" s="66"/>
      <c r="AU1440" s="66"/>
      <c r="AV1440" s="66"/>
      <c r="AW1440" s="66"/>
    </row>
    <row r="1441" spans="1:49" x14ac:dyDescent="0.25">
      <c r="A1441" s="66"/>
      <c r="D1441" s="87"/>
      <c r="AB1441" s="87"/>
      <c r="AC1441" s="87"/>
      <c r="AR1441" s="66"/>
      <c r="AS1441" s="66"/>
      <c r="AT1441" s="66"/>
      <c r="AU1441" s="66"/>
      <c r="AV1441" s="66"/>
      <c r="AW1441" s="66"/>
    </row>
    <row r="1442" spans="1:49" x14ac:dyDescent="0.25">
      <c r="A1442" s="66"/>
      <c r="D1442" s="87"/>
      <c r="AB1442" s="87"/>
      <c r="AC1442" s="87"/>
      <c r="AR1442" s="66"/>
      <c r="AS1442" s="66"/>
      <c r="AT1442" s="66"/>
      <c r="AU1442" s="66"/>
      <c r="AV1442" s="66"/>
      <c r="AW1442" s="66"/>
    </row>
    <row r="1443" spans="1:49" x14ac:dyDescent="0.25">
      <c r="A1443" s="66"/>
      <c r="D1443" s="87"/>
      <c r="AB1443" s="87"/>
      <c r="AC1443" s="87"/>
      <c r="AR1443" s="66"/>
      <c r="AS1443" s="66"/>
      <c r="AT1443" s="66"/>
      <c r="AU1443" s="66"/>
      <c r="AV1443" s="66"/>
      <c r="AW1443" s="66"/>
    </row>
    <row r="1444" spans="1:49" x14ac:dyDescent="0.25">
      <c r="A1444" s="66"/>
      <c r="D1444" s="87"/>
      <c r="AB1444" s="87"/>
      <c r="AC1444" s="87"/>
      <c r="AR1444" s="66"/>
      <c r="AS1444" s="66"/>
      <c r="AT1444" s="66"/>
      <c r="AU1444" s="66"/>
      <c r="AV1444" s="66"/>
      <c r="AW1444" s="66"/>
    </row>
    <row r="1445" spans="1:49" x14ac:dyDescent="0.25">
      <c r="A1445" s="66"/>
      <c r="D1445" s="87"/>
      <c r="AB1445" s="87"/>
      <c r="AC1445" s="87"/>
      <c r="AR1445" s="66"/>
      <c r="AS1445" s="66"/>
      <c r="AT1445" s="66"/>
      <c r="AU1445" s="66"/>
      <c r="AV1445" s="66"/>
      <c r="AW1445" s="66"/>
    </row>
    <row r="1446" spans="1:49" x14ac:dyDescent="0.25">
      <c r="A1446" s="66"/>
      <c r="D1446" s="87"/>
      <c r="AB1446" s="87"/>
      <c r="AC1446" s="87"/>
      <c r="AR1446" s="66"/>
      <c r="AS1446" s="66"/>
      <c r="AT1446" s="66"/>
      <c r="AU1446" s="66"/>
      <c r="AV1446" s="66"/>
      <c r="AW1446" s="66"/>
    </row>
    <row r="1447" spans="1:49" x14ac:dyDescent="0.25">
      <c r="A1447" s="66"/>
      <c r="D1447" s="87"/>
      <c r="AB1447" s="87"/>
      <c r="AC1447" s="87"/>
      <c r="AR1447" s="66"/>
      <c r="AS1447" s="66"/>
      <c r="AT1447" s="66"/>
      <c r="AU1447" s="66"/>
      <c r="AV1447" s="66"/>
      <c r="AW1447" s="66"/>
    </row>
    <row r="1448" spans="1:49" x14ac:dyDescent="0.25">
      <c r="A1448" s="66"/>
      <c r="D1448" s="87"/>
      <c r="AB1448" s="87"/>
      <c r="AC1448" s="87"/>
      <c r="AR1448" s="66"/>
      <c r="AS1448" s="66"/>
      <c r="AT1448" s="66"/>
      <c r="AU1448" s="66"/>
      <c r="AV1448" s="66"/>
      <c r="AW1448" s="66"/>
    </row>
    <row r="1449" spans="1:49" x14ac:dyDescent="0.25">
      <c r="A1449" s="66"/>
      <c r="D1449" s="87"/>
      <c r="AB1449" s="87"/>
      <c r="AC1449" s="87"/>
      <c r="AR1449" s="66"/>
      <c r="AS1449" s="66"/>
      <c r="AT1449" s="66"/>
      <c r="AU1449" s="66"/>
      <c r="AV1449" s="66"/>
      <c r="AW1449" s="66"/>
    </row>
    <row r="1450" spans="1:49" x14ac:dyDescent="0.25">
      <c r="A1450" s="66"/>
      <c r="D1450" s="87"/>
      <c r="AB1450" s="87"/>
      <c r="AC1450" s="87"/>
      <c r="AR1450" s="66"/>
      <c r="AS1450" s="66"/>
      <c r="AT1450" s="66"/>
      <c r="AU1450" s="66"/>
      <c r="AV1450" s="66"/>
      <c r="AW1450" s="66"/>
    </row>
    <row r="1451" spans="1:49" x14ac:dyDescent="0.25">
      <c r="A1451" s="66"/>
      <c r="D1451" s="87"/>
      <c r="AB1451" s="87"/>
      <c r="AC1451" s="87"/>
      <c r="AR1451" s="66"/>
      <c r="AS1451" s="66"/>
      <c r="AT1451" s="66"/>
      <c r="AU1451" s="66"/>
      <c r="AV1451" s="66"/>
      <c r="AW1451" s="66"/>
    </row>
    <row r="1452" spans="1:49" x14ac:dyDescent="0.25">
      <c r="A1452" s="66"/>
      <c r="D1452" s="87"/>
      <c r="AB1452" s="87"/>
      <c r="AC1452" s="87"/>
      <c r="AR1452" s="66"/>
      <c r="AS1452" s="66"/>
      <c r="AT1452" s="66"/>
      <c r="AU1452" s="66"/>
      <c r="AV1452" s="66"/>
      <c r="AW1452" s="66"/>
    </row>
    <row r="1453" spans="1:49" x14ac:dyDescent="0.25">
      <c r="A1453" s="66"/>
      <c r="D1453" s="87"/>
      <c r="AB1453" s="87"/>
      <c r="AC1453" s="87"/>
      <c r="AR1453" s="66"/>
      <c r="AS1453" s="66"/>
      <c r="AT1453" s="66"/>
      <c r="AU1453" s="66"/>
      <c r="AV1453" s="66"/>
      <c r="AW1453" s="66"/>
    </row>
    <row r="1454" spans="1:49" x14ac:dyDescent="0.25">
      <c r="A1454" s="66"/>
      <c r="D1454" s="87"/>
      <c r="AB1454" s="87"/>
      <c r="AC1454" s="87"/>
      <c r="AR1454" s="66"/>
      <c r="AS1454" s="66"/>
      <c r="AT1454" s="66"/>
      <c r="AU1454" s="66"/>
      <c r="AV1454" s="66"/>
      <c r="AW1454" s="66"/>
    </row>
    <row r="1455" spans="1:49" x14ac:dyDescent="0.25">
      <c r="A1455" s="66"/>
      <c r="D1455" s="87"/>
      <c r="AB1455" s="87"/>
      <c r="AC1455" s="87"/>
      <c r="AR1455" s="66"/>
      <c r="AS1455" s="66"/>
      <c r="AT1455" s="66"/>
      <c r="AU1455" s="66"/>
      <c r="AV1455" s="66"/>
      <c r="AW1455" s="66"/>
    </row>
    <row r="1456" spans="1:49" x14ac:dyDescent="0.25">
      <c r="A1456" s="66"/>
      <c r="D1456" s="87"/>
      <c r="AB1456" s="87"/>
      <c r="AC1456" s="87"/>
      <c r="AR1456" s="66"/>
      <c r="AS1456" s="66"/>
      <c r="AT1456" s="66"/>
      <c r="AU1456" s="66"/>
      <c r="AV1456" s="66"/>
      <c r="AW1456" s="66"/>
    </row>
    <row r="1457" spans="1:49" x14ac:dyDescent="0.25">
      <c r="A1457" s="66"/>
      <c r="D1457" s="87"/>
      <c r="AB1457" s="87"/>
      <c r="AC1457" s="87"/>
      <c r="AR1457" s="66"/>
      <c r="AS1457" s="66"/>
      <c r="AT1457" s="66"/>
      <c r="AU1457" s="66"/>
      <c r="AV1457" s="66"/>
      <c r="AW1457" s="66"/>
    </row>
    <row r="1458" spans="1:49" x14ac:dyDescent="0.25">
      <c r="A1458" s="66"/>
      <c r="D1458" s="87"/>
      <c r="AB1458" s="87"/>
      <c r="AC1458" s="87"/>
      <c r="AR1458" s="66"/>
      <c r="AS1458" s="66"/>
      <c r="AT1458" s="66"/>
      <c r="AU1458" s="66"/>
      <c r="AV1458" s="66"/>
      <c r="AW1458" s="66"/>
    </row>
    <row r="1459" spans="1:49" x14ac:dyDescent="0.25">
      <c r="A1459" s="66"/>
      <c r="D1459" s="87"/>
      <c r="AB1459" s="87"/>
      <c r="AC1459" s="87"/>
      <c r="AR1459" s="66"/>
      <c r="AS1459" s="66"/>
      <c r="AT1459" s="66"/>
      <c r="AU1459" s="66"/>
      <c r="AV1459" s="66"/>
      <c r="AW1459" s="66"/>
    </row>
    <row r="1460" spans="1:49" x14ac:dyDescent="0.25">
      <c r="A1460" s="66"/>
      <c r="D1460" s="87"/>
      <c r="AB1460" s="87"/>
      <c r="AC1460" s="87"/>
      <c r="AR1460" s="66"/>
      <c r="AS1460" s="66"/>
      <c r="AT1460" s="66"/>
      <c r="AU1460" s="66"/>
      <c r="AV1460" s="66"/>
      <c r="AW1460" s="66"/>
    </row>
    <row r="1461" spans="1:49" x14ac:dyDescent="0.25">
      <c r="A1461" s="66"/>
      <c r="D1461" s="87"/>
      <c r="AB1461" s="87"/>
      <c r="AC1461" s="87"/>
      <c r="AR1461" s="66"/>
      <c r="AS1461" s="66"/>
      <c r="AT1461" s="66"/>
      <c r="AU1461" s="66"/>
      <c r="AV1461" s="66"/>
      <c r="AW1461" s="66"/>
    </row>
    <row r="1462" spans="1:49" x14ac:dyDescent="0.25">
      <c r="A1462" s="66"/>
      <c r="D1462" s="87"/>
      <c r="AB1462" s="87"/>
      <c r="AC1462" s="87"/>
      <c r="AR1462" s="66"/>
      <c r="AS1462" s="66"/>
      <c r="AT1462" s="66"/>
      <c r="AU1462" s="66"/>
      <c r="AV1462" s="66"/>
      <c r="AW1462" s="66"/>
    </row>
    <row r="1463" spans="1:49" x14ac:dyDescent="0.25">
      <c r="A1463" s="66"/>
      <c r="D1463" s="87"/>
      <c r="AB1463" s="87"/>
      <c r="AC1463" s="87"/>
      <c r="AR1463" s="66"/>
      <c r="AS1463" s="66"/>
      <c r="AT1463" s="66"/>
      <c r="AU1463" s="66"/>
      <c r="AV1463" s="66"/>
      <c r="AW1463" s="66"/>
    </row>
    <row r="1464" spans="1:49" x14ac:dyDescent="0.25">
      <c r="A1464" s="66"/>
      <c r="D1464" s="87"/>
      <c r="AB1464" s="87"/>
      <c r="AC1464" s="87"/>
      <c r="AR1464" s="66"/>
      <c r="AS1464" s="66"/>
      <c r="AT1464" s="66"/>
      <c r="AU1464" s="66"/>
      <c r="AV1464" s="66"/>
      <c r="AW1464" s="66"/>
    </row>
    <row r="1465" spans="1:49" x14ac:dyDescent="0.25">
      <c r="A1465" s="66"/>
      <c r="D1465" s="87"/>
      <c r="AB1465" s="87"/>
      <c r="AC1465" s="87"/>
      <c r="AR1465" s="66"/>
      <c r="AS1465" s="66"/>
      <c r="AT1465" s="66"/>
      <c r="AU1465" s="66"/>
      <c r="AV1465" s="66"/>
      <c r="AW1465" s="66"/>
    </row>
    <row r="1466" spans="1:49" x14ac:dyDescent="0.25">
      <c r="A1466" s="66"/>
      <c r="D1466" s="87"/>
      <c r="AB1466" s="87"/>
      <c r="AC1466" s="87"/>
      <c r="AR1466" s="66"/>
      <c r="AS1466" s="66"/>
      <c r="AT1466" s="66"/>
      <c r="AU1466" s="66"/>
      <c r="AV1466" s="66"/>
      <c r="AW1466" s="66"/>
    </row>
    <row r="1467" spans="1:49" x14ac:dyDescent="0.25">
      <c r="A1467" s="66"/>
      <c r="D1467" s="87"/>
      <c r="AB1467" s="87"/>
      <c r="AC1467" s="87"/>
      <c r="AR1467" s="66"/>
      <c r="AS1467" s="66"/>
      <c r="AT1467" s="66"/>
      <c r="AU1467" s="66"/>
      <c r="AV1467" s="66"/>
      <c r="AW1467" s="66"/>
    </row>
    <row r="1468" spans="1:49" x14ac:dyDescent="0.25">
      <c r="A1468" s="66"/>
      <c r="D1468" s="87"/>
      <c r="AB1468" s="87"/>
      <c r="AC1468" s="87"/>
      <c r="AR1468" s="66"/>
      <c r="AS1468" s="66"/>
      <c r="AT1468" s="66"/>
      <c r="AU1468" s="66"/>
      <c r="AV1468" s="66"/>
      <c r="AW1468" s="66"/>
    </row>
    <row r="1469" spans="1:49" x14ac:dyDescent="0.25">
      <c r="A1469" s="66"/>
      <c r="D1469" s="87"/>
      <c r="AB1469" s="87"/>
      <c r="AC1469" s="87"/>
      <c r="AR1469" s="66"/>
      <c r="AS1469" s="66"/>
      <c r="AT1469" s="66"/>
      <c r="AU1469" s="66"/>
      <c r="AV1469" s="66"/>
      <c r="AW1469" s="66"/>
    </row>
    <row r="1470" spans="1:49" x14ac:dyDescent="0.25">
      <c r="A1470" s="66"/>
      <c r="D1470" s="87"/>
      <c r="AB1470" s="87"/>
      <c r="AC1470" s="87"/>
      <c r="AR1470" s="66"/>
      <c r="AS1470" s="66"/>
      <c r="AT1470" s="66"/>
      <c r="AU1470" s="66"/>
      <c r="AV1470" s="66"/>
      <c r="AW1470" s="66"/>
    </row>
    <row r="1471" spans="1:49" x14ac:dyDescent="0.25">
      <c r="A1471" s="66"/>
      <c r="D1471" s="87"/>
      <c r="AB1471" s="87"/>
      <c r="AC1471" s="87"/>
      <c r="AR1471" s="66"/>
      <c r="AS1471" s="66"/>
      <c r="AT1471" s="66"/>
      <c r="AU1471" s="66"/>
      <c r="AV1471" s="66"/>
      <c r="AW1471" s="66"/>
    </row>
    <row r="1472" spans="1:49" x14ac:dyDescent="0.25">
      <c r="A1472" s="66"/>
      <c r="D1472" s="87"/>
      <c r="AB1472" s="87"/>
      <c r="AC1472" s="87"/>
      <c r="AR1472" s="66"/>
      <c r="AS1472" s="66"/>
      <c r="AT1472" s="66"/>
      <c r="AU1472" s="66"/>
      <c r="AV1472" s="66"/>
      <c r="AW1472" s="66"/>
    </row>
    <row r="1473" spans="1:49" x14ac:dyDescent="0.25">
      <c r="A1473" s="66"/>
      <c r="D1473" s="87"/>
      <c r="AB1473" s="87"/>
      <c r="AC1473" s="87"/>
      <c r="AR1473" s="66"/>
      <c r="AS1473" s="66"/>
      <c r="AT1473" s="66"/>
      <c r="AU1473" s="66"/>
      <c r="AV1473" s="66"/>
      <c r="AW1473" s="66"/>
    </row>
    <row r="1474" spans="1:49" x14ac:dyDescent="0.25">
      <c r="A1474" s="66"/>
      <c r="D1474" s="87"/>
      <c r="AB1474" s="87"/>
      <c r="AC1474" s="87"/>
      <c r="AR1474" s="66"/>
      <c r="AS1474" s="66"/>
      <c r="AT1474" s="66"/>
      <c r="AU1474" s="66"/>
      <c r="AV1474" s="66"/>
      <c r="AW1474" s="66"/>
    </row>
    <row r="1475" spans="1:49" x14ac:dyDescent="0.25">
      <c r="A1475" s="66"/>
      <c r="D1475" s="87"/>
      <c r="AB1475" s="87"/>
      <c r="AC1475" s="87"/>
      <c r="AR1475" s="66"/>
      <c r="AS1475" s="66"/>
      <c r="AT1475" s="66"/>
      <c r="AU1475" s="66"/>
      <c r="AV1475" s="66"/>
      <c r="AW1475" s="66"/>
    </row>
    <row r="1476" spans="1:49" x14ac:dyDescent="0.25">
      <c r="A1476" s="66"/>
      <c r="D1476" s="87"/>
      <c r="AB1476" s="87"/>
      <c r="AC1476" s="87"/>
      <c r="AR1476" s="66"/>
      <c r="AS1476" s="66"/>
      <c r="AT1476" s="66"/>
      <c r="AU1476" s="66"/>
      <c r="AV1476" s="66"/>
      <c r="AW1476" s="66"/>
    </row>
    <row r="1477" spans="1:49" x14ac:dyDescent="0.25">
      <c r="A1477" s="66"/>
      <c r="D1477" s="87"/>
      <c r="AB1477" s="87"/>
      <c r="AC1477" s="87"/>
      <c r="AR1477" s="66"/>
      <c r="AS1477" s="66"/>
      <c r="AT1477" s="66"/>
      <c r="AU1477" s="66"/>
      <c r="AV1477" s="66"/>
      <c r="AW1477" s="66"/>
    </row>
    <row r="1478" spans="1:49" x14ac:dyDescent="0.25">
      <c r="A1478" s="66"/>
      <c r="D1478" s="87"/>
      <c r="AB1478" s="87"/>
      <c r="AC1478" s="87"/>
      <c r="AR1478" s="66"/>
      <c r="AS1478" s="66"/>
      <c r="AT1478" s="66"/>
      <c r="AU1478" s="66"/>
      <c r="AV1478" s="66"/>
      <c r="AW1478" s="66"/>
    </row>
    <row r="1479" spans="1:49" x14ac:dyDescent="0.25">
      <c r="A1479" s="66"/>
      <c r="D1479" s="87"/>
      <c r="AB1479" s="87"/>
      <c r="AC1479" s="87"/>
      <c r="AR1479" s="66"/>
      <c r="AS1479" s="66"/>
      <c r="AT1479" s="66"/>
      <c r="AU1479" s="66"/>
      <c r="AV1479" s="66"/>
      <c r="AW1479" s="66"/>
    </row>
    <row r="1480" spans="1:49" x14ac:dyDescent="0.25">
      <c r="A1480" s="66"/>
      <c r="D1480" s="87"/>
      <c r="AB1480" s="87"/>
      <c r="AC1480" s="87"/>
      <c r="AR1480" s="66"/>
      <c r="AS1480" s="66"/>
      <c r="AT1480" s="66"/>
      <c r="AU1480" s="66"/>
      <c r="AV1480" s="66"/>
      <c r="AW1480" s="66"/>
    </row>
    <row r="1481" spans="1:49" x14ac:dyDescent="0.25">
      <c r="A1481" s="66"/>
      <c r="D1481" s="87"/>
      <c r="AB1481" s="87"/>
      <c r="AC1481" s="87"/>
      <c r="AR1481" s="66"/>
      <c r="AS1481" s="66"/>
      <c r="AT1481" s="66"/>
      <c r="AU1481" s="66"/>
      <c r="AV1481" s="66"/>
      <c r="AW1481" s="66"/>
    </row>
    <row r="1482" spans="1:49" x14ac:dyDescent="0.25">
      <c r="A1482" s="66"/>
      <c r="D1482" s="87"/>
      <c r="AB1482" s="87"/>
      <c r="AC1482" s="87"/>
      <c r="AR1482" s="66"/>
      <c r="AS1482" s="66"/>
      <c r="AT1482" s="66"/>
      <c r="AU1482" s="66"/>
      <c r="AV1482" s="66"/>
      <c r="AW1482" s="66"/>
    </row>
    <row r="1483" spans="1:49" x14ac:dyDescent="0.25">
      <c r="A1483" s="66"/>
      <c r="D1483" s="87"/>
      <c r="AB1483" s="87"/>
      <c r="AC1483" s="87"/>
      <c r="AR1483" s="66"/>
      <c r="AS1483" s="66"/>
      <c r="AT1483" s="66"/>
      <c r="AU1483" s="66"/>
      <c r="AV1483" s="66"/>
      <c r="AW1483" s="66"/>
    </row>
    <row r="1484" spans="1:49" x14ac:dyDescent="0.25">
      <c r="A1484" s="66"/>
      <c r="D1484" s="87"/>
      <c r="AB1484" s="87"/>
      <c r="AC1484" s="87"/>
      <c r="AR1484" s="66"/>
      <c r="AS1484" s="66"/>
      <c r="AT1484" s="66"/>
      <c r="AU1484" s="66"/>
      <c r="AV1484" s="66"/>
      <c r="AW1484" s="66"/>
    </row>
    <row r="1485" spans="1:49" x14ac:dyDescent="0.25">
      <c r="A1485" s="66"/>
      <c r="D1485" s="87"/>
      <c r="AB1485" s="87"/>
      <c r="AC1485" s="87"/>
      <c r="AR1485" s="66"/>
      <c r="AS1485" s="66"/>
      <c r="AT1485" s="66"/>
      <c r="AU1485" s="66"/>
      <c r="AV1485" s="66"/>
      <c r="AW1485" s="66"/>
    </row>
    <row r="1486" spans="1:49" x14ac:dyDescent="0.25">
      <c r="A1486" s="66"/>
      <c r="D1486" s="87"/>
      <c r="AB1486" s="87"/>
      <c r="AC1486" s="87"/>
      <c r="AR1486" s="66"/>
      <c r="AS1486" s="66"/>
      <c r="AT1486" s="66"/>
      <c r="AU1486" s="66"/>
      <c r="AV1486" s="66"/>
      <c r="AW1486" s="66"/>
    </row>
    <row r="1487" spans="1:49" x14ac:dyDescent="0.25">
      <c r="A1487" s="66"/>
      <c r="D1487" s="87"/>
      <c r="AB1487" s="87"/>
      <c r="AC1487" s="87"/>
      <c r="AR1487" s="66"/>
      <c r="AS1487" s="66"/>
      <c r="AT1487" s="66"/>
      <c r="AU1487" s="66"/>
      <c r="AV1487" s="66"/>
      <c r="AW1487" s="66"/>
    </row>
    <row r="1488" spans="1:49" x14ac:dyDescent="0.25">
      <c r="A1488" s="66"/>
      <c r="D1488" s="87"/>
      <c r="AB1488" s="87"/>
      <c r="AC1488" s="87"/>
      <c r="AR1488" s="66"/>
      <c r="AS1488" s="66"/>
      <c r="AT1488" s="66"/>
      <c r="AU1488" s="66"/>
      <c r="AV1488" s="66"/>
      <c r="AW1488" s="66"/>
    </row>
    <row r="1489" spans="1:49" x14ac:dyDescent="0.25">
      <c r="A1489" s="66"/>
      <c r="D1489" s="87"/>
      <c r="AB1489" s="87"/>
      <c r="AC1489" s="87"/>
      <c r="AR1489" s="66"/>
      <c r="AS1489" s="66"/>
      <c r="AT1489" s="66"/>
      <c r="AU1489" s="66"/>
      <c r="AV1489" s="66"/>
      <c r="AW1489" s="66"/>
    </row>
    <row r="1490" spans="1:49" x14ac:dyDescent="0.25">
      <c r="A1490" s="66"/>
      <c r="D1490" s="87"/>
      <c r="AB1490" s="87"/>
      <c r="AC1490" s="87"/>
      <c r="AR1490" s="66"/>
      <c r="AS1490" s="66"/>
      <c r="AT1490" s="66"/>
      <c r="AU1490" s="66"/>
      <c r="AV1490" s="66"/>
      <c r="AW1490" s="66"/>
    </row>
    <row r="1491" spans="1:49" x14ac:dyDescent="0.25">
      <c r="A1491" s="66"/>
      <c r="D1491" s="87"/>
      <c r="AB1491" s="87"/>
      <c r="AC1491" s="87"/>
      <c r="AR1491" s="66"/>
      <c r="AS1491" s="66"/>
      <c r="AT1491" s="66"/>
      <c r="AU1491" s="66"/>
      <c r="AV1491" s="66"/>
      <c r="AW1491" s="66"/>
    </row>
    <row r="1492" spans="1:49" x14ac:dyDescent="0.25">
      <c r="A1492" s="66"/>
      <c r="D1492" s="87"/>
      <c r="AB1492" s="87"/>
      <c r="AC1492" s="87"/>
      <c r="AR1492" s="66"/>
      <c r="AS1492" s="66"/>
      <c r="AT1492" s="66"/>
      <c r="AU1492" s="66"/>
      <c r="AV1492" s="66"/>
      <c r="AW1492" s="66"/>
    </row>
    <row r="1493" spans="1:49" x14ac:dyDescent="0.25">
      <c r="A1493" s="66"/>
      <c r="D1493" s="87"/>
      <c r="AB1493" s="87"/>
      <c r="AC1493" s="87"/>
      <c r="AR1493" s="66"/>
      <c r="AS1493" s="66"/>
      <c r="AT1493" s="66"/>
      <c r="AU1493" s="66"/>
      <c r="AV1493" s="66"/>
      <c r="AW1493" s="66"/>
    </row>
    <row r="1494" spans="1:49" x14ac:dyDescent="0.25">
      <c r="A1494" s="66"/>
      <c r="D1494" s="87"/>
      <c r="AB1494" s="87"/>
      <c r="AC1494" s="87"/>
      <c r="AR1494" s="66"/>
      <c r="AS1494" s="66"/>
      <c r="AT1494" s="66"/>
      <c r="AU1494" s="66"/>
      <c r="AV1494" s="66"/>
      <c r="AW1494" s="66"/>
    </row>
    <row r="1495" spans="1:49" x14ac:dyDescent="0.25">
      <c r="A1495" s="66"/>
      <c r="D1495" s="87"/>
      <c r="AB1495" s="87"/>
      <c r="AC1495" s="87"/>
      <c r="AR1495" s="66"/>
      <c r="AS1495" s="66"/>
      <c r="AT1495" s="66"/>
      <c r="AU1495" s="66"/>
      <c r="AV1495" s="66"/>
      <c r="AW1495" s="66"/>
    </row>
    <row r="1496" spans="1:49" x14ac:dyDescent="0.25">
      <c r="A1496" s="66"/>
      <c r="D1496" s="87"/>
      <c r="AB1496" s="87"/>
      <c r="AC1496" s="87"/>
      <c r="AR1496" s="66"/>
      <c r="AS1496" s="66"/>
      <c r="AT1496" s="66"/>
      <c r="AU1496" s="66"/>
      <c r="AV1496" s="66"/>
      <c r="AW1496" s="66"/>
    </row>
    <row r="1497" spans="1:49" x14ac:dyDescent="0.25">
      <c r="A1497" s="66"/>
      <c r="D1497" s="87"/>
      <c r="AB1497" s="87"/>
      <c r="AC1497" s="87"/>
      <c r="AR1497" s="66"/>
      <c r="AS1497" s="66"/>
      <c r="AT1497" s="66"/>
      <c r="AU1497" s="66"/>
      <c r="AV1497" s="66"/>
      <c r="AW1497" s="66"/>
    </row>
    <row r="1498" spans="1:49" x14ac:dyDescent="0.25">
      <c r="A1498" s="66"/>
      <c r="D1498" s="87"/>
      <c r="AB1498" s="87"/>
      <c r="AC1498" s="87"/>
      <c r="AR1498" s="66"/>
      <c r="AS1498" s="66"/>
      <c r="AT1498" s="66"/>
      <c r="AU1498" s="66"/>
      <c r="AV1498" s="66"/>
      <c r="AW1498" s="66"/>
    </row>
    <row r="1499" spans="1:49" x14ac:dyDescent="0.25">
      <c r="A1499" s="66"/>
      <c r="D1499" s="87"/>
      <c r="AB1499" s="87"/>
      <c r="AC1499" s="87"/>
      <c r="AR1499" s="66"/>
      <c r="AS1499" s="66"/>
      <c r="AT1499" s="66"/>
      <c r="AU1499" s="66"/>
      <c r="AV1499" s="66"/>
      <c r="AW1499" s="66"/>
    </row>
    <row r="1500" spans="1:49" x14ac:dyDescent="0.25">
      <c r="A1500" s="66"/>
      <c r="D1500" s="87"/>
      <c r="AB1500" s="87"/>
      <c r="AC1500" s="87"/>
      <c r="AR1500" s="66"/>
      <c r="AS1500" s="66"/>
      <c r="AT1500" s="66"/>
      <c r="AU1500" s="66"/>
      <c r="AV1500" s="66"/>
      <c r="AW1500" s="66"/>
    </row>
    <row r="1501" spans="1:49" x14ac:dyDescent="0.25">
      <c r="A1501" s="66"/>
      <c r="D1501" s="87"/>
      <c r="AB1501" s="87"/>
      <c r="AC1501" s="87"/>
      <c r="AR1501" s="66"/>
      <c r="AS1501" s="66"/>
      <c r="AT1501" s="66"/>
      <c r="AU1501" s="66"/>
      <c r="AV1501" s="66"/>
      <c r="AW1501" s="66"/>
    </row>
    <row r="1502" spans="1:49" x14ac:dyDescent="0.25">
      <c r="A1502" s="66"/>
      <c r="D1502" s="87"/>
      <c r="AB1502" s="87"/>
      <c r="AC1502" s="87"/>
      <c r="AR1502" s="66"/>
      <c r="AS1502" s="66"/>
      <c r="AT1502" s="66"/>
      <c r="AU1502" s="66"/>
      <c r="AV1502" s="66"/>
      <c r="AW1502" s="66"/>
    </row>
    <row r="1503" spans="1:49" x14ac:dyDescent="0.25">
      <c r="A1503" s="66"/>
      <c r="D1503" s="87"/>
      <c r="AB1503" s="87"/>
      <c r="AC1503" s="87"/>
      <c r="AR1503" s="66"/>
      <c r="AS1503" s="66"/>
      <c r="AT1503" s="66"/>
      <c r="AU1503" s="66"/>
      <c r="AV1503" s="66"/>
      <c r="AW1503" s="66"/>
    </row>
    <row r="1504" spans="1:49" x14ac:dyDescent="0.25">
      <c r="A1504" s="66"/>
      <c r="D1504" s="87"/>
      <c r="AB1504" s="87"/>
      <c r="AC1504" s="87"/>
      <c r="AR1504" s="66"/>
      <c r="AS1504" s="66"/>
      <c r="AT1504" s="66"/>
      <c r="AU1504" s="66"/>
      <c r="AV1504" s="66"/>
      <c r="AW1504" s="66"/>
    </row>
    <row r="1505" spans="1:49" x14ac:dyDescent="0.25">
      <c r="A1505" s="66"/>
      <c r="D1505" s="87"/>
      <c r="AB1505" s="87"/>
      <c r="AC1505" s="87"/>
      <c r="AR1505" s="66"/>
      <c r="AS1505" s="66"/>
      <c r="AT1505" s="66"/>
      <c r="AU1505" s="66"/>
      <c r="AV1505" s="66"/>
      <c r="AW1505" s="66"/>
    </row>
    <row r="1506" spans="1:49" x14ac:dyDescent="0.25">
      <c r="A1506" s="66"/>
      <c r="D1506" s="87"/>
      <c r="AB1506" s="87"/>
      <c r="AC1506" s="87"/>
      <c r="AR1506" s="66"/>
      <c r="AS1506" s="66"/>
      <c r="AT1506" s="66"/>
      <c r="AU1506" s="66"/>
      <c r="AV1506" s="66"/>
      <c r="AW1506" s="66"/>
    </row>
    <row r="1507" spans="1:49" x14ac:dyDescent="0.25">
      <c r="A1507" s="66"/>
      <c r="D1507" s="87"/>
      <c r="AB1507" s="87"/>
      <c r="AC1507" s="87"/>
      <c r="AR1507" s="66"/>
      <c r="AS1507" s="66"/>
      <c r="AT1507" s="66"/>
      <c r="AU1507" s="66"/>
      <c r="AV1507" s="66"/>
      <c r="AW1507" s="66"/>
    </row>
    <row r="1508" spans="1:49" x14ac:dyDescent="0.25">
      <c r="A1508" s="66"/>
      <c r="D1508" s="87"/>
      <c r="AB1508" s="87"/>
      <c r="AC1508" s="87"/>
      <c r="AR1508" s="66"/>
      <c r="AS1508" s="66"/>
      <c r="AT1508" s="66"/>
      <c r="AU1508" s="66"/>
      <c r="AV1508" s="66"/>
      <c r="AW1508" s="66"/>
    </row>
    <row r="1509" spans="1:49" x14ac:dyDescent="0.25">
      <c r="A1509" s="66"/>
      <c r="D1509" s="87"/>
      <c r="AB1509" s="87"/>
      <c r="AC1509" s="87"/>
      <c r="AR1509" s="66"/>
      <c r="AS1509" s="66"/>
      <c r="AT1509" s="66"/>
      <c r="AU1509" s="66"/>
      <c r="AV1509" s="66"/>
      <c r="AW1509" s="66"/>
    </row>
    <row r="1510" spans="1:49" x14ac:dyDescent="0.25">
      <c r="A1510" s="66"/>
      <c r="D1510" s="87"/>
      <c r="AB1510" s="87"/>
      <c r="AC1510" s="87"/>
      <c r="AR1510" s="66"/>
      <c r="AS1510" s="66"/>
      <c r="AT1510" s="66"/>
      <c r="AU1510" s="66"/>
      <c r="AV1510" s="66"/>
      <c r="AW1510" s="66"/>
    </row>
    <row r="1511" spans="1:49" x14ac:dyDescent="0.25">
      <c r="A1511" s="66"/>
      <c r="D1511" s="87"/>
      <c r="AB1511" s="87"/>
      <c r="AC1511" s="87"/>
      <c r="AR1511" s="66"/>
      <c r="AS1511" s="66"/>
      <c r="AT1511" s="66"/>
      <c r="AU1511" s="66"/>
      <c r="AV1511" s="66"/>
      <c r="AW1511" s="66"/>
    </row>
    <row r="1512" spans="1:49" x14ac:dyDescent="0.25">
      <c r="A1512" s="66"/>
      <c r="D1512" s="87"/>
      <c r="AB1512" s="87"/>
      <c r="AC1512" s="87"/>
      <c r="AR1512" s="66"/>
      <c r="AS1512" s="66"/>
      <c r="AT1512" s="66"/>
      <c r="AU1512" s="66"/>
      <c r="AV1512" s="66"/>
      <c r="AW1512" s="66"/>
    </row>
    <row r="1513" spans="1:49" x14ac:dyDescent="0.25">
      <c r="A1513" s="66"/>
      <c r="D1513" s="87"/>
      <c r="AB1513" s="87"/>
      <c r="AC1513" s="87"/>
      <c r="AR1513" s="66"/>
      <c r="AS1513" s="66"/>
      <c r="AT1513" s="66"/>
      <c r="AU1513" s="66"/>
      <c r="AV1513" s="66"/>
      <c r="AW1513" s="66"/>
    </row>
    <row r="1514" spans="1:49" x14ac:dyDescent="0.25">
      <c r="A1514" s="66"/>
      <c r="D1514" s="87"/>
      <c r="AB1514" s="87"/>
      <c r="AC1514" s="87"/>
      <c r="AR1514" s="66"/>
      <c r="AS1514" s="66"/>
      <c r="AT1514" s="66"/>
      <c r="AU1514" s="66"/>
      <c r="AV1514" s="66"/>
      <c r="AW1514" s="66"/>
    </row>
    <row r="1515" spans="1:49" x14ac:dyDescent="0.25">
      <c r="A1515" s="66"/>
      <c r="D1515" s="87"/>
      <c r="AB1515" s="87"/>
      <c r="AC1515" s="87"/>
      <c r="AR1515" s="66"/>
      <c r="AS1515" s="66"/>
      <c r="AT1515" s="66"/>
      <c r="AU1515" s="66"/>
      <c r="AV1515" s="66"/>
      <c r="AW1515" s="66"/>
    </row>
    <row r="1516" spans="1:49" x14ac:dyDescent="0.25">
      <c r="A1516" s="66"/>
      <c r="D1516" s="87"/>
      <c r="AB1516" s="87"/>
      <c r="AC1516" s="87"/>
      <c r="AR1516" s="66"/>
      <c r="AS1516" s="66"/>
      <c r="AT1516" s="66"/>
      <c r="AU1516" s="66"/>
      <c r="AV1516" s="66"/>
      <c r="AW1516" s="66"/>
    </row>
    <row r="1517" spans="1:49" x14ac:dyDescent="0.25">
      <c r="A1517" s="66"/>
      <c r="D1517" s="87"/>
      <c r="AB1517" s="87"/>
      <c r="AC1517" s="87"/>
      <c r="AR1517" s="66"/>
      <c r="AS1517" s="66"/>
      <c r="AT1517" s="66"/>
      <c r="AU1517" s="66"/>
      <c r="AV1517" s="66"/>
      <c r="AW1517" s="66"/>
    </row>
    <row r="1518" spans="1:49" x14ac:dyDescent="0.25">
      <c r="A1518" s="66"/>
      <c r="D1518" s="87"/>
      <c r="AB1518" s="87"/>
      <c r="AC1518" s="87"/>
      <c r="AR1518" s="66"/>
      <c r="AS1518" s="66"/>
      <c r="AT1518" s="66"/>
      <c r="AU1518" s="66"/>
      <c r="AV1518" s="66"/>
      <c r="AW1518" s="66"/>
    </row>
    <row r="1519" spans="1:49" x14ac:dyDescent="0.25">
      <c r="A1519" s="66"/>
      <c r="D1519" s="87"/>
      <c r="AB1519" s="87"/>
      <c r="AC1519" s="87"/>
      <c r="AR1519" s="66"/>
      <c r="AS1519" s="66"/>
      <c r="AT1519" s="66"/>
      <c r="AU1519" s="66"/>
      <c r="AV1519" s="66"/>
      <c r="AW1519" s="66"/>
    </row>
    <row r="1520" spans="1:49" x14ac:dyDescent="0.25">
      <c r="A1520" s="66"/>
      <c r="D1520" s="87"/>
      <c r="AB1520" s="87"/>
      <c r="AC1520" s="87"/>
      <c r="AR1520" s="66"/>
      <c r="AS1520" s="66"/>
      <c r="AT1520" s="66"/>
      <c r="AU1520" s="66"/>
      <c r="AV1520" s="66"/>
      <c r="AW1520" s="66"/>
    </row>
    <row r="1521" spans="1:49" x14ac:dyDescent="0.25">
      <c r="A1521" s="66"/>
      <c r="D1521" s="87"/>
      <c r="AB1521" s="87"/>
      <c r="AC1521" s="87"/>
      <c r="AR1521" s="66"/>
      <c r="AS1521" s="66"/>
      <c r="AT1521" s="66"/>
      <c r="AU1521" s="66"/>
      <c r="AV1521" s="66"/>
      <c r="AW1521" s="66"/>
    </row>
    <row r="1522" spans="1:49" x14ac:dyDescent="0.25">
      <c r="A1522" s="66"/>
      <c r="D1522" s="87"/>
      <c r="AB1522" s="87"/>
      <c r="AC1522" s="87"/>
      <c r="AR1522" s="66"/>
      <c r="AS1522" s="66"/>
      <c r="AT1522" s="66"/>
      <c r="AU1522" s="66"/>
      <c r="AV1522" s="66"/>
      <c r="AW1522" s="66"/>
    </row>
    <row r="1523" spans="1:49" x14ac:dyDescent="0.25">
      <c r="A1523" s="66"/>
      <c r="D1523" s="87"/>
      <c r="AB1523" s="87"/>
      <c r="AC1523" s="87"/>
      <c r="AR1523" s="66"/>
      <c r="AS1523" s="66"/>
      <c r="AT1523" s="66"/>
      <c r="AU1523" s="66"/>
      <c r="AV1523" s="66"/>
      <c r="AW1523" s="66"/>
    </row>
    <row r="1524" spans="1:49" x14ac:dyDescent="0.25">
      <c r="A1524" s="66"/>
      <c r="D1524" s="87"/>
      <c r="AB1524" s="87"/>
      <c r="AC1524" s="87"/>
      <c r="AR1524" s="66"/>
      <c r="AS1524" s="66"/>
      <c r="AT1524" s="66"/>
      <c r="AU1524" s="66"/>
      <c r="AV1524" s="66"/>
      <c r="AW1524" s="66"/>
    </row>
    <row r="1525" spans="1:49" x14ac:dyDescent="0.25">
      <c r="A1525" s="66"/>
      <c r="D1525" s="87"/>
      <c r="AB1525" s="87"/>
      <c r="AC1525" s="87"/>
      <c r="AR1525" s="66"/>
      <c r="AS1525" s="66"/>
      <c r="AT1525" s="66"/>
      <c r="AU1525" s="66"/>
      <c r="AV1525" s="66"/>
      <c r="AW1525" s="66"/>
    </row>
    <row r="1526" spans="1:49" x14ac:dyDescent="0.25">
      <c r="A1526" s="66"/>
      <c r="D1526" s="87"/>
      <c r="AB1526" s="87"/>
      <c r="AC1526" s="87"/>
      <c r="AR1526" s="66"/>
      <c r="AS1526" s="66"/>
      <c r="AT1526" s="66"/>
      <c r="AU1526" s="66"/>
      <c r="AV1526" s="66"/>
      <c r="AW1526" s="66"/>
    </row>
    <row r="1527" spans="1:49" x14ac:dyDescent="0.25">
      <c r="A1527" s="66"/>
      <c r="D1527" s="87"/>
      <c r="AB1527" s="87"/>
      <c r="AC1527" s="87"/>
      <c r="AR1527" s="66"/>
      <c r="AS1527" s="66"/>
      <c r="AT1527" s="66"/>
      <c r="AU1527" s="66"/>
      <c r="AV1527" s="66"/>
      <c r="AW1527" s="66"/>
    </row>
    <row r="1528" spans="1:49" x14ac:dyDescent="0.25">
      <c r="A1528" s="66"/>
      <c r="D1528" s="87"/>
      <c r="AB1528" s="87"/>
      <c r="AC1528" s="87"/>
      <c r="AR1528" s="66"/>
      <c r="AS1528" s="66"/>
      <c r="AT1528" s="66"/>
      <c r="AU1528" s="66"/>
      <c r="AV1528" s="66"/>
      <c r="AW1528" s="66"/>
    </row>
    <row r="1529" spans="1:49" x14ac:dyDescent="0.25">
      <c r="A1529" s="66"/>
      <c r="D1529" s="87"/>
      <c r="AB1529" s="87"/>
      <c r="AC1529" s="87"/>
      <c r="AR1529" s="66"/>
      <c r="AS1529" s="66"/>
      <c r="AT1529" s="66"/>
      <c r="AU1529" s="66"/>
      <c r="AV1529" s="66"/>
      <c r="AW1529" s="66"/>
    </row>
    <row r="1530" spans="1:49" x14ac:dyDescent="0.25">
      <c r="A1530" s="66"/>
      <c r="D1530" s="87"/>
      <c r="AB1530" s="87"/>
      <c r="AC1530" s="87"/>
      <c r="AR1530" s="66"/>
      <c r="AS1530" s="66"/>
      <c r="AT1530" s="66"/>
      <c r="AU1530" s="66"/>
      <c r="AV1530" s="66"/>
      <c r="AW1530" s="66"/>
    </row>
    <row r="1531" spans="1:49" x14ac:dyDescent="0.25">
      <c r="A1531" s="66"/>
      <c r="D1531" s="87"/>
      <c r="AB1531" s="87"/>
      <c r="AC1531" s="87"/>
      <c r="AR1531" s="66"/>
      <c r="AS1531" s="66"/>
      <c r="AT1531" s="66"/>
      <c r="AU1531" s="66"/>
      <c r="AV1531" s="66"/>
      <c r="AW1531" s="66"/>
    </row>
    <row r="1532" spans="1:49" x14ac:dyDescent="0.25">
      <c r="A1532" s="66"/>
      <c r="D1532" s="87"/>
      <c r="AB1532" s="87"/>
      <c r="AC1532" s="87"/>
      <c r="AR1532" s="66"/>
      <c r="AS1532" s="66"/>
      <c r="AT1532" s="66"/>
      <c r="AU1532" s="66"/>
      <c r="AV1532" s="66"/>
      <c r="AW1532" s="66"/>
    </row>
    <row r="1533" spans="1:49" x14ac:dyDescent="0.25">
      <c r="A1533" s="66"/>
      <c r="D1533" s="87"/>
      <c r="AB1533" s="87"/>
      <c r="AC1533" s="87"/>
      <c r="AR1533" s="66"/>
      <c r="AS1533" s="66"/>
      <c r="AT1533" s="66"/>
      <c r="AU1533" s="66"/>
      <c r="AV1533" s="66"/>
      <c r="AW1533" s="66"/>
    </row>
    <row r="1534" spans="1:49" x14ac:dyDescent="0.25">
      <c r="A1534" s="66"/>
      <c r="D1534" s="87"/>
      <c r="AB1534" s="87"/>
      <c r="AC1534" s="87"/>
      <c r="AR1534" s="66"/>
      <c r="AS1534" s="66"/>
      <c r="AT1534" s="66"/>
      <c r="AU1534" s="66"/>
      <c r="AV1534" s="66"/>
      <c r="AW1534" s="66"/>
    </row>
    <row r="1535" spans="1:49" x14ac:dyDescent="0.25">
      <c r="A1535" s="66"/>
      <c r="D1535" s="87"/>
      <c r="AB1535" s="87"/>
      <c r="AC1535" s="87"/>
      <c r="AR1535" s="66"/>
      <c r="AS1535" s="66"/>
      <c r="AT1535" s="66"/>
      <c r="AU1535" s="66"/>
      <c r="AV1535" s="66"/>
      <c r="AW1535" s="66"/>
    </row>
    <row r="1536" spans="1:49" x14ac:dyDescent="0.25">
      <c r="A1536" s="66"/>
      <c r="D1536" s="87"/>
      <c r="AB1536" s="87"/>
      <c r="AC1536" s="87"/>
      <c r="AR1536" s="66"/>
      <c r="AS1536" s="66"/>
      <c r="AT1536" s="66"/>
      <c r="AU1536" s="66"/>
      <c r="AV1536" s="66"/>
      <c r="AW1536" s="66"/>
    </row>
    <row r="1537" spans="1:49" x14ac:dyDescent="0.25">
      <c r="A1537" s="66"/>
      <c r="D1537" s="87"/>
      <c r="AB1537" s="87"/>
      <c r="AC1537" s="87"/>
      <c r="AR1537" s="66"/>
      <c r="AS1537" s="66"/>
      <c r="AT1537" s="66"/>
      <c r="AU1537" s="66"/>
      <c r="AV1537" s="66"/>
      <c r="AW1537" s="66"/>
    </row>
    <row r="1538" spans="1:49" x14ac:dyDescent="0.25">
      <c r="A1538" s="66"/>
      <c r="D1538" s="87"/>
      <c r="AB1538" s="87"/>
      <c r="AC1538" s="87"/>
      <c r="AR1538" s="66"/>
      <c r="AS1538" s="66"/>
      <c r="AT1538" s="66"/>
      <c r="AU1538" s="66"/>
      <c r="AV1538" s="66"/>
      <c r="AW1538" s="66"/>
    </row>
    <row r="1539" spans="1:49" x14ac:dyDescent="0.25">
      <c r="A1539" s="66"/>
      <c r="D1539" s="87"/>
      <c r="AB1539" s="87"/>
      <c r="AC1539" s="87"/>
      <c r="AR1539" s="66"/>
      <c r="AS1539" s="66"/>
      <c r="AT1539" s="66"/>
      <c r="AU1539" s="66"/>
      <c r="AV1539" s="66"/>
      <c r="AW1539" s="66"/>
    </row>
    <row r="1540" spans="1:49" x14ac:dyDescent="0.25">
      <c r="A1540" s="66"/>
      <c r="D1540" s="87"/>
      <c r="AB1540" s="87"/>
      <c r="AC1540" s="87"/>
      <c r="AR1540" s="66"/>
      <c r="AS1540" s="66"/>
      <c r="AT1540" s="66"/>
      <c r="AU1540" s="66"/>
      <c r="AV1540" s="66"/>
      <c r="AW1540" s="66"/>
    </row>
    <row r="1541" spans="1:49" x14ac:dyDescent="0.25">
      <c r="A1541" s="66"/>
      <c r="D1541" s="87"/>
      <c r="AB1541" s="87"/>
      <c r="AC1541" s="87"/>
      <c r="AR1541" s="66"/>
      <c r="AS1541" s="66"/>
      <c r="AT1541" s="66"/>
      <c r="AU1541" s="66"/>
      <c r="AV1541" s="66"/>
      <c r="AW1541" s="66"/>
    </row>
    <row r="1542" spans="1:49" x14ac:dyDescent="0.25">
      <c r="A1542" s="66"/>
      <c r="D1542" s="87"/>
      <c r="AB1542" s="87"/>
      <c r="AC1542" s="87"/>
      <c r="AR1542" s="66"/>
      <c r="AS1542" s="66"/>
      <c r="AT1542" s="66"/>
      <c r="AU1542" s="66"/>
      <c r="AV1542" s="66"/>
      <c r="AW1542" s="66"/>
    </row>
    <row r="1543" spans="1:49" x14ac:dyDescent="0.25">
      <c r="A1543" s="66"/>
      <c r="D1543" s="87"/>
      <c r="AB1543" s="87"/>
      <c r="AC1543" s="87"/>
      <c r="AR1543" s="66"/>
      <c r="AS1543" s="66"/>
      <c r="AT1543" s="66"/>
      <c r="AU1543" s="66"/>
      <c r="AV1543" s="66"/>
      <c r="AW1543" s="66"/>
    </row>
    <row r="1544" spans="1:49" x14ac:dyDescent="0.25">
      <c r="A1544" s="66"/>
      <c r="D1544" s="87"/>
      <c r="AB1544" s="87"/>
      <c r="AC1544" s="87"/>
      <c r="AR1544" s="66"/>
      <c r="AS1544" s="66"/>
      <c r="AT1544" s="66"/>
      <c r="AU1544" s="66"/>
      <c r="AV1544" s="66"/>
      <c r="AW1544" s="66"/>
    </row>
    <row r="1545" spans="1:49" x14ac:dyDescent="0.25">
      <c r="A1545" s="66"/>
      <c r="D1545" s="87"/>
      <c r="AB1545" s="87"/>
      <c r="AC1545" s="87"/>
      <c r="AR1545" s="66"/>
      <c r="AS1545" s="66"/>
      <c r="AT1545" s="66"/>
      <c r="AU1545" s="66"/>
      <c r="AV1545" s="66"/>
      <c r="AW1545" s="66"/>
    </row>
    <row r="1546" spans="1:49" x14ac:dyDescent="0.25">
      <c r="A1546" s="66"/>
      <c r="D1546" s="87"/>
      <c r="AB1546" s="87"/>
      <c r="AC1546" s="87"/>
      <c r="AR1546" s="66"/>
      <c r="AS1546" s="66"/>
      <c r="AT1546" s="66"/>
      <c r="AU1546" s="66"/>
      <c r="AV1546" s="66"/>
      <c r="AW1546" s="66"/>
    </row>
    <row r="1547" spans="1:49" x14ac:dyDescent="0.25">
      <c r="A1547" s="66"/>
      <c r="D1547" s="87"/>
      <c r="AB1547" s="87"/>
      <c r="AC1547" s="87"/>
      <c r="AR1547" s="66"/>
      <c r="AS1547" s="66"/>
      <c r="AT1547" s="66"/>
      <c r="AU1547" s="66"/>
      <c r="AV1547" s="66"/>
      <c r="AW1547" s="66"/>
    </row>
    <row r="1548" spans="1:49" x14ac:dyDescent="0.25">
      <c r="A1548" s="66"/>
      <c r="D1548" s="87"/>
      <c r="AB1548" s="87"/>
      <c r="AC1548" s="87"/>
      <c r="AR1548" s="66"/>
      <c r="AS1548" s="66"/>
      <c r="AT1548" s="66"/>
      <c r="AU1548" s="66"/>
      <c r="AV1548" s="66"/>
      <c r="AW1548" s="66"/>
    </row>
    <row r="1549" spans="1:49" x14ac:dyDescent="0.25">
      <c r="A1549" s="66"/>
      <c r="D1549" s="87"/>
      <c r="AB1549" s="87"/>
      <c r="AC1549" s="87"/>
      <c r="AR1549" s="66"/>
      <c r="AS1549" s="66"/>
      <c r="AT1549" s="66"/>
      <c r="AU1549" s="66"/>
      <c r="AV1549" s="66"/>
      <c r="AW1549" s="66"/>
    </row>
    <row r="1550" spans="1:49" x14ac:dyDescent="0.25">
      <c r="A1550" s="66"/>
      <c r="D1550" s="87"/>
      <c r="AB1550" s="87"/>
      <c r="AC1550" s="87"/>
      <c r="AR1550" s="66"/>
      <c r="AS1550" s="66"/>
      <c r="AT1550" s="66"/>
      <c r="AU1550" s="66"/>
      <c r="AV1550" s="66"/>
      <c r="AW1550" s="66"/>
    </row>
    <row r="1551" spans="1:49" x14ac:dyDescent="0.25">
      <c r="A1551" s="66"/>
      <c r="D1551" s="87"/>
      <c r="AB1551" s="87"/>
      <c r="AC1551" s="87"/>
      <c r="AR1551" s="66"/>
      <c r="AS1551" s="66"/>
      <c r="AT1551" s="66"/>
      <c r="AU1551" s="66"/>
      <c r="AV1551" s="66"/>
      <c r="AW1551" s="66"/>
    </row>
    <row r="1552" spans="1:49" x14ac:dyDescent="0.25">
      <c r="A1552" s="66"/>
      <c r="D1552" s="87"/>
      <c r="AB1552" s="87"/>
      <c r="AC1552" s="87"/>
      <c r="AR1552" s="66"/>
      <c r="AS1552" s="66"/>
      <c r="AT1552" s="66"/>
      <c r="AU1552" s="66"/>
      <c r="AV1552" s="66"/>
      <c r="AW1552" s="66"/>
    </row>
    <row r="1553" spans="1:49" x14ac:dyDescent="0.25">
      <c r="A1553" s="66"/>
      <c r="D1553" s="87"/>
      <c r="AB1553" s="87"/>
      <c r="AC1553" s="87"/>
      <c r="AR1553" s="66"/>
      <c r="AS1553" s="66"/>
      <c r="AT1553" s="66"/>
      <c r="AU1553" s="66"/>
      <c r="AV1553" s="66"/>
      <c r="AW1553" s="66"/>
    </row>
    <row r="1554" spans="1:49" x14ac:dyDescent="0.25">
      <c r="A1554" s="66"/>
      <c r="D1554" s="87"/>
      <c r="AB1554" s="87"/>
      <c r="AC1554" s="87"/>
      <c r="AR1554" s="66"/>
      <c r="AS1554" s="66"/>
      <c r="AT1554" s="66"/>
      <c r="AU1554" s="66"/>
      <c r="AV1554" s="66"/>
      <c r="AW1554" s="66"/>
    </row>
    <row r="1555" spans="1:49" x14ac:dyDescent="0.25">
      <c r="A1555" s="66"/>
      <c r="D1555" s="87"/>
      <c r="AB1555" s="87"/>
      <c r="AC1555" s="87"/>
      <c r="AR1555" s="66"/>
      <c r="AS1555" s="66"/>
      <c r="AT1555" s="66"/>
      <c r="AU1555" s="66"/>
      <c r="AV1555" s="66"/>
      <c r="AW1555" s="66"/>
    </row>
    <row r="1556" spans="1:49" x14ac:dyDescent="0.25">
      <c r="A1556" s="66"/>
      <c r="D1556" s="87"/>
      <c r="AB1556" s="87"/>
      <c r="AC1556" s="87"/>
      <c r="AR1556" s="66"/>
      <c r="AS1556" s="66"/>
      <c r="AT1556" s="66"/>
      <c r="AU1556" s="66"/>
      <c r="AV1556" s="66"/>
      <c r="AW1556" s="66"/>
    </row>
    <row r="1557" spans="1:49" x14ac:dyDescent="0.25">
      <c r="A1557" s="66"/>
      <c r="D1557" s="87"/>
      <c r="AB1557" s="87"/>
      <c r="AC1557" s="87"/>
      <c r="AR1557" s="66"/>
      <c r="AS1557" s="66"/>
      <c r="AT1557" s="66"/>
      <c r="AU1557" s="66"/>
      <c r="AV1557" s="66"/>
      <c r="AW1557" s="66"/>
    </row>
    <row r="1558" spans="1:49" x14ac:dyDescent="0.25">
      <c r="A1558" s="66"/>
      <c r="D1558" s="87"/>
      <c r="AB1558" s="87"/>
      <c r="AC1558" s="87"/>
      <c r="AR1558" s="66"/>
      <c r="AS1558" s="66"/>
      <c r="AT1558" s="66"/>
      <c r="AU1558" s="66"/>
      <c r="AV1558" s="66"/>
      <c r="AW1558" s="66"/>
    </row>
    <row r="1559" spans="1:49" x14ac:dyDescent="0.25">
      <c r="A1559" s="66"/>
      <c r="D1559" s="87"/>
      <c r="AB1559" s="87"/>
      <c r="AC1559" s="87"/>
      <c r="AR1559" s="66"/>
      <c r="AS1559" s="66"/>
      <c r="AT1559" s="66"/>
      <c r="AU1559" s="66"/>
      <c r="AV1559" s="66"/>
      <c r="AW1559" s="66"/>
    </row>
    <row r="1560" spans="1:49" x14ac:dyDescent="0.25">
      <c r="A1560" s="66"/>
      <c r="D1560" s="87"/>
      <c r="AB1560" s="87"/>
      <c r="AC1560" s="87"/>
      <c r="AR1560" s="66"/>
      <c r="AS1560" s="66"/>
      <c r="AT1560" s="66"/>
      <c r="AU1560" s="66"/>
      <c r="AV1560" s="66"/>
      <c r="AW1560" s="66"/>
    </row>
    <row r="1561" spans="1:49" x14ac:dyDescent="0.25">
      <c r="A1561" s="66"/>
      <c r="D1561" s="87"/>
      <c r="AB1561" s="87"/>
      <c r="AC1561" s="87"/>
      <c r="AR1561" s="66"/>
      <c r="AS1561" s="66"/>
      <c r="AT1561" s="66"/>
      <c r="AU1561" s="66"/>
      <c r="AV1561" s="66"/>
      <c r="AW1561" s="66"/>
    </row>
    <row r="1562" spans="1:49" x14ac:dyDescent="0.25">
      <c r="A1562" s="66"/>
      <c r="D1562" s="87"/>
      <c r="AB1562" s="87"/>
      <c r="AC1562" s="87"/>
      <c r="AR1562" s="66"/>
      <c r="AS1562" s="66"/>
      <c r="AT1562" s="66"/>
      <c r="AU1562" s="66"/>
      <c r="AV1562" s="66"/>
      <c r="AW1562" s="66"/>
    </row>
    <row r="1563" spans="1:49" x14ac:dyDescent="0.25">
      <c r="A1563" s="66"/>
      <c r="D1563" s="87"/>
      <c r="AB1563" s="87"/>
      <c r="AC1563" s="87"/>
      <c r="AR1563" s="66"/>
      <c r="AS1563" s="66"/>
      <c r="AT1563" s="66"/>
      <c r="AU1563" s="66"/>
      <c r="AV1563" s="66"/>
      <c r="AW1563" s="66"/>
    </row>
    <row r="1564" spans="1:49" x14ac:dyDescent="0.25">
      <c r="A1564" s="66"/>
      <c r="D1564" s="87"/>
      <c r="AB1564" s="87"/>
      <c r="AC1564" s="87"/>
      <c r="AR1564" s="66"/>
      <c r="AS1564" s="66"/>
      <c r="AT1564" s="66"/>
      <c r="AU1564" s="66"/>
      <c r="AV1564" s="66"/>
      <c r="AW1564" s="66"/>
    </row>
    <row r="1565" spans="1:49" x14ac:dyDescent="0.25">
      <c r="A1565" s="66"/>
      <c r="D1565" s="87"/>
      <c r="AB1565" s="87"/>
      <c r="AC1565" s="87"/>
      <c r="AR1565" s="66"/>
      <c r="AS1565" s="66"/>
      <c r="AT1565" s="66"/>
      <c r="AU1565" s="66"/>
      <c r="AV1565" s="66"/>
      <c r="AW1565" s="66"/>
    </row>
    <row r="1566" spans="1:49" x14ac:dyDescent="0.25">
      <c r="A1566" s="66"/>
      <c r="D1566" s="87"/>
      <c r="AB1566" s="87"/>
      <c r="AC1566" s="87"/>
      <c r="AR1566" s="66"/>
      <c r="AS1566" s="66"/>
      <c r="AT1566" s="66"/>
      <c r="AU1566" s="66"/>
      <c r="AV1566" s="66"/>
      <c r="AW1566" s="66"/>
    </row>
    <row r="1567" spans="1:49" x14ac:dyDescent="0.25">
      <c r="A1567" s="66"/>
      <c r="D1567" s="87"/>
      <c r="AB1567" s="87"/>
      <c r="AC1567" s="87"/>
      <c r="AR1567" s="66"/>
      <c r="AS1567" s="66"/>
      <c r="AT1567" s="66"/>
      <c r="AU1567" s="66"/>
      <c r="AV1567" s="66"/>
      <c r="AW1567" s="66"/>
    </row>
    <row r="1568" spans="1:49" x14ac:dyDescent="0.25">
      <c r="A1568" s="66"/>
      <c r="D1568" s="87"/>
      <c r="AB1568" s="87"/>
      <c r="AC1568" s="87"/>
      <c r="AR1568" s="66"/>
      <c r="AS1568" s="66"/>
      <c r="AT1568" s="66"/>
      <c r="AU1568" s="66"/>
      <c r="AV1568" s="66"/>
      <c r="AW1568" s="66"/>
    </row>
    <row r="1569" spans="1:49" x14ac:dyDescent="0.25">
      <c r="A1569" s="66"/>
      <c r="D1569" s="87"/>
      <c r="AB1569" s="87"/>
      <c r="AC1569" s="87"/>
      <c r="AR1569" s="66"/>
      <c r="AS1569" s="66"/>
      <c r="AT1569" s="66"/>
      <c r="AU1569" s="66"/>
      <c r="AV1569" s="66"/>
      <c r="AW1569" s="66"/>
    </row>
    <row r="1570" spans="1:49" x14ac:dyDescent="0.25">
      <c r="A1570" s="66"/>
      <c r="D1570" s="87"/>
      <c r="AB1570" s="87"/>
      <c r="AC1570" s="87"/>
      <c r="AR1570" s="66"/>
      <c r="AS1570" s="66"/>
      <c r="AT1570" s="66"/>
      <c r="AU1570" s="66"/>
      <c r="AV1570" s="66"/>
      <c r="AW1570" s="66"/>
    </row>
    <row r="1571" spans="1:49" x14ac:dyDescent="0.25">
      <c r="A1571" s="66"/>
      <c r="D1571" s="87"/>
      <c r="AB1571" s="87"/>
      <c r="AC1571" s="87"/>
      <c r="AR1571" s="66"/>
      <c r="AS1571" s="66"/>
      <c r="AT1571" s="66"/>
      <c r="AU1571" s="66"/>
      <c r="AV1571" s="66"/>
      <c r="AW1571" s="66"/>
    </row>
    <row r="1572" spans="1:49" x14ac:dyDescent="0.25">
      <c r="A1572" s="66"/>
      <c r="D1572" s="87"/>
      <c r="AB1572" s="87"/>
      <c r="AC1572" s="87"/>
      <c r="AR1572" s="66"/>
      <c r="AS1572" s="66"/>
      <c r="AT1572" s="66"/>
      <c r="AU1572" s="66"/>
      <c r="AV1572" s="66"/>
      <c r="AW1572" s="66"/>
    </row>
    <row r="1573" spans="1:49" x14ac:dyDescent="0.25">
      <c r="A1573" s="66"/>
      <c r="D1573" s="87"/>
      <c r="AB1573" s="87"/>
      <c r="AC1573" s="87"/>
      <c r="AR1573" s="66"/>
      <c r="AS1573" s="66"/>
      <c r="AT1573" s="66"/>
      <c r="AU1573" s="66"/>
      <c r="AV1573" s="66"/>
      <c r="AW1573" s="66"/>
    </row>
    <row r="1574" spans="1:49" x14ac:dyDescent="0.25">
      <c r="A1574" s="66"/>
      <c r="D1574" s="87"/>
      <c r="AB1574" s="87"/>
      <c r="AC1574" s="87"/>
      <c r="AR1574" s="66"/>
      <c r="AS1574" s="66"/>
      <c r="AT1574" s="66"/>
      <c r="AU1574" s="66"/>
      <c r="AV1574" s="66"/>
      <c r="AW1574" s="66"/>
    </row>
    <row r="1575" spans="1:49" x14ac:dyDescent="0.25">
      <c r="A1575" s="66"/>
      <c r="D1575" s="87"/>
      <c r="AB1575" s="87"/>
      <c r="AC1575" s="87"/>
      <c r="AR1575" s="66"/>
      <c r="AS1575" s="66"/>
      <c r="AT1575" s="66"/>
      <c r="AU1575" s="66"/>
      <c r="AV1575" s="66"/>
      <c r="AW1575" s="66"/>
    </row>
    <row r="1576" spans="1:49" x14ac:dyDescent="0.25">
      <c r="A1576" s="66"/>
      <c r="D1576" s="87"/>
      <c r="AB1576" s="87"/>
      <c r="AC1576" s="87"/>
      <c r="AR1576" s="66"/>
      <c r="AS1576" s="66"/>
      <c r="AT1576" s="66"/>
      <c r="AU1576" s="66"/>
      <c r="AV1576" s="66"/>
      <c r="AW1576" s="66"/>
    </row>
    <row r="1577" spans="1:49" x14ac:dyDescent="0.25">
      <c r="A1577" s="66"/>
      <c r="D1577" s="87"/>
      <c r="AB1577" s="87"/>
      <c r="AC1577" s="87"/>
      <c r="AR1577" s="66"/>
      <c r="AS1577" s="66"/>
      <c r="AT1577" s="66"/>
      <c r="AU1577" s="66"/>
      <c r="AV1577" s="66"/>
      <c r="AW1577" s="66"/>
    </row>
    <row r="1578" spans="1:49" x14ac:dyDescent="0.25">
      <c r="A1578" s="66"/>
      <c r="D1578" s="87"/>
      <c r="AB1578" s="87"/>
      <c r="AC1578" s="87"/>
      <c r="AR1578" s="66"/>
      <c r="AS1578" s="66"/>
      <c r="AT1578" s="66"/>
      <c r="AU1578" s="66"/>
      <c r="AV1578" s="66"/>
      <c r="AW1578" s="66"/>
    </row>
    <row r="1579" spans="1:49" x14ac:dyDescent="0.25">
      <c r="A1579" s="66"/>
      <c r="D1579" s="87"/>
      <c r="AB1579" s="87"/>
      <c r="AC1579" s="87"/>
      <c r="AR1579" s="66"/>
      <c r="AS1579" s="66"/>
      <c r="AT1579" s="66"/>
      <c r="AU1579" s="66"/>
      <c r="AV1579" s="66"/>
      <c r="AW1579" s="66"/>
    </row>
    <row r="1580" spans="1:49" x14ac:dyDescent="0.25">
      <c r="A1580" s="66"/>
      <c r="D1580" s="87"/>
      <c r="AB1580" s="87"/>
      <c r="AC1580" s="87"/>
      <c r="AR1580" s="66"/>
      <c r="AS1580" s="66"/>
      <c r="AT1580" s="66"/>
      <c r="AU1580" s="66"/>
      <c r="AV1580" s="66"/>
      <c r="AW1580" s="66"/>
    </row>
    <row r="1581" spans="1:49" x14ac:dyDescent="0.25">
      <c r="A1581" s="66"/>
      <c r="D1581" s="87"/>
      <c r="AB1581" s="87"/>
      <c r="AC1581" s="87"/>
      <c r="AR1581" s="66"/>
      <c r="AS1581" s="66"/>
      <c r="AT1581" s="66"/>
      <c r="AU1581" s="66"/>
      <c r="AV1581" s="66"/>
      <c r="AW1581" s="66"/>
    </row>
    <row r="1582" spans="1:49" x14ac:dyDescent="0.25">
      <c r="A1582" s="66"/>
      <c r="D1582" s="87"/>
      <c r="AB1582" s="87"/>
      <c r="AC1582" s="87"/>
      <c r="AR1582" s="66"/>
      <c r="AS1582" s="66"/>
      <c r="AT1582" s="66"/>
      <c r="AU1582" s="66"/>
      <c r="AV1582" s="66"/>
      <c r="AW1582" s="66"/>
    </row>
    <row r="1583" spans="1:49" x14ac:dyDescent="0.25">
      <c r="A1583" s="66"/>
      <c r="D1583" s="87"/>
      <c r="AB1583" s="87"/>
      <c r="AC1583" s="87"/>
      <c r="AR1583" s="66"/>
      <c r="AS1583" s="66"/>
      <c r="AT1583" s="66"/>
      <c r="AU1583" s="66"/>
      <c r="AV1583" s="66"/>
      <c r="AW1583" s="66"/>
    </row>
    <row r="1584" spans="1:49" x14ac:dyDescent="0.25">
      <c r="A1584" s="66"/>
      <c r="D1584" s="87"/>
      <c r="AB1584" s="87"/>
      <c r="AC1584" s="87"/>
      <c r="AR1584" s="66"/>
      <c r="AS1584" s="66"/>
      <c r="AT1584" s="66"/>
      <c r="AU1584" s="66"/>
      <c r="AV1584" s="66"/>
      <c r="AW1584" s="66"/>
    </row>
    <row r="1585" spans="1:49" x14ac:dyDescent="0.25">
      <c r="A1585" s="66"/>
      <c r="D1585" s="87"/>
      <c r="AB1585" s="87"/>
      <c r="AC1585" s="87"/>
      <c r="AR1585" s="66"/>
      <c r="AS1585" s="66"/>
      <c r="AT1585" s="66"/>
      <c r="AU1585" s="66"/>
      <c r="AV1585" s="66"/>
      <c r="AW1585" s="66"/>
    </row>
    <row r="1586" spans="1:49" x14ac:dyDescent="0.25">
      <c r="A1586" s="66"/>
      <c r="D1586" s="87"/>
      <c r="AB1586" s="87"/>
      <c r="AC1586" s="87"/>
      <c r="AR1586" s="66"/>
      <c r="AS1586" s="66"/>
      <c r="AT1586" s="66"/>
      <c r="AU1586" s="66"/>
      <c r="AV1586" s="66"/>
      <c r="AW1586" s="66"/>
    </row>
    <row r="1587" spans="1:49" x14ac:dyDescent="0.25">
      <c r="A1587" s="66"/>
      <c r="D1587" s="87"/>
      <c r="AB1587" s="87"/>
      <c r="AC1587" s="87"/>
      <c r="AR1587" s="66"/>
      <c r="AS1587" s="66"/>
      <c r="AT1587" s="66"/>
      <c r="AU1587" s="66"/>
      <c r="AV1587" s="66"/>
      <c r="AW1587" s="66"/>
    </row>
    <row r="1588" spans="1:49" x14ac:dyDescent="0.25">
      <c r="A1588" s="66"/>
      <c r="D1588" s="87"/>
      <c r="AB1588" s="87"/>
      <c r="AC1588" s="87"/>
      <c r="AR1588" s="66"/>
      <c r="AS1588" s="66"/>
      <c r="AT1588" s="66"/>
      <c r="AU1588" s="66"/>
      <c r="AV1588" s="66"/>
      <c r="AW1588" s="66"/>
    </row>
    <row r="1589" spans="1:49" x14ac:dyDescent="0.25">
      <c r="A1589" s="66"/>
      <c r="D1589" s="87"/>
      <c r="AB1589" s="87"/>
      <c r="AC1589" s="87"/>
      <c r="AR1589" s="66"/>
      <c r="AS1589" s="66"/>
      <c r="AT1589" s="66"/>
      <c r="AU1589" s="66"/>
      <c r="AV1589" s="66"/>
      <c r="AW1589" s="66"/>
    </row>
    <row r="1590" spans="1:49" x14ac:dyDescent="0.25">
      <c r="A1590" s="66"/>
      <c r="D1590" s="87"/>
      <c r="AB1590" s="87"/>
      <c r="AC1590" s="87"/>
      <c r="AR1590" s="66"/>
      <c r="AS1590" s="66"/>
      <c r="AT1590" s="66"/>
      <c r="AU1590" s="66"/>
      <c r="AV1590" s="66"/>
      <c r="AW1590" s="66"/>
    </row>
    <row r="1591" spans="1:49" x14ac:dyDescent="0.25">
      <c r="A1591" s="66"/>
      <c r="D1591" s="87"/>
      <c r="AB1591" s="87"/>
      <c r="AC1591" s="87"/>
      <c r="AR1591" s="66"/>
      <c r="AS1591" s="66"/>
      <c r="AT1591" s="66"/>
      <c r="AU1591" s="66"/>
      <c r="AV1591" s="66"/>
      <c r="AW1591" s="66"/>
    </row>
    <row r="1592" spans="1:49" x14ac:dyDescent="0.25">
      <c r="A1592" s="66"/>
      <c r="D1592" s="87"/>
      <c r="AB1592" s="87"/>
      <c r="AC1592" s="87"/>
      <c r="AR1592" s="66"/>
      <c r="AS1592" s="66"/>
      <c r="AT1592" s="66"/>
      <c r="AU1592" s="66"/>
      <c r="AV1592" s="66"/>
      <c r="AW1592" s="66"/>
    </row>
    <row r="1593" spans="1:49" x14ac:dyDescent="0.25">
      <c r="A1593" s="66"/>
      <c r="D1593" s="87"/>
      <c r="AB1593" s="87"/>
      <c r="AC1593" s="87"/>
      <c r="AR1593" s="66"/>
      <c r="AS1593" s="66"/>
      <c r="AT1593" s="66"/>
      <c r="AU1593" s="66"/>
      <c r="AV1593" s="66"/>
      <c r="AW1593" s="66"/>
    </row>
    <row r="1594" spans="1:49" x14ac:dyDescent="0.25">
      <c r="A1594" s="66"/>
      <c r="D1594" s="87"/>
      <c r="AB1594" s="87"/>
      <c r="AC1594" s="87"/>
      <c r="AR1594" s="66"/>
      <c r="AS1594" s="66"/>
      <c r="AT1594" s="66"/>
      <c r="AU1594" s="66"/>
      <c r="AV1594" s="66"/>
      <c r="AW1594" s="66"/>
    </row>
    <row r="1595" spans="1:49" x14ac:dyDescent="0.25">
      <c r="A1595" s="66"/>
      <c r="D1595" s="87"/>
      <c r="AB1595" s="87"/>
      <c r="AC1595" s="87"/>
      <c r="AR1595" s="66"/>
      <c r="AS1595" s="66"/>
      <c r="AT1595" s="66"/>
      <c r="AU1595" s="66"/>
      <c r="AV1595" s="66"/>
      <c r="AW1595" s="66"/>
    </row>
    <row r="1596" spans="1:49" x14ac:dyDescent="0.25">
      <c r="A1596" s="66"/>
      <c r="D1596" s="87"/>
      <c r="AB1596" s="87"/>
      <c r="AC1596" s="87"/>
      <c r="AR1596" s="66"/>
      <c r="AS1596" s="66"/>
      <c r="AT1596" s="66"/>
      <c r="AU1596" s="66"/>
      <c r="AV1596" s="66"/>
      <c r="AW1596" s="66"/>
    </row>
    <row r="1597" spans="1:49" x14ac:dyDescent="0.25">
      <c r="A1597" s="66"/>
      <c r="D1597" s="87"/>
      <c r="AB1597" s="87"/>
      <c r="AC1597" s="87"/>
      <c r="AR1597" s="66"/>
      <c r="AS1597" s="66"/>
      <c r="AT1597" s="66"/>
      <c r="AU1597" s="66"/>
      <c r="AV1597" s="66"/>
      <c r="AW1597" s="66"/>
    </row>
    <row r="1598" spans="1:49" x14ac:dyDescent="0.25">
      <c r="A1598" s="66"/>
      <c r="D1598" s="87"/>
      <c r="AB1598" s="87"/>
      <c r="AC1598" s="87"/>
      <c r="AR1598" s="66"/>
      <c r="AS1598" s="66"/>
      <c r="AT1598" s="66"/>
      <c r="AU1598" s="66"/>
      <c r="AV1598" s="66"/>
      <c r="AW1598" s="66"/>
    </row>
    <row r="1599" spans="1:49" x14ac:dyDescent="0.25">
      <c r="A1599" s="66"/>
      <c r="D1599" s="87"/>
      <c r="AB1599" s="87"/>
      <c r="AC1599" s="87"/>
      <c r="AR1599" s="66"/>
      <c r="AS1599" s="66"/>
      <c r="AT1599" s="66"/>
      <c r="AU1599" s="66"/>
      <c r="AV1599" s="66"/>
      <c r="AW1599" s="66"/>
    </row>
    <row r="1600" spans="1:49" x14ac:dyDescent="0.25">
      <c r="A1600" s="66"/>
      <c r="D1600" s="87"/>
      <c r="AB1600" s="87"/>
      <c r="AC1600" s="87"/>
      <c r="AR1600" s="66"/>
      <c r="AS1600" s="66"/>
      <c r="AT1600" s="66"/>
      <c r="AU1600" s="66"/>
      <c r="AV1600" s="66"/>
      <c r="AW1600" s="66"/>
    </row>
    <row r="1601" spans="1:49" x14ac:dyDescent="0.25">
      <c r="A1601" s="66"/>
      <c r="D1601" s="87"/>
      <c r="AB1601" s="87"/>
      <c r="AC1601" s="87"/>
      <c r="AR1601" s="66"/>
      <c r="AS1601" s="66"/>
      <c r="AT1601" s="66"/>
      <c r="AU1601" s="66"/>
      <c r="AV1601" s="66"/>
      <c r="AW1601" s="66"/>
    </row>
    <row r="1602" spans="1:49" x14ac:dyDescent="0.25">
      <c r="A1602" s="66"/>
      <c r="D1602" s="87"/>
      <c r="AB1602" s="87"/>
      <c r="AC1602" s="87"/>
      <c r="AR1602" s="66"/>
      <c r="AS1602" s="66"/>
      <c r="AT1602" s="66"/>
      <c r="AU1602" s="66"/>
      <c r="AV1602" s="66"/>
      <c r="AW1602" s="66"/>
    </row>
    <row r="1603" spans="1:49" x14ac:dyDescent="0.25">
      <c r="A1603" s="66"/>
      <c r="D1603" s="87"/>
      <c r="AB1603" s="87"/>
      <c r="AC1603" s="87"/>
      <c r="AR1603" s="66"/>
      <c r="AS1603" s="66"/>
      <c r="AT1603" s="66"/>
      <c r="AU1603" s="66"/>
      <c r="AV1603" s="66"/>
      <c r="AW1603" s="66"/>
    </row>
    <row r="1604" spans="1:49" x14ac:dyDescent="0.25">
      <c r="A1604" s="66"/>
      <c r="D1604" s="87"/>
      <c r="AB1604" s="87"/>
      <c r="AC1604" s="87"/>
      <c r="AR1604" s="66"/>
      <c r="AS1604" s="66"/>
      <c r="AT1604" s="66"/>
      <c r="AU1604" s="66"/>
      <c r="AV1604" s="66"/>
      <c r="AW1604" s="66"/>
    </row>
    <row r="1605" spans="1:49" x14ac:dyDescent="0.25">
      <c r="A1605" s="66"/>
      <c r="D1605" s="87"/>
      <c r="AB1605" s="87"/>
      <c r="AC1605" s="87"/>
      <c r="AR1605" s="66"/>
      <c r="AS1605" s="66"/>
      <c r="AT1605" s="66"/>
      <c r="AU1605" s="66"/>
      <c r="AV1605" s="66"/>
      <c r="AW1605" s="66"/>
    </row>
    <row r="1606" spans="1:49" x14ac:dyDescent="0.25">
      <c r="A1606" s="66"/>
      <c r="D1606" s="87"/>
      <c r="AB1606" s="87"/>
      <c r="AC1606" s="87"/>
      <c r="AR1606" s="66"/>
      <c r="AS1606" s="66"/>
      <c r="AT1606" s="66"/>
      <c r="AU1606" s="66"/>
      <c r="AV1606" s="66"/>
      <c r="AW1606" s="66"/>
    </row>
    <row r="1607" spans="1:49" x14ac:dyDescent="0.25">
      <c r="A1607" s="66"/>
      <c r="D1607" s="87"/>
      <c r="AB1607" s="87"/>
      <c r="AC1607" s="87"/>
      <c r="AR1607" s="66"/>
      <c r="AS1607" s="66"/>
      <c r="AT1607" s="66"/>
      <c r="AU1607" s="66"/>
      <c r="AV1607" s="66"/>
      <c r="AW1607" s="66"/>
    </row>
    <row r="1608" spans="1:49" x14ac:dyDescent="0.25">
      <c r="A1608" s="66"/>
      <c r="D1608" s="87"/>
      <c r="AB1608" s="87"/>
      <c r="AC1608" s="87"/>
      <c r="AR1608" s="66"/>
      <c r="AS1608" s="66"/>
      <c r="AT1608" s="66"/>
      <c r="AU1608" s="66"/>
      <c r="AV1608" s="66"/>
      <c r="AW1608" s="66"/>
    </row>
    <row r="1609" spans="1:49" x14ac:dyDescent="0.25">
      <c r="A1609" s="66"/>
      <c r="D1609" s="87"/>
      <c r="AB1609" s="87"/>
      <c r="AC1609" s="87"/>
      <c r="AR1609" s="66"/>
      <c r="AS1609" s="66"/>
      <c r="AT1609" s="66"/>
      <c r="AU1609" s="66"/>
      <c r="AV1609" s="66"/>
      <c r="AW1609" s="66"/>
    </row>
    <row r="1610" spans="1:49" x14ac:dyDescent="0.25">
      <c r="A1610" s="66"/>
      <c r="D1610" s="87"/>
      <c r="AB1610" s="87"/>
      <c r="AC1610" s="87"/>
      <c r="AR1610" s="66"/>
      <c r="AS1610" s="66"/>
      <c r="AT1610" s="66"/>
      <c r="AU1610" s="66"/>
      <c r="AV1610" s="66"/>
      <c r="AW1610" s="66"/>
    </row>
    <row r="1611" spans="1:49" x14ac:dyDescent="0.25">
      <c r="A1611" s="66"/>
      <c r="D1611" s="87"/>
      <c r="AB1611" s="87"/>
      <c r="AC1611" s="87"/>
      <c r="AR1611" s="66"/>
      <c r="AS1611" s="66"/>
      <c r="AT1611" s="66"/>
      <c r="AU1611" s="66"/>
      <c r="AV1611" s="66"/>
      <c r="AW1611" s="66"/>
    </row>
    <row r="1612" spans="1:49" x14ac:dyDescent="0.25">
      <c r="A1612" s="66"/>
      <c r="D1612" s="87"/>
      <c r="AB1612" s="87"/>
      <c r="AC1612" s="87"/>
      <c r="AR1612" s="66"/>
      <c r="AS1612" s="66"/>
      <c r="AT1612" s="66"/>
      <c r="AU1612" s="66"/>
      <c r="AV1612" s="66"/>
      <c r="AW1612" s="66"/>
    </row>
    <row r="1613" spans="1:49" x14ac:dyDescent="0.25">
      <c r="A1613" s="66"/>
      <c r="D1613" s="87"/>
      <c r="AB1613" s="87"/>
      <c r="AC1613" s="87"/>
      <c r="AR1613" s="66"/>
      <c r="AS1613" s="66"/>
      <c r="AT1613" s="66"/>
      <c r="AU1613" s="66"/>
      <c r="AV1613" s="66"/>
      <c r="AW1613" s="66"/>
    </row>
    <row r="1614" spans="1:49" x14ac:dyDescent="0.25">
      <c r="A1614" s="66"/>
      <c r="D1614" s="87"/>
      <c r="AB1614" s="87"/>
      <c r="AC1614" s="87"/>
      <c r="AR1614" s="66"/>
      <c r="AS1614" s="66"/>
      <c r="AT1614" s="66"/>
      <c r="AU1614" s="66"/>
      <c r="AV1614" s="66"/>
      <c r="AW1614" s="66"/>
    </row>
    <row r="1615" spans="1:49" x14ac:dyDescent="0.25">
      <c r="A1615" s="66"/>
      <c r="D1615" s="87"/>
      <c r="AB1615" s="87"/>
      <c r="AC1615" s="87"/>
      <c r="AR1615" s="66"/>
      <c r="AS1615" s="66"/>
      <c r="AT1615" s="66"/>
      <c r="AU1615" s="66"/>
      <c r="AV1615" s="66"/>
      <c r="AW1615" s="66"/>
    </row>
    <row r="1616" spans="1:49" x14ac:dyDescent="0.25">
      <c r="A1616" s="66"/>
      <c r="D1616" s="87"/>
      <c r="AB1616" s="87"/>
      <c r="AC1616" s="87"/>
      <c r="AR1616" s="66"/>
      <c r="AS1616" s="66"/>
      <c r="AT1616" s="66"/>
      <c r="AU1616" s="66"/>
      <c r="AV1616" s="66"/>
      <c r="AW1616" s="66"/>
    </row>
    <row r="1617" spans="1:49" x14ac:dyDescent="0.25">
      <c r="A1617" s="66"/>
      <c r="D1617" s="87"/>
      <c r="AB1617" s="87"/>
      <c r="AC1617" s="87"/>
      <c r="AR1617" s="66"/>
      <c r="AS1617" s="66"/>
      <c r="AT1617" s="66"/>
      <c r="AU1617" s="66"/>
      <c r="AV1617" s="66"/>
      <c r="AW1617" s="66"/>
    </row>
    <row r="1618" spans="1:49" x14ac:dyDescent="0.25">
      <c r="A1618" s="66"/>
      <c r="D1618" s="87"/>
      <c r="AB1618" s="87"/>
      <c r="AC1618" s="87"/>
      <c r="AR1618" s="66"/>
      <c r="AS1618" s="66"/>
      <c r="AT1618" s="66"/>
      <c r="AU1618" s="66"/>
      <c r="AV1618" s="66"/>
      <c r="AW1618" s="66"/>
    </row>
    <row r="1619" spans="1:49" x14ac:dyDescent="0.25">
      <c r="A1619" s="66"/>
      <c r="D1619" s="87"/>
      <c r="AB1619" s="87"/>
      <c r="AC1619" s="87"/>
      <c r="AR1619" s="66"/>
      <c r="AS1619" s="66"/>
      <c r="AT1619" s="66"/>
      <c r="AU1619" s="66"/>
      <c r="AV1619" s="66"/>
      <c r="AW1619" s="66"/>
    </row>
    <row r="1620" spans="1:49" x14ac:dyDescent="0.25">
      <c r="A1620" s="66"/>
      <c r="D1620" s="87"/>
      <c r="AB1620" s="87"/>
      <c r="AC1620" s="87"/>
      <c r="AR1620" s="66"/>
      <c r="AS1620" s="66"/>
      <c r="AT1620" s="66"/>
      <c r="AU1620" s="66"/>
      <c r="AV1620" s="66"/>
      <c r="AW1620" s="66"/>
    </row>
    <row r="1621" spans="1:49" x14ac:dyDescent="0.25">
      <c r="A1621" s="66"/>
      <c r="D1621" s="87"/>
      <c r="AB1621" s="87"/>
      <c r="AC1621" s="87"/>
      <c r="AR1621" s="66"/>
      <c r="AS1621" s="66"/>
      <c r="AT1621" s="66"/>
      <c r="AU1621" s="66"/>
      <c r="AV1621" s="66"/>
      <c r="AW1621" s="66"/>
    </row>
    <row r="1622" spans="1:49" x14ac:dyDescent="0.25">
      <c r="A1622" s="66"/>
      <c r="D1622" s="87"/>
      <c r="AB1622" s="87"/>
      <c r="AC1622" s="87"/>
      <c r="AR1622" s="66"/>
      <c r="AS1622" s="66"/>
      <c r="AT1622" s="66"/>
      <c r="AU1622" s="66"/>
      <c r="AV1622" s="66"/>
      <c r="AW1622" s="66"/>
    </row>
    <row r="1623" spans="1:49" x14ac:dyDescent="0.25">
      <c r="A1623" s="66"/>
      <c r="D1623" s="87"/>
      <c r="AB1623" s="87"/>
      <c r="AC1623" s="87"/>
      <c r="AR1623" s="66"/>
      <c r="AS1623" s="66"/>
      <c r="AT1623" s="66"/>
      <c r="AU1623" s="66"/>
      <c r="AV1623" s="66"/>
      <c r="AW1623" s="66"/>
    </row>
    <row r="1624" spans="1:49" x14ac:dyDescent="0.25">
      <c r="A1624" s="66"/>
      <c r="D1624" s="87"/>
      <c r="AB1624" s="87"/>
      <c r="AC1624" s="87"/>
      <c r="AR1624" s="66"/>
      <c r="AS1624" s="66"/>
      <c r="AT1624" s="66"/>
      <c r="AU1624" s="66"/>
      <c r="AV1624" s="66"/>
      <c r="AW1624" s="66"/>
    </row>
    <row r="1625" spans="1:49" x14ac:dyDescent="0.25">
      <c r="A1625" s="66"/>
      <c r="D1625" s="87"/>
      <c r="AB1625" s="87"/>
      <c r="AC1625" s="87"/>
      <c r="AR1625" s="66"/>
      <c r="AS1625" s="66"/>
      <c r="AT1625" s="66"/>
      <c r="AU1625" s="66"/>
      <c r="AV1625" s="66"/>
      <c r="AW1625" s="66"/>
    </row>
    <row r="1626" spans="1:49" x14ac:dyDescent="0.25">
      <c r="A1626" s="66"/>
      <c r="D1626" s="87"/>
      <c r="AB1626" s="87"/>
      <c r="AC1626" s="87"/>
      <c r="AR1626" s="66"/>
      <c r="AS1626" s="66"/>
      <c r="AT1626" s="66"/>
      <c r="AU1626" s="66"/>
      <c r="AV1626" s="66"/>
      <c r="AW1626" s="66"/>
    </row>
    <row r="1627" spans="1:49" x14ac:dyDescent="0.25">
      <c r="A1627" s="66"/>
      <c r="D1627" s="87"/>
      <c r="AB1627" s="87"/>
      <c r="AC1627" s="87"/>
      <c r="AR1627" s="66"/>
      <c r="AS1627" s="66"/>
      <c r="AT1627" s="66"/>
      <c r="AU1627" s="66"/>
      <c r="AV1627" s="66"/>
      <c r="AW1627" s="66"/>
    </row>
    <row r="1628" spans="1:49" x14ac:dyDescent="0.25">
      <c r="A1628" s="66"/>
      <c r="D1628" s="87"/>
      <c r="AB1628" s="87"/>
      <c r="AC1628" s="87"/>
      <c r="AR1628" s="66"/>
      <c r="AS1628" s="66"/>
      <c r="AT1628" s="66"/>
      <c r="AU1628" s="66"/>
      <c r="AV1628" s="66"/>
      <c r="AW1628" s="66"/>
    </row>
    <row r="1629" spans="1:49" x14ac:dyDescent="0.25">
      <c r="A1629" s="66"/>
      <c r="D1629" s="87"/>
      <c r="AB1629" s="87"/>
      <c r="AC1629" s="87"/>
      <c r="AR1629" s="66"/>
      <c r="AS1629" s="66"/>
      <c r="AT1629" s="66"/>
      <c r="AU1629" s="66"/>
      <c r="AV1629" s="66"/>
      <c r="AW1629" s="66"/>
    </row>
    <row r="1630" spans="1:49" x14ac:dyDescent="0.25">
      <c r="A1630" s="66"/>
      <c r="D1630" s="87"/>
      <c r="AB1630" s="87"/>
      <c r="AC1630" s="87"/>
      <c r="AR1630" s="66"/>
      <c r="AS1630" s="66"/>
      <c r="AT1630" s="66"/>
      <c r="AU1630" s="66"/>
      <c r="AV1630" s="66"/>
      <c r="AW1630" s="66"/>
    </row>
    <row r="1631" spans="1:49" x14ac:dyDescent="0.25">
      <c r="A1631" s="66"/>
      <c r="D1631" s="87"/>
      <c r="AB1631" s="87"/>
      <c r="AC1631" s="87"/>
      <c r="AR1631" s="66"/>
      <c r="AS1631" s="66"/>
      <c r="AT1631" s="66"/>
      <c r="AU1631" s="66"/>
      <c r="AV1631" s="66"/>
      <c r="AW1631" s="66"/>
    </row>
    <row r="1632" spans="1:49" x14ac:dyDescent="0.25">
      <c r="A1632" s="66"/>
      <c r="D1632" s="87"/>
      <c r="AB1632" s="87"/>
      <c r="AC1632" s="87"/>
      <c r="AR1632" s="66"/>
      <c r="AS1632" s="66"/>
      <c r="AT1632" s="66"/>
      <c r="AU1632" s="66"/>
      <c r="AV1632" s="66"/>
      <c r="AW1632" s="66"/>
    </row>
    <row r="1633" spans="1:49" x14ac:dyDescent="0.25">
      <c r="A1633" s="66"/>
      <c r="D1633" s="87"/>
      <c r="AB1633" s="87"/>
      <c r="AC1633" s="87"/>
      <c r="AR1633" s="66"/>
      <c r="AS1633" s="66"/>
      <c r="AT1633" s="66"/>
      <c r="AU1633" s="66"/>
      <c r="AV1633" s="66"/>
      <c r="AW1633" s="66"/>
    </row>
    <row r="1634" spans="1:49" x14ac:dyDescent="0.25">
      <c r="A1634" s="66"/>
      <c r="D1634" s="87"/>
      <c r="AB1634" s="87"/>
      <c r="AC1634" s="87"/>
      <c r="AR1634" s="66"/>
      <c r="AS1634" s="66"/>
      <c r="AT1634" s="66"/>
      <c r="AU1634" s="66"/>
      <c r="AV1634" s="66"/>
      <c r="AW1634" s="66"/>
    </row>
    <row r="1635" spans="1:49" x14ac:dyDescent="0.25">
      <c r="A1635" s="66"/>
      <c r="D1635" s="87"/>
      <c r="AB1635" s="87"/>
      <c r="AC1635" s="87"/>
      <c r="AR1635" s="66"/>
      <c r="AS1635" s="66"/>
      <c r="AT1635" s="66"/>
      <c r="AU1635" s="66"/>
      <c r="AV1635" s="66"/>
      <c r="AW1635" s="66"/>
    </row>
    <row r="1636" spans="1:49" x14ac:dyDescent="0.25">
      <c r="A1636" s="66"/>
      <c r="D1636" s="87"/>
      <c r="AB1636" s="87"/>
      <c r="AC1636" s="87"/>
      <c r="AR1636" s="66"/>
      <c r="AS1636" s="66"/>
      <c r="AT1636" s="66"/>
      <c r="AU1636" s="66"/>
      <c r="AV1636" s="66"/>
      <c r="AW1636" s="66"/>
    </row>
    <row r="1637" spans="1:49" x14ac:dyDescent="0.25">
      <c r="A1637" s="66"/>
      <c r="D1637" s="87"/>
      <c r="AB1637" s="87"/>
      <c r="AC1637" s="87"/>
      <c r="AR1637" s="66"/>
      <c r="AS1637" s="66"/>
      <c r="AT1637" s="66"/>
      <c r="AU1637" s="66"/>
      <c r="AV1637" s="66"/>
      <c r="AW1637" s="66"/>
    </row>
    <row r="1638" spans="1:49" x14ac:dyDescent="0.25">
      <c r="A1638" s="66"/>
      <c r="D1638" s="87"/>
      <c r="AB1638" s="87"/>
      <c r="AC1638" s="87"/>
      <c r="AR1638" s="66"/>
      <c r="AS1638" s="66"/>
      <c r="AT1638" s="66"/>
      <c r="AU1638" s="66"/>
      <c r="AV1638" s="66"/>
      <c r="AW1638" s="66"/>
    </row>
    <row r="1639" spans="1:49" x14ac:dyDescent="0.25">
      <c r="A1639" s="66"/>
      <c r="D1639" s="87"/>
      <c r="AB1639" s="87"/>
      <c r="AC1639" s="87"/>
      <c r="AR1639" s="66"/>
      <c r="AS1639" s="66"/>
      <c r="AT1639" s="66"/>
      <c r="AU1639" s="66"/>
      <c r="AV1639" s="66"/>
      <c r="AW1639" s="66"/>
    </row>
    <row r="1640" spans="1:49" x14ac:dyDescent="0.25">
      <c r="A1640" s="66"/>
      <c r="D1640" s="87"/>
      <c r="AB1640" s="87"/>
      <c r="AC1640" s="87"/>
      <c r="AR1640" s="66"/>
      <c r="AS1640" s="66"/>
      <c r="AT1640" s="66"/>
      <c r="AU1640" s="66"/>
      <c r="AV1640" s="66"/>
      <c r="AW1640" s="66"/>
    </row>
    <row r="1641" spans="1:49" x14ac:dyDescent="0.25">
      <c r="A1641" s="66"/>
      <c r="D1641" s="87"/>
      <c r="AB1641" s="87"/>
      <c r="AC1641" s="87"/>
      <c r="AR1641" s="66"/>
      <c r="AS1641" s="66"/>
      <c r="AT1641" s="66"/>
      <c r="AU1641" s="66"/>
      <c r="AV1641" s="66"/>
      <c r="AW1641" s="66"/>
    </row>
    <row r="1642" spans="1:49" x14ac:dyDescent="0.25">
      <c r="A1642" s="66"/>
      <c r="D1642" s="87"/>
      <c r="AB1642" s="87"/>
      <c r="AC1642" s="87"/>
      <c r="AR1642" s="66"/>
      <c r="AS1642" s="66"/>
      <c r="AT1642" s="66"/>
      <c r="AU1642" s="66"/>
      <c r="AV1642" s="66"/>
      <c r="AW1642" s="66"/>
    </row>
    <row r="1643" spans="1:49" x14ac:dyDescent="0.25">
      <c r="A1643" s="66"/>
      <c r="D1643" s="87"/>
      <c r="AB1643" s="87"/>
      <c r="AC1643" s="87"/>
      <c r="AR1643" s="66"/>
      <c r="AS1643" s="66"/>
      <c r="AT1643" s="66"/>
      <c r="AU1643" s="66"/>
      <c r="AV1643" s="66"/>
      <c r="AW1643" s="66"/>
    </row>
    <row r="1644" spans="1:49" x14ac:dyDescent="0.25">
      <c r="A1644" s="66"/>
      <c r="D1644" s="87"/>
      <c r="AB1644" s="87"/>
      <c r="AC1644" s="87"/>
      <c r="AR1644" s="66"/>
      <c r="AS1644" s="66"/>
      <c r="AT1644" s="66"/>
      <c r="AU1644" s="66"/>
      <c r="AV1644" s="66"/>
      <c r="AW1644" s="66"/>
    </row>
    <row r="1645" spans="1:49" x14ac:dyDescent="0.25">
      <c r="A1645" s="66"/>
      <c r="D1645" s="87"/>
      <c r="AB1645" s="87"/>
      <c r="AC1645" s="87"/>
      <c r="AR1645" s="66"/>
      <c r="AS1645" s="66"/>
      <c r="AT1645" s="66"/>
      <c r="AU1645" s="66"/>
      <c r="AV1645" s="66"/>
      <c r="AW1645" s="66"/>
    </row>
    <row r="1646" spans="1:49" x14ac:dyDescent="0.25">
      <c r="A1646" s="66"/>
      <c r="D1646" s="87"/>
      <c r="AB1646" s="87"/>
      <c r="AC1646" s="87"/>
      <c r="AR1646" s="66"/>
      <c r="AS1646" s="66"/>
      <c r="AT1646" s="66"/>
      <c r="AU1646" s="66"/>
      <c r="AV1646" s="66"/>
      <c r="AW1646" s="66"/>
    </row>
    <row r="1647" spans="1:49" x14ac:dyDescent="0.25">
      <c r="A1647" s="66"/>
      <c r="D1647" s="87"/>
      <c r="AB1647" s="87"/>
      <c r="AC1647" s="87"/>
      <c r="AR1647" s="66"/>
      <c r="AS1647" s="66"/>
      <c r="AT1647" s="66"/>
      <c r="AU1647" s="66"/>
      <c r="AV1647" s="66"/>
      <c r="AW1647" s="66"/>
    </row>
    <row r="1648" spans="1:49" x14ac:dyDescent="0.25">
      <c r="A1648" s="66"/>
      <c r="D1648" s="87"/>
      <c r="AB1648" s="87"/>
      <c r="AC1648" s="87"/>
      <c r="AR1648" s="66"/>
      <c r="AS1648" s="66"/>
      <c r="AT1648" s="66"/>
      <c r="AU1648" s="66"/>
      <c r="AV1648" s="66"/>
      <c r="AW1648" s="66"/>
    </row>
    <row r="1649" spans="1:49" x14ac:dyDescent="0.25">
      <c r="A1649" s="66"/>
      <c r="D1649" s="87"/>
      <c r="AB1649" s="87"/>
      <c r="AC1649" s="87"/>
      <c r="AR1649" s="66"/>
      <c r="AS1649" s="66"/>
      <c r="AT1649" s="66"/>
      <c r="AU1649" s="66"/>
      <c r="AV1649" s="66"/>
      <c r="AW1649" s="66"/>
    </row>
    <row r="1650" spans="1:49" x14ac:dyDescent="0.25">
      <c r="A1650" s="66"/>
      <c r="D1650" s="87"/>
      <c r="AB1650" s="87"/>
      <c r="AC1650" s="87"/>
      <c r="AR1650" s="66"/>
      <c r="AS1650" s="66"/>
      <c r="AT1650" s="66"/>
      <c r="AU1650" s="66"/>
      <c r="AV1650" s="66"/>
      <c r="AW1650" s="66"/>
    </row>
    <row r="1651" spans="1:49" x14ac:dyDescent="0.25">
      <c r="A1651" s="66"/>
      <c r="D1651" s="87"/>
      <c r="AB1651" s="87"/>
      <c r="AC1651" s="87"/>
      <c r="AR1651" s="66"/>
      <c r="AS1651" s="66"/>
      <c r="AT1651" s="66"/>
      <c r="AU1651" s="66"/>
      <c r="AV1651" s="66"/>
      <c r="AW1651" s="66"/>
    </row>
    <row r="1652" spans="1:49" x14ac:dyDescent="0.25">
      <c r="A1652" s="66"/>
      <c r="D1652" s="87"/>
      <c r="AB1652" s="87"/>
      <c r="AC1652" s="87"/>
      <c r="AR1652" s="66"/>
      <c r="AS1652" s="66"/>
      <c r="AT1652" s="66"/>
      <c r="AU1652" s="66"/>
      <c r="AV1652" s="66"/>
      <c r="AW1652" s="66"/>
    </row>
    <row r="1653" spans="1:49" x14ac:dyDescent="0.25">
      <c r="A1653" s="66"/>
      <c r="D1653" s="87"/>
      <c r="AB1653" s="87"/>
      <c r="AC1653" s="87"/>
      <c r="AR1653" s="66"/>
      <c r="AS1653" s="66"/>
      <c r="AT1653" s="66"/>
      <c r="AU1653" s="66"/>
      <c r="AV1653" s="66"/>
      <c r="AW1653" s="66"/>
    </row>
    <row r="1654" spans="1:49" x14ac:dyDescent="0.25">
      <c r="A1654" s="66"/>
      <c r="D1654" s="87"/>
      <c r="AB1654" s="87"/>
      <c r="AC1654" s="87"/>
      <c r="AR1654" s="66"/>
      <c r="AS1654" s="66"/>
      <c r="AT1654" s="66"/>
      <c r="AU1654" s="66"/>
      <c r="AV1654" s="66"/>
      <c r="AW1654" s="66"/>
    </row>
    <row r="1655" spans="1:49" x14ac:dyDescent="0.25">
      <c r="A1655" s="66"/>
      <c r="D1655" s="87"/>
      <c r="AB1655" s="87"/>
      <c r="AC1655" s="87"/>
      <c r="AR1655" s="66"/>
      <c r="AS1655" s="66"/>
      <c r="AT1655" s="66"/>
      <c r="AU1655" s="66"/>
      <c r="AV1655" s="66"/>
      <c r="AW1655" s="66"/>
    </row>
    <row r="1656" spans="1:49" x14ac:dyDescent="0.25">
      <c r="A1656" s="66"/>
      <c r="D1656" s="87"/>
      <c r="AB1656" s="87"/>
      <c r="AC1656" s="87"/>
      <c r="AR1656" s="66"/>
      <c r="AS1656" s="66"/>
      <c r="AT1656" s="66"/>
      <c r="AU1656" s="66"/>
      <c r="AV1656" s="66"/>
      <c r="AW1656" s="66"/>
    </row>
    <row r="1657" spans="1:49" x14ac:dyDescent="0.25">
      <c r="A1657" s="66"/>
      <c r="D1657" s="87"/>
      <c r="AB1657" s="87"/>
      <c r="AR1657" s="66"/>
      <c r="AS1657" s="66"/>
      <c r="AT1657" s="66"/>
      <c r="AU1657" s="66"/>
      <c r="AV1657" s="66"/>
      <c r="AW1657" s="66"/>
    </row>
    <row r="1658" spans="1:49" x14ac:dyDescent="0.25">
      <c r="A1658" s="66"/>
      <c r="D1658" s="87"/>
      <c r="AB1658" s="87"/>
      <c r="AR1658" s="66"/>
      <c r="AS1658" s="66"/>
      <c r="AT1658" s="66"/>
      <c r="AU1658" s="66"/>
      <c r="AV1658" s="66"/>
      <c r="AW1658" s="66"/>
    </row>
    <row r="1659" spans="1:49" x14ac:dyDescent="0.25">
      <c r="A1659" s="66"/>
      <c r="D1659" s="87"/>
      <c r="AB1659" s="87"/>
      <c r="AC1659" s="87"/>
      <c r="AR1659" s="66"/>
      <c r="AS1659" s="66"/>
      <c r="AT1659" s="66"/>
      <c r="AU1659" s="66"/>
      <c r="AV1659" s="66"/>
      <c r="AW1659" s="66"/>
    </row>
    <row r="1660" spans="1:49" x14ac:dyDescent="0.25">
      <c r="A1660" s="66"/>
      <c r="D1660" s="87"/>
      <c r="AB1660" s="87"/>
      <c r="AC1660" s="87"/>
      <c r="AR1660" s="66"/>
      <c r="AS1660" s="66"/>
      <c r="AT1660" s="66"/>
      <c r="AU1660" s="66"/>
      <c r="AV1660" s="66"/>
      <c r="AW1660" s="66"/>
    </row>
    <row r="1661" spans="1:49" x14ac:dyDescent="0.25">
      <c r="A1661" s="66"/>
      <c r="D1661" s="87"/>
      <c r="AB1661" s="87"/>
      <c r="AC1661" s="87"/>
      <c r="AR1661" s="66"/>
      <c r="AS1661" s="66"/>
      <c r="AT1661" s="66"/>
      <c r="AU1661" s="66"/>
      <c r="AV1661" s="66"/>
      <c r="AW1661" s="66"/>
    </row>
    <row r="1662" spans="1:49" x14ac:dyDescent="0.25">
      <c r="A1662" s="66"/>
      <c r="D1662" s="87"/>
      <c r="AB1662" s="87"/>
      <c r="AC1662" s="87"/>
      <c r="AR1662" s="66"/>
      <c r="AS1662" s="66"/>
      <c r="AT1662" s="66"/>
      <c r="AU1662" s="66"/>
      <c r="AV1662" s="66"/>
      <c r="AW1662" s="66"/>
    </row>
    <row r="1663" spans="1:49" x14ac:dyDescent="0.25">
      <c r="A1663" s="66"/>
      <c r="D1663" s="87"/>
      <c r="AB1663" s="87"/>
      <c r="AC1663" s="87"/>
      <c r="AR1663" s="66"/>
      <c r="AS1663" s="66"/>
      <c r="AT1663" s="66"/>
      <c r="AU1663" s="66"/>
      <c r="AV1663" s="66"/>
      <c r="AW1663" s="66"/>
    </row>
    <row r="1664" spans="1:49" x14ac:dyDescent="0.25">
      <c r="A1664" s="66"/>
      <c r="D1664" s="87"/>
      <c r="AB1664" s="87"/>
      <c r="AC1664" s="87"/>
      <c r="AR1664" s="66"/>
      <c r="AS1664" s="66"/>
      <c r="AT1664" s="66"/>
      <c r="AU1664" s="66"/>
      <c r="AV1664" s="66"/>
      <c r="AW1664" s="66"/>
    </row>
    <row r="1665" spans="1:49" x14ac:dyDescent="0.25">
      <c r="A1665" s="66"/>
      <c r="D1665" s="87"/>
      <c r="AB1665" s="87"/>
      <c r="AC1665" s="87"/>
      <c r="AR1665" s="66"/>
      <c r="AS1665" s="66"/>
      <c r="AT1665" s="66"/>
      <c r="AU1665" s="66"/>
      <c r="AV1665" s="66"/>
      <c r="AW1665" s="66"/>
    </row>
    <row r="1666" spans="1:49" x14ac:dyDescent="0.25">
      <c r="A1666" s="66"/>
      <c r="D1666" s="87"/>
      <c r="AB1666" s="87"/>
      <c r="AC1666" s="87"/>
      <c r="AR1666" s="66"/>
      <c r="AS1666" s="66"/>
      <c r="AT1666" s="66"/>
      <c r="AU1666" s="66"/>
      <c r="AV1666" s="66"/>
      <c r="AW1666" s="66"/>
    </row>
    <row r="1667" spans="1:49" x14ac:dyDescent="0.25">
      <c r="A1667" s="66"/>
      <c r="D1667" s="87"/>
      <c r="AB1667" s="87"/>
      <c r="AC1667" s="87"/>
      <c r="AR1667" s="66"/>
      <c r="AS1667" s="66"/>
      <c r="AT1667" s="66"/>
      <c r="AU1667" s="66"/>
      <c r="AV1667" s="66"/>
      <c r="AW1667" s="66"/>
    </row>
    <row r="1668" spans="1:49" x14ac:dyDescent="0.25">
      <c r="A1668" s="66"/>
      <c r="D1668" s="87"/>
      <c r="AB1668" s="87"/>
      <c r="AC1668" s="87"/>
      <c r="AR1668" s="66"/>
      <c r="AS1668" s="66"/>
      <c r="AT1668" s="66"/>
      <c r="AU1668" s="66"/>
      <c r="AV1668" s="66"/>
      <c r="AW1668" s="66"/>
    </row>
    <row r="1669" spans="1:49" x14ac:dyDescent="0.25">
      <c r="A1669" s="66"/>
      <c r="D1669" s="87"/>
      <c r="AB1669" s="87"/>
      <c r="AC1669" s="87"/>
      <c r="AR1669" s="66"/>
      <c r="AS1669" s="66"/>
      <c r="AT1669" s="66"/>
      <c r="AU1669" s="66"/>
      <c r="AV1669" s="66"/>
      <c r="AW1669" s="66"/>
    </row>
    <row r="1670" spans="1:49" x14ac:dyDescent="0.25">
      <c r="A1670" s="66"/>
      <c r="D1670" s="87"/>
      <c r="AB1670" s="87"/>
      <c r="AC1670" s="87"/>
      <c r="AR1670" s="66"/>
      <c r="AS1670" s="66"/>
      <c r="AT1670" s="66"/>
      <c r="AU1670" s="66"/>
      <c r="AV1670" s="66"/>
      <c r="AW1670" s="66"/>
    </row>
    <row r="1671" spans="1:49" x14ac:dyDescent="0.25">
      <c r="A1671" s="66"/>
      <c r="D1671" s="87"/>
      <c r="AB1671" s="87"/>
      <c r="AC1671" s="87"/>
      <c r="AR1671" s="66"/>
      <c r="AS1671" s="66"/>
      <c r="AT1671" s="66"/>
      <c r="AU1671" s="66"/>
      <c r="AV1671" s="66"/>
      <c r="AW1671" s="66"/>
    </row>
    <row r="1672" spans="1:49" x14ac:dyDescent="0.25">
      <c r="A1672" s="66"/>
      <c r="D1672" s="87"/>
      <c r="AB1672" s="87"/>
      <c r="AC1672" s="87"/>
      <c r="AR1672" s="66"/>
      <c r="AS1672" s="66"/>
      <c r="AT1672" s="66"/>
      <c r="AU1672" s="66"/>
      <c r="AV1672" s="66"/>
      <c r="AW1672" s="66"/>
    </row>
    <row r="1673" spans="1:49" x14ac:dyDescent="0.25">
      <c r="A1673" s="66"/>
      <c r="D1673" s="87"/>
      <c r="AB1673" s="87"/>
      <c r="AC1673" s="87"/>
      <c r="AR1673" s="66"/>
      <c r="AS1673" s="66"/>
      <c r="AT1673" s="66"/>
      <c r="AU1673" s="66"/>
      <c r="AV1673" s="66"/>
      <c r="AW1673" s="66"/>
    </row>
    <row r="1674" spans="1:49" x14ac:dyDescent="0.25">
      <c r="A1674" s="66"/>
      <c r="D1674" s="87"/>
      <c r="AB1674" s="87"/>
      <c r="AC1674" s="87"/>
      <c r="AR1674" s="66"/>
      <c r="AS1674" s="66"/>
      <c r="AT1674" s="66"/>
      <c r="AU1674" s="66"/>
      <c r="AV1674" s="66"/>
      <c r="AW1674" s="66"/>
    </row>
    <row r="1675" spans="1:49" x14ac:dyDescent="0.25">
      <c r="A1675" s="66"/>
      <c r="D1675" s="87"/>
      <c r="AB1675" s="87"/>
      <c r="AC1675" s="87"/>
      <c r="AR1675" s="66"/>
      <c r="AS1675" s="66"/>
      <c r="AT1675" s="66"/>
      <c r="AU1675" s="66"/>
      <c r="AV1675" s="66"/>
      <c r="AW1675" s="66"/>
    </row>
    <row r="1676" spans="1:49" x14ac:dyDescent="0.25">
      <c r="A1676" s="66"/>
      <c r="D1676" s="87"/>
      <c r="AB1676" s="87"/>
      <c r="AC1676" s="87"/>
      <c r="AR1676" s="66"/>
      <c r="AS1676" s="66"/>
      <c r="AT1676" s="66"/>
      <c r="AU1676" s="66"/>
      <c r="AV1676" s="66"/>
      <c r="AW1676" s="66"/>
    </row>
    <row r="1677" spans="1:49" x14ac:dyDescent="0.25">
      <c r="A1677" s="66"/>
      <c r="D1677" s="87"/>
      <c r="AB1677" s="87"/>
      <c r="AC1677" s="87"/>
      <c r="AR1677" s="66"/>
      <c r="AS1677" s="66"/>
      <c r="AT1677" s="66"/>
      <c r="AU1677" s="66"/>
      <c r="AV1677" s="66"/>
      <c r="AW1677" s="66"/>
    </row>
    <row r="1678" spans="1:49" x14ac:dyDescent="0.25">
      <c r="A1678" s="66"/>
      <c r="D1678" s="87"/>
      <c r="AB1678" s="87"/>
      <c r="AC1678" s="87"/>
      <c r="AR1678" s="66"/>
      <c r="AS1678" s="66"/>
      <c r="AT1678" s="66"/>
      <c r="AU1678" s="66"/>
      <c r="AV1678" s="66"/>
      <c r="AW1678" s="66"/>
    </row>
    <row r="1679" spans="1:49" x14ac:dyDescent="0.25">
      <c r="A1679" s="66"/>
      <c r="D1679" s="87"/>
      <c r="AB1679" s="87"/>
      <c r="AC1679" s="87"/>
      <c r="AR1679" s="66"/>
      <c r="AS1679" s="66"/>
      <c r="AT1679" s="66"/>
      <c r="AU1679" s="66"/>
      <c r="AV1679" s="66"/>
      <c r="AW1679" s="66"/>
    </row>
    <row r="1680" spans="1:49" x14ac:dyDescent="0.25">
      <c r="A1680" s="66"/>
      <c r="D1680" s="87"/>
      <c r="AB1680" s="87"/>
      <c r="AC1680" s="87"/>
      <c r="AR1680" s="66"/>
      <c r="AS1680" s="66"/>
      <c r="AT1680" s="66"/>
      <c r="AU1680" s="66"/>
      <c r="AV1680" s="66"/>
      <c r="AW1680" s="66"/>
    </row>
    <row r="1681" spans="1:49" x14ac:dyDescent="0.25">
      <c r="A1681" s="66"/>
      <c r="D1681" s="87"/>
      <c r="AB1681" s="87"/>
      <c r="AC1681" s="87"/>
      <c r="AR1681" s="66"/>
      <c r="AS1681" s="66"/>
      <c r="AT1681" s="66"/>
      <c r="AU1681" s="66"/>
      <c r="AV1681" s="66"/>
      <c r="AW1681" s="66"/>
    </row>
    <row r="1682" spans="1:49" x14ac:dyDescent="0.25">
      <c r="A1682" s="66"/>
      <c r="D1682" s="87"/>
      <c r="AB1682" s="87"/>
      <c r="AC1682" s="87"/>
      <c r="AR1682" s="66"/>
      <c r="AS1682" s="66"/>
      <c r="AT1682" s="66"/>
      <c r="AU1682" s="66"/>
      <c r="AV1682" s="66"/>
      <c r="AW1682" s="66"/>
    </row>
    <row r="1683" spans="1:49" x14ac:dyDescent="0.25">
      <c r="A1683" s="66"/>
      <c r="D1683" s="87"/>
      <c r="AB1683" s="87"/>
      <c r="AC1683" s="87"/>
      <c r="AR1683" s="66"/>
      <c r="AS1683" s="66"/>
      <c r="AT1683" s="66"/>
      <c r="AU1683" s="66"/>
      <c r="AV1683" s="66"/>
      <c r="AW1683" s="66"/>
    </row>
    <row r="1684" spans="1:49" x14ac:dyDescent="0.25">
      <c r="A1684" s="66"/>
      <c r="D1684" s="87"/>
      <c r="AB1684" s="87"/>
      <c r="AC1684" s="87"/>
      <c r="AR1684" s="66"/>
      <c r="AS1684" s="66"/>
      <c r="AT1684" s="66"/>
      <c r="AU1684" s="66"/>
      <c r="AV1684" s="66"/>
      <c r="AW1684" s="66"/>
    </row>
    <row r="1685" spans="1:49" x14ac:dyDescent="0.25">
      <c r="A1685" s="66"/>
      <c r="D1685" s="87"/>
      <c r="AB1685" s="87"/>
      <c r="AC1685" s="87"/>
      <c r="AR1685" s="66"/>
      <c r="AS1685" s="66"/>
      <c r="AT1685" s="66"/>
      <c r="AU1685" s="66"/>
      <c r="AV1685" s="66"/>
      <c r="AW1685" s="66"/>
    </row>
    <row r="1686" spans="1:49" x14ac:dyDescent="0.25">
      <c r="A1686" s="66"/>
      <c r="D1686" s="87"/>
      <c r="AB1686" s="87"/>
      <c r="AC1686" s="87"/>
      <c r="AR1686" s="66"/>
      <c r="AS1686" s="66"/>
      <c r="AT1686" s="66"/>
      <c r="AU1686" s="66"/>
      <c r="AV1686" s="66"/>
      <c r="AW1686" s="66"/>
    </row>
    <row r="1687" spans="1:49" x14ac:dyDescent="0.25">
      <c r="A1687" s="66"/>
      <c r="D1687" s="87"/>
      <c r="AB1687" s="87"/>
      <c r="AC1687" s="87"/>
      <c r="AR1687" s="66"/>
      <c r="AS1687" s="66"/>
      <c r="AT1687" s="66"/>
      <c r="AU1687" s="66"/>
      <c r="AV1687" s="66"/>
      <c r="AW1687" s="66"/>
    </row>
    <row r="1688" spans="1:49" x14ac:dyDescent="0.25">
      <c r="A1688" s="66"/>
      <c r="D1688" s="87"/>
      <c r="AB1688" s="87"/>
      <c r="AC1688" s="87"/>
      <c r="AR1688" s="66"/>
      <c r="AS1688" s="66"/>
      <c r="AT1688" s="66"/>
      <c r="AU1688" s="66"/>
      <c r="AV1688" s="66"/>
      <c r="AW1688" s="66"/>
    </row>
    <row r="1689" spans="1:49" x14ac:dyDescent="0.25">
      <c r="A1689" s="66"/>
      <c r="D1689" s="87"/>
      <c r="AB1689" s="87"/>
      <c r="AC1689" s="87"/>
      <c r="AR1689" s="66"/>
      <c r="AS1689" s="66"/>
      <c r="AT1689" s="66"/>
      <c r="AU1689" s="66"/>
      <c r="AV1689" s="66"/>
      <c r="AW1689" s="66"/>
    </row>
    <row r="1690" spans="1:49" x14ac:dyDescent="0.25">
      <c r="A1690" s="66"/>
      <c r="D1690" s="87"/>
      <c r="AB1690" s="87"/>
      <c r="AC1690" s="87"/>
      <c r="AR1690" s="66"/>
      <c r="AS1690" s="66"/>
      <c r="AT1690" s="66"/>
      <c r="AU1690" s="66"/>
      <c r="AV1690" s="66"/>
      <c r="AW1690" s="66"/>
    </row>
    <row r="1691" spans="1:49" x14ac:dyDescent="0.25">
      <c r="A1691" s="66"/>
      <c r="D1691" s="87"/>
      <c r="AB1691" s="87"/>
      <c r="AC1691" s="87"/>
      <c r="AR1691" s="66"/>
      <c r="AS1691" s="66"/>
      <c r="AT1691" s="66"/>
      <c r="AU1691" s="66"/>
      <c r="AV1691" s="66"/>
      <c r="AW1691" s="66"/>
    </row>
    <row r="1692" spans="1:49" x14ac:dyDescent="0.25">
      <c r="A1692" s="66"/>
      <c r="D1692" s="87"/>
      <c r="AB1692" s="87"/>
      <c r="AC1692" s="87"/>
      <c r="AR1692" s="66"/>
      <c r="AS1692" s="66"/>
      <c r="AT1692" s="66"/>
      <c r="AU1692" s="66"/>
      <c r="AV1692" s="66"/>
      <c r="AW1692" s="66"/>
    </row>
    <row r="1693" spans="1:49" x14ac:dyDescent="0.25">
      <c r="A1693" s="66"/>
      <c r="D1693" s="87"/>
      <c r="AB1693" s="87"/>
      <c r="AC1693" s="87"/>
      <c r="AR1693" s="66"/>
      <c r="AS1693" s="66"/>
      <c r="AT1693" s="66"/>
      <c r="AU1693" s="66"/>
      <c r="AV1693" s="66"/>
      <c r="AW1693" s="66"/>
    </row>
    <row r="1694" spans="1:49" x14ac:dyDescent="0.25">
      <c r="A1694" s="66"/>
      <c r="D1694" s="87"/>
      <c r="AB1694" s="87"/>
      <c r="AC1694" s="87"/>
      <c r="AR1694" s="66"/>
      <c r="AS1694" s="66"/>
      <c r="AT1694" s="66"/>
      <c r="AU1694" s="66"/>
      <c r="AV1694" s="66"/>
      <c r="AW1694" s="66"/>
    </row>
    <row r="1695" spans="1:49" x14ac:dyDescent="0.25">
      <c r="A1695" s="66"/>
      <c r="D1695" s="87"/>
      <c r="AB1695" s="87"/>
      <c r="AC1695" s="87"/>
      <c r="AR1695" s="66"/>
      <c r="AS1695" s="66"/>
      <c r="AT1695" s="66"/>
      <c r="AU1695" s="66"/>
      <c r="AV1695" s="66"/>
      <c r="AW1695" s="66"/>
    </row>
    <row r="1696" spans="1:49" x14ac:dyDescent="0.25">
      <c r="A1696" s="66"/>
      <c r="D1696" s="87"/>
      <c r="AB1696" s="87"/>
      <c r="AC1696" s="87"/>
      <c r="AR1696" s="66"/>
      <c r="AS1696" s="66"/>
      <c r="AT1696" s="66"/>
      <c r="AU1696" s="66"/>
      <c r="AV1696" s="66"/>
      <c r="AW1696" s="66"/>
    </row>
    <row r="1697" spans="1:49" x14ac:dyDescent="0.25">
      <c r="A1697" s="66"/>
      <c r="D1697" s="87"/>
      <c r="AB1697" s="87"/>
      <c r="AC1697" s="87"/>
      <c r="AR1697" s="66"/>
      <c r="AS1697" s="66"/>
      <c r="AT1697" s="66"/>
      <c r="AU1697" s="66"/>
      <c r="AV1697" s="66"/>
      <c r="AW1697" s="66"/>
    </row>
    <row r="1698" spans="1:49" x14ac:dyDescent="0.25">
      <c r="A1698" s="66"/>
      <c r="D1698" s="87"/>
      <c r="AB1698" s="87"/>
      <c r="AR1698" s="66"/>
      <c r="AS1698" s="66"/>
      <c r="AT1698" s="66"/>
      <c r="AU1698" s="66"/>
      <c r="AV1698" s="66"/>
      <c r="AW1698" s="66"/>
    </row>
    <row r="1699" spans="1:49" x14ac:dyDescent="0.25">
      <c r="A1699" s="66"/>
      <c r="D1699" s="87"/>
      <c r="AB1699" s="87"/>
      <c r="AC1699" s="87"/>
      <c r="AR1699" s="66"/>
      <c r="AS1699" s="66"/>
      <c r="AT1699" s="66"/>
      <c r="AU1699" s="66"/>
      <c r="AV1699" s="66"/>
      <c r="AW1699" s="66"/>
    </row>
    <row r="1700" spans="1:49" x14ac:dyDescent="0.25">
      <c r="A1700" s="66"/>
      <c r="D1700" s="87"/>
      <c r="AB1700" s="87"/>
      <c r="AC1700" s="87"/>
      <c r="AR1700" s="66"/>
      <c r="AS1700" s="66"/>
      <c r="AT1700" s="66"/>
      <c r="AU1700" s="66"/>
      <c r="AV1700" s="66"/>
      <c r="AW1700" s="66"/>
    </row>
    <row r="1701" spans="1:49" x14ac:dyDescent="0.25">
      <c r="A1701" s="66"/>
      <c r="D1701" s="87"/>
      <c r="AB1701" s="87"/>
      <c r="AC1701" s="87"/>
      <c r="AR1701" s="66"/>
      <c r="AS1701" s="66"/>
      <c r="AT1701" s="66"/>
      <c r="AU1701" s="66"/>
      <c r="AV1701" s="66"/>
      <c r="AW1701" s="66"/>
    </row>
    <row r="1702" spans="1:49" x14ac:dyDescent="0.25">
      <c r="A1702" s="66"/>
      <c r="D1702" s="87"/>
      <c r="AB1702" s="87"/>
      <c r="AC1702" s="87"/>
      <c r="AR1702" s="66"/>
      <c r="AS1702" s="66"/>
      <c r="AT1702" s="66"/>
      <c r="AU1702" s="66"/>
      <c r="AV1702" s="66"/>
      <c r="AW1702" s="66"/>
    </row>
    <row r="1703" spans="1:49" x14ac:dyDescent="0.25">
      <c r="A1703" s="66"/>
      <c r="D1703" s="87"/>
      <c r="AB1703" s="87"/>
      <c r="AC1703" s="87"/>
      <c r="AR1703" s="66"/>
      <c r="AS1703" s="66"/>
      <c r="AT1703" s="66"/>
      <c r="AU1703" s="66"/>
      <c r="AV1703" s="66"/>
      <c r="AW1703" s="66"/>
    </row>
    <row r="1704" spans="1:49" x14ac:dyDescent="0.25">
      <c r="A1704" s="66"/>
      <c r="D1704" s="87"/>
      <c r="AB1704" s="87"/>
      <c r="AC1704" s="87"/>
      <c r="AR1704" s="66"/>
      <c r="AS1704" s="66"/>
      <c r="AT1704" s="66"/>
      <c r="AU1704" s="66"/>
      <c r="AV1704" s="66"/>
      <c r="AW1704" s="66"/>
    </row>
    <row r="1705" spans="1:49" x14ac:dyDescent="0.25">
      <c r="A1705" s="66"/>
      <c r="D1705" s="87"/>
      <c r="AB1705" s="87"/>
      <c r="AC1705" s="87"/>
      <c r="AR1705" s="66"/>
      <c r="AS1705" s="66"/>
      <c r="AT1705" s="66"/>
      <c r="AU1705" s="66"/>
      <c r="AV1705" s="66"/>
      <c r="AW1705" s="66"/>
    </row>
    <row r="1706" spans="1:49" x14ac:dyDescent="0.25">
      <c r="A1706" s="66"/>
      <c r="D1706" s="87"/>
      <c r="AB1706" s="87"/>
      <c r="AC1706" s="87"/>
      <c r="AR1706" s="66"/>
      <c r="AS1706" s="66"/>
      <c r="AT1706" s="66"/>
      <c r="AU1706" s="66"/>
      <c r="AV1706" s="66"/>
      <c r="AW1706" s="66"/>
    </row>
    <row r="1707" spans="1:49" x14ac:dyDescent="0.25">
      <c r="A1707" s="66"/>
      <c r="D1707" s="87"/>
      <c r="AB1707" s="87"/>
      <c r="AC1707" s="87"/>
      <c r="AR1707" s="66"/>
      <c r="AS1707" s="66"/>
      <c r="AT1707" s="66"/>
      <c r="AU1707" s="66"/>
      <c r="AV1707" s="66"/>
      <c r="AW1707" s="66"/>
    </row>
    <row r="1708" spans="1:49" x14ac:dyDescent="0.25">
      <c r="A1708" s="66"/>
      <c r="D1708" s="87"/>
      <c r="AB1708" s="87"/>
      <c r="AC1708" s="87"/>
      <c r="AR1708" s="66"/>
      <c r="AS1708" s="66"/>
      <c r="AT1708" s="66"/>
      <c r="AU1708" s="66"/>
      <c r="AV1708" s="66"/>
      <c r="AW1708" s="66"/>
    </row>
    <row r="1709" spans="1:49" x14ac:dyDescent="0.25">
      <c r="A1709" s="66"/>
      <c r="D1709" s="87"/>
      <c r="AB1709" s="87"/>
      <c r="AC1709" s="87"/>
      <c r="AR1709" s="66"/>
      <c r="AS1709" s="66"/>
      <c r="AT1709" s="66"/>
      <c r="AU1709" s="66"/>
      <c r="AV1709" s="66"/>
      <c r="AW1709" s="66"/>
    </row>
    <row r="1710" spans="1:49" x14ac:dyDescent="0.25">
      <c r="A1710" s="66"/>
      <c r="D1710" s="87"/>
      <c r="AB1710" s="87"/>
      <c r="AC1710" s="87"/>
      <c r="AR1710" s="66"/>
      <c r="AS1710" s="66"/>
      <c r="AT1710" s="66"/>
      <c r="AU1710" s="66"/>
      <c r="AV1710" s="66"/>
      <c r="AW1710" s="66"/>
    </row>
    <row r="1711" spans="1:49" x14ac:dyDescent="0.25">
      <c r="A1711" s="66"/>
      <c r="D1711" s="87"/>
      <c r="AB1711" s="87"/>
      <c r="AC1711" s="87"/>
      <c r="AR1711" s="66"/>
      <c r="AS1711" s="66"/>
      <c r="AT1711" s="66"/>
      <c r="AU1711" s="66"/>
      <c r="AV1711" s="66"/>
      <c r="AW1711" s="66"/>
    </row>
    <row r="1712" spans="1:49" x14ac:dyDescent="0.25">
      <c r="A1712" s="66"/>
      <c r="D1712" s="87"/>
      <c r="AB1712" s="87"/>
      <c r="AC1712" s="87"/>
      <c r="AR1712" s="66"/>
      <c r="AS1712" s="66"/>
      <c r="AT1712" s="66"/>
      <c r="AU1712" s="66"/>
      <c r="AV1712" s="66"/>
      <c r="AW1712" s="66"/>
    </row>
    <row r="1713" spans="1:49" x14ac:dyDescent="0.25">
      <c r="A1713" s="66"/>
      <c r="D1713" s="87"/>
      <c r="AB1713" s="87"/>
      <c r="AC1713" s="87"/>
      <c r="AR1713" s="66"/>
      <c r="AS1713" s="66"/>
      <c r="AT1713" s="66"/>
      <c r="AU1713" s="66"/>
      <c r="AV1713" s="66"/>
      <c r="AW1713" s="66"/>
    </row>
    <row r="1714" spans="1:49" x14ac:dyDescent="0.25">
      <c r="A1714" s="66"/>
      <c r="D1714" s="87"/>
      <c r="AB1714" s="87"/>
      <c r="AC1714" s="87"/>
      <c r="AR1714" s="66"/>
      <c r="AS1714" s="66"/>
      <c r="AT1714" s="66"/>
      <c r="AU1714" s="66"/>
      <c r="AV1714" s="66"/>
      <c r="AW1714" s="66"/>
    </row>
    <row r="1715" spans="1:49" x14ac:dyDescent="0.25">
      <c r="A1715" s="66"/>
      <c r="D1715" s="87"/>
      <c r="AB1715" s="87"/>
      <c r="AC1715" s="87"/>
      <c r="AR1715" s="66"/>
      <c r="AS1715" s="66"/>
      <c r="AT1715" s="66"/>
      <c r="AU1715" s="66"/>
      <c r="AV1715" s="66"/>
      <c r="AW1715" s="66"/>
    </row>
    <row r="1716" spans="1:49" x14ac:dyDescent="0.25">
      <c r="A1716" s="66"/>
      <c r="D1716" s="87"/>
      <c r="AB1716" s="87"/>
      <c r="AC1716" s="87"/>
      <c r="AR1716" s="66"/>
      <c r="AS1716" s="66"/>
      <c r="AT1716" s="66"/>
      <c r="AU1716" s="66"/>
      <c r="AV1716" s="66"/>
      <c r="AW1716" s="66"/>
    </row>
    <row r="1717" spans="1:49" x14ac:dyDescent="0.25">
      <c r="A1717" s="66"/>
      <c r="D1717" s="87"/>
      <c r="AB1717" s="87"/>
      <c r="AC1717" s="87"/>
      <c r="AR1717" s="66"/>
      <c r="AS1717" s="66"/>
      <c r="AT1717" s="66"/>
      <c r="AU1717" s="66"/>
      <c r="AV1717" s="66"/>
      <c r="AW1717" s="66"/>
    </row>
    <row r="1718" spans="1:49" x14ac:dyDescent="0.25">
      <c r="A1718" s="66"/>
      <c r="D1718" s="87"/>
      <c r="AB1718" s="87"/>
      <c r="AC1718" s="87"/>
      <c r="AR1718" s="66"/>
      <c r="AS1718" s="66"/>
      <c r="AT1718" s="66"/>
      <c r="AU1718" s="66"/>
      <c r="AV1718" s="66"/>
      <c r="AW1718" s="66"/>
    </row>
    <row r="1719" spans="1:49" x14ac:dyDescent="0.25">
      <c r="A1719" s="66"/>
      <c r="D1719" s="87"/>
      <c r="AB1719" s="87"/>
      <c r="AC1719" s="87"/>
      <c r="AR1719" s="66"/>
      <c r="AS1719" s="66"/>
      <c r="AT1719" s="66"/>
      <c r="AU1719" s="66"/>
      <c r="AV1719" s="66"/>
      <c r="AW1719" s="66"/>
    </row>
    <row r="1720" spans="1:49" x14ac:dyDescent="0.25">
      <c r="A1720" s="66"/>
      <c r="D1720" s="87"/>
      <c r="AB1720" s="87"/>
      <c r="AC1720" s="87"/>
      <c r="AR1720" s="66"/>
      <c r="AS1720" s="66"/>
      <c r="AT1720" s="66"/>
      <c r="AU1720" s="66"/>
      <c r="AV1720" s="66"/>
      <c r="AW1720" s="66"/>
    </row>
    <row r="1721" spans="1:49" x14ac:dyDescent="0.25">
      <c r="A1721" s="66"/>
      <c r="D1721" s="87"/>
      <c r="AB1721" s="87"/>
      <c r="AC1721" s="87"/>
      <c r="AR1721" s="66"/>
      <c r="AS1721" s="66"/>
      <c r="AT1721" s="66"/>
      <c r="AU1721" s="66"/>
      <c r="AV1721" s="66"/>
      <c r="AW1721" s="66"/>
    </row>
    <row r="1722" spans="1:49" x14ac:dyDescent="0.25">
      <c r="A1722" s="66"/>
      <c r="D1722" s="87"/>
      <c r="AB1722" s="87"/>
      <c r="AC1722" s="87"/>
      <c r="AR1722" s="66"/>
      <c r="AS1722" s="66"/>
      <c r="AT1722" s="66"/>
      <c r="AU1722" s="66"/>
      <c r="AV1722" s="66"/>
      <c r="AW1722" s="66"/>
    </row>
    <row r="1723" spans="1:49" x14ac:dyDescent="0.25">
      <c r="A1723" s="66"/>
      <c r="D1723" s="87"/>
      <c r="AB1723" s="87"/>
      <c r="AC1723" s="87"/>
      <c r="AR1723" s="66"/>
      <c r="AS1723" s="66"/>
      <c r="AT1723" s="66"/>
      <c r="AU1723" s="66"/>
      <c r="AV1723" s="66"/>
      <c r="AW1723" s="66"/>
    </row>
    <row r="1724" spans="1:49" x14ac:dyDescent="0.25">
      <c r="A1724" s="66"/>
      <c r="D1724" s="87"/>
      <c r="AB1724" s="87"/>
      <c r="AC1724" s="87"/>
      <c r="AR1724" s="66"/>
      <c r="AS1724" s="66"/>
      <c r="AT1724" s="66"/>
      <c r="AU1724" s="66"/>
      <c r="AV1724" s="66"/>
      <c r="AW1724" s="66"/>
    </row>
    <row r="1725" spans="1:49" x14ac:dyDescent="0.25">
      <c r="A1725" s="66"/>
      <c r="D1725" s="87"/>
      <c r="AB1725" s="87"/>
      <c r="AC1725" s="87"/>
      <c r="AR1725" s="66"/>
      <c r="AS1725" s="66"/>
      <c r="AT1725" s="66"/>
      <c r="AU1725" s="66"/>
      <c r="AV1725" s="66"/>
      <c r="AW1725" s="66"/>
    </row>
    <row r="1726" spans="1:49" x14ac:dyDescent="0.25">
      <c r="A1726" s="66"/>
      <c r="D1726" s="87"/>
      <c r="AB1726" s="87"/>
      <c r="AC1726" s="87"/>
      <c r="AR1726" s="66"/>
      <c r="AS1726" s="66"/>
      <c r="AT1726" s="66"/>
      <c r="AU1726" s="66"/>
      <c r="AV1726" s="66"/>
      <c r="AW1726" s="66"/>
    </row>
    <row r="1727" spans="1:49" x14ac:dyDescent="0.25">
      <c r="A1727" s="66"/>
      <c r="D1727" s="87"/>
      <c r="AB1727" s="87"/>
      <c r="AC1727" s="87"/>
      <c r="AR1727" s="66"/>
      <c r="AS1727" s="66"/>
      <c r="AT1727" s="66"/>
      <c r="AU1727" s="66"/>
      <c r="AV1727" s="66"/>
      <c r="AW1727" s="66"/>
    </row>
    <row r="1728" spans="1:49" x14ac:dyDescent="0.25">
      <c r="A1728" s="66"/>
      <c r="D1728" s="87"/>
      <c r="AB1728" s="87"/>
      <c r="AC1728" s="87"/>
      <c r="AR1728" s="66"/>
      <c r="AS1728" s="66"/>
      <c r="AT1728" s="66"/>
      <c r="AU1728" s="66"/>
      <c r="AV1728" s="66"/>
      <c r="AW1728" s="66"/>
    </row>
    <row r="1729" spans="1:49" x14ac:dyDescent="0.25">
      <c r="A1729" s="66"/>
      <c r="D1729" s="87"/>
      <c r="AB1729" s="87"/>
      <c r="AC1729" s="87"/>
      <c r="AR1729" s="66"/>
      <c r="AS1729" s="66"/>
      <c r="AT1729" s="66"/>
      <c r="AU1729" s="66"/>
      <c r="AV1729" s="66"/>
      <c r="AW1729" s="66"/>
    </row>
    <row r="1730" spans="1:49" x14ac:dyDescent="0.25">
      <c r="A1730" s="66"/>
      <c r="D1730" s="87"/>
      <c r="AB1730" s="87"/>
      <c r="AC1730" s="87"/>
      <c r="AR1730" s="66"/>
      <c r="AS1730" s="66"/>
      <c r="AT1730" s="66"/>
      <c r="AU1730" s="66"/>
      <c r="AV1730" s="66"/>
      <c r="AW1730" s="66"/>
    </row>
    <row r="1731" spans="1:49" x14ac:dyDescent="0.25">
      <c r="A1731" s="66"/>
      <c r="D1731" s="87"/>
      <c r="AB1731" s="87"/>
      <c r="AC1731" s="87"/>
      <c r="AR1731" s="66"/>
      <c r="AS1731" s="66"/>
      <c r="AT1731" s="66"/>
      <c r="AU1731" s="66"/>
      <c r="AV1731" s="66"/>
      <c r="AW1731" s="66"/>
    </row>
    <row r="1732" spans="1:49" x14ac:dyDescent="0.25">
      <c r="A1732" s="66"/>
      <c r="D1732" s="87"/>
      <c r="AB1732" s="87"/>
      <c r="AC1732" s="87"/>
      <c r="AR1732" s="66"/>
      <c r="AS1732" s="66"/>
      <c r="AT1732" s="66"/>
      <c r="AU1732" s="66"/>
      <c r="AV1732" s="66"/>
      <c r="AW1732" s="66"/>
    </row>
    <row r="1733" spans="1:49" x14ac:dyDescent="0.25">
      <c r="A1733" s="66"/>
      <c r="D1733" s="87"/>
      <c r="AB1733" s="87"/>
      <c r="AC1733" s="87"/>
      <c r="AR1733" s="66"/>
      <c r="AS1733" s="66"/>
      <c r="AT1733" s="66"/>
      <c r="AU1733" s="66"/>
      <c r="AV1733" s="66"/>
      <c r="AW1733" s="66"/>
    </row>
    <row r="1734" spans="1:49" x14ac:dyDescent="0.25">
      <c r="A1734" s="66"/>
      <c r="D1734" s="87"/>
      <c r="AB1734" s="87"/>
      <c r="AC1734" s="87"/>
      <c r="AR1734" s="66"/>
      <c r="AS1734" s="66"/>
      <c r="AT1734" s="66"/>
      <c r="AU1734" s="66"/>
      <c r="AV1734" s="66"/>
      <c r="AW1734" s="66"/>
    </row>
    <row r="1735" spans="1:49" x14ac:dyDescent="0.25">
      <c r="A1735" s="66"/>
      <c r="D1735" s="87"/>
      <c r="AB1735" s="87"/>
      <c r="AC1735" s="87"/>
      <c r="AR1735" s="66"/>
      <c r="AS1735" s="66"/>
      <c r="AT1735" s="66"/>
      <c r="AU1735" s="66"/>
      <c r="AV1735" s="66"/>
      <c r="AW1735" s="66"/>
    </row>
    <row r="1736" spans="1:49" x14ac:dyDescent="0.25">
      <c r="A1736" s="66"/>
      <c r="D1736" s="87"/>
      <c r="AB1736" s="87"/>
      <c r="AC1736" s="87"/>
      <c r="AR1736" s="66"/>
      <c r="AS1736" s="66"/>
      <c r="AT1736" s="66"/>
      <c r="AU1736" s="66"/>
      <c r="AV1736" s="66"/>
      <c r="AW1736" s="66"/>
    </row>
    <row r="1737" spans="1:49" x14ac:dyDescent="0.25">
      <c r="A1737" s="66"/>
      <c r="D1737" s="87"/>
      <c r="AB1737" s="87"/>
      <c r="AC1737" s="87"/>
      <c r="AR1737" s="66"/>
      <c r="AS1737" s="66"/>
      <c r="AT1737" s="66"/>
      <c r="AU1737" s="66"/>
      <c r="AV1737" s="66"/>
      <c r="AW1737" s="66"/>
    </row>
    <row r="1738" spans="1:49" x14ac:dyDescent="0.25">
      <c r="A1738" s="66"/>
      <c r="D1738" s="87"/>
      <c r="AB1738" s="87"/>
      <c r="AC1738" s="87"/>
      <c r="AR1738" s="66"/>
      <c r="AS1738" s="66"/>
      <c r="AT1738" s="66"/>
      <c r="AU1738" s="66"/>
      <c r="AV1738" s="66"/>
      <c r="AW1738" s="66"/>
    </row>
    <row r="1739" spans="1:49" x14ac:dyDescent="0.25">
      <c r="A1739" s="66"/>
      <c r="D1739" s="87"/>
      <c r="AB1739" s="87"/>
      <c r="AC1739" s="87"/>
      <c r="AR1739" s="66"/>
      <c r="AS1739" s="66"/>
      <c r="AT1739" s="66"/>
      <c r="AU1739" s="66"/>
      <c r="AV1739" s="66"/>
      <c r="AW1739" s="66"/>
    </row>
    <row r="1740" spans="1:49" x14ac:dyDescent="0.25">
      <c r="A1740" s="66"/>
      <c r="D1740" s="87"/>
      <c r="AB1740" s="87"/>
      <c r="AC1740" s="87"/>
      <c r="AR1740" s="66"/>
      <c r="AS1740" s="66"/>
      <c r="AT1740" s="66"/>
      <c r="AU1740" s="66"/>
      <c r="AV1740" s="66"/>
      <c r="AW1740" s="66"/>
    </row>
    <row r="1741" spans="1:49" x14ac:dyDescent="0.25">
      <c r="A1741" s="66"/>
      <c r="D1741" s="87"/>
      <c r="AB1741" s="87"/>
      <c r="AC1741" s="87"/>
      <c r="AR1741" s="66"/>
      <c r="AS1741" s="66"/>
      <c r="AT1741" s="66"/>
      <c r="AU1741" s="66"/>
      <c r="AV1741" s="66"/>
      <c r="AW1741" s="66"/>
    </row>
    <row r="1742" spans="1:49" x14ac:dyDescent="0.25">
      <c r="A1742" s="66"/>
      <c r="D1742" s="87"/>
      <c r="AB1742" s="87"/>
      <c r="AC1742" s="87"/>
      <c r="AR1742" s="66"/>
      <c r="AS1742" s="66"/>
      <c r="AT1742" s="66"/>
      <c r="AU1742" s="66"/>
      <c r="AV1742" s="66"/>
      <c r="AW1742" s="66"/>
    </row>
    <row r="1743" spans="1:49" x14ac:dyDescent="0.25">
      <c r="A1743" s="66"/>
      <c r="D1743" s="87"/>
      <c r="AB1743" s="87"/>
      <c r="AC1743" s="87"/>
      <c r="AR1743" s="66"/>
      <c r="AS1743" s="66"/>
      <c r="AT1743" s="66"/>
      <c r="AU1743" s="66"/>
      <c r="AV1743" s="66"/>
      <c r="AW1743" s="66"/>
    </row>
    <row r="1744" spans="1:49" x14ac:dyDescent="0.25">
      <c r="A1744" s="66"/>
      <c r="D1744" s="87"/>
      <c r="AB1744" s="87"/>
      <c r="AC1744" s="87"/>
      <c r="AR1744" s="66"/>
      <c r="AS1744" s="66"/>
      <c r="AT1744" s="66"/>
      <c r="AU1744" s="66"/>
      <c r="AV1744" s="66"/>
      <c r="AW1744" s="66"/>
    </row>
    <row r="1745" spans="1:49" x14ac:dyDescent="0.25">
      <c r="A1745" s="66"/>
      <c r="D1745" s="87"/>
      <c r="AB1745" s="87"/>
      <c r="AC1745" s="87"/>
      <c r="AR1745" s="66"/>
      <c r="AS1745" s="66"/>
      <c r="AT1745" s="66"/>
      <c r="AU1745" s="66"/>
      <c r="AV1745" s="66"/>
      <c r="AW1745" s="66"/>
    </row>
    <row r="1746" spans="1:49" x14ac:dyDescent="0.25">
      <c r="A1746" s="66"/>
      <c r="D1746" s="87"/>
      <c r="AB1746" s="87"/>
      <c r="AC1746" s="87"/>
      <c r="AR1746" s="66"/>
      <c r="AS1746" s="66"/>
      <c r="AT1746" s="66"/>
      <c r="AU1746" s="66"/>
      <c r="AV1746" s="66"/>
      <c r="AW1746" s="66"/>
    </row>
    <row r="1747" spans="1:49" x14ac:dyDescent="0.25">
      <c r="A1747" s="66"/>
      <c r="D1747" s="87"/>
      <c r="AB1747" s="87"/>
      <c r="AC1747" s="87"/>
      <c r="AR1747" s="66"/>
      <c r="AS1747" s="66"/>
      <c r="AT1747" s="66"/>
      <c r="AU1747" s="66"/>
      <c r="AV1747" s="66"/>
      <c r="AW1747" s="66"/>
    </row>
    <row r="1748" spans="1:49" x14ac:dyDescent="0.25">
      <c r="A1748" s="66"/>
      <c r="D1748" s="87"/>
      <c r="AB1748" s="87"/>
      <c r="AC1748" s="87"/>
      <c r="AR1748" s="66"/>
      <c r="AS1748" s="66"/>
      <c r="AT1748" s="66"/>
      <c r="AU1748" s="66"/>
      <c r="AV1748" s="66"/>
      <c r="AW1748" s="66"/>
    </row>
    <row r="1749" spans="1:49" x14ac:dyDescent="0.25">
      <c r="A1749" s="66"/>
      <c r="D1749" s="87"/>
      <c r="AB1749" s="87"/>
      <c r="AC1749" s="87"/>
      <c r="AR1749" s="66"/>
      <c r="AS1749" s="66"/>
      <c r="AT1749" s="66"/>
      <c r="AU1749" s="66"/>
      <c r="AV1749" s="66"/>
      <c r="AW1749" s="66"/>
    </row>
    <row r="1750" spans="1:49" x14ac:dyDescent="0.25">
      <c r="A1750" s="66"/>
      <c r="D1750" s="87"/>
      <c r="AB1750" s="87"/>
      <c r="AC1750" s="87"/>
      <c r="AR1750" s="66"/>
      <c r="AS1750" s="66"/>
      <c r="AT1750" s="66"/>
      <c r="AU1750" s="66"/>
      <c r="AV1750" s="66"/>
      <c r="AW1750" s="66"/>
    </row>
    <row r="1751" spans="1:49" x14ac:dyDescent="0.25">
      <c r="A1751" s="66"/>
      <c r="D1751" s="87"/>
      <c r="AB1751" s="87"/>
      <c r="AC1751" s="87"/>
      <c r="AR1751" s="66"/>
      <c r="AS1751" s="66"/>
      <c r="AT1751" s="66"/>
      <c r="AU1751" s="66"/>
      <c r="AV1751" s="66"/>
      <c r="AW1751" s="66"/>
    </row>
    <row r="1752" spans="1:49" x14ac:dyDescent="0.25">
      <c r="A1752" s="66"/>
      <c r="D1752" s="87"/>
      <c r="AB1752" s="87"/>
      <c r="AC1752" s="87"/>
      <c r="AR1752" s="66"/>
      <c r="AS1752" s="66"/>
      <c r="AT1752" s="66"/>
      <c r="AU1752" s="66"/>
      <c r="AV1752" s="66"/>
      <c r="AW1752" s="66"/>
    </row>
    <row r="1753" spans="1:49" x14ac:dyDescent="0.25">
      <c r="A1753" s="66"/>
      <c r="D1753" s="87"/>
      <c r="AB1753" s="87"/>
      <c r="AC1753" s="87"/>
      <c r="AR1753" s="66"/>
      <c r="AS1753" s="66"/>
      <c r="AT1753" s="66"/>
      <c r="AU1753" s="66"/>
      <c r="AV1753" s="66"/>
      <c r="AW1753" s="66"/>
    </row>
    <row r="1754" spans="1:49" x14ac:dyDescent="0.25">
      <c r="A1754" s="66"/>
      <c r="D1754" s="87"/>
      <c r="AB1754" s="87"/>
      <c r="AC1754" s="87"/>
      <c r="AR1754" s="66"/>
      <c r="AS1754" s="66"/>
      <c r="AT1754" s="66"/>
      <c r="AU1754" s="66"/>
      <c r="AV1754" s="66"/>
      <c r="AW1754" s="66"/>
    </row>
    <row r="1755" spans="1:49" x14ac:dyDescent="0.25">
      <c r="A1755" s="66"/>
      <c r="D1755" s="87"/>
      <c r="AB1755" s="87"/>
      <c r="AC1755" s="87"/>
      <c r="AR1755" s="66"/>
      <c r="AS1755" s="66"/>
      <c r="AT1755" s="66"/>
      <c r="AU1755" s="66"/>
      <c r="AV1755" s="66"/>
      <c r="AW1755" s="66"/>
    </row>
    <row r="1756" spans="1:49" x14ac:dyDescent="0.25">
      <c r="A1756" s="66"/>
      <c r="D1756" s="87"/>
      <c r="AB1756" s="87"/>
      <c r="AC1756" s="87"/>
      <c r="AR1756" s="66"/>
      <c r="AS1756" s="66"/>
      <c r="AT1756" s="66"/>
      <c r="AU1756" s="66"/>
      <c r="AV1756" s="66"/>
      <c r="AW1756" s="66"/>
    </row>
    <row r="1757" spans="1:49" x14ac:dyDescent="0.25">
      <c r="A1757" s="66"/>
      <c r="D1757" s="87"/>
      <c r="AB1757" s="87"/>
      <c r="AC1757" s="87"/>
      <c r="AR1757" s="66"/>
      <c r="AS1757" s="66"/>
      <c r="AT1757" s="66"/>
      <c r="AU1757" s="66"/>
      <c r="AV1757" s="66"/>
      <c r="AW1757" s="66"/>
    </row>
    <row r="1758" spans="1:49" x14ac:dyDescent="0.25">
      <c r="A1758" s="66"/>
      <c r="D1758" s="87"/>
      <c r="AB1758" s="87"/>
      <c r="AC1758" s="87"/>
      <c r="AR1758" s="66"/>
      <c r="AS1758" s="66"/>
      <c r="AT1758" s="66"/>
      <c r="AU1758" s="66"/>
      <c r="AV1758" s="66"/>
      <c r="AW1758" s="66"/>
    </row>
    <row r="1759" spans="1:49" x14ac:dyDescent="0.25">
      <c r="A1759" s="66"/>
      <c r="D1759" s="87"/>
      <c r="AB1759" s="87"/>
      <c r="AC1759" s="87"/>
      <c r="AR1759" s="66"/>
      <c r="AS1759" s="66"/>
      <c r="AT1759" s="66"/>
      <c r="AU1759" s="66"/>
      <c r="AV1759" s="66"/>
      <c r="AW1759" s="66"/>
    </row>
    <row r="1760" spans="1:49" x14ac:dyDescent="0.25">
      <c r="A1760" s="66"/>
      <c r="D1760" s="87"/>
      <c r="AB1760" s="87"/>
      <c r="AC1760" s="87"/>
      <c r="AR1760" s="66"/>
      <c r="AS1760" s="66"/>
      <c r="AT1760" s="66"/>
      <c r="AU1760" s="66"/>
      <c r="AV1760" s="66"/>
      <c r="AW1760" s="66"/>
    </row>
    <row r="1761" spans="1:49" x14ac:dyDescent="0.25">
      <c r="A1761" s="66"/>
      <c r="D1761" s="87"/>
      <c r="AB1761" s="87"/>
      <c r="AC1761" s="87"/>
      <c r="AR1761" s="66"/>
      <c r="AS1761" s="66"/>
      <c r="AT1761" s="66"/>
      <c r="AU1761" s="66"/>
      <c r="AV1761" s="66"/>
      <c r="AW1761" s="66"/>
    </row>
    <row r="1762" spans="1:49" x14ac:dyDescent="0.25">
      <c r="A1762" s="66"/>
      <c r="D1762" s="87"/>
      <c r="AB1762" s="87"/>
      <c r="AC1762" s="87"/>
      <c r="AR1762" s="66"/>
      <c r="AS1762" s="66"/>
      <c r="AT1762" s="66"/>
      <c r="AU1762" s="66"/>
      <c r="AV1762" s="66"/>
      <c r="AW1762" s="66"/>
    </row>
    <row r="1763" spans="1:49" x14ac:dyDescent="0.25">
      <c r="A1763" s="66"/>
      <c r="D1763" s="87"/>
      <c r="AB1763" s="87"/>
      <c r="AC1763" s="87"/>
      <c r="AR1763" s="66"/>
      <c r="AS1763" s="66"/>
      <c r="AT1763" s="66"/>
      <c r="AU1763" s="66"/>
      <c r="AV1763" s="66"/>
      <c r="AW1763" s="66"/>
    </row>
    <row r="1764" spans="1:49" x14ac:dyDescent="0.25">
      <c r="A1764" s="66"/>
      <c r="D1764" s="87"/>
      <c r="AB1764" s="87"/>
      <c r="AR1764" s="66"/>
      <c r="AS1764" s="66"/>
      <c r="AT1764" s="66"/>
      <c r="AU1764" s="66"/>
      <c r="AV1764" s="66"/>
      <c r="AW1764" s="66"/>
    </row>
    <row r="1765" spans="1:49" x14ac:dyDescent="0.25">
      <c r="A1765" s="66"/>
      <c r="D1765" s="87"/>
      <c r="AB1765" s="87"/>
      <c r="AR1765" s="66"/>
      <c r="AS1765" s="66"/>
      <c r="AT1765" s="66"/>
      <c r="AU1765" s="66"/>
      <c r="AV1765" s="66"/>
      <c r="AW1765" s="66"/>
    </row>
    <row r="1766" spans="1:49" x14ac:dyDescent="0.25">
      <c r="A1766" s="66"/>
      <c r="D1766" s="87"/>
      <c r="AB1766" s="87"/>
      <c r="AC1766" s="87"/>
      <c r="AR1766" s="66"/>
      <c r="AS1766" s="66"/>
      <c r="AT1766" s="66"/>
      <c r="AU1766" s="66"/>
      <c r="AV1766" s="66"/>
      <c r="AW1766" s="66"/>
    </row>
    <row r="1767" spans="1:49" x14ac:dyDescent="0.25">
      <c r="A1767" s="66"/>
      <c r="D1767" s="87"/>
      <c r="AB1767" s="87"/>
      <c r="AC1767" s="87"/>
      <c r="AR1767" s="66"/>
      <c r="AS1767" s="66"/>
      <c r="AT1767" s="66"/>
      <c r="AU1767" s="66"/>
      <c r="AV1767" s="66"/>
      <c r="AW1767" s="66"/>
    </row>
    <row r="1768" spans="1:49" x14ac:dyDescent="0.25">
      <c r="A1768" s="66"/>
      <c r="D1768" s="87"/>
      <c r="AB1768" s="87"/>
      <c r="AC1768" s="87"/>
      <c r="AR1768" s="66"/>
      <c r="AS1768" s="66"/>
      <c r="AT1768" s="66"/>
      <c r="AU1768" s="66"/>
      <c r="AV1768" s="66"/>
      <c r="AW1768" s="66"/>
    </row>
    <row r="1769" spans="1:49" x14ac:dyDescent="0.25">
      <c r="A1769" s="66"/>
      <c r="D1769" s="87"/>
      <c r="AB1769" s="87"/>
      <c r="AC1769" s="87"/>
      <c r="AR1769" s="66"/>
      <c r="AS1769" s="66"/>
      <c r="AT1769" s="66"/>
      <c r="AU1769" s="66"/>
      <c r="AV1769" s="66"/>
      <c r="AW1769" s="66"/>
    </row>
    <row r="1770" spans="1:49" x14ac:dyDescent="0.25">
      <c r="A1770" s="66"/>
      <c r="D1770" s="87"/>
      <c r="AB1770" s="87"/>
      <c r="AC1770" s="87"/>
      <c r="AR1770" s="66"/>
      <c r="AS1770" s="66"/>
      <c r="AT1770" s="66"/>
      <c r="AU1770" s="66"/>
      <c r="AV1770" s="66"/>
      <c r="AW1770" s="66"/>
    </row>
    <row r="1771" spans="1:49" x14ac:dyDescent="0.25">
      <c r="A1771" s="66"/>
      <c r="D1771" s="87"/>
      <c r="AB1771" s="87"/>
      <c r="AC1771" s="87"/>
      <c r="AR1771" s="66"/>
      <c r="AS1771" s="66"/>
      <c r="AT1771" s="66"/>
      <c r="AU1771" s="66"/>
      <c r="AV1771" s="66"/>
      <c r="AW1771" s="66"/>
    </row>
    <row r="1772" spans="1:49" x14ac:dyDescent="0.25">
      <c r="A1772" s="66"/>
      <c r="D1772" s="87"/>
      <c r="AB1772" s="87"/>
      <c r="AC1772" s="87"/>
      <c r="AR1772" s="66"/>
      <c r="AS1772" s="66"/>
      <c r="AT1772" s="66"/>
      <c r="AU1772" s="66"/>
      <c r="AV1772" s="66"/>
      <c r="AW1772" s="66"/>
    </row>
    <row r="1773" spans="1:49" x14ac:dyDescent="0.25">
      <c r="A1773" s="66"/>
      <c r="D1773" s="87"/>
      <c r="AB1773" s="87"/>
      <c r="AC1773" s="87"/>
      <c r="AR1773" s="66"/>
      <c r="AS1773" s="66"/>
      <c r="AT1773" s="66"/>
      <c r="AU1773" s="66"/>
      <c r="AV1773" s="66"/>
      <c r="AW1773" s="66"/>
    </row>
    <row r="1774" spans="1:49" x14ac:dyDescent="0.25">
      <c r="A1774" s="66"/>
      <c r="D1774" s="87"/>
      <c r="AB1774" s="87"/>
      <c r="AC1774" s="87"/>
      <c r="AR1774" s="66"/>
      <c r="AS1774" s="66"/>
      <c r="AT1774" s="66"/>
      <c r="AU1774" s="66"/>
      <c r="AV1774" s="66"/>
      <c r="AW1774" s="66"/>
    </row>
    <row r="1775" spans="1:49" x14ac:dyDescent="0.25">
      <c r="A1775" s="66"/>
      <c r="D1775" s="87"/>
      <c r="AB1775" s="87"/>
      <c r="AC1775" s="87"/>
      <c r="AR1775" s="66"/>
      <c r="AS1775" s="66"/>
      <c r="AT1775" s="66"/>
      <c r="AU1775" s="66"/>
      <c r="AV1775" s="66"/>
      <c r="AW1775" s="66"/>
    </row>
    <row r="1776" spans="1:49" x14ac:dyDescent="0.25">
      <c r="A1776" s="66"/>
      <c r="D1776" s="87"/>
      <c r="AB1776" s="87"/>
      <c r="AC1776" s="87"/>
      <c r="AR1776" s="66"/>
      <c r="AS1776" s="66"/>
      <c r="AT1776" s="66"/>
      <c r="AU1776" s="66"/>
      <c r="AV1776" s="66"/>
      <c r="AW1776" s="66"/>
    </row>
    <row r="1777" spans="1:49" x14ac:dyDescent="0.25">
      <c r="A1777" s="66"/>
      <c r="D1777" s="87"/>
      <c r="AB1777" s="87"/>
      <c r="AC1777" s="87"/>
      <c r="AR1777" s="66"/>
      <c r="AS1777" s="66"/>
      <c r="AT1777" s="66"/>
      <c r="AU1777" s="66"/>
      <c r="AV1777" s="66"/>
      <c r="AW1777" s="66"/>
    </row>
    <row r="1778" spans="1:49" x14ac:dyDescent="0.25">
      <c r="A1778" s="66"/>
      <c r="D1778" s="87"/>
      <c r="AB1778" s="87"/>
      <c r="AC1778" s="87"/>
      <c r="AR1778" s="66"/>
      <c r="AS1778" s="66"/>
      <c r="AT1778" s="66"/>
      <c r="AU1778" s="66"/>
      <c r="AV1778" s="66"/>
      <c r="AW1778" s="66"/>
    </row>
    <row r="1779" spans="1:49" x14ac:dyDescent="0.25">
      <c r="A1779" s="66"/>
      <c r="D1779" s="87"/>
      <c r="AB1779" s="87"/>
      <c r="AC1779" s="87"/>
      <c r="AR1779" s="66"/>
      <c r="AS1779" s="66"/>
      <c r="AT1779" s="66"/>
      <c r="AU1779" s="66"/>
      <c r="AV1779" s="66"/>
      <c r="AW1779" s="66"/>
    </row>
    <row r="1780" spans="1:49" x14ac:dyDescent="0.25">
      <c r="A1780" s="66"/>
      <c r="D1780" s="87"/>
      <c r="AB1780" s="87"/>
      <c r="AC1780" s="87"/>
      <c r="AR1780" s="66"/>
      <c r="AS1780" s="66"/>
      <c r="AT1780" s="66"/>
      <c r="AU1780" s="66"/>
      <c r="AV1780" s="66"/>
      <c r="AW1780" s="66"/>
    </row>
    <row r="1781" spans="1:49" x14ac:dyDescent="0.25">
      <c r="A1781" s="66"/>
      <c r="D1781" s="87"/>
      <c r="AB1781" s="87"/>
      <c r="AC1781" s="87"/>
      <c r="AR1781" s="66"/>
      <c r="AS1781" s="66"/>
      <c r="AT1781" s="66"/>
      <c r="AU1781" s="66"/>
      <c r="AV1781" s="66"/>
      <c r="AW1781" s="66"/>
    </row>
    <row r="1782" spans="1:49" x14ac:dyDescent="0.25">
      <c r="A1782" s="66"/>
      <c r="D1782" s="87"/>
      <c r="AB1782" s="87"/>
      <c r="AC1782" s="87"/>
      <c r="AR1782" s="66"/>
      <c r="AS1782" s="66"/>
      <c r="AT1782" s="66"/>
      <c r="AU1782" s="66"/>
      <c r="AV1782" s="66"/>
      <c r="AW1782" s="66"/>
    </row>
    <row r="1783" spans="1:49" x14ac:dyDescent="0.25">
      <c r="A1783" s="66"/>
      <c r="D1783" s="87"/>
      <c r="AB1783" s="87"/>
      <c r="AC1783" s="87"/>
      <c r="AR1783" s="66"/>
      <c r="AS1783" s="66"/>
      <c r="AT1783" s="66"/>
      <c r="AU1783" s="66"/>
      <c r="AV1783" s="66"/>
      <c r="AW1783" s="66"/>
    </row>
    <row r="1784" spans="1:49" x14ac:dyDescent="0.25">
      <c r="A1784" s="66"/>
      <c r="D1784" s="87"/>
      <c r="AB1784" s="87"/>
      <c r="AC1784" s="87"/>
      <c r="AR1784" s="66"/>
      <c r="AS1784" s="66"/>
      <c r="AT1784" s="66"/>
      <c r="AU1784" s="66"/>
      <c r="AV1784" s="66"/>
      <c r="AW1784" s="66"/>
    </row>
    <row r="1785" spans="1:49" x14ac:dyDescent="0.25">
      <c r="A1785" s="66"/>
      <c r="D1785" s="87"/>
      <c r="AB1785" s="87"/>
      <c r="AC1785" s="87"/>
      <c r="AR1785" s="66"/>
      <c r="AS1785" s="66"/>
      <c r="AT1785" s="66"/>
      <c r="AU1785" s="66"/>
      <c r="AV1785" s="66"/>
      <c r="AW1785" s="66"/>
    </row>
    <row r="1786" spans="1:49" x14ac:dyDescent="0.25">
      <c r="A1786" s="66"/>
      <c r="D1786" s="87"/>
      <c r="AB1786" s="87"/>
      <c r="AC1786" s="87"/>
      <c r="AR1786" s="66"/>
      <c r="AS1786" s="66"/>
      <c r="AT1786" s="66"/>
      <c r="AU1786" s="66"/>
      <c r="AV1786" s="66"/>
      <c r="AW1786" s="66"/>
    </row>
    <row r="1787" spans="1:49" x14ac:dyDescent="0.25">
      <c r="A1787" s="66"/>
      <c r="D1787" s="87"/>
      <c r="AB1787" s="87"/>
      <c r="AC1787" s="87"/>
      <c r="AR1787" s="66"/>
      <c r="AS1787" s="66"/>
      <c r="AT1787" s="66"/>
      <c r="AU1787" s="66"/>
      <c r="AV1787" s="66"/>
      <c r="AW1787" s="66"/>
    </row>
    <row r="1788" spans="1:49" x14ac:dyDescent="0.25">
      <c r="A1788" s="66"/>
      <c r="D1788" s="87"/>
      <c r="AB1788" s="87"/>
      <c r="AC1788" s="87"/>
      <c r="AR1788" s="66"/>
      <c r="AS1788" s="66"/>
      <c r="AT1788" s="66"/>
      <c r="AU1788" s="66"/>
      <c r="AV1788" s="66"/>
      <c r="AW1788" s="66"/>
    </row>
    <row r="1789" spans="1:49" x14ac:dyDescent="0.25">
      <c r="A1789" s="66"/>
      <c r="D1789" s="87"/>
      <c r="AB1789" s="87"/>
      <c r="AC1789" s="87"/>
      <c r="AR1789" s="66"/>
      <c r="AS1789" s="66"/>
      <c r="AT1789" s="66"/>
      <c r="AU1789" s="66"/>
      <c r="AV1789" s="66"/>
      <c r="AW1789" s="66"/>
    </row>
    <row r="1790" spans="1:49" x14ac:dyDescent="0.25">
      <c r="A1790" s="66"/>
      <c r="D1790" s="87"/>
      <c r="AB1790" s="87"/>
      <c r="AC1790" s="87"/>
      <c r="AR1790" s="66"/>
      <c r="AS1790" s="66"/>
      <c r="AT1790" s="66"/>
      <c r="AU1790" s="66"/>
      <c r="AV1790" s="66"/>
      <c r="AW1790" s="66"/>
    </row>
    <row r="1791" spans="1:49" x14ac:dyDescent="0.25">
      <c r="A1791" s="66"/>
      <c r="D1791" s="87"/>
      <c r="AB1791" s="87"/>
      <c r="AC1791" s="87"/>
      <c r="AR1791" s="66"/>
      <c r="AS1791" s="66"/>
      <c r="AT1791" s="66"/>
      <c r="AU1791" s="66"/>
      <c r="AV1791" s="66"/>
      <c r="AW1791" s="66"/>
    </row>
    <row r="1792" spans="1:49" x14ac:dyDescent="0.25">
      <c r="A1792" s="66"/>
      <c r="D1792" s="87"/>
      <c r="AB1792" s="87"/>
      <c r="AC1792" s="87"/>
      <c r="AR1792" s="66"/>
      <c r="AS1792" s="66"/>
      <c r="AT1792" s="66"/>
      <c r="AU1792" s="66"/>
      <c r="AV1792" s="66"/>
      <c r="AW1792" s="66"/>
    </row>
    <row r="1793" spans="1:49" x14ac:dyDescent="0.25">
      <c r="A1793" s="66"/>
      <c r="D1793" s="87"/>
      <c r="AB1793" s="87"/>
      <c r="AC1793" s="87"/>
      <c r="AR1793" s="66"/>
      <c r="AS1793" s="66"/>
      <c r="AT1793" s="66"/>
      <c r="AU1793" s="66"/>
      <c r="AV1793" s="66"/>
      <c r="AW1793" s="66"/>
    </row>
    <row r="1794" spans="1:49" x14ac:dyDescent="0.25">
      <c r="A1794" s="66"/>
      <c r="D1794" s="87"/>
      <c r="AB1794" s="87"/>
      <c r="AC1794" s="87"/>
      <c r="AR1794" s="66"/>
      <c r="AS1794" s="66"/>
      <c r="AT1794" s="66"/>
      <c r="AU1794" s="66"/>
      <c r="AV1794" s="66"/>
      <c r="AW1794" s="66"/>
    </row>
    <row r="1795" spans="1:49" x14ac:dyDescent="0.25">
      <c r="A1795" s="66"/>
      <c r="D1795" s="87"/>
      <c r="AB1795" s="87"/>
      <c r="AC1795" s="87"/>
      <c r="AR1795" s="66"/>
      <c r="AS1795" s="66"/>
      <c r="AT1795" s="66"/>
      <c r="AU1795" s="66"/>
      <c r="AV1795" s="66"/>
      <c r="AW1795" s="66"/>
    </row>
    <row r="1796" spans="1:49" x14ac:dyDescent="0.25">
      <c r="A1796" s="66"/>
      <c r="D1796" s="87"/>
      <c r="AB1796" s="87"/>
      <c r="AC1796" s="87"/>
      <c r="AR1796" s="66"/>
      <c r="AS1796" s="66"/>
      <c r="AT1796" s="66"/>
      <c r="AU1796" s="66"/>
      <c r="AV1796" s="66"/>
      <c r="AW1796" s="66"/>
    </row>
    <row r="1797" spans="1:49" x14ac:dyDescent="0.25">
      <c r="A1797" s="66"/>
      <c r="D1797" s="87"/>
      <c r="AB1797" s="87"/>
      <c r="AC1797" s="87"/>
      <c r="AR1797" s="66"/>
      <c r="AS1797" s="66"/>
      <c r="AT1797" s="66"/>
      <c r="AU1797" s="66"/>
      <c r="AV1797" s="66"/>
      <c r="AW1797" s="66"/>
    </row>
    <row r="1798" spans="1:49" x14ac:dyDescent="0.25">
      <c r="A1798" s="66"/>
      <c r="D1798" s="87"/>
      <c r="AB1798" s="87"/>
      <c r="AC1798" s="87"/>
      <c r="AR1798" s="66"/>
      <c r="AS1798" s="66"/>
      <c r="AT1798" s="66"/>
      <c r="AU1798" s="66"/>
      <c r="AV1798" s="66"/>
      <c r="AW1798" s="66"/>
    </row>
    <row r="1799" spans="1:49" x14ac:dyDescent="0.25">
      <c r="A1799" s="66"/>
      <c r="D1799" s="87"/>
      <c r="AB1799" s="87"/>
      <c r="AC1799" s="87"/>
      <c r="AR1799" s="66"/>
      <c r="AS1799" s="66"/>
      <c r="AT1799" s="66"/>
      <c r="AU1799" s="66"/>
      <c r="AV1799" s="66"/>
      <c r="AW1799" s="66"/>
    </row>
    <row r="1800" spans="1:49" x14ac:dyDescent="0.25">
      <c r="A1800" s="66"/>
      <c r="D1800" s="87"/>
      <c r="AB1800" s="87"/>
      <c r="AC1800" s="87"/>
      <c r="AR1800" s="66"/>
      <c r="AS1800" s="66"/>
      <c r="AT1800" s="66"/>
      <c r="AU1800" s="66"/>
      <c r="AV1800" s="66"/>
      <c r="AW1800" s="66"/>
    </row>
    <row r="1801" spans="1:49" x14ac:dyDescent="0.25">
      <c r="A1801" s="66"/>
      <c r="D1801" s="87"/>
      <c r="AB1801" s="87"/>
      <c r="AC1801" s="87"/>
      <c r="AR1801" s="66"/>
      <c r="AS1801" s="66"/>
      <c r="AT1801" s="66"/>
      <c r="AU1801" s="66"/>
      <c r="AV1801" s="66"/>
      <c r="AW1801" s="66"/>
    </row>
    <row r="1802" spans="1:49" x14ac:dyDescent="0.25">
      <c r="A1802" s="66"/>
      <c r="D1802" s="87"/>
      <c r="AB1802" s="87"/>
      <c r="AC1802" s="87"/>
      <c r="AR1802" s="66"/>
      <c r="AS1802" s="66"/>
      <c r="AT1802" s="66"/>
      <c r="AU1802" s="66"/>
      <c r="AV1802" s="66"/>
      <c r="AW1802" s="66"/>
    </row>
    <row r="1803" spans="1:49" x14ac:dyDescent="0.25">
      <c r="A1803" s="66"/>
      <c r="D1803" s="87"/>
      <c r="AB1803" s="87"/>
      <c r="AC1803" s="87"/>
      <c r="AR1803" s="66"/>
      <c r="AS1803" s="66"/>
      <c r="AT1803" s="66"/>
      <c r="AU1803" s="66"/>
      <c r="AV1803" s="66"/>
      <c r="AW1803" s="66"/>
    </row>
    <row r="1804" spans="1:49" x14ac:dyDescent="0.25">
      <c r="A1804" s="66"/>
      <c r="D1804" s="87"/>
      <c r="AB1804" s="87"/>
      <c r="AC1804" s="87"/>
      <c r="AR1804" s="66"/>
      <c r="AS1804" s="66"/>
      <c r="AT1804" s="66"/>
      <c r="AU1804" s="66"/>
      <c r="AV1804" s="66"/>
      <c r="AW1804" s="66"/>
    </row>
    <row r="1805" spans="1:49" x14ac:dyDescent="0.25">
      <c r="A1805" s="66"/>
      <c r="D1805" s="87"/>
      <c r="AB1805" s="87"/>
      <c r="AC1805" s="87"/>
      <c r="AR1805" s="66"/>
      <c r="AS1805" s="66"/>
      <c r="AT1805" s="66"/>
      <c r="AU1805" s="66"/>
      <c r="AV1805" s="66"/>
      <c r="AW1805" s="66"/>
    </row>
    <row r="1806" spans="1:49" x14ac:dyDescent="0.25">
      <c r="A1806" s="66"/>
      <c r="D1806" s="87"/>
      <c r="AB1806" s="87"/>
      <c r="AC1806" s="87"/>
      <c r="AR1806" s="66"/>
      <c r="AS1806" s="66"/>
      <c r="AT1806" s="66"/>
      <c r="AU1806" s="66"/>
      <c r="AV1806" s="66"/>
      <c r="AW1806" s="66"/>
    </row>
    <row r="1807" spans="1:49" x14ac:dyDescent="0.25">
      <c r="A1807" s="66"/>
      <c r="D1807" s="87"/>
      <c r="AB1807" s="87"/>
      <c r="AC1807" s="87"/>
      <c r="AR1807" s="66"/>
      <c r="AS1807" s="66"/>
      <c r="AT1807" s="66"/>
      <c r="AU1807" s="66"/>
      <c r="AV1807" s="66"/>
      <c r="AW1807" s="66"/>
    </row>
    <row r="1808" spans="1:49" x14ac:dyDescent="0.25">
      <c r="A1808" s="66"/>
      <c r="D1808" s="87"/>
      <c r="AB1808" s="87"/>
      <c r="AC1808" s="87"/>
      <c r="AR1808" s="66"/>
      <c r="AS1808" s="66"/>
      <c r="AT1808" s="66"/>
      <c r="AU1808" s="66"/>
      <c r="AV1808" s="66"/>
      <c r="AW1808" s="66"/>
    </row>
    <row r="1809" spans="1:49" x14ac:dyDescent="0.25">
      <c r="A1809" s="66"/>
      <c r="D1809" s="87"/>
      <c r="AB1809" s="87"/>
      <c r="AC1809" s="87"/>
      <c r="AR1809" s="66"/>
      <c r="AS1809" s="66"/>
      <c r="AT1809" s="66"/>
      <c r="AU1809" s="66"/>
      <c r="AV1809" s="66"/>
      <c r="AW1809" s="66"/>
    </row>
    <row r="1810" spans="1:49" x14ac:dyDescent="0.25">
      <c r="A1810" s="66"/>
      <c r="D1810" s="87"/>
      <c r="AB1810" s="87"/>
      <c r="AC1810" s="87"/>
      <c r="AR1810" s="66"/>
      <c r="AS1810" s="66"/>
      <c r="AT1810" s="66"/>
      <c r="AU1810" s="66"/>
      <c r="AV1810" s="66"/>
      <c r="AW1810" s="66"/>
    </row>
    <row r="1811" spans="1:49" x14ac:dyDescent="0.25">
      <c r="A1811" s="66"/>
      <c r="D1811" s="87"/>
      <c r="AB1811" s="87"/>
      <c r="AC1811" s="87"/>
      <c r="AR1811" s="66"/>
      <c r="AS1811" s="66"/>
      <c r="AT1811" s="66"/>
      <c r="AU1811" s="66"/>
      <c r="AV1811" s="66"/>
      <c r="AW1811" s="66"/>
    </row>
    <row r="1812" spans="1:49" x14ac:dyDescent="0.25">
      <c r="A1812" s="66"/>
      <c r="D1812" s="87"/>
      <c r="AB1812" s="87"/>
      <c r="AC1812" s="87"/>
      <c r="AR1812" s="66"/>
      <c r="AS1812" s="66"/>
      <c r="AT1812" s="66"/>
      <c r="AU1812" s="66"/>
      <c r="AV1812" s="66"/>
      <c r="AW1812" s="66"/>
    </row>
    <row r="1813" spans="1:49" x14ac:dyDescent="0.25">
      <c r="A1813" s="66"/>
      <c r="D1813" s="87"/>
      <c r="AB1813" s="87"/>
      <c r="AC1813" s="87"/>
      <c r="AR1813" s="66"/>
      <c r="AS1813" s="66"/>
      <c r="AT1813" s="66"/>
      <c r="AU1813" s="66"/>
      <c r="AV1813" s="66"/>
      <c r="AW1813" s="66"/>
    </row>
    <row r="1814" spans="1:49" x14ac:dyDescent="0.25">
      <c r="A1814" s="66"/>
      <c r="D1814" s="87"/>
      <c r="AB1814" s="87"/>
      <c r="AC1814" s="87"/>
      <c r="AR1814" s="66"/>
      <c r="AS1814" s="66"/>
      <c r="AT1814" s="66"/>
      <c r="AU1814" s="66"/>
      <c r="AV1814" s="66"/>
      <c r="AW1814" s="66"/>
    </row>
    <row r="1815" spans="1:49" x14ac:dyDescent="0.25">
      <c r="A1815" s="66"/>
      <c r="D1815" s="87"/>
      <c r="AB1815" s="87"/>
      <c r="AC1815" s="87"/>
      <c r="AR1815" s="66"/>
      <c r="AS1815" s="66"/>
      <c r="AT1815" s="66"/>
      <c r="AU1815" s="66"/>
      <c r="AV1815" s="66"/>
      <c r="AW1815" s="66"/>
    </row>
    <row r="1816" spans="1:49" x14ac:dyDescent="0.25">
      <c r="A1816" s="66"/>
      <c r="D1816" s="87"/>
      <c r="AB1816" s="87"/>
      <c r="AC1816" s="87"/>
      <c r="AR1816" s="66"/>
      <c r="AS1816" s="66"/>
      <c r="AT1816" s="66"/>
      <c r="AU1816" s="66"/>
      <c r="AV1816" s="66"/>
      <c r="AW1816" s="66"/>
    </row>
    <row r="1817" spans="1:49" x14ac:dyDescent="0.25">
      <c r="A1817" s="66"/>
      <c r="D1817" s="87"/>
      <c r="AB1817" s="87"/>
      <c r="AC1817" s="87"/>
      <c r="AR1817" s="66"/>
      <c r="AS1817" s="66"/>
      <c r="AT1817" s="66"/>
      <c r="AU1817" s="66"/>
      <c r="AV1817" s="66"/>
      <c r="AW1817" s="66"/>
    </row>
    <row r="1818" spans="1:49" x14ac:dyDescent="0.25">
      <c r="A1818" s="66"/>
      <c r="D1818" s="87"/>
      <c r="AB1818" s="87"/>
      <c r="AC1818" s="87"/>
      <c r="AR1818" s="66"/>
      <c r="AS1818" s="66"/>
      <c r="AT1818" s="66"/>
      <c r="AU1818" s="66"/>
      <c r="AV1818" s="66"/>
      <c r="AW1818" s="66"/>
    </row>
    <row r="1819" spans="1:49" x14ac:dyDescent="0.25">
      <c r="A1819" s="66"/>
      <c r="D1819" s="87"/>
      <c r="AB1819" s="87"/>
      <c r="AC1819" s="87"/>
      <c r="AR1819" s="66"/>
      <c r="AS1819" s="66"/>
      <c r="AT1819" s="66"/>
      <c r="AU1819" s="66"/>
      <c r="AV1819" s="66"/>
      <c r="AW1819" s="66"/>
    </row>
    <row r="1820" spans="1:49" x14ac:dyDescent="0.25">
      <c r="A1820" s="66"/>
      <c r="D1820" s="87"/>
      <c r="AB1820" s="87"/>
      <c r="AC1820" s="87"/>
      <c r="AR1820" s="66"/>
      <c r="AS1820" s="66"/>
      <c r="AT1820" s="66"/>
      <c r="AU1820" s="66"/>
      <c r="AV1820" s="66"/>
      <c r="AW1820" s="66"/>
    </row>
    <row r="1821" spans="1:49" x14ac:dyDescent="0.25">
      <c r="A1821" s="66"/>
      <c r="D1821" s="87"/>
      <c r="AB1821" s="87"/>
      <c r="AC1821" s="87"/>
      <c r="AR1821" s="66"/>
      <c r="AS1821" s="66"/>
      <c r="AT1821" s="66"/>
      <c r="AU1821" s="66"/>
      <c r="AV1821" s="66"/>
      <c r="AW1821" s="66"/>
    </row>
    <row r="1822" spans="1:49" x14ac:dyDescent="0.25">
      <c r="A1822" s="66"/>
      <c r="D1822" s="87"/>
      <c r="AB1822" s="87"/>
      <c r="AC1822" s="87"/>
      <c r="AR1822" s="66"/>
      <c r="AS1822" s="66"/>
      <c r="AT1822" s="66"/>
      <c r="AU1822" s="66"/>
      <c r="AV1822" s="66"/>
      <c r="AW1822" s="66"/>
    </row>
    <row r="1823" spans="1:49" x14ac:dyDescent="0.25">
      <c r="A1823" s="66"/>
      <c r="D1823" s="87"/>
      <c r="AB1823" s="87"/>
      <c r="AC1823" s="87"/>
      <c r="AR1823" s="66"/>
      <c r="AS1823" s="66"/>
      <c r="AT1823" s="66"/>
      <c r="AU1823" s="66"/>
      <c r="AV1823" s="66"/>
      <c r="AW1823" s="66"/>
    </row>
    <row r="1824" spans="1:49" x14ac:dyDescent="0.25">
      <c r="A1824" s="66"/>
      <c r="D1824" s="87"/>
      <c r="AB1824" s="87"/>
      <c r="AC1824" s="87"/>
      <c r="AR1824" s="66"/>
      <c r="AS1824" s="66"/>
      <c r="AT1824" s="66"/>
      <c r="AU1824" s="66"/>
      <c r="AV1824" s="66"/>
      <c r="AW1824" s="66"/>
    </row>
    <row r="1825" spans="1:49" x14ac:dyDescent="0.25">
      <c r="A1825" s="66"/>
      <c r="D1825" s="87"/>
      <c r="AB1825" s="87"/>
      <c r="AR1825" s="66"/>
      <c r="AS1825" s="66"/>
      <c r="AT1825" s="66"/>
      <c r="AU1825" s="66"/>
      <c r="AV1825" s="66"/>
      <c r="AW1825" s="66"/>
    </row>
    <row r="1826" spans="1:49" x14ac:dyDescent="0.25">
      <c r="A1826" s="66"/>
      <c r="D1826" s="87"/>
      <c r="AB1826" s="87"/>
      <c r="AC1826" s="87"/>
      <c r="AR1826" s="66"/>
      <c r="AS1826" s="66"/>
      <c r="AT1826" s="66"/>
      <c r="AU1826" s="66"/>
      <c r="AV1826" s="66"/>
      <c r="AW1826" s="66"/>
    </row>
    <row r="1827" spans="1:49" x14ac:dyDescent="0.25">
      <c r="A1827" s="66"/>
      <c r="D1827" s="87"/>
      <c r="AB1827" s="87"/>
      <c r="AC1827" s="87"/>
      <c r="AR1827" s="66"/>
      <c r="AS1827" s="66"/>
      <c r="AT1827" s="66"/>
      <c r="AU1827" s="66"/>
      <c r="AV1827" s="66"/>
      <c r="AW1827" s="66"/>
    </row>
    <row r="1828" spans="1:49" x14ac:dyDescent="0.25">
      <c r="A1828" s="66"/>
      <c r="D1828" s="87"/>
      <c r="AB1828" s="87"/>
      <c r="AC1828" s="87"/>
      <c r="AR1828" s="66"/>
      <c r="AS1828" s="66"/>
      <c r="AT1828" s="66"/>
      <c r="AU1828" s="66"/>
      <c r="AV1828" s="66"/>
      <c r="AW1828" s="66"/>
    </row>
    <row r="1829" spans="1:49" x14ac:dyDescent="0.25">
      <c r="A1829" s="66"/>
      <c r="D1829" s="87"/>
      <c r="AB1829" s="87"/>
      <c r="AC1829" s="87"/>
      <c r="AR1829" s="66"/>
      <c r="AS1829" s="66"/>
      <c r="AT1829" s="66"/>
      <c r="AU1829" s="66"/>
      <c r="AV1829" s="66"/>
      <c r="AW1829" s="66"/>
    </row>
    <row r="1830" spans="1:49" x14ac:dyDescent="0.25">
      <c r="A1830" s="66"/>
      <c r="D1830" s="87"/>
      <c r="AB1830" s="87"/>
      <c r="AC1830" s="87"/>
      <c r="AR1830" s="66"/>
      <c r="AS1830" s="66"/>
      <c r="AT1830" s="66"/>
      <c r="AU1830" s="66"/>
      <c r="AV1830" s="66"/>
      <c r="AW1830" s="66"/>
    </row>
    <row r="1831" spans="1:49" x14ac:dyDescent="0.25">
      <c r="A1831" s="66"/>
      <c r="D1831" s="87"/>
      <c r="AB1831" s="87"/>
      <c r="AC1831" s="87"/>
      <c r="AR1831" s="66"/>
      <c r="AS1831" s="66"/>
      <c r="AT1831" s="66"/>
      <c r="AU1831" s="66"/>
      <c r="AV1831" s="66"/>
      <c r="AW1831" s="66"/>
    </row>
    <row r="1832" spans="1:49" x14ac:dyDescent="0.25">
      <c r="A1832" s="66"/>
      <c r="D1832" s="87"/>
      <c r="AB1832" s="87"/>
      <c r="AC1832" s="87"/>
      <c r="AR1832" s="66"/>
      <c r="AS1832" s="66"/>
      <c r="AT1832" s="66"/>
      <c r="AU1832" s="66"/>
      <c r="AV1832" s="66"/>
      <c r="AW1832" s="66"/>
    </row>
    <row r="1833" spans="1:49" x14ac:dyDescent="0.25">
      <c r="A1833" s="66"/>
      <c r="D1833" s="87"/>
      <c r="AB1833" s="87"/>
      <c r="AC1833" s="87"/>
      <c r="AR1833" s="66"/>
      <c r="AS1833" s="66"/>
      <c r="AT1833" s="66"/>
      <c r="AU1833" s="66"/>
      <c r="AV1833" s="66"/>
      <c r="AW1833" s="66"/>
    </row>
    <row r="1834" spans="1:49" x14ac:dyDescent="0.25">
      <c r="A1834" s="66"/>
      <c r="D1834" s="87"/>
      <c r="AB1834" s="87"/>
      <c r="AC1834" s="87"/>
      <c r="AR1834" s="66"/>
      <c r="AS1834" s="66"/>
      <c r="AT1834" s="66"/>
      <c r="AU1834" s="66"/>
      <c r="AV1834" s="66"/>
      <c r="AW1834" s="66"/>
    </row>
    <row r="1835" spans="1:49" x14ac:dyDescent="0.25">
      <c r="A1835" s="66"/>
      <c r="D1835" s="87"/>
      <c r="AB1835" s="87"/>
      <c r="AC1835" s="87"/>
      <c r="AR1835" s="66"/>
      <c r="AS1835" s="66"/>
      <c r="AT1835" s="66"/>
      <c r="AU1835" s="66"/>
      <c r="AV1835" s="66"/>
      <c r="AW1835" s="66"/>
    </row>
    <row r="1836" spans="1:49" x14ac:dyDescent="0.25">
      <c r="A1836" s="66"/>
      <c r="D1836" s="87"/>
      <c r="AB1836" s="87"/>
      <c r="AC1836" s="87"/>
      <c r="AR1836" s="66"/>
      <c r="AS1836" s="66"/>
      <c r="AT1836" s="66"/>
      <c r="AU1836" s="66"/>
      <c r="AV1836" s="66"/>
      <c r="AW1836" s="66"/>
    </row>
    <row r="1837" spans="1:49" x14ac:dyDescent="0.25">
      <c r="A1837" s="66"/>
      <c r="D1837" s="87"/>
      <c r="AB1837" s="87"/>
      <c r="AC1837" s="87"/>
      <c r="AR1837" s="66"/>
      <c r="AS1837" s="66"/>
      <c r="AT1837" s="66"/>
      <c r="AU1837" s="66"/>
      <c r="AV1837" s="66"/>
      <c r="AW1837" s="66"/>
    </row>
    <row r="1838" spans="1:49" x14ac:dyDescent="0.25">
      <c r="A1838" s="66"/>
      <c r="D1838" s="87"/>
      <c r="AB1838" s="87"/>
      <c r="AC1838" s="87"/>
      <c r="AR1838" s="66"/>
      <c r="AS1838" s="66"/>
      <c r="AT1838" s="66"/>
      <c r="AU1838" s="66"/>
      <c r="AV1838" s="66"/>
      <c r="AW1838" s="66"/>
    </row>
    <row r="1839" spans="1:49" x14ac:dyDescent="0.25">
      <c r="A1839" s="66"/>
      <c r="D1839" s="87"/>
      <c r="AB1839" s="87"/>
      <c r="AC1839" s="87"/>
      <c r="AR1839" s="66"/>
      <c r="AS1839" s="66"/>
      <c r="AT1839" s="66"/>
      <c r="AU1839" s="66"/>
      <c r="AV1839" s="66"/>
      <c r="AW1839" s="66"/>
    </row>
    <row r="1840" spans="1:49" x14ac:dyDescent="0.25">
      <c r="A1840" s="66"/>
      <c r="D1840" s="87"/>
      <c r="AB1840" s="87"/>
      <c r="AC1840" s="87"/>
      <c r="AR1840" s="66"/>
      <c r="AS1840" s="66"/>
      <c r="AT1840" s="66"/>
      <c r="AU1840" s="66"/>
      <c r="AV1840" s="66"/>
      <c r="AW1840" s="66"/>
    </row>
    <row r="1841" spans="1:49" x14ac:dyDescent="0.25">
      <c r="A1841" s="66"/>
      <c r="D1841" s="87"/>
      <c r="AB1841" s="87"/>
      <c r="AC1841" s="87"/>
      <c r="AR1841" s="66"/>
      <c r="AS1841" s="66"/>
      <c r="AT1841" s="66"/>
      <c r="AU1841" s="66"/>
      <c r="AV1841" s="66"/>
      <c r="AW1841" s="66"/>
    </row>
    <row r="1842" spans="1:49" x14ac:dyDescent="0.25">
      <c r="A1842" s="66"/>
      <c r="D1842" s="87"/>
      <c r="AB1842" s="87"/>
      <c r="AC1842" s="87"/>
      <c r="AR1842" s="66"/>
      <c r="AS1842" s="66"/>
      <c r="AT1842" s="66"/>
      <c r="AU1842" s="66"/>
      <c r="AV1842" s="66"/>
      <c r="AW1842" s="66"/>
    </row>
    <row r="1843" spans="1:49" x14ac:dyDescent="0.25">
      <c r="A1843" s="66"/>
      <c r="D1843" s="87"/>
      <c r="AB1843" s="87"/>
      <c r="AC1843" s="87"/>
      <c r="AR1843" s="66"/>
      <c r="AS1843" s="66"/>
      <c r="AT1843" s="66"/>
      <c r="AU1843" s="66"/>
      <c r="AV1843" s="66"/>
      <c r="AW1843" s="66"/>
    </row>
    <row r="1844" spans="1:49" x14ac:dyDescent="0.25">
      <c r="A1844" s="66"/>
      <c r="D1844" s="87"/>
      <c r="AB1844" s="87"/>
      <c r="AC1844" s="87"/>
      <c r="AR1844" s="66"/>
      <c r="AS1844" s="66"/>
      <c r="AT1844" s="66"/>
      <c r="AU1844" s="66"/>
      <c r="AV1844" s="66"/>
      <c r="AW1844" s="66"/>
    </row>
    <row r="1845" spans="1:49" x14ac:dyDescent="0.25">
      <c r="A1845" s="66"/>
      <c r="D1845" s="87"/>
      <c r="AB1845" s="87"/>
      <c r="AC1845" s="87"/>
      <c r="AR1845" s="66"/>
      <c r="AS1845" s="66"/>
      <c r="AT1845" s="66"/>
      <c r="AU1845" s="66"/>
      <c r="AV1845" s="66"/>
      <c r="AW1845" s="66"/>
    </row>
    <row r="1846" spans="1:49" x14ac:dyDescent="0.25">
      <c r="A1846" s="66"/>
      <c r="D1846" s="87"/>
      <c r="AB1846" s="87"/>
      <c r="AC1846" s="87"/>
      <c r="AR1846" s="66"/>
      <c r="AS1846" s="66"/>
      <c r="AT1846" s="66"/>
      <c r="AU1846" s="66"/>
      <c r="AV1846" s="66"/>
      <c r="AW1846" s="66"/>
    </row>
    <row r="1847" spans="1:49" x14ac:dyDescent="0.25">
      <c r="A1847" s="66"/>
      <c r="D1847" s="87"/>
      <c r="AB1847" s="87"/>
      <c r="AC1847" s="87"/>
      <c r="AR1847" s="66"/>
      <c r="AS1847" s="66"/>
      <c r="AT1847" s="66"/>
      <c r="AU1847" s="66"/>
      <c r="AV1847" s="66"/>
      <c r="AW1847" s="66"/>
    </row>
    <row r="1848" spans="1:49" x14ac:dyDescent="0.25">
      <c r="A1848" s="66"/>
      <c r="D1848" s="87"/>
      <c r="AB1848" s="87"/>
      <c r="AC1848" s="87"/>
      <c r="AR1848" s="66"/>
      <c r="AS1848" s="66"/>
      <c r="AT1848" s="66"/>
      <c r="AU1848" s="66"/>
      <c r="AV1848" s="66"/>
      <c r="AW1848" s="66"/>
    </row>
    <row r="1849" spans="1:49" x14ac:dyDescent="0.25">
      <c r="A1849" s="66"/>
      <c r="D1849" s="87"/>
      <c r="AB1849" s="87"/>
      <c r="AC1849" s="87"/>
      <c r="AR1849" s="66"/>
      <c r="AS1849" s="66"/>
      <c r="AT1849" s="66"/>
      <c r="AU1849" s="66"/>
      <c r="AV1849" s="66"/>
      <c r="AW1849" s="66"/>
    </row>
    <row r="1850" spans="1:49" x14ac:dyDescent="0.25">
      <c r="A1850" s="66"/>
      <c r="D1850" s="87"/>
      <c r="AB1850" s="87"/>
      <c r="AC1850" s="87"/>
      <c r="AR1850" s="66"/>
      <c r="AS1850" s="66"/>
      <c r="AT1850" s="66"/>
      <c r="AU1850" s="66"/>
      <c r="AV1850" s="66"/>
      <c r="AW1850" s="66"/>
    </row>
    <row r="1851" spans="1:49" x14ac:dyDescent="0.25">
      <c r="A1851" s="66"/>
      <c r="D1851" s="87"/>
      <c r="AB1851" s="87"/>
      <c r="AC1851" s="87"/>
      <c r="AR1851" s="66"/>
      <c r="AS1851" s="66"/>
      <c r="AT1851" s="66"/>
      <c r="AU1851" s="66"/>
      <c r="AV1851" s="66"/>
      <c r="AW1851" s="66"/>
    </row>
    <row r="1852" spans="1:49" x14ac:dyDescent="0.25">
      <c r="A1852" s="66"/>
      <c r="D1852" s="87"/>
      <c r="AB1852" s="87"/>
      <c r="AC1852" s="87"/>
      <c r="AR1852" s="66"/>
      <c r="AS1852" s="66"/>
      <c r="AT1852" s="66"/>
      <c r="AU1852" s="66"/>
      <c r="AV1852" s="66"/>
      <c r="AW1852" s="66"/>
    </row>
    <row r="1853" spans="1:49" x14ac:dyDescent="0.25">
      <c r="A1853" s="66"/>
      <c r="D1853" s="87"/>
      <c r="AB1853" s="87"/>
      <c r="AC1853" s="87"/>
      <c r="AR1853" s="66"/>
      <c r="AS1853" s="66"/>
      <c r="AT1853" s="66"/>
      <c r="AU1853" s="66"/>
      <c r="AV1853" s="66"/>
      <c r="AW1853" s="66"/>
    </row>
    <row r="1854" spans="1:49" x14ac:dyDescent="0.25">
      <c r="A1854" s="66"/>
      <c r="D1854" s="87"/>
      <c r="AB1854" s="87"/>
      <c r="AC1854" s="87"/>
      <c r="AR1854" s="66"/>
      <c r="AS1854" s="66"/>
      <c r="AT1854" s="66"/>
      <c r="AU1854" s="66"/>
      <c r="AV1854" s="66"/>
      <c r="AW1854" s="66"/>
    </row>
    <row r="1855" spans="1:49" x14ac:dyDescent="0.25">
      <c r="A1855" s="66"/>
      <c r="D1855" s="87"/>
      <c r="AB1855" s="87"/>
      <c r="AC1855" s="87"/>
      <c r="AR1855" s="66"/>
      <c r="AS1855" s="66"/>
      <c r="AT1855" s="66"/>
      <c r="AU1855" s="66"/>
      <c r="AV1855" s="66"/>
      <c r="AW1855" s="66"/>
    </row>
    <row r="1856" spans="1:49" x14ac:dyDescent="0.25">
      <c r="A1856" s="66"/>
      <c r="D1856" s="87"/>
      <c r="AB1856" s="87"/>
      <c r="AC1856" s="87"/>
      <c r="AR1856" s="66"/>
      <c r="AS1856" s="66"/>
      <c r="AT1856" s="66"/>
      <c r="AU1856" s="66"/>
      <c r="AV1856" s="66"/>
      <c r="AW1856" s="66"/>
    </row>
    <row r="1857" spans="1:49" x14ac:dyDescent="0.25">
      <c r="A1857" s="66"/>
      <c r="D1857" s="87"/>
      <c r="AB1857" s="87"/>
      <c r="AC1857" s="87"/>
      <c r="AR1857" s="66"/>
      <c r="AS1857" s="66"/>
      <c r="AT1857" s="66"/>
      <c r="AU1857" s="66"/>
      <c r="AV1857" s="66"/>
      <c r="AW1857" s="66"/>
    </row>
    <row r="1858" spans="1:49" x14ac:dyDescent="0.25">
      <c r="A1858" s="66"/>
      <c r="D1858" s="87"/>
      <c r="AB1858" s="87"/>
      <c r="AC1858" s="87"/>
      <c r="AR1858" s="66"/>
      <c r="AS1858" s="66"/>
      <c r="AT1858" s="66"/>
      <c r="AU1858" s="66"/>
      <c r="AV1858" s="66"/>
      <c r="AW1858" s="66"/>
    </row>
    <row r="1859" spans="1:49" x14ac:dyDescent="0.25">
      <c r="A1859" s="66"/>
      <c r="D1859" s="87"/>
      <c r="AB1859" s="87"/>
      <c r="AC1859" s="87"/>
      <c r="AR1859" s="66"/>
      <c r="AS1859" s="66"/>
      <c r="AT1859" s="66"/>
      <c r="AU1859" s="66"/>
      <c r="AV1859" s="66"/>
      <c r="AW1859" s="66"/>
    </row>
    <row r="1860" spans="1:49" x14ac:dyDescent="0.25">
      <c r="A1860" s="66"/>
      <c r="D1860" s="87"/>
      <c r="AB1860" s="87"/>
      <c r="AC1860" s="87"/>
      <c r="AR1860" s="66"/>
      <c r="AS1860" s="66"/>
      <c r="AT1860" s="66"/>
      <c r="AU1860" s="66"/>
      <c r="AV1860" s="66"/>
      <c r="AW1860" s="66"/>
    </row>
    <row r="1861" spans="1:49" x14ac:dyDescent="0.25">
      <c r="A1861" s="66"/>
      <c r="D1861" s="87"/>
      <c r="AB1861" s="87"/>
      <c r="AC1861" s="87"/>
      <c r="AR1861" s="66"/>
      <c r="AS1861" s="66"/>
      <c r="AT1861" s="66"/>
      <c r="AU1861" s="66"/>
      <c r="AV1861" s="66"/>
      <c r="AW1861" s="66"/>
    </row>
    <row r="1862" spans="1:49" x14ac:dyDescent="0.25">
      <c r="A1862" s="66"/>
      <c r="D1862" s="87"/>
      <c r="AB1862" s="87"/>
      <c r="AC1862" s="87"/>
      <c r="AR1862" s="66"/>
      <c r="AS1862" s="66"/>
      <c r="AT1862" s="66"/>
      <c r="AU1862" s="66"/>
      <c r="AV1862" s="66"/>
      <c r="AW1862" s="66"/>
    </row>
    <row r="1863" spans="1:49" x14ac:dyDescent="0.25">
      <c r="A1863" s="66"/>
      <c r="D1863" s="87"/>
      <c r="AB1863" s="87"/>
      <c r="AC1863" s="87"/>
      <c r="AR1863" s="66"/>
      <c r="AS1863" s="66"/>
      <c r="AT1863" s="66"/>
      <c r="AU1863" s="66"/>
      <c r="AV1863" s="66"/>
      <c r="AW1863" s="66"/>
    </row>
    <row r="1864" spans="1:49" x14ac:dyDescent="0.25">
      <c r="A1864" s="66"/>
      <c r="D1864" s="87"/>
      <c r="AB1864" s="87"/>
      <c r="AC1864" s="87"/>
      <c r="AR1864" s="66"/>
      <c r="AS1864" s="66"/>
      <c r="AT1864" s="66"/>
      <c r="AU1864" s="66"/>
      <c r="AV1864" s="66"/>
      <c r="AW1864" s="66"/>
    </row>
    <row r="1865" spans="1:49" x14ac:dyDescent="0.25">
      <c r="A1865" s="66"/>
      <c r="D1865" s="87"/>
      <c r="AB1865" s="87"/>
      <c r="AC1865" s="87"/>
      <c r="AR1865" s="66"/>
      <c r="AS1865" s="66"/>
      <c r="AT1865" s="66"/>
      <c r="AU1865" s="66"/>
      <c r="AV1865" s="66"/>
      <c r="AW1865" s="66"/>
    </row>
    <row r="1866" spans="1:49" x14ac:dyDescent="0.25">
      <c r="A1866" s="66"/>
      <c r="D1866" s="87"/>
      <c r="AB1866" s="87"/>
      <c r="AC1866" s="87"/>
      <c r="AR1866" s="66"/>
      <c r="AS1866" s="66"/>
      <c r="AT1866" s="66"/>
      <c r="AU1866" s="66"/>
      <c r="AV1866" s="66"/>
      <c r="AW1866" s="66"/>
    </row>
    <row r="1867" spans="1:49" x14ac:dyDescent="0.25">
      <c r="A1867" s="66"/>
      <c r="D1867" s="87"/>
      <c r="AB1867" s="87"/>
      <c r="AR1867" s="66"/>
      <c r="AS1867" s="66"/>
      <c r="AT1867" s="66"/>
      <c r="AU1867" s="66"/>
      <c r="AV1867" s="66"/>
      <c r="AW1867" s="66"/>
    </row>
    <row r="1868" spans="1:49" x14ac:dyDescent="0.25">
      <c r="A1868" s="66"/>
      <c r="D1868" s="87"/>
      <c r="AB1868" s="87"/>
      <c r="AC1868" s="87"/>
      <c r="AR1868" s="66"/>
      <c r="AS1868" s="66"/>
      <c r="AT1868" s="66"/>
      <c r="AU1868" s="66"/>
      <c r="AV1868" s="66"/>
      <c r="AW1868" s="66"/>
    </row>
    <row r="1869" spans="1:49" x14ac:dyDescent="0.25">
      <c r="A1869" s="66"/>
      <c r="D1869" s="87"/>
      <c r="AB1869" s="87"/>
      <c r="AC1869" s="87"/>
      <c r="AR1869" s="66"/>
      <c r="AS1869" s="66"/>
      <c r="AT1869" s="66"/>
      <c r="AU1869" s="66"/>
      <c r="AV1869" s="66"/>
      <c r="AW1869" s="66"/>
    </row>
    <row r="1870" spans="1:49" x14ac:dyDescent="0.25">
      <c r="A1870" s="66"/>
      <c r="D1870" s="87"/>
      <c r="AB1870" s="87"/>
      <c r="AC1870" s="87"/>
      <c r="AR1870" s="66"/>
      <c r="AS1870" s="66"/>
      <c r="AT1870" s="66"/>
      <c r="AU1870" s="66"/>
      <c r="AV1870" s="66"/>
      <c r="AW1870" s="66"/>
    </row>
    <row r="1871" spans="1:49" x14ac:dyDescent="0.25">
      <c r="A1871" s="66"/>
      <c r="D1871" s="87"/>
      <c r="AB1871" s="87"/>
      <c r="AC1871" s="87"/>
      <c r="AR1871" s="66"/>
      <c r="AS1871" s="66"/>
      <c r="AT1871" s="66"/>
      <c r="AU1871" s="66"/>
      <c r="AV1871" s="66"/>
      <c r="AW1871" s="66"/>
    </row>
    <row r="1872" spans="1:49" x14ac:dyDescent="0.25">
      <c r="A1872" s="66"/>
      <c r="D1872" s="87"/>
      <c r="AB1872" s="87"/>
      <c r="AC1872" s="87"/>
      <c r="AR1872" s="66"/>
      <c r="AS1872" s="66"/>
      <c r="AT1872" s="66"/>
      <c r="AU1872" s="66"/>
      <c r="AV1872" s="66"/>
      <c r="AW1872" s="66"/>
    </row>
    <row r="1873" spans="1:49" x14ac:dyDescent="0.25">
      <c r="A1873" s="66"/>
      <c r="D1873" s="87"/>
      <c r="AB1873" s="87"/>
      <c r="AC1873" s="87"/>
      <c r="AR1873" s="66"/>
      <c r="AS1873" s="66"/>
      <c r="AT1873" s="66"/>
      <c r="AU1873" s="66"/>
      <c r="AV1873" s="66"/>
      <c r="AW1873" s="66"/>
    </row>
    <row r="1874" spans="1:49" x14ac:dyDescent="0.25">
      <c r="A1874" s="66"/>
      <c r="D1874" s="87"/>
      <c r="AB1874" s="87"/>
      <c r="AC1874" s="87"/>
      <c r="AR1874" s="66"/>
      <c r="AS1874" s="66"/>
      <c r="AT1874" s="66"/>
      <c r="AU1874" s="66"/>
      <c r="AV1874" s="66"/>
      <c r="AW1874" s="66"/>
    </row>
    <row r="1875" spans="1:49" x14ac:dyDescent="0.25">
      <c r="A1875" s="66"/>
      <c r="D1875" s="87"/>
      <c r="AB1875" s="87"/>
      <c r="AC1875" s="87"/>
      <c r="AR1875" s="66"/>
      <c r="AS1875" s="66"/>
      <c r="AT1875" s="66"/>
      <c r="AU1875" s="66"/>
      <c r="AV1875" s="66"/>
      <c r="AW1875" s="66"/>
    </row>
    <row r="1876" spans="1:49" x14ac:dyDescent="0.25">
      <c r="A1876" s="66"/>
      <c r="D1876" s="87"/>
      <c r="AB1876" s="87"/>
      <c r="AC1876" s="87"/>
      <c r="AR1876" s="66"/>
      <c r="AS1876" s="66"/>
      <c r="AT1876" s="66"/>
      <c r="AU1876" s="66"/>
      <c r="AV1876" s="66"/>
      <c r="AW1876" s="66"/>
    </row>
    <row r="1877" spans="1:49" x14ac:dyDescent="0.25">
      <c r="A1877" s="66"/>
      <c r="D1877" s="87"/>
      <c r="AB1877" s="87"/>
      <c r="AC1877" s="87"/>
      <c r="AR1877" s="66"/>
      <c r="AS1877" s="66"/>
      <c r="AT1877" s="66"/>
      <c r="AU1877" s="66"/>
      <c r="AV1877" s="66"/>
      <c r="AW1877" s="66"/>
    </row>
    <row r="1878" spans="1:49" x14ac:dyDescent="0.25">
      <c r="A1878" s="66"/>
      <c r="D1878" s="87"/>
      <c r="AB1878" s="87"/>
      <c r="AC1878" s="87"/>
      <c r="AR1878" s="66"/>
      <c r="AS1878" s="66"/>
      <c r="AT1878" s="66"/>
      <c r="AU1878" s="66"/>
      <c r="AV1878" s="66"/>
      <c r="AW1878" s="66"/>
    </row>
    <row r="1879" spans="1:49" x14ac:dyDescent="0.25">
      <c r="A1879" s="66"/>
      <c r="D1879" s="87"/>
      <c r="AB1879" s="87"/>
      <c r="AR1879" s="66"/>
      <c r="AS1879" s="66"/>
      <c r="AT1879" s="66"/>
      <c r="AU1879" s="66"/>
      <c r="AV1879" s="66"/>
      <c r="AW1879" s="66"/>
    </row>
    <row r="1880" spans="1:49" x14ac:dyDescent="0.25">
      <c r="A1880" s="66"/>
      <c r="D1880" s="87"/>
      <c r="AB1880" s="87"/>
      <c r="AC1880" s="87"/>
      <c r="AR1880" s="66"/>
      <c r="AS1880" s="66"/>
      <c r="AT1880" s="66"/>
      <c r="AU1880" s="66"/>
      <c r="AV1880" s="66"/>
      <c r="AW1880" s="66"/>
    </row>
    <row r="1881" spans="1:49" x14ac:dyDescent="0.25">
      <c r="A1881" s="66"/>
      <c r="D1881" s="87"/>
      <c r="AB1881" s="87"/>
      <c r="AC1881" s="87"/>
      <c r="AR1881" s="66"/>
      <c r="AS1881" s="66"/>
      <c r="AT1881" s="66"/>
      <c r="AU1881" s="66"/>
      <c r="AV1881" s="66"/>
      <c r="AW1881" s="66"/>
    </row>
    <row r="1882" spans="1:49" x14ac:dyDescent="0.25">
      <c r="A1882" s="66"/>
      <c r="D1882" s="87"/>
      <c r="AB1882" s="87"/>
      <c r="AR1882" s="66"/>
      <c r="AS1882" s="66"/>
      <c r="AT1882" s="66"/>
      <c r="AU1882" s="66"/>
      <c r="AV1882" s="66"/>
      <c r="AW1882" s="66"/>
    </row>
    <row r="1883" spans="1:49" x14ac:dyDescent="0.25">
      <c r="A1883" s="66"/>
      <c r="D1883" s="87"/>
      <c r="AB1883" s="87"/>
      <c r="AR1883" s="66"/>
      <c r="AS1883" s="66"/>
      <c r="AT1883" s="66"/>
      <c r="AU1883" s="66"/>
      <c r="AV1883" s="66"/>
      <c r="AW1883" s="66"/>
    </row>
    <row r="1884" spans="1:49" x14ac:dyDescent="0.25">
      <c r="A1884" s="66"/>
      <c r="D1884" s="87"/>
      <c r="AB1884" s="87"/>
      <c r="AR1884" s="66"/>
      <c r="AS1884" s="66"/>
      <c r="AT1884" s="66"/>
      <c r="AU1884" s="66"/>
      <c r="AV1884" s="66"/>
      <c r="AW1884" s="66"/>
    </row>
    <row r="1885" spans="1:49" x14ac:dyDescent="0.25">
      <c r="A1885" s="66"/>
      <c r="D1885" s="87"/>
      <c r="AB1885" s="87"/>
      <c r="AR1885" s="66"/>
      <c r="AS1885" s="66"/>
      <c r="AT1885" s="66"/>
      <c r="AU1885" s="66"/>
      <c r="AV1885" s="66"/>
      <c r="AW1885" s="66"/>
    </row>
    <row r="1886" spans="1:49" x14ac:dyDescent="0.25">
      <c r="A1886" s="66"/>
      <c r="D1886" s="87"/>
      <c r="AB1886" s="87"/>
      <c r="AR1886" s="66"/>
      <c r="AS1886" s="66"/>
      <c r="AT1886" s="66"/>
      <c r="AU1886" s="66"/>
      <c r="AV1886" s="66"/>
      <c r="AW1886" s="66"/>
    </row>
    <row r="1887" spans="1:49" x14ac:dyDescent="0.25">
      <c r="A1887" s="66"/>
      <c r="D1887" s="87"/>
      <c r="AB1887" s="87"/>
      <c r="AC1887" s="87"/>
      <c r="AR1887" s="66"/>
      <c r="AS1887" s="66"/>
      <c r="AT1887" s="66"/>
      <c r="AU1887" s="66"/>
      <c r="AV1887" s="66"/>
      <c r="AW1887" s="66"/>
    </row>
    <row r="1888" spans="1:49" x14ac:dyDescent="0.25">
      <c r="A1888" s="66"/>
      <c r="D1888" s="87"/>
      <c r="AB1888" s="87"/>
      <c r="AR1888" s="66"/>
      <c r="AS1888" s="66"/>
      <c r="AT1888" s="66"/>
      <c r="AU1888" s="66"/>
      <c r="AV1888" s="66"/>
      <c r="AW1888" s="66"/>
    </row>
    <row r="1889" spans="1:49" x14ac:dyDescent="0.25">
      <c r="A1889" s="66"/>
      <c r="D1889" s="87"/>
      <c r="AB1889" s="87"/>
      <c r="AR1889" s="66"/>
      <c r="AS1889" s="66"/>
      <c r="AT1889" s="66"/>
      <c r="AU1889" s="66"/>
      <c r="AV1889" s="66"/>
      <c r="AW1889" s="66"/>
    </row>
    <row r="1890" spans="1:49" x14ac:dyDescent="0.25">
      <c r="A1890" s="66"/>
      <c r="D1890" s="87"/>
      <c r="AB1890" s="87"/>
      <c r="AR1890" s="66"/>
      <c r="AS1890" s="66"/>
      <c r="AT1890" s="66"/>
      <c r="AU1890" s="66"/>
      <c r="AV1890" s="66"/>
      <c r="AW1890" s="66"/>
    </row>
    <row r="1891" spans="1:49" x14ac:dyDescent="0.25">
      <c r="A1891" s="66"/>
      <c r="D1891" s="87"/>
      <c r="AB1891" s="87"/>
      <c r="AR1891" s="66"/>
      <c r="AS1891" s="66"/>
      <c r="AT1891" s="66"/>
      <c r="AU1891" s="66"/>
      <c r="AV1891" s="66"/>
      <c r="AW1891" s="66"/>
    </row>
    <row r="1892" spans="1:49" x14ac:dyDescent="0.25">
      <c r="A1892" s="66"/>
      <c r="D1892" s="87"/>
      <c r="AB1892" s="87"/>
      <c r="AC1892" s="87"/>
      <c r="AR1892" s="66"/>
      <c r="AS1892" s="66"/>
      <c r="AT1892" s="66"/>
      <c r="AU1892" s="66"/>
      <c r="AV1892" s="66"/>
      <c r="AW1892" s="66"/>
    </row>
    <row r="1893" spans="1:49" x14ac:dyDescent="0.25">
      <c r="A1893" s="66"/>
      <c r="D1893" s="87"/>
      <c r="AB1893" s="87"/>
      <c r="AC1893" s="87"/>
      <c r="AR1893" s="66"/>
      <c r="AS1893" s="66"/>
      <c r="AT1893" s="66"/>
      <c r="AU1893" s="66"/>
      <c r="AV1893" s="66"/>
      <c r="AW1893" s="66"/>
    </row>
    <row r="1894" spans="1:49" x14ac:dyDescent="0.25">
      <c r="A1894" s="66"/>
      <c r="D1894" s="87"/>
      <c r="AB1894" s="87"/>
      <c r="AC1894" s="87"/>
      <c r="AR1894" s="66"/>
      <c r="AS1894" s="66"/>
      <c r="AT1894" s="66"/>
      <c r="AU1894" s="66"/>
      <c r="AV1894" s="66"/>
      <c r="AW1894" s="66"/>
    </row>
    <row r="1895" spans="1:49" x14ac:dyDescent="0.25">
      <c r="A1895" s="66"/>
      <c r="D1895" s="87"/>
      <c r="AB1895" s="87"/>
      <c r="AR1895" s="66"/>
      <c r="AS1895" s="66"/>
      <c r="AT1895" s="66"/>
      <c r="AU1895" s="66"/>
      <c r="AV1895" s="66"/>
      <c r="AW1895" s="66"/>
    </row>
    <row r="1896" spans="1:49" x14ac:dyDescent="0.25">
      <c r="A1896" s="66"/>
      <c r="D1896" s="87"/>
      <c r="AB1896" s="87"/>
      <c r="AR1896" s="66"/>
      <c r="AS1896" s="66"/>
      <c r="AT1896" s="66"/>
      <c r="AU1896" s="66"/>
      <c r="AV1896" s="66"/>
      <c r="AW1896" s="66"/>
    </row>
    <row r="1897" spans="1:49" x14ac:dyDescent="0.25">
      <c r="A1897" s="66"/>
      <c r="D1897" s="87"/>
      <c r="AB1897" s="87"/>
      <c r="AR1897" s="66"/>
      <c r="AS1897" s="66"/>
      <c r="AT1897" s="66"/>
      <c r="AU1897" s="66"/>
      <c r="AV1897" s="66"/>
      <c r="AW1897" s="66"/>
    </row>
    <row r="1898" spans="1:49" x14ac:dyDescent="0.25">
      <c r="A1898" s="66"/>
      <c r="D1898" s="87"/>
      <c r="AB1898" s="87"/>
      <c r="AC1898" s="87"/>
      <c r="AR1898" s="66"/>
      <c r="AS1898" s="66"/>
      <c r="AT1898" s="66"/>
      <c r="AU1898" s="66"/>
      <c r="AV1898" s="66"/>
      <c r="AW1898" s="66"/>
    </row>
    <row r="1899" spans="1:49" x14ac:dyDescent="0.25">
      <c r="A1899" s="66"/>
      <c r="D1899" s="87"/>
      <c r="AB1899" s="87"/>
      <c r="AC1899" s="87"/>
      <c r="AR1899" s="66"/>
      <c r="AS1899" s="66"/>
      <c r="AT1899" s="66"/>
      <c r="AU1899" s="66"/>
      <c r="AV1899" s="66"/>
      <c r="AW1899" s="66"/>
    </row>
    <row r="1900" spans="1:49" x14ac:dyDescent="0.25">
      <c r="A1900" s="66"/>
      <c r="D1900" s="87"/>
      <c r="AB1900" s="87"/>
      <c r="AC1900" s="87"/>
      <c r="AR1900" s="66"/>
      <c r="AS1900" s="66"/>
      <c r="AT1900" s="66"/>
      <c r="AU1900" s="66"/>
      <c r="AV1900" s="66"/>
      <c r="AW1900" s="66"/>
    </row>
    <row r="1901" spans="1:49" x14ac:dyDescent="0.25">
      <c r="A1901" s="66"/>
      <c r="D1901" s="87"/>
      <c r="AB1901" s="87"/>
      <c r="AC1901" s="87"/>
      <c r="AR1901" s="66"/>
      <c r="AS1901" s="66"/>
      <c r="AT1901" s="66"/>
      <c r="AU1901" s="66"/>
      <c r="AV1901" s="66"/>
      <c r="AW1901" s="66"/>
    </row>
    <row r="1902" spans="1:49" x14ac:dyDescent="0.25">
      <c r="A1902" s="66"/>
      <c r="D1902" s="87"/>
      <c r="AB1902" s="87"/>
      <c r="AC1902" s="87"/>
      <c r="AR1902" s="66"/>
      <c r="AS1902" s="66"/>
      <c r="AT1902" s="66"/>
      <c r="AU1902" s="66"/>
      <c r="AV1902" s="66"/>
      <c r="AW1902" s="66"/>
    </row>
    <row r="1903" spans="1:49" x14ac:dyDescent="0.25">
      <c r="A1903" s="66"/>
      <c r="D1903" s="87"/>
      <c r="AB1903" s="87"/>
      <c r="AC1903" s="87"/>
      <c r="AR1903" s="66"/>
      <c r="AS1903" s="66"/>
      <c r="AT1903" s="66"/>
      <c r="AU1903" s="66"/>
      <c r="AV1903" s="66"/>
      <c r="AW1903" s="66"/>
    </row>
    <row r="1904" spans="1:49" x14ac:dyDescent="0.25">
      <c r="A1904" s="66"/>
      <c r="D1904" s="87"/>
      <c r="AB1904" s="87"/>
      <c r="AC1904" s="87"/>
      <c r="AR1904" s="66"/>
      <c r="AS1904" s="66"/>
      <c r="AT1904" s="66"/>
      <c r="AU1904" s="66"/>
      <c r="AV1904" s="66"/>
      <c r="AW1904" s="66"/>
    </row>
    <row r="1905" spans="1:49" x14ac:dyDescent="0.25">
      <c r="A1905" s="66"/>
      <c r="D1905" s="87"/>
      <c r="AB1905" s="87"/>
      <c r="AC1905" s="87"/>
      <c r="AR1905" s="66"/>
      <c r="AS1905" s="66"/>
      <c r="AT1905" s="66"/>
      <c r="AU1905" s="66"/>
      <c r="AV1905" s="66"/>
      <c r="AW1905" s="66"/>
    </row>
    <row r="1906" spans="1:49" x14ac:dyDescent="0.25">
      <c r="A1906" s="66"/>
      <c r="D1906" s="87"/>
      <c r="AB1906" s="87"/>
      <c r="AC1906" s="87"/>
      <c r="AR1906" s="66"/>
      <c r="AS1906" s="66"/>
      <c r="AT1906" s="66"/>
      <c r="AU1906" s="66"/>
      <c r="AV1906" s="66"/>
      <c r="AW1906" s="66"/>
    </row>
    <row r="1907" spans="1:49" x14ac:dyDescent="0.25">
      <c r="A1907" s="66"/>
      <c r="D1907" s="87"/>
      <c r="AB1907" s="87"/>
      <c r="AC1907" s="87"/>
      <c r="AR1907" s="66"/>
      <c r="AS1907" s="66"/>
      <c r="AT1907" s="66"/>
      <c r="AU1907" s="66"/>
      <c r="AV1907" s="66"/>
      <c r="AW1907" s="66"/>
    </row>
    <row r="1908" spans="1:49" x14ac:dyDescent="0.25">
      <c r="A1908" s="66"/>
      <c r="D1908" s="87"/>
      <c r="AB1908" s="87"/>
      <c r="AC1908" s="87"/>
      <c r="AR1908" s="66"/>
      <c r="AS1908" s="66"/>
      <c r="AT1908" s="66"/>
      <c r="AU1908" s="66"/>
      <c r="AV1908" s="66"/>
      <c r="AW1908" s="66"/>
    </row>
    <row r="1909" spans="1:49" x14ac:dyDescent="0.25">
      <c r="A1909" s="66"/>
      <c r="D1909" s="87"/>
      <c r="AB1909" s="87"/>
      <c r="AC1909" s="87"/>
      <c r="AR1909" s="66"/>
      <c r="AS1909" s="66"/>
      <c r="AT1909" s="66"/>
      <c r="AU1909" s="66"/>
      <c r="AV1909" s="66"/>
      <c r="AW1909" s="66"/>
    </row>
    <row r="1910" spans="1:49" x14ac:dyDescent="0.25">
      <c r="A1910" s="66"/>
      <c r="D1910" s="87"/>
      <c r="AB1910" s="87"/>
      <c r="AC1910" s="87"/>
      <c r="AR1910" s="66"/>
      <c r="AS1910" s="66"/>
      <c r="AT1910" s="66"/>
      <c r="AU1910" s="66"/>
      <c r="AV1910" s="66"/>
      <c r="AW1910" s="66"/>
    </row>
    <row r="1911" spans="1:49" x14ac:dyDescent="0.25">
      <c r="A1911" s="66"/>
      <c r="D1911" s="87"/>
      <c r="AB1911" s="87"/>
      <c r="AR1911" s="66"/>
      <c r="AS1911" s="66"/>
      <c r="AT1911" s="66"/>
      <c r="AU1911" s="66"/>
      <c r="AV1911" s="66"/>
      <c r="AW1911" s="66"/>
    </row>
    <row r="1912" spans="1:49" x14ac:dyDescent="0.25">
      <c r="A1912" s="66"/>
      <c r="D1912" s="87"/>
      <c r="AB1912" s="87"/>
      <c r="AC1912" s="87"/>
      <c r="AR1912" s="66"/>
      <c r="AS1912" s="66"/>
      <c r="AT1912" s="66"/>
      <c r="AU1912" s="66"/>
      <c r="AV1912" s="66"/>
      <c r="AW1912" s="66"/>
    </row>
    <row r="1913" spans="1:49" x14ac:dyDescent="0.25">
      <c r="A1913" s="66"/>
      <c r="D1913" s="87"/>
      <c r="AB1913" s="87"/>
      <c r="AC1913" s="87"/>
      <c r="AR1913" s="66"/>
      <c r="AS1913" s="66"/>
      <c r="AT1913" s="66"/>
      <c r="AU1913" s="66"/>
      <c r="AV1913" s="66"/>
      <c r="AW1913" s="66"/>
    </row>
    <row r="1914" spans="1:49" x14ac:dyDescent="0.25">
      <c r="A1914" s="66"/>
      <c r="D1914" s="87"/>
      <c r="AB1914" s="87"/>
      <c r="AC1914" s="87"/>
      <c r="AR1914" s="66"/>
      <c r="AS1914" s="66"/>
      <c r="AT1914" s="66"/>
      <c r="AU1914" s="66"/>
      <c r="AV1914" s="66"/>
      <c r="AW1914" s="66"/>
    </row>
    <row r="1915" spans="1:49" x14ac:dyDescent="0.25">
      <c r="A1915" s="66"/>
      <c r="D1915" s="87"/>
      <c r="AB1915" s="87"/>
      <c r="AC1915" s="87"/>
      <c r="AR1915" s="66"/>
      <c r="AS1915" s="66"/>
      <c r="AT1915" s="66"/>
      <c r="AU1915" s="66"/>
      <c r="AV1915" s="66"/>
      <c r="AW1915" s="66"/>
    </row>
    <row r="1916" spans="1:49" x14ac:dyDescent="0.25">
      <c r="A1916" s="66"/>
      <c r="D1916" s="87"/>
      <c r="AB1916" s="87"/>
      <c r="AR1916" s="66"/>
      <c r="AS1916" s="66"/>
      <c r="AT1916" s="66"/>
      <c r="AU1916" s="66"/>
      <c r="AV1916" s="66"/>
      <c r="AW1916" s="66"/>
    </row>
    <row r="1917" spans="1:49" x14ac:dyDescent="0.25">
      <c r="A1917" s="66"/>
      <c r="D1917" s="87"/>
      <c r="AB1917" s="87"/>
      <c r="AC1917" s="87"/>
      <c r="AR1917" s="66"/>
      <c r="AS1917" s="66"/>
      <c r="AT1917" s="66"/>
      <c r="AU1917" s="66"/>
      <c r="AV1917" s="66"/>
      <c r="AW1917" s="66"/>
    </row>
    <row r="1918" spans="1:49" x14ac:dyDescent="0.25">
      <c r="A1918" s="66"/>
      <c r="D1918" s="87"/>
      <c r="AB1918" s="87"/>
      <c r="AC1918" s="87"/>
      <c r="AR1918" s="66"/>
      <c r="AS1918" s="66"/>
      <c r="AT1918" s="66"/>
      <c r="AU1918" s="66"/>
      <c r="AV1918" s="66"/>
      <c r="AW1918" s="66"/>
    </row>
    <row r="1919" spans="1:49" x14ac:dyDescent="0.25">
      <c r="A1919" s="66"/>
      <c r="D1919" s="87"/>
      <c r="AB1919" s="87"/>
      <c r="AC1919" s="87"/>
      <c r="AR1919" s="66"/>
      <c r="AS1919" s="66"/>
      <c r="AT1919" s="66"/>
      <c r="AU1919" s="66"/>
      <c r="AV1919" s="66"/>
      <c r="AW1919" s="66"/>
    </row>
    <row r="1920" spans="1:49" x14ac:dyDescent="0.25">
      <c r="A1920" s="66"/>
      <c r="D1920" s="87"/>
      <c r="AB1920" s="87"/>
      <c r="AC1920" s="87"/>
      <c r="AR1920" s="66"/>
      <c r="AS1920" s="66"/>
      <c r="AT1920" s="66"/>
      <c r="AU1920" s="66"/>
      <c r="AV1920" s="66"/>
      <c r="AW1920" s="66"/>
    </row>
    <row r="1921" spans="1:49" x14ac:dyDescent="0.25">
      <c r="A1921" s="66"/>
      <c r="D1921" s="87"/>
      <c r="AB1921" s="87"/>
      <c r="AC1921" s="87"/>
      <c r="AR1921" s="66"/>
      <c r="AS1921" s="66"/>
      <c r="AT1921" s="66"/>
      <c r="AU1921" s="66"/>
      <c r="AV1921" s="66"/>
      <c r="AW1921" s="66"/>
    </row>
    <row r="1922" spans="1:49" x14ac:dyDescent="0.25">
      <c r="A1922" s="66"/>
      <c r="D1922" s="87"/>
      <c r="AB1922" s="87"/>
      <c r="AC1922" s="87"/>
      <c r="AR1922" s="66"/>
      <c r="AS1922" s="66"/>
      <c r="AT1922" s="66"/>
      <c r="AU1922" s="66"/>
      <c r="AV1922" s="66"/>
      <c r="AW1922" s="66"/>
    </row>
    <row r="1923" spans="1:49" x14ac:dyDescent="0.25">
      <c r="A1923" s="66"/>
      <c r="D1923" s="87"/>
      <c r="AB1923" s="87"/>
      <c r="AC1923" s="87"/>
      <c r="AR1923" s="66"/>
      <c r="AS1923" s="66"/>
      <c r="AT1923" s="66"/>
      <c r="AU1923" s="66"/>
      <c r="AV1923" s="66"/>
      <c r="AW1923" s="66"/>
    </row>
    <row r="1924" spans="1:49" x14ac:dyDescent="0.25">
      <c r="A1924" s="66"/>
      <c r="D1924" s="87"/>
      <c r="AB1924" s="87"/>
      <c r="AC1924" s="87"/>
      <c r="AR1924" s="66"/>
      <c r="AS1924" s="66"/>
      <c r="AT1924" s="66"/>
      <c r="AU1924" s="66"/>
      <c r="AV1924" s="66"/>
      <c r="AW1924" s="66"/>
    </row>
    <row r="1925" spans="1:49" x14ac:dyDescent="0.25">
      <c r="A1925" s="66"/>
      <c r="D1925" s="87"/>
      <c r="AB1925" s="87"/>
      <c r="AC1925" s="87"/>
      <c r="AR1925" s="66"/>
      <c r="AS1925" s="66"/>
      <c r="AT1925" s="66"/>
      <c r="AU1925" s="66"/>
      <c r="AV1925" s="66"/>
      <c r="AW1925" s="66"/>
    </row>
    <row r="1926" spans="1:49" x14ac:dyDescent="0.25">
      <c r="A1926" s="66"/>
      <c r="D1926" s="87"/>
      <c r="AB1926" s="87"/>
      <c r="AC1926" s="87"/>
      <c r="AR1926" s="66"/>
      <c r="AS1926" s="66"/>
      <c r="AT1926" s="66"/>
      <c r="AU1926" s="66"/>
      <c r="AV1926" s="66"/>
      <c r="AW1926" s="66"/>
    </row>
    <row r="1927" spans="1:49" x14ac:dyDescent="0.25">
      <c r="A1927" s="66"/>
      <c r="D1927" s="87"/>
      <c r="AB1927" s="87"/>
      <c r="AC1927" s="87"/>
      <c r="AR1927" s="66"/>
      <c r="AS1927" s="66"/>
      <c r="AT1927" s="66"/>
      <c r="AU1927" s="66"/>
      <c r="AV1927" s="66"/>
      <c r="AW1927" s="66"/>
    </row>
    <row r="1928" spans="1:49" x14ac:dyDescent="0.25">
      <c r="A1928" s="66"/>
      <c r="D1928" s="87"/>
      <c r="AB1928" s="87"/>
      <c r="AC1928" s="87"/>
      <c r="AR1928" s="66"/>
      <c r="AS1928" s="66"/>
      <c r="AT1928" s="66"/>
      <c r="AU1928" s="66"/>
      <c r="AV1928" s="66"/>
      <c r="AW1928" s="66"/>
    </row>
    <row r="1929" spans="1:49" x14ac:dyDescent="0.25">
      <c r="A1929" s="66"/>
      <c r="D1929" s="87"/>
      <c r="AB1929" s="87"/>
      <c r="AC1929" s="87"/>
      <c r="AR1929" s="66"/>
      <c r="AS1929" s="66"/>
      <c r="AT1929" s="66"/>
      <c r="AU1929" s="66"/>
      <c r="AV1929" s="66"/>
      <c r="AW1929" s="66"/>
    </row>
    <row r="1930" spans="1:49" x14ac:dyDescent="0.25">
      <c r="A1930" s="66"/>
      <c r="D1930" s="87"/>
      <c r="AB1930" s="87"/>
      <c r="AC1930" s="87"/>
      <c r="AR1930" s="66"/>
      <c r="AS1930" s="66"/>
      <c r="AT1930" s="66"/>
      <c r="AU1930" s="66"/>
      <c r="AV1930" s="66"/>
      <c r="AW1930" s="66"/>
    </row>
    <row r="1931" spans="1:49" x14ac:dyDescent="0.25">
      <c r="A1931" s="66"/>
      <c r="D1931" s="87"/>
      <c r="AB1931" s="87"/>
      <c r="AC1931" s="87"/>
      <c r="AR1931" s="66"/>
      <c r="AS1931" s="66"/>
      <c r="AT1931" s="66"/>
      <c r="AU1931" s="66"/>
      <c r="AV1931" s="66"/>
      <c r="AW1931" s="66"/>
    </row>
    <row r="1932" spans="1:49" x14ac:dyDescent="0.25">
      <c r="A1932" s="66"/>
      <c r="D1932" s="87"/>
      <c r="AB1932" s="87"/>
      <c r="AC1932" s="87"/>
      <c r="AR1932" s="66"/>
      <c r="AS1932" s="66"/>
      <c r="AT1932" s="66"/>
      <c r="AU1932" s="66"/>
      <c r="AV1932" s="66"/>
      <c r="AW1932" s="66"/>
    </row>
    <row r="1933" spans="1:49" x14ac:dyDescent="0.25">
      <c r="A1933" s="66"/>
      <c r="D1933" s="87"/>
      <c r="AB1933" s="87"/>
      <c r="AC1933" s="87"/>
      <c r="AR1933" s="66"/>
      <c r="AS1933" s="66"/>
      <c r="AT1933" s="66"/>
      <c r="AU1933" s="66"/>
      <c r="AV1933" s="66"/>
      <c r="AW1933" s="66"/>
    </row>
    <row r="1934" spans="1:49" x14ac:dyDescent="0.25">
      <c r="A1934" s="66"/>
      <c r="D1934" s="87"/>
      <c r="AB1934" s="87"/>
      <c r="AC1934" s="87"/>
      <c r="AR1934" s="66"/>
      <c r="AS1934" s="66"/>
      <c r="AT1934" s="66"/>
      <c r="AU1934" s="66"/>
      <c r="AV1934" s="66"/>
      <c r="AW1934" s="66"/>
    </row>
    <row r="1935" spans="1:49" x14ac:dyDescent="0.25">
      <c r="A1935" s="66"/>
      <c r="D1935" s="87"/>
      <c r="AB1935" s="87"/>
      <c r="AC1935" s="87"/>
      <c r="AR1935" s="66"/>
      <c r="AS1935" s="66"/>
      <c r="AT1935" s="66"/>
      <c r="AU1935" s="66"/>
      <c r="AV1935" s="66"/>
      <c r="AW1935" s="66"/>
    </row>
    <row r="1936" spans="1:49" x14ac:dyDescent="0.25">
      <c r="A1936" s="66"/>
      <c r="D1936" s="87"/>
      <c r="AB1936" s="87"/>
      <c r="AR1936" s="66"/>
      <c r="AS1936" s="66"/>
      <c r="AT1936" s="66"/>
      <c r="AU1936" s="66"/>
      <c r="AV1936" s="66"/>
      <c r="AW1936" s="66"/>
    </row>
    <row r="1937" spans="1:49" x14ac:dyDescent="0.25">
      <c r="A1937" s="66"/>
      <c r="D1937" s="87"/>
      <c r="AB1937" s="87"/>
      <c r="AR1937" s="66"/>
      <c r="AS1937" s="66"/>
      <c r="AT1937" s="66"/>
      <c r="AU1937" s="66"/>
      <c r="AV1937" s="66"/>
      <c r="AW1937" s="66"/>
    </row>
    <row r="1938" spans="1:49" x14ac:dyDescent="0.25">
      <c r="A1938" s="66"/>
      <c r="D1938" s="87"/>
      <c r="AB1938" s="87"/>
      <c r="AC1938" s="87"/>
      <c r="AR1938" s="66"/>
      <c r="AS1938" s="66"/>
      <c r="AT1938" s="66"/>
      <c r="AU1938" s="66"/>
      <c r="AV1938" s="66"/>
      <c r="AW1938" s="66"/>
    </row>
    <row r="1939" spans="1:49" x14ac:dyDescent="0.25">
      <c r="A1939" s="66"/>
      <c r="D1939" s="87"/>
      <c r="AB1939" s="87"/>
      <c r="AC1939" s="87"/>
      <c r="AR1939" s="66"/>
      <c r="AS1939" s="66"/>
      <c r="AT1939" s="66"/>
      <c r="AU1939" s="66"/>
      <c r="AV1939" s="66"/>
      <c r="AW1939" s="66"/>
    </row>
    <row r="1940" spans="1:49" x14ac:dyDescent="0.25">
      <c r="A1940" s="66"/>
      <c r="D1940" s="87"/>
      <c r="AB1940" s="87"/>
      <c r="AC1940" s="87"/>
      <c r="AR1940" s="66"/>
      <c r="AS1940" s="66"/>
      <c r="AT1940" s="66"/>
      <c r="AU1940" s="66"/>
      <c r="AV1940" s="66"/>
      <c r="AW1940" s="66"/>
    </row>
    <row r="1941" spans="1:49" x14ac:dyDescent="0.25">
      <c r="A1941" s="66"/>
      <c r="D1941" s="87"/>
      <c r="AB1941" s="87"/>
      <c r="AC1941" s="87"/>
      <c r="AR1941" s="66"/>
      <c r="AS1941" s="66"/>
      <c r="AT1941" s="66"/>
      <c r="AU1941" s="66"/>
      <c r="AV1941" s="66"/>
      <c r="AW1941" s="66"/>
    </row>
    <row r="1942" spans="1:49" x14ac:dyDescent="0.25">
      <c r="A1942" s="66"/>
      <c r="D1942" s="87"/>
      <c r="AB1942" s="87"/>
      <c r="AC1942" s="87"/>
      <c r="AR1942" s="66"/>
      <c r="AS1942" s="66"/>
      <c r="AT1942" s="66"/>
      <c r="AU1942" s="66"/>
      <c r="AV1942" s="66"/>
      <c r="AW1942" s="66"/>
    </row>
    <row r="1943" spans="1:49" x14ac:dyDescent="0.25">
      <c r="A1943" s="66"/>
      <c r="D1943" s="87"/>
      <c r="AB1943" s="87"/>
      <c r="AC1943" s="87"/>
      <c r="AR1943" s="66"/>
      <c r="AS1943" s="66"/>
      <c r="AT1943" s="66"/>
      <c r="AU1943" s="66"/>
      <c r="AV1943" s="66"/>
      <c r="AW1943" s="66"/>
    </row>
    <row r="1944" spans="1:49" x14ac:dyDescent="0.25">
      <c r="A1944" s="66"/>
      <c r="D1944" s="87"/>
      <c r="AB1944" s="87"/>
      <c r="AC1944" s="87"/>
      <c r="AR1944" s="66"/>
      <c r="AS1944" s="66"/>
      <c r="AT1944" s="66"/>
      <c r="AU1944" s="66"/>
      <c r="AV1944" s="66"/>
      <c r="AW1944" s="66"/>
    </row>
    <row r="1945" spans="1:49" x14ac:dyDescent="0.25">
      <c r="A1945" s="66"/>
      <c r="D1945" s="87"/>
      <c r="AB1945" s="87"/>
      <c r="AC1945" s="87"/>
      <c r="AR1945" s="66"/>
      <c r="AS1945" s="66"/>
      <c r="AT1945" s="66"/>
      <c r="AU1945" s="66"/>
      <c r="AV1945" s="66"/>
      <c r="AW1945" s="66"/>
    </row>
    <row r="1946" spans="1:49" x14ac:dyDescent="0.25">
      <c r="A1946" s="66"/>
      <c r="D1946" s="87"/>
      <c r="AB1946" s="87"/>
      <c r="AC1946" s="87"/>
      <c r="AR1946" s="66"/>
      <c r="AS1946" s="66"/>
      <c r="AT1946" s="66"/>
      <c r="AU1946" s="66"/>
      <c r="AV1946" s="66"/>
      <c r="AW1946" s="66"/>
    </row>
    <row r="1947" spans="1:49" x14ac:dyDescent="0.25">
      <c r="A1947" s="66"/>
      <c r="D1947" s="87"/>
      <c r="AB1947" s="87"/>
      <c r="AC1947" s="87"/>
      <c r="AR1947" s="66"/>
      <c r="AS1947" s="66"/>
      <c r="AT1947" s="66"/>
      <c r="AU1947" s="66"/>
      <c r="AV1947" s="66"/>
      <c r="AW1947" s="66"/>
    </row>
    <row r="1948" spans="1:49" x14ac:dyDescent="0.25">
      <c r="A1948" s="66"/>
      <c r="D1948" s="87"/>
      <c r="AB1948" s="87"/>
      <c r="AC1948" s="87"/>
      <c r="AR1948" s="66"/>
      <c r="AS1948" s="66"/>
      <c r="AT1948" s="66"/>
      <c r="AU1948" s="66"/>
      <c r="AV1948" s="66"/>
      <c r="AW1948" s="66"/>
    </row>
    <row r="1949" spans="1:49" x14ac:dyDescent="0.25">
      <c r="A1949" s="66"/>
      <c r="D1949" s="87"/>
      <c r="AB1949" s="87"/>
      <c r="AC1949" s="87"/>
      <c r="AR1949" s="66"/>
      <c r="AS1949" s="66"/>
      <c r="AT1949" s="66"/>
      <c r="AU1949" s="66"/>
      <c r="AV1949" s="66"/>
      <c r="AW1949" s="66"/>
    </row>
    <row r="1950" spans="1:49" x14ac:dyDescent="0.25">
      <c r="A1950" s="66"/>
      <c r="D1950" s="87"/>
      <c r="AB1950" s="87"/>
      <c r="AC1950" s="87"/>
      <c r="AR1950" s="66"/>
      <c r="AS1950" s="66"/>
      <c r="AT1950" s="66"/>
      <c r="AU1950" s="66"/>
      <c r="AV1950" s="66"/>
      <c r="AW1950" s="66"/>
    </row>
    <row r="1951" spans="1:49" x14ac:dyDescent="0.25">
      <c r="A1951" s="66"/>
      <c r="D1951" s="87"/>
      <c r="AB1951" s="87"/>
      <c r="AC1951" s="87"/>
      <c r="AR1951" s="66"/>
      <c r="AS1951" s="66"/>
      <c r="AT1951" s="66"/>
      <c r="AU1951" s="66"/>
      <c r="AV1951" s="66"/>
      <c r="AW1951" s="66"/>
    </row>
    <row r="1952" spans="1:49" x14ac:dyDescent="0.25">
      <c r="A1952" s="66"/>
      <c r="D1952" s="87"/>
      <c r="AB1952" s="87"/>
      <c r="AC1952" s="87"/>
      <c r="AR1952" s="66"/>
      <c r="AS1952" s="66"/>
      <c r="AT1952" s="66"/>
      <c r="AU1952" s="66"/>
      <c r="AV1952" s="66"/>
      <c r="AW1952" s="66"/>
    </row>
    <row r="1953" spans="1:49" x14ac:dyDescent="0.25">
      <c r="A1953" s="66"/>
      <c r="D1953" s="87"/>
      <c r="AB1953" s="87"/>
      <c r="AC1953" s="87"/>
      <c r="AR1953" s="66"/>
      <c r="AS1953" s="66"/>
      <c r="AT1953" s="66"/>
      <c r="AU1953" s="66"/>
      <c r="AV1953" s="66"/>
      <c r="AW1953" s="66"/>
    </row>
    <row r="1954" spans="1:49" x14ac:dyDescent="0.25">
      <c r="A1954" s="66"/>
      <c r="D1954" s="87"/>
      <c r="AB1954" s="87"/>
      <c r="AC1954" s="87"/>
      <c r="AR1954" s="66"/>
      <c r="AS1954" s="66"/>
      <c r="AT1954" s="66"/>
      <c r="AU1954" s="66"/>
      <c r="AV1954" s="66"/>
      <c r="AW1954" s="66"/>
    </row>
    <row r="1955" spans="1:49" x14ac:dyDescent="0.25">
      <c r="A1955" s="66"/>
      <c r="D1955" s="87"/>
      <c r="AB1955" s="87"/>
      <c r="AC1955" s="87"/>
      <c r="AR1955" s="66"/>
      <c r="AS1955" s="66"/>
      <c r="AT1955" s="66"/>
      <c r="AU1955" s="66"/>
      <c r="AV1955" s="66"/>
      <c r="AW1955" s="66"/>
    </row>
    <row r="1956" spans="1:49" x14ac:dyDescent="0.25">
      <c r="A1956" s="66"/>
      <c r="D1956" s="87"/>
      <c r="AB1956" s="87"/>
      <c r="AC1956" s="87"/>
      <c r="AR1956" s="66"/>
      <c r="AS1956" s="66"/>
      <c r="AT1956" s="66"/>
      <c r="AU1956" s="66"/>
      <c r="AV1956" s="66"/>
      <c r="AW1956" s="66"/>
    </row>
    <row r="1957" spans="1:49" x14ac:dyDescent="0.25">
      <c r="A1957" s="66"/>
      <c r="D1957" s="87"/>
      <c r="AB1957" s="87"/>
      <c r="AC1957" s="87"/>
      <c r="AR1957" s="66"/>
      <c r="AS1957" s="66"/>
      <c r="AT1957" s="66"/>
      <c r="AU1957" s="66"/>
      <c r="AV1957" s="66"/>
      <c r="AW1957" s="66"/>
    </row>
    <row r="1958" spans="1:49" x14ac:dyDescent="0.25">
      <c r="A1958" s="66"/>
      <c r="D1958" s="87"/>
      <c r="AB1958" s="87"/>
      <c r="AC1958" s="87"/>
      <c r="AR1958" s="66"/>
      <c r="AS1958" s="66"/>
      <c r="AT1958" s="66"/>
      <c r="AU1958" s="66"/>
      <c r="AV1958" s="66"/>
      <c r="AW1958" s="66"/>
    </row>
    <row r="1959" spans="1:49" x14ac:dyDescent="0.25">
      <c r="A1959" s="66"/>
      <c r="D1959" s="87"/>
      <c r="AB1959" s="87"/>
      <c r="AC1959" s="87"/>
      <c r="AR1959" s="66"/>
      <c r="AS1959" s="66"/>
      <c r="AT1959" s="66"/>
      <c r="AU1959" s="66"/>
      <c r="AV1959" s="66"/>
      <c r="AW1959" s="66"/>
    </row>
    <row r="1960" spans="1:49" x14ac:dyDescent="0.25">
      <c r="A1960" s="66"/>
      <c r="D1960" s="87"/>
      <c r="AB1960" s="87"/>
      <c r="AC1960" s="87"/>
      <c r="AR1960" s="66"/>
      <c r="AS1960" s="66"/>
      <c r="AT1960" s="66"/>
      <c r="AU1960" s="66"/>
      <c r="AV1960" s="66"/>
      <c r="AW1960" s="66"/>
    </row>
    <row r="1961" spans="1:49" x14ac:dyDescent="0.25">
      <c r="A1961" s="66"/>
      <c r="D1961" s="87"/>
      <c r="AB1961" s="87"/>
      <c r="AC1961" s="87"/>
      <c r="AR1961" s="66"/>
      <c r="AS1961" s="66"/>
      <c r="AT1961" s="66"/>
      <c r="AU1961" s="66"/>
      <c r="AV1961" s="66"/>
      <c r="AW1961" s="66"/>
    </row>
    <row r="1962" spans="1:49" x14ac:dyDescent="0.25">
      <c r="A1962" s="66"/>
      <c r="D1962" s="87"/>
      <c r="AB1962" s="87"/>
      <c r="AC1962" s="87"/>
      <c r="AR1962" s="66"/>
      <c r="AS1962" s="66"/>
      <c r="AT1962" s="66"/>
      <c r="AU1962" s="66"/>
      <c r="AV1962" s="66"/>
      <c r="AW1962" s="66"/>
    </row>
    <row r="1963" spans="1:49" x14ac:dyDescent="0.25">
      <c r="A1963" s="66"/>
      <c r="D1963" s="87"/>
      <c r="AB1963" s="87"/>
      <c r="AC1963" s="87"/>
      <c r="AR1963" s="66"/>
      <c r="AS1963" s="66"/>
      <c r="AT1963" s="66"/>
      <c r="AU1963" s="66"/>
      <c r="AV1963" s="66"/>
      <c r="AW1963" s="66"/>
    </row>
    <row r="1964" spans="1:49" x14ac:dyDescent="0.25">
      <c r="A1964" s="66"/>
      <c r="D1964" s="87"/>
      <c r="AB1964" s="87"/>
      <c r="AC1964" s="87"/>
      <c r="AR1964" s="66"/>
      <c r="AS1964" s="66"/>
      <c r="AT1964" s="66"/>
      <c r="AU1964" s="66"/>
      <c r="AV1964" s="66"/>
      <c r="AW1964" s="66"/>
    </row>
    <row r="1965" spans="1:49" x14ac:dyDescent="0.25">
      <c r="A1965" s="66"/>
      <c r="D1965" s="87"/>
      <c r="AB1965" s="87"/>
      <c r="AC1965" s="87"/>
      <c r="AR1965" s="66"/>
      <c r="AS1965" s="66"/>
      <c r="AT1965" s="66"/>
      <c r="AU1965" s="66"/>
      <c r="AV1965" s="66"/>
      <c r="AW1965" s="66"/>
    </row>
    <row r="1966" spans="1:49" x14ac:dyDescent="0.25">
      <c r="A1966" s="66"/>
      <c r="D1966" s="87"/>
      <c r="AB1966" s="87"/>
      <c r="AC1966" s="87"/>
      <c r="AR1966" s="66"/>
      <c r="AS1966" s="66"/>
      <c r="AT1966" s="66"/>
      <c r="AU1966" s="66"/>
      <c r="AV1966" s="66"/>
      <c r="AW1966" s="66"/>
    </row>
    <row r="1967" spans="1:49" x14ac:dyDescent="0.25">
      <c r="A1967" s="66"/>
      <c r="D1967" s="87"/>
      <c r="AB1967" s="87"/>
      <c r="AC1967" s="87"/>
      <c r="AR1967" s="66"/>
      <c r="AS1967" s="66"/>
      <c r="AT1967" s="66"/>
      <c r="AU1967" s="66"/>
      <c r="AV1967" s="66"/>
      <c r="AW1967" s="66"/>
    </row>
    <row r="1968" spans="1:49" x14ac:dyDescent="0.25">
      <c r="A1968" s="66"/>
      <c r="D1968" s="87"/>
      <c r="AB1968" s="87"/>
      <c r="AC1968" s="87"/>
      <c r="AR1968" s="66"/>
      <c r="AS1968" s="66"/>
      <c r="AT1968" s="66"/>
      <c r="AU1968" s="66"/>
      <c r="AV1968" s="66"/>
      <c r="AW1968" s="66"/>
    </row>
    <row r="1969" spans="1:49" x14ac:dyDescent="0.25">
      <c r="A1969" s="66"/>
      <c r="D1969" s="87"/>
      <c r="AB1969" s="87"/>
      <c r="AC1969" s="87"/>
      <c r="AR1969" s="66"/>
      <c r="AS1969" s="66"/>
      <c r="AT1969" s="66"/>
      <c r="AU1969" s="66"/>
      <c r="AV1969" s="66"/>
      <c r="AW1969" s="66"/>
    </row>
    <row r="1970" spans="1:49" x14ac:dyDescent="0.25">
      <c r="A1970" s="66"/>
      <c r="D1970" s="87"/>
      <c r="AB1970" s="87"/>
      <c r="AC1970" s="87"/>
      <c r="AR1970" s="66"/>
      <c r="AS1970" s="66"/>
      <c r="AT1970" s="66"/>
      <c r="AU1970" s="66"/>
      <c r="AV1970" s="66"/>
      <c r="AW1970" s="66"/>
    </row>
    <row r="1971" spans="1:49" x14ac:dyDescent="0.25">
      <c r="A1971" s="66"/>
      <c r="D1971" s="87"/>
      <c r="AB1971" s="87"/>
      <c r="AC1971" s="87"/>
      <c r="AR1971" s="66"/>
      <c r="AS1971" s="66"/>
      <c r="AT1971" s="66"/>
      <c r="AU1971" s="66"/>
      <c r="AV1971" s="66"/>
      <c r="AW1971" s="66"/>
    </row>
    <row r="1972" spans="1:49" x14ac:dyDescent="0.25">
      <c r="A1972" s="66"/>
      <c r="D1972" s="87"/>
      <c r="AB1972" s="87"/>
      <c r="AC1972" s="87"/>
      <c r="AR1972" s="66"/>
      <c r="AS1972" s="66"/>
      <c r="AT1972" s="66"/>
      <c r="AU1972" s="66"/>
      <c r="AV1972" s="66"/>
      <c r="AW1972" s="66"/>
    </row>
    <row r="1973" spans="1:49" x14ac:dyDescent="0.25">
      <c r="A1973" s="66"/>
      <c r="D1973" s="87"/>
      <c r="AB1973" s="87"/>
      <c r="AC1973" s="87"/>
      <c r="AR1973" s="66"/>
      <c r="AS1973" s="66"/>
      <c r="AT1973" s="66"/>
      <c r="AU1973" s="66"/>
      <c r="AV1973" s="66"/>
      <c r="AW1973" s="66"/>
    </row>
    <row r="1974" spans="1:49" x14ac:dyDescent="0.25">
      <c r="A1974" s="66"/>
      <c r="D1974" s="87"/>
      <c r="AB1974" s="87"/>
      <c r="AC1974" s="87"/>
      <c r="AR1974" s="66"/>
      <c r="AS1974" s="66"/>
      <c r="AT1974" s="66"/>
      <c r="AU1974" s="66"/>
      <c r="AV1974" s="66"/>
      <c r="AW1974" s="66"/>
    </row>
    <row r="1975" spans="1:49" x14ac:dyDescent="0.25">
      <c r="A1975" s="66"/>
      <c r="D1975" s="87"/>
      <c r="AB1975" s="87"/>
      <c r="AC1975" s="87"/>
      <c r="AR1975" s="66"/>
      <c r="AS1975" s="66"/>
      <c r="AT1975" s="66"/>
      <c r="AU1975" s="66"/>
      <c r="AV1975" s="66"/>
      <c r="AW1975" s="66"/>
    </row>
    <row r="1976" spans="1:49" x14ac:dyDescent="0.25">
      <c r="A1976" s="66"/>
      <c r="D1976" s="87"/>
      <c r="AB1976" s="87"/>
      <c r="AC1976" s="87"/>
      <c r="AR1976" s="66"/>
      <c r="AS1976" s="66"/>
      <c r="AT1976" s="66"/>
      <c r="AU1976" s="66"/>
      <c r="AV1976" s="66"/>
      <c r="AW1976" s="66"/>
    </row>
    <row r="1977" spans="1:49" x14ac:dyDescent="0.25">
      <c r="A1977" s="66"/>
      <c r="D1977" s="87"/>
      <c r="AB1977" s="87"/>
      <c r="AC1977" s="87"/>
      <c r="AR1977" s="66"/>
      <c r="AS1977" s="66"/>
      <c r="AT1977" s="66"/>
      <c r="AU1977" s="66"/>
      <c r="AV1977" s="66"/>
      <c r="AW1977" s="66"/>
    </row>
    <row r="1978" spans="1:49" x14ac:dyDescent="0.25">
      <c r="A1978" s="66"/>
      <c r="D1978" s="87"/>
      <c r="AB1978" s="87"/>
      <c r="AC1978" s="87"/>
      <c r="AR1978" s="66"/>
      <c r="AS1978" s="66"/>
      <c r="AT1978" s="66"/>
      <c r="AU1978" s="66"/>
      <c r="AV1978" s="66"/>
      <c r="AW1978" s="66"/>
    </row>
    <row r="1979" spans="1:49" x14ac:dyDescent="0.25">
      <c r="A1979" s="66"/>
      <c r="D1979" s="87"/>
      <c r="AR1979" s="66"/>
      <c r="AS1979" s="66"/>
      <c r="AT1979" s="66"/>
      <c r="AU1979" s="66"/>
      <c r="AV1979" s="66"/>
      <c r="AW1979" s="66"/>
    </row>
    <row r="1980" spans="1:49" x14ac:dyDescent="0.25">
      <c r="A1980" s="66"/>
      <c r="D1980" s="87"/>
      <c r="AR1980" s="66"/>
      <c r="AS1980" s="66"/>
      <c r="AT1980" s="66"/>
      <c r="AU1980" s="66"/>
      <c r="AV1980" s="66"/>
      <c r="AW1980" s="66"/>
    </row>
    <row r="1981" spans="1:49" x14ac:dyDescent="0.25">
      <c r="A1981" s="66"/>
      <c r="D1981" s="87"/>
      <c r="AR1981" s="66"/>
      <c r="AS1981" s="66"/>
      <c r="AT1981" s="66"/>
      <c r="AU1981" s="66"/>
      <c r="AV1981" s="66"/>
      <c r="AW1981" s="66"/>
    </row>
    <row r="1982" spans="1:49" x14ac:dyDescent="0.25">
      <c r="A1982" s="66"/>
      <c r="D1982" s="87"/>
      <c r="AR1982" s="66"/>
      <c r="AS1982" s="66"/>
      <c r="AT1982" s="66"/>
      <c r="AU1982" s="66"/>
      <c r="AV1982" s="66"/>
      <c r="AW1982" s="66"/>
    </row>
    <row r="1983" spans="1:49" x14ac:dyDescent="0.25">
      <c r="A1983" s="66"/>
      <c r="D1983" s="87"/>
      <c r="AR1983" s="66"/>
      <c r="AS1983" s="66"/>
      <c r="AT1983" s="66"/>
      <c r="AU1983" s="66"/>
      <c r="AV1983" s="66"/>
      <c r="AW1983" s="66"/>
    </row>
    <row r="1984" spans="1:49" x14ac:dyDescent="0.25">
      <c r="A1984" s="66"/>
      <c r="D1984" s="87"/>
      <c r="AR1984" s="66"/>
      <c r="AS1984" s="66"/>
      <c r="AT1984" s="66"/>
      <c r="AU1984" s="66"/>
      <c r="AV1984" s="66"/>
      <c r="AW1984" s="66"/>
    </row>
    <row r="1985" spans="1:49" x14ac:dyDescent="0.25">
      <c r="A1985" s="66"/>
      <c r="D1985" s="87"/>
      <c r="AR1985" s="66"/>
      <c r="AS1985" s="66"/>
      <c r="AT1985" s="66"/>
      <c r="AU1985" s="66"/>
      <c r="AV1985" s="66"/>
      <c r="AW1985" s="66"/>
    </row>
    <row r="1986" spans="1:49" x14ac:dyDescent="0.25">
      <c r="A1986" s="66"/>
      <c r="D1986" s="87"/>
      <c r="AR1986" s="66"/>
      <c r="AS1986" s="66"/>
      <c r="AT1986" s="66"/>
      <c r="AU1986" s="66"/>
      <c r="AV1986" s="66"/>
      <c r="AW1986" s="66"/>
    </row>
    <row r="1987" spans="1:49" x14ac:dyDescent="0.25">
      <c r="A1987" s="66"/>
      <c r="D1987" s="87"/>
      <c r="AR1987" s="66"/>
      <c r="AS1987" s="66"/>
      <c r="AT1987" s="66"/>
      <c r="AU1987" s="66"/>
      <c r="AV1987" s="66"/>
      <c r="AW1987" s="66"/>
    </row>
    <row r="1988" spans="1:49" x14ac:dyDescent="0.25">
      <c r="A1988" s="66"/>
      <c r="D1988" s="87"/>
      <c r="AR1988" s="66"/>
      <c r="AS1988" s="66"/>
      <c r="AT1988" s="66"/>
      <c r="AU1988" s="66"/>
      <c r="AV1988" s="66"/>
      <c r="AW1988" s="66"/>
    </row>
    <row r="1989" spans="1:49" x14ac:dyDescent="0.25">
      <c r="A1989" s="66"/>
      <c r="D1989" s="87"/>
      <c r="AR1989" s="66"/>
      <c r="AS1989" s="66"/>
      <c r="AT1989" s="66"/>
      <c r="AU1989" s="66"/>
      <c r="AV1989" s="66"/>
      <c r="AW1989" s="66"/>
    </row>
    <row r="1990" spans="1:49" x14ac:dyDescent="0.25">
      <c r="A1990" s="66"/>
      <c r="D1990" s="87"/>
      <c r="AR1990" s="66"/>
      <c r="AS1990" s="66"/>
      <c r="AT1990" s="66"/>
      <c r="AU1990" s="66"/>
      <c r="AV1990" s="66"/>
      <c r="AW1990" s="66"/>
    </row>
    <row r="1991" spans="1:49" x14ac:dyDescent="0.25">
      <c r="A1991" s="66"/>
      <c r="D1991" s="87"/>
      <c r="AR1991" s="66"/>
      <c r="AS1991" s="66"/>
      <c r="AT1991" s="66"/>
      <c r="AU1991" s="66"/>
      <c r="AV1991" s="66"/>
      <c r="AW1991" s="66"/>
    </row>
    <row r="1992" spans="1:49" x14ac:dyDescent="0.25">
      <c r="A1992" s="66"/>
      <c r="D1992" s="87"/>
      <c r="AR1992" s="66"/>
      <c r="AS1992" s="66"/>
      <c r="AT1992" s="66"/>
      <c r="AU1992" s="66"/>
      <c r="AV1992" s="66"/>
      <c r="AW1992" s="66"/>
    </row>
    <row r="1993" spans="1:49" x14ac:dyDescent="0.25">
      <c r="A1993" s="66"/>
      <c r="D1993" s="87"/>
      <c r="AR1993" s="66"/>
      <c r="AS1993" s="66"/>
      <c r="AT1993" s="66"/>
      <c r="AU1993" s="66"/>
      <c r="AV1993" s="66"/>
      <c r="AW1993" s="66"/>
    </row>
    <row r="1994" spans="1:49" x14ac:dyDescent="0.25">
      <c r="A1994" s="66"/>
      <c r="D1994" s="87"/>
      <c r="AR1994" s="66"/>
      <c r="AS1994" s="66"/>
      <c r="AT1994" s="66"/>
      <c r="AU1994" s="66"/>
      <c r="AV1994" s="66"/>
      <c r="AW1994" s="66"/>
    </row>
    <row r="1995" spans="1:49" x14ac:dyDescent="0.25">
      <c r="A1995" s="66"/>
      <c r="D1995" s="87"/>
      <c r="AR1995" s="66"/>
      <c r="AS1995" s="66"/>
      <c r="AT1995" s="66"/>
      <c r="AU1995" s="66"/>
      <c r="AV1995" s="66"/>
      <c r="AW1995" s="66"/>
    </row>
    <row r="1996" spans="1:49" x14ac:dyDescent="0.25">
      <c r="A1996" s="66"/>
      <c r="D1996" s="87"/>
      <c r="AR1996" s="66"/>
      <c r="AS1996" s="66"/>
      <c r="AT1996" s="66"/>
      <c r="AU1996" s="66"/>
      <c r="AV1996" s="66"/>
      <c r="AW1996" s="66"/>
    </row>
    <row r="1997" spans="1:49" x14ac:dyDescent="0.25">
      <c r="A1997" s="66"/>
      <c r="D1997" s="87"/>
      <c r="AR1997" s="66"/>
      <c r="AS1997" s="66"/>
      <c r="AT1997" s="66"/>
      <c r="AU1997" s="66"/>
      <c r="AV1997" s="66"/>
      <c r="AW1997" s="66"/>
    </row>
    <row r="1998" spans="1:49" x14ac:dyDescent="0.25">
      <c r="A1998" s="66"/>
      <c r="D1998" s="87"/>
      <c r="AR1998" s="66"/>
      <c r="AS1998" s="66"/>
      <c r="AT1998" s="66"/>
      <c r="AU1998" s="66"/>
      <c r="AV1998" s="66"/>
      <c r="AW1998" s="66"/>
    </row>
    <row r="1999" spans="1:49" x14ac:dyDescent="0.25">
      <c r="A1999" s="66"/>
      <c r="D1999" s="87"/>
      <c r="AR1999" s="66"/>
      <c r="AS1999" s="66"/>
      <c r="AT1999" s="66"/>
      <c r="AU1999" s="66"/>
      <c r="AV1999" s="66"/>
      <c r="AW1999" s="66"/>
    </row>
    <row r="2000" spans="1:49" x14ac:dyDescent="0.25">
      <c r="A2000" s="66"/>
      <c r="D2000" s="87"/>
      <c r="AR2000" s="66"/>
      <c r="AS2000" s="66"/>
      <c r="AT2000" s="66"/>
      <c r="AU2000" s="66"/>
      <c r="AV2000" s="66"/>
      <c r="AW2000" s="66"/>
    </row>
    <row r="2001" spans="1:49" x14ac:dyDescent="0.25">
      <c r="A2001" s="66"/>
      <c r="D2001" s="87"/>
      <c r="AR2001" s="66"/>
      <c r="AS2001" s="66"/>
      <c r="AT2001" s="66"/>
      <c r="AU2001" s="66"/>
      <c r="AV2001" s="66"/>
      <c r="AW2001" s="66"/>
    </row>
    <row r="2002" spans="1:49" x14ac:dyDescent="0.25">
      <c r="A2002" s="66"/>
      <c r="D2002" s="87"/>
      <c r="AR2002" s="66"/>
      <c r="AS2002" s="66"/>
      <c r="AT2002" s="66"/>
      <c r="AU2002" s="66"/>
      <c r="AV2002" s="66"/>
      <c r="AW2002" s="66"/>
    </row>
    <row r="2003" spans="1:49" x14ac:dyDescent="0.25">
      <c r="A2003" s="66"/>
      <c r="D2003" s="87"/>
      <c r="AR2003" s="66"/>
      <c r="AS2003" s="66"/>
      <c r="AT2003" s="66"/>
      <c r="AU2003" s="66"/>
      <c r="AV2003" s="66"/>
      <c r="AW2003" s="66"/>
    </row>
    <row r="2004" spans="1:49" x14ac:dyDescent="0.25">
      <c r="A2004" s="66"/>
      <c r="D2004" s="87"/>
      <c r="AR2004" s="66"/>
      <c r="AS2004" s="66"/>
      <c r="AT2004" s="66"/>
      <c r="AU2004" s="66"/>
      <c r="AV2004" s="66"/>
      <c r="AW2004" s="66"/>
    </row>
    <row r="2005" spans="1:49" x14ac:dyDescent="0.25">
      <c r="A2005" s="66"/>
      <c r="D2005" s="87"/>
      <c r="AR2005" s="66"/>
      <c r="AS2005" s="66"/>
      <c r="AT2005" s="66"/>
      <c r="AU2005" s="66"/>
      <c r="AV2005" s="66"/>
      <c r="AW2005" s="66"/>
    </row>
    <row r="2006" spans="1:49" x14ac:dyDescent="0.25">
      <c r="A2006" s="66"/>
      <c r="D2006" s="87"/>
      <c r="AR2006" s="66"/>
      <c r="AS2006" s="66"/>
      <c r="AT2006" s="66"/>
      <c r="AU2006" s="66"/>
      <c r="AV2006" s="66"/>
      <c r="AW2006" s="66"/>
    </row>
    <row r="2007" spans="1:49" x14ac:dyDescent="0.25">
      <c r="A2007" s="66"/>
      <c r="D2007" s="87"/>
      <c r="AR2007" s="66"/>
      <c r="AS2007" s="66"/>
      <c r="AT2007" s="66"/>
      <c r="AU2007" s="66"/>
      <c r="AV2007" s="66"/>
      <c r="AW2007" s="66"/>
    </row>
    <row r="2008" spans="1:49" x14ac:dyDescent="0.25">
      <c r="A2008" s="66"/>
      <c r="D2008" s="87"/>
      <c r="AR2008" s="66"/>
      <c r="AS2008" s="66"/>
      <c r="AT2008" s="66"/>
      <c r="AU2008" s="66"/>
      <c r="AV2008" s="66"/>
      <c r="AW2008" s="66"/>
    </row>
    <row r="2009" spans="1:49" x14ac:dyDescent="0.25">
      <c r="A2009" s="66"/>
      <c r="D2009" s="87"/>
      <c r="AR2009" s="66"/>
      <c r="AS2009" s="66"/>
      <c r="AT2009" s="66"/>
      <c r="AU2009" s="66"/>
      <c r="AV2009" s="66"/>
      <c r="AW2009" s="66"/>
    </row>
    <row r="2010" spans="1:49" x14ac:dyDescent="0.25">
      <c r="A2010" s="66"/>
      <c r="D2010" s="87"/>
      <c r="AR2010" s="66"/>
      <c r="AS2010" s="66"/>
      <c r="AT2010" s="66"/>
      <c r="AU2010" s="66"/>
      <c r="AV2010" s="66"/>
      <c r="AW2010" s="66"/>
    </row>
    <row r="2011" spans="1:49" x14ac:dyDescent="0.25">
      <c r="A2011" s="66"/>
      <c r="D2011" s="87"/>
      <c r="AR2011" s="66"/>
      <c r="AS2011" s="66"/>
      <c r="AT2011" s="66"/>
      <c r="AU2011" s="66"/>
      <c r="AV2011" s="66"/>
      <c r="AW2011" s="66"/>
    </row>
    <row r="2012" spans="1:49" x14ac:dyDescent="0.25">
      <c r="A2012" s="66"/>
      <c r="D2012" s="87"/>
      <c r="AR2012" s="66"/>
      <c r="AS2012" s="66"/>
      <c r="AT2012" s="66"/>
      <c r="AU2012" s="66"/>
      <c r="AV2012" s="66"/>
      <c r="AW2012" s="66"/>
    </row>
    <row r="2013" spans="1:49" x14ac:dyDescent="0.25">
      <c r="A2013" s="66"/>
      <c r="D2013" s="87"/>
      <c r="AR2013" s="66"/>
      <c r="AS2013" s="66"/>
      <c r="AT2013" s="66"/>
      <c r="AU2013" s="66"/>
      <c r="AV2013" s="66"/>
      <c r="AW2013" s="66"/>
    </row>
    <row r="2014" spans="1:49" x14ac:dyDescent="0.25">
      <c r="A2014" s="66"/>
      <c r="D2014" s="87"/>
      <c r="AR2014" s="66"/>
      <c r="AS2014" s="66"/>
      <c r="AT2014" s="66"/>
      <c r="AU2014" s="66"/>
      <c r="AV2014" s="66"/>
      <c r="AW2014" s="66"/>
    </row>
    <row r="2015" spans="1:49" x14ac:dyDescent="0.25">
      <c r="A2015" s="66"/>
      <c r="D2015" s="87"/>
      <c r="AR2015" s="66"/>
      <c r="AS2015" s="66"/>
      <c r="AT2015" s="66"/>
      <c r="AU2015" s="66"/>
      <c r="AV2015" s="66"/>
      <c r="AW2015" s="66"/>
    </row>
    <row r="2016" spans="1:49" x14ac:dyDescent="0.25">
      <c r="A2016" s="66"/>
      <c r="D2016" s="87"/>
      <c r="AR2016" s="66"/>
      <c r="AS2016" s="66"/>
      <c r="AT2016" s="66"/>
      <c r="AU2016" s="66"/>
      <c r="AV2016" s="66"/>
      <c r="AW2016" s="66"/>
    </row>
    <row r="2017" spans="1:49" x14ac:dyDescent="0.25">
      <c r="A2017" s="66"/>
      <c r="D2017" s="87"/>
      <c r="AR2017" s="66"/>
      <c r="AS2017" s="66"/>
      <c r="AT2017" s="66"/>
      <c r="AU2017" s="66"/>
      <c r="AV2017" s="66"/>
      <c r="AW2017" s="66"/>
    </row>
    <row r="2018" spans="1:49" x14ac:dyDescent="0.25">
      <c r="A2018" s="66"/>
      <c r="D2018" s="87"/>
      <c r="AR2018" s="66"/>
      <c r="AS2018" s="66"/>
      <c r="AT2018" s="66"/>
      <c r="AU2018" s="66"/>
      <c r="AV2018" s="66"/>
      <c r="AW2018" s="66"/>
    </row>
    <row r="2019" spans="1:49" x14ac:dyDescent="0.25">
      <c r="A2019" s="66"/>
      <c r="D2019" s="87"/>
      <c r="AR2019" s="66"/>
      <c r="AS2019" s="66"/>
      <c r="AT2019" s="66"/>
      <c r="AU2019" s="66"/>
      <c r="AV2019" s="66"/>
      <c r="AW2019" s="66"/>
    </row>
    <row r="2020" spans="1:49" x14ac:dyDescent="0.25">
      <c r="A2020" s="66"/>
      <c r="D2020" s="87"/>
      <c r="AR2020" s="66"/>
      <c r="AS2020" s="66"/>
      <c r="AT2020" s="66"/>
      <c r="AU2020" s="66"/>
      <c r="AV2020" s="66"/>
      <c r="AW2020" s="66"/>
    </row>
    <row r="2021" spans="1:49" x14ac:dyDescent="0.25">
      <c r="A2021" s="66"/>
      <c r="D2021" s="87"/>
      <c r="AR2021" s="66"/>
      <c r="AS2021" s="66"/>
      <c r="AT2021" s="66"/>
      <c r="AU2021" s="66"/>
      <c r="AV2021" s="66"/>
      <c r="AW2021" s="66"/>
    </row>
    <row r="2022" spans="1:49" x14ac:dyDescent="0.25">
      <c r="A2022" s="66"/>
      <c r="D2022" s="87"/>
      <c r="AR2022" s="66"/>
      <c r="AS2022" s="66"/>
      <c r="AT2022" s="66"/>
      <c r="AU2022" s="66"/>
      <c r="AV2022" s="66"/>
      <c r="AW2022" s="66"/>
    </row>
    <row r="2023" spans="1:49" x14ac:dyDescent="0.25">
      <c r="A2023" s="66"/>
      <c r="D2023" s="87"/>
      <c r="AR2023" s="66"/>
      <c r="AS2023" s="66"/>
      <c r="AT2023" s="66"/>
      <c r="AU2023" s="66"/>
      <c r="AV2023" s="66"/>
      <c r="AW2023" s="66"/>
    </row>
    <row r="2024" spans="1:49" x14ac:dyDescent="0.25">
      <c r="A2024" s="66"/>
      <c r="D2024" s="87"/>
      <c r="AR2024" s="66"/>
      <c r="AS2024" s="66"/>
      <c r="AT2024" s="66"/>
      <c r="AU2024" s="66"/>
      <c r="AV2024" s="66"/>
      <c r="AW2024" s="66"/>
    </row>
    <row r="2025" spans="1:49" x14ac:dyDescent="0.25">
      <c r="A2025" s="66"/>
      <c r="D2025" s="87"/>
      <c r="AR2025" s="66"/>
      <c r="AS2025" s="66"/>
      <c r="AT2025" s="66"/>
      <c r="AU2025" s="66"/>
      <c r="AV2025" s="66"/>
      <c r="AW2025" s="66"/>
    </row>
    <row r="2026" spans="1:49" x14ac:dyDescent="0.25">
      <c r="A2026" s="66"/>
      <c r="D2026" s="87"/>
      <c r="AR2026" s="66"/>
      <c r="AS2026" s="66"/>
      <c r="AT2026" s="66"/>
      <c r="AU2026" s="66"/>
      <c r="AV2026" s="66"/>
      <c r="AW2026" s="66"/>
    </row>
    <row r="2027" spans="1:49" x14ac:dyDescent="0.25">
      <c r="A2027" s="66"/>
      <c r="D2027" s="87"/>
      <c r="AR2027" s="66"/>
      <c r="AS2027" s="66"/>
      <c r="AT2027" s="66"/>
      <c r="AU2027" s="66"/>
      <c r="AV2027" s="66"/>
      <c r="AW2027" s="66"/>
    </row>
    <row r="2028" spans="1:49" x14ac:dyDescent="0.25">
      <c r="A2028" s="66"/>
      <c r="D2028" s="87"/>
      <c r="AR2028" s="66"/>
      <c r="AS2028" s="66"/>
      <c r="AT2028" s="66"/>
      <c r="AU2028" s="66"/>
      <c r="AV2028" s="66"/>
      <c r="AW2028" s="66"/>
    </row>
    <row r="2029" spans="1:49" x14ac:dyDescent="0.25">
      <c r="A2029" s="66"/>
      <c r="D2029" s="87"/>
      <c r="AR2029" s="66"/>
      <c r="AS2029" s="66"/>
      <c r="AT2029" s="66"/>
      <c r="AU2029" s="66"/>
      <c r="AV2029" s="66"/>
      <c r="AW2029" s="66"/>
    </row>
    <row r="2030" spans="1:49" x14ac:dyDescent="0.25">
      <c r="A2030" s="66"/>
      <c r="D2030" s="87"/>
      <c r="AR2030" s="66"/>
      <c r="AS2030" s="66"/>
      <c r="AT2030" s="66"/>
      <c r="AU2030" s="66"/>
      <c r="AV2030" s="66"/>
      <c r="AW2030" s="66"/>
    </row>
    <row r="2031" spans="1:49" x14ac:dyDescent="0.25">
      <c r="A2031" s="66"/>
      <c r="D2031" s="87"/>
      <c r="AR2031" s="66"/>
      <c r="AS2031" s="66"/>
      <c r="AT2031" s="66"/>
      <c r="AU2031" s="66"/>
      <c r="AV2031" s="66"/>
      <c r="AW2031" s="66"/>
    </row>
    <row r="2032" spans="1:49" x14ac:dyDescent="0.25">
      <c r="A2032" s="66"/>
      <c r="D2032" s="87"/>
      <c r="AR2032" s="66"/>
      <c r="AS2032" s="66"/>
      <c r="AT2032" s="66"/>
      <c r="AU2032" s="66"/>
      <c r="AV2032" s="66"/>
      <c r="AW2032" s="66"/>
    </row>
    <row r="2033" spans="1:49" x14ac:dyDescent="0.25">
      <c r="A2033" s="66"/>
      <c r="D2033" s="87"/>
      <c r="AR2033" s="66"/>
      <c r="AS2033" s="66"/>
      <c r="AT2033" s="66"/>
      <c r="AU2033" s="66"/>
      <c r="AV2033" s="66"/>
      <c r="AW2033" s="66"/>
    </row>
    <row r="2034" spans="1:49" x14ac:dyDescent="0.25">
      <c r="A2034" s="66"/>
      <c r="D2034" s="87"/>
      <c r="AR2034" s="66"/>
      <c r="AS2034" s="66"/>
      <c r="AT2034" s="66"/>
      <c r="AU2034" s="66"/>
      <c r="AV2034" s="66"/>
      <c r="AW2034" s="66"/>
    </row>
    <row r="2035" spans="1:49" x14ac:dyDescent="0.25">
      <c r="A2035" s="66"/>
      <c r="D2035" s="87"/>
      <c r="AR2035" s="66"/>
      <c r="AS2035" s="66"/>
      <c r="AT2035" s="66"/>
      <c r="AU2035" s="66"/>
      <c r="AV2035" s="66"/>
      <c r="AW2035" s="66"/>
    </row>
    <row r="2036" spans="1:49" x14ac:dyDescent="0.25">
      <c r="A2036" s="66"/>
      <c r="D2036" s="87"/>
      <c r="AR2036" s="66"/>
      <c r="AS2036" s="66"/>
      <c r="AT2036" s="66"/>
      <c r="AU2036" s="66"/>
      <c r="AV2036" s="66"/>
      <c r="AW2036" s="66"/>
    </row>
    <row r="2037" spans="1:49" x14ac:dyDescent="0.25">
      <c r="A2037" s="66"/>
      <c r="D2037" s="87"/>
      <c r="AR2037" s="66"/>
      <c r="AS2037" s="66"/>
      <c r="AT2037" s="66"/>
      <c r="AU2037" s="66"/>
      <c r="AV2037" s="66"/>
      <c r="AW2037" s="66"/>
    </row>
    <row r="2038" spans="1:49" x14ac:dyDescent="0.25">
      <c r="A2038" s="66"/>
      <c r="D2038" s="87"/>
      <c r="AR2038" s="66"/>
      <c r="AS2038" s="66"/>
      <c r="AT2038" s="66"/>
      <c r="AU2038" s="66"/>
      <c r="AV2038" s="66"/>
      <c r="AW2038" s="66"/>
    </row>
    <row r="2039" spans="1:49" x14ac:dyDescent="0.25">
      <c r="A2039" s="66"/>
      <c r="D2039" s="87"/>
      <c r="AR2039" s="66"/>
      <c r="AS2039" s="66"/>
      <c r="AT2039" s="66"/>
      <c r="AU2039" s="66"/>
      <c r="AV2039" s="66"/>
      <c r="AW2039" s="66"/>
    </row>
    <row r="2040" spans="1:49" x14ac:dyDescent="0.25">
      <c r="A2040" s="66"/>
      <c r="D2040" s="87"/>
      <c r="AR2040" s="66"/>
      <c r="AS2040" s="66"/>
      <c r="AT2040" s="66"/>
      <c r="AU2040" s="66"/>
      <c r="AV2040" s="66"/>
      <c r="AW2040" s="66"/>
    </row>
    <row r="2041" spans="1:49" x14ac:dyDescent="0.25">
      <c r="A2041" s="66"/>
      <c r="D2041" s="87"/>
      <c r="AR2041" s="66"/>
      <c r="AS2041" s="66"/>
      <c r="AT2041" s="66"/>
      <c r="AU2041" s="66"/>
      <c r="AV2041" s="66"/>
      <c r="AW2041" s="66"/>
    </row>
    <row r="2042" spans="1:49" x14ac:dyDescent="0.25">
      <c r="A2042" s="66"/>
      <c r="D2042" s="87"/>
      <c r="AR2042" s="66"/>
      <c r="AS2042" s="66"/>
      <c r="AT2042" s="66"/>
      <c r="AU2042" s="66"/>
      <c r="AV2042" s="66"/>
      <c r="AW2042" s="66"/>
    </row>
    <row r="2043" spans="1:49" x14ac:dyDescent="0.25">
      <c r="A2043" s="66"/>
      <c r="D2043" s="87"/>
      <c r="AR2043" s="66"/>
      <c r="AS2043" s="66"/>
      <c r="AT2043" s="66"/>
      <c r="AU2043" s="66"/>
      <c r="AV2043" s="66"/>
      <c r="AW2043" s="66"/>
    </row>
    <row r="2044" spans="1:49" x14ac:dyDescent="0.25">
      <c r="A2044" s="66"/>
      <c r="D2044" s="87"/>
      <c r="AR2044" s="66"/>
      <c r="AS2044" s="66"/>
      <c r="AT2044" s="66"/>
      <c r="AU2044" s="66"/>
      <c r="AV2044" s="66"/>
      <c r="AW2044" s="66"/>
    </row>
    <row r="2045" spans="1:49" x14ac:dyDescent="0.25">
      <c r="A2045" s="66"/>
      <c r="D2045" s="87"/>
      <c r="AR2045" s="66"/>
      <c r="AS2045" s="66"/>
      <c r="AT2045" s="66"/>
      <c r="AU2045" s="66"/>
      <c r="AV2045" s="66"/>
      <c r="AW2045" s="66"/>
    </row>
    <row r="2046" spans="1:49" x14ac:dyDescent="0.25">
      <c r="A2046" s="66"/>
      <c r="D2046" s="87"/>
      <c r="AR2046" s="66"/>
      <c r="AS2046" s="66"/>
      <c r="AT2046" s="66"/>
      <c r="AU2046" s="66"/>
      <c r="AV2046" s="66"/>
      <c r="AW2046" s="66"/>
    </row>
    <row r="2047" spans="1:49" x14ac:dyDescent="0.25">
      <c r="A2047" s="66"/>
      <c r="D2047" s="87"/>
      <c r="AR2047" s="66"/>
      <c r="AS2047" s="66"/>
      <c r="AT2047" s="66"/>
      <c r="AU2047" s="66"/>
      <c r="AV2047" s="66"/>
      <c r="AW2047" s="66"/>
    </row>
    <row r="2048" spans="1:49" x14ac:dyDescent="0.25">
      <c r="A2048" s="66"/>
      <c r="D2048" s="87"/>
      <c r="AR2048" s="66"/>
      <c r="AS2048" s="66"/>
      <c r="AT2048" s="66"/>
      <c r="AU2048" s="66"/>
      <c r="AV2048" s="66"/>
      <c r="AW2048" s="66"/>
    </row>
    <row r="2049" spans="1:49" x14ac:dyDescent="0.25">
      <c r="A2049" s="66"/>
      <c r="D2049" s="87"/>
      <c r="AR2049" s="66"/>
      <c r="AS2049" s="66"/>
      <c r="AT2049" s="66"/>
      <c r="AU2049" s="66"/>
      <c r="AV2049" s="66"/>
      <c r="AW2049" s="66"/>
    </row>
    <row r="2050" spans="1:49" x14ac:dyDescent="0.25">
      <c r="A2050" s="66"/>
      <c r="D2050" s="87"/>
      <c r="AR2050" s="66"/>
      <c r="AS2050" s="66"/>
      <c r="AT2050" s="66"/>
      <c r="AU2050" s="66"/>
      <c r="AV2050" s="66"/>
      <c r="AW2050" s="66"/>
    </row>
    <row r="2051" spans="1:49" x14ac:dyDescent="0.25">
      <c r="A2051" s="66"/>
      <c r="D2051" s="87"/>
      <c r="AR2051" s="66"/>
      <c r="AS2051" s="66"/>
      <c r="AT2051" s="66"/>
      <c r="AU2051" s="66"/>
      <c r="AV2051" s="66"/>
      <c r="AW2051" s="66"/>
    </row>
    <row r="2052" spans="1:49" x14ac:dyDescent="0.25">
      <c r="A2052" s="66"/>
      <c r="D2052" s="87"/>
      <c r="AR2052" s="66"/>
      <c r="AS2052" s="66"/>
      <c r="AT2052" s="66"/>
      <c r="AU2052" s="66"/>
      <c r="AV2052" s="66"/>
      <c r="AW2052" s="66"/>
    </row>
    <row r="2053" spans="1:49" x14ac:dyDescent="0.25">
      <c r="A2053" s="66"/>
      <c r="D2053" s="87"/>
      <c r="AR2053" s="66"/>
      <c r="AS2053" s="66"/>
      <c r="AT2053" s="66"/>
      <c r="AU2053" s="66"/>
      <c r="AV2053" s="66"/>
      <c r="AW2053" s="66"/>
    </row>
    <row r="2054" spans="1:49" x14ac:dyDescent="0.25">
      <c r="A2054" s="66"/>
      <c r="D2054" s="87"/>
      <c r="AR2054" s="66"/>
      <c r="AS2054" s="66"/>
      <c r="AT2054" s="66"/>
      <c r="AU2054" s="66"/>
      <c r="AV2054" s="66"/>
      <c r="AW2054" s="66"/>
    </row>
    <row r="2055" spans="1:49" x14ac:dyDescent="0.25">
      <c r="A2055" s="66"/>
      <c r="D2055" s="87"/>
      <c r="AR2055" s="66"/>
      <c r="AS2055" s="66"/>
      <c r="AT2055" s="66"/>
      <c r="AU2055" s="66"/>
      <c r="AV2055" s="66"/>
      <c r="AW2055" s="66"/>
    </row>
    <row r="2056" spans="1:49" x14ac:dyDescent="0.25">
      <c r="A2056" s="66"/>
      <c r="D2056" s="87"/>
      <c r="AR2056" s="66"/>
      <c r="AS2056" s="66"/>
      <c r="AT2056" s="66"/>
      <c r="AU2056" s="66"/>
      <c r="AV2056" s="66"/>
      <c r="AW2056" s="66"/>
    </row>
    <row r="2057" spans="1:49" x14ac:dyDescent="0.25">
      <c r="A2057" s="66"/>
      <c r="D2057" s="87"/>
      <c r="AR2057" s="66"/>
      <c r="AS2057" s="66"/>
      <c r="AT2057" s="66"/>
      <c r="AU2057" s="66"/>
      <c r="AV2057" s="66"/>
      <c r="AW2057" s="66"/>
    </row>
    <row r="2058" spans="1:49" x14ac:dyDescent="0.25">
      <c r="A2058" s="66"/>
      <c r="D2058" s="87"/>
      <c r="AR2058" s="66"/>
      <c r="AS2058" s="66"/>
      <c r="AT2058" s="66"/>
      <c r="AU2058" s="66"/>
      <c r="AV2058" s="66"/>
      <c r="AW2058" s="66"/>
    </row>
    <row r="2059" spans="1:49" x14ac:dyDescent="0.25">
      <c r="A2059" s="66"/>
      <c r="D2059" s="87"/>
      <c r="AR2059" s="66"/>
      <c r="AS2059" s="66"/>
      <c r="AT2059" s="66"/>
      <c r="AU2059" s="66"/>
      <c r="AV2059" s="66"/>
      <c r="AW2059" s="66"/>
    </row>
    <row r="2060" spans="1:49" x14ac:dyDescent="0.25">
      <c r="A2060" s="66"/>
      <c r="D2060" s="87"/>
      <c r="AR2060" s="66"/>
      <c r="AS2060" s="66"/>
      <c r="AT2060" s="66"/>
      <c r="AU2060" s="66"/>
      <c r="AV2060" s="66"/>
      <c r="AW2060" s="66"/>
    </row>
    <row r="2061" spans="1:49" x14ac:dyDescent="0.25">
      <c r="A2061" s="66"/>
      <c r="D2061" s="87"/>
      <c r="AR2061" s="66"/>
      <c r="AS2061" s="66"/>
      <c r="AT2061" s="66"/>
      <c r="AU2061" s="66"/>
      <c r="AV2061" s="66"/>
      <c r="AW2061" s="66"/>
    </row>
    <row r="2062" spans="1:49" x14ac:dyDescent="0.25">
      <c r="A2062" s="66"/>
      <c r="D2062" s="87"/>
      <c r="AR2062" s="66"/>
      <c r="AS2062" s="66"/>
      <c r="AT2062" s="66"/>
      <c r="AU2062" s="66"/>
      <c r="AV2062" s="66"/>
      <c r="AW2062" s="66"/>
    </row>
    <row r="2063" spans="1:49" x14ac:dyDescent="0.25">
      <c r="A2063" s="66"/>
      <c r="D2063" s="87"/>
      <c r="AR2063" s="66"/>
      <c r="AS2063" s="66"/>
      <c r="AT2063" s="66"/>
      <c r="AU2063" s="66"/>
      <c r="AV2063" s="66"/>
      <c r="AW2063" s="66"/>
    </row>
    <row r="2064" spans="1:49" x14ac:dyDescent="0.25">
      <c r="A2064" s="66"/>
      <c r="D2064" s="87"/>
      <c r="AR2064" s="66"/>
      <c r="AS2064" s="66"/>
      <c r="AT2064" s="66"/>
      <c r="AU2064" s="66"/>
      <c r="AV2064" s="66"/>
      <c r="AW2064" s="66"/>
    </row>
    <row r="2065" spans="1:49" x14ac:dyDescent="0.25">
      <c r="A2065" s="66"/>
      <c r="D2065" s="87"/>
      <c r="AR2065" s="66"/>
      <c r="AS2065" s="66"/>
      <c r="AT2065" s="66"/>
      <c r="AU2065" s="66"/>
      <c r="AV2065" s="66"/>
      <c r="AW2065" s="66"/>
    </row>
    <row r="2066" spans="1:49" x14ac:dyDescent="0.25">
      <c r="A2066" s="66"/>
      <c r="D2066" s="87"/>
      <c r="AR2066" s="66"/>
      <c r="AS2066" s="66"/>
      <c r="AT2066" s="66"/>
      <c r="AU2066" s="66"/>
      <c r="AV2066" s="66"/>
      <c r="AW2066" s="66"/>
    </row>
    <row r="2067" spans="1:49" x14ac:dyDescent="0.25">
      <c r="A2067" s="66"/>
      <c r="D2067" s="87"/>
      <c r="AR2067" s="66"/>
      <c r="AS2067" s="66"/>
      <c r="AT2067" s="66"/>
      <c r="AU2067" s="66"/>
      <c r="AV2067" s="66"/>
      <c r="AW2067" s="66"/>
    </row>
    <row r="2068" spans="1:49" x14ac:dyDescent="0.25">
      <c r="A2068" s="66"/>
      <c r="D2068" s="87"/>
      <c r="AR2068" s="66"/>
      <c r="AS2068" s="66"/>
      <c r="AT2068" s="66"/>
      <c r="AU2068" s="66"/>
      <c r="AV2068" s="66"/>
      <c r="AW2068" s="66"/>
    </row>
    <row r="2069" spans="1:49" x14ac:dyDescent="0.25">
      <c r="A2069" s="66"/>
      <c r="D2069" s="87"/>
      <c r="AR2069" s="66"/>
      <c r="AS2069" s="66"/>
      <c r="AT2069" s="66"/>
      <c r="AU2069" s="66"/>
      <c r="AV2069" s="66"/>
      <c r="AW2069" s="66"/>
    </row>
    <row r="2070" spans="1:49" x14ac:dyDescent="0.25">
      <c r="A2070" s="66"/>
      <c r="D2070" s="87"/>
      <c r="AR2070" s="66"/>
      <c r="AS2070" s="66"/>
      <c r="AT2070" s="66"/>
      <c r="AU2070" s="66"/>
      <c r="AV2070" s="66"/>
      <c r="AW2070" s="66"/>
    </row>
    <row r="2071" spans="1:49" x14ac:dyDescent="0.25">
      <c r="A2071" s="66"/>
      <c r="D2071" s="87"/>
      <c r="AR2071" s="66"/>
      <c r="AS2071" s="66"/>
      <c r="AT2071" s="66"/>
      <c r="AU2071" s="66"/>
      <c r="AV2071" s="66"/>
      <c r="AW2071" s="66"/>
    </row>
    <row r="2072" spans="1:49" x14ac:dyDescent="0.25">
      <c r="A2072" s="66"/>
      <c r="D2072" s="87"/>
      <c r="AR2072" s="66"/>
      <c r="AS2072" s="66"/>
      <c r="AT2072" s="66"/>
      <c r="AU2072" s="66"/>
      <c r="AV2072" s="66"/>
      <c r="AW2072" s="66"/>
    </row>
    <row r="2073" spans="1:49" x14ac:dyDescent="0.25">
      <c r="A2073" s="66"/>
      <c r="D2073" s="87"/>
      <c r="AR2073" s="66"/>
      <c r="AS2073" s="66"/>
      <c r="AT2073" s="66"/>
      <c r="AU2073" s="66"/>
      <c r="AV2073" s="66"/>
      <c r="AW2073" s="66"/>
    </row>
    <row r="2074" spans="1:49" x14ac:dyDescent="0.25">
      <c r="A2074" s="66"/>
      <c r="D2074" s="87"/>
      <c r="AR2074" s="66"/>
      <c r="AS2074" s="66"/>
      <c r="AT2074" s="66"/>
      <c r="AU2074" s="66"/>
      <c r="AV2074" s="66"/>
      <c r="AW2074" s="66"/>
    </row>
    <row r="2075" spans="1:49" x14ac:dyDescent="0.25">
      <c r="A2075" s="66"/>
      <c r="D2075" s="87"/>
      <c r="AR2075" s="66"/>
      <c r="AS2075" s="66"/>
      <c r="AT2075" s="66"/>
      <c r="AU2075" s="66"/>
      <c r="AV2075" s="66"/>
      <c r="AW2075" s="66"/>
    </row>
    <row r="2076" spans="1:49" x14ac:dyDescent="0.25">
      <c r="A2076" s="66"/>
      <c r="D2076" s="87"/>
      <c r="AR2076" s="66"/>
      <c r="AS2076" s="66"/>
      <c r="AT2076" s="66"/>
      <c r="AU2076" s="66"/>
      <c r="AV2076" s="66"/>
      <c r="AW2076" s="66"/>
    </row>
    <row r="2077" spans="1:49" x14ac:dyDescent="0.25">
      <c r="A2077" s="66"/>
      <c r="D2077" s="87"/>
      <c r="AR2077" s="66"/>
      <c r="AS2077" s="66"/>
      <c r="AT2077" s="66"/>
      <c r="AU2077" s="66"/>
      <c r="AV2077" s="66"/>
      <c r="AW2077" s="66"/>
    </row>
    <row r="2078" spans="1:49" x14ac:dyDescent="0.25">
      <c r="A2078" s="66"/>
      <c r="D2078" s="87"/>
      <c r="AR2078" s="66"/>
      <c r="AS2078" s="66"/>
      <c r="AT2078" s="66"/>
      <c r="AU2078" s="66"/>
      <c r="AV2078" s="66"/>
      <c r="AW2078" s="66"/>
    </row>
    <row r="2079" spans="1:49" x14ac:dyDescent="0.25">
      <c r="A2079" s="66"/>
      <c r="D2079" s="87"/>
      <c r="AR2079" s="66"/>
      <c r="AS2079" s="66"/>
      <c r="AT2079" s="66"/>
      <c r="AU2079" s="66"/>
      <c r="AV2079" s="66"/>
      <c r="AW2079" s="66"/>
    </row>
    <row r="2080" spans="1:49" x14ac:dyDescent="0.25">
      <c r="A2080" s="66"/>
      <c r="D2080" s="87"/>
      <c r="AR2080" s="66"/>
      <c r="AS2080" s="66"/>
      <c r="AT2080" s="66"/>
      <c r="AU2080" s="66"/>
      <c r="AV2080" s="66"/>
      <c r="AW2080" s="66"/>
    </row>
    <row r="2081" spans="1:49" x14ac:dyDescent="0.25">
      <c r="A2081" s="66"/>
      <c r="D2081" s="87"/>
      <c r="AR2081" s="66"/>
      <c r="AS2081" s="66"/>
      <c r="AT2081" s="66"/>
      <c r="AU2081" s="66"/>
      <c r="AV2081" s="66"/>
      <c r="AW2081" s="66"/>
    </row>
    <row r="2082" spans="1:49" x14ac:dyDescent="0.25">
      <c r="A2082" s="66"/>
      <c r="D2082" s="87"/>
      <c r="AR2082" s="66"/>
      <c r="AS2082" s="66"/>
      <c r="AT2082" s="66"/>
      <c r="AU2082" s="66"/>
      <c r="AV2082" s="66"/>
      <c r="AW2082" s="66"/>
    </row>
    <row r="2083" spans="1:49" x14ac:dyDescent="0.25">
      <c r="A2083" s="66"/>
      <c r="D2083" s="87"/>
      <c r="AR2083" s="66"/>
      <c r="AS2083" s="66"/>
      <c r="AT2083" s="66"/>
      <c r="AU2083" s="66"/>
      <c r="AV2083" s="66"/>
      <c r="AW2083" s="66"/>
    </row>
    <row r="2084" spans="1:49" x14ac:dyDescent="0.25">
      <c r="A2084" s="66"/>
      <c r="D2084" s="87"/>
      <c r="AR2084" s="66"/>
      <c r="AS2084" s="66"/>
      <c r="AT2084" s="66"/>
      <c r="AU2084" s="66"/>
      <c r="AV2084" s="66"/>
      <c r="AW2084" s="66"/>
    </row>
    <row r="2085" spans="1:49" x14ac:dyDescent="0.25">
      <c r="A2085" s="66"/>
      <c r="D2085" s="87"/>
      <c r="AR2085" s="66"/>
      <c r="AS2085" s="66"/>
      <c r="AT2085" s="66"/>
      <c r="AU2085" s="66"/>
      <c r="AV2085" s="66"/>
      <c r="AW2085" s="66"/>
    </row>
    <row r="2086" spans="1:49" x14ac:dyDescent="0.25">
      <c r="A2086" s="66"/>
      <c r="D2086" s="87"/>
      <c r="AR2086" s="66"/>
      <c r="AS2086" s="66"/>
      <c r="AT2086" s="66"/>
      <c r="AU2086" s="66"/>
      <c r="AV2086" s="66"/>
      <c r="AW2086" s="66"/>
    </row>
    <row r="2087" spans="1:49" x14ac:dyDescent="0.25">
      <c r="A2087" s="66"/>
      <c r="D2087" s="87"/>
      <c r="AR2087" s="66"/>
      <c r="AS2087" s="66"/>
      <c r="AT2087" s="66"/>
      <c r="AU2087" s="66"/>
      <c r="AV2087" s="66"/>
      <c r="AW2087" s="66"/>
    </row>
    <row r="2088" spans="1:49" x14ac:dyDescent="0.25">
      <c r="A2088" s="66"/>
      <c r="D2088" s="87"/>
      <c r="AR2088" s="66"/>
      <c r="AS2088" s="66"/>
      <c r="AT2088" s="66"/>
      <c r="AU2088" s="66"/>
      <c r="AV2088" s="66"/>
      <c r="AW2088" s="66"/>
    </row>
    <row r="2089" spans="1:49" x14ac:dyDescent="0.25">
      <c r="A2089" s="66"/>
      <c r="D2089" s="87"/>
      <c r="AR2089" s="66"/>
      <c r="AS2089" s="66"/>
      <c r="AT2089" s="66"/>
      <c r="AU2089" s="66"/>
      <c r="AV2089" s="66"/>
      <c r="AW2089" s="66"/>
    </row>
    <row r="2090" spans="1:49" x14ac:dyDescent="0.25">
      <c r="A2090" s="66"/>
      <c r="D2090" s="87"/>
      <c r="AR2090" s="66"/>
      <c r="AS2090" s="66"/>
      <c r="AT2090" s="66"/>
      <c r="AU2090" s="66"/>
      <c r="AV2090" s="66"/>
      <c r="AW2090" s="66"/>
    </row>
    <row r="2091" spans="1:49" x14ac:dyDescent="0.25">
      <c r="A2091" s="66"/>
      <c r="D2091" s="87"/>
      <c r="AR2091" s="66"/>
      <c r="AS2091" s="66"/>
      <c r="AT2091" s="66"/>
      <c r="AU2091" s="66"/>
      <c r="AV2091" s="66"/>
      <c r="AW2091" s="66"/>
    </row>
    <row r="2092" spans="1:49" x14ac:dyDescent="0.25">
      <c r="A2092" s="66"/>
      <c r="D2092" s="87"/>
      <c r="AR2092" s="66"/>
      <c r="AS2092" s="66"/>
      <c r="AT2092" s="66"/>
      <c r="AU2092" s="66"/>
      <c r="AV2092" s="66"/>
      <c r="AW2092" s="66"/>
    </row>
    <row r="2093" spans="1:49" x14ac:dyDescent="0.25">
      <c r="A2093" s="66"/>
      <c r="D2093" s="87"/>
      <c r="AR2093" s="66"/>
      <c r="AS2093" s="66"/>
      <c r="AT2093" s="66"/>
      <c r="AU2093" s="66"/>
      <c r="AV2093" s="66"/>
      <c r="AW2093" s="66"/>
    </row>
    <row r="2094" spans="1:49" x14ac:dyDescent="0.25">
      <c r="A2094" s="66"/>
      <c r="D2094" s="87"/>
      <c r="AR2094" s="66"/>
      <c r="AS2094" s="66"/>
      <c r="AT2094" s="66"/>
      <c r="AU2094" s="66"/>
      <c r="AV2094" s="66"/>
      <c r="AW2094" s="66"/>
    </row>
    <row r="2095" spans="1:49" x14ac:dyDescent="0.25">
      <c r="A2095" s="66"/>
      <c r="D2095" s="87"/>
      <c r="AR2095" s="66"/>
      <c r="AS2095" s="66"/>
      <c r="AT2095" s="66"/>
      <c r="AU2095" s="66"/>
      <c r="AV2095" s="66"/>
      <c r="AW2095" s="66"/>
    </row>
    <row r="2096" spans="1:49" x14ac:dyDescent="0.25">
      <c r="A2096" s="66"/>
      <c r="D2096" s="87"/>
      <c r="AR2096" s="66"/>
      <c r="AS2096" s="66"/>
      <c r="AT2096" s="66"/>
      <c r="AU2096" s="66"/>
      <c r="AV2096" s="66"/>
      <c r="AW2096" s="66"/>
    </row>
    <row r="2097" spans="1:49" x14ac:dyDescent="0.25">
      <c r="A2097" s="66"/>
      <c r="D2097" s="87"/>
      <c r="AR2097" s="66"/>
      <c r="AS2097" s="66"/>
      <c r="AT2097" s="66"/>
      <c r="AU2097" s="66"/>
      <c r="AV2097" s="66"/>
      <c r="AW2097" s="66"/>
    </row>
    <row r="2098" spans="1:49" x14ac:dyDescent="0.25">
      <c r="A2098" s="66"/>
      <c r="D2098" s="87"/>
      <c r="AR2098" s="66"/>
      <c r="AS2098" s="66"/>
      <c r="AT2098" s="66"/>
      <c r="AU2098" s="66"/>
      <c r="AV2098" s="66"/>
      <c r="AW2098" s="66"/>
    </row>
    <row r="2099" spans="1:49" x14ac:dyDescent="0.25">
      <c r="A2099" s="66"/>
      <c r="D2099" s="87"/>
      <c r="AR2099" s="66"/>
      <c r="AS2099" s="66"/>
      <c r="AT2099" s="66"/>
      <c r="AU2099" s="66"/>
      <c r="AV2099" s="66"/>
      <c r="AW2099" s="66"/>
    </row>
    <row r="2100" spans="1:49" x14ac:dyDescent="0.25">
      <c r="A2100" s="66"/>
      <c r="D2100" s="87"/>
      <c r="AR2100" s="66"/>
      <c r="AS2100" s="66"/>
      <c r="AT2100" s="66"/>
      <c r="AU2100" s="66"/>
      <c r="AV2100" s="66"/>
      <c r="AW2100" s="66"/>
    </row>
    <row r="2101" spans="1:49" x14ac:dyDescent="0.25">
      <c r="A2101" s="66"/>
      <c r="D2101" s="87"/>
      <c r="AR2101" s="66"/>
      <c r="AS2101" s="66"/>
      <c r="AT2101" s="66"/>
      <c r="AU2101" s="66"/>
      <c r="AV2101" s="66"/>
      <c r="AW2101" s="66"/>
    </row>
    <row r="2102" spans="1:49" x14ac:dyDescent="0.25">
      <c r="A2102" s="66"/>
      <c r="D2102" s="87"/>
      <c r="AR2102" s="66"/>
      <c r="AS2102" s="66"/>
      <c r="AT2102" s="66"/>
      <c r="AU2102" s="66"/>
      <c r="AV2102" s="66"/>
      <c r="AW2102" s="66"/>
    </row>
    <row r="2103" spans="1:49" x14ac:dyDescent="0.25">
      <c r="A2103" s="66"/>
      <c r="D2103" s="87"/>
      <c r="AR2103" s="66"/>
      <c r="AS2103" s="66"/>
      <c r="AT2103" s="66"/>
      <c r="AU2103" s="66"/>
      <c r="AV2103" s="66"/>
      <c r="AW2103" s="66"/>
    </row>
    <row r="2104" spans="1:49" x14ac:dyDescent="0.25">
      <c r="A2104" s="66"/>
      <c r="D2104" s="87"/>
      <c r="AR2104" s="66"/>
      <c r="AS2104" s="66"/>
      <c r="AT2104" s="66"/>
      <c r="AU2104" s="66"/>
      <c r="AV2104" s="66"/>
      <c r="AW2104" s="66"/>
    </row>
    <row r="2105" spans="1:49" x14ac:dyDescent="0.25">
      <c r="A2105" s="66"/>
      <c r="D2105" s="87"/>
      <c r="AR2105" s="66"/>
      <c r="AS2105" s="66"/>
      <c r="AT2105" s="66"/>
      <c r="AU2105" s="66"/>
      <c r="AV2105" s="66"/>
      <c r="AW2105" s="66"/>
    </row>
    <row r="2106" spans="1:49" x14ac:dyDescent="0.25">
      <c r="A2106" s="66"/>
      <c r="D2106" s="87"/>
      <c r="AR2106" s="66"/>
      <c r="AS2106" s="66"/>
      <c r="AT2106" s="66"/>
      <c r="AU2106" s="66"/>
      <c r="AV2106" s="66"/>
      <c r="AW2106" s="66"/>
    </row>
    <row r="2107" spans="1:49" x14ac:dyDescent="0.25">
      <c r="A2107" s="66"/>
      <c r="D2107" s="87"/>
      <c r="AR2107" s="66"/>
      <c r="AS2107" s="66"/>
      <c r="AT2107" s="66"/>
      <c r="AU2107" s="66"/>
      <c r="AV2107" s="66"/>
      <c r="AW2107" s="66"/>
    </row>
    <row r="2108" spans="1:49" x14ac:dyDescent="0.25">
      <c r="A2108" s="66"/>
      <c r="D2108" s="87"/>
      <c r="AR2108" s="66"/>
      <c r="AS2108" s="66"/>
      <c r="AT2108" s="66"/>
      <c r="AU2108" s="66"/>
      <c r="AV2108" s="66"/>
      <c r="AW2108" s="66"/>
    </row>
    <row r="2109" spans="1:49" x14ac:dyDescent="0.25">
      <c r="A2109" s="66"/>
      <c r="D2109" s="87"/>
      <c r="AR2109" s="66"/>
      <c r="AS2109" s="66"/>
      <c r="AT2109" s="66"/>
      <c r="AU2109" s="66"/>
      <c r="AV2109" s="66"/>
      <c r="AW2109" s="66"/>
    </row>
    <row r="2110" spans="1:49" x14ac:dyDescent="0.25">
      <c r="A2110" s="66"/>
      <c r="D2110" s="87"/>
      <c r="AR2110" s="66"/>
      <c r="AS2110" s="66"/>
      <c r="AT2110" s="66"/>
      <c r="AU2110" s="66"/>
      <c r="AV2110" s="66"/>
      <c r="AW2110" s="66"/>
    </row>
    <row r="2111" spans="1:49" x14ac:dyDescent="0.25">
      <c r="A2111" s="66"/>
      <c r="D2111" s="87"/>
      <c r="AR2111" s="66"/>
      <c r="AS2111" s="66"/>
      <c r="AT2111" s="66"/>
      <c r="AU2111" s="66"/>
      <c r="AV2111" s="66"/>
      <c r="AW2111" s="66"/>
    </row>
    <row r="2112" spans="1:49" x14ac:dyDescent="0.25">
      <c r="A2112" s="66"/>
      <c r="D2112" s="87"/>
      <c r="AR2112" s="66"/>
      <c r="AS2112" s="66"/>
      <c r="AT2112" s="66"/>
      <c r="AU2112" s="66"/>
      <c r="AV2112" s="66"/>
      <c r="AW2112" s="66"/>
    </row>
    <row r="2113" spans="1:49" x14ac:dyDescent="0.25">
      <c r="A2113" s="66"/>
      <c r="D2113" s="87"/>
      <c r="AR2113" s="66"/>
      <c r="AS2113" s="66"/>
      <c r="AT2113" s="66"/>
      <c r="AU2113" s="66"/>
      <c r="AV2113" s="66"/>
      <c r="AW2113" s="66"/>
    </row>
    <row r="2114" spans="1:49" x14ac:dyDescent="0.25">
      <c r="A2114" s="66"/>
      <c r="D2114" s="87"/>
      <c r="AR2114" s="66"/>
      <c r="AS2114" s="66"/>
      <c r="AT2114" s="66"/>
      <c r="AU2114" s="66"/>
      <c r="AV2114" s="66"/>
      <c r="AW2114" s="66"/>
    </row>
    <row r="2115" spans="1:49" x14ac:dyDescent="0.25">
      <c r="A2115" s="66"/>
      <c r="D2115" s="87"/>
      <c r="AR2115" s="66"/>
      <c r="AS2115" s="66"/>
      <c r="AT2115" s="66"/>
      <c r="AU2115" s="66"/>
      <c r="AV2115" s="66"/>
      <c r="AW2115" s="66"/>
    </row>
    <row r="2116" spans="1:49" x14ac:dyDescent="0.25">
      <c r="A2116" s="66"/>
      <c r="D2116" s="87"/>
      <c r="AR2116" s="66"/>
      <c r="AS2116" s="66"/>
      <c r="AT2116" s="66"/>
      <c r="AU2116" s="66"/>
      <c r="AV2116" s="66"/>
      <c r="AW2116" s="66"/>
    </row>
    <row r="2117" spans="1:49" x14ac:dyDescent="0.25">
      <c r="A2117" s="66"/>
      <c r="D2117" s="87"/>
      <c r="AR2117" s="66"/>
      <c r="AS2117" s="66"/>
      <c r="AT2117" s="66"/>
      <c r="AU2117" s="66"/>
      <c r="AV2117" s="66"/>
      <c r="AW2117" s="66"/>
    </row>
    <row r="2118" spans="1:49" x14ac:dyDescent="0.25">
      <c r="A2118" s="66"/>
      <c r="D2118" s="87"/>
      <c r="AR2118" s="66"/>
      <c r="AS2118" s="66"/>
      <c r="AT2118" s="66"/>
      <c r="AU2118" s="66"/>
      <c r="AV2118" s="66"/>
      <c r="AW2118" s="66"/>
    </row>
    <row r="2119" spans="1:49" x14ac:dyDescent="0.25">
      <c r="A2119" s="66"/>
      <c r="D2119" s="87"/>
      <c r="AR2119" s="66"/>
      <c r="AS2119" s="66"/>
      <c r="AT2119" s="66"/>
      <c r="AU2119" s="66"/>
      <c r="AV2119" s="66"/>
      <c r="AW2119" s="66"/>
    </row>
    <row r="2120" spans="1:49" x14ac:dyDescent="0.25">
      <c r="A2120" s="66"/>
      <c r="D2120" s="87"/>
      <c r="AR2120" s="66"/>
      <c r="AS2120" s="66"/>
      <c r="AT2120" s="66"/>
      <c r="AU2120" s="66"/>
      <c r="AV2120" s="66"/>
      <c r="AW2120" s="66"/>
    </row>
    <row r="2121" spans="1:49" x14ac:dyDescent="0.25">
      <c r="A2121" s="66"/>
      <c r="D2121" s="87"/>
      <c r="AR2121" s="66"/>
      <c r="AS2121" s="66"/>
      <c r="AT2121" s="66"/>
      <c r="AU2121" s="66"/>
      <c r="AV2121" s="66"/>
      <c r="AW2121" s="66"/>
    </row>
    <row r="2122" spans="1:49" x14ac:dyDescent="0.25">
      <c r="A2122" s="66"/>
      <c r="D2122" s="87"/>
      <c r="AR2122" s="66"/>
      <c r="AS2122" s="66"/>
      <c r="AT2122" s="66"/>
      <c r="AU2122" s="66"/>
      <c r="AV2122" s="66"/>
      <c r="AW2122" s="66"/>
    </row>
    <row r="2123" spans="1:49" x14ac:dyDescent="0.25">
      <c r="A2123" s="66"/>
      <c r="D2123" s="87"/>
      <c r="AR2123" s="66"/>
      <c r="AS2123" s="66"/>
      <c r="AT2123" s="66"/>
      <c r="AU2123" s="66"/>
      <c r="AV2123" s="66"/>
      <c r="AW2123" s="66"/>
    </row>
    <row r="2124" spans="1:49" x14ac:dyDescent="0.25">
      <c r="A2124" s="66"/>
      <c r="D2124" s="87"/>
      <c r="AR2124" s="66"/>
      <c r="AS2124" s="66"/>
      <c r="AT2124" s="66"/>
      <c r="AU2124" s="66"/>
      <c r="AV2124" s="66"/>
      <c r="AW2124" s="66"/>
    </row>
    <row r="2125" spans="1:49" x14ac:dyDescent="0.25">
      <c r="A2125" s="66"/>
      <c r="D2125" s="87"/>
      <c r="AR2125" s="66"/>
      <c r="AS2125" s="66"/>
      <c r="AT2125" s="66"/>
      <c r="AU2125" s="66"/>
      <c r="AV2125" s="66"/>
      <c r="AW2125" s="66"/>
    </row>
    <row r="2126" spans="1:49" x14ac:dyDescent="0.25">
      <c r="A2126" s="66"/>
      <c r="D2126" s="87"/>
      <c r="AR2126" s="66"/>
      <c r="AS2126" s="66"/>
      <c r="AT2126" s="66"/>
      <c r="AU2126" s="66"/>
      <c r="AV2126" s="66"/>
      <c r="AW2126" s="66"/>
    </row>
    <row r="2127" spans="1:49" x14ac:dyDescent="0.25">
      <c r="A2127" s="66"/>
      <c r="D2127" s="87"/>
      <c r="AR2127" s="66"/>
      <c r="AS2127" s="66"/>
      <c r="AT2127" s="66"/>
      <c r="AU2127" s="66"/>
      <c r="AV2127" s="66"/>
      <c r="AW2127" s="66"/>
    </row>
    <row r="2128" spans="1:49" x14ac:dyDescent="0.25">
      <c r="A2128" s="66"/>
      <c r="D2128" s="87"/>
      <c r="AR2128" s="66"/>
      <c r="AS2128" s="66"/>
      <c r="AT2128" s="66"/>
      <c r="AU2128" s="66"/>
      <c r="AV2128" s="66"/>
      <c r="AW2128" s="66"/>
    </row>
    <row r="2129" spans="1:49" x14ac:dyDescent="0.25">
      <c r="A2129" s="66"/>
      <c r="D2129" s="87"/>
      <c r="AR2129" s="66"/>
      <c r="AS2129" s="66"/>
      <c r="AT2129" s="66"/>
      <c r="AU2129" s="66"/>
      <c r="AV2129" s="66"/>
      <c r="AW2129" s="66"/>
    </row>
    <row r="2130" spans="1:49" x14ac:dyDescent="0.25">
      <c r="A2130" s="66"/>
      <c r="D2130" s="87"/>
      <c r="AR2130" s="66"/>
      <c r="AS2130" s="66"/>
      <c r="AT2130" s="66"/>
      <c r="AU2130" s="66"/>
      <c r="AV2130" s="66"/>
      <c r="AW2130" s="66"/>
    </row>
    <row r="2131" spans="1:49" x14ac:dyDescent="0.25">
      <c r="A2131" s="66"/>
      <c r="D2131" s="87"/>
      <c r="AR2131" s="66"/>
      <c r="AS2131" s="66"/>
      <c r="AT2131" s="66"/>
      <c r="AU2131" s="66"/>
      <c r="AV2131" s="66"/>
      <c r="AW2131" s="66"/>
    </row>
    <row r="2132" spans="1:49" x14ac:dyDescent="0.25">
      <c r="A2132" s="66"/>
      <c r="D2132" s="87"/>
      <c r="AR2132" s="66"/>
      <c r="AS2132" s="66"/>
      <c r="AT2132" s="66"/>
      <c r="AU2132" s="66"/>
      <c r="AV2132" s="66"/>
      <c r="AW2132" s="66"/>
    </row>
    <row r="2133" spans="1:49" x14ac:dyDescent="0.25">
      <c r="A2133" s="66"/>
      <c r="D2133" s="87"/>
      <c r="AR2133" s="66"/>
      <c r="AS2133" s="66"/>
      <c r="AT2133" s="66"/>
      <c r="AU2133" s="66"/>
      <c r="AV2133" s="66"/>
      <c r="AW2133" s="66"/>
    </row>
    <row r="2134" spans="1:49" x14ac:dyDescent="0.25">
      <c r="A2134" s="66"/>
      <c r="D2134" s="87"/>
      <c r="AR2134" s="66"/>
      <c r="AS2134" s="66"/>
      <c r="AT2134" s="66"/>
      <c r="AU2134" s="66"/>
      <c r="AV2134" s="66"/>
      <c r="AW2134" s="66"/>
    </row>
    <row r="2135" spans="1:49" x14ac:dyDescent="0.25">
      <c r="A2135" s="66"/>
      <c r="D2135" s="87"/>
      <c r="AR2135" s="66"/>
      <c r="AS2135" s="66"/>
      <c r="AT2135" s="66"/>
      <c r="AU2135" s="66"/>
      <c r="AV2135" s="66"/>
      <c r="AW2135" s="66"/>
    </row>
    <row r="2136" spans="1:49" x14ac:dyDescent="0.25">
      <c r="A2136" s="66"/>
      <c r="D2136" s="87"/>
      <c r="AR2136" s="66"/>
      <c r="AS2136" s="66"/>
      <c r="AT2136" s="66"/>
      <c r="AU2136" s="66"/>
      <c r="AV2136" s="66"/>
      <c r="AW2136" s="66"/>
    </row>
    <row r="2137" spans="1:49" x14ac:dyDescent="0.25">
      <c r="A2137" s="66"/>
      <c r="D2137" s="87"/>
      <c r="AR2137" s="66"/>
      <c r="AS2137" s="66"/>
      <c r="AT2137" s="66"/>
      <c r="AU2137" s="66"/>
      <c r="AV2137" s="66"/>
      <c r="AW2137" s="66"/>
    </row>
    <row r="2138" spans="1:49" x14ac:dyDescent="0.25">
      <c r="A2138" s="66"/>
      <c r="D2138" s="87"/>
      <c r="AR2138" s="66"/>
      <c r="AS2138" s="66"/>
      <c r="AT2138" s="66"/>
      <c r="AU2138" s="66"/>
      <c r="AV2138" s="66"/>
      <c r="AW2138" s="66"/>
    </row>
    <row r="2139" spans="1:49" x14ac:dyDescent="0.25">
      <c r="A2139" s="66"/>
      <c r="D2139" s="87"/>
      <c r="AR2139" s="66"/>
      <c r="AS2139" s="66"/>
      <c r="AT2139" s="66"/>
      <c r="AU2139" s="66"/>
      <c r="AV2139" s="66"/>
      <c r="AW2139" s="66"/>
    </row>
    <row r="2140" spans="1:49" x14ac:dyDescent="0.25">
      <c r="A2140" s="66"/>
      <c r="D2140" s="87"/>
      <c r="AR2140" s="66"/>
      <c r="AS2140" s="66"/>
      <c r="AT2140" s="66"/>
      <c r="AU2140" s="66"/>
      <c r="AV2140" s="66"/>
      <c r="AW2140" s="66"/>
    </row>
    <row r="2141" spans="1:49" x14ac:dyDescent="0.25">
      <c r="A2141" s="66"/>
      <c r="D2141" s="87"/>
      <c r="AR2141" s="66"/>
      <c r="AS2141" s="66"/>
      <c r="AT2141" s="66"/>
      <c r="AU2141" s="66"/>
      <c r="AV2141" s="66"/>
      <c r="AW2141" s="66"/>
    </row>
    <row r="2142" spans="1:49" x14ac:dyDescent="0.25">
      <c r="A2142" s="66"/>
      <c r="D2142" s="87"/>
      <c r="AR2142" s="66"/>
      <c r="AS2142" s="66"/>
      <c r="AT2142" s="66"/>
      <c r="AU2142" s="66"/>
      <c r="AV2142" s="66"/>
      <c r="AW2142" s="66"/>
    </row>
    <row r="2143" spans="1:49" x14ac:dyDescent="0.25">
      <c r="A2143" s="66"/>
      <c r="D2143" s="87"/>
      <c r="AR2143" s="66"/>
      <c r="AS2143" s="66"/>
      <c r="AT2143" s="66"/>
      <c r="AU2143" s="66"/>
      <c r="AV2143" s="66"/>
      <c r="AW2143" s="66"/>
    </row>
    <row r="2144" spans="1:49" x14ac:dyDescent="0.25">
      <c r="A2144" s="66"/>
      <c r="D2144" s="87"/>
      <c r="AR2144" s="66"/>
      <c r="AS2144" s="66"/>
      <c r="AT2144" s="66"/>
      <c r="AU2144" s="66"/>
      <c r="AV2144" s="66"/>
      <c r="AW2144" s="66"/>
    </row>
    <row r="2145" spans="1:49" x14ac:dyDescent="0.25">
      <c r="A2145" s="66"/>
      <c r="D2145" s="87"/>
      <c r="AR2145" s="66"/>
      <c r="AS2145" s="66"/>
      <c r="AT2145" s="66"/>
      <c r="AU2145" s="66"/>
      <c r="AV2145" s="66"/>
      <c r="AW2145" s="66"/>
    </row>
    <row r="2146" spans="1:49" x14ac:dyDescent="0.25">
      <c r="A2146" s="66"/>
      <c r="D2146" s="87"/>
      <c r="AR2146" s="66"/>
      <c r="AS2146" s="66"/>
      <c r="AT2146" s="66"/>
      <c r="AU2146" s="66"/>
      <c r="AV2146" s="66"/>
      <c r="AW2146" s="66"/>
    </row>
    <row r="2147" spans="1:49" x14ac:dyDescent="0.25">
      <c r="A2147" s="66"/>
      <c r="D2147" s="87"/>
      <c r="AR2147" s="66"/>
      <c r="AS2147" s="66"/>
      <c r="AT2147" s="66"/>
      <c r="AU2147" s="66"/>
      <c r="AV2147" s="66"/>
      <c r="AW2147" s="66"/>
    </row>
    <row r="2148" spans="1:49" x14ac:dyDescent="0.25">
      <c r="A2148" s="66"/>
      <c r="D2148" s="87"/>
      <c r="AR2148" s="66"/>
      <c r="AS2148" s="66"/>
      <c r="AT2148" s="66"/>
      <c r="AU2148" s="66"/>
      <c r="AV2148" s="66"/>
      <c r="AW2148" s="66"/>
    </row>
    <row r="2149" spans="1:49" x14ac:dyDescent="0.25">
      <c r="A2149" s="66"/>
      <c r="D2149" s="87"/>
      <c r="AR2149" s="66"/>
      <c r="AS2149" s="66"/>
      <c r="AT2149" s="66"/>
      <c r="AU2149" s="66"/>
      <c r="AV2149" s="66"/>
      <c r="AW2149" s="66"/>
    </row>
    <row r="2150" spans="1:49" x14ac:dyDescent="0.25">
      <c r="A2150" s="66"/>
      <c r="D2150" s="87"/>
      <c r="AR2150" s="66"/>
      <c r="AS2150" s="66"/>
      <c r="AT2150" s="66"/>
      <c r="AU2150" s="66"/>
      <c r="AV2150" s="66"/>
      <c r="AW2150" s="66"/>
    </row>
    <row r="2151" spans="1:49" x14ac:dyDescent="0.25">
      <c r="A2151" s="66"/>
      <c r="D2151" s="87"/>
      <c r="AR2151" s="66"/>
      <c r="AS2151" s="66"/>
      <c r="AT2151" s="66"/>
      <c r="AU2151" s="66"/>
      <c r="AV2151" s="66"/>
      <c r="AW2151" s="66"/>
    </row>
    <row r="2152" spans="1:49" x14ac:dyDescent="0.25">
      <c r="A2152" s="66"/>
      <c r="D2152" s="87"/>
      <c r="AR2152" s="66"/>
      <c r="AS2152" s="66"/>
      <c r="AT2152" s="66"/>
      <c r="AU2152" s="66"/>
      <c r="AV2152" s="66"/>
      <c r="AW2152" s="66"/>
    </row>
    <row r="2153" spans="1:49" x14ac:dyDescent="0.25">
      <c r="A2153" s="66"/>
      <c r="D2153" s="87"/>
      <c r="AR2153" s="66"/>
      <c r="AS2153" s="66"/>
      <c r="AT2153" s="66"/>
      <c r="AU2153" s="66"/>
      <c r="AV2153" s="66"/>
      <c r="AW2153" s="66"/>
    </row>
    <row r="2154" spans="1:49" x14ac:dyDescent="0.25">
      <c r="A2154" s="66"/>
      <c r="D2154" s="87"/>
      <c r="AR2154" s="66"/>
      <c r="AS2154" s="66"/>
      <c r="AT2154" s="66"/>
      <c r="AU2154" s="66"/>
      <c r="AV2154" s="66"/>
      <c r="AW2154" s="66"/>
    </row>
    <row r="2155" spans="1:49" x14ac:dyDescent="0.25">
      <c r="A2155" s="66"/>
      <c r="D2155" s="87"/>
      <c r="AR2155" s="66"/>
      <c r="AS2155" s="66"/>
      <c r="AT2155" s="66"/>
      <c r="AU2155" s="66"/>
      <c r="AV2155" s="66"/>
      <c r="AW2155" s="66"/>
    </row>
    <row r="2156" spans="1:49" x14ac:dyDescent="0.25">
      <c r="A2156" s="66"/>
      <c r="D2156" s="87"/>
      <c r="AR2156" s="66"/>
      <c r="AS2156" s="66"/>
      <c r="AT2156" s="66"/>
      <c r="AU2156" s="66"/>
      <c r="AV2156" s="66"/>
      <c r="AW2156" s="66"/>
    </row>
    <row r="2157" spans="1:49" x14ac:dyDescent="0.25">
      <c r="A2157" s="66"/>
      <c r="D2157" s="87"/>
      <c r="AR2157" s="66"/>
      <c r="AS2157" s="66"/>
      <c r="AT2157" s="66"/>
      <c r="AU2157" s="66"/>
      <c r="AV2157" s="66"/>
      <c r="AW2157" s="66"/>
    </row>
    <row r="2158" spans="1:49" x14ac:dyDescent="0.25">
      <c r="A2158" s="66"/>
      <c r="D2158" s="87"/>
      <c r="AR2158" s="66"/>
      <c r="AS2158" s="66"/>
      <c r="AT2158" s="66"/>
      <c r="AU2158" s="66"/>
      <c r="AV2158" s="66"/>
      <c r="AW2158" s="66"/>
    </row>
    <row r="2159" spans="1:49" x14ac:dyDescent="0.25">
      <c r="A2159" s="66"/>
      <c r="D2159" s="87"/>
      <c r="AR2159" s="66"/>
      <c r="AS2159" s="66"/>
      <c r="AT2159" s="66"/>
      <c r="AU2159" s="66"/>
      <c r="AV2159" s="66"/>
      <c r="AW2159" s="66"/>
    </row>
    <row r="2160" spans="1:49" x14ac:dyDescent="0.25">
      <c r="A2160" s="66"/>
      <c r="D2160" s="87"/>
      <c r="AR2160" s="66"/>
      <c r="AS2160" s="66"/>
      <c r="AT2160" s="66"/>
      <c r="AU2160" s="66"/>
      <c r="AV2160" s="66"/>
      <c r="AW2160" s="66"/>
    </row>
    <row r="2161" spans="1:49" x14ac:dyDescent="0.25">
      <c r="A2161" s="66"/>
      <c r="D2161" s="87"/>
      <c r="AR2161" s="66"/>
      <c r="AS2161" s="66"/>
      <c r="AT2161" s="66"/>
      <c r="AU2161" s="66"/>
      <c r="AV2161" s="66"/>
      <c r="AW2161" s="66"/>
    </row>
    <row r="2162" spans="1:49" x14ac:dyDescent="0.25">
      <c r="A2162" s="66"/>
      <c r="D2162" s="87"/>
      <c r="AR2162" s="66"/>
      <c r="AS2162" s="66"/>
      <c r="AT2162" s="66"/>
      <c r="AU2162" s="66"/>
      <c r="AV2162" s="66"/>
      <c r="AW2162" s="66"/>
    </row>
    <row r="2163" spans="1:49" x14ac:dyDescent="0.25">
      <c r="A2163" s="66"/>
      <c r="D2163" s="87"/>
      <c r="AR2163" s="66"/>
      <c r="AS2163" s="66"/>
      <c r="AT2163" s="66"/>
      <c r="AU2163" s="66"/>
      <c r="AV2163" s="66"/>
      <c r="AW2163" s="66"/>
    </row>
    <row r="2164" spans="1:49" x14ac:dyDescent="0.25">
      <c r="A2164" s="66"/>
      <c r="D2164" s="87"/>
      <c r="AR2164" s="66"/>
      <c r="AS2164" s="66"/>
      <c r="AT2164" s="66"/>
      <c r="AU2164" s="66"/>
      <c r="AV2164" s="66"/>
      <c r="AW2164" s="66"/>
    </row>
    <row r="2165" spans="1:49" x14ac:dyDescent="0.25">
      <c r="A2165" s="66"/>
      <c r="D2165" s="87"/>
      <c r="AR2165" s="66"/>
      <c r="AS2165" s="66"/>
      <c r="AT2165" s="66"/>
      <c r="AU2165" s="66"/>
      <c r="AV2165" s="66"/>
      <c r="AW2165" s="66"/>
    </row>
    <row r="2166" spans="1:49" x14ac:dyDescent="0.25">
      <c r="A2166" s="66"/>
      <c r="D2166" s="87"/>
      <c r="AR2166" s="66"/>
      <c r="AS2166" s="66"/>
      <c r="AT2166" s="66"/>
      <c r="AU2166" s="66"/>
      <c r="AV2166" s="66"/>
      <c r="AW2166" s="66"/>
    </row>
    <row r="2167" spans="1:49" x14ac:dyDescent="0.25">
      <c r="A2167" s="66"/>
      <c r="D2167" s="87"/>
      <c r="AR2167" s="66"/>
      <c r="AS2167" s="66"/>
      <c r="AT2167" s="66"/>
      <c r="AU2167" s="66"/>
      <c r="AV2167" s="66"/>
      <c r="AW2167" s="66"/>
    </row>
    <row r="2168" spans="1:49" x14ac:dyDescent="0.25">
      <c r="A2168" s="66"/>
      <c r="D2168" s="87"/>
      <c r="AR2168" s="66"/>
      <c r="AS2168" s="66"/>
      <c r="AT2168" s="66"/>
      <c r="AU2168" s="66"/>
      <c r="AV2168" s="66"/>
      <c r="AW2168" s="66"/>
    </row>
    <row r="2169" spans="1:49" x14ac:dyDescent="0.25">
      <c r="A2169" s="66"/>
      <c r="D2169" s="87"/>
      <c r="AR2169" s="66"/>
      <c r="AS2169" s="66"/>
      <c r="AT2169" s="66"/>
      <c r="AU2169" s="66"/>
      <c r="AV2169" s="66"/>
      <c r="AW2169" s="66"/>
    </row>
    <row r="2170" spans="1:49" x14ac:dyDescent="0.25">
      <c r="A2170" s="66"/>
      <c r="D2170" s="87"/>
      <c r="AR2170" s="66"/>
      <c r="AS2170" s="66"/>
      <c r="AT2170" s="66"/>
      <c r="AU2170" s="66"/>
      <c r="AV2170" s="66"/>
      <c r="AW2170" s="66"/>
    </row>
    <row r="2171" spans="1:49" x14ac:dyDescent="0.25">
      <c r="A2171" s="66"/>
      <c r="D2171" s="87"/>
      <c r="AR2171" s="66"/>
      <c r="AS2171" s="66"/>
      <c r="AT2171" s="66"/>
      <c r="AU2171" s="66"/>
      <c r="AV2171" s="66"/>
      <c r="AW2171" s="66"/>
    </row>
    <row r="2172" spans="1:49" x14ac:dyDescent="0.25">
      <c r="A2172" s="66"/>
      <c r="D2172" s="87"/>
      <c r="AR2172" s="66"/>
      <c r="AS2172" s="66"/>
      <c r="AT2172" s="66"/>
      <c r="AU2172" s="66"/>
      <c r="AV2172" s="66"/>
      <c r="AW2172" s="66"/>
    </row>
    <row r="2173" spans="1:49" x14ac:dyDescent="0.25">
      <c r="A2173" s="66"/>
      <c r="D2173" s="87"/>
      <c r="AR2173" s="66"/>
      <c r="AS2173" s="66"/>
      <c r="AT2173" s="66"/>
      <c r="AU2173" s="66"/>
      <c r="AV2173" s="66"/>
      <c r="AW2173" s="66"/>
    </row>
    <row r="2174" spans="1:49" x14ac:dyDescent="0.25">
      <c r="A2174" s="66"/>
      <c r="D2174" s="87"/>
      <c r="AR2174" s="66"/>
      <c r="AS2174" s="66"/>
      <c r="AT2174" s="66"/>
      <c r="AU2174" s="66"/>
      <c r="AV2174" s="66"/>
      <c r="AW2174" s="66"/>
    </row>
    <row r="2175" spans="1:49" x14ac:dyDescent="0.25">
      <c r="A2175" s="66"/>
      <c r="D2175" s="87"/>
      <c r="AR2175" s="66"/>
      <c r="AS2175" s="66"/>
      <c r="AT2175" s="66"/>
      <c r="AU2175" s="66"/>
      <c r="AV2175" s="66"/>
      <c r="AW2175" s="66"/>
    </row>
    <row r="2176" spans="1:49" x14ac:dyDescent="0.25">
      <c r="A2176" s="66"/>
      <c r="D2176" s="87"/>
      <c r="AR2176" s="66"/>
      <c r="AS2176" s="66"/>
      <c r="AT2176" s="66"/>
      <c r="AU2176" s="66"/>
      <c r="AV2176" s="66"/>
      <c r="AW2176" s="66"/>
    </row>
    <row r="2177" spans="1:49" x14ac:dyDescent="0.25">
      <c r="A2177" s="66"/>
      <c r="D2177" s="87"/>
      <c r="AR2177" s="66"/>
      <c r="AS2177" s="66"/>
      <c r="AT2177" s="66"/>
      <c r="AU2177" s="66"/>
      <c r="AV2177" s="66"/>
      <c r="AW2177" s="66"/>
    </row>
    <row r="2178" spans="1:49" x14ac:dyDescent="0.25">
      <c r="A2178" s="66"/>
      <c r="D2178" s="87"/>
      <c r="AR2178" s="66"/>
      <c r="AS2178" s="66"/>
      <c r="AT2178" s="66"/>
      <c r="AU2178" s="66"/>
      <c r="AV2178" s="66"/>
      <c r="AW2178" s="66"/>
    </row>
    <row r="2179" spans="1:49" x14ac:dyDescent="0.25">
      <c r="A2179" s="66"/>
      <c r="D2179" s="87"/>
      <c r="AR2179" s="66"/>
      <c r="AS2179" s="66"/>
      <c r="AT2179" s="66"/>
      <c r="AU2179" s="66"/>
      <c r="AV2179" s="66"/>
      <c r="AW2179" s="66"/>
    </row>
    <row r="2180" spans="1:49" x14ac:dyDescent="0.25">
      <c r="A2180" s="66"/>
      <c r="D2180" s="87"/>
      <c r="AR2180" s="66"/>
      <c r="AS2180" s="66"/>
      <c r="AT2180" s="66"/>
      <c r="AU2180" s="66"/>
      <c r="AV2180" s="66"/>
      <c r="AW2180" s="66"/>
    </row>
    <row r="2181" spans="1:49" x14ac:dyDescent="0.25">
      <c r="A2181" s="66"/>
      <c r="D2181" s="87"/>
      <c r="AR2181" s="66"/>
      <c r="AS2181" s="66"/>
      <c r="AT2181" s="66"/>
      <c r="AU2181" s="66"/>
      <c r="AV2181" s="66"/>
      <c r="AW2181" s="66"/>
    </row>
    <row r="2182" spans="1:49" x14ac:dyDescent="0.25">
      <c r="A2182" s="66"/>
      <c r="D2182" s="87"/>
      <c r="AR2182" s="66"/>
      <c r="AS2182" s="66"/>
      <c r="AT2182" s="66"/>
      <c r="AU2182" s="66"/>
      <c r="AV2182" s="66"/>
      <c r="AW2182" s="66"/>
    </row>
    <row r="2183" spans="1:49" x14ac:dyDescent="0.25">
      <c r="A2183" s="66"/>
      <c r="D2183" s="87"/>
      <c r="AR2183" s="66"/>
      <c r="AS2183" s="66"/>
      <c r="AT2183" s="66"/>
      <c r="AU2183" s="66"/>
      <c r="AV2183" s="66"/>
      <c r="AW2183" s="66"/>
    </row>
    <row r="2184" spans="1:49" x14ac:dyDescent="0.25">
      <c r="A2184" s="66"/>
      <c r="D2184" s="87"/>
      <c r="AR2184" s="66"/>
      <c r="AS2184" s="66"/>
      <c r="AT2184" s="66"/>
      <c r="AU2184" s="66"/>
      <c r="AV2184" s="66"/>
      <c r="AW2184" s="66"/>
    </row>
    <row r="2185" spans="1:49" x14ac:dyDescent="0.25">
      <c r="A2185" s="66"/>
      <c r="D2185" s="87"/>
      <c r="AR2185" s="66"/>
      <c r="AS2185" s="66"/>
      <c r="AT2185" s="66"/>
      <c r="AU2185" s="66"/>
      <c r="AV2185" s="66"/>
      <c r="AW2185" s="66"/>
    </row>
    <row r="2186" spans="1:49" x14ac:dyDescent="0.25">
      <c r="A2186" s="66"/>
      <c r="D2186" s="87"/>
      <c r="AR2186" s="66"/>
      <c r="AS2186" s="66"/>
      <c r="AT2186" s="66"/>
      <c r="AU2186" s="66"/>
      <c r="AV2186" s="66"/>
      <c r="AW2186" s="66"/>
    </row>
    <row r="2187" spans="1:49" x14ac:dyDescent="0.25">
      <c r="A2187" s="66"/>
      <c r="D2187" s="87"/>
      <c r="AR2187" s="66"/>
      <c r="AS2187" s="66"/>
      <c r="AT2187" s="66"/>
      <c r="AU2187" s="66"/>
      <c r="AV2187" s="66"/>
      <c r="AW2187" s="66"/>
    </row>
    <row r="2188" spans="1:49" x14ac:dyDescent="0.25">
      <c r="A2188" s="66"/>
      <c r="D2188" s="87"/>
      <c r="AR2188" s="66"/>
      <c r="AS2188" s="66"/>
      <c r="AT2188" s="66"/>
      <c r="AU2188" s="66"/>
      <c r="AV2188" s="66"/>
      <c r="AW2188" s="66"/>
    </row>
    <row r="2189" spans="1:49" x14ac:dyDescent="0.25">
      <c r="A2189" s="66"/>
      <c r="D2189" s="87"/>
      <c r="AR2189" s="66"/>
      <c r="AS2189" s="66"/>
      <c r="AT2189" s="66"/>
      <c r="AU2189" s="66"/>
      <c r="AV2189" s="66"/>
      <c r="AW2189" s="66"/>
    </row>
    <row r="2190" spans="1:49" x14ac:dyDescent="0.25">
      <c r="A2190" s="66"/>
      <c r="D2190" s="87"/>
      <c r="AR2190" s="66"/>
      <c r="AS2190" s="66"/>
      <c r="AT2190" s="66"/>
      <c r="AU2190" s="66"/>
      <c r="AV2190" s="66"/>
      <c r="AW2190" s="66"/>
    </row>
    <row r="2191" spans="1:49" x14ac:dyDescent="0.25">
      <c r="A2191" s="66"/>
      <c r="D2191" s="87"/>
      <c r="AR2191" s="66"/>
      <c r="AS2191" s="66"/>
      <c r="AT2191" s="66"/>
      <c r="AU2191" s="66"/>
      <c r="AV2191" s="66"/>
      <c r="AW2191" s="66"/>
    </row>
    <row r="2192" spans="1:49" x14ac:dyDescent="0.25">
      <c r="A2192" s="66"/>
      <c r="D2192" s="87"/>
      <c r="AR2192" s="66"/>
      <c r="AS2192" s="66"/>
      <c r="AT2192" s="66"/>
      <c r="AU2192" s="66"/>
      <c r="AV2192" s="66"/>
      <c r="AW2192" s="66"/>
    </row>
    <row r="2193" spans="1:49" x14ac:dyDescent="0.25">
      <c r="A2193" s="66"/>
      <c r="D2193" s="87"/>
      <c r="AR2193" s="66"/>
      <c r="AS2193" s="66"/>
      <c r="AT2193" s="66"/>
      <c r="AU2193" s="66"/>
      <c r="AV2193" s="66"/>
      <c r="AW2193" s="66"/>
    </row>
    <row r="2194" spans="1:49" x14ac:dyDescent="0.25">
      <c r="A2194" s="66"/>
      <c r="D2194" s="87"/>
      <c r="AR2194" s="66"/>
      <c r="AS2194" s="66"/>
      <c r="AT2194" s="66"/>
      <c r="AU2194" s="66"/>
      <c r="AV2194" s="66"/>
      <c r="AW2194" s="66"/>
    </row>
    <row r="2195" spans="1:49" x14ac:dyDescent="0.25">
      <c r="A2195" s="66"/>
      <c r="D2195" s="87"/>
      <c r="AR2195" s="66"/>
      <c r="AS2195" s="66"/>
      <c r="AT2195" s="66"/>
      <c r="AU2195" s="66"/>
      <c r="AV2195" s="66"/>
      <c r="AW2195" s="66"/>
    </row>
    <row r="2196" spans="1:49" x14ac:dyDescent="0.25">
      <c r="A2196" s="66"/>
      <c r="D2196" s="87"/>
      <c r="AR2196" s="66"/>
      <c r="AS2196" s="66"/>
      <c r="AT2196" s="66"/>
      <c r="AU2196" s="66"/>
      <c r="AV2196" s="66"/>
      <c r="AW2196" s="66"/>
    </row>
    <row r="2197" spans="1:49" x14ac:dyDescent="0.25">
      <c r="A2197" s="66"/>
      <c r="D2197" s="87"/>
      <c r="AR2197" s="66"/>
      <c r="AS2197" s="66"/>
      <c r="AT2197" s="66"/>
      <c r="AU2197" s="66"/>
      <c r="AV2197" s="66"/>
      <c r="AW2197" s="66"/>
    </row>
    <row r="2198" spans="1:49" x14ac:dyDescent="0.25">
      <c r="A2198" s="66"/>
      <c r="D2198" s="87"/>
      <c r="AR2198" s="66"/>
      <c r="AS2198" s="66"/>
      <c r="AT2198" s="66"/>
      <c r="AU2198" s="66"/>
      <c r="AV2198" s="66"/>
      <c r="AW2198" s="66"/>
    </row>
    <row r="2199" spans="1:49" x14ac:dyDescent="0.25">
      <c r="A2199" s="66"/>
      <c r="D2199" s="87"/>
      <c r="AR2199" s="66"/>
      <c r="AS2199" s="66"/>
      <c r="AT2199" s="66"/>
      <c r="AU2199" s="66"/>
      <c r="AV2199" s="66"/>
      <c r="AW2199" s="66"/>
    </row>
    <row r="2200" spans="1:49" x14ac:dyDescent="0.25">
      <c r="A2200" s="66"/>
      <c r="D2200" s="87"/>
      <c r="AR2200" s="66"/>
      <c r="AS2200" s="66"/>
      <c r="AT2200" s="66"/>
      <c r="AU2200" s="66"/>
      <c r="AV2200" s="66"/>
      <c r="AW2200" s="66"/>
    </row>
    <row r="2201" spans="1:49" x14ac:dyDescent="0.25">
      <c r="A2201" s="66"/>
      <c r="D2201" s="87"/>
      <c r="AR2201" s="66"/>
      <c r="AS2201" s="66"/>
      <c r="AT2201" s="66"/>
      <c r="AU2201" s="66"/>
      <c r="AV2201" s="66"/>
      <c r="AW2201" s="66"/>
    </row>
    <row r="2202" spans="1:49" x14ac:dyDescent="0.25">
      <c r="A2202" s="66"/>
      <c r="D2202" s="87"/>
      <c r="AR2202" s="66"/>
      <c r="AS2202" s="66"/>
      <c r="AT2202" s="66"/>
      <c r="AU2202" s="66"/>
      <c r="AV2202" s="66"/>
      <c r="AW2202" s="66"/>
    </row>
    <row r="2203" spans="1:49" x14ac:dyDescent="0.25">
      <c r="A2203" s="66"/>
      <c r="D2203" s="87"/>
      <c r="AR2203" s="66"/>
      <c r="AS2203" s="66"/>
      <c r="AT2203" s="66"/>
      <c r="AU2203" s="66"/>
      <c r="AV2203" s="66"/>
      <c r="AW2203" s="66"/>
    </row>
    <row r="2204" spans="1:49" x14ac:dyDescent="0.25">
      <c r="A2204" s="66"/>
      <c r="D2204" s="87"/>
      <c r="AR2204" s="66"/>
      <c r="AS2204" s="66"/>
      <c r="AT2204" s="66"/>
      <c r="AU2204" s="66"/>
      <c r="AV2204" s="66"/>
      <c r="AW2204" s="66"/>
    </row>
    <row r="2205" spans="1:49" x14ac:dyDescent="0.25">
      <c r="A2205" s="66"/>
      <c r="D2205" s="87"/>
      <c r="AR2205" s="66"/>
      <c r="AS2205" s="66"/>
      <c r="AT2205" s="66"/>
      <c r="AU2205" s="66"/>
      <c r="AV2205" s="66"/>
      <c r="AW2205" s="66"/>
    </row>
    <row r="2206" spans="1:49" x14ac:dyDescent="0.25">
      <c r="A2206" s="66"/>
      <c r="D2206" s="87"/>
      <c r="AR2206" s="66"/>
      <c r="AS2206" s="66"/>
      <c r="AT2206" s="66"/>
      <c r="AU2206" s="66"/>
      <c r="AV2206" s="66"/>
      <c r="AW2206" s="66"/>
    </row>
    <row r="2207" spans="1:49" x14ac:dyDescent="0.25">
      <c r="A2207" s="66"/>
      <c r="D2207" s="87"/>
      <c r="AR2207" s="66"/>
      <c r="AS2207" s="66"/>
      <c r="AT2207" s="66"/>
      <c r="AU2207" s="66"/>
      <c r="AV2207" s="66"/>
      <c r="AW2207" s="66"/>
    </row>
    <row r="2208" spans="1:49" x14ac:dyDescent="0.25">
      <c r="A2208" s="66"/>
      <c r="D2208" s="87"/>
      <c r="AR2208" s="66"/>
      <c r="AS2208" s="66"/>
      <c r="AT2208" s="66"/>
      <c r="AU2208" s="66"/>
      <c r="AV2208" s="66"/>
      <c r="AW2208" s="66"/>
    </row>
    <row r="2209" spans="1:49" x14ac:dyDescent="0.25">
      <c r="A2209" s="66"/>
      <c r="D2209" s="87"/>
      <c r="AR2209" s="66"/>
      <c r="AS2209" s="66"/>
      <c r="AT2209" s="66"/>
      <c r="AU2209" s="66"/>
      <c r="AV2209" s="66"/>
      <c r="AW2209" s="66"/>
    </row>
    <row r="2210" spans="1:49" x14ac:dyDescent="0.25">
      <c r="A2210" s="66"/>
      <c r="D2210" s="87"/>
      <c r="AR2210" s="66"/>
      <c r="AS2210" s="66"/>
      <c r="AT2210" s="66"/>
      <c r="AU2210" s="66"/>
      <c r="AV2210" s="66"/>
      <c r="AW2210" s="66"/>
    </row>
    <row r="2211" spans="1:49" x14ac:dyDescent="0.25">
      <c r="A2211" s="66"/>
      <c r="D2211" s="87"/>
      <c r="AR2211" s="66"/>
      <c r="AS2211" s="66"/>
      <c r="AT2211" s="66"/>
      <c r="AU2211" s="66"/>
      <c r="AV2211" s="66"/>
      <c r="AW2211" s="66"/>
    </row>
    <row r="2212" spans="1:49" x14ac:dyDescent="0.25">
      <c r="A2212" s="66"/>
      <c r="D2212" s="87"/>
      <c r="AR2212" s="66"/>
      <c r="AS2212" s="66"/>
      <c r="AT2212" s="66"/>
      <c r="AU2212" s="66"/>
      <c r="AV2212" s="66"/>
      <c r="AW2212" s="66"/>
    </row>
    <row r="2213" spans="1:49" x14ac:dyDescent="0.25">
      <c r="A2213" s="66"/>
      <c r="D2213" s="87"/>
      <c r="AR2213" s="66"/>
      <c r="AS2213" s="66"/>
      <c r="AT2213" s="66"/>
      <c r="AU2213" s="66"/>
      <c r="AV2213" s="66"/>
      <c r="AW2213" s="66"/>
    </row>
    <row r="2214" spans="1:49" x14ac:dyDescent="0.25">
      <c r="A2214" s="66"/>
      <c r="D2214" s="87"/>
      <c r="AR2214" s="66"/>
      <c r="AS2214" s="66"/>
      <c r="AT2214" s="66"/>
      <c r="AU2214" s="66"/>
      <c r="AV2214" s="66"/>
      <c r="AW2214" s="66"/>
    </row>
    <row r="2215" spans="1:49" x14ac:dyDescent="0.25">
      <c r="A2215" s="66"/>
      <c r="D2215" s="87"/>
      <c r="AR2215" s="66"/>
      <c r="AS2215" s="66"/>
      <c r="AT2215" s="66"/>
      <c r="AU2215" s="66"/>
      <c r="AV2215" s="66"/>
      <c r="AW2215" s="66"/>
    </row>
    <row r="2216" spans="1:49" x14ac:dyDescent="0.25">
      <c r="A2216" s="66"/>
      <c r="D2216" s="87"/>
      <c r="AR2216" s="66"/>
      <c r="AS2216" s="66"/>
      <c r="AT2216" s="66"/>
      <c r="AU2216" s="66"/>
      <c r="AV2216" s="66"/>
      <c r="AW2216" s="66"/>
    </row>
    <row r="2217" spans="1:49" x14ac:dyDescent="0.25">
      <c r="A2217" s="66"/>
      <c r="D2217" s="87"/>
      <c r="AR2217" s="66"/>
      <c r="AS2217" s="66"/>
      <c r="AT2217" s="66"/>
      <c r="AU2217" s="66"/>
      <c r="AV2217" s="66"/>
      <c r="AW2217" s="66"/>
    </row>
    <row r="2218" spans="1:49" x14ac:dyDescent="0.25">
      <c r="A2218" s="66"/>
      <c r="D2218" s="87"/>
      <c r="AR2218" s="66"/>
      <c r="AS2218" s="66"/>
      <c r="AT2218" s="66"/>
      <c r="AU2218" s="66"/>
      <c r="AV2218" s="66"/>
      <c r="AW2218" s="66"/>
    </row>
    <row r="2219" spans="1:49" x14ac:dyDescent="0.25">
      <c r="A2219" s="66"/>
      <c r="D2219" s="87"/>
      <c r="AR2219" s="66"/>
      <c r="AS2219" s="66"/>
      <c r="AT2219" s="66"/>
      <c r="AU2219" s="66"/>
      <c r="AV2219" s="66"/>
      <c r="AW2219" s="66"/>
    </row>
    <row r="2220" spans="1:49" x14ac:dyDescent="0.25">
      <c r="A2220" s="66"/>
      <c r="D2220" s="87"/>
      <c r="AR2220" s="66"/>
      <c r="AS2220" s="66"/>
      <c r="AT2220" s="66"/>
      <c r="AU2220" s="66"/>
      <c r="AV2220" s="66"/>
      <c r="AW2220" s="66"/>
    </row>
    <row r="2221" spans="1:49" x14ac:dyDescent="0.25">
      <c r="A2221" s="66"/>
      <c r="D2221" s="87"/>
      <c r="AR2221" s="66"/>
      <c r="AS2221" s="66"/>
      <c r="AT2221" s="66"/>
      <c r="AU2221" s="66"/>
      <c r="AV2221" s="66"/>
      <c r="AW2221" s="66"/>
    </row>
    <row r="2222" spans="1:49" x14ac:dyDescent="0.25">
      <c r="A2222" s="66"/>
      <c r="D2222" s="87"/>
      <c r="AR2222" s="66"/>
      <c r="AS2222" s="66"/>
      <c r="AT2222" s="66"/>
      <c r="AU2222" s="66"/>
      <c r="AV2222" s="66"/>
      <c r="AW2222" s="66"/>
    </row>
    <row r="2223" spans="1:49" x14ac:dyDescent="0.25">
      <c r="A2223" s="66"/>
      <c r="D2223" s="87"/>
      <c r="AR2223" s="66"/>
      <c r="AS2223" s="66"/>
      <c r="AT2223" s="66"/>
      <c r="AU2223" s="66"/>
      <c r="AV2223" s="66"/>
      <c r="AW2223" s="66"/>
    </row>
    <row r="2224" spans="1:49" x14ac:dyDescent="0.25">
      <c r="A2224" s="66"/>
      <c r="D2224" s="87"/>
      <c r="AR2224" s="66"/>
      <c r="AS2224" s="66"/>
      <c r="AT2224" s="66"/>
      <c r="AU2224" s="66"/>
      <c r="AV2224" s="66"/>
      <c r="AW2224" s="66"/>
    </row>
    <row r="2225" spans="1:49" x14ac:dyDescent="0.25">
      <c r="A2225" s="66"/>
      <c r="D2225" s="87"/>
      <c r="AR2225" s="66"/>
      <c r="AS2225" s="66"/>
      <c r="AT2225" s="66"/>
      <c r="AU2225" s="66"/>
      <c r="AV2225" s="66"/>
      <c r="AW2225" s="66"/>
    </row>
    <row r="2226" spans="1:49" x14ac:dyDescent="0.25">
      <c r="A2226" s="66"/>
      <c r="D2226" s="87"/>
      <c r="AR2226" s="66"/>
      <c r="AS2226" s="66"/>
      <c r="AT2226" s="66"/>
      <c r="AU2226" s="66"/>
      <c r="AV2226" s="66"/>
      <c r="AW2226" s="66"/>
    </row>
    <row r="2227" spans="1:49" x14ac:dyDescent="0.25">
      <c r="A2227" s="66"/>
      <c r="D2227" s="87"/>
      <c r="AR2227" s="66"/>
      <c r="AS2227" s="66"/>
      <c r="AT2227" s="66"/>
      <c r="AU2227" s="66"/>
      <c r="AV2227" s="66"/>
      <c r="AW2227" s="66"/>
    </row>
    <row r="2228" spans="1:49" x14ac:dyDescent="0.25">
      <c r="A2228" s="66"/>
      <c r="D2228" s="87"/>
      <c r="AR2228" s="66"/>
      <c r="AS2228" s="66"/>
      <c r="AT2228" s="66"/>
      <c r="AU2228" s="66"/>
      <c r="AV2228" s="66"/>
      <c r="AW2228" s="66"/>
    </row>
    <row r="2229" spans="1:49" x14ac:dyDescent="0.25">
      <c r="A2229" s="66"/>
      <c r="D2229" s="87"/>
      <c r="AR2229" s="66"/>
      <c r="AS2229" s="66"/>
      <c r="AT2229" s="66"/>
      <c r="AU2229" s="66"/>
      <c r="AV2229" s="66"/>
      <c r="AW2229" s="66"/>
    </row>
    <row r="2230" spans="1:49" x14ac:dyDescent="0.25">
      <c r="A2230" s="66"/>
      <c r="D2230" s="87"/>
      <c r="AR2230" s="66"/>
      <c r="AS2230" s="66"/>
      <c r="AT2230" s="66"/>
      <c r="AU2230" s="66"/>
      <c r="AV2230" s="66"/>
      <c r="AW2230" s="66"/>
    </row>
    <row r="2231" spans="1:49" x14ac:dyDescent="0.25">
      <c r="A2231" s="66"/>
      <c r="D2231" s="87"/>
      <c r="AR2231" s="66"/>
      <c r="AS2231" s="66"/>
      <c r="AT2231" s="66"/>
      <c r="AU2231" s="66"/>
      <c r="AV2231" s="66"/>
      <c r="AW2231" s="66"/>
    </row>
    <row r="2232" spans="1:49" x14ac:dyDescent="0.25">
      <c r="A2232" s="66"/>
      <c r="D2232" s="87"/>
      <c r="AR2232" s="66"/>
      <c r="AS2232" s="66"/>
      <c r="AT2232" s="66"/>
      <c r="AU2232" s="66"/>
      <c r="AV2232" s="66"/>
      <c r="AW2232" s="66"/>
    </row>
    <row r="2233" spans="1:49" x14ac:dyDescent="0.25">
      <c r="A2233" s="66"/>
      <c r="D2233" s="87"/>
      <c r="AR2233" s="66"/>
      <c r="AS2233" s="66"/>
      <c r="AT2233" s="66"/>
      <c r="AU2233" s="66"/>
      <c r="AV2233" s="66"/>
      <c r="AW2233" s="66"/>
    </row>
    <row r="2234" spans="1:49" x14ac:dyDescent="0.25">
      <c r="A2234" s="66"/>
      <c r="D2234" s="87"/>
      <c r="AR2234" s="66"/>
      <c r="AS2234" s="66"/>
      <c r="AT2234" s="66"/>
      <c r="AU2234" s="66"/>
      <c r="AV2234" s="66"/>
      <c r="AW2234" s="66"/>
    </row>
    <row r="2235" spans="1:49" x14ac:dyDescent="0.25">
      <c r="A2235" s="66"/>
      <c r="D2235" s="87"/>
      <c r="AR2235" s="66"/>
      <c r="AS2235" s="66"/>
      <c r="AT2235" s="66"/>
      <c r="AU2235" s="66"/>
      <c r="AV2235" s="66"/>
      <c r="AW2235" s="66"/>
    </row>
    <row r="2236" spans="1:49" x14ac:dyDescent="0.25">
      <c r="A2236" s="66"/>
      <c r="D2236" s="87"/>
      <c r="AR2236" s="66"/>
      <c r="AS2236" s="66"/>
      <c r="AT2236" s="66"/>
      <c r="AU2236" s="66"/>
      <c r="AV2236" s="66"/>
      <c r="AW2236" s="66"/>
    </row>
    <row r="2237" spans="1:49" x14ac:dyDescent="0.25">
      <c r="A2237" s="66"/>
      <c r="D2237" s="87"/>
      <c r="AR2237" s="66"/>
      <c r="AS2237" s="66"/>
      <c r="AT2237" s="66"/>
      <c r="AU2237" s="66"/>
      <c r="AV2237" s="66"/>
      <c r="AW2237" s="66"/>
    </row>
    <row r="2238" spans="1:49" x14ac:dyDescent="0.25">
      <c r="A2238" s="66"/>
      <c r="D2238" s="87"/>
      <c r="AR2238" s="66"/>
      <c r="AS2238" s="66"/>
      <c r="AT2238" s="66"/>
      <c r="AU2238" s="66"/>
      <c r="AV2238" s="66"/>
      <c r="AW2238" s="66"/>
    </row>
    <row r="2239" spans="1:49" x14ac:dyDescent="0.25">
      <c r="A2239" s="66"/>
      <c r="D2239" s="87"/>
      <c r="AR2239" s="66"/>
      <c r="AS2239" s="66"/>
      <c r="AT2239" s="66"/>
      <c r="AU2239" s="66"/>
      <c r="AV2239" s="66"/>
      <c r="AW2239" s="66"/>
    </row>
    <row r="2240" spans="1:49" x14ac:dyDescent="0.25">
      <c r="A2240" s="66"/>
      <c r="D2240" s="87"/>
      <c r="AR2240" s="66"/>
      <c r="AS2240" s="66"/>
      <c r="AT2240" s="66"/>
      <c r="AU2240" s="66"/>
      <c r="AV2240" s="66"/>
      <c r="AW2240" s="66"/>
    </row>
    <row r="2241" spans="1:49" x14ac:dyDescent="0.25">
      <c r="A2241" s="66"/>
      <c r="D2241" s="87"/>
      <c r="AR2241" s="66"/>
      <c r="AS2241" s="66"/>
      <c r="AT2241" s="66"/>
      <c r="AU2241" s="66"/>
      <c r="AV2241" s="66"/>
      <c r="AW2241" s="66"/>
    </row>
    <row r="2242" spans="1:49" x14ac:dyDescent="0.25">
      <c r="A2242" s="66"/>
      <c r="D2242" s="87"/>
      <c r="AR2242" s="66"/>
      <c r="AS2242" s="66"/>
      <c r="AT2242" s="66"/>
      <c r="AU2242" s="66"/>
      <c r="AV2242" s="66"/>
      <c r="AW2242" s="66"/>
    </row>
    <row r="2243" spans="1:49" x14ac:dyDescent="0.25">
      <c r="A2243" s="66"/>
      <c r="D2243" s="87"/>
      <c r="AR2243" s="66"/>
      <c r="AS2243" s="66"/>
      <c r="AT2243" s="66"/>
      <c r="AU2243" s="66"/>
      <c r="AV2243" s="66"/>
      <c r="AW2243" s="66"/>
    </row>
    <row r="2244" spans="1:49" x14ac:dyDescent="0.25">
      <c r="A2244" s="66"/>
      <c r="D2244" s="87"/>
      <c r="AR2244" s="66"/>
      <c r="AS2244" s="66"/>
      <c r="AT2244" s="66"/>
      <c r="AU2244" s="66"/>
      <c r="AV2244" s="66"/>
      <c r="AW2244" s="66"/>
    </row>
    <row r="2245" spans="1:49" x14ac:dyDescent="0.25">
      <c r="A2245" s="66"/>
      <c r="D2245" s="87"/>
      <c r="AR2245" s="66"/>
      <c r="AS2245" s="66"/>
      <c r="AT2245" s="66"/>
      <c r="AU2245" s="66"/>
      <c r="AV2245" s="66"/>
      <c r="AW2245" s="66"/>
    </row>
    <row r="2246" spans="1:49" x14ac:dyDescent="0.25">
      <c r="A2246" s="66"/>
      <c r="D2246" s="87"/>
      <c r="AR2246" s="66"/>
      <c r="AS2246" s="66"/>
      <c r="AT2246" s="66"/>
      <c r="AU2246" s="66"/>
      <c r="AV2246" s="66"/>
      <c r="AW2246" s="66"/>
    </row>
    <row r="2247" spans="1:49" x14ac:dyDescent="0.25">
      <c r="A2247" s="66"/>
      <c r="D2247" s="87"/>
      <c r="AR2247" s="66"/>
      <c r="AS2247" s="66"/>
      <c r="AT2247" s="66"/>
      <c r="AU2247" s="66"/>
      <c r="AV2247" s="66"/>
      <c r="AW2247" s="66"/>
    </row>
    <row r="2248" spans="1:49" x14ac:dyDescent="0.25">
      <c r="A2248" s="66"/>
      <c r="D2248" s="87"/>
      <c r="AR2248" s="66"/>
      <c r="AS2248" s="66"/>
      <c r="AT2248" s="66"/>
      <c r="AU2248" s="66"/>
      <c r="AV2248" s="66"/>
      <c r="AW2248" s="66"/>
    </row>
    <row r="2249" spans="1:49" x14ac:dyDescent="0.25">
      <c r="A2249" s="66"/>
      <c r="D2249" s="87"/>
      <c r="AR2249" s="66"/>
      <c r="AS2249" s="66"/>
      <c r="AT2249" s="66"/>
      <c r="AU2249" s="66"/>
      <c r="AV2249" s="66"/>
      <c r="AW2249" s="66"/>
    </row>
    <row r="2250" spans="1:49" x14ac:dyDescent="0.25">
      <c r="A2250" s="66"/>
      <c r="D2250" s="87"/>
      <c r="AR2250" s="66"/>
      <c r="AS2250" s="66"/>
      <c r="AT2250" s="66"/>
      <c r="AU2250" s="66"/>
      <c r="AV2250" s="66"/>
      <c r="AW2250" s="66"/>
    </row>
    <row r="2251" spans="1:49" x14ac:dyDescent="0.25">
      <c r="A2251" s="66"/>
      <c r="D2251" s="87"/>
      <c r="AR2251" s="66"/>
      <c r="AS2251" s="66"/>
      <c r="AT2251" s="66"/>
      <c r="AU2251" s="66"/>
      <c r="AV2251" s="66"/>
      <c r="AW2251" s="66"/>
    </row>
    <row r="2252" spans="1:49" x14ac:dyDescent="0.25">
      <c r="A2252" s="66"/>
      <c r="D2252" s="87"/>
      <c r="AR2252" s="66"/>
      <c r="AS2252" s="66"/>
      <c r="AT2252" s="66"/>
      <c r="AU2252" s="66"/>
      <c r="AV2252" s="66"/>
      <c r="AW2252" s="66"/>
    </row>
    <row r="2253" spans="1:49" x14ac:dyDescent="0.25">
      <c r="A2253" s="66"/>
      <c r="D2253" s="87"/>
      <c r="AR2253" s="66"/>
      <c r="AS2253" s="66"/>
      <c r="AT2253" s="66"/>
      <c r="AU2253" s="66"/>
      <c r="AV2253" s="66"/>
      <c r="AW2253" s="66"/>
    </row>
    <row r="2254" spans="1:49" x14ac:dyDescent="0.25">
      <c r="A2254" s="66"/>
      <c r="D2254" s="87"/>
      <c r="AR2254" s="66"/>
      <c r="AS2254" s="66"/>
      <c r="AT2254" s="66"/>
      <c r="AU2254" s="66"/>
      <c r="AV2254" s="66"/>
      <c r="AW2254" s="66"/>
    </row>
    <row r="2255" spans="1:49" x14ac:dyDescent="0.25">
      <c r="A2255" s="66"/>
      <c r="D2255" s="87"/>
      <c r="AR2255" s="66"/>
      <c r="AS2255" s="66"/>
      <c r="AT2255" s="66"/>
      <c r="AU2255" s="66"/>
      <c r="AV2255" s="66"/>
      <c r="AW2255" s="66"/>
    </row>
    <row r="2256" spans="1:49" x14ac:dyDescent="0.25">
      <c r="A2256" s="66"/>
      <c r="D2256" s="87"/>
      <c r="AR2256" s="66"/>
      <c r="AS2256" s="66"/>
      <c r="AT2256" s="66"/>
      <c r="AU2256" s="66"/>
      <c r="AV2256" s="66"/>
      <c r="AW2256" s="66"/>
    </row>
    <row r="2257" spans="1:49" x14ac:dyDescent="0.25">
      <c r="A2257" s="66"/>
      <c r="D2257" s="87"/>
      <c r="AR2257" s="66"/>
      <c r="AS2257" s="66"/>
      <c r="AT2257" s="66"/>
      <c r="AU2257" s="66"/>
      <c r="AV2257" s="66"/>
      <c r="AW2257" s="66"/>
    </row>
    <row r="2258" spans="1:49" x14ac:dyDescent="0.25">
      <c r="A2258" s="66"/>
      <c r="D2258" s="87"/>
      <c r="AR2258" s="66"/>
      <c r="AS2258" s="66"/>
      <c r="AT2258" s="66"/>
      <c r="AU2258" s="66"/>
      <c r="AV2258" s="66"/>
      <c r="AW2258" s="66"/>
    </row>
    <row r="2259" spans="1:49" x14ac:dyDescent="0.25">
      <c r="A2259" s="66"/>
      <c r="D2259" s="87"/>
      <c r="AR2259" s="66"/>
      <c r="AS2259" s="66"/>
      <c r="AT2259" s="66"/>
      <c r="AU2259" s="66"/>
      <c r="AV2259" s="66"/>
      <c r="AW2259" s="66"/>
    </row>
    <row r="2260" spans="1:49" x14ac:dyDescent="0.25">
      <c r="A2260" s="66"/>
      <c r="D2260" s="87"/>
      <c r="AR2260" s="66"/>
      <c r="AS2260" s="66"/>
      <c r="AT2260" s="66"/>
      <c r="AU2260" s="66"/>
      <c r="AV2260" s="66"/>
      <c r="AW2260" s="66"/>
    </row>
    <row r="2261" spans="1:49" x14ac:dyDescent="0.25">
      <c r="A2261" s="66"/>
      <c r="D2261" s="87"/>
      <c r="AR2261" s="66"/>
      <c r="AS2261" s="66"/>
      <c r="AT2261" s="66"/>
      <c r="AU2261" s="66"/>
      <c r="AV2261" s="66"/>
      <c r="AW2261" s="66"/>
    </row>
    <row r="2262" spans="1:49" x14ac:dyDescent="0.25">
      <c r="A2262" s="66"/>
      <c r="D2262" s="87"/>
      <c r="AR2262" s="66"/>
      <c r="AS2262" s="66"/>
      <c r="AT2262" s="66"/>
      <c r="AU2262" s="66"/>
      <c r="AV2262" s="66"/>
      <c r="AW2262" s="66"/>
    </row>
    <row r="2263" spans="1:49" x14ac:dyDescent="0.25">
      <c r="A2263" s="66"/>
      <c r="D2263" s="87"/>
      <c r="AR2263" s="66"/>
      <c r="AS2263" s="66"/>
      <c r="AT2263" s="66"/>
      <c r="AU2263" s="66"/>
      <c r="AV2263" s="66"/>
      <c r="AW2263" s="66"/>
    </row>
    <row r="2264" spans="1:49" x14ac:dyDescent="0.25">
      <c r="A2264" s="66"/>
      <c r="D2264" s="87"/>
      <c r="AR2264" s="66"/>
      <c r="AS2264" s="66"/>
      <c r="AT2264" s="66"/>
      <c r="AU2264" s="66"/>
      <c r="AV2264" s="66"/>
      <c r="AW2264" s="66"/>
    </row>
    <row r="2265" spans="1:49" x14ac:dyDescent="0.25">
      <c r="A2265" s="66"/>
      <c r="D2265" s="87"/>
      <c r="AR2265" s="66"/>
      <c r="AS2265" s="66"/>
      <c r="AT2265" s="66"/>
      <c r="AU2265" s="66"/>
      <c r="AV2265" s="66"/>
      <c r="AW2265" s="66"/>
    </row>
    <row r="2266" spans="1:49" x14ac:dyDescent="0.25">
      <c r="A2266" s="66"/>
      <c r="D2266" s="87"/>
      <c r="AR2266" s="66"/>
      <c r="AS2266" s="66"/>
      <c r="AT2266" s="66"/>
      <c r="AU2266" s="66"/>
      <c r="AV2266" s="66"/>
      <c r="AW2266" s="66"/>
    </row>
    <row r="2267" spans="1:49" x14ac:dyDescent="0.25">
      <c r="A2267" s="66"/>
      <c r="D2267" s="87"/>
      <c r="AR2267" s="66"/>
      <c r="AS2267" s="66"/>
      <c r="AT2267" s="66"/>
      <c r="AU2267" s="66"/>
      <c r="AV2267" s="66"/>
      <c r="AW2267" s="66"/>
    </row>
    <row r="2268" spans="1:49" x14ac:dyDescent="0.25">
      <c r="A2268" s="66"/>
      <c r="D2268" s="87"/>
      <c r="AR2268" s="66"/>
      <c r="AS2268" s="66"/>
      <c r="AT2268" s="66"/>
      <c r="AU2268" s="66"/>
      <c r="AV2268" s="66"/>
      <c r="AW2268" s="66"/>
    </row>
    <row r="2269" spans="1:49" x14ac:dyDescent="0.25">
      <c r="A2269" s="66"/>
      <c r="D2269" s="87"/>
      <c r="AR2269" s="66"/>
      <c r="AS2269" s="66"/>
      <c r="AT2269" s="66"/>
      <c r="AU2269" s="66"/>
      <c r="AV2269" s="66"/>
      <c r="AW2269" s="66"/>
    </row>
    <row r="2270" spans="1:49" x14ac:dyDescent="0.25">
      <c r="A2270" s="66"/>
      <c r="D2270" s="87"/>
      <c r="AR2270" s="66"/>
      <c r="AS2270" s="66"/>
      <c r="AT2270" s="66"/>
      <c r="AU2270" s="66"/>
      <c r="AV2270" s="66"/>
      <c r="AW2270" s="66"/>
    </row>
    <row r="2271" spans="1:49" x14ac:dyDescent="0.25">
      <c r="A2271" s="66"/>
      <c r="D2271" s="87"/>
      <c r="AR2271" s="66"/>
      <c r="AS2271" s="66"/>
      <c r="AT2271" s="66"/>
      <c r="AU2271" s="66"/>
      <c r="AV2271" s="66"/>
      <c r="AW2271" s="66"/>
    </row>
    <row r="2272" spans="1:49" x14ac:dyDescent="0.25">
      <c r="A2272" s="66"/>
      <c r="D2272" s="87"/>
      <c r="AR2272" s="66"/>
      <c r="AS2272" s="66"/>
      <c r="AT2272" s="66"/>
      <c r="AU2272" s="66"/>
      <c r="AV2272" s="66"/>
      <c r="AW2272" s="66"/>
    </row>
    <row r="2273" spans="1:49" x14ac:dyDescent="0.25">
      <c r="A2273" s="66"/>
      <c r="D2273" s="87"/>
      <c r="AR2273" s="66"/>
      <c r="AS2273" s="66"/>
      <c r="AT2273" s="66"/>
      <c r="AU2273" s="66"/>
      <c r="AV2273" s="66"/>
      <c r="AW2273" s="66"/>
    </row>
    <row r="2274" spans="1:49" x14ac:dyDescent="0.25">
      <c r="A2274" s="66"/>
      <c r="D2274" s="87"/>
      <c r="AR2274" s="66"/>
      <c r="AS2274" s="66"/>
      <c r="AT2274" s="66"/>
      <c r="AU2274" s="66"/>
      <c r="AV2274" s="66"/>
      <c r="AW2274" s="66"/>
    </row>
    <row r="2275" spans="1:49" x14ac:dyDescent="0.25">
      <c r="A2275" s="66"/>
      <c r="D2275" s="87"/>
      <c r="AR2275" s="66"/>
      <c r="AS2275" s="66"/>
      <c r="AT2275" s="66"/>
      <c r="AU2275" s="66"/>
      <c r="AV2275" s="66"/>
      <c r="AW2275" s="66"/>
    </row>
    <row r="2276" spans="1:49" x14ac:dyDescent="0.25">
      <c r="A2276" s="66"/>
      <c r="D2276" s="87"/>
      <c r="AR2276" s="66"/>
      <c r="AS2276" s="66"/>
      <c r="AT2276" s="66"/>
      <c r="AU2276" s="66"/>
      <c r="AV2276" s="66"/>
      <c r="AW2276" s="66"/>
    </row>
    <row r="2277" spans="1:49" x14ac:dyDescent="0.25">
      <c r="A2277" s="66"/>
      <c r="D2277" s="87"/>
      <c r="AR2277" s="66"/>
      <c r="AS2277" s="66"/>
      <c r="AT2277" s="66"/>
      <c r="AU2277" s="66"/>
      <c r="AV2277" s="66"/>
      <c r="AW2277" s="66"/>
    </row>
    <row r="2278" spans="1:49" x14ac:dyDescent="0.25">
      <c r="A2278" s="66"/>
      <c r="D2278" s="87"/>
      <c r="AR2278" s="66"/>
      <c r="AS2278" s="66"/>
      <c r="AT2278" s="66"/>
      <c r="AU2278" s="66"/>
      <c r="AV2278" s="66"/>
      <c r="AW2278" s="66"/>
    </row>
    <row r="2279" spans="1:49" x14ac:dyDescent="0.25">
      <c r="A2279" s="66"/>
      <c r="D2279" s="87"/>
      <c r="AR2279" s="66"/>
      <c r="AS2279" s="66"/>
      <c r="AT2279" s="66"/>
      <c r="AU2279" s="66"/>
      <c r="AV2279" s="66"/>
      <c r="AW2279" s="66"/>
    </row>
    <row r="2280" spans="1:49" x14ac:dyDescent="0.25">
      <c r="A2280" s="66"/>
      <c r="D2280" s="87"/>
      <c r="AR2280" s="66"/>
      <c r="AS2280" s="66"/>
      <c r="AT2280" s="66"/>
      <c r="AU2280" s="66"/>
      <c r="AV2280" s="66"/>
      <c r="AW2280" s="66"/>
    </row>
    <row r="2281" spans="1:49" x14ac:dyDescent="0.25">
      <c r="A2281" s="66"/>
      <c r="D2281" s="87"/>
      <c r="AR2281" s="66"/>
      <c r="AS2281" s="66"/>
      <c r="AT2281" s="66"/>
      <c r="AU2281" s="66"/>
      <c r="AV2281" s="66"/>
      <c r="AW2281" s="66"/>
    </row>
    <row r="2282" spans="1:49" x14ac:dyDescent="0.25">
      <c r="A2282" s="66"/>
      <c r="D2282" s="87"/>
      <c r="AR2282" s="66"/>
      <c r="AS2282" s="66"/>
      <c r="AT2282" s="66"/>
      <c r="AU2282" s="66"/>
      <c r="AV2282" s="66"/>
      <c r="AW2282" s="66"/>
    </row>
    <row r="2283" spans="1:49" x14ac:dyDescent="0.25">
      <c r="A2283" s="66"/>
      <c r="D2283" s="87"/>
      <c r="AR2283" s="66"/>
      <c r="AS2283" s="66"/>
      <c r="AT2283" s="66"/>
      <c r="AU2283" s="66"/>
      <c r="AV2283" s="66"/>
      <c r="AW2283" s="66"/>
    </row>
    <row r="2284" spans="1:49" x14ac:dyDescent="0.25">
      <c r="A2284" s="66"/>
      <c r="D2284" s="87"/>
      <c r="AR2284" s="66"/>
      <c r="AS2284" s="66"/>
      <c r="AT2284" s="66"/>
      <c r="AU2284" s="66"/>
      <c r="AV2284" s="66"/>
      <c r="AW2284" s="66"/>
    </row>
    <row r="2285" spans="1:49" x14ac:dyDescent="0.25">
      <c r="A2285" s="66"/>
      <c r="D2285" s="87"/>
      <c r="AR2285" s="66"/>
      <c r="AS2285" s="66"/>
      <c r="AT2285" s="66"/>
      <c r="AU2285" s="66"/>
      <c r="AV2285" s="66"/>
      <c r="AW2285" s="66"/>
    </row>
    <row r="2286" spans="1:49" x14ac:dyDescent="0.25">
      <c r="A2286" s="66"/>
      <c r="D2286" s="87"/>
      <c r="AR2286" s="66"/>
      <c r="AS2286" s="66"/>
      <c r="AT2286" s="66"/>
      <c r="AU2286" s="66"/>
      <c r="AV2286" s="66"/>
      <c r="AW2286" s="66"/>
    </row>
    <row r="2287" spans="1:49" x14ac:dyDescent="0.25">
      <c r="A2287" s="66"/>
      <c r="D2287" s="87"/>
      <c r="AR2287" s="66"/>
      <c r="AS2287" s="66"/>
      <c r="AT2287" s="66"/>
      <c r="AU2287" s="66"/>
      <c r="AV2287" s="66"/>
      <c r="AW2287" s="66"/>
    </row>
    <row r="2288" spans="1:49" x14ac:dyDescent="0.25">
      <c r="A2288" s="66"/>
      <c r="D2288" s="87"/>
      <c r="AR2288" s="66"/>
      <c r="AS2288" s="66"/>
      <c r="AT2288" s="66"/>
      <c r="AU2288" s="66"/>
      <c r="AV2288" s="66"/>
      <c r="AW2288" s="66"/>
    </row>
    <row r="2289" spans="1:49" x14ac:dyDescent="0.25">
      <c r="A2289" s="66"/>
      <c r="D2289" s="87"/>
      <c r="AR2289" s="66"/>
      <c r="AS2289" s="66"/>
      <c r="AT2289" s="66"/>
      <c r="AU2289" s="66"/>
      <c r="AV2289" s="66"/>
      <c r="AW2289" s="66"/>
    </row>
    <row r="2290" spans="1:49" x14ac:dyDescent="0.25">
      <c r="A2290" s="66"/>
      <c r="D2290" s="87"/>
      <c r="AR2290" s="66"/>
      <c r="AS2290" s="66"/>
      <c r="AT2290" s="66"/>
      <c r="AU2290" s="66"/>
      <c r="AV2290" s="66"/>
      <c r="AW2290" s="66"/>
    </row>
    <row r="2291" spans="1:49" x14ac:dyDescent="0.25">
      <c r="A2291" s="66"/>
      <c r="D2291" s="87"/>
      <c r="AR2291" s="66"/>
      <c r="AS2291" s="66"/>
      <c r="AT2291" s="66"/>
      <c r="AU2291" s="66"/>
      <c r="AV2291" s="66"/>
      <c r="AW2291" s="66"/>
    </row>
    <row r="2292" spans="1:49" x14ac:dyDescent="0.25">
      <c r="A2292" s="66"/>
      <c r="D2292" s="87"/>
      <c r="AR2292" s="66"/>
      <c r="AS2292" s="66"/>
      <c r="AT2292" s="66"/>
      <c r="AU2292" s="66"/>
      <c r="AV2292" s="66"/>
      <c r="AW2292" s="66"/>
    </row>
    <row r="2293" spans="1:49" x14ac:dyDescent="0.25">
      <c r="A2293" s="66"/>
      <c r="D2293" s="87"/>
      <c r="AR2293" s="66"/>
      <c r="AS2293" s="66"/>
      <c r="AT2293" s="66"/>
      <c r="AU2293" s="66"/>
      <c r="AV2293" s="66"/>
      <c r="AW2293" s="66"/>
    </row>
    <row r="2294" spans="1:49" x14ac:dyDescent="0.25">
      <c r="A2294" s="66"/>
      <c r="D2294" s="87"/>
      <c r="AR2294" s="66"/>
      <c r="AS2294" s="66"/>
      <c r="AT2294" s="66"/>
      <c r="AU2294" s="66"/>
      <c r="AV2294" s="66"/>
      <c r="AW2294" s="66"/>
    </row>
    <row r="2295" spans="1:49" x14ac:dyDescent="0.25">
      <c r="A2295" s="66"/>
      <c r="D2295" s="87"/>
      <c r="AR2295" s="66"/>
      <c r="AS2295" s="66"/>
      <c r="AT2295" s="66"/>
      <c r="AU2295" s="66"/>
      <c r="AV2295" s="66"/>
      <c r="AW2295" s="66"/>
    </row>
    <row r="2296" spans="1:49" x14ac:dyDescent="0.25">
      <c r="A2296" s="66"/>
      <c r="D2296" s="87"/>
      <c r="AR2296" s="66"/>
      <c r="AS2296" s="66"/>
      <c r="AT2296" s="66"/>
      <c r="AU2296" s="66"/>
      <c r="AV2296" s="66"/>
      <c r="AW2296" s="66"/>
    </row>
    <row r="2297" spans="1:49" x14ac:dyDescent="0.25">
      <c r="A2297" s="66"/>
      <c r="D2297" s="87"/>
      <c r="AR2297" s="66"/>
      <c r="AS2297" s="66"/>
      <c r="AT2297" s="66"/>
      <c r="AU2297" s="66"/>
      <c r="AV2297" s="66"/>
      <c r="AW2297" s="66"/>
    </row>
    <row r="2298" spans="1:49" x14ac:dyDescent="0.25">
      <c r="A2298" s="66"/>
      <c r="D2298" s="87"/>
      <c r="AR2298" s="66"/>
      <c r="AS2298" s="66"/>
      <c r="AT2298" s="66"/>
      <c r="AU2298" s="66"/>
      <c r="AV2298" s="66"/>
      <c r="AW2298" s="66"/>
    </row>
    <row r="2299" spans="1:49" x14ac:dyDescent="0.25">
      <c r="A2299" s="66"/>
      <c r="D2299" s="87"/>
      <c r="AR2299" s="66"/>
      <c r="AS2299" s="66"/>
      <c r="AT2299" s="66"/>
      <c r="AU2299" s="66"/>
      <c r="AV2299" s="66"/>
      <c r="AW2299" s="66"/>
    </row>
    <row r="2300" spans="1:49" x14ac:dyDescent="0.25">
      <c r="A2300" s="66"/>
      <c r="D2300" s="87"/>
      <c r="AR2300" s="66"/>
      <c r="AS2300" s="66"/>
      <c r="AT2300" s="66"/>
      <c r="AU2300" s="66"/>
      <c r="AV2300" s="66"/>
      <c r="AW2300" s="66"/>
    </row>
    <row r="2301" spans="1:49" x14ac:dyDescent="0.25">
      <c r="A2301" s="66"/>
      <c r="D2301" s="87"/>
      <c r="AR2301" s="66"/>
      <c r="AS2301" s="66"/>
      <c r="AT2301" s="66"/>
      <c r="AU2301" s="66"/>
      <c r="AV2301" s="66"/>
      <c r="AW2301" s="66"/>
    </row>
    <row r="2302" spans="1:49" x14ac:dyDescent="0.25">
      <c r="A2302" s="66"/>
      <c r="D2302" s="87"/>
      <c r="AR2302" s="66"/>
      <c r="AS2302" s="66"/>
      <c r="AT2302" s="66"/>
      <c r="AU2302" s="66"/>
      <c r="AV2302" s="66"/>
      <c r="AW2302" s="66"/>
    </row>
    <row r="2303" spans="1:49" x14ac:dyDescent="0.25">
      <c r="A2303" s="66"/>
      <c r="D2303" s="87"/>
      <c r="AR2303" s="66"/>
      <c r="AS2303" s="66"/>
      <c r="AT2303" s="66"/>
      <c r="AU2303" s="66"/>
      <c r="AV2303" s="66"/>
      <c r="AW2303" s="66"/>
    </row>
    <row r="2304" spans="1:49" x14ac:dyDescent="0.25">
      <c r="A2304" s="66"/>
      <c r="D2304" s="87"/>
      <c r="AR2304" s="66"/>
      <c r="AS2304" s="66"/>
      <c r="AT2304" s="66"/>
      <c r="AU2304" s="66"/>
      <c r="AV2304" s="66"/>
      <c r="AW2304" s="66"/>
    </row>
    <row r="2305" spans="1:49" x14ac:dyDescent="0.25">
      <c r="A2305" s="66"/>
      <c r="D2305" s="87"/>
      <c r="AR2305" s="66"/>
      <c r="AS2305" s="66"/>
      <c r="AT2305" s="66"/>
      <c r="AU2305" s="66"/>
      <c r="AV2305" s="66"/>
      <c r="AW2305" s="66"/>
    </row>
    <row r="2306" spans="1:49" x14ac:dyDescent="0.25">
      <c r="A2306" s="66"/>
      <c r="D2306" s="87"/>
      <c r="AR2306" s="66"/>
      <c r="AS2306" s="66"/>
      <c r="AT2306" s="66"/>
      <c r="AU2306" s="66"/>
      <c r="AV2306" s="66"/>
      <c r="AW2306" s="66"/>
    </row>
    <row r="2307" spans="1:49" x14ac:dyDescent="0.25">
      <c r="A2307" s="66"/>
      <c r="D2307" s="87"/>
      <c r="AR2307" s="66"/>
      <c r="AS2307" s="66"/>
      <c r="AT2307" s="66"/>
      <c r="AU2307" s="66"/>
      <c r="AV2307" s="66"/>
      <c r="AW2307" s="66"/>
    </row>
    <row r="2308" spans="1:49" x14ac:dyDescent="0.25">
      <c r="A2308" s="66"/>
      <c r="D2308" s="87"/>
      <c r="AR2308" s="66"/>
      <c r="AS2308" s="66"/>
      <c r="AT2308" s="66"/>
      <c r="AU2308" s="66"/>
      <c r="AV2308" s="66"/>
      <c r="AW2308" s="66"/>
    </row>
    <row r="2309" spans="1:49" x14ac:dyDescent="0.25">
      <c r="A2309" s="66"/>
      <c r="D2309" s="87"/>
      <c r="AR2309" s="66"/>
      <c r="AS2309" s="66"/>
      <c r="AT2309" s="66"/>
      <c r="AU2309" s="66"/>
      <c r="AV2309" s="66"/>
      <c r="AW2309" s="66"/>
    </row>
    <row r="2310" spans="1:49" x14ac:dyDescent="0.25">
      <c r="A2310" s="66"/>
      <c r="D2310" s="87"/>
      <c r="AR2310" s="66"/>
      <c r="AS2310" s="66"/>
      <c r="AT2310" s="66"/>
      <c r="AU2310" s="66"/>
      <c r="AV2310" s="66"/>
      <c r="AW2310" s="66"/>
    </row>
    <row r="2311" spans="1:49" x14ac:dyDescent="0.25">
      <c r="A2311" s="66"/>
      <c r="D2311" s="87"/>
      <c r="AR2311" s="66"/>
      <c r="AS2311" s="66"/>
      <c r="AT2311" s="66"/>
      <c r="AU2311" s="66"/>
      <c r="AV2311" s="66"/>
      <c r="AW2311" s="66"/>
    </row>
    <row r="2312" spans="1:49" x14ac:dyDescent="0.25">
      <c r="A2312" s="66"/>
      <c r="D2312" s="87"/>
      <c r="AR2312" s="66"/>
      <c r="AS2312" s="66"/>
      <c r="AT2312" s="66"/>
      <c r="AU2312" s="66"/>
      <c r="AV2312" s="66"/>
      <c r="AW2312" s="66"/>
    </row>
    <row r="2313" spans="1:49" x14ac:dyDescent="0.25">
      <c r="A2313" s="66"/>
      <c r="D2313" s="87"/>
      <c r="AR2313" s="66"/>
      <c r="AS2313" s="66"/>
      <c r="AT2313" s="66"/>
      <c r="AU2313" s="66"/>
      <c r="AV2313" s="66"/>
      <c r="AW2313" s="66"/>
    </row>
    <row r="2314" spans="1:49" x14ac:dyDescent="0.25">
      <c r="A2314" s="66"/>
      <c r="D2314" s="87"/>
      <c r="AR2314" s="66"/>
      <c r="AS2314" s="66"/>
      <c r="AT2314" s="66"/>
      <c r="AU2314" s="66"/>
      <c r="AV2314" s="66"/>
      <c r="AW2314" s="66"/>
    </row>
    <row r="2315" spans="1:49" x14ac:dyDescent="0.25">
      <c r="A2315" s="66"/>
      <c r="D2315" s="87"/>
      <c r="AR2315" s="66"/>
      <c r="AS2315" s="66"/>
      <c r="AT2315" s="66"/>
      <c r="AU2315" s="66"/>
      <c r="AV2315" s="66"/>
      <c r="AW2315" s="66"/>
    </row>
    <row r="2316" spans="1:49" x14ac:dyDescent="0.25">
      <c r="A2316" s="66"/>
      <c r="D2316" s="87"/>
      <c r="AR2316" s="66"/>
      <c r="AS2316" s="66"/>
      <c r="AT2316" s="66"/>
      <c r="AU2316" s="66"/>
      <c r="AV2316" s="66"/>
      <c r="AW2316" s="66"/>
    </row>
    <row r="2317" spans="1:49" x14ac:dyDescent="0.25">
      <c r="A2317" s="66"/>
      <c r="D2317" s="87"/>
      <c r="AR2317" s="66"/>
      <c r="AS2317" s="66"/>
      <c r="AT2317" s="66"/>
      <c r="AU2317" s="66"/>
      <c r="AV2317" s="66"/>
      <c r="AW2317" s="66"/>
    </row>
    <row r="2318" spans="1:49" x14ac:dyDescent="0.25">
      <c r="A2318" s="66"/>
      <c r="D2318" s="87"/>
      <c r="AR2318" s="66"/>
      <c r="AS2318" s="66"/>
      <c r="AT2318" s="66"/>
      <c r="AU2318" s="66"/>
      <c r="AV2318" s="66"/>
      <c r="AW2318" s="66"/>
    </row>
    <row r="2319" spans="1:49" x14ac:dyDescent="0.25">
      <c r="A2319" s="66"/>
      <c r="D2319" s="87"/>
      <c r="AR2319" s="66"/>
      <c r="AS2319" s="66"/>
      <c r="AT2319" s="66"/>
      <c r="AU2319" s="66"/>
      <c r="AV2319" s="66"/>
      <c r="AW2319" s="66"/>
    </row>
    <row r="2320" spans="1:49" x14ac:dyDescent="0.25">
      <c r="A2320" s="66"/>
      <c r="D2320" s="87"/>
      <c r="AR2320" s="66"/>
      <c r="AS2320" s="66"/>
      <c r="AT2320" s="66"/>
      <c r="AU2320" s="66"/>
      <c r="AV2320" s="66"/>
      <c r="AW2320" s="66"/>
    </row>
    <row r="2321" spans="1:49" x14ac:dyDescent="0.25">
      <c r="A2321" s="66"/>
      <c r="D2321" s="87"/>
      <c r="AR2321" s="66"/>
      <c r="AS2321" s="66"/>
      <c r="AT2321" s="66"/>
      <c r="AU2321" s="66"/>
      <c r="AV2321" s="66"/>
      <c r="AW2321" s="66"/>
    </row>
    <row r="2322" spans="1:49" x14ac:dyDescent="0.25">
      <c r="A2322" s="66"/>
      <c r="D2322" s="87"/>
      <c r="AR2322" s="66"/>
      <c r="AS2322" s="66"/>
      <c r="AT2322" s="66"/>
      <c r="AU2322" s="66"/>
      <c r="AV2322" s="66"/>
      <c r="AW2322" s="66"/>
    </row>
    <row r="2323" spans="1:49" x14ac:dyDescent="0.25">
      <c r="A2323" s="66"/>
      <c r="D2323" s="87"/>
      <c r="AR2323" s="66"/>
      <c r="AS2323" s="66"/>
      <c r="AT2323" s="66"/>
      <c r="AU2323" s="66"/>
      <c r="AV2323" s="66"/>
      <c r="AW2323" s="66"/>
    </row>
    <row r="2324" spans="1:49" x14ac:dyDescent="0.25">
      <c r="A2324" s="66"/>
      <c r="D2324" s="87"/>
      <c r="AR2324" s="66"/>
      <c r="AS2324" s="66"/>
      <c r="AT2324" s="66"/>
      <c r="AU2324" s="66"/>
      <c r="AV2324" s="66"/>
      <c r="AW2324" s="66"/>
    </row>
    <row r="2325" spans="1:49" x14ac:dyDescent="0.25">
      <c r="A2325" s="66"/>
      <c r="D2325" s="87"/>
      <c r="AR2325" s="66"/>
      <c r="AS2325" s="66"/>
      <c r="AT2325" s="66"/>
      <c r="AU2325" s="66"/>
      <c r="AV2325" s="66"/>
      <c r="AW2325" s="66"/>
    </row>
    <row r="2326" spans="1:49" x14ac:dyDescent="0.25">
      <c r="A2326" s="66"/>
      <c r="D2326" s="87"/>
      <c r="AR2326" s="66"/>
      <c r="AS2326" s="66"/>
      <c r="AT2326" s="66"/>
      <c r="AU2326" s="66"/>
      <c r="AV2326" s="66"/>
      <c r="AW2326" s="66"/>
    </row>
    <row r="2327" spans="1:49" x14ac:dyDescent="0.25">
      <c r="A2327" s="66"/>
      <c r="D2327" s="87"/>
      <c r="AR2327" s="66"/>
      <c r="AS2327" s="66"/>
      <c r="AT2327" s="66"/>
      <c r="AU2327" s="66"/>
      <c r="AV2327" s="66"/>
      <c r="AW2327" s="66"/>
    </row>
    <row r="2328" spans="1:49" x14ac:dyDescent="0.25">
      <c r="A2328" s="66"/>
      <c r="D2328" s="87"/>
      <c r="AR2328" s="66"/>
      <c r="AS2328" s="66"/>
      <c r="AT2328" s="66"/>
      <c r="AU2328" s="66"/>
      <c r="AV2328" s="66"/>
      <c r="AW2328" s="66"/>
    </row>
    <row r="2329" spans="1:49" x14ac:dyDescent="0.25">
      <c r="A2329" s="66"/>
      <c r="D2329" s="87"/>
      <c r="AR2329" s="66"/>
      <c r="AS2329" s="66"/>
      <c r="AT2329" s="66"/>
      <c r="AU2329" s="66"/>
      <c r="AV2329" s="66"/>
      <c r="AW2329" s="66"/>
    </row>
    <row r="2330" spans="1:49" x14ac:dyDescent="0.25">
      <c r="A2330" s="66"/>
      <c r="D2330" s="87"/>
      <c r="AR2330" s="66"/>
      <c r="AS2330" s="66"/>
      <c r="AT2330" s="66"/>
      <c r="AU2330" s="66"/>
      <c r="AV2330" s="66"/>
      <c r="AW2330" s="66"/>
    </row>
    <row r="2331" spans="1:49" x14ac:dyDescent="0.25">
      <c r="A2331" s="66"/>
      <c r="D2331" s="87"/>
      <c r="AR2331" s="66"/>
      <c r="AS2331" s="66"/>
      <c r="AT2331" s="66"/>
      <c r="AU2331" s="66"/>
      <c r="AV2331" s="66"/>
      <c r="AW2331" s="66"/>
    </row>
    <row r="2332" spans="1:49" x14ac:dyDescent="0.25">
      <c r="A2332" s="66"/>
      <c r="D2332" s="87"/>
      <c r="AR2332" s="66"/>
      <c r="AS2332" s="66"/>
      <c r="AT2332" s="66"/>
      <c r="AU2332" s="66"/>
      <c r="AV2332" s="66"/>
      <c r="AW2332" s="66"/>
    </row>
    <row r="2333" spans="1:49" x14ac:dyDescent="0.25">
      <c r="A2333" s="66"/>
      <c r="D2333" s="87"/>
      <c r="AR2333" s="66"/>
      <c r="AS2333" s="66"/>
      <c r="AT2333" s="66"/>
      <c r="AU2333" s="66"/>
      <c r="AV2333" s="66"/>
      <c r="AW2333" s="66"/>
    </row>
    <row r="2334" spans="1:49" x14ac:dyDescent="0.25">
      <c r="A2334" s="66"/>
      <c r="D2334" s="87"/>
      <c r="AR2334" s="66"/>
      <c r="AS2334" s="66"/>
      <c r="AT2334" s="66"/>
      <c r="AU2334" s="66"/>
      <c r="AV2334" s="66"/>
      <c r="AW2334" s="66"/>
    </row>
    <row r="2335" spans="1:49" x14ac:dyDescent="0.25">
      <c r="A2335" s="66"/>
      <c r="D2335" s="87"/>
      <c r="AR2335" s="66"/>
      <c r="AS2335" s="66"/>
      <c r="AT2335" s="66"/>
      <c r="AU2335" s="66"/>
      <c r="AV2335" s="66"/>
      <c r="AW2335" s="66"/>
    </row>
    <row r="2336" spans="1:49" x14ac:dyDescent="0.25">
      <c r="A2336" s="66"/>
      <c r="D2336" s="87"/>
      <c r="AR2336" s="66"/>
      <c r="AS2336" s="66"/>
      <c r="AT2336" s="66"/>
      <c r="AU2336" s="66"/>
      <c r="AV2336" s="66"/>
      <c r="AW2336" s="66"/>
    </row>
    <row r="2337" spans="1:49" x14ac:dyDescent="0.25">
      <c r="A2337" s="66"/>
      <c r="D2337" s="87"/>
      <c r="AR2337" s="66"/>
      <c r="AS2337" s="66"/>
      <c r="AT2337" s="66"/>
      <c r="AU2337" s="66"/>
      <c r="AV2337" s="66"/>
      <c r="AW2337" s="66"/>
    </row>
    <row r="2338" spans="1:49" x14ac:dyDescent="0.25">
      <c r="A2338" s="66"/>
      <c r="D2338" s="87"/>
      <c r="AR2338" s="66"/>
      <c r="AS2338" s="66"/>
      <c r="AT2338" s="66"/>
      <c r="AU2338" s="66"/>
      <c r="AV2338" s="66"/>
      <c r="AW2338" s="66"/>
    </row>
    <row r="2339" spans="1:49" x14ac:dyDescent="0.25">
      <c r="A2339" s="66"/>
      <c r="D2339" s="87"/>
      <c r="AR2339" s="66"/>
      <c r="AS2339" s="66"/>
      <c r="AT2339" s="66"/>
      <c r="AU2339" s="66"/>
      <c r="AV2339" s="66"/>
      <c r="AW2339" s="66"/>
    </row>
    <row r="2340" spans="1:49" x14ac:dyDescent="0.25">
      <c r="A2340" s="66"/>
      <c r="D2340" s="87"/>
      <c r="AR2340" s="66"/>
      <c r="AS2340" s="66"/>
      <c r="AT2340" s="66"/>
      <c r="AU2340" s="66"/>
      <c r="AV2340" s="66"/>
      <c r="AW2340" s="66"/>
    </row>
    <row r="2341" spans="1:49" x14ac:dyDescent="0.25">
      <c r="A2341" s="66"/>
      <c r="D2341" s="87"/>
      <c r="AR2341" s="66"/>
      <c r="AS2341" s="66"/>
      <c r="AT2341" s="66"/>
      <c r="AU2341" s="66"/>
      <c r="AV2341" s="66"/>
      <c r="AW2341" s="66"/>
    </row>
    <row r="2342" spans="1:49" x14ac:dyDescent="0.25">
      <c r="A2342" s="66"/>
      <c r="D2342" s="87"/>
      <c r="AR2342" s="66"/>
      <c r="AS2342" s="66"/>
      <c r="AT2342" s="66"/>
      <c r="AU2342" s="66"/>
      <c r="AV2342" s="66"/>
      <c r="AW2342" s="66"/>
    </row>
    <row r="2343" spans="1:49" x14ac:dyDescent="0.25">
      <c r="A2343" s="66"/>
      <c r="D2343" s="87"/>
      <c r="AR2343" s="66"/>
      <c r="AS2343" s="66"/>
      <c r="AT2343" s="66"/>
      <c r="AU2343" s="66"/>
      <c r="AV2343" s="66"/>
      <c r="AW2343" s="66"/>
    </row>
    <row r="2344" spans="1:49" x14ac:dyDescent="0.25">
      <c r="A2344" s="66"/>
      <c r="D2344" s="87"/>
      <c r="AR2344" s="66"/>
      <c r="AS2344" s="66"/>
      <c r="AT2344" s="66"/>
      <c r="AU2344" s="66"/>
      <c r="AV2344" s="66"/>
      <c r="AW2344" s="66"/>
    </row>
    <row r="2345" spans="1:49" x14ac:dyDescent="0.25">
      <c r="A2345" s="66"/>
      <c r="D2345" s="87"/>
      <c r="AR2345" s="66"/>
      <c r="AS2345" s="66"/>
      <c r="AT2345" s="66"/>
      <c r="AU2345" s="66"/>
      <c r="AV2345" s="66"/>
      <c r="AW2345" s="66"/>
    </row>
    <row r="2346" spans="1:49" x14ac:dyDescent="0.25">
      <c r="A2346" s="66"/>
      <c r="D2346" s="87"/>
      <c r="AR2346" s="66"/>
      <c r="AS2346" s="66"/>
      <c r="AT2346" s="66"/>
      <c r="AU2346" s="66"/>
      <c r="AV2346" s="66"/>
      <c r="AW2346" s="66"/>
    </row>
    <row r="2347" spans="1:49" x14ac:dyDescent="0.25">
      <c r="A2347" s="66"/>
      <c r="D2347" s="87"/>
      <c r="AR2347" s="66"/>
      <c r="AS2347" s="66"/>
      <c r="AT2347" s="66"/>
      <c r="AU2347" s="66"/>
      <c r="AV2347" s="66"/>
      <c r="AW2347" s="66"/>
    </row>
    <row r="2348" spans="1:49" x14ac:dyDescent="0.25">
      <c r="A2348" s="66"/>
      <c r="D2348" s="87"/>
      <c r="AR2348" s="66"/>
      <c r="AS2348" s="66"/>
      <c r="AT2348" s="66"/>
      <c r="AU2348" s="66"/>
      <c r="AV2348" s="66"/>
      <c r="AW2348" s="66"/>
    </row>
    <row r="2349" spans="1:49" x14ac:dyDescent="0.25">
      <c r="A2349" s="66"/>
      <c r="D2349" s="87"/>
      <c r="AR2349" s="66"/>
      <c r="AS2349" s="66"/>
      <c r="AT2349" s="66"/>
      <c r="AU2349" s="66"/>
      <c r="AV2349" s="66"/>
      <c r="AW2349" s="66"/>
    </row>
    <row r="2350" spans="1:49" x14ac:dyDescent="0.25">
      <c r="A2350" s="66"/>
      <c r="D2350" s="87"/>
      <c r="AR2350" s="66"/>
      <c r="AS2350" s="66"/>
      <c r="AT2350" s="66"/>
      <c r="AU2350" s="66"/>
      <c r="AV2350" s="66"/>
      <c r="AW2350" s="66"/>
    </row>
    <row r="2351" spans="1:49" x14ac:dyDescent="0.25">
      <c r="A2351" s="66"/>
      <c r="D2351" s="87"/>
      <c r="AR2351" s="66"/>
      <c r="AS2351" s="66"/>
      <c r="AT2351" s="66"/>
      <c r="AU2351" s="66"/>
      <c r="AV2351" s="66"/>
      <c r="AW2351" s="66"/>
    </row>
    <row r="2352" spans="1:49" x14ac:dyDescent="0.25">
      <c r="A2352" s="66"/>
      <c r="D2352" s="87"/>
      <c r="AR2352" s="66"/>
      <c r="AS2352" s="66"/>
      <c r="AT2352" s="66"/>
      <c r="AU2352" s="66"/>
      <c r="AV2352" s="66"/>
      <c r="AW2352" s="66"/>
    </row>
    <row r="2353" spans="1:49" x14ac:dyDescent="0.25">
      <c r="A2353" s="66"/>
      <c r="D2353" s="87"/>
      <c r="AR2353" s="66"/>
      <c r="AS2353" s="66"/>
      <c r="AT2353" s="66"/>
      <c r="AU2353" s="66"/>
      <c r="AV2353" s="66"/>
      <c r="AW2353" s="66"/>
    </row>
    <row r="2354" spans="1:49" x14ac:dyDescent="0.25">
      <c r="A2354" s="66"/>
      <c r="D2354" s="87"/>
      <c r="AR2354" s="66"/>
      <c r="AS2354" s="66"/>
      <c r="AT2354" s="66"/>
      <c r="AU2354" s="66"/>
      <c r="AV2354" s="66"/>
      <c r="AW2354" s="66"/>
    </row>
    <row r="2355" spans="1:49" x14ac:dyDescent="0.25">
      <c r="A2355" s="66"/>
      <c r="D2355" s="87"/>
      <c r="AR2355" s="66"/>
      <c r="AS2355" s="66"/>
      <c r="AT2355" s="66"/>
      <c r="AU2355" s="66"/>
      <c r="AV2355" s="66"/>
      <c r="AW2355" s="66"/>
    </row>
    <row r="2356" spans="1:49" x14ac:dyDescent="0.25">
      <c r="A2356" s="66"/>
      <c r="D2356" s="87"/>
      <c r="AR2356" s="66"/>
      <c r="AS2356" s="66"/>
      <c r="AT2356" s="66"/>
      <c r="AU2356" s="66"/>
      <c r="AV2356" s="66"/>
      <c r="AW2356" s="66"/>
    </row>
    <row r="2357" spans="1:49" x14ac:dyDescent="0.25">
      <c r="A2357" s="66"/>
      <c r="D2357" s="87"/>
      <c r="AR2357" s="66"/>
      <c r="AS2357" s="66"/>
      <c r="AT2357" s="66"/>
      <c r="AU2357" s="66"/>
      <c r="AV2357" s="66"/>
      <c r="AW2357" s="66"/>
    </row>
    <row r="2358" spans="1:49" x14ac:dyDescent="0.25">
      <c r="A2358" s="66"/>
      <c r="D2358" s="87"/>
      <c r="AR2358" s="66"/>
      <c r="AS2358" s="66"/>
      <c r="AT2358" s="66"/>
      <c r="AU2358" s="66"/>
      <c r="AV2358" s="66"/>
      <c r="AW2358" s="66"/>
    </row>
    <row r="2359" spans="1:49" x14ac:dyDescent="0.25">
      <c r="A2359" s="66"/>
      <c r="D2359" s="87"/>
      <c r="AR2359" s="66"/>
      <c r="AS2359" s="66"/>
      <c r="AT2359" s="66"/>
      <c r="AU2359" s="66"/>
      <c r="AV2359" s="66"/>
      <c r="AW2359" s="66"/>
    </row>
    <row r="2360" spans="1:49" x14ac:dyDescent="0.25">
      <c r="A2360" s="66"/>
      <c r="D2360" s="87"/>
      <c r="AR2360" s="66"/>
      <c r="AS2360" s="66"/>
      <c r="AT2360" s="66"/>
      <c r="AU2360" s="66"/>
      <c r="AV2360" s="66"/>
      <c r="AW2360" s="66"/>
    </row>
    <row r="2361" spans="1:49" x14ac:dyDescent="0.25">
      <c r="A2361" s="66"/>
      <c r="D2361" s="87"/>
      <c r="AR2361" s="66"/>
      <c r="AS2361" s="66"/>
      <c r="AT2361" s="66"/>
      <c r="AU2361" s="66"/>
      <c r="AV2361" s="66"/>
      <c r="AW2361" s="66"/>
    </row>
    <row r="2362" spans="1:49" x14ac:dyDescent="0.25">
      <c r="A2362" s="66"/>
      <c r="D2362" s="87"/>
      <c r="AR2362" s="66"/>
      <c r="AS2362" s="66"/>
      <c r="AT2362" s="66"/>
      <c r="AU2362" s="66"/>
      <c r="AV2362" s="66"/>
      <c r="AW2362" s="66"/>
    </row>
    <row r="2363" spans="1:49" x14ac:dyDescent="0.25">
      <c r="A2363" s="66"/>
      <c r="D2363" s="87"/>
      <c r="AR2363" s="66"/>
      <c r="AS2363" s="66"/>
      <c r="AT2363" s="66"/>
      <c r="AU2363" s="66"/>
      <c r="AV2363" s="66"/>
      <c r="AW2363" s="66"/>
    </row>
    <row r="2364" spans="1:49" x14ac:dyDescent="0.25">
      <c r="A2364" s="66"/>
      <c r="D2364" s="87"/>
      <c r="AR2364" s="66"/>
      <c r="AS2364" s="66"/>
      <c r="AT2364" s="66"/>
      <c r="AU2364" s="66"/>
      <c r="AV2364" s="66"/>
      <c r="AW2364" s="66"/>
    </row>
    <row r="2365" spans="1:49" x14ac:dyDescent="0.25">
      <c r="A2365" s="66"/>
      <c r="D2365" s="87"/>
      <c r="AR2365" s="66"/>
      <c r="AS2365" s="66"/>
      <c r="AT2365" s="66"/>
      <c r="AU2365" s="66"/>
      <c r="AV2365" s="66"/>
      <c r="AW2365" s="66"/>
    </row>
    <row r="2366" spans="1:49" x14ac:dyDescent="0.25">
      <c r="A2366" s="66"/>
      <c r="D2366" s="87"/>
      <c r="AR2366" s="66"/>
      <c r="AS2366" s="66"/>
      <c r="AT2366" s="66"/>
      <c r="AU2366" s="66"/>
      <c r="AV2366" s="66"/>
      <c r="AW2366" s="66"/>
    </row>
    <row r="2367" spans="1:49" x14ac:dyDescent="0.25">
      <c r="A2367" s="66"/>
      <c r="D2367" s="87"/>
      <c r="AR2367" s="66"/>
      <c r="AS2367" s="66"/>
      <c r="AT2367" s="66"/>
      <c r="AU2367" s="66"/>
      <c r="AV2367" s="66"/>
      <c r="AW2367" s="66"/>
    </row>
    <row r="2368" spans="1:49" x14ac:dyDescent="0.25">
      <c r="A2368" s="66"/>
      <c r="D2368" s="87"/>
      <c r="AR2368" s="66"/>
      <c r="AS2368" s="66"/>
      <c r="AT2368" s="66"/>
      <c r="AU2368" s="66"/>
      <c r="AV2368" s="66"/>
      <c r="AW2368" s="66"/>
    </row>
    <row r="2369" spans="1:49" x14ac:dyDescent="0.25">
      <c r="A2369" s="66"/>
      <c r="D2369" s="87"/>
      <c r="AR2369" s="66"/>
      <c r="AS2369" s="66"/>
      <c r="AT2369" s="66"/>
      <c r="AU2369" s="66"/>
      <c r="AV2369" s="66"/>
      <c r="AW2369" s="66"/>
    </row>
    <row r="2370" spans="1:49" x14ac:dyDescent="0.25">
      <c r="A2370" s="66"/>
      <c r="D2370" s="87"/>
      <c r="AR2370" s="66"/>
      <c r="AS2370" s="66"/>
      <c r="AT2370" s="66"/>
      <c r="AU2370" s="66"/>
      <c r="AV2370" s="66"/>
      <c r="AW2370" s="66"/>
    </row>
    <row r="2371" spans="1:49" x14ac:dyDescent="0.25">
      <c r="A2371" s="66"/>
      <c r="D2371" s="87"/>
      <c r="AR2371" s="66"/>
      <c r="AS2371" s="66"/>
      <c r="AT2371" s="66"/>
      <c r="AU2371" s="66"/>
      <c r="AV2371" s="66"/>
      <c r="AW2371" s="66"/>
    </row>
    <row r="2372" spans="1:49" x14ac:dyDescent="0.25">
      <c r="A2372" s="66"/>
      <c r="D2372" s="87"/>
      <c r="AR2372" s="66"/>
      <c r="AS2372" s="66"/>
      <c r="AT2372" s="66"/>
      <c r="AU2372" s="66"/>
      <c r="AV2372" s="66"/>
      <c r="AW2372" s="66"/>
    </row>
    <row r="2373" spans="1:49" x14ac:dyDescent="0.25">
      <c r="A2373" s="66"/>
      <c r="D2373" s="87"/>
      <c r="AR2373" s="66"/>
      <c r="AS2373" s="66"/>
      <c r="AT2373" s="66"/>
      <c r="AU2373" s="66"/>
      <c r="AV2373" s="66"/>
      <c r="AW2373" s="66"/>
    </row>
    <row r="2374" spans="1:49" x14ac:dyDescent="0.25">
      <c r="A2374" s="66"/>
      <c r="D2374" s="87"/>
      <c r="AR2374" s="66"/>
      <c r="AS2374" s="66"/>
      <c r="AT2374" s="66"/>
      <c r="AU2374" s="66"/>
      <c r="AV2374" s="66"/>
      <c r="AW2374" s="66"/>
    </row>
    <row r="2375" spans="1:49" x14ac:dyDescent="0.25">
      <c r="A2375" s="66"/>
      <c r="D2375" s="87"/>
      <c r="AR2375" s="66"/>
      <c r="AS2375" s="66"/>
      <c r="AT2375" s="66"/>
      <c r="AU2375" s="66"/>
      <c r="AV2375" s="66"/>
      <c r="AW2375" s="66"/>
    </row>
    <row r="2376" spans="1:49" x14ac:dyDescent="0.25">
      <c r="A2376" s="66"/>
      <c r="D2376" s="87"/>
      <c r="AR2376" s="66"/>
      <c r="AS2376" s="66"/>
      <c r="AT2376" s="66"/>
      <c r="AU2376" s="66"/>
      <c r="AV2376" s="66"/>
      <c r="AW2376" s="66"/>
    </row>
    <row r="2377" spans="1:49" x14ac:dyDescent="0.25">
      <c r="A2377" s="66"/>
      <c r="D2377" s="87"/>
      <c r="AR2377" s="66"/>
      <c r="AS2377" s="66"/>
      <c r="AT2377" s="66"/>
      <c r="AU2377" s="66"/>
      <c r="AV2377" s="66"/>
      <c r="AW2377" s="66"/>
    </row>
    <row r="2378" spans="1:49" x14ac:dyDescent="0.25">
      <c r="A2378" s="66"/>
      <c r="D2378" s="87"/>
      <c r="AR2378" s="66"/>
      <c r="AS2378" s="66"/>
      <c r="AT2378" s="66"/>
      <c r="AU2378" s="66"/>
      <c r="AV2378" s="66"/>
      <c r="AW2378" s="66"/>
    </row>
    <row r="2379" spans="1:49" x14ac:dyDescent="0.25">
      <c r="A2379" s="66"/>
      <c r="D2379" s="87"/>
      <c r="AR2379" s="66"/>
      <c r="AS2379" s="66"/>
      <c r="AT2379" s="66"/>
      <c r="AU2379" s="66"/>
      <c r="AV2379" s="66"/>
      <c r="AW2379" s="66"/>
    </row>
    <row r="2380" spans="1:49" x14ac:dyDescent="0.25">
      <c r="A2380" s="66"/>
      <c r="D2380" s="87"/>
      <c r="AR2380" s="66"/>
      <c r="AS2380" s="66"/>
      <c r="AT2380" s="66"/>
      <c r="AU2380" s="66"/>
      <c r="AV2380" s="66"/>
      <c r="AW2380" s="66"/>
    </row>
    <row r="2381" spans="1:49" x14ac:dyDescent="0.25">
      <c r="A2381" s="66"/>
      <c r="D2381" s="87"/>
      <c r="AR2381" s="66"/>
      <c r="AS2381" s="66"/>
      <c r="AT2381" s="66"/>
      <c r="AU2381" s="66"/>
      <c r="AV2381" s="66"/>
      <c r="AW2381" s="66"/>
    </row>
    <row r="2382" spans="1:49" x14ac:dyDescent="0.25">
      <c r="A2382" s="66"/>
      <c r="D2382" s="87"/>
      <c r="AR2382" s="66"/>
      <c r="AS2382" s="66"/>
      <c r="AT2382" s="66"/>
      <c r="AU2382" s="66"/>
      <c r="AV2382" s="66"/>
      <c r="AW2382" s="66"/>
    </row>
    <row r="2383" spans="1:49" x14ac:dyDescent="0.25">
      <c r="A2383" s="66"/>
      <c r="D2383" s="87"/>
      <c r="AR2383" s="66"/>
      <c r="AS2383" s="66"/>
      <c r="AT2383" s="66"/>
      <c r="AU2383" s="66"/>
      <c r="AV2383" s="66"/>
      <c r="AW2383" s="66"/>
    </row>
    <row r="2384" spans="1:49" x14ac:dyDescent="0.25">
      <c r="A2384" s="66"/>
      <c r="D2384" s="87"/>
      <c r="AR2384" s="66"/>
      <c r="AS2384" s="66"/>
      <c r="AT2384" s="66"/>
      <c r="AU2384" s="66"/>
      <c r="AV2384" s="66"/>
      <c r="AW2384" s="66"/>
    </row>
    <row r="2385" spans="1:49" x14ac:dyDescent="0.25">
      <c r="A2385" s="66"/>
      <c r="D2385" s="87"/>
      <c r="AR2385" s="66"/>
      <c r="AS2385" s="66"/>
      <c r="AT2385" s="66"/>
      <c r="AU2385" s="66"/>
      <c r="AV2385" s="66"/>
      <c r="AW2385" s="66"/>
    </row>
    <row r="2386" spans="1:49" x14ac:dyDescent="0.25">
      <c r="A2386" s="66"/>
      <c r="D2386" s="87"/>
      <c r="AR2386" s="66"/>
      <c r="AS2386" s="66"/>
      <c r="AT2386" s="66"/>
      <c r="AU2386" s="66"/>
      <c r="AV2386" s="66"/>
      <c r="AW2386" s="66"/>
    </row>
    <row r="2387" spans="1:49" x14ac:dyDescent="0.25">
      <c r="A2387" s="66"/>
      <c r="D2387" s="87"/>
      <c r="AR2387" s="66"/>
      <c r="AS2387" s="66"/>
      <c r="AT2387" s="66"/>
      <c r="AU2387" s="66"/>
      <c r="AV2387" s="66"/>
      <c r="AW2387" s="66"/>
    </row>
    <row r="2388" spans="1:49" x14ac:dyDescent="0.25">
      <c r="A2388" s="66"/>
      <c r="D2388" s="87"/>
      <c r="AR2388" s="66"/>
      <c r="AS2388" s="66"/>
      <c r="AT2388" s="66"/>
      <c r="AU2388" s="66"/>
      <c r="AV2388" s="66"/>
      <c r="AW2388" s="66"/>
    </row>
    <row r="2389" spans="1:49" x14ac:dyDescent="0.25">
      <c r="A2389" s="66"/>
      <c r="D2389" s="87"/>
      <c r="AR2389" s="66"/>
      <c r="AS2389" s="66"/>
      <c r="AT2389" s="66"/>
      <c r="AU2389" s="66"/>
      <c r="AV2389" s="66"/>
      <c r="AW2389" s="66"/>
    </row>
    <row r="2390" spans="1:49" x14ac:dyDescent="0.25">
      <c r="A2390" s="66"/>
      <c r="D2390" s="87"/>
      <c r="AR2390" s="66"/>
      <c r="AS2390" s="66"/>
      <c r="AT2390" s="66"/>
      <c r="AU2390" s="66"/>
      <c r="AV2390" s="66"/>
      <c r="AW2390" s="66"/>
    </row>
    <row r="2391" spans="1:49" x14ac:dyDescent="0.25">
      <c r="A2391" s="66"/>
      <c r="D2391" s="87"/>
      <c r="AR2391" s="66"/>
      <c r="AS2391" s="66"/>
      <c r="AT2391" s="66"/>
      <c r="AU2391" s="66"/>
      <c r="AV2391" s="66"/>
      <c r="AW2391" s="66"/>
    </row>
    <row r="2392" spans="1:49" x14ac:dyDescent="0.25">
      <c r="A2392" s="66"/>
      <c r="D2392" s="87"/>
      <c r="AR2392" s="66"/>
      <c r="AS2392" s="66"/>
      <c r="AT2392" s="66"/>
      <c r="AU2392" s="66"/>
      <c r="AV2392" s="66"/>
      <c r="AW2392" s="66"/>
    </row>
    <row r="2393" spans="1:49" x14ac:dyDescent="0.25">
      <c r="A2393" s="66"/>
      <c r="D2393" s="87"/>
      <c r="AR2393" s="66"/>
      <c r="AS2393" s="66"/>
      <c r="AT2393" s="66"/>
      <c r="AU2393" s="66"/>
      <c r="AV2393" s="66"/>
      <c r="AW2393" s="66"/>
    </row>
    <row r="2394" spans="1:49" x14ac:dyDescent="0.25">
      <c r="A2394" s="66"/>
      <c r="D2394" s="87"/>
      <c r="AR2394" s="66"/>
      <c r="AS2394" s="66"/>
      <c r="AT2394" s="66"/>
      <c r="AU2394" s="66"/>
      <c r="AV2394" s="66"/>
      <c r="AW2394" s="66"/>
    </row>
    <row r="2395" spans="1:49" x14ac:dyDescent="0.25">
      <c r="A2395" s="66"/>
      <c r="D2395" s="87"/>
      <c r="AR2395" s="66"/>
      <c r="AS2395" s="66"/>
      <c r="AT2395" s="66"/>
      <c r="AU2395" s="66"/>
      <c r="AV2395" s="66"/>
      <c r="AW2395" s="66"/>
    </row>
    <row r="2396" spans="1:49" x14ac:dyDescent="0.25">
      <c r="A2396" s="66"/>
      <c r="D2396" s="87"/>
      <c r="AR2396" s="66"/>
      <c r="AS2396" s="66"/>
      <c r="AT2396" s="66"/>
      <c r="AU2396" s="66"/>
      <c r="AV2396" s="66"/>
      <c r="AW2396" s="66"/>
    </row>
    <row r="2397" spans="1:49" x14ac:dyDescent="0.25">
      <c r="A2397" s="66"/>
      <c r="D2397" s="87"/>
      <c r="AR2397" s="66"/>
      <c r="AS2397" s="66"/>
      <c r="AT2397" s="66"/>
      <c r="AU2397" s="66"/>
      <c r="AV2397" s="66"/>
      <c r="AW2397" s="66"/>
    </row>
    <row r="2398" spans="1:49" x14ac:dyDescent="0.25">
      <c r="A2398" s="66"/>
      <c r="D2398" s="87"/>
      <c r="AR2398" s="66"/>
      <c r="AS2398" s="66"/>
      <c r="AT2398" s="66"/>
      <c r="AU2398" s="66"/>
      <c r="AV2398" s="66"/>
      <c r="AW2398" s="66"/>
    </row>
    <row r="2399" spans="1:49" x14ac:dyDescent="0.25">
      <c r="A2399" s="66"/>
      <c r="D2399" s="87"/>
      <c r="AR2399" s="66"/>
      <c r="AS2399" s="66"/>
      <c r="AT2399" s="66"/>
      <c r="AU2399" s="66"/>
      <c r="AV2399" s="66"/>
      <c r="AW2399" s="66"/>
    </row>
    <row r="2400" spans="1:49" x14ac:dyDescent="0.25">
      <c r="A2400" s="66"/>
      <c r="D2400" s="87"/>
      <c r="AR2400" s="66"/>
      <c r="AS2400" s="66"/>
      <c r="AT2400" s="66"/>
      <c r="AU2400" s="66"/>
      <c r="AV2400" s="66"/>
      <c r="AW2400" s="66"/>
    </row>
    <row r="2401" spans="1:49" x14ac:dyDescent="0.25">
      <c r="A2401" s="66"/>
      <c r="D2401" s="87"/>
      <c r="AR2401" s="66"/>
      <c r="AS2401" s="66"/>
      <c r="AT2401" s="66"/>
      <c r="AU2401" s="66"/>
      <c r="AV2401" s="66"/>
      <c r="AW2401" s="66"/>
    </row>
    <row r="2402" spans="1:49" x14ac:dyDescent="0.25">
      <c r="A2402" s="66"/>
      <c r="D2402" s="87"/>
      <c r="AR2402" s="66"/>
      <c r="AS2402" s="66"/>
      <c r="AT2402" s="66"/>
      <c r="AU2402" s="66"/>
      <c r="AV2402" s="66"/>
      <c r="AW2402" s="66"/>
    </row>
    <row r="2403" spans="1:49" x14ac:dyDescent="0.25">
      <c r="A2403" s="66"/>
      <c r="D2403" s="87"/>
      <c r="AR2403" s="66"/>
      <c r="AS2403" s="66"/>
      <c r="AT2403" s="66"/>
      <c r="AU2403" s="66"/>
      <c r="AV2403" s="66"/>
      <c r="AW2403" s="66"/>
    </row>
    <row r="2404" spans="1:49" x14ac:dyDescent="0.25">
      <c r="A2404" s="66"/>
      <c r="D2404" s="87"/>
      <c r="AR2404" s="66"/>
      <c r="AS2404" s="66"/>
      <c r="AT2404" s="66"/>
      <c r="AU2404" s="66"/>
      <c r="AV2404" s="66"/>
      <c r="AW2404" s="66"/>
    </row>
    <row r="2405" spans="1:49" x14ac:dyDescent="0.25">
      <c r="A2405" s="66"/>
      <c r="D2405" s="87"/>
      <c r="AR2405" s="66"/>
      <c r="AS2405" s="66"/>
      <c r="AT2405" s="66"/>
      <c r="AU2405" s="66"/>
      <c r="AV2405" s="66"/>
      <c r="AW2405" s="66"/>
    </row>
    <row r="2406" spans="1:49" x14ac:dyDescent="0.25">
      <c r="A2406" s="66"/>
      <c r="D2406" s="87"/>
      <c r="AR2406" s="66"/>
      <c r="AS2406" s="66"/>
      <c r="AT2406" s="66"/>
      <c r="AU2406" s="66"/>
      <c r="AV2406" s="66"/>
      <c r="AW2406" s="66"/>
    </row>
    <row r="2407" spans="1:49" x14ac:dyDescent="0.25">
      <c r="A2407" s="66"/>
      <c r="D2407" s="87"/>
      <c r="AR2407" s="66"/>
      <c r="AS2407" s="66"/>
      <c r="AT2407" s="66"/>
      <c r="AU2407" s="66"/>
      <c r="AV2407" s="66"/>
      <c r="AW2407" s="66"/>
    </row>
    <row r="2408" spans="1:49" x14ac:dyDescent="0.25">
      <c r="A2408" s="66"/>
      <c r="D2408" s="87"/>
      <c r="AR2408" s="66"/>
      <c r="AS2408" s="66"/>
      <c r="AT2408" s="66"/>
      <c r="AU2408" s="66"/>
      <c r="AV2408" s="66"/>
      <c r="AW2408" s="66"/>
    </row>
    <row r="2409" spans="1:49" x14ac:dyDescent="0.25">
      <c r="A2409" s="66"/>
      <c r="D2409" s="87"/>
      <c r="AR2409" s="66"/>
      <c r="AS2409" s="66"/>
      <c r="AT2409" s="66"/>
      <c r="AU2409" s="66"/>
      <c r="AV2409" s="66"/>
      <c r="AW2409" s="66"/>
    </row>
    <row r="2410" spans="1:49" x14ac:dyDescent="0.25">
      <c r="A2410" s="66"/>
      <c r="D2410" s="87"/>
      <c r="AR2410" s="66"/>
      <c r="AS2410" s="66"/>
      <c r="AT2410" s="66"/>
      <c r="AU2410" s="66"/>
      <c r="AV2410" s="66"/>
      <c r="AW2410" s="66"/>
    </row>
    <row r="2411" spans="1:49" x14ac:dyDescent="0.25">
      <c r="A2411" s="66"/>
      <c r="D2411" s="87"/>
      <c r="AR2411" s="66"/>
      <c r="AS2411" s="66"/>
      <c r="AT2411" s="66"/>
      <c r="AU2411" s="66"/>
      <c r="AV2411" s="66"/>
      <c r="AW2411" s="66"/>
    </row>
    <row r="2412" spans="1:49" x14ac:dyDescent="0.25">
      <c r="A2412" s="66"/>
      <c r="D2412" s="87"/>
      <c r="AR2412" s="66"/>
      <c r="AS2412" s="66"/>
      <c r="AT2412" s="66"/>
      <c r="AU2412" s="66"/>
      <c r="AV2412" s="66"/>
      <c r="AW2412" s="66"/>
    </row>
    <row r="2413" spans="1:49" x14ac:dyDescent="0.25">
      <c r="A2413" s="66"/>
      <c r="D2413" s="87"/>
      <c r="AR2413" s="66"/>
      <c r="AS2413" s="66"/>
      <c r="AT2413" s="66"/>
      <c r="AU2413" s="66"/>
      <c r="AV2413" s="66"/>
      <c r="AW2413" s="66"/>
    </row>
    <row r="2414" spans="1:49" x14ac:dyDescent="0.25">
      <c r="A2414" s="66"/>
      <c r="D2414" s="87"/>
      <c r="AR2414" s="66"/>
      <c r="AS2414" s="66"/>
      <c r="AT2414" s="66"/>
      <c r="AU2414" s="66"/>
      <c r="AV2414" s="66"/>
      <c r="AW2414" s="66"/>
    </row>
    <row r="2415" spans="1:49" x14ac:dyDescent="0.25">
      <c r="A2415" s="66"/>
      <c r="D2415" s="87"/>
      <c r="AR2415" s="66"/>
      <c r="AS2415" s="66"/>
      <c r="AT2415" s="66"/>
      <c r="AU2415" s="66"/>
      <c r="AV2415" s="66"/>
      <c r="AW2415" s="66"/>
    </row>
    <row r="2416" spans="1:49" x14ac:dyDescent="0.25">
      <c r="A2416" s="66"/>
      <c r="D2416" s="87"/>
      <c r="AR2416" s="66"/>
      <c r="AS2416" s="66"/>
      <c r="AT2416" s="66"/>
      <c r="AU2416" s="66"/>
      <c r="AV2416" s="66"/>
      <c r="AW2416" s="66"/>
    </row>
    <row r="2417" spans="1:49" x14ac:dyDescent="0.25">
      <c r="A2417" s="66"/>
      <c r="D2417" s="87"/>
      <c r="AR2417" s="66"/>
      <c r="AS2417" s="66"/>
      <c r="AT2417" s="66"/>
      <c r="AU2417" s="66"/>
      <c r="AV2417" s="66"/>
      <c r="AW2417" s="66"/>
    </row>
    <row r="2418" spans="1:49" x14ac:dyDescent="0.25">
      <c r="A2418" s="66"/>
      <c r="D2418" s="87"/>
      <c r="AR2418" s="66"/>
      <c r="AS2418" s="66"/>
      <c r="AT2418" s="66"/>
      <c r="AU2418" s="66"/>
      <c r="AV2418" s="66"/>
      <c r="AW2418" s="66"/>
    </row>
    <row r="2419" spans="1:49" x14ac:dyDescent="0.25">
      <c r="A2419" s="66"/>
      <c r="D2419" s="87"/>
      <c r="AR2419" s="66"/>
      <c r="AS2419" s="66"/>
      <c r="AT2419" s="66"/>
      <c r="AU2419" s="66"/>
      <c r="AV2419" s="66"/>
      <c r="AW2419" s="66"/>
    </row>
    <row r="2420" spans="1:49" x14ac:dyDescent="0.25">
      <c r="A2420" s="66"/>
      <c r="D2420" s="87"/>
      <c r="AR2420" s="66"/>
      <c r="AS2420" s="66"/>
      <c r="AT2420" s="66"/>
      <c r="AU2420" s="66"/>
      <c r="AV2420" s="66"/>
      <c r="AW2420" s="66"/>
    </row>
    <row r="2421" spans="1:49" x14ac:dyDescent="0.25">
      <c r="A2421" s="66"/>
      <c r="D2421" s="87"/>
      <c r="AR2421" s="66"/>
      <c r="AS2421" s="66"/>
      <c r="AT2421" s="66"/>
      <c r="AU2421" s="66"/>
      <c r="AV2421" s="66"/>
      <c r="AW2421" s="66"/>
    </row>
    <row r="2422" spans="1:49" x14ac:dyDescent="0.25">
      <c r="A2422" s="66"/>
      <c r="D2422" s="87"/>
      <c r="AR2422" s="66"/>
      <c r="AS2422" s="66"/>
      <c r="AT2422" s="66"/>
      <c r="AU2422" s="66"/>
      <c r="AV2422" s="66"/>
      <c r="AW2422" s="66"/>
    </row>
    <row r="2423" spans="1:49" x14ac:dyDescent="0.25">
      <c r="A2423" s="66"/>
      <c r="D2423" s="87"/>
      <c r="AR2423" s="66"/>
      <c r="AS2423" s="66"/>
      <c r="AT2423" s="66"/>
      <c r="AU2423" s="66"/>
      <c r="AV2423" s="66"/>
      <c r="AW2423" s="66"/>
    </row>
    <row r="2424" spans="1:49" x14ac:dyDescent="0.25">
      <c r="A2424" s="66"/>
      <c r="D2424" s="87"/>
      <c r="AR2424" s="66"/>
      <c r="AS2424" s="66"/>
      <c r="AT2424" s="66"/>
      <c r="AU2424" s="66"/>
      <c r="AV2424" s="66"/>
      <c r="AW2424" s="66"/>
    </row>
    <row r="2425" spans="1:49" x14ac:dyDescent="0.25">
      <c r="A2425" s="66"/>
      <c r="D2425" s="87"/>
      <c r="AR2425" s="66"/>
      <c r="AS2425" s="66"/>
      <c r="AT2425" s="66"/>
      <c r="AU2425" s="66"/>
      <c r="AV2425" s="66"/>
      <c r="AW2425" s="66"/>
    </row>
    <row r="2426" spans="1:49" x14ac:dyDescent="0.25">
      <c r="A2426" s="66"/>
      <c r="D2426" s="87"/>
      <c r="AR2426" s="66"/>
      <c r="AS2426" s="66"/>
      <c r="AT2426" s="66"/>
      <c r="AU2426" s="66"/>
      <c r="AV2426" s="66"/>
      <c r="AW2426" s="66"/>
    </row>
    <row r="2427" spans="1:49" x14ac:dyDescent="0.25">
      <c r="A2427" s="66"/>
      <c r="D2427" s="87"/>
      <c r="AR2427" s="66"/>
      <c r="AS2427" s="66"/>
      <c r="AT2427" s="66"/>
      <c r="AU2427" s="66"/>
      <c r="AV2427" s="66"/>
      <c r="AW2427" s="66"/>
    </row>
    <row r="2428" spans="1:49" x14ac:dyDescent="0.25">
      <c r="A2428" s="66"/>
      <c r="D2428" s="87"/>
      <c r="AR2428" s="66"/>
      <c r="AS2428" s="66"/>
      <c r="AT2428" s="66"/>
      <c r="AU2428" s="66"/>
      <c r="AV2428" s="66"/>
      <c r="AW2428" s="66"/>
    </row>
    <row r="2429" spans="1:49" x14ac:dyDescent="0.25">
      <c r="A2429" s="66"/>
      <c r="D2429" s="87"/>
      <c r="AR2429" s="66"/>
      <c r="AS2429" s="66"/>
      <c r="AT2429" s="66"/>
      <c r="AU2429" s="66"/>
      <c r="AV2429" s="66"/>
      <c r="AW2429" s="66"/>
    </row>
    <row r="2430" spans="1:49" x14ac:dyDescent="0.25">
      <c r="A2430" s="66"/>
      <c r="D2430" s="87"/>
      <c r="AR2430" s="66"/>
      <c r="AS2430" s="66"/>
      <c r="AT2430" s="66"/>
      <c r="AU2430" s="66"/>
      <c r="AV2430" s="66"/>
      <c r="AW2430" s="66"/>
    </row>
    <row r="2431" spans="1:49" x14ac:dyDescent="0.25">
      <c r="A2431" s="66"/>
      <c r="D2431" s="87"/>
      <c r="AR2431" s="66"/>
      <c r="AS2431" s="66"/>
      <c r="AT2431" s="66"/>
      <c r="AU2431" s="66"/>
      <c r="AV2431" s="66"/>
      <c r="AW2431" s="66"/>
    </row>
    <row r="2432" spans="1:49" x14ac:dyDescent="0.25">
      <c r="A2432" s="66"/>
      <c r="D2432" s="87"/>
      <c r="AR2432" s="66"/>
      <c r="AS2432" s="66"/>
      <c r="AT2432" s="66"/>
      <c r="AU2432" s="66"/>
      <c r="AV2432" s="66"/>
      <c r="AW2432" s="66"/>
    </row>
    <row r="2433" spans="1:49" x14ac:dyDescent="0.25">
      <c r="A2433" s="66"/>
      <c r="D2433" s="87"/>
      <c r="AR2433" s="66"/>
      <c r="AS2433" s="66"/>
      <c r="AT2433" s="66"/>
      <c r="AU2433" s="66"/>
      <c r="AV2433" s="66"/>
      <c r="AW2433" s="66"/>
    </row>
    <row r="2434" spans="1:49" x14ac:dyDescent="0.25">
      <c r="A2434" s="66"/>
      <c r="D2434" s="87"/>
      <c r="AR2434" s="66"/>
      <c r="AS2434" s="66"/>
      <c r="AT2434" s="66"/>
      <c r="AU2434" s="66"/>
      <c r="AV2434" s="66"/>
      <c r="AW2434" s="66"/>
    </row>
    <row r="2435" spans="1:49" x14ac:dyDescent="0.25">
      <c r="A2435" s="66"/>
      <c r="D2435" s="87"/>
      <c r="AR2435" s="66"/>
      <c r="AS2435" s="66"/>
      <c r="AT2435" s="66"/>
      <c r="AU2435" s="66"/>
      <c r="AV2435" s="66"/>
      <c r="AW2435" s="66"/>
    </row>
    <row r="2436" spans="1:49" x14ac:dyDescent="0.25">
      <c r="A2436" s="66"/>
      <c r="D2436" s="87"/>
      <c r="AR2436" s="66"/>
      <c r="AS2436" s="66"/>
      <c r="AT2436" s="66"/>
      <c r="AU2436" s="66"/>
      <c r="AV2436" s="66"/>
      <c r="AW2436" s="66"/>
    </row>
    <row r="2437" spans="1:49" x14ac:dyDescent="0.25">
      <c r="A2437" s="66"/>
      <c r="D2437" s="87"/>
      <c r="AR2437" s="66"/>
      <c r="AS2437" s="66"/>
      <c r="AT2437" s="66"/>
      <c r="AU2437" s="66"/>
      <c r="AV2437" s="66"/>
      <c r="AW2437" s="66"/>
    </row>
    <row r="2438" spans="1:49" x14ac:dyDescent="0.25">
      <c r="A2438" s="66"/>
      <c r="D2438" s="87"/>
      <c r="AR2438" s="66"/>
      <c r="AS2438" s="66"/>
      <c r="AT2438" s="66"/>
      <c r="AU2438" s="66"/>
      <c r="AV2438" s="66"/>
      <c r="AW2438" s="66"/>
    </row>
    <row r="2439" spans="1:49" x14ac:dyDescent="0.25">
      <c r="A2439" s="66"/>
      <c r="D2439" s="87"/>
      <c r="AR2439" s="66"/>
      <c r="AS2439" s="66"/>
      <c r="AT2439" s="66"/>
      <c r="AU2439" s="66"/>
      <c r="AV2439" s="66"/>
      <c r="AW2439" s="66"/>
    </row>
    <row r="2440" spans="1:49" x14ac:dyDescent="0.25">
      <c r="A2440" s="66"/>
      <c r="D2440" s="87"/>
      <c r="AR2440" s="66"/>
      <c r="AS2440" s="66"/>
      <c r="AT2440" s="66"/>
      <c r="AU2440" s="66"/>
      <c r="AV2440" s="66"/>
      <c r="AW2440" s="66"/>
    </row>
    <row r="2441" spans="1:49" x14ac:dyDescent="0.25">
      <c r="A2441" s="66"/>
      <c r="D2441" s="87"/>
      <c r="AR2441" s="66"/>
      <c r="AS2441" s="66"/>
      <c r="AT2441" s="66"/>
      <c r="AU2441" s="66"/>
      <c r="AV2441" s="66"/>
      <c r="AW2441" s="66"/>
    </row>
    <row r="2442" spans="1:49" x14ac:dyDescent="0.25">
      <c r="A2442" s="66"/>
      <c r="D2442" s="87"/>
      <c r="AR2442" s="66"/>
      <c r="AS2442" s="66"/>
      <c r="AT2442" s="66"/>
      <c r="AU2442" s="66"/>
      <c r="AV2442" s="66"/>
      <c r="AW2442" s="66"/>
    </row>
    <row r="2443" spans="1:49" x14ac:dyDescent="0.25">
      <c r="A2443" s="66"/>
      <c r="D2443" s="87"/>
      <c r="AR2443" s="66"/>
      <c r="AS2443" s="66"/>
      <c r="AT2443" s="66"/>
      <c r="AU2443" s="66"/>
      <c r="AV2443" s="66"/>
      <c r="AW2443" s="66"/>
    </row>
    <row r="2444" spans="1:49" x14ac:dyDescent="0.25">
      <c r="A2444" s="66"/>
      <c r="D2444" s="87"/>
      <c r="AR2444" s="66"/>
      <c r="AS2444" s="66"/>
      <c r="AT2444" s="66"/>
      <c r="AU2444" s="66"/>
      <c r="AV2444" s="66"/>
      <c r="AW2444" s="66"/>
    </row>
    <row r="2445" spans="1:49" x14ac:dyDescent="0.25">
      <c r="A2445" s="66"/>
      <c r="D2445" s="87"/>
      <c r="AR2445" s="66"/>
      <c r="AS2445" s="66"/>
      <c r="AT2445" s="66"/>
      <c r="AU2445" s="66"/>
      <c r="AV2445" s="66"/>
      <c r="AW2445" s="66"/>
    </row>
    <row r="2446" spans="1:49" x14ac:dyDescent="0.25">
      <c r="A2446" s="66"/>
      <c r="D2446" s="87"/>
      <c r="AR2446" s="66"/>
      <c r="AS2446" s="66"/>
      <c r="AT2446" s="66"/>
      <c r="AU2446" s="66"/>
      <c r="AV2446" s="66"/>
      <c r="AW2446" s="66"/>
    </row>
    <row r="2447" spans="1:49" x14ac:dyDescent="0.25">
      <c r="A2447" s="66"/>
      <c r="D2447" s="87"/>
      <c r="AR2447" s="66"/>
      <c r="AS2447" s="66"/>
      <c r="AT2447" s="66"/>
      <c r="AU2447" s="66"/>
      <c r="AV2447" s="66"/>
      <c r="AW2447" s="66"/>
    </row>
    <row r="2448" spans="1:49" x14ac:dyDescent="0.25">
      <c r="A2448" s="66"/>
      <c r="D2448" s="87"/>
      <c r="AR2448" s="66"/>
      <c r="AS2448" s="66"/>
      <c r="AT2448" s="66"/>
      <c r="AU2448" s="66"/>
      <c r="AV2448" s="66"/>
      <c r="AW2448" s="66"/>
    </row>
    <row r="2449" spans="1:49" x14ac:dyDescent="0.25">
      <c r="A2449" s="66"/>
      <c r="D2449" s="87"/>
      <c r="AR2449" s="66"/>
      <c r="AS2449" s="66"/>
      <c r="AT2449" s="66"/>
      <c r="AU2449" s="66"/>
      <c r="AV2449" s="66"/>
      <c r="AW2449" s="66"/>
    </row>
    <row r="2450" spans="1:49" x14ac:dyDescent="0.25">
      <c r="A2450" s="66"/>
      <c r="D2450" s="87"/>
      <c r="AR2450" s="66"/>
      <c r="AS2450" s="66"/>
      <c r="AT2450" s="66"/>
      <c r="AU2450" s="66"/>
      <c r="AV2450" s="66"/>
      <c r="AW2450" s="66"/>
    </row>
    <row r="2451" spans="1:49" x14ac:dyDescent="0.25">
      <c r="A2451" s="66"/>
      <c r="D2451" s="87"/>
      <c r="AR2451" s="66"/>
      <c r="AS2451" s="66"/>
      <c r="AT2451" s="66"/>
      <c r="AU2451" s="66"/>
      <c r="AV2451" s="66"/>
      <c r="AW2451" s="66"/>
    </row>
    <row r="2452" spans="1:49" x14ac:dyDescent="0.25">
      <c r="A2452" s="66"/>
      <c r="D2452" s="87"/>
      <c r="AR2452" s="66"/>
      <c r="AS2452" s="66"/>
      <c r="AT2452" s="66"/>
      <c r="AU2452" s="66"/>
      <c r="AV2452" s="66"/>
      <c r="AW2452" s="66"/>
    </row>
    <row r="2453" spans="1:49" x14ac:dyDescent="0.25">
      <c r="A2453" s="66"/>
      <c r="D2453" s="87"/>
      <c r="AR2453" s="66"/>
      <c r="AS2453" s="66"/>
      <c r="AT2453" s="66"/>
      <c r="AU2453" s="66"/>
      <c r="AV2453" s="66"/>
      <c r="AW2453" s="66"/>
    </row>
    <row r="2454" spans="1:49" x14ac:dyDescent="0.25">
      <c r="A2454" s="66"/>
      <c r="D2454" s="87"/>
      <c r="AR2454" s="66"/>
      <c r="AS2454" s="66"/>
      <c r="AT2454" s="66"/>
      <c r="AU2454" s="66"/>
      <c r="AV2454" s="66"/>
      <c r="AW2454" s="66"/>
    </row>
    <row r="2455" spans="1:49" x14ac:dyDescent="0.25">
      <c r="A2455" s="66"/>
      <c r="D2455" s="87"/>
      <c r="AR2455" s="66"/>
      <c r="AS2455" s="66"/>
      <c r="AT2455" s="66"/>
      <c r="AU2455" s="66"/>
      <c r="AV2455" s="66"/>
      <c r="AW2455" s="66"/>
    </row>
    <row r="2456" spans="1:49" x14ac:dyDescent="0.25">
      <c r="A2456" s="66"/>
      <c r="D2456" s="87"/>
      <c r="AR2456" s="66"/>
      <c r="AS2456" s="66"/>
      <c r="AT2456" s="66"/>
      <c r="AU2456" s="66"/>
      <c r="AV2456" s="66"/>
      <c r="AW2456" s="66"/>
    </row>
    <row r="2457" spans="1:49" x14ac:dyDescent="0.25">
      <c r="A2457" s="66"/>
      <c r="D2457" s="87"/>
      <c r="AR2457" s="66"/>
      <c r="AS2457" s="66"/>
      <c r="AT2457" s="66"/>
      <c r="AU2457" s="66"/>
      <c r="AV2457" s="66"/>
      <c r="AW2457" s="66"/>
    </row>
    <row r="2458" spans="1:49" x14ac:dyDescent="0.25">
      <c r="A2458" s="66"/>
      <c r="D2458" s="87"/>
      <c r="AR2458" s="66"/>
      <c r="AS2458" s="66"/>
      <c r="AT2458" s="66"/>
      <c r="AU2458" s="66"/>
      <c r="AV2458" s="66"/>
      <c r="AW2458" s="66"/>
    </row>
    <row r="2459" spans="1:49" x14ac:dyDescent="0.25">
      <c r="A2459" s="66"/>
      <c r="D2459" s="87"/>
      <c r="AR2459" s="66"/>
      <c r="AS2459" s="66"/>
      <c r="AT2459" s="66"/>
      <c r="AU2459" s="66"/>
      <c r="AV2459" s="66"/>
      <c r="AW2459" s="66"/>
    </row>
    <row r="2460" spans="1:49" x14ac:dyDescent="0.25">
      <c r="A2460" s="66"/>
      <c r="D2460" s="87"/>
      <c r="AR2460" s="66"/>
      <c r="AS2460" s="66"/>
      <c r="AT2460" s="66"/>
      <c r="AU2460" s="66"/>
      <c r="AV2460" s="66"/>
      <c r="AW2460" s="66"/>
    </row>
    <row r="2461" spans="1:49" x14ac:dyDescent="0.25">
      <c r="A2461" s="66"/>
      <c r="D2461" s="87"/>
      <c r="AR2461" s="66"/>
      <c r="AS2461" s="66"/>
      <c r="AT2461" s="66"/>
      <c r="AU2461" s="66"/>
      <c r="AV2461" s="66"/>
      <c r="AW2461" s="66"/>
    </row>
    <row r="2462" spans="1:49" x14ac:dyDescent="0.25">
      <c r="A2462" s="66"/>
      <c r="D2462" s="87"/>
      <c r="AR2462" s="66"/>
      <c r="AS2462" s="66"/>
      <c r="AT2462" s="66"/>
      <c r="AU2462" s="66"/>
      <c r="AV2462" s="66"/>
      <c r="AW2462" s="66"/>
    </row>
    <row r="2463" spans="1:49" x14ac:dyDescent="0.25">
      <c r="A2463" s="66"/>
      <c r="D2463" s="87"/>
      <c r="AR2463" s="66"/>
      <c r="AS2463" s="66"/>
      <c r="AT2463" s="66"/>
      <c r="AU2463" s="66"/>
      <c r="AV2463" s="66"/>
      <c r="AW2463" s="66"/>
    </row>
    <row r="2464" spans="1:49" x14ac:dyDescent="0.25">
      <c r="A2464" s="66"/>
      <c r="D2464" s="87"/>
      <c r="AR2464" s="66"/>
      <c r="AS2464" s="66"/>
      <c r="AT2464" s="66"/>
      <c r="AU2464" s="66"/>
      <c r="AV2464" s="66"/>
      <c r="AW2464" s="66"/>
    </row>
    <row r="2465" spans="1:49" x14ac:dyDescent="0.25">
      <c r="A2465" s="66"/>
      <c r="D2465" s="87"/>
      <c r="AR2465" s="66"/>
      <c r="AS2465" s="66"/>
      <c r="AT2465" s="66"/>
      <c r="AU2465" s="66"/>
      <c r="AV2465" s="66"/>
      <c r="AW2465" s="66"/>
    </row>
    <row r="2466" spans="1:49" x14ac:dyDescent="0.25">
      <c r="A2466" s="66"/>
      <c r="D2466" s="87"/>
      <c r="AR2466" s="66"/>
      <c r="AS2466" s="66"/>
      <c r="AT2466" s="66"/>
      <c r="AU2466" s="66"/>
      <c r="AV2466" s="66"/>
      <c r="AW2466" s="66"/>
    </row>
    <row r="2467" spans="1:49" x14ac:dyDescent="0.25">
      <c r="A2467" s="66"/>
      <c r="D2467" s="87"/>
      <c r="AR2467" s="66"/>
      <c r="AS2467" s="66"/>
      <c r="AT2467" s="66"/>
      <c r="AU2467" s="66"/>
      <c r="AV2467" s="66"/>
      <c r="AW2467" s="66"/>
    </row>
    <row r="2468" spans="1:49" x14ac:dyDescent="0.25">
      <c r="A2468" s="66"/>
      <c r="D2468" s="87"/>
      <c r="AR2468" s="66"/>
      <c r="AS2468" s="66"/>
      <c r="AT2468" s="66"/>
      <c r="AU2468" s="66"/>
      <c r="AV2468" s="66"/>
      <c r="AW2468" s="66"/>
    </row>
    <row r="2469" spans="1:49" x14ac:dyDescent="0.25">
      <c r="A2469" s="66"/>
      <c r="D2469" s="87"/>
      <c r="AR2469" s="66"/>
      <c r="AS2469" s="66"/>
      <c r="AT2469" s="66"/>
      <c r="AU2469" s="66"/>
      <c r="AV2469" s="66"/>
      <c r="AW2469" s="66"/>
    </row>
    <row r="2470" spans="1:49" x14ac:dyDescent="0.25">
      <c r="A2470" s="66"/>
      <c r="D2470" s="87"/>
      <c r="AR2470" s="66"/>
      <c r="AS2470" s="66"/>
      <c r="AT2470" s="66"/>
      <c r="AU2470" s="66"/>
      <c r="AV2470" s="66"/>
      <c r="AW2470" s="66"/>
    </row>
    <row r="2471" spans="1:49" x14ac:dyDescent="0.25">
      <c r="A2471" s="66"/>
      <c r="D2471" s="87"/>
      <c r="AR2471" s="66"/>
      <c r="AS2471" s="66"/>
      <c r="AT2471" s="66"/>
      <c r="AU2471" s="66"/>
      <c r="AV2471" s="66"/>
      <c r="AW2471" s="66"/>
    </row>
    <row r="2472" spans="1:49" x14ac:dyDescent="0.25">
      <c r="A2472" s="66"/>
      <c r="D2472" s="87"/>
      <c r="AR2472" s="66"/>
      <c r="AS2472" s="66"/>
      <c r="AT2472" s="66"/>
      <c r="AU2472" s="66"/>
      <c r="AV2472" s="66"/>
      <c r="AW2472" s="66"/>
    </row>
    <row r="2473" spans="1:49" x14ac:dyDescent="0.25">
      <c r="A2473" s="66"/>
      <c r="D2473" s="87"/>
      <c r="AR2473" s="66"/>
      <c r="AS2473" s="66"/>
      <c r="AT2473" s="66"/>
      <c r="AU2473" s="66"/>
      <c r="AV2473" s="66"/>
      <c r="AW2473" s="66"/>
    </row>
    <row r="2474" spans="1:49" x14ac:dyDescent="0.25">
      <c r="A2474" s="66"/>
      <c r="D2474" s="87"/>
      <c r="AR2474" s="66"/>
      <c r="AS2474" s="66"/>
      <c r="AT2474" s="66"/>
      <c r="AU2474" s="66"/>
      <c r="AV2474" s="66"/>
      <c r="AW2474" s="66"/>
    </row>
    <row r="2475" spans="1:49" x14ac:dyDescent="0.25">
      <c r="A2475" s="66"/>
      <c r="D2475" s="87"/>
      <c r="AR2475" s="66"/>
      <c r="AS2475" s="66"/>
      <c r="AT2475" s="66"/>
      <c r="AU2475" s="66"/>
      <c r="AV2475" s="66"/>
      <c r="AW2475" s="66"/>
    </row>
    <row r="2476" spans="1:49" x14ac:dyDescent="0.25">
      <c r="A2476" s="66"/>
      <c r="D2476" s="87"/>
      <c r="AR2476" s="66"/>
      <c r="AS2476" s="66"/>
      <c r="AT2476" s="66"/>
      <c r="AU2476" s="66"/>
      <c r="AV2476" s="66"/>
      <c r="AW2476" s="66"/>
    </row>
    <row r="2477" spans="1:49" x14ac:dyDescent="0.25">
      <c r="A2477" s="66"/>
      <c r="D2477" s="87"/>
      <c r="AR2477" s="66"/>
      <c r="AS2477" s="66"/>
      <c r="AT2477" s="66"/>
      <c r="AU2477" s="66"/>
      <c r="AV2477" s="66"/>
      <c r="AW2477" s="66"/>
    </row>
    <row r="2478" spans="1:49" x14ac:dyDescent="0.25">
      <c r="A2478" s="66"/>
      <c r="D2478" s="87"/>
      <c r="AR2478" s="66"/>
      <c r="AS2478" s="66"/>
      <c r="AT2478" s="66"/>
      <c r="AU2478" s="66"/>
      <c r="AV2478" s="66"/>
      <c r="AW2478" s="66"/>
    </row>
    <row r="2479" spans="1:49" x14ac:dyDescent="0.25">
      <c r="A2479" s="66"/>
      <c r="D2479" s="87"/>
      <c r="AR2479" s="66"/>
      <c r="AS2479" s="66"/>
      <c r="AT2479" s="66"/>
      <c r="AU2479" s="66"/>
      <c r="AV2479" s="66"/>
      <c r="AW2479" s="66"/>
    </row>
    <row r="2480" spans="1:49" x14ac:dyDescent="0.25">
      <c r="A2480" s="66"/>
      <c r="D2480" s="87"/>
      <c r="AR2480" s="66"/>
      <c r="AS2480" s="66"/>
      <c r="AT2480" s="66"/>
      <c r="AU2480" s="66"/>
      <c r="AV2480" s="66"/>
      <c r="AW2480" s="66"/>
    </row>
    <row r="2481" spans="1:49" x14ac:dyDescent="0.25">
      <c r="A2481" s="66"/>
      <c r="D2481" s="87"/>
      <c r="AR2481" s="66"/>
      <c r="AS2481" s="66"/>
      <c r="AT2481" s="66"/>
      <c r="AU2481" s="66"/>
      <c r="AV2481" s="66"/>
      <c r="AW2481" s="66"/>
    </row>
    <row r="2482" spans="1:49" x14ac:dyDescent="0.25">
      <c r="A2482" s="66"/>
      <c r="D2482" s="87"/>
      <c r="AR2482" s="66"/>
      <c r="AS2482" s="66"/>
      <c r="AT2482" s="66"/>
      <c r="AU2482" s="66"/>
      <c r="AV2482" s="66"/>
      <c r="AW2482" s="66"/>
    </row>
    <row r="2483" spans="1:49" x14ac:dyDescent="0.25">
      <c r="A2483" s="66"/>
      <c r="D2483" s="87"/>
      <c r="AR2483" s="66"/>
      <c r="AS2483" s="66"/>
      <c r="AT2483" s="66"/>
      <c r="AU2483" s="66"/>
      <c r="AV2483" s="66"/>
      <c r="AW2483" s="66"/>
    </row>
    <row r="2484" spans="1:49" x14ac:dyDescent="0.25">
      <c r="A2484" s="66"/>
      <c r="D2484" s="87"/>
      <c r="AR2484" s="66"/>
      <c r="AS2484" s="66"/>
      <c r="AT2484" s="66"/>
      <c r="AU2484" s="66"/>
      <c r="AV2484" s="66"/>
      <c r="AW2484" s="66"/>
    </row>
    <row r="2485" spans="1:49" x14ac:dyDescent="0.25">
      <c r="A2485" s="66"/>
      <c r="D2485" s="87"/>
      <c r="AR2485" s="66"/>
      <c r="AS2485" s="66"/>
      <c r="AT2485" s="66"/>
      <c r="AU2485" s="66"/>
      <c r="AV2485" s="66"/>
      <c r="AW2485" s="66"/>
    </row>
    <row r="2486" spans="1:49" x14ac:dyDescent="0.25">
      <c r="A2486" s="66"/>
      <c r="D2486" s="87"/>
      <c r="AR2486" s="66"/>
      <c r="AS2486" s="66"/>
      <c r="AT2486" s="66"/>
      <c r="AU2486" s="66"/>
      <c r="AV2486" s="66"/>
      <c r="AW2486" s="66"/>
    </row>
    <row r="2487" spans="1:49" x14ac:dyDescent="0.25">
      <c r="A2487" s="66"/>
      <c r="D2487" s="87"/>
      <c r="AR2487" s="66"/>
      <c r="AS2487" s="66"/>
      <c r="AT2487" s="66"/>
      <c r="AU2487" s="66"/>
      <c r="AV2487" s="66"/>
      <c r="AW2487" s="66"/>
    </row>
    <row r="2488" spans="1:49" x14ac:dyDescent="0.25">
      <c r="A2488" s="66"/>
      <c r="D2488" s="87"/>
      <c r="AR2488" s="66"/>
      <c r="AS2488" s="66"/>
      <c r="AT2488" s="66"/>
      <c r="AU2488" s="66"/>
      <c r="AV2488" s="66"/>
      <c r="AW2488" s="66"/>
    </row>
    <row r="2489" spans="1:49" x14ac:dyDescent="0.25">
      <c r="A2489" s="66"/>
      <c r="D2489" s="87"/>
      <c r="AR2489" s="66"/>
      <c r="AS2489" s="66"/>
      <c r="AT2489" s="66"/>
      <c r="AU2489" s="66"/>
      <c r="AV2489" s="66"/>
      <c r="AW2489" s="66"/>
    </row>
    <row r="2490" spans="1:49" x14ac:dyDescent="0.25">
      <c r="A2490" s="66"/>
      <c r="D2490" s="87"/>
      <c r="AR2490" s="66"/>
      <c r="AS2490" s="66"/>
      <c r="AT2490" s="66"/>
      <c r="AU2490" s="66"/>
      <c r="AV2490" s="66"/>
      <c r="AW2490" s="66"/>
    </row>
    <row r="2491" spans="1:49" x14ac:dyDescent="0.25">
      <c r="A2491" s="66"/>
      <c r="D2491" s="87"/>
      <c r="AR2491" s="66"/>
      <c r="AS2491" s="66"/>
      <c r="AT2491" s="66"/>
      <c r="AU2491" s="66"/>
      <c r="AV2491" s="66"/>
      <c r="AW2491" s="66"/>
    </row>
    <row r="2492" spans="1:49" x14ac:dyDescent="0.25">
      <c r="A2492" s="66"/>
      <c r="D2492" s="87"/>
      <c r="AR2492" s="66"/>
      <c r="AS2492" s="66"/>
      <c r="AT2492" s="66"/>
      <c r="AU2492" s="66"/>
      <c r="AV2492" s="66"/>
      <c r="AW2492" s="66"/>
    </row>
    <row r="2493" spans="1:49" x14ac:dyDescent="0.25">
      <c r="A2493" s="66"/>
      <c r="D2493" s="87"/>
      <c r="AR2493" s="66"/>
      <c r="AS2493" s="66"/>
      <c r="AT2493" s="66"/>
      <c r="AU2493" s="66"/>
      <c r="AV2493" s="66"/>
      <c r="AW2493" s="66"/>
    </row>
    <row r="2494" spans="1:49" x14ac:dyDescent="0.25">
      <c r="A2494" s="66"/>
      <c r="D2494" s="87"/>
      <c r="AR2494" s="66"/>
      <c r="AS2494" s="66"/>
      <c r="AT2494" s="66"/>
      <c r="AU2494" s="66"/>
      <c r="AV2494" s="66"/>
      <c r="AW2494" s="66"/>
    </row>
    <row r="2495" spans="1:49" x14ac:dyDescent="0.25">
      <c r="A2495" s="66"/>
      <c r="D2495" s="87"/>
      <c r="AR2495" s="66"/>
      <c r="AS2495" s="66"/>
      <c r="AT2495" s="66"/>
      <c r="AU2495" s="66"/>
      <c r="AV2495" s="66"/>
      <c r="AW2495" s="66"/>
    </row>
    <row r="2496" spans="1:49" x14ac:dyDescent="0.25">
      <c r="A2496" s="66"/>
      <c r="D2496" s="87"/>
      <c r="AR2496" s="66"/>
      <c r="AS2496" s="66"/>
      <c r="AT2496" s="66"/>
      <c r="AU2496" s="66"/>
      <c r="AV2496" s="66"/>
      <c r="AW2496" s="66"/>
    </row>
    <row r="2497" spans="1:49" x14ac:dyDescent="0.25">
      <c r="A2497" s="66"/>
      <c r="D2497" s="87"/>
      <c r="AR2497" s="66"/>
      <c r="AS2497" s="66"/>
      <c r="AT2497" s="66"/>
      <c r="AU2497" s="66"/>
      <c r="AV2497" s="66"/>
      <c r="AW2497" s="66"/>
    </row>
    <row r="2498" spans="1:49" x14ac:dyDescent="0.25">
      <c r="A2498" s="66"/>
      <c r="D2498" s="87"/>
      <c r="AR2498" s="66"/>
      <c r="AS2498" s="66"/>
      <c r="AT2498" s="66"/>
      <c r="AU2498" s="66"/>
      <c r="AV2498" s="66"/>
      <c r="AW2498" s="66"/>
    </row>
    <row r="2499" spans="1:49" x14ac:dyDescent="0.25">
      <c r="A2499" s="66"/>
      <c r="D2499" s="87"/>
      <c r="AR2499" s="66"/>
      <c r="AS2499" s="66"/>
      <c r="AT2499" s="66"/>
      <c r="AU2499" s="66"/>
      <c r="AV2499" s="66"/>
      <c r="AW2499" s="66"/>
    </row>
    <row r="2500" spans="1:49" x14ac:dyDescent="0.25">
      <c r="A2500" s="66"/>
      <c r="D2500" s="87"/>
      <c r="AR2500" s="66"/>
      <c r="AS2500" s="66"/>
      <c r="AT2500" s="66"/>
      <c r="AU2500" s="66"/>
      <c r="AV2500" s="66"/>
      <c r="AW2500" s="66"/>
    </row>
    <row r="2501" spans="1:49" x14ac:dyDescent="0.25">
      <c r="A2501" s="66"/>
      <c r="D2501" s="87"/>
      <c r="AR2501" s="66"/>
      <c r="AS2501" s="66"/>
      <c r="AT2501" s="66"/>
      <c r="AU2501" s="66"/>
      <c r="AV2501" s="66"/>
      <c r="AW2501" s="66"/>
    </row>
    <row r="2502" spans="1:49" x14ac:dyDescent="0.25">
      <c r="A2502" s="66"/>
      <c r="D2502" s="87"/>
      <c r="AR2502" s="66"/>
      <c r="AS2502" s="66"/>
      <c r="AT2502" s="66"/>
      <c r="AU2502" s="66"/>
      <c r="AV2502" s="66"/>
      <c r="AW2502" s="66"/>
    </row>
    <row r="2503" spans="1:49" x14ac:dyDescent="0.25">
      <c r="A2503" s="66"/>
      <c r="D2503" s="87"/>
      <c r="AR2503" s="66"/>
      <c r="AS2503" s="66"/>
      <c r="AT2503" s="66"/>
      <c r="AU2503" s="66"/>
      <c r="AV2503" s="66"/>
      <c r="AW2503" s="66"/>
    </row>
    <row r="2504" spans="1:49" x14ac:dyDescent="0.25">
      <c r="A2504" s="66"/>
      <c r="D2504" s="87"/>
      <c r="AR2504" s="66"/>
      <c r="AS2504" s="66"/>
      <c r="AT2504" s="66"/>
      <c r="AU2504" s="66"/>
      <c r="AV2504" s="66"/>
      <c r="AW2504" s="66"/>
    </row>
    <row r="2505" spans="1:49" x14ac:dyDescent="0.25">
      <c r="A2505" s="66"/>
      <c r="D2505" s="87"/>
      <c r="AR2505" s="66"/>
      <c r="AS2505" s="66"/>
      <c r="AT2505" s="66"/>
      <c r="AU2505" s="66"/>
      <c r="AV2505" s="66"/>
      <c r="AW2505" s="66"/>
    </row>
    <row r="2506" spans="1:49" x14ac:dyDescent="0.25">
      <c r="A2506" s="66"/>
      <c r="D2506" s="87"/>
      <c r="AR2506" s="66"/>
      <c r="AS2506" s="66"/>
      <c r="AT2506" s="66"/>
      <c r="AU2506" s="66"/>
      <c r="AV2506" s="66"/>
      <c r="AW2506" s="66"/>
    </row>
    <row r="2507" spans="1:49" x14ac:dyDescent="0.25">
      <c r="A2507" s="66"/>
      <c r="D2507" s="87"/>
      <c r="AR2507" s="66"/>
      <c r="AS2507" s="66"/>
      <c r="AT2507" s="66"/>
      <c r="AU2507" s="66"/>
      <c r="AV2507" s="66"/>
      <c r="AW2507" s="66"/>
    </row>
    <row r="2508" spans="1:49" x14ac:dyDescent="0.25">
      <c r="A2508" s="66"/>
      <c r="D2508" s="87"/>
      <c r="AR2508" s="66"/>
      <c r="AS2508" s="66"/>
      <c r="AT2508" s="66"/>
      <c r="AU2508" s="66"/>
      <c r="AV2508" s="66"/>
      <c r="AW2508" s="66"/>
    </row>
    <row r="2509" spans="1:49" x14ac:dyDescent="0.25">
      <c r="A2509" s="66"/>
      <c r="D2509" s="87"/>
      <c r="AR2509" s="66"/>
      <c r="AS2509" s="66"/>
      <c r="AT2509" s="66"/>
      <c r="AU2509" s="66"/>
      <c r="AV2509" s="66"/>
      <c r="AW2509" s="66"/>
    </row>
    <row r="2510" spans="1:49" x14ac:dyDescent="0.25">
      <c r="A2510" s="66"/>
      <c r="D2510" s="87"/>
      <c r="AR2510" s="66"/>
      <c r="AS2510" s="66"/>
      <c r="AT2510" s="66"/>
      <c r="AU2510" s="66"/>
      <c r="AV2510" s="66"/>
      <c r="AW2510" s="66"/>
    </row>
    <row r="2511" spans="1:49" x14ac:dyDescent="0.25">
      <c r="A2511" s="66"/>
      <c r="D2511" s="87"/>
      <c r="AR2511" s="66"/>
      <c r="AS2511" s="66"/>
      <c r="AT2511" s="66"/>
      <c r="AU2511" s="66"/>
      <c r="AV2511" s="66"/>
      <c r="AW2511" s="66"/>
    </row>
    <row r="2512" spans="1:49" x14ac:dyDescent="0.25">
      <c r="A2512" s="66"/>
      <c r="D2512" s="87"/>
      <c r="AR2512" s="66"/>
      <c r="AS2512" s="66"/>
      <c r="AT2512" s="66"/>
      <c r="AU2512" s="66"/>
      <c r="AV2512" s="66"/>
      <c r="AW2512" s="66"/>
    </row>
    <row r="2513" spans="1:49" x14ac:dyDescent="0.25">
      <c r="A2513" s="66"/>
      <c r="D2513" s="87"/>
      <c r="AR2513" s="66"/>
      <c r="AS2513" s="66"/>
      <c r="AT2513" s="66"/>
      <c r="AU2513" s="66"/>
      <c r="AV2513" s="66"/>
      <c r="AW2513" s="66"/>
    </row>
    <row r="2514" spans="1:49" x14ac:dyDescent="0.25">
      <c r="A2514" s="66"/>
      <c r="D2514" s="87"/>
      <c r="AR2514" s="66"/>
      <c r="AS2514" s="66"/>
      <c r="AT2514" s="66"/>
      <c r="AU2514" s="66"/>
      <c r="AV2514" s="66"/>
      <c r="AW2514" s="66"/>
    </row>
    <row r="2515" spans="1:49" x14ac:dyDescent="0.25">
      <c r="A2515" s="66"/>
      <c r="D2515" s="87"/>
      <c r="AR2515" s="66"/>
      <c r="AS2515" s="66"/>
      <c r="AT2515" s="66"/>
      <c r="AU2515" s="66"/>
      <c r="AV2515" s="66"/>
      <c r="AW2515" s="66"/>
    </row>
    <row r="2516" spans="1:49" x14ac:dyDescent="0.25">
      <c r="A2516" s="66"/>
      <c r="D2516" s="87"/>
      <c r="AR2516" s="66"/>
      <c r="AS2516" s="66"/>
      <c r="AT2516" s="66"/>
      <c r="AU2516" s="66"/>
      <c r="AV2516" s="66"/>
      <c r="AW2516" s="66"/>
    </row>
    <row r="2517" spans="1:49" x14ac:dyDescent="0.25">
      <c r="A2517" s="66"/>
      <c r="D2517" s="87"/>
      <c r="AR2517" s="66"/>
      <c r="AS2517" s="66"/>
      <c r="AT2517" s="66"/>
      <c r="AU2517" s="66"/>
      <c r="AV2517" s="66"/>
      <c r="AW2517" s="66"/>
    </row>
    <row r="2518" spans="1:49" x14ac:dyDescent="0.25">
      <c r="A2518" s="66"/>
      <c r="D2518" s="87"/>
      <c r="AR2518" s="66"/>
      <c r="AS2518" s="66"/>
      <c r="AT2518" s="66"/>
      <c r="AU2518" s="66"/>
      <c r="AV2518" s="66"/>
      <c r="AW2518" s="66"/>
    </row>
    <row r="2519" spans="1:49" x14ac:dyDescent="0.25">
      <c r="A2519" s="66"/>
      <c r="D2519" s="87"/>
      <c r="AR2519" s="66"/>
      <c r="AS2519" s="66"/>
      <c r="AT2519" s="66"/>
      <c r="AU2519" s="66"/>
      <c r="AV2519" s="66"/>
      <c r="AW2519" s="66"/>
    </row>
    <row r="2520" spans="1:49" x14ac:dyDescent="0.25">
      <c r="A2520" s="66"/>
      <c r="D2520" s="87"/>
      <c r="AR2520" s="66"/>
      <c r="AS2520" s="66"/>
      <c r="AT2520" s="66"/>
      <c r="AU2520" s="66"/>
      <c r="AV2520" s="66"/>
      <c r="AW2520" s="66"/>
    </row>
    <row r="2521" spans="1:49" x14ac:dyDescent="0.25">
      <c r="A2521" s="66"/>
      <c r="D2521" s="87"/>
      <c r="AR2521" s="66"/>
      <c r="AS2521" s="66"/>
      <c r="AT2521" s="66"/>
      <c r="AU2521" s="66"/>
      <c r="AV2521" s="66"/>
      <c r="AW2521" s="66"/>
    </row>
    <row r="2522" spans="1:49" x14ac:dyDescent="0.25">
      <c r="A2522" s="66"/>
      <c r="D2522" s="87"/>
      <c r="AR2522" s="66"/>
      <c r="AS2522" s="66"/>
      <c r="AT2522" s="66"/>
      <c r="AU2522" s="66"/>
      <c r="AV2522" s="66"/>
      <c r="AW2522" s="66"/>
    </row>
    <row r="2523" spans="1:49" x14ac:dyDescent="0.25">
      <c r="A2523" s="66"/>
      <c r="D2523" s="87"/>
      <c r="AR2523" s="66"/>
      <c r="AS2523" s="66"/>
      <c r="AT2523" s="66"/>
      <c r="AU2523" s="66"/>
      <c r="AV2523" s="66"/>
      <c r="AW2523" s="66"/>
    </row>
    <row r="2524" spans="1:49" x14ac:dyDescent="0.25">
      <c r="A2524" s="66"/>
      <c r="D2524" s="87"/>
      <c r="AR2524" s="66"/>
      <c r="AS2524" s="66"/>
      <c r="AT2524" s="66"/>
      <c r="AU2524" s="66"/>
      <c r="AV2524" s="66"/>
      <c r="AW2524" s="66"/>
    </row>
    <row r="2525" spans="1:49" x14ac:dyDescent="0.25">
      <c r="A2525" s="66"/>
      <c r="D2525" s="87"/>
      <c r="AR2525" s="66"/>
      <c r="AS2525" s="66"/>
      <c r="AT2525" s="66"/>
      <c r="AU2525" s="66"/>
      <c r="AV2525" s="66"/>
      <c r="AW2525" s="66"/>
    </row>
    <row r="2526" spans="1:49" x14ac:dyDescent="0.25">
      <c r="A2526" s="66"/>
      <c r="D2526" s="87"/>
      <c r="AR2526" s="66"/>
      <c r="AS2526" s="66"/>
      <c r="AT2526" s="66"/>
      <c r="AU2526" s="66"/>
      <c r="AV2526" s="66"/>
      <c r="AW2526" s="66"/>
    </row>
    <row r="2527" spans="1:49" x14ac:dyDescent="0.25">
      <c r="A2527" s="66"/>
      <c r="D2527" s="87"/>
      <c r="AR2527" s="66"/>
      <c r="AS2527" s="66"/>
      <c r="AT2527" s="66"/>
      <c r="AU2527" s="66"/>
      <c r="AV2527" s="66"/>
      <c r="AW2527" s="66"/>
    </row>
    <row r="2528" spans="1:49" x14ac:dyDescent="0.25">
      <c r="A2528" s="66"/>
      <c r="D2528" s="87"/>
      <c r="AR2528" s="66"/>
      <c r="AS2528" s="66"/>
      <c r="AT2528" s="66"/>
      <c r="AU2528" s="66"/>
      <c r="AV2528" s="66"/>
      <c r="AW2528" s="66"/>
    </row>
    <row r="2529" spans="1:49" x14ac:dyDescent="0.25">
      <c r="A2529" s="66"/>
      <c r="D2529" s="87"/>
      <c r="AR2529" s="66"/>
      <c r="AS2529" s="66"/>
      <c r="AT2529" s="66"/>
      <c r="AU2529" s="66"/>
      <c r="AV2529" s="66"/>
      <c r="AW2529" s="66"/>
    </row>
    <row r="2530" spans="1:49" x14ac:dyDescent="0.25">
      <c r="A2530" s="66"/>
      <c r="D2530" s="87"/>
      <c r="AR2530" s="66"/>
      <c r="AS2530" s="66"/>
      <c r="AT2530" s="66"/>
      <c r="AU2530" s="66"/>
      <c r="AV2530" s="66"/>
      <c r="AW2530" s="66"/>
    </row>
    <row r="2531" spans="1:49" x14ac:dyDescent="0.25">
      <c r="A2531" s="66"/>
      <c r="D2531" s="87"/>
      <c r="AR2531" s="66"/>
      <c r="AS2531" s="66"/>
      <c r="AT2531" s="66"/>
      <c r="AU2531" s="66"/>
      <c r="AV2531" s="66"/>
      <c r="AW2531" s="66"/>
    </row>
    <row r="2532" spans="1:49" x14ac:dyDescent="0.25">
      <c r="A2532" s="66"/>
      <c r="D2532" s="87"/>
      <c r="AR2532" s="66"/>
      <c r="AS2532" s="66"/>
      <c r="AT2532" s="66"/>
      <c r="AU2532" s="66"/>
      <c r="AV2532" s="66"/>
      <c r="AW2532" s="66"/>
    </row>
    <row r="2533" spans="1:49" x14ac:dyDescent="0.25">
      <c r="A2533" s="66"/>
      <c r="D2533" s="87"/>
      <c r="AR2533" s="66"/>
      <c r="AS2533" s="66"/>
      <c r="AT2533" s="66"/>
      <c r="AU2533" s="66"/>
      <c r="AV2533" s="66"/>
      <c r="AW2533" s="66"/>
    </row>
    <row r="2534" spans="1:49" x14ac:dyDescent="0.25">
      <c r="A2534" s="66"/>
      <c r="D2534" s="87"/>
      <c r="AR2534" s="66"/>
      <c r="AS2534" s="66"/>
      <c r="AT2534" s="66"/>
      <c r="AU2534" s="66"/>
      <c r="AV2534" s="66"/>
      <c r="AW2534" s="66"/>
    </row>
    <row r="2535" spans="1:49" x14ac:dyDescent="0.25">
      <c r="A2535" s="66"/>
      <c r="D2535" s="87"/>
      <c r="AR2535" s="66"/>
      <c r="AS2535" s="66"/>
      <c r="AT2535" s="66"/>
      <c r="AU2535" s="66"/>
      <c r="AV2535" s="66"/>
      <c r="AW2535" s="66"/>
    </row>
    <row r="2536" spans="1:49" x14ac:dyDescent="0.25">
      <c r="A2536" s="66"/>
      <c r="D2536" s="87"/>
      <c r="AR2536" s="66"/>
      <c r="AS2536" s="66"/>
      <c r="AT2536" s="66"/>
      <c r="AU2536" s="66"/>
      <c r="AV2536" s="66"/>
      <c r="AW2536" s="66"/>
    </row>
    <row r="2537" spans="1:49" x14ac:dyDescent="0.25">
      <c r="A2537" s="66"/>
      <c r="D2537" s="87"/>
      <c r="AR2537" s="66"/>
      <c r="AS2537" s="66"/>
      <c r="AT2537" s="66"/>
      <c r="AU2537" s="66"/>
      <c r="AV2537" s="66"/>
      <c r="AW2537" s="66"/>
    </row>
    <row r="2538" spans="1:49" x14ac:dyDescent="0.25">
      <c r="A2538" s="66"/>
      <c r="D2538" s="87"/>
      <c r="AR2538" s="66"/>
      <c r="AS2538" s="66"/>
      <c r="AT2538" s="66"/>
      <c r="AU2538" s="66"/>
      <c r="AV2538" s="66"/>
      <c r="AW2538" s="66"/>
    </row>
    <row r="2539" spans="1:49" x14ac:dyDescent="0.25">
      <c r="A2539" s="66"/>
      <c r="D2539" s="87"/>
      <c r="AR2539" s="66"/>
      <c r="AS2539" s="66"/>
      <c r="AT2539" s="66"/>
      <c r="AU2539" s="66"/>
      <c r="AV2539" s="66"/>
      <c r="AW2539" s="66"/>
    </row>
    <row r="2540" spans="1:49" x14ac:dyDescent="0.25">
      <c r="A2540" s="66"/>
      <c r="D2540" s="87"/>
      <c r="AR2540" s="66"/>
      <c r="AS2540" s="66"/>
      <c r="AT2540" s="66"/>
      <c r="AU2540" s="66"/>
      <c r="AV2540" s="66"/>
      <c r="AW2540" s="66"/>
    </row>
    <row r="2541" spans="1:49" x14ac:dyDescent="0.25">
      <c r="A2541" s="66"/>
      <c r="D2541" s="87"/>
      <c r="AR2541" s="66"/>
      <c r="AS2541" s="66"/>
      <c r="AT2541" s="66"/>
      <c r="AU2541" s="66"/>
      <c r="AV2541" s="66"/>
      <c r="AW2541" s="66"/>
    </row>
    <row r="2542" spans="1:49" x14ac:dyDescent="0.25">
      <c r="A2542" s="66"/>
      <c r="D2542" s="87"/>
      <c r="AR2542" s="66"/>
      <c r="AS2542" s="66"/>
      <c r="AT2542" s="66"/>
      <c r="AU2542" s="66"/>
      <c r="AV2542" s="66"/>
      <c r="AW2542" s="66"/>
    </row>
    <row r="2543" spans="1:49" x14ac:dyDescent="0.25">
      <c r="A2543" s="66"/>
      <c r="D2543" s="87"/>
      <c r="AR2543" s="66"/>
      <c r="AS2543" s="66"/>
      <c r="AT2543" s="66"/>
      <c r="AU2543" s="66"/>
      <c r="AV2543" s="66"/>
      <c r="AW2543" s="66"/>
    </row>
    <row r="2544" spans="1:49" x14ac:dyDescent="0.25">
      <c r="A2544" s="66"/>
      <c r="D2544" s="87"/>
      <c r="AR2544" s="66"/>
      <c r="AS2544" s="66"/>
      <c r="AT2544" s="66"/>
      <c r="AU2544" s="66"/>
      <c r="AV2544" s="66"/>
      <c r="AW2544" s="66"/>
    </row>
    <row r="2545" spans="1:49" x14ac:dyDescent="0.25">
      <c r="A2545" s="66"/>
      <c r="D2545" s="87"/>
      <c r="AR2545" s="66"/>
      <c r="AS2545" s="66"/>
      <c r="AT2545" s="66"/>
      <c r="AU2545" s="66"/>
      <c r="AV2545" s="66"/>
      <c r="AW2545" s="66"/>
    </row>
    <row r="2546" spans="1:49" x14ac:dyDescent="0.25">
      <c r="A2546" s="66"/>
      <c r="D2546" s="87"/>
      <c r="AR2546" s="66"/>
      <c r="AS2546" s="66"/>
      <c r="AT2546" s="66"/>
      <c r="AU2546" s="66"/>
      <c r="AV2546" s="66"/>
      <c r="AW2546" s="66"/>
    </row>
    <row r="2547" spans="1:49" x14ac:dyDescent="0.25">
      <c r="A2547" s="66"/>
      <c r="D2547" s="87"/>
      <c r="AR2547" s="66"/>
      <c r="AS2547" s="66"/>
      <c r="AT2547" s="66"/>
      <c r="AU2547" s="66"/>
      <c r="AV2547" s="66"/>
      <c r="AW2547" s="66"/>
    </row>
    <row r="2548" spans="1:49" x14ac:dyDescent="0.25">
      <c r="A2548" s="66"/>
      <c r="D2548" s="87"/>
      <c r="AR2548" s="66"/>
      <c r="AS2548" s="66"/>
      <c r="AT2548" s="66"/>
      <c r="AU2548" s="66"/>
      <c r="AV2548" s="66"/>
      <c r="AW2548" s="66"/>
    </row>
    <row r="2549" spans="1:49" x14ac:dyDescent="0.25">
      <c r="A2549" s="66"/>
      <c r="D2549" s="87"/>
      <c r="AR2549" s="66"/>
      <c r="AS2549" s="66"/>
      <c r="AT2549" s="66"/>
      <c r="AU2549" s="66"/>
      <c r="AV2549" s="66"/>
      <c r="AW2549" s="66"/>
    </row>
    <row r="2550" spans="1:49" x14ac:dyDescent="0.25">
      <c r="A2550" s="66"/>
      <c r="D2550" s="87"/>
      <c r="AR2550" s="66"/>
      <c r="AS2550" s="66"/>
      <c r="AT2550" s="66"/>
      <c r="AU2550" s="66"/>
      <c r="AV2550" s="66"/>
      <c r="AW2550" s="66"/>
    </row>
    <row r="2551" spans="1:49" x14ac:dyDescent="0.25">
      <c r="A2551" s="66"/>
      <c r="D2551" s="87"/>
      <c r="AR2551" s="66"/>
      <c r="AS2551" s="66"/>
      <c r="AT2551" s="66"/>
      <c r="AU2551" s="66"/>
      <c r="AV2551" s="66"/>
      <c r="AW2551" s="66"/>
    </row>
    <row r="2552" spans="1:49" x14ac:dyDescent="0.25">
      <c r="A2552" s="66"/>
      <c r="D2552" s="87"/>
      <c r="AR2552" s="66"/>
      <c r="AS2552" s="66"/>
      <c r="AT2552" s="66"/>
      <c r="AU2552" s="66"/>
      <c r="AV2552" s="66"/>
      <c r="AW2552" s="66"/>
    </row>
    <row r="2553" spans="1:49" x14ac:dyDescent="0.25">
      <c r="A2553" s="66"/>
      <c r="D2553" s="87"/>
      <c r="AR2553" s="66"/>
      <c r="AS2553" s="66"/>
      <c r="AT2553" s="66"/>
      <c r="AU2553" s="66"/>
      <c r="AV2553" s="66"/>
      <c r="AW2553" s="66"/>
    </row>
    <row r="2554" spans="1:49" x14ac:dyDescent="0.25">
      <c r="A2554" s="66"/>
      <c r="D2554" s="87"/>
      <c r="AR2554" s="66"/>
      <c r="AS2554" s="66"/>
      <c r="AT2554" s="66"/>
      <c r="AU2554" s="66"/>
      <c r="AV2554" s="66"/>
      <c r="AW2554" s="66"/>
    </row>
    <row r="2555" spans="1:49" x14ac:dyDescent="0.25">
      <c r="A2555" s="66"/>
      <c r="D2555" s="87"/>
      <c r="AR2555" s="66"/>
      <c r="AS2555" s="66"/>
      <c r="AT2555" s="66"/>
      <c r="AU2555" s="66"/>
      <c r="AV2555" s="66"/>
      <c r="AW2555" s="66"/>
    </row>
    <row r="2556" spans="1:49" x14ac:dyDescent="0.25">
      <c r="A2556" s="66"/>
      <c r="D2556" s="87"/>
      <c r="AR2556" s="66"/>
      <c r="AS2556" s="66"/>
      <c r="AT2556" s="66"/>
      <c r="AU2556" s="66"/>
      <c r="AV2556" s="66"/>
      <c r="AW2556" s="66"/>
    </row>
    <row r="2557" spans="1:49" x14ac:dyDescent="0.25">
      <c r="A2557" s="66"/>
      <c r="D2557" s="87"/>
      <c r="AR2557" s="66"/>
      <c r="AS2557" s="66"/>
      <c r="AT2557" s="66"/>
      <c r="AU2557" s="66"/>
      <c r="AV2557" s="66"/>
      <c r="AW2557" s="66"/>
    </row>
    <row r="2558" spans="1:49" x14ac:dyDescent="0.25">
      <c r="A2558" s="66"/>
      <c r="D2558" s="87"/>
      <c r="AR2558" s="66"/>
      <c r="AS2558" s="66"/>
      <c r="AT2558" s="66"/>
      <c r="AU2558" s="66"/>
      <c r="AV2558" s="66"/>
      <c r="AW2558" s="66"/>
    </row>
    <row r="2559" spans="1:49" x14ac:dyDescent="0.25">
      <c r="A2559" s="66"/>
      <c r="D2559" s="87"/>
      <c r="AR2559" s="66"/>
      <c r="AS2559" s="66"/>
      <c r="AT2559" s="66"/>
      <c r="AU2559" s="66"/>
      <c r="AV2559" s="66"/>
      <c r="AW2559" s="66"/>
    </row>
    <row r="2560" spans="1:49" x14ac:dyDescent="0.25">
      <c r="A2560" s="66"/>
      <c r="D2560" s="87"/>
      <c r="AR2560" s="66"/>
      <c r="AS2560" s="66"/>
      <c r="AT2560" s="66"/>
      <c r="AU2560" s="66"/>
      <c r="AV2560" s="66"/>
      <c r="AW2560" s="66"/>
    </row>
    <row r="2561" spans="1:49" x14ac:dyDescent="0.25">
      <c r="A2561" s="66"/>
      <c r="D2561" s="87"/>
      <c r="AR2561" s="66"/>
      <c r="AS2561" s="66"/>
      <c r="AT2561" s="66"/>
      <c r="AU2561" s="66"/>
      <c r="AV2561" s="66"/>
      <c r="AW2561" s="66"/>
    </row>
    <row r="2562" spans="1:49" x14ac:dyDescent="0.25">
      <c r="A2562" s="66"/>
      <c r="D2562" s="87"/>
      <c r="AR2562" s="66"/>
      <c r="AS2562" s="66"/>
      <c r="AT2562" s="66"/>
      <c r="AU2562" s="66"/>
      <c r="AV2562" s="66"/>
      <c r="AW2562" s="66"/>
    </row>
    <row r="2563" spans="1:49" x14ac:dyDescent="0.25">
      <c r="A2563" s="66"/>
      <c r="D2563" s="87"/>
      <c r="AR2563" s="66"/>
      <c r="AS2563" s="66"/>
      <c r="AT2563" s="66"/>
      <c r="AU2563" s="66"/>
      <c r="AV2563" s="66"/>
      <c r="AW2563" s="66"/>
    </row>
    <row r="2564" spans="1:49" x14ac:dyDescent="0.25">
      <c r="A2564" s="66"/>
      <c r="D2564" s="87"/>
      <c r="AR2564" s="66"/>
      <c r="AS2564" s="66"/>
      <c r="AT2564" s="66"/>
      <c r="AU2564" s="66"/>
      <c r="AV2564" s="66"/>
      <c r="AW2564" s="66"/>
    </row>
    <row r="2565" spans="1:49" x14ac:dyDescent="0.25">
      <c r="A2565" s="66"/>
      <c r="D2565" s="87"/>
      <c r="AR2565" s="66"/>
      <c r="AS2565" s="66"/>
      <c r="AT2565" s="66"/>
      <c r="AU2565" s="66"/>
      <c r="AV2565" s="66"/>
      <c r="AW2565" s="66"/>
    </row>
    <row r="2566" spans="1:49" x14ac:dyDescent="0.25">
      <c r="A2566" s="66"/>
      <c r="D2566" s="87"/>
      <c r="AR2566" s="66"/>
      <c r="AS2566" s="66"/>
      <c r="AT2566" s="66"/>
      <c r="AU2566" s="66"/>
      <c r="AV2566" s="66"/>
      <c r="AW2566" s="66"/>
    </row>
    <row r="2567" spans="1:49" x14ac:dyDescent="0.25">
      <c r="A2567" s="66"/>
      <c r="D2567" s="87"/>
      <c r="AR2567" s="66"/>
      <c r="AS2567" s="66"/>
      <c r="AT2567" s="66"/>
      <c r="AU2567" s="66"/>
      <c r="AV2567" s="66"/>
      <c r="AW2567" s="66"/>
    </row>
    <row r="2568" spans="1:49" x14ac:dyDescent="0.25">
      <c r="A2568" s="66"/>
      <c r="D2568" s="87"/>
      <c r="AR2568" s="66"/>
      <c r="AS2568" s="66"/>
      <c r="AT2568" s="66"/>
      <c r="AU2568" s="66"/>
      <c r="AV2568" s="66"/>
      <c r="AW2568" s="66"/>
    </row>
    <row r="2569" spans="1:49" x14ac:dyDescent="0.25">
      <c r="A2569" s="66"/>
      <c r="D2569" s="87"/>
      <c r="AR2569" s="66"/>
      <c r="AS2569" s="66"/>
      <c r="AT2569" s="66"/>
      <c r="AU2569" s="66"/>
      <c r="AV2569" s="66"/>
      <c r="AW2569" s="66"/>
    </row>
    <row r="2570" spans="1:49" x14ac:dyDescent="0.25">
      <c r="A2570" s="66"/>
      <c r="D2570" s="87"/>
      <c r="AR2570" s="66"/>
      <c r="AS2570" s="66"/>
      <c r="AT2570" s="66"/>
      <c r="AU2570" s="66"/>
      <c r="AV2570" s="66"/>
      <c r="AW2570" s="66"/>
    </row>
    <row r="2571" spans="1:49" x14ac:dyDescent="0.25">
      <c r="A2571" s="66"/>
      <c r="D2571" s="87"/>
      <c r="AR2571" s="66"/>
      <c r="AS2571" s="66"/>
      <c r="AT2571" s="66"/>
      <c r="AU2571" s="66"/>
      <c r="AV2571" s="66"/>
      <c r="AW2571" s="66"/>
    </row>
    <row r="2572" spans="1:49" x14ac:dyDescent="0.25">
      <c r="A2572" s="66"/>
      <c r="D2572" s="87"/>
      <c r="AR2572" s="66"/>
      <c r="AS2572" s="66"/>
      <c r="AT2572" s="66"/>
      <c r="AU2572" s="66"/>
      <c r="AV2572" s="66"/>
      <c r="AW2572" s="66"/>
    </row>
    <row r="2573" spans="1:49" x14ac:dyDescent="0.25">
      <c r="A2573" s="66"/>
      <c r="D2573" s="87"/>
      <c r="AR2573" s="66"/>
      <c r="AS2573" s="66"/>
      <c r="AT2573" s="66"/>
      <c r="AU2573" s="66"/>
      <c r="AV2573" s="66"/>
      <c r="AW2573" s="66"/>
    </row>
    <row r="2574" spans="1:49" x14ac:dyDescent="0.25">
      <c r="A2574" s="66"/>
      <c r="D2574" s="87"/>
      <c r="AR2574" s="66"/>
      <c r="AS2574" s="66"/>
      <c r="AT2574" s="66"/>
      <c r="AU2574" s="66"/>
      <c r="AV2574" s="66"/>
      <c r="AW2574" s="66"/>
    </row>
    <row r="2575" spans="1:49" x14ac:dyDescent="0.25">
      <c r="A2575" s="66"/>
      <c r="D2575" s="87"/>
      <c r="AR2575" s="66"/>
      <c r="AS2575" s="66"/>
      <c r="AT2575" s="66"/>
      <c r="AU2575" s="66"/>
      <c r="AV2575" s="66"/>
      <c r="AW2575" s="66"/>
    </row>
    <row r="2576" spans="1:49" x14ac:dyDescent="0.25">
      <c r="A2576" s="66"/>
      <c r="D2576" s="87"/>
      <c r="AR2576" s="66"/>
      <c r="AS2576" s="66"/>
      <c r="AT2576" s="66"/>
      <c r="AU2576" s="66"/>
      <c r="AV2576" s="66"/>
      <c r="AW2576" s="66"/>
    </row>
    <row r="2577" spans="1:49" x14ac:dyDescent="0.25">
      <c r="A2577" s="66"/>
      <c r="D2577" s="87"/>
      <c r="AR2577" s="66"/>
      <c r="AS2577" s="66"/>
      <c r="AT2577" s="66"/>
      <c r="AU2577" s="66"/>
      <c r="AV2577" s="66"/>
      <c r="AW2577" s="66"/>
    </row>
    <row r="2578" spans="1:49" x14ac:dyDescent="0.25">
      <c r="A2578" s="66"/>
      <c r="D2578" s="87"/>
      <c r="AR2578" s="66"/>
      <c r="AS2578" s="66"/>
      <c r="AT2578" s="66"/>
      <c r="AU2578" s="66"/>
      <c r="AV2578" s="66"/>
      <c r="AW2578" s="66"/>
    </row>
    <row r="2579" spans="1:49" x14ac:dyDescent="0.25">
      <c r="A2579" s="66"/>
      <c r="D2579" s="87"/>
      <c r="AR2579" s="66"/>
      <c r="AS2579" s="66"/>
      <c r="AT2579" s="66"/>
      <c r="AU2579" s="66"/>
      <c r="AV2579" s="66"/>
      <c r="AW2579" s="66"/>
    </row>
    <row r="2580" spans="1:49" x14ac:dyDescent="0.25">
      <c r="A2580" s="66"/>
      <c r="D2580" s="87"/>
      <c r="AR2580" s="66"/>
      <c r="AS2580" s="66"/>
      <c r="AT2580" s="66"/>
      <c r="AU2580" s="66"/>
      <c r="AV2580" s="66"/>
      <c r="AW2580" s="6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3F52D-6CE1-4E55-83B1-645BC40D3A98}">
  <dimension ref="A1:AG2204"/>
  <sheetViews>
    <sheetView topLeftCell="Q1" workbookViewId="0">
      <selection activeCell="AC1" sqref="AC1"/>
    </sheetView>
  </sheetViews>
  <sheetFormatPr defaultRowHeight="15" x14ac:dyDescent="0.25"/>
  <cols>
    <col min="3" max="3" width="9.85546875" customWidth="1"/>
    <col min="6" max="6" width="18" customWidth="1"/>
    <col min="7" max="7" width="19.140625" customWidth="1"/>
    <col min="8" max="8" width="12.42578125" bestFit="1" customWidth="1"/>
    <col min="9" max="9" width="15" customWidth="1"/>
    <col min="11" max="11" width="23.5703125" customWidth="1"/>
    <col min="12" max="12" width="13.28515625" customWidth="1"/>
    <col min="13" max="13" width="13" customWidth="1"/>
    <col min="14" max="14" width="10.42578125" customWidth="1"/>
    <col min="15" max="15" width="9.5703125" customWidth="1"/>
    <col min="17" max="17" width="11.5703125" customWidth="1"/>
    <col min="18" max="18" width="21" customWidth="1"/>
    <col min="19" max="19" width="11.28515625" customWidth="1"/>
    <col min="20" max="20" width="12.5703125" customWidth="1"/>
    <col min="21" max="21" width="24.42578125" customWidth="1"/>
    <col min="22" max="22" width="21" customWidth="1"/>
    <col min="23" max="23" width="18.42578125" customWidth="1"/>
    <col min="24" max="24" width="17.7109375" customWidth="1"/>
    <col min="25" max="25" width="15" customWidth="1"/>
    <col min="26" max="26" width="12.28515625" customWidth="1"/>
    <col min="27" max="27" width="14.28515625" customWidth="1"/>
    <col min="28" max="28" width="16" customWidth="1"/>
    <col min="29" max="29" width="11.140625" customWidth="1"/>
    <col min="30" max="30" width="9.42578125" customWidth="1"/>
    <col min="31" max="31" width="10.5703125" customWidth="1"/>
    <col min="32" max="32" width="30.140625" bestFit="1" customWidth="1"/>
    <col min="33" max="33" width="14.42578125" bestFit="1" customWidth="1"/>
  </cols>
  <sheetData>
    <row r="1" spans="1:33" x14ac:dyDescent="0.25">
      <c r="A1" s="56" t="s">
        <v>448</v>
      </c>
      <c r="B1" s="57" t="s">
        <v>4</v>
      </c>
      <c r="C1" s="56" t="s">
        <v>449</v>
      </c>
      <c r="D1" s="57" t="s">
        <v>5</v>
      </c>
      <c r="E1" s="58" t="s">
        <v>450</v>
      </c>
      <c r="F1" s="59" t="s">
        <v>451</v>
      </c>
      <c r="G1" s="59" t="s">
        <v>452</v>
      </c>
      <c r="H1" s="56" t="s">
        <v>453</v>
      </c>
      <c r="I1" s="56" t="s">
        <v>454</v>
      </c>
      <c r="J1" s="56" t="s">
        <v>9</v>
      </c>
      <c r="K1" s="56" t="s">
        <v>455</v>
      </c>
      <c r="L1" s="56" t="s">
        <v>456</v>
      </c>
      <c r="M1" s="56" t="s">
        <v>457</v>
      </c>
      <c r="N1" s="56" t="s">
        <v>458</v>
      </c>
      <c r="O1" s="56" t="s">
        <v>459</v>
      </c>
      <c r="P1" s="56" t="s">
        <v>460</v>
      </c>
      <c r="Q1" s="56" t="s">
        <v>461</v>
      </c>
      <c r="R1" s="56" t="s">
        <v>462</v>
      </c>
      <c r="S1" s="56" t="s">
        <v>463</v>
      </c>
      <c r="T1" s="56" t="s">
        <v>464</v>
      </c>
      <c r="U1" s="56" t="s">
        <v>465</v>
      </c>
      <c r="V1" s="56" t="s">
        <v>466</v>
      </c>
      <c r="W1" s="56" t="s">
        <v>467</v>
      </c>
      <c r="X1" s="57" t="s">
        <v>468</v>
      </c>
      <c r="Y1" s="56" t="s">
        <v>469</v>
      </c>
      <c r="Z1" s="56" t="s">
        <v>470</v>
      </c>
      <c r="AA1" s="56" t="s">
        <v>471</v>
      </c>
      <c r="AB1" s="60" t="s">
        <v>472</v>
      </c>
      <c r="AC1" s="60" t="s">
        <v>475</v>
      </c>
      <c r="AD1" s="60" t="s">
        <v>476</v>
      </c>
      <c r="AE1" s="60" t="s">
        <v>477</v>
      </c>
      <c r="AF1" s="60" t="s">
        <v>478</v>
      </c>
      <c r="AG1" s="61" t="s">
        <v>479</v>
      </c>
    </row>
    <row r="2" spans="1:33" x14ac:dyDescent="0.25">
      <c r="A2" s="13" t="str">
        <f t="shared" ref="A2:A64" si="0">_xlfn.CONCAT(B2,"-",D2)</f>
        <v>58763-1</v>
      </c>
      <c r="B2" s="5">
        <v>58763</v>
      </c>
      <c r="C2" s="6" t="s">
        <v>2826</v>
      </c>
      <c r="D2" s="5">
        <v>1</v>
      </c>
      <c r="E2" s="7">
        <v>1</v>
      </c>
      <c r="F2" s="14" t="s">
        <v>18</v>
      </c>
      <c r="G2" s="14">
        <v>43514</v>
      </c>
      <c r="H2" s="9">
        <v>1</v>
      </c>
      <c r="I2" s="7">
        <v>15</v>
      </c>
      <c r="J2" s="6" t="s">
        <v>20</v>
      </c>
      <c r="K2" s="6" t="s">
        <v>208</v>
      </c>
      <c r="L2" s="6" t="b">
        <v>0</v>
      </c>
      <c r="M2" s="13"/>
      <c r="N2" s="13"/>
      <c r="O2" s="13"/>
      <c r="P2" s="13"/>
      <c r="Q2" s="13"/>
      <c r="R2" s="13"/>
      <c r="S2" s="13"/>
      <c r="T2" s="15" t="s">
        <v>125</v>
      </c>
      <c r="U2" s="15" t="b">
        <v>0</v>
      </c>
      <c r="V2" s="15" t="b">
        <v>0</v>
      </c>
      <c r="W2" s="15"/>
      <c r="X2" s="16"/>
      <c r="Y2" s="17"/>
      <c r="Z2" s="17"/>
      <c r="AA2" s="6"/>
      <c r="AB2" s="4"/>
      <c r="AC2" t="str">
        <f t="shared" ref="AC2:AC65" si="1">IF(AND(OR(N2="yes",N2="NA"),OR(P2="yes",P2="NA",P2="Done"),OR(Q2="yes",Q2="NA")),"OK","NO")</f>
        <v>NO</v>
      </c>
      <c r="AD2" t="str">
        <f t="shared" ref="AD2:AD65" si="2">IF(OR(N2="",N2="NO"),"Material","")</f>
        <v>Material</v>
      </c>
      <c r="AE2" t="str">
        <f t="shared" ref="AE2:AE65" si="3">IF(OR(Q2="",Q2="NO"),"+Cartridge","")</f>
        <v>+Cartridge</v>
      </c>
      <c r="AF2" t="str">
        <f t="shared" ref="AF2:AF65" si="4">_xlfn.CONCAT(AD2,AE2)</f>
        <v>Material+Cartridge</v>
      </c>
    </row>
    <row r="3" spans="1:33" x14ac:dyDescent="0.25">
      <c r="A3" s="3" t="str">
        <f t="shared" si="0"/>
        <v>59584-10</v>
      </c>
      <c r="B3" s="5">
        <v>59584</v>
      </c>
      <c r="C3" s="6" t="s">
        <v>2827</v>
      </c>
      <c r="D3" s="5">
        <v>10</v>
      </c>
      <c r="E3" s="7">
        <v>1</v>
      </c>
      <c r="F3" s="8" t="s">
        <v>19</v>
      </c>
      <c r="G3" s="8">
        <v>43502</v>
      </c>
      <c r="H3" s="9">
        <v>7</v>
      </c>
      <c r="I3" s="7">
        <v>1</v>
      </c>
      <c r="J3" s="6" t="s">
        <v>20</v>
      </c>
      <c r="K3" s="6"/>
      <c r="L3" s="6" t="b">
        <v>0</v>
      </c>
      <c r="M3" s="3" t="s">
        <v>126</v>
      </c>
      <c r="N3" s="3"/>
      <c r="O3" s="3" t="s">
        <v>143</v>
      </c>
      <c r="P3" s="3"/>
      <c r="Q3" s="3" t="s">
        <v>143</v>
      </c>
      <c r="R3" s="3"/>
      <c r="S3" s="3" t="s">
        <v>126</v>
      </c>
      <c r="T3" s="10" t="s">
        <v>125</v>
      </c>
      <c r="U3" s="10" t="b">
        <v>0</v>
      </c>
      <c r="V3" s="10" t="b">
        <v>0</v>
      </c>
      <c r="W3" s="10"/>
      <c r="X3" s="11" t="s">
        <v>194</v>
      </c>
      <c r="Y3" s="26">
        <v>43500</v>
      </c>
      <c r="Z3" s="12" t="s">
        <v>136</v>
      </c>
      <c r="AA3" s="6"/>
      <c r="AB3" s="4"/>
      <c r="AC3" t="str">
        <f t="shared" si="1"/>
        <v>NO</v>
      </c>
      <c r="AD3" t="str">
        <f t="shared" si="2"/>
        <v>Material</v>
      </c>
      <c r="AE3" t="str">
        <f t="shared" si="3"/>
        <v/>
      </c>
      <c r="AF3" t="str">
        <f t="shared" si="4"/>
        <v>Material</v>
      </c>
    </row>
    <row r="4" spans="1:33" x14ac:dyDescent="0.25">
      <c r="A4" s="13" t="str">
        <f t="shared" si="0"/>
        <v>59584-12</v>
      </c>
      <c r="B4" s="18">
        <v>59584</v>
      </c>
      <c r="C4" s="19" t="s">
        <v>2828</v>
      </c>
      <c r="D4" s="18">
        <v>12</v>
      </c>
      <c r="E4" s="20">
        <v>1</v>
      </c>
      <c r="F4" s="21" t="s">
        <v>19</v>
      </c>
      <c r="G4" s="21">
        <v>43502</v>
      </c>
      <c r="H4" s="22">
        <v>21</v>
      </c>
      <c r="I4" s="20">
        <v>1</v>
      </c>
      <c r="J4" s="19" t="s">
        <v>20</v>
      </c>
      <c r="K4" s="19" t="s">
        <v>185</v>
      </c>
      <c r="L4" s="19" t="b">
        <v>1</v>
      </c>
      <c r="M4" s="13" t="s">
        <v>126</v>
      </c>
      <c r="N4" s="13"/>
      <c r="O4" s="13" t="s">
        <v>143</v>
      </c>
      <c r="P4" s="13"/>
      <c r="Q4" s="13" t="s">
        <v>143</v>
      </c>
      <c r="R4" s="13"/>
      <c r="S4" s="13" t="s">
        <v>126</v>
      </c>
      <c r="T4" s="15" t="s">
        <v>125</v>
      </c>
      <c r="U4" s="15" t="b">
        <v>0</v>
      </c>
      <c r="V4" s="15" t="b">
        <v>0</v>
      </c>
      <c r="W4" s="15"/>
      <c r="X4" s="16" t="s">
        <v>194</v>
      </c>
      <c r="Y4" s="24">
        <v>43500</v>
      </c>
      <c r="Z4" s="17" t="s">
        <v>136</v>
      </c>
      <c r="AA4" s="6"/>
      <c r="AB4" s="4"/>
      <c r="AC4" t="str">
        <f t="shared" si="1"/>
        <v>NO</v>
      </c>
      <c r="AD4" t="str">
        <f t="shared" si="2"/>
        <v>Material</v>
      </c>
      <c r="AE4" t="str">
        <f t="shared" si="3"/>
        <v/>
      </c>
      <c r="AF4" t="str">
        <f t="shared" si="4"/>
        <v>Material</v>
      </c>
    </row>
    <row r="5" spans="1:33" x14ac:dyDescent="0.25">
      <c r="A5" s="3" t="str">
        <f t="shared" si="0"/>
        <v>59584-66</v>
      </c>
      <c r="B5" s="5">
        <v>59584</v>
      </c>
      <c r="C5" s="6" t="s">
        <v>134</v>
      </c>
      <c r="D5" s="5">
        <v>66</v>
      </c>
      <c r="E5" s="7">
        <v>1</v>
      </c>
      <c r="F5" s="8" t="s">
        <v>19</v>
      </c>
      <c r="G5" s="8">
        <v>43502</v>
      </c>
      <c r="H5" s="9">
        <v>5</v>
      </c>
      <c r="I5" s="7">
        <v>1</v>
      </c>
      <c r="J5" s="6" t="s">
        <v>20</v>
      </c>
      <c r="K5" s="6"/>
      <c r="L5" s="6" t="b">
        <v>0</v>
      </c>
      <c r="M5" s="3" t="s">
        <v>126</v>
      </c>
      <c r="N5" s="3"/>
      <c r="O5" s="3" t="s">
        <v>143</v>
      </c>
      <c r="P5" s="3"/>
      <c r="Q5" s="3" t="s">
        <v>143</v>
      </c>
      <c r="R5" s="3"/>
      <c r="S5" s="3" t="s">
        <v>126</v>
      </c>
      <c r="T5" s="10" t="s">
        <v>125</v>
      </c>
      <c r="U5" s="10" t="b">
        <v>0</v>
      </c>
      <c r="V5" s="10" t="b">
        <v>0</v>
      </c>
      <c r="W5" s="10"/>
      <c r="X5" s="11" t="s">
        <v>194</v>
      </c>
      <c r="Y5" s="26">
        <v>43500</v>
      </c>
      <c r="Z5" s="12" t="s">
        <v>136</v>
      </c>
      <c r="AA5" s="6"/>
      <c r="AB5" s="4"/>
      <c r="AC5" t="str">
        <f t="shared" si="1"/>
        <v>NO</v>
      </c>
      <c r="AD5" t="str">
        <f t="shared" si="2"/>
        <v>Material</v>
      </c>
      <c r="AE5" t="str">
        <f t="shared" si="3"/>
        <v/>
      </c>
      <c r="AF5" t="str">
        <f t="shared" si="4"/>
        <v>Material</v>
      </c>
    </row>
    <row r="6" spans="1:33" x14ac:dyDescent="0.25">
      <c r="A6" s="13" t="str">
        <f t="shared" si="0"/>
        <v>59584-67</v>
      </c>
      <c r="B6" s="5">
        <v>59584</v>
      </c>
      <c r="C6" s="6" t="s">
        <v>2829</v>
      </c>
      <c r="D6" s="5">
        <v>67</v>
      </c>
      <c r="E6" s="7">
        <v>1</v>
      </c>
      <c r="F6" s="8" t="s">
        <v>19</v>
      </c>
      <c r="G6" s="8">
        <v>43502</v>
      </c>
      <c r="H6" s="9">
        <v>22</v>
      </c>
      <c r="I6" s="7">
        <v>1</v>
      </c>
      <c r="J6" s="6" t="s">
        <v>20</v>
      </c>
      <c r="K6" s="6"/>
      <c r="L6" s="6" t="b">
        <v>0</v>
      </c>
      <c r="M6" s="13" t="s">
        <v>126</v>
      </c>
      <c r="N6" s="13"/>
      <c r="O6" s="13" t="s">
        <v>143</v>
      </c>
      <c r="P6" s="13"/>
      <c r="Q6" s="13" t="s">
        <v>143</v>
      </c>
      <c r="R6" s="13"/>
      <c r="S6" s="13" t="s">
        <v>126</v>
      </c>
      <c r="T6" s="15" t="s">
        <v>125</v>
      </c>
      <c r="U6" s="15" t="b">
        <v>0</v>
      </c>
      <c r="V6" s="15" t="b">
        <v>0</v>
      </c>
      <c r="W6" s="23"/>
      <c r="X6" s="16" t="s">
        <v>217</v>
      </c>
      <c r="Y6" s="24">
        <v>43500</v>
      </c>
      <c r="Z6" s="24" t="s">
        <v>136</v>
      </c>
      <c r="AA6" s="6"/>
      <c r="AB6" s="4"/>
      <c r="AC6" t="str">
        <f t="shared" si="1"/>
        <v>NO</v>
      </c>
      <c r="AD6" t="str">
        <f t="shared" si="2"/>
        <v>Material</v>
      </c>
      <c r="AE6" t="str">
        <f t="shared" si="3"/>
        <v/>
      </c>
      <c r="AF6" t="str">
        <f t="shared" si="4"/>
        <v>Material</v>
      </c>
    </row>
    <row r="7" spans="1:33" x14ac:dyDescent="0.25">
      <c r="A7" s="3" t="str">
        <f t="shared" si="0"/>
        <v>63435-2</v>
      </c>
      <c r="B7" s="5">
        <v>63435</v>
      </c>
      <c r="C7" s="6" t="s">
        <v>2830</v>
      </c>
      <c r="D7" s="5">
        <v>2</v>
      </c>
      <c r="E7" s="7">
        <v>1</v>
      </c>
      <c r="F7" s="8" t="s">
        <v>18</v>
      </c>
      <c r="G7" s="8">
        <v>43517</v>
      </c>
      <c r="H7" s="9">
        <v>1</v>
      </c>
      <c r="I7" s="7">
        <v>18</v>
      </c>
      <c r="J7" s="6" t="s">
        <v>27</v>
      </c>
      <c r="K7" s="6"/>
      <c r="L7" s="6" t="b">
        <v>0</v>
      </c>
      <c r="M7" s="3"/>
      <c r="N7" s="3"/>
      <c r="O7" s="3"/>
      <c r="P7" s="3"/>
      <c r="Q7" s="3"/>
      <c r="R7" s="3"/>
      <c r="S7" s="3"/>
      <c r="T7" s="10" t="s">
        <v>125</v>
      </c>
      <c r="U7" s="10" t="b">
        <v>0</v>
      </c>
      <c r="V7" s="10" t="b">
        <v>0</v>
      </c>
      <c r="W7" s="25"/>
      <c r="X7" s="11"/>
      <c r="Y7" s="26"/>
      <c r="Z7" s="26"/>
      <c r="AA7" s="6"/>
      <c r="AB7" s="4"/>
      <c r="AC7" t="str">
        <f t="shared" si="1"/>
        <v>NO</v>
      </c>
      <c r="AD7" t="str">
        <f t="shared" si="2"/>
        <v>Material</v>
      </c>
      <c r="AE7" t="str">
        <f t="shared" si="3"/>
        <v>+Cartridge</v>
      </c>
      <c r="AF7" t="str">
        <f t="shared" si="4"/>
        <v>Material+Cartridge</v>
      </c>
    </row>
    <row r="8" spans="1:33" x14ac:dyDescent="0.25">
      <c r="A8" s="13" t="str">
        <f t="shared" si="0"/>
        <v>63435-7</v>
      </c>
      <c r="B8" s="27">
        <v>63435</v>
      </c>
      <c r="C8" s="28" t="s">
        <v>2830</v>
      </c>
      <c r="D8" s="27">
        <v>7</v>
      </c>
      <c r="E8" s="29">
        <v>1</v>
      </c>
      <c r="F8" s="30" t="s">
        <v>18</v>
      </c>
      <c r="G8" s="30">
        <v>43517</v>
      </c>
      <c r="H8" s="31">
        <v>1</v>
      </c>
      <c r="I8" s="29">
        <v>18</v>
      </c>
      <c r="J8" s="28" t="s">
        <v>27</v>
      </c>
      <c r="K8" s="28"/>
      <c r="L8" s="28" t="b">
        <v>0</v>
      </c>
      <c r="M8" s="13"/>
      <c r="N8" s="13"/>
      <c r="O8" s="13"/>
      <c r="P8" s="13"/>
      <c r="Q8" s="13"/>
      <c r="R8" s="13"/>
      <c r="S8" s="13"/>
      <c r="T8" s="15" t="s">
        <v>125</v>
      </c>
      <c r="U8" s="15" t="b">
        <v>0</v>
      </c>
      <c r="V8" s="15" t="b">
        <v>0</v>
      </c>
      <c r="W8" s="23"/>
      <c r="X8" s="16"/>
      <c r="Y8" s="24"/>
      <c r="Z8" s="24"/>
      <c r="AA8" s="6"/>
      <c r="AB8" s="4"/>
      <c r="AC8" t="str">
        <f t="shared" si="1"/>
        <v>NO</v>
      </c>
      <c r="AD8" t="str">
        <f t="shared" si="2"/>
        <v>Material</v>
      </c>
      <c r="AE8" t="str">
        <f t="shared" si="3"/>
        <v>+Cartridge</v>
      </c>
      <c r="AF8" t="str">
        <f t="shared" si="4"/>
        <v>Material+Cartridge</v>
      </c>
    </row>
    <row r="9" spans="1:33" x14ac:dyDescent="0.25">
      <c r="A9" s="3" t="str">
        <f t="shared" si="0"/>
        <v>64752-10</v>
      </c>
      <c r="B9" s="5">
        <v>64752</v>
      </c>
      <c r="C9" s="6" t="s">
        <v>2831</v>
      </c>
      <c r="D9" s="5">
        <v>10</v>
      </c>
      <c r="E9" s="7">
        <v>1</v>
      </c>
      <c r="F9" s="8" t="s">
        <v>18</v>
      </c>
      <c r="G9" s="8">
        <v>43501</v>
      </c>
      <c r="H9" s="9">
        <v>3</v>
      </c>
      <c r="I9" s="7">
        <v>1</v>
      </c>
      <c r="J9" s="6" t="s">
        <v>37</v>
      </c>
      <c r="K9" s="6"/>
      <c r="L9" s="6" t="b">
        <v>0</v>
      </c>
      <c r="M9" s="3"/>
      <c r="N9" s="3" t="s">
        <v>126</v>
      </c>
      <c r="O9" s="3" t="s">
        <v>143</v>
      </c>
      <c r="P9" s="3" t="s">
        <v>143</v>
      </c>
      <c r="Q9" s="3" t="s">
        <v>143</v>
      </c>
      <c r="R9" s="3"/>
      <c r="S9" s="3" t="s">
        <v>126</v>
      </c>
      <c r="T9" s="10" t="s">
        <v>125</v>
      </c>
      <c r="U9" s="10" t="b">
        <v>1</v>
      </c>
      <c r="V9" s="10" t="b">
        <v>0</v>
      </c>
      <c r="W9" s="25">
        <v>43499.485844907409</v>
      </c>
      <c r="X9" s="11">
        <v>51</v>
      </c>
      <c r="Y9" s="26">
        <v>43496</v>
      </c>
      <c r="Z9" s="26" t="s">
        <v>2832</v>
      </c>
      <c r="AA9" s="6"/>
      <c r="AB9" s="4"/>
      <c r="AC9" t="str">
        <f t="shared" si="1"/>
        <v>NO</v>
      </c>
      <c r="AD9" t="str">
        <f t="shared" si="2"/>
        <v/>
      </c>
      <c r="AE9" t="str">
        <f t="shared" si="3"/>
        <v/>
      </c>
      <c r="AF9" t="str">
        <f t="shared" si="4"/>
        <v/>
      </c>
    </row>
    <row r="10" spans="1:33" x14ac:dyDescent="0.25">
      <c r="A10" s="13" t="str">
        <f t="shared" si="0"/>
        <v>64752-11</v>
      </c>
      <c r="B10" s="5">
        <v>64752</v>
      </c>
      <c r="C10" s="6" t="s">
        <v>2833</v>
      </c>
      <c r="D10" s="5">
        <v>11</v>
      </c>
      <c r="E10" s="7">
        <v>1</v>
      </c>
      <c r="F10" s="14" t="s">
        <v>18</v>
      </c>
      <c r="G10" s="14">
        <v>43501</v>
      </c>
      <c r="H10" s="9">
        <v>3</v>
      </c>
      <c r="I10" s="7">
        <v>1</v>
      </c>
      <c r="J10" s="6" t="s">
        <v>37</v>
      </c>
      <c r="K10" s="6"/>
      <c r="L10" s="6" t="b">
        <v>0</v>
      </c>
      <c r="M10" s="13"/>
      <c r="N10" s="13" t="s">
        <v>126</v>
      </c>
      <c r="O10" s="13" t="s">
        <v>143</v>
      </c>
      <c r="P10" s="13" t="s">
        <v>143</v>
      </c>
      <c r="Q10" s="13" t="s">
        <v>143</v>
      </c>
      <c r="R10" s="13"/>
      <c r="S10" s="13" t="s">
        <v>126</v>
      </c>
      <c r="T10" s="15" t="s">
        <v>125</v>
      </c>
      <c r="U10" s="15" t="b">
        <v>1</v>
      </c>
      <c r="V10" s="15" t="b">
        <v>0</v>
      </c>
      <c r="W10" s="23">
        <v>43499.485833333332</v>
      </c>
      <c r="X10" s="16">
        <v>51</v>
      </c>
      <c r="Y10" s="24">
        <v>43496</v>
      </c>
      <c r="Z10" s="24" t="s">
        <v>2832</v>
      </c>
      <c r="AA10" s="6"/>
      <c r="AB10" s="4"/>
      <c r="AC10" t="str">
        <f t="shared" si="1"/>
        <v>NO</v>
      </c>
      <c r="AD10" t="str">
        <f t="shared" si="2"/>
        <v/>
      </c>
      <c r="AE10" t="str">
        <f t="shared" si="3"/>
        <v/>
      </c>
      <c r="AF10" t="str">
        <f t="shared" si="4"/>
        <v/>
      </c>
    </row>
    <row r="11" spans="1:33" x14ac:dyDescent="0.25">
      <c r="A11" s="3" t="str">
        <f t="shared" si="0"/>
        <v>64752-12</v>
      </c>
      <c r="B11" s="18">
        <v>64752</v>
      </c>
      <c r="C11" s="19" t="s">
        <v>2834</v>
      </c>
      <c r="D11" s="18">
        <v>12</v>
      </c>
      <c r="E11" s="20">
        <v>1</v>
      </c>
      <c r="F11" s="32" t="s">
        <v>18</v>
      </c>
      <c r="G11" s="32">
        <v>43501</v>
      </c>
      <c r="H11" s="22">
        <v>4</v>
      </c>
      <c r="I11" s="20">
        <v>1</v>
      </c>
      <c r="J11" s="19" t="s">
        <v>37</v>
      </c>
      <c r="K11" s="19"/>
      <c r="L11" s="19" t="b">
        <v>0</v>
      </c>
      <c r="M11" s="3"/>
      <c r="N11" s="3" t="s">
        <v>126</v>
      </c>
      <c r="O11" s="3" t="s">
        <v>143</v>
      </c>
      <c r="P11" s="3" t="s">
        <v>143</v>
      </c>
      <c r="Q11" s="3" t="s">
        <v>143</v>
      </c>
      <c r="R11" s="3"/>
      <c r="S11" s="3" t="s">
        <v>126</v>
      </c>
      <c r="T11" s="10" t="s">
        <v>125</v>
      </c>
      <c r="U11" s="10" t="b">
        <v>1</v>
      </c>
      <c r="V11" s="10" t="b">
        <v>0</v>
      </c>
      <c r="W11" s="25">
        <v>43499.485798611109</v>
      </c>
      <c r="X11" s="11">
        <v>29</v>
      </c>
      <c r="Y11" s="26">
        <v>43496</v>
      </c>
      <c r="Z11" s="12" t="s">
        <v>2832</v>
      </c>
      <c r="AA11" s="6"/>
      <c r="AB11" s="4"/>
      <c r="AC11" t="str">
        <f t="shared" si="1"/>
        <v>NO</v>
      </c>
      <c r="AD11" t="str">
        <f t="shared" si="2"/>
        <v/>
      </c>
      <c r="AE11" t="str">
        <f t="shared" si="3"/>
        <v/>
      </c>
      <c r="AF11" t="str">
        <f t="shared" si="4"/>
        <v/>
      </c>
    </row>
    <row r="12" spans="1:33" x14ac:dyDescent="0.25">
      <c r="A12" s="13" t="str">
        <f t="shared" si="0"/>
        <v>64752-13</v>
      </c>
      <c r="B12" s="33">
        <v>64752</v>
      </c>
      <c r="C12" s="34" t="s">
        <v>345</v>
      </c>
      <c r="D12" s="33">
        <v>13</v>
      </c>
      <c r="E12" s="35">
        <v>1</v>
      </c>
      <c r="F12" s="36" t="s">
        <v>18</v>
      </c>
      <c r="G12" s="36">
        <v>43501</v>
      </c>
      <c r="H12" s="37">
        <v>5</v>
      </c>
      <c r="I12" s="38">
        <v>1</v>
      </c>
      <c r="J12" s="34" t="s">
        <v>37</v>
      </c>
      <c r="K12" s="34"/>
      <c r="L12" s="34" t="b">
        <v>0</v>
      </c>
      <c r="M12" s="13"/>
      <c r="N12" s="13" t="s">
        <v>126</v>
      </c>
      <c r="O12" s="13" t="s">
        <v>143</v>
      </c>
      <c r="P12" s="13" t="s">
        <v>143</v>
      </c>
      <c r="Q12" s="13" t="s">
        <v>143</v>
      </c>
      <c r="R12" s="13"/>
      <c r="S12" s="13" t="s">
        <v>126</v>
      </c>
      <c r="T12" s="15" t="s">
        <v>125</v>
      </c>
      <c r="U12" s="15" t="b">
        <v>1</v>
      </c>
      <c r="V12" s="15" t="b">
        <v>0</v>
      </c>
      <c r="W12" s="23">
        <v>43499.48574074074</v>
      </c>
      <c r="X12" s="16">
        <v>29</v>
      </c>
      <c r="Y12" s="24">
        <v>43496</v>
      </c>
      <c r="Z12" s="17" t="s">
        <v>2832</v>
      </c>
      <c r="AA12" s="6"/>
      <c r="AB12" s="4"/>
      <c r="AC12" t="str">
        <f t="shared" si="1"/>
        <v>NO</v>
      </c>
      <c r="AD12" t="str">
        <f t="shared" si="2"/>
        <v/>
      </c>
      <c r="AE12" t="str">
        <f t="shared" si="3"/>
        <v/>
      </c>
      <c r="AF12" t="str">
        <f t="shared" si="4"/>
        <v/>
      </c>
    </row>
    <row r="13" spans="1:33" x14ac:dyDescent="0.25">
      <c r="A13" s="3" t="str">
        <f t="shared" si="0"/>
        <v>64752-14</v>
      </c>
      <c r="B13" s="18">
        <v>64752</v>
      </c>
      <c r="C13" s="19" t="s">
        <v>330</v>
      </c>
      <c r="D13" s="18">
        <v>14</v>
      </c>
      <c r="E13" s="20">
        <v>1</v>
      </c>
      <c r="F13" s="32" t="s">
        <v>18</v>
      </c>
      <c r="G13" s="32">
        <v>43501</v>
      </c>
      <c r="H13" s="22">
        <v>1</v>
      </c>
      <c r="I13" s="39">
        <v>1</v>
      </c>
      <c r="J13" s="19" t="s">
        <v>37</v>
      </c>
      <c r="K13" s="19" t="s">
        <v>208</v>
      </c>
      <c r="L13" s="19" t="b">
        <v>0</v>
      </c>
      <c r="M13" s="3"/>
      <c r="N13" s="3"/>
      <c r="O13" s="3" t="s">
        <v>143</v>
      </c>
      <c r="P13" s="3" t="s">
        <v>143</v>
      </c>
      <c r="Q13" s="3" t="s">
        <v>143</v>
      </c>
      <c r="R13" s="3"/>
      <c r="S13" s="3" t="s">
        <v>126</v>
      </c>
      <c r="T13" s="10" t="s">
        <v>125</v>
      </c>
      <c r="U13" s="10" t="b">
        <v>1</v>
      </c>
      <c r="V13" s="10" t="b">
        <v>0</v>
      </c>
      <c r="W13" s="25">
        <v>43501.397916666669</v>
      </c>
      <c r="X13" s="11">
        <v>29</v>
      </c>
      <c r="Y13" s="26">
        <v>43496</v>
      </c>
      <c r="Z13" s="12" t="s">
        <v>2832</v>
      </c>
      <c r="AA13" s="6"/>
      <c r="AB13" s="4"/>
      <c r="AC13" t="str">
        <f t="shared" si="1"/>
        <v>NO</v>
      </c>
      <c r="AD13" t="str">
        <f t="shared" si="2"/>
        <v>Material</v>
      </c>
      <c r="AE13" t="str">
        <f t="shared" si="3"/>
        <v/>
      </c>
      <c r="AF13" t="str">
        <f t="shared" si="4"/>
        <v>Material</v>
      </c>
    </row>
    <row r="14" spans="1:33" x14ac:dyDescent="0.25">
      <c r="A14" s="13" t="str">
        <f t="shared" si="0"/>
        <v>64752-15</v>
      </c>
      <c r="B14" s="18">
        <v>64752</v>
      </c>
      <c r="C14" s="19" t="s">
        <v>135</v>
      </c>
      <c r="D14" s="18">
        <v>15</v>
      </c>
      <c r="E14" s="20">
        <v>1</v>
      </c>
      <c r="F14" s="32" t="s">
        <v>18</v>
      </c>
      <c r="G14" s="32">
        <v>43501</v>
      </c>
      <c r="H14" s="22">
        <v>1</v>
      </c>
      <c r="I14" s="20">
        <v>1</v>
      </c>
      <c r="J14" s="19" t="s">
        <v>37</v>
      </c>
      <c r="K14" s="19" t="s">
        <v>168</v>
      </c>
      <c r="L14" s="19" t="b">
        <v>1</v>
      </c>
      <c r="M14" s="13"/>
      <c r="N14" s="13" t="s">
        <v>126</v>
      </c>
      <c r="O14" s="13" t="s">
        <v>143</v>
      </c>
      <c r="P14" s="13" t="s">
        <v>143</v>
      </c>
      <c r="Q14" s="13" t="s">
        <v>143</v>
      </c>
      <c r="R14" s="13"/>
      <c r="S14" s="13" t="s">
        <v>126</v>
      </c>
      <c r="T14" s="15" t="s">
        <v>125</v>
      </c>
      <c r="U14" s="15" t="b">
        <v>1</v>
      </c>
      <c r="V14" s="15" t="b">
        <v>0</v>
      </c>
      <c r="W14" s="23">
        <v>43499.485729166663</v>
      </c>
      <c r="X14" s="16">
        <v>3</v>
      </c>
      <c r="Y14" s="24">
        <v>43496</v>
      </c>
      <c r="Z14" s="24" t="s">
        <v>2832</v>
      </c>
      <c r="AA14" s="6"/>
      <c r="AB14" s="4"/>
      <c r="AC14" t="str">
        <f t="shared" si="1"/>
        <v>NO</v>
      </c>
      <c r="AD14" t="str">
        <f t="shared" si="2"/>
        <v/>
      </c>
      <c r="AE14" t="str">
        <f t="shared" si="3"/>
        <v/>
      </c>
      <c r="AF14" t="str">
        <f t="shared" si="4"/>
        <v/>
      </c>
    </row>
    <row r="15" spans="1:33" x14ac:dyDescent="0.25">
      <c r="A15" s="3" t="str">
        <f t="shared" si="0"/>
        <v>64752-16</v>
      </c>
      <c r="B15" s="5">
        <v>64752</v>
      </c>
      <c r="C15" s="6" t="s">
        <v>384</v>
      </c>
      <c r="D15" s="5">
        <v>16</v>
      </c>
      <c r="E15" s="7">
        <v>1</v>
      </c>
      <c r="F15" s="8" t="s">
        <v>18</v>
      </c>
      <c r="G15" s="8">
        <v>43501</v>
      </c>
      <c r="H15" s="9">
        <v>1</v>
      </c>
      <c r="I15" s="7">
        <v>1</v>
      </c>
      <c r="J15" s="6" t="s">
        <v>37</v>
      </c>
      <c r="K15" s="6"/>
      <c r="L15" s="6" t="b">
        <v>0</v>
      </c>
      <c r="M15" s="3"/>
      <c r="N15" s="3" t="s">
        <v>126</v>
      </c>
      <c r="O15" s="3" t="s">
        <v>143</v>
      </c>
      <c r="P15" s="3" t="s">
        <v>143</v>
      </c>
      <c r="Q15" s="3" t="s">
        <v>143</v>
      </c>
      <c r="R15" s="3"/>
      <c r="S15" s="3" t="s">
        <v>126</v>
      </c>
      <c r="T15" s="10" t="s">
        <v>125</v>
      </c>
      <c r="U15" s="10" t="b">
        <v>1</v>
      </c>
      <c r="V15" s="10" t="b">
        <v>0</v>
      </c>
      <c r="W15" s="25">
        <v>43499.485902777778</v>
      </c>
      <c r="X15" s="11">
        <v>3</v>
      </c>
      <c r="Y15" s="26">
        <v>43496</v>
      </c>
      <c r="Z15" s="26" t="s">
        <v>2832</v>
      </c>
      <c r="AA15" s="6"/>
      <c r="AB15" s="4"/>
      <c r="AC15" t="str">
        <f t="shared" si="1"/>
        <v>NO</v>
      </c>
      <c r="AD15" t="str">
        <f t="shared" si="2"/>
        <v/>
      </c>
      <c r="AE15" t="str">
        <f t="shared" si="3"/>
        <v/>
      </c>
      <c r="AF15" t="str">
        <f t="shared" si="4"/>
        <v/>
      </c>
    </row>
    <row r="16" spans="1:33" x14ac:dyDescent="0.25">
      <c r="A16" s="13" t="str">
        <f t="shared" si="0"/>
        <v>64752-17</v>
      </c>
      <c r="B16" s="18">
        <v>64752</v>
      </c>
      <c r="C16" s="19" t="s">
        <v>2835</v>
      </c>
      <c r="D16" s="18">
        <v>17</v>
      </c>
      <c r="E16" s="20">
        <v>1</v>
      </c>
      <c r="F16" s="32" t="s">
        <v>18</v>
      </c>
      <c r="G16" s="32">
        <v>43501</v>
      </c>
      <c r="H16" s="22">
        <v>2</v>
      </c>
      <c r="I16" s="20">
        <v>1</v>
      </c>
      <c r="J16" s="19" t="s">
        <v>37</v>
      </c>
      <c r="K16" s="19"/>
      <c r="L16" s="19" t="b">
        <v>0</v>
      </c>
      <c r="M16" s="13"/>
      <c r="N16" s="13" t="s">
        <v>126</v>
      </c>
      <c r="O16" s="13" t="s">
        <v>143</v>
      </c>
      <c r="P16" s="13" t="s">
        <v>143</v>
      </c>
      <c r="Q16" s="13" t="s">
        <v>143</v>
      </c>
      <c r="R16" s="13"/>
      <c r="S16" s="13" t="s">
        <v>126</v>
      </c>
      <c r="T16" s="15" t="s">
        <v>125</v>
      </c>
      <c r="U16" s="15" t="b">
        <v>1</v>
      </c>
      <c r="V16" s="15" t="b">
        <v>0</v>
      </c>
      <c r="W16" s="23">
        <v>43499.485891203702</v>
      </c>
      <c r="X16" s="16">
        <v>3</v>
      </c>
      <c r="Y16" s="24">
        <v>43496</v>
      </c>
      <c r="Z16" s="24" t="s">
        <v>2832</v>
      </c>
      <c r="AA16" s="6"/>
      <c r="AB16" s="4"/>
      <c r="AC16" t="str">
        <f t="shared" si="1"/>
        <v>NO</v>
      </c>
      <c r="AD16" t="str">
        <f t="shared" si="2"/>
        <v/>
      </c>
      <c r="AE16" t="str">
        <f t="shared" si="3"/>
        <v/>
      </c>
      <c r="AF16" t="str">
        <f t="shared" si="4"/>
        <v/>
      </c>
    </row>
    <row r="17" spans="1:32" x14ac:dyDescent="0.25">
      <c r="A17" s="3" t="str">
        <f t="shared" si="0"/>
        <v>64752-18</v>
      </c>
      <c r="B17" s="5">
        <v>64752</v>
      </c>
      <c r="C17" s="6" t="s">
        <v>137</v>
      </c>
      <c r="D17" s="5">
        <v>18</v>
      </c>
      <c r="E17" s="7">
        <v>1</v>
      </c>
      <c r="F17" s="8" t="s">
        <v>18</v>
      </c>
      <c r="G17" s="8">
        <v>43501</v>
      </c>
      <c r="H17" s="9">
        <v>2</v>
      </c>
      <c r="I17" s="7">
        <v>1</v>
      </c>
      <c r="J17" s="40" t="s">
        <v>37</v>
      </c>
      <c r="K17" s="6"/>
      <c r="L17" s="6" t="b">
        <v>0</v>
      </c>
      <c r="M17" s="3"/>
      <c r="N17" s="3" t="s">
        <v>126</v>
      </c>
      <c r="O17" s="3" t="s">
        <v>143</v>
      </c>
      <c r="P17" s="3" t="s">
        <v>143</v>
      </c>
      <c r="Q17" s="3" t="s">
        <v>143</v>
      </c>
      <c r="R17" s="3"/>
      <c r="S17" s="3" t="s">
        <v>126</v>
      </c>
      <c r="T17" s="10" t="s">
        <v>125</v>
      </c>
      <c r="U17" s="10" t="b">
        <v>1</v>
      </c>
      <c r="V17" s="10" t="b">
        <v>0</v>
      </c>
      <c r="W17" s="25">
        <v>43499.486134259256</v>
      </c>
      <c r="X17" s="11">
        <v>3</v>
      </c>
      <c r="Y17" s="26">
        <v>43496</v>
      </c>
      <c r="Z17" s="26" t="s">
        <v>2832</v>
      </c>
      <c r="AA17" s="6"/>
      <c r="AB17" s="4"/>
      <c r="AC17" t="str">
        <f t="shared" si="1"/>
        <v>NO</v>
      </c>
      <c r="AD17" t="str">
        <f t="shared" si="2"/>
        <v/>
      </c>
      <c r="AE17" t="str">
        <f t="shared" si="3"/>
        <v/>
      </c>
      <c r="AF17" t="str">
        <f t="shared" si="4"/>
        <v/>
      </c>
    </row>
    <row r="18" spans="1:32" x14ac:dyDescent="0.25">
      <c r="A18" s="13" t="str">
        <f t="shared" si="0"/>
        <v>64752-19</v>
      </c>
      <c r="B18" s="5">
        <v>64752</v>
      </c>
      <c r="C18" s="6" t="s">
        <v>2836</v>
      </c>
      <c r="D18" s="5">
        <v>19</v>
      </c>
      <c r="E18" s="7">
        <v>1</v>
      </c>
      <c r="F18" s="8" t="s">
        <v>18</v>
      </c>
      <c r="G18" s="8">
        <v>43501</v>
      </c>
      <c r="H18" s="9">
        <v>2</v>
      </c>
      <c r="I18" s="7">
        <v>1</v>
      </c>
      <c r="J18" s="6" t="s">
        <v>37</v>
      </c>
      <c r="K18" s="6"/>
      <c r="L18" s="6" t="b">
        <v>0</v>
      </c>
      <c r="M18" s="13"/>
      <c r="N18" s="13" t="s">
        <v>126</v>
      </c>
      <c r="O18" s="13" t="s">
        <v>143</v>
      </c>
      <c r="P18" s="13" t="s">
        <v>143</v>
      </c>
      <c r="Q18" s="13" t="s">
        <v>143</v>
      </c>
      <c r="R18" s="13"/>
      <c r="S18" s="13" t="s">
        <v>126</v>
      </c>
      <c r="T18" s="15" t="s">
        <v>125</v>
      </c>
      <c r="U18" s="15" t="b">
        <v>1</v>
      </c>
      <c r="V18" s="15" t="b">
        <v>0</v>
      </c>
      <c r="W18" s="23">
        <v>43499.485868055555</v>
      </c>
      <c r="X18" s="16"/>
      <c r="Y18" s="24">
        <v>43496</v>
      </c>
      <c r="Z18" s="24" t="s">
        <v>2832</v>
      </c>
      <c r="AA18" s="6"/>
      <c r="AB18" s="4"/>
      <c r="AC18" t="str">
        <f t="shared" si="1"/>
        <v>NO</v>
      </c>
      <c r="AD18" t="str">
        <f t="shared" si="2"/>
        <v/>
      </c>
      <c r="AE18" t="str">
        <f t="shared" si="3"/>
        <v/>
      </c>
      <c r="AF18" t="str">
        <f t="shared" si="4"/>
        <v/>
      </c>
    </row>
    <row r="19" spans="1:32" x14ac:dyDescent="0.25">
      <c r="A19" s="3" t="str">
        <f t="shared" si="0"/>
        <v>64752-20</v>
      </c>
      <c r="B19" s="5">
        <v>64752</v>
      </c>
      <c r="C19" s="6" t="s">
        <v>347</v>
      </c>
      <c r="D19" s="5">
        <v>20</v>
      </c>
      <c r="E19" s="7">
        <v>1</v>
      </c>
      <c r="F19" s="8" t="s">
        <v>18</v>
      </c>
      <c r="G19" s="8">
        <v>43501</v>
      </c>
      <c r="H19" s="9">
        <v>2</v>
      </c>
      <c r="I19" s="7">
        <v>1</v>
      </c>
      <c r="J19" s="6" t="s">
        <v>37</v>
      </c>
      <c r="K19" s="6"/>
      <c r="L19" s="6" t="b">
        <v>0</v>
      </c>
      <c r="M19" s="3"/>
      <c r="N19" s="3" t="s">
        <v>126</v>
      </c>
      <c r="O19" s="3" t="s">
        <v>143</v>
      </c>
      <c r="P19" s="3" t="s">
        <v>143</v>
      </c>
      <c r="Q19" s="3" t="s">
        <v>143</v>
      </c>
      <c r="R19" s="3"/>
      <c r="S19" s="3" t="s">
        <v>126</v>
      </c>
      <c r="T19" s="10" t="s">
        <v>125</v>
      </c>
      <c r="U19" s="10" t="b">
        <v>1</v>
      </c>
      <c r="V19" s="10" t="b">
        <v>0</v>
      </c>
      <c r="W19" s="25">
        <v>43499.485856481479</v>
      </c>
      <c r="X19" s="11"/>
      <c r="Y19" s="26">
        <v>43496</v>
      </c>
      <c r="Z19" s="26" t="s">
        <v>2832</v>
      </c>
      <c r="AA19" s="6"/>
      <c r="AB19" s="4"/>
      <c r="AC19" t="str">
        <f t="shared" si="1"/>
        <v>NO</v>
      </c>
      <c r="AD19" t="str">
        <f t="shared" si="2"/>
        <v/>
      </c>
      <c r="AE19" t="str">
        <f t="shared" si="3"/>
        <v/>
      </c>
      <c r="AF19" t="str">
        <f t="shared" si="4"/>
        <v/>
      </c>
    </row>
    <row r="20" spans="1:32" x14ac:dyDescent="0.25">
      <c r="A20" s="13" t="str">
        <f t="shared" si="0"/>
        <v>64752-22</v>
      </c>
      <c r="B20" s="27">
        <v>64752</v>
      </c>
      <c r="C20" s="28" t="s">
        <v>2837</v>
      </c>
      <c r="D20" s="27">
        <v>22</v>
      </c>
      <c r="E20" s="29">
        <v>1</v>
      </c>
      <c r="F20" s="30" t="s">
        <v>18</v>
      </c>
      <c r="G20" s="30">
        <v>43501</v>
      </c>
      <c r="H20" s="31">
        <v>1</v>
      </c>
      <c r="I20" s="29">
        <v>1</v>
      </c>
      <c r="J20" s="28" t="s">
        <v>37</v>
      </c>
      <c r="K20" s="28" t="s">
        <v>141</v>
      </c>
      <c r="L20" s="28" t="b">
        <v>1</v>
      </c>
      <c r="M20" s="13" t="s">
        <v>126</v>
      </c>
      <c r="N20" s="41" t="s">
        <v>126</v>
      </c>
      <c r="O20" s="13" t="s">
        <v>143</v>
      </c>
      <c r="P20" s="13" t="s">
        <v>143</v>
      </c>
      <c r="Q20" s="13" t="s">
        <v>143</v>
      </c>
      <c r="R20" s="13"/>
      <c r="S20" s="13" t="s">
        <v>126</v>
      </c>
      <c r="T20" s="15" t="s">
        <v>126</v>
      </c>
      <c r="U20" s="15" t="b">
        <v>1</v>
      </c>
      <c r="V20" s="15" t="b">
        <v>0</v>
      </c>
      <c r="W20" s="23">
        <v>43499.485717592594</v>
      </c>
      <c r="X20" s="16">
        <v>38</v>
      </c>
      <c r="Y20" s="24">
        <v>43492</v>
      </c>
      <c r="Z20" s="24" t="s">
        <v>136</v>
      </c>
      <c r="AA20" s="6"/>
      <c r="AB20" s="4"/>
      <c r="AC20" t="str">
        <f t="shared" si="1"/>
        <v>NO</v>
      </c>
      <c r="AD20" t="str">
        <f t="shared" si="2"/>
        <v/>
      </c>
      <c r="AE20" t="str">
        <f t="shared" si="3"/>
        <v/>
      </c>
      <c r="AF20" t="str">
        <f t="shared" si="4"/>
        <v/>
      </c>
    </row>
    <row r="21" spans="1:32" x14ac:dyDescent="0.25">
      <c r="A21" s="3" t="str">
        <f t="shared" si="0"/>
        <v>64752-23</v>
      </c>
      <c r="B21" s="5">
        <v>64752</v>
      </c>
      <c r="C21" s="6" t="s">
        <v>2838</v>
      </c>
      <c r="D21" s="5">
        <v>23</v>
      </c>
      <c r="E21" s="7">
        <v>1</v>
      </c>
      <c r="F21" s="8" t="s">
        <v>18</v>
      </c>
      <c r="G21" s="8">
        <v>43501</v>
      </c>
      <c r="H21" s="9">
        <v>2</v>
      </c>
      <c r="I21" s="7">
        <v>1</v>
      </c>
      <c r="J21" s="6" t="s">
        <v>31</v>
      </c>
      <c r="K21" s="6" t="s">
        <v>208</v>
      </c>
      <c r="L21" s="6" t="b">
        <v>0</v>
      </c>
      <c r="M21" s="3" t="s">
        <v>126</v>
      </c>
      <c r="N21" s="3" t="s">
        <v>126</v>
      </c>
      <c r="O21" s="3" t="s">
        <v>143</v>
      </c>
      <c r="P21" s="3" t="s">
        <v>143</v>
      </c>
      <c r="Q21" s="3" t="s">
        <v>143</v>
      </c>
      <c r="R21" s="3"/>
      <c r="S21" s="3" t="s">
        <v>126</v>
      </c>
      <c r="T21" s="10" t="s">
        <v>126</v>
      </c>
      <c r="U21" s="10" t="b">
        <v>1</v>
      </c>
      <c r="V21" s="10" t="b">
        <v>0</v>
      </c>
      <c r="W21" s="25">
        <v>43499.485706018517</v>
      </c>
      <c r="X21" s="11">
        <v>38</v>
      </c>
      <c r="Y21" s="26">
        <v>43492</v>
      </c>
      <c r="Z21" s="26" t="s">
        <v>136</v>
      </c>
      <c r="AA21" s="6"/>
      <c r="AB21" s="4"/>
      <c r="AC21" t="str">
        <f t="shared" si="1"/>
        <v>NO</v>
      </c>
      <c r="AD21" t="str">
        <f t="shared" si="2"/>
        <v/>
      </c>
      <c r="AE21" t="str">
        <f t="shared" si="3"/>
        <v/>
      </c>
      <c r="AF21" t="str">
        <f t="shared" si="4"/>
        <v/>
      </c>
    </row>
    <row r="22" spans="1:32" x14ac:dyDescent="0.25">
      <c r="A22" s="13" t="str">
        <f t="shared" si="0"/>
        <v>64752-24</v>
      </c>
      <c r="B22" s="5">
        <v>64752</v>
      </c>
      <c r="C22" s="6" t="s">
        <v>2839</v>
      </c>
      <c r="D22" s="5">
        <v>24</v>
      </c>
      <c r="E22" s="7">
        <v>1</v>
      </c>
      <c r="F22" s="14" t="s">
        <v>18</v>
      </c>
      <c r="G22" s="14">
        <v>43501</v>
      </c>
      <c r="H22" s="9">
        <v>4</v>
      </c>
      <c r="I22" s="7">
        <v>1</v>
      </c>
      <c r="J22" s="6" t="s">
        <v>37</v>
      </c>
      <c r="K22" s="6"/>
      <c r="L22" s="6" t="b">
        <v>0</v>
      </c>
      <c r="M22" s="13" t="s">
        <v>126</v>
      </c>
      <c r="N22" s="13" t="s">
        <v>126</v>
      </c>
      <c r="O22" s="13" t="s">
        <v>143</v>
      </c>
      <c r="P22" s="13" t="s">
        <v>143</v>
      </c>
      <c r="Q22" s="13" t="s">
        <v>143</v>
      </c>
      <c r="R22" s="13"/>
      <c r="S22" s="13" t="s">
        <v>126</v>
      </c>
      <c r="T22" s="15" t="s">
        <v>126</v>
      </c>
      <c r="U22" s="15" t="b">
        <v>1</v>
      </c>
      <c r="V22" s="15" t="b">
        <v>0</v>
      </c>
      <c r="W22" s="23">
        <v>43499.485682870371</v>
      </c>
      <c r="X22" s="16">
        <v>38</v>
      </c>
      <c r="Y22" s="24">
        <v>43492</v>
      </c>
      <c r="Z22" s="24" t="s">
        <v>136</v>
      </c>
      <c r="AA22" s="6"/>
      <c r="AB22" s="4"/>
      <c r="AC22" t="str">
        <f t="shared" si="1"/>
        <v>NO</v>
      </c>
      <c r="AD22" t="str">
        <f t="shared" si="2"/>
        <v/>
      </c>
      <c r="AE22" t="str">
        <f t="shared" si="3"/>
        <v/>
      </c>
      <c r="AF22" t="str">
        <f t="shared" si="4"/>
        <v/>
      </c>
    </row>
    <row r="23" spans="1:32" x14ac:dyDescent="0.25">
      <c r="A23" s="3" t="str">
        <f t="shared" si="0"/>
        <v>64752-25</v>
      </c>
      <c r="B23" s="5">
        <v>64752</v>
      </c>
      <c r="C23" s="40" t="s">
        <v>175</v>
      </c>
      <c r="D23" s="5">
        <v>25</v>
      </c>
      <c r="E23" s="7">
        <v>1</v>
      </c>
      <c r="F23" s="8" t="s">
        <v>18</v>
      </c>
      <c r="G23" s="8">
        <v>43517</v>
      </c>
      <c r="H23" s="9">
        <v>1</v>
      </c>
      <c r="I23" s="7">
        <v>10</v>
      </c>
      <c r="J23" s="6" t="s">
        <v>20</v>
      </c>
      <c r="K23" s="6"/>
      <c r="L23" s="6" t="b">
        <v>0</v>
      </c>
      <c r="M23" s="3"/>
      <c r="N23" s="3"/>
      <c r="O23" s="3"/>
      <c r="P23" s="3"/>
      <c r="Q23" s="3" t="s">
        <v>125</v>
      </c>
      <c r="R23" s="3"/>
      <c r="S23" s="3"/>
      <c r="T23" s="10" t="s">
        <v>125</v>
      </c>
      <c r="U23" s="10" t="b">
        <v>0</v>
      </c>
      <c r="V23" s="10" t="b">
        <v>0</v>
      </c>
      <c r="W23" s="25"/>
      <c r="X23" s="11"/>
      <c r="Y23" s="26"/>
      <c r="Z23" s="26"/>
      <c r="AA23" s="6"/>
      <c r="AB23" s="4"/>
      <c r="AC23" t="str">
        <f t="shared" si="1"/>
        <v>NO</v>
      </c>
      <c r="AD23" t="str">
        <f t="shared" si="2"/>
        <v>Material</v>
      </c>
      <c r="AE23" t="str">
        <f t="shared" si="3"/>
        <v/>
      </c>
      <c r="AF23" t="str">
        <f t="shared" si="4"/>
        <v>Material</v>
      </c>
    </row>
    <row r="24" spans="1:32" x14ac:dyDescent="0.25">
      <c r="A24" s="13" t="str">
        <f t="shared" si="0"/>
        <v>64752-26</v>
      </c>
      <c r="B24" s="5">
        <v>64752</v>
      </c>
      <c r="C24" s="6" t="s">
        <v>281</v>
      </c>
      <c r="D24" s="5">
        <v>26</v>
      </c>
      <c r="E24" s="7">
        <v>1</v>
      </c>
      <c r="F24" s="8" t="s">
        <v>18</v>
      </c>
      <c r="G24" s="8">
        <v>43517</v>
      </c>
      <c r="H24" s="9">
        <v>1</v>
      </c>
      <c r="I24" s="7">
        <v>10</v>
      </c>
      <c r="J24" s="6" t="s">
        <v>20</v>
      </c>
      <c r="K24" s="6"/>
      <c r="L24" s="6" t="b">
        <v>0</v>
      </c>
      <c r="M24" s="13"/>
      <c r="N24" s="13"/>
      <c r="O24" s="13"/>
      <c r="P24" s="13"/>
      <c r="Q24" s="13" t="s">
        <v>125</v>
      </c>
      <c r="R24" s="13"/>
      <c r="S24" s="13"/>
      <c r="T24" s="15" t="s">
        <v>125</v>
      </c>
      <c r="U24" s="15" t="b">
        <v>0</v>
      </c>
      <c r="V24" s="15" t="b">
        <v>0</v>
      </c>
      <c r="W24" s="23"/>
      <c r="X24" s="16"/>
      <c r="Y24" s="24"/>
      <c r="Z24" s="24"/>
      <c r="AA24" s="6"/>
      <c r="AB24" s="4"/>
      <c r="AC24" t="str">
        <f t="shared" si="1"/>
        <v>NO</v>
      </c>
      <c r="AD24" t="str">
        <f t="shared" si="2"/>
        <v>Material</v>
      </c>
      <c r="AE24" t="str">
        <f t="shared" si="3"/>
        <v/>
      </c>
      <c r="AF24" t="str">
        <f t="shared" si="4"/>
        <v>Material</v>
      </c>
    </row>
    <row r="25" spans="1:32" x14ac:dyDescent="0.25">
      <c r="A25" s="3" t="str">
        <f t="shared" si="0"/>
        <v>64752-30</v>
      </c>
      <c r="B25" s="5">
        <v>64752</v>
      </c>
      <c r="C25" s="40" t="s">
        <v>2840</v>
      </c>
      <c r="D25" s="5">
        <v>30</v>
      </c>
      <c r="E25" s="7">
        <v>1</v>
      </c>
      <c r="F25" s="8" t="s">
        <v>18</v>
      </c>
      <c r="G25" s="8">
        <v>43501</v>
      </c>
      <c r="H25" s="9">
        <v>1</v>
      </c>
      <c r="I25" s="7">
        <v>1</v>
      </c>
      <c r="J25" s="6" t="s">
        <v>37</v>
      </c>
      <c r="K25" s="6" t="s">
        <v>156</v>
      </c>
      <c r="L25" s="6" t="b">
        <v>1</v>
      </c>
      <c r="M25" s="3" t="s">
        <v>126</v>
      </c>
      <c r="N25" s="3" t="s">
        <v>126</v>
      </c>
      <c r="O25" s="3" t="s">
        <v>143</v>
      </c>
      <c r="P25" s="3" t="s">
        <v>143</v>
      </c>
      <c r="Q25" s="3" t="s">
        <v>143</v>
      </c>
      <c r="R25" s="3"/>
      <c r="S25" s="3" t="s">
        <v>126</v>
      </c>
      <c r="T25" s="10" t="s">
        <v>126</v>
      </c>
      <c r="U25" s="10" t="b">
        <v>1</v>
      </c>
      <c r="V25" s="10" t="b">
        <v>0</v>
      </c>
      <c r="W25" s="25">
        <v>43499.485937500001</v>
      </c>
      <c r="X25" s="11">
        <v>38</v>
      </c>
      <c r="Y25" s="26">
        <v>43492</v>
      </c>
      <c r="Z25" s="12" t="s">
        <v>136</v>
      </c>
      <c r="AA25" s="6"/>
      <c r="AB25" s="4"/>
      <c r="AC25" t="str">
        <f t="shared" si="1"/>
        <v>NO</v>
      </c>
      <c r="AD25" t="str">
        <f t="shared" si="2"/>
        <v/>
      </c>
      <c r="AE25" t="str">
        <f t="shared" si="3"/>
        <v/>
      </c>
      <c r="AF25" t="str">
        <f t="shared" si="4"/>
        <v/>
      </c>
    </row>
    <row r="26" spans="1:32" x14ac:dyDescent="0.25">
      <c r="A26" s="13" t="str">
        <f t="shared" si="0"/>
        <v>64752-31</v>
      </c>
      <c r="B26" s="5">
        <v>64752</v>
      </c>
      <c r="C26" s="6" t="s">
        <v>330</v>
      </c>
      <c r="D26" s="5">
        <v>31</v>
      </c>
      <c r="E26" s="7">
        <v>1</v>
      </c>
      <c r="F26" s="8" t="s">
        <v>18</v>
      </c>
      <c r="G26" s="8">
        <v>43501</v>
      </c>
      <c r="H26" s="9">
        <v>1</v>
      </c>
      <c r="I26" s="7">
        <v>1</v>
      </c>
      <c r="J26" s="6" t="s">
        <v>37</v>
      </c>
      <c r="K26" s="6"/>
      <c r="L26" s="6" t="b">
        <v>0</v>
      </c>
      <c r="M26" s="13"/>
      <c r="N26" s="13" t="s">
        <v>126</v>
      </c>
      <c r="O26" s="13" t="s">
        <v>143</v>
      </c>
      <c r="P26" s="13" t="s">
        <v>143</v>
      </c>
      <c r="Q26" s="13" t="s">
        <v>143</v>
      </c>
      <c r="R26" s="13"/>
      <c r="S26" s="13" t="s">
        <v>126</v>
      </c>
      <c r="T26" s="15" t="s">
        <v>125</v>
      </c>
      <c r="U26" s="15" t="b">
        <v>1</v>
      </c>
      <c r="V26" s="15" t="b">
        <v>0</v>
      </c>
      <c r="W26" s="23">
        <v>43499.485775462963</v>
      </c>
      <c r="X26" s="16"/>
      <c r="Y26" s="24">
        <v>43496</v>
      </c>
      <c r="Z26" s="17" t="s">
        <v>2832</v>
      </c>
      <c r="AA26" s="6"/>
      <c r="AB26" s="4"/>
      <c r="AC26" t="str">
        <f t="shared" si="1"/>
        <v>NO</v>
      </c>
      <c r="AD26" t="str">
        <f t="shared" si="2"/>
        <v/>
      </c>
      <c r="AE26" t="str">
        <f t="shared" si="3"/>
        <v/>
      </c>
      <c r="AF26" t="str">
        <f t="shared" si="4"/>
        <v/>
      </c>
    </row>
    <row r="27" spans="1:32" x14ac:dyDescent="0.25">
      <c r="A27" s="3" t="str">
        <f t="shared" si="0"/>
        <v>64752-32</v>
      </c>
      <c r="B27" s="5">
        <v>64752</v>
      </c>
      <c r="C27" s="6" t="s">
        <v>281</v>
      </c>
      <c r="D27" s="5">
        <v>32</v>
      </c>
      <c r="E27" s="7">
        <v>1</v>
      </c>
      <c r="F27" s="8" t="s">
        <v>18</v>
      </c>
      <c r="G27" s="8">
        <v>43517</v>
      </c>
      <c r="H27" s="9">
        <v>1</v>
      </c>
      <c r="I27" s="7">
        <v>10</v>
      </c>
      <c r="J27" s="6" t="s">
        <v>20</v>
      </c>
      <c r="K27" s="6"/>
      <c r="L27" s="6" t="b">
        <v>0</v>
      </c>
      <c r="M27" s="3"/>
      <c r="N27" s="3"/>
      <c r="O27" s="3"/>
      <c r="P27" s="3"/>
      <c r="Q27" s="3" t="s">
        <v>125</v>
      </c>
      <c r="R27" s="3"/>
      <c r="S27" s="3"/>
      <c r="T27" s="10" t="s">
        <v>125</v>
      </c>
      <c r="U27" s="10" t="b">
        <v>0</v>
      </c>
      <c r="V27" s="10" t="b">
        <v>0</v>
      </c>
      <c r="W27" s="25"/>
      <c r="X27" s="11"/>
      <c r="Y27" s="26"/>
      <c r="Z27" s="12"/>
      <c r="AA27" s="6"/>
      <c r="AB27" s="4"/>
      <c r="AC27" t="str">
        <f t="shared" si="1"/>
        <v>NO</v>
      </c>
      <c r="AD27" t="str">
        <f t="shared" si="2"/>
        <v>Material</v>
      </c>
      <c r="AE27" t="str">
        <f t="shared" si="3"/>
        <v/>
      </c>
      <c r="AF27" t="str">
        <f t="shared" si="4"/>
        <v>Material</v>
      </c>
    </row>
    <row r="28" spans="1:32" x14ac:dyDescent="0.25">
      <c r="A28" s="13" t="str">
        <f t="shared" si="0"/>
        <v>64752-33</v>
      </c>
      <c r="B28" s="5">
        <v>64752</v>
      </c>
      <c r="C28" s="6" t="s">
        <v>281</v>
      </c>
      <c r="D28" s="5">
        <v>33</v>
      </c>
      <c r="E28" s="7">
        <v>1</v>
      </c>
      <c r="F28" s="8" t="s">
        <v>18</v>
      </c>
      <c r="G28" s="8">
        <v>43511</v>
      </c>
      <c r="H28" s="9">
        <v>1</v>
      </c>
      <c r="I28" s="7">
        <v>10</v>
      </c>
      <c r="J28" s="6" t="s">
        <v>20</v>
      </c>
      <c r="K28" s="6"/>
      <c r="L28" s="6" t="b">
        <v>0</v>
      </c>
      <c r="M28" s="13"/>
      <c r="N28" s="13"/>
      <c r="O28" s="13"/>
      <c r="P28" s="13"/>
      <c r="Q28" s="13" t="s">
        <v>125</v>
      </c>
      <c r="R28" s="13"/>
      <c r="S28" s="13"/>
      <c r="T28" s="15" t="s">
        <v>125</v>
      </c>
      <c r="U28" s="15" t="b">
        <v>0</v>
      </c>
      <c r="V28" s="15" t="b">
        <v>0</v>
      </c>
      <c r="W28" s="23"/>
      <c r="X28" s="16"/>
      <c r="Y28" s="24"/>
      <c r="Z28" s="17"/>
      <c r="AA28" s="6"/>
      <c r="AB28" s="4"/>
      <c r="AC28" t="str">
        <f t="shared" si="1"/>
        <v>NO</v>
      </c>
      <c r="AD28" t="str">
        <f t="shared" si="2"/>
        <v>Material</v>
      </c>
      <c r="AE28" t="str">
        <f t="shared" si="3"/>
        <v/>
      </c>
      <c r="AF28" t="str">
        <f t="shared" si="4"/>
        <v>Material</v>
      </c>
    </row>
    <row r="29" spans="1:32" x14ac:dyDescent="0.25">
      <c r="A29" s="3" t="str">
        <f t="shared" si="0"/>
        <v>64752-37</v>
      </c>
      <c r="B29" s="5">
        <v>64752</v>
      </c>
      <c r="C29" s="6" t="s">
        <v>148</v>
      </c>
      <c r="D29" s="5">
        <v>37</v>
      </c>
      <c r="E29" s="7">
        <v>1</v>
      </c>
      <c r="F29" s="8" t="s">
        <v>18</v>
      </c>
      <c r="G29" s="8">
        <v>43501</v>
      </c>
      <c r="H29" s="9">
        <v>1</v>
      </c>
      <c r="I29" s="7">
        <v>1</v>
      </c>
      <c r="J29" s="6" t="s">
        <v>37</v>
      </c>
      <c r="K29" s="6"/>
      <c r="L29" s="6" t="b">
        <v>0</v>
      </c>
      <c r="M29" s="3"/>
      <c r="N29" s="3" t="s">
        <v>126</v>
      </c>
      <c r="O29" s="3" t="s">
        <v>143</v>
      </c>
      <c r="P29" s="3" t="s">
        <v>143</v>
      </c>
      <c r="Q29" s="3" t="s">
        <v>143</v>
      </c>
      <c r="R29" s="3"/>
      <c r="S29" s="3" t="s">
        <v>126</v>
      </c>
      <c r="T29" s="10" t="s">
        <v>125</v>
      </c>
      <c r="U29" s="10" t="b">
        <v>1</v>
      </c>
      <c r="V29" s="10" t="b">
        <v>0</v>
      </c>
      <c r="W29" s="25">
        <v>43499.485810185186</v>
      </c>
      <c r="X29" s="11"/>
      <c r="Y29" s="26">
        <v>43496</v>
      </c>
      <c r="Z29" s="12" t="s">
        <v>2832</v>
      </c>
      <c r="AA29" s="6"/>
      <c r="AB29" s="4"/>
      <c r="AC29" t="str">
        <f t="shared" si="1"/>
        <v>NO</v>
      </c>
      <c r="AD29" t="str">
        <f t="shared" si="2"/>
        <v/>
      </c>
      <c r="AE29" t="str">
        <f t="shared" si="3"/>
        <v/>
      </c>
      <c r="AF29" t="str">
        <f t="shared" si="4"/>
        <v/>
      </c>
    </row>
    <row r="30" spans="1:32" x14ac:dyDescent="0.25">
      <c r="A30" s="13" t="str">
        <f t="shared" si="0"/>
        <v>64752-38</v>
      </c>
      <c r="B30" s="5">
        <v>64752</v>
      </c>
      <c r="C30" s="6" t="s">
        <v>175</v>
      </c>
      <c r="D30" s="5">
        <v>38</v>
      </c>
      <c r="E30" s="7">
        <v>1</v>
      </c>
      <c r="F30" s="8" t="s">
        <v>18</v>
      </c>
      <c r="G30" s="8">
        <v>43511</v>
      </c>
      <c r="H30" s="9">
        <v>1</v>
      </c>
      <c r="I30" s="7">
        <v>10</v>
      </c>
      <c r="J30" s="6" t="s">
        <v>20</v>
      </c>
      <c r="K30" s="6"/>
      <c r="L30" s="6" t="b">
        <v>0</v>
      </c>
      <c r="M30" s="13"/>
      <c r="N30" s="13"/>
      <c r="O30" s="13"/>
      <c r="P30" s="13"/>
      <c r="Q30" s="13" t="s">
        <v>125</v>
      </c>
      <c r="R30" s="13"/>
      <c r="S30" s="13"/>
      <c r="T30" s="15" t="s">
        <v>125</v>
      </c>
      <c r="U30" s="15" t="b">
        <v>0</v>
      </c>
      <c r="V30" s="15" t="b">
        <v>0</v>
      </c>
      <c r="W30" s="23"/>
      <c r="X30" s="16"/>
      <c r="Y30" s="24"/>
      <c r="Z30" s="17"/>
      <c r="AA30" s="6"/>
      <c r="AB30" s="4"/>
      <c r="AC30" t="str">
        <f t="shared" si="1"/>
        <v>NO</v>
      </c>
      <c r="AD30" t="str">
        <f t="shared" si="2"/>
        <v>Material</v>
      </c>
      <c r="AE30" t="str">
        <f t="shared" si="3"/>
        <v/>
      </c>
      <c r="AF30" t="str">
        <f t="shared" si="4"/>
        <v>Material</v>
      </c>
    </row>
    <row r="31" spans="1:32" x14ac:dyDescent="0.25">
      <c r="A31" s="3" t="str">
        <f t="shared" si="0"/>
        <v>64752-39</v>
      </c>
      <c r="B31" s="27">
        <v>64752</v>
      </c>
      <c r="C31" s="28" t="s">
        <v>175</v>
      </c>
      <c r="D31" s="27">
        <v>39</v>
      </c>
      <c r="E31" s="29">
        <v>1</v>
      </c>
      <c r="F31" s="30" t="s">
        <v>18</v>
      </c>
      <c r="G31" s="30">
        <v>43517</v>
      </c>
      <c r="H31" s="31">
        <v>1</v>
      </c>
      <c r="I31" s="29">
        <v>10</v>
      </c>
      <c r="J31" s="28" t="s">
        <v>20</v>
      </c>
      <c r="K31" s="28"/>
      <c r="L31" s="28" t="b">
        <v>0</v>
      </c>
      <c r="M31" s="3"/>
      <c r="N31" s="3"/>
      <c r="O31" s="3"/>
      <c r="P31" s="3"/>
      <c r="Q31" s="3" t="s">
        <v>125</v>
      </c>
      <c r="R31" s="3"/>
      <c r="S31" s="3"/>
      <c r="T31" s="10" t="s">
        <v>125</v>
      </c>
      <c r="U31" s="10" t="b">
        <v>0</v>
      </c>
      <c r="V31" s="10" t="b">
        <v>0</v>
      </c>
      <c r="W31" s="25"/>
      <c r="X31" s="11"/>
      <c r="Y31" s="26"/>
      <c r="Z31" s="12"/>
      <c r="AA31" s="6"/>
      <c r="AB31" s="4"/>
      <c r="AC31" t="str">
        <f t="shared" si="1"/>
        <v>NO</v>
      </c>
      <c r="AD31" t="str">
        <f t="shared" si="2"/>
        <v>Material</v>
      </c>
      <c r="AE31" t="str">
        <f t="shared" si="3"/>
        <v/>
      </c>
      <c r="AF31" t="str">
        <f t="shared" si="4"/>
        <v>Material</v>
      </c>
    </row>
    <row r="32" spans="1:32" x14ac:dyDescent="0.25">
      <c r="A32" s="13" t="str">
        <f t="shared" si="0"/>
        <v>64752-40</v>
      </c>
      <c r="B32" s="5">
        <v>64752</v>
      </c>
      <c r="C32" s="6" t="s">
        <v>330</v>
      </c>
      <c r="D32" s="5">
        <v>40</v>
      </c>
      <c r="E32" s="7">
        <v>1</v>
      </c>
      <c r="F32" s="14" t="s">
        <v>18</v>
      </c>
      <c r="G32" s="14">
        <v>43501</v>
      </c>
      <c r="H32" s="9">
        <v>1</v>
      </c>
      <c r="I32" s="7">
        <v>1</v>
      </c>
      <c r="J32" s="6" t="s">
        <v>37</v>
      </c>
      <c r="K32" s="6"/>
      <c r="L32" s="6" t="b">
        <v>0</v>
      </c>
      <c r="M32" s="13"/>
      <c r="N32" s="13" t="s">
        <v>126</v>
      </c>
      <c r="O32" s="13" t="s">
        <v>143</v>
      </c>
      <c r="P32" s="13" t="s">
        <v>143</v>
      </c>
      <c r="Q32" s="13" t="s">
        <v>143</v>
      </c>
      <c r="R32" s="13"/>
      <c r="S32" s="13" t="s">
        <v>126</v>
      </c>
      <c r="T32" s="15" t="s">
        <v>125</v>
      </c>
      <c r="U32" s="15" t="b">
        <v>1</v>
      </c>
      <c r="V32" s="15" t="b">
        <v>0</v>
      </c>
      <c r="W32" s="23">
        <v>43501.397962962961</v>
      </c>
      <c r="X32" s="16"/>
      <c r="Y32" s="24">
        <v>43496</v>
      </c>
      <c r="Z32" s="24" t="s">
        <v>2832</v>
      </c>
      <c r="AA32" s="6"/>
      <c r="AB32" s="4"/>
      <c r="AC32" t="str">
        <f t="shared" si="1"/>
        <v>NO</v>
      </c>
      <c r="AD32" t="str">
        <f t="shared" si="2"/>
        <v/>
      </c>
      <c r="AE32" t="str">
        <f t="shared" si="3"/>
        <v/>
      </c>
      <c r="AF32" t="str">
        <f t="shared" si="4"/>
        <v/>
      </c>
    </row>
    <row r="33" spans="1:32" x14ac:dyDescent="0.25">
      <c r="A33" s="3" t="str">
        <f t="shared" si="0"/>
        <v>64752-8</v>
      </c>
      <c r="B33" s="18">
        <v>64752</v>
      </c>
      <c r="C33" s="19" t="s">
        <v>137</v>
      </c>
      <c r="D33" s="18">
        <v>8</v>
      </c>
      <c r="E33" s="20">
        <v>1</v>
      </c>
      <c r="F33" s="32" t="s">
        <v>18</v>
      </c>
      <c r="G33" s="32">
        <v>43501</v>
      </c>
      <c r="H33" s="22">
        <v>2</v>
      </c>
      <c r="I33" s="20">
        <v>1</v>
      </c>
      <c r="J33" s="19" t="s">
        <v>37</v>
      </c>
      <c r="K33" s="19"/>
      <c r="L33" s="19" t="b">
        <v>0</v>
      </c>
      <c r="M33" s="3"/>
      <c r="N33" s="3" t="s">
        <v>126</v>
      </c>
      <c r="O33" s="3" t="s">
        <v>143</v>
      </c>
      <c r="P33" s="3" t="s">
        <v>143</v>
      </c>
      <c r="Q33" s="3" t="s">
        <v>143</v>
      </c>
      <c r="R33" s="3"/>
      <c r="S33" s="3" t="s">
        <v>126</v>
      </c>
      <c r="T33" s="10" t="s">
        <v>125</v>
      </c>
      <c r="U33" s="10" t="b">
        <v>0</v>
      </c>
      <c r="V33" s="10" t="b">
        <v>0</v>
      </c>
      <c r="W33" s="25"/>
      <c r="X33" s="11">
        <v>51</v>
      </c>
      <c r="Y33" s="26">
        <v>43496</v>
      </c>
      <c r="Z33" s="12" t="s">
        <v>2832</v>
      </c>
      <c r="AA33" s="6"/>
      <c r="AB33" s="4"/>
      <c r="AC33" t="str">
        <f t="shared" si="1"/>
        <v>NO</v>
      </c>
      <c r="AD33" t="str">
        <f t="shared" si="2"/>
        <v/>
      </c>
      <c r="AE33" t="str">
        <f t="shared" si="3"/>
        <v/>
      </c>
      <c r="AF33" t="str">
        <f t="shared" si="4"/>
        <v/>
      </c>
    </row>
    <row r="34" spans="1:32" x14ac:dyDescent="0.25">
      <c r="A34" s="13" t="str">
        <f t="shared" si="0"/>
        <v>64752-9</v>
      </c>
      <c r="B34" s="5">
        <v>64752</v>
      </c>
      <c r="C34" s="6" t="s">
        <v>347</v>
      </c>
      <c r="D34" s="5">
        <v>9</v>
      </c>
      <c r="E34" s="7">
        <v>1</v>
      </c>
      <c r="F34" s="14" t="s">
        <v>18</v>
      </c>
      <c r="G34" s="14">
        <v>43511</v>
      </c>
      <c r="H34" s="9">
        <v>2</v>
      </c>
      <c r="I34" s="7">
        <v>18</v>
      </c>
      <c r="J34" s="6" t="s">
        <v>20</v>
      </c>
      <c r="K34" s="6"/>
      <c r="L34" s="6" t="b">
        <v>0</v>
      </c>
      <c r="M34" s="13"/>
      <c r="N34" s="13" t="s">
        <v>126</v>
      </c>
      <c r="O34" s="13" t="s">
        <v>143</v>
      </c>
      <c r="P34" s="13"/>
      <c r="Q34" s="13" t="s">
        <v>143</v>
      </c>
      <c r="R34" s="13"/>
      <c r="S34" s="13"/>
      <c r="T34" s="15" t="s">
        <v>125</v>
      </c>
      <c r="U34" s="15" t="b">
        <v>0</v>
      </c>
      <c r="V34" s="15" t="b">
        <v>0</v>
      </c>
      <c r="W34" s="23"/>
      <c r="X34" s="16">
        <v>51</v>
      </c>
      <c r="Y34" s="24">
        <v>43496</v>
      </c>
      <c r="Z34" s="17"/>
      <c r="AA34" s="6"/>
      <c r="AB34" s="4"/>
      <c r="AC34" t="str">
        <f t="shared" si="1"/>
        <v>NO</v>
      </c>
      <c r="AD34" t="str">
        <f t="shared" si="2"/>
        <v/>
      </c>
      <c r="AE34" t="str">
        <f t="shared" si="3"/>
        <v/>
      </c>
      <c r="AF34" t="str">
        <f t="shared" si="4"/>
        <v/>
      </c>
    </row>
    <row r="35" spans="1:32" x14ac:dyDescent="0.25">
      <c r="A35" s="3" t="str">
        <f t="shared" si="0"/>
        <v>66961-1</v>
      </c>
      <c r="B35" s="5">
        <v>66961</v>
      </c>
      <c r="C35" s="6" t="s">
        <v>2841</v>
      </c>
      <c r="D35" s="5">
        <v>1</v>
      </c>
      <c r="E35" s="7">
        <v>1</v>
      </c>
      <c r="F35" s="14" t="s">
        <v>18</v>
      </c>
      <c r="G35" s="14">
        <v>43514</v>
      </c>
      <c r="H35" s="9">
        <v>8</v>
      </c>
      <c r="I35" s="7">
        <v>4</v>
      </c>
      <c r="J35" s="6" t="s">
        <v>20</v>
      </c>
      <c r="K35" s="6"/>
      <c r="L35" s="6" t="b">
        <v>0</v>
      </c>
      <c r="M35" s="3"/>
      <c r="N35" s="3"/>
      <c r="O35" s="3"/>
      <c r="P35" s="3"/>
      <c r="Q35" s="3" t="s">
        <v>125</v>
      </c>
      <c r="R35" s="3"/>
      <c r="S35" s="3"/>
      <c r="T35" s="10" t="s">
        <v>126</v>
      </c>
      <c r="U35" s="10" t="b">
        <v>0</v>
      </c>
      <c r="V35" s="10" t="b">
        <v>0</v>
      </c>
      <c r="W35" s="25"/>
      <c r="X35" s="11"/>
      <c r="Y35" s="26"/>
      <c r="Z35" s="26"/>
      <c r="AA35" s="6"/>
      <c r="AB35" s="4"/>
      <c r="AC35" t="str">
        <f t="shared" si="1"/>
        <v>NO</v>
      </c>
      <c r="AD35" t="str">
        <f t="shared" si="2"/>
        <v>Material</v>
      </c>
      <c r="AE35" t="str">
        <f t="shared" si="3"/>
        <v/>
      </c>
      <c r="AF35" t="str">
        <f t="shared" si="4"/>
        <v>Material</v>
      </c>
    </row>
    <row r="36" spans="1:32" x14ac:dyDescent="0.25">
      <c r="A36" s="13" t="str">
        <f t="shared" si="0"/>
        <v>66961-2</v>
      </c>
      <c r="B36" s="5">
        <v>66961</v>
      </c>
      <c r="C36" s="6" t="s">
        <v>2842</v>
      </c>
      <c r="D36" s="5">
        <v>2</v>
      </c>
      <c r="E36" s="7">
        <v>1</v>
      </c>
      <c r="F36" s="14" t="s">
        <v>18</v>
      </c>
      <c r="G36" s="14">
        <v>43514</v>
      </c>
      <c r="H36" s="9">
        <v>34</v>
      </c>
      <c r="I36" s="7">
        <v>4</v>
      </c>
      <c r="J36" s="6" t="s">
        <v>20</v>
      </c>
      <c r="K36" s="6"/>
      <c r="L36" s="6" t="b">
        <v>0</v>
      </c>
      <c r="M36" s="13"/>
      <c r="N36" s="13"/>
      <c r="O36" s="13"/>
      <c r="P36" s="13"/>
      <c r="Q36" s="13"/>
      <c r="R36" s="13"/>
      <c r="S36" s="13"/>
      <c r="T36" s="15" t="s">
        <v>125</v>
      </c>
      <c r="U36" s="15" t="b">
        <v>0</v>
      </c>
      <c r="V36" s="15" t="b">
        <v>0</v>
      </c>
      <c r="W36" s="23"/>
      <c r="X36" s="16"/>
      <c r="Y36" s="24"/>
      <c r="Z36" s="24"/>
      <c r="AA36" s="6"/>
      <c r="AB36" s="4"/>
      <c r="AC36" t="str">
        <f t="shared" si="1"/>
        <v>NO</v>
      </c>
      <c r="AD36" t="str">
        <f t="shared" si="2"/>
        <v>Material</v>
      </c>
      <c r="AE36" t="str">
        <f t="shared" si="3"/>
        <v>+Cartridge</v>
      </c>
      <c r="AF36" t="str">
        <f t="shared" si="4"/>
        <v>Material+Cartridge</v>
      </c>
    </row>
    <row r="37" spans="1:32" x14ac:dyDescent="0.25">
      <c r="A37" s="3" t="str">
        <f t="shared" si="0"/>
        <v>66961-3</v>
      </c>
      <c r="B37" s="5">
        <v>66961</v>
      </c>
      <c r="C37" s="6" t="s">
        <v>2843</v>
      </c>
      <c r="D37" s="5">
        <v>3</v>
      </c>
      <c r="E37" s="7">
        <v>1</v>
      </c>
      <c r="F37" s="8" t="s">
        <v>18</v>
      </c>
      <c r="G37" s="8">
        <v>43514</v>
      </c>
      <c r="H37" s="9">
        <v>8</v>
      </c>
      <c r="I37" s="7">
        <v>4</v>
      </c>
      <c r="J37" s="6" t="s">
        <v>20</v>
      </c>
      <c r="K37" s="6"/>
      <c r="L37" s="40" t="b">
        <v>0</v>
      </c>
      <c r="M37" s="3"/>
      <c r="N37" s="3"/>
      <c r="O37" s="3"/>
      <c r="P37" s="3"/>
      <c r="Q37" s="3" t="s">
        <v>125</v>
      </c>
      <c r="R37" s="3"/>
      <c r="S37" s="3"/>
      <c r="T37" s="10" t="s">
        <v>126</v>
      </c>
      <c r="U37" s="10" t="b">
        <v>0</v>
      </c>
      <c r="V37" s="10" t="b">
        <v>0</v>
      </c>
      <c r="W37" s="25"/>
      <c r="X37" s="11"/>
      <c r="Y37" s="26"/>
      <c r="Z37" s="12"/>
      <c r="AA37" s="6"/>
      <c r="AB37" s="4"/>
      <c r="AC37" t="str">
        <f t="shared" si="1"/>
        <v>NO</v>
      </c>
      <c r="AD37" t="str">
        <f t="shared" si="2"/>
        <v>Material</v>
      </c>
      <c r="AE37" t="str">
        <f t="shared" si="3"/>
        <v/>
      </c>
      <c r="AF37" t="str">
        <f t="shared" si="4"/>
        <v>Material</v>
      </c>
    </row>
    <row r="38" spans="1:32" x14ac:dyDescent="0.25">
      <c r="A38" s="13" t="str">
        <f t="shared" si="0"/>
        <v>66961-4</v>
      </c>
      <c r="B38" s="5">
        <v>66961</v>
      </c>
      <c r="C38" s="6" t="s">
        <v>2844</v>
      </c>
      <c r="D38" s="5">
        <v>4</v>
      </c>
      <c r="E38" s="7">
        <v>1</v>
      </c>
      <c r="F38" s="14" t="s">
        <v>18</v>
      </c>
      <c r="G38" s="14">
        <v>43514</v>
      </c>
      <c r="H38" s="9">
        <v>8</v>
      </c>
      <c r="I38" s="7">
        <v>4</v>
      </c>
      <c r="J38" s="6" t="s">
        <v>20</v>
      </c>
      <c r="K38" s="6"/>
      <c r="L38" s="6" t="b">
        <v>0</v>
      </c>
      <c r="M38" s="13"/>
      <c r="N38" s="13"/>
      <c r="O38" s="13"/>
      <c r="P38" s="13"/>
      <c r="Q38" s="13" t="s">
        <v>125</v>
      </c>
      <c r="R38" s="13"/>
      <c r="S38" s="13"/>
      <c r="T38" s="15" t="s">
        <v>126</v>
      </c>
      <c r="U38" s="15" t="b">
        <v>0</v>
      </c>
      <c r="V38" s="15" t="b">
        <v>0</v>
      </c>
      <c r="W38" s="23"/>
      <c r="X38" s="16"/>
      <c r="Y38" s="24"/>
      <c r="Z38" s="24"/>
      <c r="AA38" s="6"/>
      <c r="AB38" s="4"/>
      <c r="AC38" t="str">
        <f t="shared" si="1"/>
        <v>NO</v>
      </c>
      <c r="AD38" t="str">
        <f t="shared" si="2"/>
        <v>Material</v>
      </c>
      <c r="AE38" t="str">
        <f t="shared" si="3"/>
        <v/>
      </c>
      <c r="AF38" t="str">
        <f t="shared" si="4"/>
        <v>Material</v>
      </c>
    </row>
    <row r="39" spans="1:32" x14ac:dyDescent="0.25">
      <c r="A39" s="3" t="str">
        <f t="shared" si="0"/>
        <v>66961-5</v>
      </c>
      <c r="B39" s="5">
        <v>66961</v>
      </c>
      <c r="C39" s="6" t="s">
        <v>2845</v>
      </c>
      <c r="D39" s="5">
        <v>5</v>
      </c>
      <c r="E39" s="7">
        <v>1</v>
      </c>
      <c r="F39" s="8" t="s">
        <v>18</v>
      </c>
      <c r="G39" s="8">
        <v>43514</v>
      </c>
      <c r="H39" s="9">
        <v>8</v>
      </c>
      <c r="I39" s="7">
        <v>4</v>
      </c>
      <c r="J39" s="6" t="s">
        <v>20</v>
      </c>
      <c r="K39" s="6"/>
      <c r="L39" s="6" t="b">
        <v>0</v>
      </c>
      <c r="M39" s="3"/>
      <c r="N39" s="3"/>
      <c r="O39" s="3"/>
      <c r="P39" s="3"/>
      <c r="Q39" s="3" t="s">
        <v>125</v>
      </c>
      <c r="R39" s="3"/>
      <c r="S39" s="3"/>
      <c r="T39" s="10" t="s">
        <v>130</v>
      </c>
      <c r="U39" s="10" t="b">
        <v>0</v>
      </c>
      <c r="V39" s="10" t="b">
        <v>0</v>
      </c>
      <c r="W39" s="25"/>
      <c r="X39" s="11"/>
      <c r="Y39" s="26"/>
      <c r="Z39" s="26"/>
      <c r="AA39" s="6"/>
      <c r="AB39" s="4"/>
      <c r="AC39" t="str">
        <f t="shared" si="1"/>
        <v>NO</v>
      </c>
      <c r="AD39" t="str">
        <f t="shared" si="2"/>
        <v>Material</v>
      </c>
      <c r="AE39" t="str">
        <f t="shared" si="3"/>
        <v/>
      </c>
      <c r="AF39" t="str">
        <f t="shared" si="4"/>
        <v>Material</v>
      </c>
    </row>
    <row r="40" spans="1:32" x14ac:dyDescent="0.25">
      <c r="A40" s="13" t="str">
        <f t="shared" si="0"/>
        <v>67150-41</v>
      </c>
      <c r="B40" s="5">
        <v>67150</v>
      </c>
      <c r="C40" s="6" t="s">
        <v>2846</v>
      </c>
      <c r="D40" s="5">
        <v>41</v>
      </c>
      <c r="E40" s="7">
        <v>1</v>
      </c>
      <c r="F40" s="8" t="s">
        <v>18</v>
      </c>
      <c r="G40" s="8">
        <v>43507</v>
      </c>
      <c r="H40" s="9">
        <v>2</v>
      </c>
      <c r="I40" s="7">
        <v>15</v>
      </c>
      <c r="J40" s="40" t="s">
        <v>31</v>
      </c>
      <c r="K40" s="6"/>
      <c r="L40" s="6" t="b">
        <v>0</v>
      </c>
      <c r="M40" s="13"/>
      <c r="N40" s="13" t="s">
        <v>126</v>
      </c>
      <c r="O40" s="13" t="s">
        <v>143</v>
      </c>
      <c r="P40" s="13" t="s">
        <v>143</v>
      </c>
      <c r="Q40" s="13"/>
      <c r="R40" s="13"/>
      <c r="S40" s="13" t="s">
        <v>126</v>
      </c>
      <c r="T40" s="15" t="s">
        <v>125</v>
      </c>
      <c r="U40" s="15" t="b">
        <v>0</v>
      </c>
      <c r="V40" s="15" t="b">
        <v>0</v>
      </c>
      <c r="W40" s="23"/>
      <c r="X40" s="16"/>
      <c r="Y40" s="24"/>
      <c r="Z40" s="24" t="s">
        <v>136</v>
      </c>
      <c r="AA40" s="6"/>
      <c r="AB40" s="4"/>
      <c r="AC40" t="str">
        <f t="shared" si="1"/>
        <v>NO</v>
      </c>
      <c r="AD40" t="str">
        <f t="shared" si="2"/>
        <v/>
      </c>
      <c r="AE40" t="str">
        <f t="shared" si="3"/>
        <v>+Cartridge</v>
      </c>
      <c r="AF40" t="str">
        <f t="shared" si="4"/>
        <v>+Cartridge</v>
      </c>
    </row>
    <row r="41" spans="1:32" x14ac:dyDescent="0.25">
      <c r="A41" s="3" t="str">
        <f t="shared" si="0"/>
        <v>67150-42</v>
      </c>
      <c r="B41" s="5">
        <v>67150</v>
      </c>
      <c r="C41" s="6" t="s">
        <v>2846</v>
      </c>
      <c r="D41" s="5">
        <v>42</v>
      </c>
      <c r="E41" s="7">
        <v>1</v>
      </c>
      <c r="F41" s="8" t="s">
        <v>18</v>
      </c>
      <c r="G41" s="8">
        <v>43507</v>
      </c>
      <c r="H41" s="9">
        <v>2</v>
      </c>
      <c r="I41" s="7">
        <v>15</v>
      </c>
      <c r="J41" s="40" t="s">
        <v>31</v>
      </c>
      <c r="K41" s="6"/>
      <c r="L41" s="6" t="b">
        <v>0</v>
      </c>
      <c r="M41" s="3"/>
      <c r="N41" s="3" t="s">
        <v>126</v>
      </c>
      <c r="O41" s="3" t="s">
        <v>143</v>
      </c>
      <c r="P41" s="3" t="s">
        <v>143</v>
      </c>
      <c r="Q41" s="3"/>
      <c r="R41" s="3"/>
      <c r="S41" s="3" t="s">
        <v>126</v>
      </c>
      <c r="T41" s="10" t="s">
        <v>125</v>
      </c>
      <c r="U41" s="10" t="b">
        <v>0</v>
      </c>
      <c r="V41" s="10" t="b">
        <v>0</v>
      </c>
      <c r="W41" s="25"/>
      <c r="X41" s="11"/>
      <c r="Y41" s="26"/>
      <c r="Z41" s="26" t="s">
        <v>136</v>
      </c>
      <c r="AA41" s="6"/>
      <c r="AB41" s="4"/>
      <c r="AC41" t="str">
        <f t="shared" si="1"/>
        <v>NO</v>
      </c>
      <c r="AD41" t="str">
        <f t="shared" si="2"/>
        <v/>
      </c>
      <c r="AE41" t="str">
        <f t="shared" si="3"/>
        <v>+Cartridge</v>
      </c>
      <c r="AF41" t="str">
        <f t="shared" si="4"/>
        <v>+Cartridge</v>
      </c>
    </row>
    <row r="42" spans="1:32" x14ac:dyDescent="0.25">
      <c r="A42" s="13" t="str">
        <f t="shared" si="0"/>
        <v>67150-43</v>
      </c>
      <c r="B42" s="5">
        <v>67150</v>
      </c>
      <c r="C42" s="6" t="s">
        <v>2847</v>
      </c>
      <c r="D42" s="5">
        <v>43</v>
      </c>
      <c r="E42" s="42">
        <v>1</v>
      </c>
      <c r="F42" s="8" t="s">
        <v>18</v>
      </c>
      <c r="G42" s="8">
        <v>43507</v>
      </c>
      <c r="H42" s="9">
        <v>1</v>
      </c>
      <c r="I42" s="7">
        <v>15</v>
      </c>
      <c r="J42" s="6" t="s">
        <v>31</v>
      </c>
      <c r="K42" s="6"/>
      <c r="L42" s="6" t="b">
        <v>0</v>
      </c>
      <c r="M42" s="13"/>
      <c r="N42" s="13" t="s">
        <v>126</v>
      </c>
      <c r="O42" s="13" t="s">
        <v>143</v>
      </c>
      <c r="P42" s="13" t="s">
        <v>143</v>
      </c>
      <c r="Q42" s="13"/>
      <c r="R42" s="13"/>
      <c r="S42" s="13" t="s">
        <v>126</v>
      </c>
      <c r="T42" s="15" t="s">
        <v>125</v>
      </c>
      <c r="U42" s="15" t="b">
        <v>0</v>
      </c>
      <c r="V42" s="15" t="b">
        <v>0</v>
      </c>
      <c r="W42" s="23"/>
      <c r="X42" s="16"/>
      <c r="Y42" s="24"/>
      <c r="Z42" s="24" t="s">
        <v>136</v>
      </c>
      <c r="AA42" s="6"/>
      <c r="AB42" s="4"/>
      <c r="AC42" t="str">
        <f t="shared" si="1"/>
        <v>NO</v>
      </c>
      <c r="AD42" t="str">
        <f t="shared" si="2"/>
        <v/>
      </c>
      <c r="AE42" t="str">
        <f t="shared" si="3"/>
        <v>+Cartridge</v>
      </c>
      <c r="AF42" t="str">
        <f t="shared" si="4"/>
        <v>+Cartridge</v>
      </c>
    </row>
    <row r="43" spans="1:32" x14ac:dyDescent="0.25">
      <c r="A43" s="3" t="str">
        <f t="shared" si="0"/>
        <v>67150-44</v>
      </c>
      <c r="B43" s="5">
        <v>67150</v>
      </c>
      <c r="C43" s="6" t="s">
        <v>2846</v>
      </c>
      <c r="D43" s="5">
        <v>44</v>
      </c>
      <c r="E43" s="7">
        <v>1</v>
      </c>
      <c r="F43" s="8" t="s">
        <v>18</v>
      </c>
      <c r="G43" s="8">
        <v>43507</v>
      </c>
      <c r="H43" s="9">
        <v>2</v>
      </c>
      <c r="I43" s="7">
        <v>15</v>
      </c>
      <c r="J43" s="6" t="s">
        <v>31</v>
      </c>
      <c r="K43" s="6"/>
      <c r="L43" s="6" t="b">
        <v>0</v>
      </c>
      <c r="M43" s="3"/>
      <c r="N43" s="3" t="s">
        <v>126</v>
      </c>
      <c r="O43" s="3" t="s">
        <v>143</v>
      </c>
      <c r="P43" s="3" t="s">
        <v>143</v>
      </c>
      <c r="Q43" s="3"/>
      <c r="R43" s="3"/>
      <c r="S43" s="3" t="s">
        <v>126</v>
      </c>
      <c r="T43" s="10" t="s">
        <v>125</v>
      </c>
      <c r="U43" s="10" t="b">
        <v>0</v>
      </c>
      <c r="V43" s="10" t="b">
        <v>0</v>
      </c>
      <c r="W43" s="25"/>
      <c r="X43" s="11"/>
      <c r="Y43" s="26"/>
      <c r="Z43" s="12" t="s">
        <v>136</v>
      </c>
      <c r="AA43" s="6"/>
      <c r="AB43" s="4"/>
      <c r="AC43" t="str">
        <f t="shared" si="1"/>
        <v>NO</v>
      </c>
      <c r="AD43" t="str">
        <f t="shared" si="2"/>
        <v/>
      </c>
      <c r="AE43" t="str">
        <f t="shared" si="3"/>
        <v>+Cartridge</v>
      </c>
      <c r="AF43" t="str">
        <f t="shared" si="4"/>
        <v>+Cartridge</v>
      </c>
    </row>
    <row r="44" spans="1:32" x14ac:dyDescent="0.25">
      <c r="A44" s="13" t="str">
        <f t="shared" si="0"/>
        <v>67150-45</v>
      </c>
      <c r="B44" s="5">
        <v>67150</v>
      </c>
      <c r="C44" s="6" t="s">
        <v>2848</v>
      </c>
      <c r="D44" s="5">
        <v>45</v>
      </c>
      <c r="E44" s="7">
        <v>1</v>
      </c>
      <c r="F44" s="8" t="s">
        <v>18</v>
      </c>
      <c r="G44" s="8">
        <v>43507</v>
      </c>
      <c r="H44" s="9">
        <v>1</v>
      </c>
      <c r="I44" s="7">
        <v>15</v>
      </c>
      <c r="J44" s="6" t="s">
        <v>31</v>
      </c>
      <c r="K44" s="6"/>
      <c r="L44" s="6" t="b">
        <v>0</v>
      </c>
      <c r="M44" s="13"/>
      <c r="N44" s="13" t="s">
        <v>126</v>
      </c>
      <c r="O44" s="13" t="s">
        <v>143</v>
      </c>
      <c r="P44" s="13" t="s">
        <v>143</v>
      </c>
      <c r="Q44" s="13"/>
      <c r="R44" s="13"/>
      <c r="S44" s="13" t="s">
        <v>126</v>
      </c>
      <c r="T44" s="15" t="s">
        <v>125</v>
      </c>
      <c r="U44" s="15" t="b">
        <v>0</v>
      </c>
      <c r="V44" s="15" t="b">
        <v>0</v>
      </c>
      <c r="W44" s="23"/>
      <c r="X44" s="16"/>
      <c r="Y44" s="24"/>
      <c r="Z44" s="17" t="s">
        <v>136</v>
      </c>
      <c r="AA44" s="6"/>
      <c r="AB44" s="4"/>
      <c r="AC44" t="str">
        <f t="shared" si="1"/>
        <v>NO</v>
      </c>
      <c r="AD44" t="str">
        <f t="shared" si="2"/>
        <v/>
      </c>
      <c r="AE44" t="str">
        <f t="shared" si="3"/>
        <v>+Cartridge</v>
      </c>
      <c r="AF44" t="str">
        <f t="shared" si="4"/>
        <v>+Cartridge</v>
      </c>
    </row>
    <row r="45" spans="1:32" x14ac:dyDescent="0.25">
      <c r="A45" s="3" t="str">
        <f t="shared" si="0"/>
        <v>67150-46</v>
      </c>
      <c r="B45" s="5">
        <v>67150</v>
      </c>
      <c r="C45" s="6" t="s">
        <v>2847</v>
      </c>
      <c r="D45" s="5">
        <v>46</v>
      </c>
      <c r="E45" s="7">
        <v>1</v>
      </c>
      <c r="F45" s="8" t="s">
        <v>18</v>
      </c>
      <c r="G45" s="8">
        <v>43507</v>
      </c>
      <c r="H45" s="9">
        <v>1</v>
      </c>
      <c r="I45" s="7">
        <v>15</v>
      </c>
      <c r="J45" s="6" t="s">
        <v>31</v>
      </c>
      <c r="K45" s="6"/>
      <c r="L45" s="6" t="b">
        <v>0</v>
      </c>
      <c r="M45" s="3"/>
      <c r="N45" s="3" t="s">
        <v>126</v>
      </c>
      <c r="O45" s="3" t="s">
        <v>143</v>
      </c>
      <c r="P45" s="3" t="s">
        <v>143</v>
      </c>
      <c r="Q45" s="3"/>
      <c r="R45" s="3"/>
      <c r="S45" s="3" t="s">
        <v>126</v>
      </c>
      <c r="T45" s="10" t="s">
        <v>125</v>
      </c>
      <c r="U45" s="10" t="b">
        <v>0</v>
      </c>
      <c r="V45" s="10" t="b">
        <v>0</v>
      </c>
      <c r="W45" s="10"/>
      <c r="X45" s="11"/>
      <c r="Y45" s="26"/>
      <c r="Z45" s="26" t="s">
        <v>136</v>
      </c>
      <c r="AA45" s="6"/>
      <c r="AB45" s="4"/>
      <c r="AC45" t="str">
        <f t="shared" si="1"/>
        <v>NO</v>
      </c>
      <c r="AD45" t="str">
        <f t="shared" si="2"/>
        <v/>
      </c>
      <c r="AE45" t="str">
        <f t="shared" si="3"/>
        <v>+Cartridge</v>
      </c>
      <c r="AF45" t="str">
        <f t="shared" si="4"/>
        <v>+Cartridge</v>
      </c>
    </row>
    <row r="46" spans="1:32" x14ac:dyDescent="0.25">
      <c r="A46" s="13" t="str">
        <f t="shared" si="0"/>
        <v>67150-47</v>
      </c>
      <c r="B46" s="5">
        <v>67150</v>
      </c>
      <c r="C46" s="6" t="s">
        <v>2846</v>
      </c>
      <c r="D46" s="5">
        <v>47</v>
      </c>
      <c r="E46" s="7">
        <v>1</v>
      </c>
      <c r="F46" s="8" t="s">
        <v>18</v>
      </c>
      <c r="G46" s="8">
        <v>43507</v>
      </c>
      <c r="H46" s="9">
        <v>2</v>
      </c>
      <c r="I46" s="7">
        <v>15</v>
      </c>
      <c r="J46" s="6" t="s">
        <v>31</v>
      </c>
      <c r="K46" s="6"/>
      <c r="L46" s="6" t="b">
        <v>0</v>
      </c>
      <c r="M46" s="13"/>
      <c r="N46" s="13" t="s">
        <v>126</v>
      </c>
      <c r="O46" s="13" t="s">
        <v>143</v>
      </c>
      <c r="P46" s="13" t="s">
        <v>143</v>
      </c>
      <c r="Q46" s="13"/>
      <c r="R46" s="13"/>
      <c r="S46" s="13" t="s">
        <v>126</v>
      </c>
      <c r="T46" s="15" t="s">
        <v>125</v>
      </c>
      <c r="U46" s="15" t="b">
        <v>0</v>
      </c>
      <c r="V46" s="15" t="b">
        <v>0</v>
      </c>
      <c r="W46" s="23"/>
      <c r="X46" s="16"/>
      <c r="Y46" s="24"/>
      <c r="Z46" s="24" t="s">
        <v>136</v>
      </c>
      <c r="AA46" s="6"/>
      <c r="AB46" s="4"/>
      <c r="AC46" t="str">
        <f t="shared" si="1"/>
        <v>NO</v>
      </c>
      <c r="AD46" t="str">
        <f t="shared" si="2"/>
        <v/>
      </c>
      <c r="AE46" t="str">
        <f t="shared" si="3"/>
        <v>+Cartridge</v>
      </c>
      <c r="AF46" t="str">
        <f t="shared" si="4"/>
        <v>+Cartridge</v>
      </c>
    </row>
    <row r="47" spans="1:32" x14ac:dyDescent="0.25">
      <c r="A47" s="3" t="str">
        <f t="shared" si="0"/>
        <v>67150-48</v>
      </c>
      <c r="B47" s="5">
        <v>67150</v>
      </c>
      <c r="C47" s="6" t="s">
        <v>2848</v>
      </c>
      <c r="D47" s="5">
        <v>48</v>
      </c>
      <c r="E47" s="7">
        <v>1</v>
      </c>
      <c r="F47" s="8" t="s">
        <v>18</v>
      </c>
      <c r="G47" s="8">
        <v>43507</v>
      </c>
      <c r="H47" s="9">
        <v>1</v>
      </c>
      <c r="I47" s="7">
        <v>15</v>
      </c>
      <c r="J47" s="6" t="s">
        <v>31</v>
      </c>
      <c r="K47" s="6"/>
      <c r="L47" s="6" t="b">
        <v>0</v>
      </c>
      <c r="M47" s="3"/>
      <c r="N47" s="3" t="s">
        <v>126</v>
      </c>
      <c r="O47" s="3" t="s">
        <v>143</v>
      </c>
      <c r="P47" s="3" t="s">
        <v>143</v>
      </c>
      <c r="Q47" s="3"/>
      <c r="R47" s="3"/>
      <c r="S47" s="3" t="s">
        <v>126</v>
      </c>
      <c r="T47" s="10" t="s">
        <v>125</v>
      </c>
      <c r="U47" s="10" t="b">
        <v>0</v>
      </c>
      <c r="V47" s="10" t="b">
        <v>0</v>
      </c>
      <c r="W47" s="25"/>
      <c r="X47" s="11"/>
      <c r="Y47" s="26"/>
      <c r="Z47" s="12" t="s">
        <v>136</v>
      </c>
      <c r="AA47" s="6"/>
      <c r="AB47" s="4"/>
      <c r="AC47" t="str">
        <f t="shared" si="1"/>
        <v>NO</v>
      </c>
      <c r="AD47" t="str">
        <f t="shared" si="2"/>
        <v/>
      </c>
      <c r="AE47" t="str">
        <f t="shared" si="3"/>
        <v>+Cartridge</v>
      </c>
      <c r="AF47" t="str">
        <f t="shared" si="4"/>
        <v>+Cartridge</v>
      </c>
    </row>
    <row r="48" spans="1:32" x14ac:dyDescent="0.25">
      <c r="A48" s="13" t="str">
        <f t="shared" si="0"/>
        <v>67150-49</v>
      </c>
      <c r="B48" s="5">
        <v>67150</v>
      </c>
      <c r="C48" s="6" t="s">
        <v>2847</v>
      </c>
      <c r="D48" s="5">
        <v>49</v>
      </c>
      <c r="E48" s="7">
        <v>1</v>
      </c>
      <c r="F48" s="8" t="s">
        <v>18</v>
      </c>
      <c r="G48" s="8">
        <v>43507</v>
      </c>
      <c r="H48" s="9">
        <v>1</v>
      </c>
      <c r="I48" s="7">
        <v>15</v>
      </c>
      <c r="J48" s="6" t="s">
        <v>31</v>
      </c>
      <c r="K48" s="6"/>
      <c r="L48" s="6" t="b">
        <v>0</v>
      </c>
      <c r="M48" s="13"/>
      <c r="N48" s="13" t="s">
        <v>126</v>
      </c>
      <c r="O48" s="13" t="s">
        <v>143</v>
      </c>
      <c r="P48" s="13" t="s">
        <v>143</v>
      </c>
      <c r="Q48" s="13"/>
      <c r="R48" s="13"/>
      <c r="S48" s="13" t="s">
        <v>126</v>
      </c>
      <c r="T48" s="15" t="s">
        <v>125</v>
      </c>
      <c r="U48" s="15" t="b">
        <v>0</v>
      </c>
      <c r="V48" s="15" t="b">
        <v>0</v>
      </c>
      <c r="W48" s="23"/>
      <c r="X48" s="16"/>
      <c r="Y48" s="24"/>
      <c r="Z48" s="17" t="s">
        <v>136</v>
      </c>
      <c r="AA48" s="6"/>
      <c r="AB48" s="4"/>
      <c r="AC48" t="str">
        <f t="shared" si="1"/>
        <v>NO</v>
      </c>
      <c r="AD48" t="str">
        <f t="shared" si="2"/>
        <v/>
      </c>
      <c r="AE48" t="str">
        <f t="shared" si="3"/>
        <v>+Cartridge</v>
      </c>
      <c r="AF48" t="str">
        <f t="shared" si="4"/>
        <v>+Cartridge</v>
      </c>
    </row>
    <row r="49" spans="1:32" x14ac:dyDescent="0.25">
      <c r="A49" s="3" t="str">
        <f t="shared" si="0"/>
        <v>67150-50</v>
      </c>
      <c r="B49" s="5">
        <v>67150</v>
      </c>
      <c r="C49" s="6" t="s">
        <v>2846</v>
      </c>
      <c r="D49" s="5">
        <v>50</v>
      </c>
      <c r="E49" s="7">
        <v>1</v>
      </c>
      <c r="F49" s="8" t="s">
        <v>18</v>
      </c>
      <c r="G49" s="8">
        <v>43507</v>
      </c>
      <c r="H49" s="9">
        <v>2</v>
      </c>
      <c r="I49" s="7">
        <v>15</v>
      </c>
      <c r="J49" s="6" t="s">
        <v>31</v>
      </c>
      <c r="K49" s="6"/>
      <c r="L49" s="6" t="b">
        <v>0</v>
      </c>
      <c r="M49" s="3"/>
      <c r="N49" s="3" t="s">
        <v>126</v>
      </c>
      <c r="O49" s="3" t="s">
        <v>143</v>
      </c>
      <c r="P49" s="3" t="s">
        <v>143</v>
      </c>
      <c r="Q49" s="3"/>
      <c r="R49" s="3"/>
      <c r="S49" s="3" t="s">
        <v>126</v>
      </c>
      <c r="T49" s="10" t="s">
        <v>125</v>
      </c>
      <c r="U49" s="10" t="b">
        <v>0</v>
      </c>
      <c r="V49" s="10" t="b">
        <v>0</v>
      </c>
      <c r="W49" s="25"/>
      <c r="X49" s="11"/>
      <c r="Y49" s="26"/>
      <c r="Z49" s="12" t="s">
        <v>136</v>
      </c>
      <c r="AA49" s="6"/>
      <c r="AB49" s="4"/>
      <c r="AC49" t="str">
        <f t="shared" si="1"/>
        <v>NO</v>
      </c>
      <c r="AD49" t="str">
        <f t="shared" si="2"/>
        <v/>
      </c>
      <c r="AE49" t="str">
        <f t="shared" si="3"/>
        <v>+Cartridge</v>
      </c>
      <c r="AF49" t="str">
        <f t="shared" si="4"/>
        <v>+Cartridge</v>
      </c>
    </row>
    <row r="50" spans="1:32" x14ac:dyDescent="0.25">
      <c r="A50" s="13" t="str">
        <f t="shared" si="0"/>
        <v>67150-51</v>
      </c>
      <c r="B50" s="5">
        <v>67150</v>
      </c>
      <c r="C50" s="6" t="s">
        <v>2848</v>
      </c>
      <c r="D50" s="5">
        <v>51</v>
      </c>
      <c r="E50" s="7">
        <v>1</v>
      </c>
      <c r="F50" s="8" t="s">
        <v>18</v>
      </c>
      <c r="G50" s="8">
        <v>43507</v>
      </c>
      <c r="H50" s="9">
        <v>1</v>
      </c>
      <c r="I50" s="7">
        <v>15</v>
      </c>
      <c r="J50" s="6" t="s">
        <v>31</v>
      </c>
      <c r="K50" s="6"/>
      <c r="L50" s="6" t="b">
        <v>0</v>
      </c>
      <c r="M50" s="13"/>
      <c r="N50" s="13" t="s">
        <v>126</v>
      </c>
      <c r="O50" s="13" t="s">
        <v>143</v>
      </c>
      <c r="P50" s="13" t="s">
        <v>143</v>
      </c>
      <c r="Q50" s="13"/>
      <c r="R50" s="13"/>
      <c r="S50" s="13" t="s">
        <v>126</v>
      </c>
      <c r="T50" s="15" t="s">
        <v>125</v>
      </c>
      <c r="U50" s="15" t="b">
        <v>0</v>
      </c>
      <c r="V50" s="15" t="b">
        <v>0</v>
      </c>
      <c r="W50" s="23"/>
      <c r="X50" s="16"/>
      <c r="Y50" s="24"/>
      <c r="Z50" s="17" t="s">
        <v>136</v>
      </c>
      <c r="AA50" s="6"/>
      <c r="AB50" s="4"/>
      <c r="AC50" t="str">
        <f t="shared" si="1"/>
        <v>NO</v>
      </c>
      <c r="AD50" t="str">
        <f t="shared" si="2"/>
        <v/>
      </c>
      <c r="AE50" t="str">
        <f t="shared" si="3"/>
        <v>+Cartridge</v>
      </c>
      <c r="AF50" t="str">
        <f t="shared" si="4"/>
        <v>+Cartridge</v>
      </c>
    </row>
    <row r="51" spans="1:32" x14ac:dyDescent="0.25">
      <c r="A51" s="3" t="str">
        <f t="shared" si="0"/>
        <v>67150-52</v>
      </c>
      <c r="B51" s="5">
        <v>67150</v>
      </c>
      <c r="C51" s="6" t="s">
        <v>2847</v>
      </c>
      <c r="D51" s="5">
        <v>52</v>
      </c>
      <c r="E51" s="7">
        <v>1</v>
      </c>
      <c r="F51" s="8" t="s">
        <v>18</v>
      </c>
      <c r="G51" s="8">
        <v>43507</v>
      </c>
      <c r="H51" s="9">
        <v>1</v>
      </c>
      <c r="I51" s="7">
        <v>15</v>
      </c>
      <c r="J51" s="6" t="s">
        <v>31</v>
      </c>
      <c r="K51" s="6"/>
      <c r="L51" s="6" t="b">
        <v>0</v>
      </c>
      <c r="M51" s="3"/>
      <c r="N51" s="3" t="s">
        <v>126</v>
      </c>
      <c r="O51" s="3" t="s">
        <v>143</v>
      </c>
      <c r="P51" s="3" t="s">
        <v>143</v>
      </c>
      <c r="Q51" s="3"/>
      <c r="R51" s="3"/>
      <c r="S51" s="3" t="s">
        <v>126</v>
      </c>
      <c r="T51" s="10" t="s">
        <v>125</v>
      </c>
      <c r="U51" s="10" t="b">
        <v>0</v>
      </c>
      <c r="V51" s="10" t="b">
        <v>0</v>
      </c>
      <c r="W51" s="25"/>
      <c r="X51" s="11"/>
      <c r="Y51" s="26"/>
      <c r="Z51" s="12" t="s">
        <v>136</v>
      </c>
      <c r="AA51" s="6"/>
      <c r="AB51" s="4"/>
      <c r="AC51" t="str">
        <f t="shared" si="1"/>
        <v>NO</v>
      </c>
      <c r="AD51" t="str">
        <f t="shared" si="2"/>
        <v/>
      </c>
      <c r="AE51" t="str">
        <f t="shared" si="3"/>
        <v>+Cartridge</v>
      </c>
      <c r="AF51" t="str">
        <f t="shared" si="4"/>
        <v>+Cartridge</v>
      </c>
    </row>
    <row r="52" spans="1:32" x14ac:dyDescent="0.25">
      <c r="A52" s="13" t="str">
        <f t="shared" si="0"/>
        <v>67150-53</v>
      </c>
      <c r="B52" s="27">
        <v>67150</v>
      </c>
      <c r="C52" s="28" t="s">
        <v>2846</v>
      </c>
      <c r="D52" s="27">
        <v>53</v>
      </c>
      <c r="E52" s="29">
        <v>1</v>
      </c>
      <c r="F52" s="30" t="s">
        <v>18</v>
      </c>
      <c r="G52" s="30">
        <v>43507</v>
      </c>
      <c r="H52" s="31">
        <v>2</v>
      </c>
      <c r="I52" s="29">
        <v>15</v>
      </c>
      <c r="J52" s="28" t="s">
        <v>31</v>
      </c>
      <c r="K52" s="28"/>
      <c r="L52" s="28" t="b">
        <v>0</v>
      </c>
      <c r="M52" s="13"/>
      <c r="N52" s="13" t="s">
        <v>126</v>
      </c>
      <c r="O52" s="13" t="s">
        <v>143</v>
      </c>
      <c r="P52" s="13" t="s">
        <v>143</v>
      </c>
      <c r="Q52" s="13"/>
      <c r="R52" s="13"/>
      <c r="S52" s="13" t="s">
        <v>126</v>
      </c>
      <c r="T52" s="15" t="s">
        <v>125</v>
      </c>
      <c r="U52" s="15" t="b">
        <v>0</v>
      </c>
      <c r="V52" s="15" t="b">
        <v>0</v>
      </c>
      <c r="W52" s="23"/>
      <c r="X52" s="16"/>
      <c r="Y52" s="24"/>
      <c r="Z52" s="17" t="s">
        <v>136</v>
      </c>
      <c r="AA52" s="6"/>
      <c r="AB52" s="4"/>
      <c r="AC52" t="str">
        <f t="shared" si="1"/>
        <v>NO</v>
      </c>
      <c r="AD52" t="str">
        <f t="shared" si="2"/>
        <v/>
      </c>
      <c r="AE52" t="str">
        <f t="shared" si="3"/>
        <v>+Cartridge</v>
      </c>
      <c r="AF52" t="str">
        <f t="shared" si="4"/>
        <v>+Cartridge</v>
      </c>
    </row>
    <row r="53" spans="1:32" x14ac:dyDescent="0.25">
      <c r="A53" s="3" t="str">
        <f t="shared" si="0"/>
        <v>67150-55</v>
      </c>
      <c r="B53" s="27">
        <v>67150</v>
      </c>
      <c r="C53" s="28" t="s">
        <v>253</v>
      </c>
      <c r="D53" s="27">
        <v>55</v>
      </c>
      <c r="E53" s="29">
        <v>1</v>
      </c>
      <c r="F53" s="30" t="s">
        <v>18</v>
      </c>
      <c r="G53" s="30">
        <v>43507</v>
      </c>
      <c r="H53" s="31">
        <v>1</v>
      </c>
      <c r="I53" s="29">
        <v>15</v>
      </c>
      <c r="J53" s="28" t="s">
        <v>31</v>
      </c>
      <c r="K53" s="28"/>
      <c r="L53" s="28" t="b">
        <v>0</v>
      </c>
      <c r="M53" s="3"/>
      <c r="N53" s="3" t="s">
        <v>126</v>
      </c>
      <c r="O53" s="3" t="s">
        <v>143</v>
      </c>
      <c r="P53" s="3" t="s">
        <v>143</v>
      </c>
      <c r="Q53" s="3"/>
      <c r="R53" s="3"/>
      <c r="S53" s="3" t="s">
        <v>126</v>
      </c>
      <c r="T53" s="10" t="s">
        <v>125</v>
      </c>
      <c r="U53" s="10" t="b">
        <v>0</v>
      </c>
      <c r="V53" s="10" t="b">
        <v>0</v>
      </c>
      <c r="W53" s="25"/>
      <c r="X53" s="11"/>
      <c r="Y53" s="26"/>
      <c r="Z53" s="12" t="s">
        <v>136</v>
      </c>
      <c r="AA53" s="6"/>
      <c r="AB53" s="4"/>
      <c r="AC53" t="str">
        <f t="shared" si="1"/>
        <v>NO</v>
      </c>
      <c r="AD53" t="str">
        <f t="shared" si="2"/>
        <v/>
      </c>
      <c r="AE53" t="str">
        <f t="shared" si="3"/>
        <v>+Cartridge</v>
      </c>
      <c r="AF53" t="str">
        <f t="shared" si="4"/>
        <v>+Cartridge</v>
      </c>
    </row>
    <row r="54" spans="1:32" x14ac:dyDescent="0.25">
      <c r="A54" s="13" t="str">
        <f t="shared" si="0"/>
        <v>67150-56</v>
      </c>
      <c r="B54" s="5">
        <v>67150</v>
      </c>
      <c r="C54" s="6" t="s">
        <v>2848</v>
      </c>
      <c r="D54" s="5">
        <v>56</v>
      </c>
      <c r="E54" s="7">
        <v>1</v>
      </c>
      <c r="F54" s="8" t="s">
        <v>18</v>
      </c>
      <c r="G54" s="8">
        <v>43507</v>
      </c>
      <c r="H54" s="9">
        <v>1</v>
      </c>
      <c r="I54" s="7">
        <v>15</v>
      </c>
      <c r="J54" s="6" t="s">
        <v>31</v>
      </c>
      <c r="K54" s="6"/>
      <c r="L54" s="6" t="b">
        <v>0</v>
      </c>
      <c r="M54" s="13"/>
      <c r="N54" s="13" t="s">
        <v>126</v>
      </c>
      <c r="O54" s="13" t="s">
        <v>143</v>
      </c>
      <c r="P54" s="13" t="s">
        <v>143</v>
      </c>
      <c r="Q54" s="13"/>
      <c r="R54" s="13"/>
      <c r="S54" s="13" t="s">
        <v>126</v>
      </c>
      <c r="T54" s="15" t="s">
        <v>125</v>
      </c>
      <c r="U54" s="15" t="b">
        <v>0</v>
      </c>
      <c r="V54" s="15" t="b">
        <v>0</v>
      </c>
      <c r="W54" s="23"/>
      <c r="X54" s="16"/>
      <c r="Y54" s="24"/>
      <c r="Z54" s="17" t="s">
        <v>136</v>
      </c>
      <c r="AA54" s="6"/>
      <c r="AB54" s="4"/>
      <c r="AC54" t="str">
        <f t="shared" si="1"/>
        <v>NO</v>
      </c>
      <c r="AD54" t="str">
        <f t="shared" si="2"/>
        <v/>
      </c>
      <c r="AE54" t="str">
        <f t="shared" si="3"/>
        <v>+Cartridge</v>
      </c>
      <c r="AF54" t="str">
        <f t="shared" si="4"/>
        <v>+Cartridge</v>
      </c>
    </row>
    <row r="55" spans="1:32" x14ac:dyDescent="0.25">
      <c r="A55" s="3" t="str">
        <f t="shared" si="0"/>
        <v>67150-57</v>
      </c>
      <c r="B55" s="18">
        <v>67150</v>
      </c>
      <c r="C55" s="19" t="s">
        <v>2847</v>
      </c>
      <c r="D55" s="18">
        <v>57</v>
      </c>
      <c r="E55" s="20">
        <v>1</v>
      </c>
      <c r="F55" s="32" t="s">
        <v>18</v>
      </c>
      <c r="G55" s="32">
        <v>43507</v>
      </c>
      <c r="H55" s="22">
        <v>1</v>
      </c>
      <c r="I55" s="20">
        <v>15</v>
      </c>
      <c r="J55" s="19" t="s">
        <v>31</v>
      </c>
      <c r="K55" s="19"/>
      <c r="L55" s="19" t="b">
        <v>0</v>
      </c>
      <c r="M55" s="3"/>
      <c r="N55" s="3" t="s">
        <v>126</v>
      </c>
      <c r="O55" s="3" t="s">
        <v>143</v>
      </c>
      <c r="P55" s="3" t="s">
        <v>143</v>
      </c>
      <c r="Q55" s="3"/>
      <c r="R55" s="3"/>
      <c r="S55" s="3" t="s">
        <v>126</v>
      </c>
      <c r="T55" s="10" t="s">
        <v>125</v>
      </c>
      <c r="U55" s="10" t="b">
        <v>0</v>
      </c>
      <c r="V55" s="10" t="b">
        <v>0</v>
      </c>
      <c r="W55" s="25"/>
      <c r="X55" s="11"/>
      <c r="Y55" s="26"/>
      <c r="Z55" s="12" t="s">
        <v>136</v>
      </c>
      <c r="AA55" s="6"/>
      <c r="AB55" s="4"/>
      <c r="AC55" t="str">
        <f t="shared" si="1"/>
        <v>NO</v>
      </c>
      <c r="AD55" t="str">
        <f t="shared" si="2"/>
        <v/>
      </c>
      <c r="AE55" t="str">
        <f t="shared" si="3"/>
        <v>+Cartridge</v>
      </c>
      <c r="AF55" t="str">
        <f t="shared" si="4"/>
        <v>+Cartridge</v>
      </c>
    </row>
    <row r="56" spans="1:32" x14ac:dyDescent="0.25">
      <c r="A56" s="13" t="str">
        <f t="shared" si="0"/>
        <v>67150-58</v>
      </c>
      <c r="B56" s="18">
        <v>67150</v>
      </c>
      <c r="C56" s="19" t="s">
        <v>238</v>
      </c>
      <c r="D56" s="18">
        <v>58</v>
      </c>
      <c r="E56" s="20">
        <v>1</v>
      </c>
      <c r="F56" s="32" t="s">
        <v>18</v>
      </c>
      <c r="G56" s="32">
        <v>43507</v>
      </c>
      <c r="H56" s="22">
        <v>2</v>
      </c>
      <c r="I56" s="20">
        <v>15</v>
      </c>
      <c r="J56" s="19" t="s">
        <v>31</v>
      </c>
      <c r="K56" s="19"/>
      <c r="L56" s="19" t="b">
        <v>0</v>
      </c>
      <c r="M56" s="13"/>
      <c r="N56" s="13" t="s">
        <v>126</v>
      </c>
      <c r="O56" s="13" t="s">
        <v>143</v>
      </c>
      <c r="P56" s="13" t="s">
        <v>143</v>
      </c>
      <c r="Q56" s="13"/>
      <c r="R56" s="13"/>
      <c r="S56" s="13" t="s">
        <v>126</v>
      </c>
      <c r="T56" s="15" t="s">
        <v>125</v>
      </c>
      <c r="U56" s="15" t="b">
        <v>0</v>
      </c>
      <c r="V56" s="15" t="b">
        <v>0</v>
      </c>
      <c r="W56" s="23"/>
      <c r="X56" s="16"/>
      <c r="Y56" s="24"/>
      <c r="Z56" s="17" t="s">
        <v>136</v>
      </c>
      <c r="AA56" s="6"/>
      <c r="AB56" s="4"/>
      <c r="AC56" t="str">
        <f t="shared" si="1"/>
        <v>NO</v>
      </c>
      <c r="AD56" t="str">
        <f t="shared" si="2"/>
        <v/>
      </c>
      <c r="AE56" t="str">
        <f t="shared" si="3"/>
        <v>+Cartridge</v>
      </c>
      <c r="AF56" t="str">
        <f t="shared" si="4"/>
        <v>+Cartridge</v>
      </c>
    </row>
    <row r="57" spans="1:32" x14ac:dyDescent="0.25">
      <c r="A57" s="3" t="str">
        <f t="shared" si="0"/>
        <v>67150-59</v>
      </c>
      <c r="B57" s="5">
        <v>67150</v>
      </c>
      <c r="C57" s="6" t="s">
        <v>229</v>
      </c>
      <c r="D57" s="5">
        <v>59</v>
      </c>
      <c r="E57" s="7">
        <v>1</v>
      </c>
      <c r="F57" s="8" t="s">
        <v>18</v>
      </c>
      <c r="G57" s="8">
        <v>43507</v>
      </c>
      <c r="H57" s="9">
        <v>2</v>
      </c>
      <c r="I57" s="7">
        <v>15</v>
      </c>
      <c r="J57" s="6" t="s">
        <v>31</v>
      </c>
      <c r="K57" s="6"/>
      <c r="L57" s="6" t="b">
        <v>0</v>
      </c>
      <c r="M57" s="3"/>
      <c r="N57" s="3" t="s">
        <v>126</v>
      </c>
      <c r="O57" s="3" t="s">
        <v>143</v>
      </c>
      <c r="P57" s="3" t="s">
        <v>143</v>
      </c>
      <c r="Q57" s="3"/>
      <c r="R57" s="3"/>
      <c r="S57" s="3" t="s">
        <v>126</v>
      </c>
      <c r="T57" s="10" t="s">
        <v>125</v>
      </c>
      <c r="U57" s="10" t="b">
        <v>0</v>
      </c>
      <c r="V57" s="10" t="b">
        <v>0</v>
      </c>
      <c r="W57" s="25"/>
      <c r="X57" s="11"/>
      <c r="Y57" s="26"/>
      <c r="Z57" s="26" t="s">
        <v>136</v>
      </c>
      <c r="AA57" s="6"/>
      <c r="AB57" s="4"/>
      <c r="AC57" t="str">
        <f t="shared" si="1"/>
        <v>NO</v>
      </c>
      <c r="AD57" t="str">
        <f t="shared" si="2"/>
        <v/>
      </c>
      <c r="AE57" t="str">
        <f t="shared" si="3"/>
        <v>+Cartridge</v>
      </c>
      <c r="AF57" t="str">
        <f t="shared" si="4"/>
        <v>+Cartridge</v>
      </c>
    </row>
    <row r="58" spans="1:32" x14ac:dyDescent="0.25">
      <c r="A58" s="13" t="str">
        <f t="shared" si="0"/>
        <v>67150-60</v>
      </c>
      <c r="B58" s="5">
        <v>67150</v>
      </c>
      <c r="C58" s="6" t="s">
        <v>2849</v>
      </c>
      <c r="D58" s="5">
        <v>60</v>
      </c>
      <c r="E58" s="7">
        <v>1</v>
      </c>
      <c r="F58" s="8" t="s">
        <v>18</v>
      </c>
      <c r="G58" s="8">
        <v>43507</v>
      </c>
      <c r="H58" s="9">
        <v>2</v>
      </c>
      <c r="I58" s="7">
        <v>15</v>
      </c>
      <c r="J58" s="6" t="s">
        <v>31</v>
      </c>
      <c r="K58" s="6"/>
      <c r="L58" s="6" t="b">
        <v>0</v>
      </c>
      <c r="M58" s="13"/>
      <c r="N58" s="13" t="s">
        <v>126</v>
      </c>
      <c r="O58" s="13" t="s">
        <v>143</v>
      </c>
      <c r="P58" s="13" t="s">
        <v>143</v>
      </c>
      <c r="Q58" s="13"/>
      <c r="R58" s="13"/>
      <c r="S58" s="13" t="s">
        <v>126</v>
      </c>
      <c r="T58" s="15" t="s">
        <v>125</v>
      </c>
      <c r="U58" s="15" t="b">
        <v>0</v>
      </c>
      <c r="V58" s="15" t="b">
        <v>0</v>
      </c>
      <c r="W58" s="23"/>
      <c r="X58" s="16"/>
      <c r="Y58" s="24"/>
      <c r="Z58" s="24" t="s">
        <v>136</v>
      </c>
      <c r="AA58" s="6"/>
      <c r="AB58" s="4"/>
      <c r="AC58" t="str">
        <f t="shared" si="1"/>
        <v>NO</v>
      </c>
      <c r="AD58" t="str">
        <f t="shared" si="2"/>
        <v/>
      </c>
      <c r="AE58" t="str">
        <f t="shared" si="3"/>
        <v>+Cartridge</v>
      </c>
      <c r="AF58" t="str">
        <f t="shared" si="4"/>
        <v>+Cartridge</v>
      </c>
    </row>
    <row r="59" spans="1:32" x14ac:dyDescent="0.25">
      <c r="A59" s="3" t="str">
        <f t="shared" si="0"/>
        <v>67150-61</v>
      </c>
      <c r="B59" s="5">
        <v>67150</v>
      </c>
      <c r="C59" s="6" t="s">
        <v>229</v>
      </c>
      <c r="D59" s="5">
        <v>61</v>
      </c>
      <c r="E59" s="7">
        <v>1</v>
      </c>
      <c r="F59" s="8" t="s">
        <v>18</v>
      </c>
      <c r="G59" s="8">
        <v>43507</v>
      </c>
      <c r="H59" s="9">
        <v>2</v>
      </c>
      <c r="I59" s="7">
        <v>15</v>
      </c>
      <c r="J59" s="6" t="s">
        <v>31</v>
      </c>
      <c r="K59" s="6"/>
      <c r="L59" s="6" t="b">
        <v>0</v>
      </c>
      <c r="M59" s="3"/>
      <c r="N59" s="3" t="s">
        <v>126</v>
      </c>
      <c r="O59" s="3" t="s">
        <v>143</v>
      </c>
      <c r="P59" s="3" t="s">
        <v>143</v>
      </c>
      <c r="Q59" s="3"/>
      <c r="R59" s="3"/>
      <c r="S59" s="3" t="s">
        <v>126</v>
      </c>
      <c r="T59" s="10" t="s">
        <v>125</v>
      </c>
      <c r="U59" s="10" t="b">
        <v>0</v>
      </c>
      <c r="V59" s="10" t="b">
        <v>0</v>
      </c>
      <c r="W59" s="25"/>
      <c r="X59" s="11"/>
      <c r="Y59" s="26"/>
      <c r="Z59" s="26" t="s">
        <v>136</v>
      </c>
      <c r="AA59" s="6"/>
      <c r="AB59" s="4"/>
      <c r="AC59" t="str">
        <f t="shared" si="1"/>
        <v>NO</v>
      </c>
      <c r="AD59" t="str">
        <f t="shared" si="2"/>
        <v/>
      </c>
      <c r="AE59" t="str">
        <f t="shared" si="3"/>
        <v>+Cartridge</v>
      </c>
      <c r="AF59" t="str">
        <f t="shared" si="4"/>
        <v>+Cartridge</v>
      </c>
    </row>
    <row r="60" spans="1:32" x14ac:dyDescent="0.25">
      <c r="A60" s="13" t="str">
        <f t="shared" si="0"/>
        <v>67875-1</v>
      </c>
      <c r="B60" s="5">
        <v>67875</v>
      </c>
      <c r="C60" s="6" t="s">
        <v>142</v>
      </c>
      <c r="D60" s="5">
        <v>1</v>
      </c>
      <c r="E60" s="7">
        <v>1</v>
      </c>
      <c r="F60" s="8" t="s">
        <v>18</v>
      </c>
      <c r="G60" s="8">
        <v>43507</v>
      </c>
      <c r="H60" s="9">
        <v>14</v>
      </c>
      <c r="I60" s="7">
        <v>12</v>
      </c>
      <c r="J60" s="6" t="s">
        <v>20</v>
      </c>
      <c r="K60" s="6"/>
      <c r="L60" s="6" t="b">
        <v>0</v>
      </c>
      <c r="M60" s="13" t="s">
        <v>126</v>
      </c>
      <c r="N60" s="13"/>
      <c r="O60" s="13" t="s">
        <v>143</v>
      </c>
      <c r="P60" s="13"/>
      <c r="Q60" s="13" t="s">
        <v>125</v>
      </c>
      <c r="R60" s="13"/>
      <c r="S60" s="13" t="s">
        <v>126</v>
      </c>
      <c r="T60" s="15" t="s">
        <v>125</v>
      </c>
      <c r="U60" s="15" t="b">
        <v>0</v>
      </c>
      <c r="V60" s="15" t="b">
        <v>0</v>
      </c>
      <c r="W60" s="23"/>
      <c r="X60" s="16"/>
      <c r="Y60" s="24">
        <v>43496</v>
      </c>
      <c r="Z60" s="24"/>
      <c r="AA60" s="6"/>
      <c r="AB60" s="4"/>
      <c r="AC60" t="str">
        <f t="shared" si="1"/>
        <v>NO</v>
      </c>
      <c r="AD60" t="str">
        <f t="shared" si="2"/>
        <v>Material</v>
      </c>
      <c r="AE60" t="str">
        <f t="shared" si="3"/>
        <v/>
      </c>
      <c r="AF60" t="str">
        <f t="shared" si="4"/>
        <v>Material</v>
      </c>
    </row>
    <row r="61" spans="1:32" x14ac:dyDescent="0.25">
      <c r="A61" s="3" t="str">
        <f t="shared" si="0"/>
        <v>69215-1</v>
      </c>
      <c r="B61" s="5">
        <v>69215</v>
      </c>
      <c r="C61" s="6" t="s">
        <v>2850</v>
      </c>
      <c r="D61" s="5">
        <v>1</v>
      </c>
      <c r="E61" s="7">
        <v>1</v>
      </c>
      <c r="F61" s="8" t="s">
        <v>18</v>
      </c>
      <c r="G61" s="8">
        <v>43510</v>
      </c>
      <c r="H61" s="9">
        <v>4</v>
      </c>
      <c r="I61" s="7">
        <v>1</v>
      </c>
      <c r="J61" s="6" t="s">
        <v>27</v>
      </c>
      <c r="K61" s="6"/>
      <c r="L61" s="6" t="b">
        <v>0</v>
      </c>
      <c r="M61" s="3"/>
      <c r="N61" s="3"/>
      <c r="O61" s="3"/>
      <c r="P61" s="3"/>
      <c r="Q61" s="3"/>
      <c r="R61" s="3"/>
      <c r="S61" s="3"/>
      <c r="T61" s="10" t="s">
        <v>130</v>
      </c>
      <c r="U61" s="10" t="b">
        <v>0</v>
      </c>
      <c r="V61" s="10" t="b">
        <v>0</v>
      </c>
      <c r="W61" s="25"/>
      <c r="X61" s="11"/>
      <c r="Y61" s="26"/>
      <c r="Z61" s="26" t="s">
        <v>284</v>
      </c>
      <c r="AA61" s="6"/>
      <c r="AB61" s="4"/>
      <c r="AC61" t="str">
        <f t="shared" si="1"/>
        <v>NO</v>
      </c>
      <c r="AD61" t="str">
        <f t="shared" si="2"/>
        <v>Material</v>
      </c>
      <c r="AE61" t="str">
        <f t="shared" si="3"/>
        <v>+Cartridge</v>
      </c>
      <c r="AF61" t="str">
        <f t="shared" si="4"/>
        <v>Material+Cartridge</v>
      </c>
    </row>
    <row r="62" spans="1:32" x14ac:dyDescent="0.25">
      <c r="A62" s="13" t="str">
        <f t="shared" si="0"/>
        <v>69215-2</v>
      </c>
      <c r="B62" s="5">
        <v>69215</v>
      </c>
      <c r="C62" s="6" t="s">
        <v>2851</v>
      </c>
      <c r="D62" s="5">
        <v>2</v>
      </c>
      <c r="E62" s="7">
        <v>1</v>
      </c>
      <c r="F62" s="8" t="s">
        <v>18</v>
      </c>
      <c r="G62" s="8">
        <v>43510</v>
      </c>
      <c r="H62" s="9">
        <v>4</v>
      </c>
      <c r="I62" s="7">
        <v>1</v>
      </c>
      <c r="J62" s="6" t="s">
        <v>27</v>
      </c>
      <c r="K62" s="6"/>
      <c r="L62" s="6" t="b">
        <v>0</v>
      </c>
      <c r="M62" s="13"/>
      <c r="N62" s="13"/>
      <c r="O62" s="13"/>
      <c r="P62" s="13"/>
      <c r="Q62" s="13"/>
      <c r="R62" s="13"/>
      <c r="S62" s="13"/>
      <c r="T62" s="15" t="s">
        <v>130</v>
      </c>
      <c r="U62" s="15" t="b">
        <v>0</v>
      </c>
      <c r="V62" s="15" t="b">
        <v>0</v>
      </c>
      <c r="W62" s="23"/>
      <c r="X62" s="16"/>
      <c r="Y62" s="24"/>
      <c r="Z62" s="24" t="s">
        <v>284</v>
      </c>
      <c r="AA62" s="6"/>
      <c r="AB62" s="4"/>
      <c r="AC62" t="str">
        <f t="shared" si="1"/>
        <v>NO</v>
      </c>
      <c r="AD62" t="str">
        <f t="shared" si="2"/>
        <v>Material</v>
      </c>
      <c r="AE62" t="str">
        <f t="shared" si="3"/>
        <v>+Cartridge</v>
      </c>
      <c r="AF62" t="str">
        <f t="shared" si="4"/>
        <v>Material+Cartridge</v>
      </c>
    </row>
    <row r="63" spans="1:32" x14ac:dyDescent="0.25">
      <c r="A63" s="3" t="str">
        <f t="shared" si="0"/>
        <v>69215-3</v>
      </c>
      <c r="B63" s="5">
        <v>69215</v>
      </c>
      <c r="C63" s="6" t="s">
        <v>262</v>
      </c>
      <c r="D63" s="5">
        <v>3</v>
      </c>
      <c r="E63" s="7">
        <v>1</v>
      </c>
      <c r="F63" s="8" t="s">
        <v>18</v>
      </c>
      <c r="G63" s="8">
        <v>43510</v>
      </c>
      <c r="H63" s="9">
        <v>2</v>
      </c>
      <c r="I63" s="7">
        <v>1</v>
      </c>
      <c r="J63" s="6" t="s">
        <v>27</v>
      </c>
      <c r="K63" s="6"/>
      <c r="L63" s="6" t="b">
        <v>0</v>
      </c>
      <c r="M63" s="3"/>
      <c r="N63" s="3"/>
      <c r="O63" s="3"/>
      <c r="P63" s="3"/>
      <c r="Q63" s="3"/>
      <c r="R63" s="3"/>
      <c r="S63" s="3"/>
      <c r="T63" s="10" t="s">
        <v>130</v>
      </c>
      <c r="U63" s="10" t="b">
        <v>0</v>
      </c>
      <c r="V63" s="10" t="b">
        <v>0</v>
      </c>
      <c r="W63" s="25"/>
      <c r="X63" s="11"/>
      <c r="Y63" s="26"/>
      <c r="Z63" s="26" t="s">
        <v>284</v>
      </c>
      <c r="AA63" s="6"/>
      <c r="AB63" s="4"/>
      <c r="AC63" t="str">
        <f t="shared" si="1"/>
        <v>NO</v>
      </c>
      <c r="AD63" t="str">
        <f t="shared" si="2"/>
        <v>Material</v>
      </c>
      <c r="AE63" t="str">
        <f t="shared" si="3"/>
        <v>+Cartridge</v>
      </c>
      <c r="AF63" t="str">
        <f t="shared" si="4"/>
        <v>Material+Cartridge</v>
      </c>
    </row>
    <row r="64" spans="1:32" x14ac:dyDescent="0.25">
      <c r="A64" s="13" t="str">
        <f t="shared" si="0"/>
        <v>69215-4</v>
      </c>
      <c r="B64" s="5">
        <v>69215</v>
      </c>
      <c r="C64" s="6" t="s">
        <v>367</v>
      </c>
      <c r="D64" s="5">
        <v>4</v>
      </c>
      <c r="E64" s="7">
        <v>1</v>
      </c>
      <c r="F64" s="8" t="s">
        <v>18</v>
      </c>
      <c r="G64" s="8">
        <v>43510</v>
      </c>
      <c r="H64" s="9">
        <v>3</v>
      </c>
      <c r="I64" s="7">
        <v>1</v>
      </c>
      <c r="J64" s="6" t="s">
        <v>27</v>
      </c>
      <c r="K64" s="6"/>
      <c r="L64" s="6" t="b">
        <v>0</v>
      </c>
      <c r="M64" s="13"/>
      <c r="N64" s="13"/>
      <c r="O64" s="13"/>
      <c r="P64" s="13"/>
      <c r="Q64" s="13"/>
      <c r="R64" s="13"/>
      <c r="S64" s="13"/>
      <c r="T64" s="15" t="s">
        <v>130</v>
      </c>
      <c r="U64" s="15" t="b">
        <v>0</v>
      </c>
      <c r="V64" s="15" t="b">
        <v>0</v>
      </c>
      <c r="W64" s="23"/>
      <c r="X64" s="16"/>
      <c r="Y64" s="24"/>
      <c r="Z64" s="24" t="s">
        <v>284</v>
      </c>
      <c r="AA64" s="6"/>
      <c r="AB64" s="4"/>
      <c r="AC64" t="str">
        <f t="shared" si="1"/>
        <v>NO</v>
      </c>
      <c r="AD64" t="str">
        <f t="shared" si="2"/>
        <v>Material</v>
      </c>
      <c r="AE64" t="str">
        <f t="shared" si="3"/>
        <v>+Cartridge</v>
      </c>
      <c r="AF64" t="str">
        <f t="shared" si="4"/>
        <v>Material+Cartridge</v>
      </c>
    </row>
    <row r="65" spans="1:32" x14ac:dyDescent="0.25">
      <c r="A65" s="3" t="str">
        <f t="shared" ref="A65:A128" si="5">_xlfn.CONCAT(B65,"-",D65)</f>
        <v>69215-5</v>
      </c>
      <c r="B65" s="5">
        <v>69215</v>
      </c>
      <c r="C65" s="6" t="s">
        <v>323</v>
      </c>
      <c r="D65" s="5">
        <v>5</v>
      </c>
      <c r="E65" s="7">
        <v>1</v>
      </c>
      <c r="F65" s="8" t="s">
        <v>18</v>
      </c>
      <c r="G65" s="8">
        <v>43510</v>
      </c>
      <c r="H65" s="9">
        <v>4</v>
      </c>
      <c r="I65" s="7">
        <v>1</v>
      </c>
      <c r="J65" s="6" t="s">
        <v>27</v>
      </c>
      <c r="K65" s="6"/>
      <c r="L65" s="6" t="b">
        <v>0</v>
      </c>
      <c r="M65" s="3"/>
      <c r="N65" s="3"/>
      <c r="O65" s="3"/>
      <c r="P65" s="3"/>
      <c r="Q65" s="3"/>
      <c r="R65" s="3"/>
      <c r="S65" s="3"/>
      <c r="T65" s="10" t="s">
        <v>130</v>
      </c>
      <c r="U65" s="10" t="b">
        <v>0</v>
      </c>
      <c r="V65" s="10" t="b">
        <v>0</v>
      </c>
      <c r="W65" s="25"/>
      <c r="X65" s="11"/>
      <c r="Y65" s="26"/>
      <c r="Z65" s="26" t="s">
        <v>284</v>
      </c>
      <c r="AA65" s="6"/>
      <c r="AB65" s="4"/>
      <c r="AC65" t="str">
        <f t="shared" si="1"/>
        <v>NO</v>
      </c>
      <c r="AD65" t="str">
        <f t="shared" si="2"/>
        <v>Material</v>
      </c>
      <c r="AE65" t="str">
        <f t="shared" si="3"/>
        <v>+Cartridge</v>
      </c>
      <c r="AF65" t="str">
        <f t="shared" si="4"/>
        <v>Material+Cartridge</v>
      </c>
    </row>
    <row r="66" spans="1:32" x14ac:dyDescent="0.25">
      <c r="A66" s="13" t="str">
        <f t="shared" si="5"/>
        <v>69215-6</v>
      </c>
      <c r="B66" s="27">
        <v>69215</v>
      </c>
      <c r="C66" s="28" t="s">
        <v>323</v>
      </c>
      <c r="D66" s="27">
        <v>6</v>
      </c>
      <c r="E66" s="29">
        <v>1</v>
      </c>
      <c r="F66" s="30" t="s">
        <v>18</v>
      </c>
      <c r="G66" s="30">
        <v>43510</v>
      </c>
      <c r="H66" s="31">
        <v>4</v>
      </c>
      <c r="I66" s="29">
        <v>1</v>
      </c>
      <c r="J66" s="28" t="s">
        <v>27</v>
      </c>
      <c r="K66" s="28"/>
      <c r="L66" s="28" t="b">
        <v>0</v>
      </c>
      <c r="M66" s="13"/>
      <c r="N66" s="13"/>
      <c r="O66" s="13"/>
      <c r="P66" s="13"/>
      <c r="Q66" s="13"/>
      <c r="R66" s="13"/>
      <c r="S66" s="13"/>
      <c r="T66" s="15" t="s">
        <v>130</v>
      </c>
      <c r="U66" s="15" t="b">
        <v>0</v>
      </c>
      <c r="V66" s="15" t="b">
        <v>0</v>
      </c>
      <c r="W66" s="23"/>
      <c r="X66" s="16"/>
      <c r="Y66" s="24"/>
      <c r="Z66" s="24" t="s">
        <v>284</v>
      </c>
      <c r="AA66" s="6"/>
      <c r="AB66" s="4"/>
      <c r="AC66" t="str">
        <f t="shared" ref="AC66:AC129" si="6">IF(AND(OR(N66="yes",N66="NA"),OR(P66="yes",P66="NA",P66="Done"),OR(Q66="yes",Q66="NA")),"OK","NO")</f>
        <v>NO</v>
      </c>
      <c r="AD66" t="str">
        <f t="shared" ref="AD66:AD129" si="7">IF(OR(N66="",N66="NO"),"Material","")</f>
        <v>Material</v>
      </c>
      <c r="AE66" t="str">
        <f t="shared" ref="AE66:AE129" si="8">IF(OR(Q66="",Q66="NO"),"+Cartridge","")</f>
        <v>+Cartridge</v>
      </c>
      <c r="AF66" t="str">
        <f t="shared" ref="AF66:AF129" si="9">_xlfn.CONCAT(AD66,AE66)</f>
        <v>Material+Cartridge</v>
      </c>
    </row>
    <row r="67" spans="1:32" x14ac:dyDescent="0.25">
      <c r="A67" s="3" t="str">
        <f t="shared" si="5"/>
        <v>69215-7</v>
      </c>
      <c r="B67" s="5">
        <v>69215</v>
      </c>
      <c r="C67" s="6" t="s">
        <v>2852</v>
      </c>
      <c r="D67" s="5">
        <v>7</v>
      </c>
      <c r="E67" s="7">
        <v>1</v>
      </c>
      <c r="F67" s="8" t="s">
        <v>18</v>
      </c>
      <c r="G67" s="8">
        <v>43510</v>
      </c>
      <c r="H67" s="9">
        <v>6</v>
      </c>
      <c r="I67" s="7">
        <v>1</v>
      </c>
      <c r="J67" s="6" t="s">
        <v>27</v>
      </c>
      <c r="K67" s="6"/>
      <c r="L67" s="6" t="b">
        <v>0</v>
      </c>
      <c r="M67" s="3"/>
      <c r="N67" s="3"/>
      <c r="O67" s="3"/>
      <c r="P67" s="3"/>
      <c r="Q67" s="3"/>
      <c r="R67" s="3"/>
      <c r="S67" s="3"/>
      <c r="T67" s="10" t="s">
        <v>130</v>
      </c>
      <c r="U67" s="10" t="b">
        <v>0</v>
      </c>
      <c r="V67" s="10" t="b">
        <v>0</v>
      </c>
      <c r="W67" s="25"/>
      <c r="X67" s="11"/>
      <c r="Y67" s="26"/>
      <c r="Z67" s="26" t="s">
        <v>284</v>
      </c>
      <c r="AA67" s="6"/>
      <c r="AB67" s="4"/>
      <c r="AC67" t="str">
        <f t="shared" si="6"/>
        <v>NO</v>
      </c>
      <c r="AD67" t="str">
        <f t="shared" si="7"/>
        <v>Material</v>
      </c>
      <c r="AE67" t="str">
        <f t="shared" si="8"/>
        <v>+Cartridge</v>
      </c>
      <c r="AF67" t="str">
        <f t="shared" si="9"/>
        <v>Material+Cartridge</v>
      </c>
    </row>
    <row r="68" spans="1:32" x14ac:dyDescent="0.25">
      <c r="A68" s="13" t="str">
        <f t="shared" si="5"/>
        <v>69363-1</v>
      </c>
      <c r="B68" s="5">
        <v>69363</v>
      </c>
      <c r="C68" s="6" t="s">
        <v>250</v>
      </c>
      <c r="D68" s="5">
        <v>1</v>
      </c>
      <c r="E68" s="7">
        <v>1</v>
      </c>
      <c r="F68" s="8" t="s">
        <v>18</v>
      </c>
      <c r="G68" s="8">
        <v>43514</v>
      </c>
      <c r="H68" s="9">
        <v>46</v>
      </c>
      <c r="I68" s="7">
        <v>7</v>
      </c>
      <c r="J68" s="6" t="s">
        <v>20</v>
      </c>
      <c r="K68" s="6" t="s">
        <v>208</v>
      </c>
      <c r="L68" s="6" t="b">
        <v>0</v>
      </c>
      <c r="M68" s="13"/>
      <c r="N68" s="13"/>
      <c r="O68" s="13"/>
      <c r="P68" s="13"/>
      <c r="Q68" s="13"/>
      <c r="R68" s="13"/>
      <c r="S68" s="13"/>
      <c r="T68" s="15" t="s">
        <v>130</v>
      </c>
      <c r="U68" s="15" t="b">
        <v>0</v>
      </c>
      <c r="V68" s="15" t="b">
        <v>0</v>
      </c>
      <c r="W68" s="23"/>
      <c r="X68" s="16"/>
      <c r="Y68" s="24"/>
      <c r="Z68" s="24"/>
      <c r="AA68" s="6"/>
      <c r="AB68" s="4"/>
      <c r="AC68" t="str">
        <f t="shared" si="6"/>
        <v>NO</v>
      </c>
      <c r="AD68" t="str">
        <f t="shared" si="7"/>
        <v>Material</v>
      </c>
      <c r="AE68" t="str">
        <f t="shared" si="8"/>
        <v>+Cartridge</v>
      </c>
      <c r="AF68" t="str">
        <f t="shared" si="9"/>
        <v>Material+Cartridge</v>
      </c>
    </row>
    <row r="69" spans="1:32" x14ac:dyDescent="0.25">
      <c r="A69" s="3" t="str">
        <f t="shared" si="5"/>
        <v>69773-1</v>
      </c>
      <c r="B69" s="5">
        <v>69773</v>
      </c>
      <c r="C69" s="6" t="s">
        <v>148</v>
      </c>
      <c r="D69" s="5">
        <v>1</v>
      </c>
      <c r="E69" s="7">
        <v>1</v>
      </c>
      <c r="F69" s="8" t="s">
        <v>19</v>
      </c>
      <c r="G69" s="8">
        <v>43510</v>
      </c>
      <c r="H69" s="9">
        <v>1</v>
      </c>
      <c r="I69" s="7">
        <v>12</v>
      </c>
      <c r="J69" s="6" t="s">
        <v>20</v>
      </c>
      <c r="K69" s="6"/>
      <c r="L69" s="6" t="b">
        <v>0</v>
      </c>
      <c r="M69" s="3"/>
      <c r="N69" s="3"/>
      <c r="O69" s="3"/>
      <c r="P69" s="3"/>
      <c r="Q69" s="3"/>
      <c r="R69" s="3"/>
      <c r="S69" s="3"/>
      <c r="T69" s="10" t="s">
        <v>125</v>
      </c>
      <c r="U69" s="10" t="b">
        <v>0</v>
      </c>
      <c r="V69" s="10" t="b">
        <v>0</v>
      </c>
      <c r="W69" s="25"/>
      <c r="X69" s="11"/>
      <c r="Y69" s="26"/>
      <c r="Z69" s="26"/>
      <c r="AA69" s="6"/>
      <c r="AB69" s="4"/>
      <c r="AC69" t="str">
        <f t="shared" si="6"/>
        <v>NO</v>
      </c>
      <c r="AD69" t="str">
        <f t="shared" si="7"/>
        <v>Material</v>
      </c>
      <c r="AE69" t="str">
        <f t="shared" si="8"/>
        <v>+Cartridge</v>
      </c>
      <c r="AF69" t="str">
        <f t="shared" si="9"/>
        <v>Material+Cartridge</v>
      </c>
    </row>
    <row r="70" spans="1:32" x14ac:dyDescent="0.25">
      <c r="A70" s="13" t="str">
        <f t="shared" si="5"/>
        <v>69773-2</v>
      </c>
      <c r="B70" s="5">
        <v>69773</v>
      </c>
      <c r="C70" s="6" t="s">
        <v>135</v>
      </c>
      <c r="D70" s="5">
        <v>2</v>
      </c>
      <c r="E70" s="7">
        <v>1</v>
      </c>
      <c r="F70" s="8" t="s">
        <v>19</v>
      </c>
      <c r="G70" s="8">
        <v>43510</v>
      </c>
      <c r="H70" s="9">
        <v>1</v>
      </c>
      <c r="I70" s="7">
        <v>12</v>
      </c>
      <c r="J70" s="6" t="s">
        <v>20</v>
      </c>
      <c r="K70" s="6"/>
      <c r="L70" s="6" t="b">
        <v>0</v>
      </c>
      <c r="M70" s="13"/>
      <c r="N70" s="13"/>
      <c r="O70" s="13"/>
      <c r="P70" s="13"/>
      <c r="Q70" s="13"/>
      <c r="R70" s="13"/>
      <c r="S70" s="13"/>
      <c r="T70" s="15" t="s">
        <v>125</v>
      </c>
      <c r="U70" s="15" t="b">
        <v>0</v>
      </c>
      <c r="V70" s="15" t="b">
        <v>0</v>
      </c>
      <c r="W70" s="23"/>
      <c r="X70" s="16"/>
      <c r="Y70" s="24"/>
      <c r="Z70" s="24"/>
      <c r="AA70" s="6"/>
      <c r="AB70" s="4"/>
      <c r="AC70" t="str">
        <f t="shared" si="6"/>
        <v>NO</v>
      </c>
      <c r="AD70" t="str">
        <f t="shared" si="7"/>
        <v>Material</v>
      </c>
      <c r="AE70" t="str">
        <f t="shared" si="8"/>
        <v>+Cartridge</v>
      </c>
      <c r="AF70" t="str">
        <f t="shared" si="9"/>
        <v>Material+Cartridge</v>
      </c>
    </row>
    <row r="71" spans="1:32" x14ac:dyDescent="0.25">
      <c r="A71" s="3" t="str">
        <f t="shared" si="5"/>
        <v>69828-10</v>
      </c>
      <c r="B71" s="5">
        <v>69828</v>
      </c>
      <c r="C71" s="6" t="s">
        <v>2853</v>
      </c>
      <c r="D71" s="5">
        <v>10</v>
      </c>
      <c r="E71" s="7">
        <v>1</v>
      </c>
      <c r="F71" s="8" t="s">
        <v>18</v>
      </c>
      <c r="G71" s="8">
        <v>43528</v>
      </c>
      <c r="H71" s="9">
        <v>3</v>
      </c>
      <c r="I71" s="7">
        <v>1</v>
      </c>
      <c r="J71" s="6" t="s">
        <v>27</v>
      </c>
      <c r="K71" s="6"/>
      <c r="L71" s="6" t="b">
        <v>0</v>
      </c>
      <c r="M71" s="3"/>
      <c r="N71" s="3"/>
      <c r="O71" s="3"/>
      <c r="P71" s="3"/>
      <c r="Q71" s="3"/>
      <c r="R71" s="3"/>
      <c r="S71" s="3"/>
      <c r="T71" s="10" t="s">
        <v>125</v>
      </c>
      <c r="U71" s="10" t="b">
        <v>0</v>
      </c>
      <c r="V71" s="10" t="b">
        <v>0</v>
      </c>
      <c r="W71" s="25"/>
      <c r="X71" s="11"/>
      <c r="Y71" s="26"/>
      <c r="Z71" s="26"/>
      <c r="AA71" s="6"/>
      <c r="AB71" s="4"/>
      <c r="AC71" t="str">
        <f t="shared" si="6"/>
        <v>NO</v>
      </c>
      <c r="AD71" t="str">
        <f t="shared" si="7"/>
        <v>Material</v>
      </c>
      <c r="AE71" t="str">
        <f t="shared" si="8"/>
        <v>+Cartridge</v>
      </c>
      <c r="AF71" t="str">
        <f t="shared" si="9"/>
        <v>Material+Cartridge</v>
      </c>
    </row>
    <row r="72" spans="1:32" x14ac:dyDescent="0.25">
      <c r="A72" s="13" t="str">
        <f t="shared" si="5"/>
        <v>69828-1</v>
      </c>
      <c r="B72" s="5">
        <v>69828</v>
      </c>
      <c r="C72" s="6" t="s">
        <v>188</v>
      </c>
      <c r="D72" s="5">
        <v>1</v>
      </c>
      <c r="E72" s="7">
        <v>1</v>
      </c>
      <c r="F72" s="8" t="s">
        <v>18</v>
      </c>
      <c r="G72" s="8">
        <v>43528</v>
      </c>
      <c r="H72" s="9">
        <v>1</v>
      </c>
      <c r="I72" s="7">
        <v>1</v>
      </c>
      <c r="J72" s="6" t="s">
        <v>27</v>
      </c>
      <c r="K72" s="6"/>
      <c r="L72" s="6" t="b">
        <v>0</v>
      </c>
      <c r="M72" s="13"/>
      <c r="N72" s="13"/>
      <c r="O72" s="13"/>
      <c r="P72" s="13"/>
      <c r="Q72" s="13"/>
      <c r="R72" s="13"/>
      <c r="S72" s="13"/>
      <c r="T72" s="15" t="s">
        <v>125</v>
      </c>
      <c r="U72" s="15" t="b">
        <v>0</v>
      </c>
      <c r="V72" s="15" t="b">
        <v>0</v>
      </c>
      <c r="W72" s="23"/>
      <c r="X72" s="16"/>
      <c r="Y72" s="24"/>
      <c r="Z72" s="24"/>
      <c r="AA72" s="6"/>
      <c r="AB72" s="4"/>
      <c r="AC72" t="str">
        <f t="shared" si="6"/>
        <v>NO</v>
      </c>
      <c r="AD72" t="str">
        <f t="shared" si="7"/>
        <v>Material</v>
      </c>
      <c r="AE72" t="str">
        <f t="shared" si="8"/>
        <v>+Cartridge</v>
      </c>
      <c r="AF72" t="str">
        <f t="shared" si="9"/>
        <v>Material+Cartridge</v>
      </c>
    </row>
    <row r="73" spans="1:32" x14ac:dyDescent="0.25">
      <c r="A73" s="3" t="str">
        <f t="shared" si="5"/>
        <v>69828-11</v>
      </c>
      <c r="B73" s="5">
        <v>69828</v>
      </c>
      <c r="C73" s="6" t="s">
        <v>2854</v>
      </c>
      <c r="D73" s="5">
        <v>11</v>
      </c>
      <c r="E73" s="7">
        <v>1</v>
      </c>
      <c r="F73" s="8" t="s">
        <v>18</v>
      </c>
      <c r="G73" s="8">
        <v>43528</v>
      </c>
      <c r="H73" s="9">
        <v>1</v>
      </c>
      <c r="I73" s="7">
        <v>1</v>
      </c>
      <c r="J73" s="6" t="s">
        <v>27</v>
      </c>
      <c r="K73" s="6"/>
      <c r="L73" s="6" t="b">
        <v>0</v>
      </c>
      <c r="M73" s="3"/>
      <c r="N73" s="3"/>
      <c r="O73" s="3"/>
      <c r="P73" s="3"/>
      <c r="Q73" s="3"/>
      <c r="R73" s="3"/>
      <c r="S73" s="3"/>
      <c r="T73" s="10" t="s">
        <v>130</v>
      </c>
      <c r="U73" s="10" t="b">
        <v>0</v>
      </c>
      <c r="V73" s="10" t="b">
        <v>0</v>
      </c>
      <c r="W73" s="25"/>
      <c r="X73" s="11"/>
      <c r="Y73" s="26"/>
      <c r="Z73" s="26"/>
      <c r="AA73" s="6"/>
      <c r="AB73" s="4"/>
      <c r="AC73" t="str">
        <f t="shared" si="6"/>
        <v>NO</v>
      </c>
      <c r="AD73" t="str">
        <f t="shared" si="7"/>
        <v>Material</v>
      </c>
      <c r="AE73" t="str">
        <f t="shared" si="8"/>
        <v>+Cartridge</v>
      </c>
      <c r="AF73" t="str">
        <f t="shared" si="9"/>
        <v>Material+Cartridge</v>
      </c>
    </row>
    <row r="74" spans="1:32" x14ac:dyDescent="0.25">
      <c r="A74" s="13" t="str">
        <f t="shared" si="5"/>
        <v>69828-12</v>
      </c>
      <c r="B74" s="5">
        <v>69828</v>
      </c>
      <c r="C74" s="6" t="s">
        <v>2855</v>
      </c>
      <c r="D74" s="5">
        <v>12</v>
      </c>
      <c r="E74" s="7">
        <v>1</v>
      </c>
      <c r="F74" s="8" t="s">
        <v>18</v>
      </c>
      <c r="G74" s="8">
        <v>43528</v>
      </c>
      <c r="H74" s="9">
        <v>3</v>
      </c>
      <c r="I74" s="7">
        <v>1</v>
      </c>
      <c r="J74" s="6" t="s">
        <v>27</v>
      </c>
      <c r="K74" s="6"/>
      <c r="L74" s="6" t="b">
        <v>0</v>
      </c>
      <c r="M74" s="13"/>
      <c r="N74" s="13"/>
      <c r="O74" s="13"/>
      <c r="P74" s="13"/>
      <c r="Q74" s="13"/>
      <c r="R74" s="13"/>
      <c r="S74" s="13"/>
      <c r="T74" s="15" t="s">
        <v>130</v>
      </c>
      <c r="U74" s="15" t="b">
        <v>0</v>
      </c>
      <c r="V74" s="15" t="b">
        <v>0</v>
      </c>
      <c r="W74" s="23"/>
      <c r="X74" s="16"/>
      <c r="Y74" s="24"/>
      <c r="Z74" s="24"/>
      <c r="AA74" s="6"/>
      <c r="AB74" s="4"/>
      <c r="AC74" t="str">
        <f t="shared" si="6"/>
        <v>NO</v>
      </c>
      <c r="AD74" t="str">
        <f t="shared" si="7"/>
        <v>Material</v>
      </c>
      <c r="AE74" t="str">
        <f t="shared" si="8"/>
        <v>+Cartridge</v>
      </c>
      <c r="AF74" t="str">
        <f t="shared" si="9"/>
        <v>Material+Cartridge</v>
      </c>
    </row>
    <row r="75" spans="1:32" x14ac:dyDescent="0.25">
      <c r="A75" s="3" t="str">
        <f t="shared" si="5"/>
        <v>69828-13</v>
      </c>
      <c r="B75" s="5">
        <v>69828</v>
      </c>
      <c r="C75" s="6" t="s">
        <v>2856</v>
      </c>
      <c r="D75" s="5">
        <v>13</v>
      </c>
      <c r="E75" s="42">
        <v>1</v>
      </c>
      <c r="F75" s="8" t="s">
        <v>18</v>
      </c>
      <c r="G75" s="8">
        <v>43528</v>
      </c>
      <c r="H75" s="9">
        <v>4</v>
      </c>
      <c r="I75" s="7">
        <v>1</v>
      </c>
      <c r="J75" s="40" t="s">
        <v>27</v>
      </c>
      <c r="K75" s="6"/>
      <c r="L75" s="6" t="b">
        <v>0</v>
      </c>
      <c r="M75" s="3"/>
      <c r="N75" s="3"/>
      <c r="O75" s="3"/>
      <c r="P75" s="3"/>
      <c r="Q75" s="3"/>
      <c r="R75" s="3"/>
      <c r="S75" s="3"/>
      <c r="T75" s="10" t="s">
        <v>130</v>
      </c>
      <c r="U75" s="10" t="b">
        <v>0</v>
      </c>
      <c r="V75" s="10" t="b">
        <v>0</v>
      </c>
      <c r="W75" s="25"/>
      <c r="X75" s="11"/>
      <c r="Y75" s="26"/>
      <c r="Z75" s="26"/>
      <c r="AA75" s="6"/>
      <c r="AB75" s="4"/>
      <c r="AC75" t="str">
        <f t="shared" si="6"/>
        <v>NO</v>
      </c>
      <c r="AD75" t="str">
        <f t="shared" si="7"/>
        <v>Material</v>
      </c>
      <c r="AE75" t="str">
        <f t="shared" si="8"/>
        <v>+Cartridge</v>
      </c>
      <c r="AF75" t="str">
        <f t="shared" si="9"/>
        <v>Material+Cartridge</v>
      </c>
    </row>
    <row r="76" spans="1:32" x14ac:dyDescent="0.25">
      <c r="A76" s="13" t="str">
        <f t="shared" si="5"/>
        <v>69828-14</v>
      </c>
      <c r="B76" s="18">
        <v>69828</v>
      </c>
      <c r="C76" s="19" t="s">
        <v>225</v>
      </c>
      <c r="D76" s="18">
        <v>14</v>
      </c>
      <c r="E76" s="20">
        <v>1</v>
      </c>
      <c r="F76" s="32" t="s">
        <v>18</v>
      </c>
      <c r="G76" s="32">
        <v>43528</v>
      </c>
      <c r="H76" s="22">
        <v>1</v>
      </c>
      <c r="I76" s="20">
        <v>1</v>
      </c>
      <c r="J76" s="19" t="s">
        <v>27</v>
      </c>
      <c r="K76" s="19"/>
      <c r="L76" s="19" t="b">
        <v>0</v>
      </c>
      <c r="M76" s="13"/>
      <c r="N76" s="13"/>
      <c r="O76" s="13"/>
      <c r="P76" s="13"/>
      <c r="Q76" s="13"/>
      <c r="R76" s="13"/>
      <c r="S76" s="13"/>
      <c r="T76" s="15" t="s">
        <v>130</v>
      </c>
      <c r="U76" s="15" t="b">
        <v>0</v>
      </c>
      <c r="V76" s="15" t="b">
        <v>0</v>
      </c>
      <c r="W76" s="23"/>
      <c r="X76" s="16"/>
      <c r="Y76" s="24"/>
      <c r="Z76" s="24"/>
      <c r="AA76" s="6"/>
      <c r="AB76" s="4"/>
      <c r="AC76" t="str">
        <f t="shared" si="6"/>
        <v>NO</v>
      </c>
      <c r="AD76" t="str">
        <f t="shared" si="7"/>
        <v>Material</v>
      </c>
      <c r="AE76" t="str">
        <f t="shared" si="8"/>
        <v>+Cartridge</v>
      </c>
      <c r="AF76" t="str">
        <f t="shared" si="9"/>
        <v>Material+Cartridge</v>
      </c>
    </row>
    <row r="77" spans="1:32" x14ac:dyDescent="0.25">
      <c r="A77" s="3" t="str">
        <f t="shared" si="5"/>
        <v>69828-15</v>
      </c>
      <c r="B77" s="27">
        <v>69828</v>
      </c>
      <c r="C77" s="28" t="s">
        <v>2857</v>
      </c>
      <c r="D77" s="27">
        <v>15</v>
      </c>
      <c r="E77" s="43">
        <v>1</v>
      </c>
      <c r="F77" s="30" t="s">
        <v>18</v>
      </c>
      <c r="G77" s="30">
        <v>43528</v>
      </c>
      <c r="H77" s="31">
        <v>1</v>
      </c>
      <c r="I77" s="29">
        <v>1</v>
      </c>
      <c r="J77" s="28" t="s">
        <v>27</v>
      </c>
      <c r="K77" s="28"/>
      <c r="L77" s="28" t="b">
        <v>0</v>
      </c>
      <c r="M77" s="3"/>
      <c r="N77" s="3"/>
      <c r="O77" s="3"/>
      <c r="P77" s="3"/>
      <c r="Q77" s="3"/>
      <c r="R77" s="3"/>
      <c r="S77" s="3"/>
      <c r="T77" s="10" t="s">
        <v>125</v>
      </c>
      <c r="U77" s="10" t="b">
        <v>0</v>
      </c>
      <c r="V77" s="10" t="b">
        <v>0</v>
      </c>
      <c r="W77" s="25"/>
      <c r="X77" s="11"/>
      <c r="Y77" s="26"/>
      <c r="Z77" s="26"/>
      <c r="AA77" s="6"/>
      <c r="AB77" s="4"/>
      <c r="AC77" t="str">
        <f t="shared" si="6"/>
        <v>NO</v>
      </c>
      <c r="AD77" t="str">
        <f t="shared" si="7"/>
        <v>Material</v>
      </c>
      <c r="AE77" t="str">
        <f t="shared" si="8"/>
        <v>+Cartridge</v>
      </c>
      <c r="AF77" t="str">
        <f t="shared" si="9"/>
        <v>Material+Cartridge</v>
      </c>
    </row>
    <row r="78" spans="1:32" x14ac:dyDescent="0.25">
      <c r="A78" s="13" t="str">
        <f t="shared" si="5"/>
        <v>69828-16</v>
      </c>
      <c r="B78" s="5">
        <v>69828</v>
      </c>
      <c r="C78" s="6" t="s">
        <v>2858</v>
      </c>
      <c r="D78" s="5">
        <v>16</v>
      </c>
      <c r="E78" s="7">
        <v>1</v>
      </c>
      <c r="F78" s="8" t="s">
        <v>18</v>
      </c>
      <c r="G78" s="8">
        <v>43528</v>
      </c>
      <c r="H78" s="9">
        <v>2</v>
      </c>
      <c r="I78" s="7">
        <v>1</v>
      </c>
      <c r="J78" s="40" t="s">
        <v>27</v>
      </c>
      <c r="K78" s="6"/>
      <c r="L78" s="6" t="b">
        <v>0</v>
      </c>
      <c r="M78" s="13"/>
      <c r="N78" s="13"/>
      <c r="O78" s="13"/>
      <c r="P78" s="13"/>
      <c r="Q78" s="13"/>
      <c r="R78" s="13"/>
      <c r="S78" s="13"/>
      <c r="T78" s="15" t="s">
        <v>125</v>
      </c>
      <c r="U78" s="15" t="b">
        <v>0</v>
      </c>
      <c r="V78" s="15" t="b">
        <v>0</v>
      </c>
      <c r="W78" s="23"/>
      <c r="X78" s="16"/>
      <c r="Y78" s="24"/>
      <c r="Z78" s="24"/>
      <c r="AA78" s="6"/>
      <c r="AB78" s="4"/>
      <c r="AC78" t="str">
        <f t="shared" si="6"/>
        <v>NO</v>
      </c>
      <c r="AD78" t="str">
        <f t="shared" si="7"/>
        <v>Material</v>
      </c>
      <c r="AE78" t="str">
        <f t="shared" si="8"/>
        <v>+Cartridge</v>
      </c>
      <c r="AF78" t="str">
        <f t="shared" si="9"/>
        <v>Material+Cartridge</v>
      </c>
    </row>
    <row r="79" spans="1:32" x14ac:dyDescent="0.25">
      <c r="A79" s="3" t="str">
        <f t="shared" si="5"/>
        <v>69828-17</v>
      </c>
      <c r="B79" s="5">
        <v>69828</v>
      </c>
      <c r="C79" s="6" t="s">
        <v>2859</v>
      </c>
      <c r="D79" s="5">
        <v>17</v>
      </c>
      <c r="E79" s="7">
        <v>1</v>
      </c>
      <c r="F79" s="14" t="s">
        <v>18</v>
      </c>
      <c r="G79" s="14">
        <v>43528</v>
      </c>
      <c r="H79" s="9">
        <v>2</v>
      </c>
      <c r="I79" s="7">
        <v>1</v>
      </c>
      <c r="J79" s="6" t="s">
        <v>27</v>
      </c>
      <c r="K79" s="6"/>
      <c r="L79" s="6" t="b">
        <v>0</v>
      </c>
      <c r="M79" s="3"/>
      <c r="N79" s="3"/>
      <c r="O79" s="3"/>
      <c r="P79" s="3"/>
      <c r="Q79" s="3"/>
      <c r="R79" s="3"/>
      <c r="S79" s="3"/>
      <c r="T79" s="10" t="s">
        <v>125</v>
      </c>
      <c r="U79" s="10" t="b">
        <v>0</v>
      </c>
      <c r="V79" s="10" t="b">
        <v>0</v>
      </c>
      <c r="W79" s="25"/>
      <c r="X79" s="11"/>
      <c r="Y79" s="26"/>
      <c r="Z79" s="26"/>
      <c r="AA79" s="6"/>
      <c r="AB79" s="4"/>
      <c r="AC79" t="str">
        <f t="shared" si="6"/>
        <v>NO</v>
      </c>
      <c r="AD79" t="str">
        <f t="shared" si="7"/>
        <v>Material</v>
      </c>
      <c r="AE79" t="str">
        <f t="shared" si="8"/>
        <v>+Cartridge</v>
      </c>
      <c r="AF79" t="str">
        <f t="shared" si="9"/>
        <v>Material+Cartridge</v>
      </c>
    </row>
    <row r="80" spans="1:32" x14ac:dyDescent="0.25">
      <c r="A80" s="13" t="str">
        <f t="shared" si="5"/>
        <v>69828-18</v>
      </c>
      <c r="B80" s="5">
        <v>69828</v>
      </c>
      <c r="C80" s="6" t="s">
        <v>2860</v>
      </c>
      <c r="D80" s="5">
        <v>18</v>
      </c>
      <c r="E80" s="7">
        <v>1</v>
      </c>
      <c r="F80" s="14" t="s">
        <v>18</v>
      </c>
      <c r="G80" s="14">
        <v>43528</v>
      </c>
      <c r="H80" s="9">
        <v>3</v>
      </c>
      <c r="I80" s="7">
        <v>1</v>
      </c>
      <c r="J80" s="6" t="s">
        <v>27</v>
      </c>
      <c r="K80" s="6"/>
      <c r="L80" s="6" t="b">
        <v>0</v>
      </c>
      <c r="M80" s="13"/>
      <c r="N80" s="13"/>
      <c r="O80" s="13"/>
      <c r="P80" s="13"/>
      <c r="Q80" s="13"/>
      <c r="R80" s="13"/>
      <c r="S80" s="13"/>
      <c r="T80" s="15" t="s">
        <v>125</v>
      </c>
      <c r="U80" s="15" t="b">
        <v>0</v>
      </c>
      <c r="V80" s="15" t="b">
        <v>0</v>
      </c>
      <c r="W80" s="23"/>
      <c r="X80" s="16"/>
      <c r="Y80" s="24"/>
      <c r="Z80" s="24"/>
      <c r="AA80" s="6"/>
      <c r="AB80" s="4"/>
      <c r="AC80" t="str">
        <f t="shared" si="6"/>
        <v>NO</v>
      </c>
      <c r="AD80" t="str">
        <f t="shared" si="7"/>
        <v>Material</v>
      </c>
      <c r="AE80" t="str">
        <f t="shared" si="8"/>
        <v>+Cartridge</v>
      </c>
      <c r="AF80" t="str">
        <f t="shared" si="9"/>
        <v>Material+Cartridge</v>
      </c>
    </row>
    <row r="81" spans="1:32" x14ac:dyDescent="0.25">
      <c r="A81" s="3" t="str">
        <f t="shared" si="5"/>
        <v>69828-2</v>
      </c>
      <c r="B81" s="5">
        <v>69828</v>
      </c>
      <c r="C81" s="6" t="s">
        <v>215</v>
      </c>
      <c r="D81" s="5">
        <v>2</v>
      </c>
      <c r="E81" s="7">
        <v>1</v>
      </c>
      <c r="F81" s="14" t="s">
        <v>18</v>
      </c>
      <c r="G81" s="14">
        <v>43528</v>
      </c>
      <c r="H81" s="9">
        <v>1</v>
      </c>
      <c r="I81" s="7">
        <v>1</v>
      </c>
      <c r="J81" s="6" t="s">
        <v>27</v>
      </c>
      <c r="K81" s="6"/>
      <c r="L81" s="6" t="b">
        <v>0</v>
      </c>
      <c r="M81" s="3"/>
      <c r="N81" s="3"/>
      <c r="O81" s="3"/>
      <c r="P81" s="3"/>
      <c r="Q81" s="3"/>
      <c r="R81" s="3"/>
      <c r="S81" s="3"/>
      <c r="T81" s="10" t="s">
        <v>125</v>
      </c>
      <c r="U81" s="10" t="b">
        <v>0</v>
      </c>
      <c r="V81" s="10" t="b">
        <v>0</v>
      </c>
      <c r="W81" s="25"/>
      <c r="X81" s="11"/>
      <c r="Y81" s="26"/>
      <c r="Z81" s="26"/>
      <c r="AA81" s="6"/>
      <c r="AB81" s="4"/>
      <c r="AC81" t="str">
        <f t="shared" si="6"/>
        <v>NO</v>
      </c>
      <c r="AD81" t="str">
        <f t="shared" si="7"/>
        <v>Material</v>
      </c>
      <c r="AE81" t="str">
        <f t="shared" si="8"/>
        <v>+Cartridge</v>
      </c>
      <c r="AF81" t="str">
        <f t="shared" si="9"/>
        <v>Material+Cartridge</v>
      </c>
    </row>
    <row r="82" spans="1:32" x14ac:dyDescent="0.25">
      <c r="A82" s="13" t="str">
        <f t="shared" si="5"/>
        <v>69828-3</v>
      </c>
      <c r="B82" s="18">
        <v>69828</v>
      </c>
      <c r="C82" s="19" t="s">
        <v>293</v>
      </c>
      <c r="D82" s="18">
        <v>3</v>
      </c>
      <c r="E82" s="20">
        <v>1</v>
      </c>
      <c r="F82" s="21" t="s">
        <v>18</v>
      </c>
      <c r="G82" s="21">
        <v>43528</v>
      </c>
      <c r="H82" s="22">
        <v>1</v>
      </c>
      <c r="I82" s="20">
        <v>1</v>
      </c>
      <c r="J82" s="19" t="s">
        <v>27</v>
      </c>
      <c r="K82" s="19"/>
      <c r="L82" s="19" t="b">
        <v>0</v>
      </c>
      <c r="M82" s="13"/>
      <c r="N82" s="13"/>
      <c r="O82" s="13"/>
      <c r="P82" s="13"/>
      <c r="Q82" s="13"/>
      <c r="R82" s="13"/>
      <c r="S82" s="13"/>
      <c r="T82" s="15" t="s">
        <v>125</v>
      </c>
      <c r="U82" s="15" t="b">
        <v>0</v>
      </c>
      <c r="V82" s="15" t="b">
        <v>0</v>
      </c>
      <c r="W82" s="23"/>
      <c r="X82" s="16"/>
      <c r="Y82" s="24"/>
      <c r="Z82" s="24"/>
      <c r="AA82" s="6"/>
      <c r="AB82" s="4"/>
      <c r="AC82" t="str">
        <f t="shared" si="6"/>
        <v>NO</v>
      </c>
      <c r="AD82" t="str">
        <f t="shared" si="7"/>
        <v>Material</v>
      </c>
      <c r="AE82" t="str">
        <f t="shared" si="8"/>
        <v>+Cartridge</v>
      </c>
      <c r="AF82" t="str">
        <f t="shared" si="9"/>
        <v>Material+Cartridge</v>
      </c>
    </row>
    <row r="83" spans="1:32" x14ac:dyDescent="0.25">
      <c r="A83" s="3" t="str">
        <f t="shared" si="5"/>
        <v>69828-4</v>
      </c>
      <c r="B83" s="18">
        <v>69828</v>
      </c>
      <c r="C83" s="19" t="s">
        <v>344</v>
      </c>
      <c r="D83" s="18">
        <v>4</v>
      </c>
      <c r="E83" s="20">
        <v>1</v>
      </c>
      <c r="F83" s="32" t="s">
        <v>18</v>
      </c>
      <c r="G83" s="32">
        <v>43528</v>
      </c>
      <c r="H83" s="22">
        <v>1</v>
      </c>
      <c r="I83" s="20">
        <v>1</v>
      </c>
      <c r="J83" s="44" t="s">
        <v>27</v>
      </c>
      <c r="K83" s="19"/>
      <c r="L83" s="19" t="b">
        <v>0</v>
      </c>
      <c r="M83" s="3"/>
      <c r="N83" s="3"/>
      <c r="O83" s="3"/>
      <c r="P83" s="3"/>
      <c r="Q83" s="3"/>
      <c r="R83" s="3"/>
      <c r="S83" s="3"/>
      <c r="T83" s="10" t="s">
        <v>125</v>
      </c>
      <c r="U83" s="10" t="b">
        <v>0</v>
      </c>
      <c r="V83" s="10" t="b">
        <v>0</v>
      </c>
      <c r="W83" s="25"/>
      <c r="X83" s="11"/>
      <c r="Y83" s="26"/>
      <c r="Z83" s="26"/>
      <c r="AA83" s="6"/>
      <c r="AB83" s="4"/>
      <c r="AC83" t="str">
        <f t="shared" si="6"/>
        <v>NO</v>
      </c>
      <c r="AD83" t="str">
        <f t="shared" si="7"/>
        <v>Material</v>
      </c>
      <c r="AE83" t="str">
        <f t="shared" si="8"/>
        <v>+Cartridge</v>
      </c>
      <c r="AF83" t="str">
        <f t="shared" si="9"/>
        <v>Material+Cartridge</v>
      </c>
    </row>
    <row r="84" spans="1:32" x14ac:dyDescent="0.25">
      <c r="A84" s="13" t="str">
        <f t="shared" si="5"/>
        <v>69828-5</v>
      </c>
      <c r="B84" s="27">
        <v>69828</v>
      </c>
      <c r="C84" s="28" t="s">
        <v>2861</v>
      </c>
      <c r="D84" s="27">
        <v>5</v>
      </c>
      <c r="E84" s="29">
        <v>1</v>
      </c>
      <c r="F84" s="45" t="s">
        <v>18</v>
      </c>
      <c r="G84" s="45">
        <v>43528</v>
      </c>
      <c r="H84" s="31">
        <v>1</v>
      </c>
      <c r="I84" s="29">
        <v>1</v>
      </c>
      <c r="J84" s="28" t="s">
        <v>27</v>
      </c>
      <c r="K84" s="28"/>
      <c r="L84" s="28" t="b">
        <v>0</v>
      </c>
      <c r="M84" s="13"/>
      <c r="N84" s="13"/>
      <c r="O84" s="13"/>
      <c r="P84" s="13"/>
      <c r="Q84" s="13"/>
      <c r="R84" s="13"/>
      <c r="S84" s="13"/>
      <c r="T84" s="15" t="s">
        <v>125</v>
      </c>
      <c r="U84" s="15" t="b">
        <v>0</v>
      </c>
      <c r="V84" s="15" t="b">
        <v>0</v>
      </c>
      <c r="W84" s="23"/>
      <c r="X84" s="16"/>
      <c r="Y84" s="24"/>
      <c r="Z84" s="24"/>
      <c r="AA84" s="6"/>
      <c r="AB84" s="4"/>
      <c r="AC84" t="str">
        <f t="shared" si="6"/>
        <v>NO</v>
      </c>
      <c r="AD84" t="str">
        <f t="shared" si="7"/>
        <v>Material</v>
      </c>
      <c r="AE84" t="str">
        <f t="shared" si="8"/>
        <v>+Cartridge</v>
      </c>
      <c r="AF84" t="str">
        <f t="shared" si="9"/>
        <v>Material+Cartridge</v>
      </c>
    </row>
    <row r="85" spans="1:32" x14ac:dyDescent="0.25">
      <c r="A85" s="3" t="str">
        <f t="shared" si="5"/>
        <v>69828-6</v>
      </c>
      <c r="B85" s="18">
        <v>69828</v>
      </c>
      <c r="C85" s="19" t="s">
        <v>162</v>
      </c>
      <c r="D85" s="18">
        <v>6</v>
      </c>
      <c r="E85" s="20">
        <v>1</v>
      </c>
      <c r="F85" s="32" t="s">
        <v>18</v>
      </c>
      <c r="G85" s="32">
        <v>43528</v>
      </c>
      <c r="H85" s="22">
        <v>1</v>
      </c>
      <c r="I85" s="20">
        <v>1</v>
      </c>
      <c r="J85" s="19" t="s">
        <v>27</v>
      </c>
      <c r="K85" s="19"/>
      <c r="L85" s="19" t="b">
        <v>0</v>
      </c>
      <c r="M85" s="3"/>
      <c r="N85" s="3"/>
      <c r="O85" s="3"/>
      <c r="P85" s="3"/>
      <c r="Q85" s="3"/>
      <c r="R85" s="3"/>
      <c r="S85" s="3"/>
      <c r="T85" s="10" t="s">
        <v>125</v>
      </c>
      <c r="U85" s="10" t="b">
        <v>0</v>
      </c>
      <c r="V85" s="10" t="b">
        <v>0</v>
      </c>
      <c r="W85" s="25"/>
      <c r="X85" s="11"/>
      <c r="Y85" s="26"/>
      <c r="Z85" s="26"/>
      <c r="AA85" s="6"/>
      <c r="AB85" s="4"/>
      <c r="AC85" t="str">
        <f t="shared" si="6"/>
        <v>NO</v>
      </c>
      <c r="AD85" t="str">
        <f t="shared" si="7"/>
        <v>Material</v>
      </c>
      <c r="AE85" t="str">
        <f t="shared" si="8"/>
        <v>+Cartridge</v>
      </c>
      <c r="AF85" t="str">
        <f t="shared" si="9"/>
        <v>Material+Cartridge</v>
      </c>
    </row>
    <row r="86" spans="1:32" x14ac:dyDescent="0.25">
      <c r="A86" s="13" t="str">
        <f t="shared" si="5"/>
        <v>69828-7</v>
      </c>
      <c r="B86" s="5">
        <v>69828</v>
      </c>
      <c r="C86" s="6" t="s">
        <v>154</v>
      </c>
      <c r="D86" s="5">
        <v>7</v>
      </c>
      <c r="E86" s="7">
        <v>1</v>
      </c>
      <c r="F86" s="8" t="s">
        <v>18</v>
      </c>
      <c r="G86" s="8">
        <v>43528</v>
      </c>
      <c r="H86" s="9">
        <v>1</v>
      </c>
      <c r="I86" s="7">
        <v>1</v>
      </c>
      <c r="J86" s="6" t="s">
        <v>27</v>
      </c>
      <c r="K86" s="6"/>
      <c r="L86" s="6" t="b">
        <v>0</v>
      </c>
      <c r="M86" s="13"/>
      <c r="N86" s="13"/>
      <c r="O86" s="13"/>
      <c r="P86" s="13"/>
      <c r="Q86" s="13"/>
      <c r="R86" s="13"/>
      <c r="S86" s="13"/>
      <c r="T86" s="15" t="s">
        <v>125</v>
      </c>
      <c r="U86" s="15" t="b">
        <v>0</v>
      </c>
      <c r="V86" s="15" t="b">
        <v>0</v>
      </c>
      <c r="W86" s="23"/>
      <c r="X86" s="16"/>
      <c r="Y86" s="24"/>
      <c r="Z86" s="24"/>
      <c r="AA86" s="6"/>
      <c r="AB86" s="4"/>
      <c r="AC86" t="str">
        <f t="shared" si="6"/>
        <v>NO</v>
      </c>
      <c r="AD86" t="str">
        <f t="shared" si="7"/>
        <v>Material</v>
      </c>
      <c r="AE86" t="str">
        <f t="shared" si="8"/>
        <v>+Cartridge</v>
      </c>
      <c r="AF86" t="str">
        <f t="shared" si="9"/>
        <v>Material+Cartridge</v>
      </c>
    </row>
    <row r="87" spans="1:32" x14ac:dyDescent="0.25">
      <c r="A87" s="3" t="str">
        <f t="shared" si="5"/>
        <v>69828-8</v>
      </c>
      <c r="B87" s="5">
        <v>69828</v>
      </c>
      <c r="C87" s="6" t="s">
        <v>173</v>
      </c>
      <c r="D87" s="5">
        <v>8</v>
      </c>
      <c r="E87" s="42">
        <v>1</v>
      </c>
      <c r="F87" s="8" t="s">
        <v>18</v>
      </c>
      <c r="G87" s="8">
        <v>43528</v>
      </c>
      <c r="H87" s="9">
        <v>1</v>
      </c>
      <c r="I87" s="7">
        <v>1</v>
      </c>
      <c r="J87" s="6" t="s">
        <v>27</v>
      </c>
      <c r="K87" s="6"/>
      <c r="L87" s="6" t="b">
        <v>0</v>
      </c>
      <c r="M87" s="3"/>
      <c r="N87" s="3"/>
      <c r="O87" s="3"/>
      <c r="P87" s="3"/>
      <c r="Q87" s="3"/>
      <c r="R87" s="3"/>
      <c r="S87" s="3"/>
      <c r="T87" s="10" t="s">
        <v>125</v>
      </c>
      <c r="U87" s="10" t="b">
        <v>0</v>
      </c>
      <c r="V87" s="10" t="b">
        <v>0</v>
      </c>
      <c r="W87" s="25"/>
      <c r="X87" s="11"/>
      <c r="Y87" s="26"/>
      <c r="Z87" s="26"/>
      <c r="AA87" s="6"/>
      <c r="AB87" s="4"/>
      <c r="AC87" t="str">
        <f t="shared" si="6"/>
        <v>NO</v>
      </c>
      <c r="AD87" t="str">
        <f t="shared" si="7"/>
        <v>Material</v>
      </c>
      <c r="AE87" t="str">
        <f t="shared" si="8"/>
        <v>+Cartridge</v>
      </c>
      <c r="AF87" t="str">
        <f t="shared" si="9"/>
        <v>Material+Cartridge</v>
      </c>
    </row>
    <row r="88" spans="1:32" x14ac:dyDescent="0.25">
      <c r="A88" s="13" t="str">
        <f t="shared" si="5"/>
        <v>69828-9</v>
      </c>
      <c r="B88" s="27">
        <v>69828</v>
      </c>
      <c r="C88" s="28" t="s">
        <v>215</v>
      </c>
      <c r="D88" s="27">
        <v>9</v>
      </c>
      <c r="E88" s="29">
        <v>1</v>
      </c>
      <c r="F88" s="30" t="s">
        <v>18</v>
      </c>
      <c r="G88" s="30">
        <v>43528</v>
      </c>
      <c r="H88" s="31">
        <v>1</v>
      </c>
      <c r="I88" s="29">
        <v>1</v>
      </c>
      <c r="J88" s="28" t="s">
        <v>27</v>
      </c>
      <c r="K88" s="28"/>
      <c r="L88" s="28" t="b">
        <v>0</v>
      </c>
      <c r="M88" s="13"/>
      <c r="N88" s="13"/>
      <c r="O88" s="13"/>
      <c r="P88" s="13"/>
      <c r="Q88" s="13"/>
      <c r="R88" s="13"/>
      <c r="S88" s="13"/>
      <c r="T88" s="15" t="s">
        <v>125</v>
      </c>
      <c r="U88" s="15" t="b">
        <v>0</v>
      </c>
      <c r="V88" s="15" t="b">
        <v>0</v>
      </c>
      <c r="W88" s="23"/>
      <c r="X88" s="16"/>
      <c r="Y88" s="24"/>
      <c r="Z88" s="17"/>
      <c r="AA88" s="6"/>
      <c r="AB88" s="4"/>
      <c r="AC88" t="str">
        <f t="shared" si="6"/>
        <v>NO</v>
      </c>
      <c r="AD88" t="str">
        <f t="shared" si="7"/>
        <v>Material</v>
      </c>
      <c r="AE88" t="str">
        <f t="shared" si="8"/>
        <v>+Cartridge</v>
      </c>
      <c r="AF88" t="str">
        <f t="shared" si="9"/>
        <v>Material+Cartridge</v>
      </c>
    </row>
    <row r="89" spans="1:32" x14ac:dyDescent="0.25">
      <c r="A89" s="3" t="str">
        <f t="shared" si="5"/>
        <v>69855-1</v>
      </c>
      <c r="B89" s="5">
        <v>69855</v>
      </c>
      <c r="C89" s="6" t="s">
        <v>2862</v>
      </c>
      <c r="D89" s="5">
        <v>1</v>
      </c>
      <c r="E89" s="7">
        <v>1</v>
      </c>
      <c r="F89" s="8" t="s">
        <v>18</v>
      </c>
      <c r="G89" s="8">
        <v>43521</v>
      </c>
      <c r="H89" s="9">
        <v>3</v>
      </c>
      <c r="I89" s="7">
        <v>4</v>
      </c>
      <c r="J89" s="6" t="s">
        <v>27</v>
      </c>
      <c r="K89" s="6"/>
      <c r="L89" s="6" t="b">
        <v>0</v>
      </c>
      <c r="M89" s="3"/>
      <c r="N89" s="3"/>
      <c r="O89" s="3"/>
      <c r="P89" s="3"/>
      <c r="Q89" s="3" t="s">
        <v>125</v>
      </c>
      <c r="R89" s="3"/>
      <c r="S89" s="3"/>
      <c r="T89" s="10" t="s">
        <v>130</v>
      </c>
      <c r="U89" s="10" t="b">
        <v>0</v>
      </c>
      <c r="V89" s="10" t="b">
        <v>0</v>
      </c>
      <c r="W89" s="25"/>
      <c r="X89" s="11"/>
      <c r="Y89" s="26"/>
      <c r="Z89" s="12"/>
      <c r="AA89" s="6"/>
      <c r="AB89" s="4"/>
      <c r="AC89" t="str">
        <f t="shared" si="6"/>
        <v>NO</v>
      </c>
      <c r="AD89" t="str">
        <f t="shared" si="7"/>
        <v>Material</v>
      </c>
      <c r="AE89" t="str">
        <f t="shared" si="8"/>
        <v/>
      </c>
      <c r="AF89" t="str">
        <f t="shared" si="9"/>
        <v>Material</v>
      </c>
    </row>
    <row r="90" spans="1:32" x14ac:dyDescent="0.25">
      <c r="A90" s="13" t="str">
        <f t="shared" si="5"/>
        <v>69855-2</v>
      </c>
      <c r="B90" s="5">
        <v>69855</v>
      </c>
      <c r="C90" s="6" t="s">
        <v>2863</v>
      </c>
      <c r="D90" s="5">
        <v>2</v>
      </c>
      <c r="E90" s="7">
        <v>1</v>
      </c>
      <c r="F90" s="8" t="s">
        <v>18</v>
      </c>
      <c r="G90" s="8">
        <v>43521</v>
      </c>
      <c r="H90" s="9">
        <v>3</v>
      </c>
      <c r="I90" s="7">
        <v>4</v>
      </c>
      <c r="J90" s="6" t="s">
        <v>27</v>
      </c>
      <c r="K90" s="6"/>
      <c r="L90" s="6" t="b">
        <v>0</v>
      </c>
      <c r="M90" s="13"/>
      <c r="N90" s="13"/>
      <c r="O90" s="13"/>
      <c r="P90" s="13"/>
      <c r="Q90" s="13" t="s">
        <v>125</v>
      </c>
      <c r="R90" s="13"/>
      <c r="S90" s="13"/>
      <c r="T90" s="15" t="s">
        <v>130</v>
      </c>
      <c r="U90" s="15" t="b">
        <v>0</v>
      </c>
      <c r="V90" s="15" t="b">
        <v>0</v>
      </c>
      <c r="W90" s="23"/>
      <c r="X90" s="16"/>
      <c r="Y90" s="24"/>
      <c r="Z90" s="17"/>
      <c r="AA90" s="6"/>
      <c r="AB90" s="4"/>
      <c r="AC90" t="str">
        <f t="shared" si="6"/>
        <v>NO</v>
      </c>
      <c r="AD90" t="str">
        <f t="shared" si="7"/>
        <v>Material</v>
      </c>
      <c r="AE90" t="str">
        <f t="shared" si="8"/>
        <v/>
      </c>
      <c r="AF90" t="str">
        <f t="shared" si="9"/>
        <v>Material</v>
      </c>
    </row>
    <row r="91" spans="1:32" x14ac:dyDescent="0.25">
      <c r="A91" s="3" t="str">
        <f t="shared" si="5"/>
        <v>69855-5</v>
      </c>
      <c r="B91" s="5">
        <v>69855</v>
      </c>
      <c r="C91" s="6" t="s">
        <v>2864</v>
      </c>
      <c r="D91" s="5">
        <v>5</v>
      </c>
      <c r="E91" s="7">
        <v>1</v>
      </c>
      <c r="F91" s="14" t="s">
        <v>18</v>
      </c>
      <c r="G91" s="14">
        <v>43521</v>
      </c>
      <c r="H91" s="9">
        <v>3</v>
      </c>
      <c r="I91" s="7">
        <v>4</v>
      </c>
      <c r="J91" s="6" t="s">
        <v>27</v>
      </c>
      <c r="K91" s="6"/>
      <c r="L91" s="6" t="b">
        <v>0</v>
      </c>
      <c r="M91" s="3"/>
      <c r="N91" s="3"/>
      <c r="O91" s="3"/>
      <c r="P91" s="3"/>
      <c r="Q91" s="3" t="s">
        <v>125</v>
      </c>
      <c r="R91" s="3"/>
      <c r="S91" s="3"/>
      <c r="T91" s="10" t="s">
        <v>130</v>
      </c>
      <c r="U91" s="10" t="b">
        <v>0</v>
      </c>
      <c r="V91" s="10" t="b">
        <v>0</v>
      </c>
      <c r="W91" s="25"/>
      <c r="X91" s="11"/>
      <c r="Y91" s="26"/>
      <c r="Z91" s="12"/>
      <c r="AA91" s="6"/>
      <c r="AB91" s="4"/>
      <c r="AC91" t="str">
        <f t="shared" si="6"/>
        <v>NO</v>
      </c>
      <c r="AD91" t="str">
        <f t="shared" si="7"/>
        <v>Material</v>
      </c>
      <c r="AE91" t="str">
        <f t="shared" si="8"/>
        <v/>
      </c>
      <c r="AF91" t="str">
        <f t="shared" si="9"/>
        <v>Material</v>
      </c>
    </row>
    <row r="92" spans="1:32" x14ac:dyDescent="0.25">
      <c r="A92" s="13" t="str">
        <f t="shared" si="5"/>
        <v>69855-6</v>
      </c>
      <c r="B92" s="5">
        <v>69855</v>
      </c>
      <c r="C92" s="6" t="s">
        <v>2865</v>
      </c>
      <c r="D92" s="5">
        <v>6</v>
      </c>
      <c r="E92" s="7">
        <v>1</v>
      </c>
      <c r="F92" s="8" t="s">
        <v>18</v>
      </c>
      <c r="G92" s="8">
        <v>43521</v>
      </c>
      <c r="H92" s="9">
        <v>3</v>
      </c>
      <c r="I92" s="7">
        <v>4</v>
      </c>
      <c r="J92" s="6" t="s">
        <v>27</v>
      </c>
      <c r="K92" s="6"/>
      <c r="L92" s="6" t="b">
        <v>0</v>
      </c>
      <c r="M92" s="13"/>
      <c r="N92" s="13"/>
      <c r="O92" s="13"/>
      <c r="P92" s="13"/>
      <c r="Q92" s="13" t="s">
        <v>125</v>
      </c>
      <c r="R92" s="13"/>
      <c r="S92" s="13"/>
      <c r="T92" s="15" t="s">
        <v>130</v>
      </c>
      <c r="U92" s="15" t="b">
        <v>0</v>
      </c>
      <c r="V92" s="15" t="b">
        <v>0</v>
      </c>
      <c r="W92" s="23"/>
      <c r="X92" s="16"/>
      <c r="Y92" s="24"/>
      <c r="Z92" s="17"/>
      <c r="AA92" s="6"/>
      <c r="AB92" s="4"/>
      <c r="AC92" t="str">
        <f t="shared" si="6"/>
        <v>NO</v>
      </c>
      <c r="AD92" t="str">
        <f t="shared" si="7"/>
        <v>Material</v>
      </c>
      <c r="AE92" t="str">
        <f t="shared" si="8"/>
        <v/>
      </c>
      <c r="AF92" t="str">
        <f t="shared" si="9"/>
        <v>Material</v>
      </c>
    </row>
    <row r="93" spans="1:32" x14ac:dyDescent="0.25">
      <c r="A93" s="3" t="str">
        <f t="shared" si="5"/>
        <v>69953-1</v>
      </c>
      <c r="B93" s="5">
        <v>69953</v>
      </c>
      <c r="C93" s="6" t="s">
        <v>2866</v>
      </c>
      <c r="D93" s="5">
        <v>1</v>
      </c>
      <c r="E93" s="7">
        <v>1</v>
      </c>
      <c r="F93" s="8" t="s">
        <v>18</v>
      </c>
      <c r="G93" s="8">
        <v>43530</v>
      </c>
      <c r="H93" s="9">
        <v>1</v>
      </c>
      <c r="I93" s="7">
        <v>12</v>
      </c>
      <c r="J93" s="6" t="s">
        <v>27</v>
      </c>
      <c r="K93" s="6"/>
      <c r="L93" s="6" t="b">
        <v>0</v>
      </c>
      <c r="M93" s="3"/>
      <c r="N93" s="3"/>
      <c r="O93" s="3"/>
      <c r="P93" s="3"/>
      <c r="Q93" s="3"/>
      <c r="R93" s="3"/>
      <c r="S93" s="3"/>
      <c r="T93" s="10" t="s">
        <v>130</v>
      </c>
      <c r="U93" s="10" t="b">
        <v>0</v>
      </c>
      <c r="V93" s="10" t="b">
        <v>0</v>
      </c>
      <c r="W93" s="25"/>
      <c r="X93" s="11"/>
      <c r="Y93" s="26"/>
      <c r="Z93" s="12"/>
      <c r="AA93" s="6"/>
      <c r="AB93" s="4"/>
      <c r="AC93" t="str">
        <f t="shared" si="6"/>
        <v>NO</v>
      </c>
      <c r="AD93" t="str">
        <f t="shared" si="7"/>
        <v>Material</v>
      </c>
      <c r="AE93" t="str">
        <f t="shared" si="8"/>
        <v>+Cartridge</v>
      </c>
      <c r="AF93" t="str">
        <f t="shared" si="9"/>
        <v>Material+Cartridge</v>
      </c>
    </row>
    <row r="94" spans="1:32" x14ac:dyDescent="0.25">
      <c r="A94" s="13" t="str">
        <f t="shared" si="5"/>
        <v>69953-2</v>
      </c>
      <c r="B94" s="5">
        <v>69953</v>
      </c>
      <c r="C94" s="6" t="s">
        <v>2866</v>
      </c>
      <c r="D94" s="5">
        <v>2</v>
      </c>
      <c r="E94" s="7">
        <v>1</v>
      </c>
      <c r="F94" s="8" t="s">
        <v>18</v>
      </c>
      <c r="G94" s="8">
        <v>43530</v>
      </c>
      <c r="H94" s="9">
        <v>1</v>
      </c>
      <c r="I94" s="7">
        <v>12</v>
      </c>
      <c r="J94" s="6" t="s">
        <v>27</v>
      </c>
      <c r="K94" s="6"/>
      <c r="L94" s="6" t="b">
        <v>0</v>
      </c>
      <c r="M94" s="13"/>
      <c r="N94" s="13"/>
      <c r="O94" s="13"/>
      <c r="P94" s="13"/>
      <c r="Q94" s="13"/>
      <c r="R94" s="13"/>
      <c r="S94" s="13"/>
      <c r="T94" s="15" t="s">
        <v>130</v>
      </c>
      <c r="U94" s="15" t="b">
        <v>0</v>
      </c>
      <c r="V94" s="15" t="b">
        <v>0</v>
      </c>
      <c r="W94" s="23"/>
      <c r="X94" s="16"/>
      <c r="Y94" s="24"/>
      <c r="Z94" s="17"/>
      <c r="AA94" s="6"/>
      <c r="AB94" s="4"/>
      <c r="AC94" t="str">
        <f t="shared" si="6"/>
        <v>NO</v>
      </c>
      <c r="AD94" t="str">
        <f t="shared" si="7"/>
        <v>Material</v>
      </c>
      <c r="AE94" t="str">
        <f t="shared" si="8"/>
        <v>+Cartridge</v>
      </c>
      <c r="AF94" t="str">
        <f t="shared" si="9"/>
        <v>Material+Cartridge</v>
      </c>
    </row>
    <row r="95" spans="1:32" x14ac:dyDescent="0.25">
      <c r="A95" s="3" t="str">
        <f t="shared" si="5"/>
        <v>69953-8</v>
      </c>
      <c r="B95" s="5">
        <v>69953</v>
      </c>
      <c r="C95" s="6" t="s">
        <v>2866</v>
      </c>
      <c r="D95" s="5">
        <v>8</v>
      </c>
      <c r="E95" s="7">
        <v>1</v>
      </c>
      <c r="F95" s="8" t="s">
        <v>18</v>
      </c>
      <c r="G95" s="8">
        <v>43530</v>
      </c>
      <c r="H95" s="9">
        <v>1</v>
      </c>
      <c r="I95" s="7">
        <v>12</v>
      </c>
      <c r="J95" s="6" t="s">
        <v>27</v>
      </c>
      <c r="K95" s="6" t="s">
        <v>181</v>
      </c>
      <c r="L95" s="6" t="b">
        <v>1</v>
      </c>
      <c r="M95" s="3"/>
      <c r="N95" s="3"/>
      <c r="O95" s="3"/>
      <c r="P95" s="3"/>
      <c r="Q95" s="3"/>
      <c r="R95" s="3"/>
      <c r="S95" s="3"/>
      <c r="T95" s="10" t="s">
        <v>130</v>
      </c>
      <c r="U95" s="10" t="b">
        <v>0</v>
      </c>
      <c r="V95" s="10" t="b">
        <v>0</v>
      </c>
      <c r="W95" s="25"/>
      <c r="X95" s="11"/>
      <c r="Y95" s="26"/>
      <c r="Z95" s="12"/>
      <c r="AA95" s="6"/>
      <c r="AB95" s="4"/>
      <c r="AC95" t="str">
        <f t="shared" si="6"/>
        <v>NO</v>
      </c>
      <c r="AD95" t="str">
        <f t="shared" si="7"/>
        <v>Material</v>
      </c>
      <c r="AE95" t="str">
        <f t="shared" si="8"/>
        <v>+Cartridge</v>
      </c>
      <c r="AF95" t="str">
        <f t="shared" si="9"/>
        <v>Material+Cartridge</v>
      </c>
    </row>
    <row r="96" spans="1:32" x14ac:dyDescent="0.25">
      <c r="A96" s="13" t="str">
        <f t="shared" si="5"/>
        <v>69953-9</v>
      </c>
      <c r="B96" s="5">
        <v>69953</v>
      </c>
      <c r="C96" s="6" t="s">
        <v>2866</v>
      </c>
      <c r="D96" s="5">
        <v>9</v>
      </c>
      <c r="E96" s="7">
        <v>1</v>
      </c>
      <c r="F96" s="8" t="s">
        <v>18</v>
      </c>
      <c r="G96" s="8">
        <v>43530</v>
      </c>
      <c r="H96" s="9">
        <v>1</v>
      </c>
      <c r="I96" s="7">
        <v>12</v>
      </c>
      <c r="J96" s="6" t="s">
        <v>27</v>
      </c>
      <c r="K96" s="6"/>
      <c r="L96" s="6" t="b">
        <v>0</v>
      </c>
      <c r="M96" s="13"/>
      <c r="N96" s="13"/>
      <c r="O96" s="13"/>
      <c r="P96" s="13"/>
      <c r="Q96" s="13"/>
      <c r="R96" s="13"/>
      <c r="S96" s="13"/>
      <c r="T96" s="15" t="s">
        <v>130</v>
      </c>
      <c r="U96" s="15" t="b">
        <v>0</v>
      </c>
      <c r="V96" s="15" t="b">
        <v>0</v>
      </c>
      <c r="W96" s="23"/>
      <c r="X96" s="16"/>
      <c r="Y96" s="24"/>
      <c r="Z96" s="17"/>
      <c r="AA96" s="6"/>
      <c r="AB96" s="4"/>
      <c r="AC96" t="str">
        <f t="shared" si="6"/>
        <v>NO</v>
      </c>
      <c r="AD96" t="str">
        <f t="shared" si="7"/>
        <v>Material</v>
      </c>
      <c r="AE96" t="str">
        <f t="shared" si="8"/>
        <v>+Cartridge</v>
      </c>
      <c r="AF96" t="str">
        <f t="shared" si="9"/>
        <v>Material+Cartridge</v>
      </c>
    </row>
    <row r="97" spans="1:32" x14ac:dyDescent="0.25">
      <c r="A97" s="3" t="str">
        <f t="shared" si="5"/>
        <v>69983-15</v>
      </c>
      <c r="B97" s="5">
        <v>69983</v>
      </c>
      <c r="C97" s="6" t="s">
        <v>209</v>
      </c>
      <c r="D97" s="5">
        <v>15</v>
      </c>
      <c r="E97" s="7">
        <v>1</v>
      </c>
      <c r="F97" s="8" t="s">
        <v>18</v>
      </c>
      <c r="G97" s="8">
        <v>43517</v>
      </c>
      <c r="H97" s="9">
        <v>2</v>
      </c>
      <c r="I97" s="7">
        <v>12</v>
      </c>
      <c r="J97" s="6" t="s">
        <v>20</v>
      </c>
      <c r="K97" s="6"/>
      <c r="L97" s="6" t="b">
        <v>0</v>
      </c>
      <c r="M97" s="3"/>
      <c r="N97" s="3"/>
      <c r="O97" s="3"/>
      <c r="P97" s="3"/>
      <c r="Q97" s="3" t="s">
        <v>125</v>
      </c>
      <c r="R97" s="3"/>
      <c r="S97" s="3"/>
      <c r="T97" s="10" t="s">
        <v>125</v>
      </c>
      <c r="U97" s="10" t="b">
        <v>0</v>
      </c>
      <c r="V97" s="10" t="b">
        <v>0</v>
      </c>
      <c r="W97" s="25"/>
      <c r="X97" s="11"/>
      <c r="Y97" s="26"/>
      <c r="Z97" s="12"/>
      <c r="AA97" s="6"/>
      <c r="AB97" s="4"/>
      <c r="AC97" t="str">
        <f t="shared" si="6"/>
        <v>NO</v>
      </c>
      <c r="AD97" t="str">
        <f t="shared" si="7"/>
        <v>Material</v>
      </c>
      <c r="AE97" t="str">
        <f t="shared" si="8"/>
        <v/>
      </c>
      <c r="AF97" t="str">
        <f t="shared" si="9"/>
        <v>Material</v>
      </c>
    </row>
    <row r="98" spans="1:32" x14ac:dyDescent="0.25">
      <c r="A98" s="13" t="str">
        <f t="shared" si="5"/>
        <v>69983-29</v>
      </c>
      <c r="B98" s="5">
        <v>69983</v>
      </c>
      <c r="C98" s="40" t="s">
        <v>209</v>
      </c>
      <c r="D98" s="5">
        <v>29</v>
      </c>
      <c r="E98" s="7">
        <v>1</v>
      </c>
      <c r="F98" s="8" t="s">
        <v>18</v>
      </c>
      <c r="G98" s="8">
        <v>43517</v>
      </c>
      <c r="H98" s="9">
        <v>1</v>
      </c>
      <c r="I98" s="7">
        <v>12</v>
      </c>
      <c r="J98" s="6" t="s">
        <v>20</v>
      </c>
      <c r="K98" s="6"/>
      <c r="L98" s="6" t="b">
        <v>0</v>
      </c>
      <c r="M98" s="13"/>
      <c r="N98" s="13"/>
      <c r="O98" s="13"/>
      <c r="P98" s="13"/>
      <c r="Q98" s="13" t="s">
        <v>125</v>
      </c>
      <c r="R98" s="13"/>
      <c r="S98" s="13"/>
      <c r="T98" s="15" t="s">
        <v>125</v>
      </c>
      <c r="U98" s="15" t="b">
        <v>0</v>
      </c>
      <c r="V98" s="15" t="b">
        <v>0</v>
      </c>
      <c r="W98" s="23"/>
      <c r="X98" s="16"/>
      <c r="Y98" s="24"/>
      <c r="Z98" s="17"/>
      <c r="AA98" s="6"/>
      <c r="AB98" s="4"/>
      <c r="AC98" t="str">
        <f t="shared" si="6"/>
        <v>NO</v>
      </c>
      <c r="AD98" t="str">
        <f t="shared" si="7"/>
        <v>Material</v>
      </c>
      <c r="AE98" t="str">
        <f t="shared" si="8"/>
        <v/>
      </c>
      <c r="AF98" t="str">
        <f t="shared" si="9"/>
        <v>Material</v>
      </c>
    </row>
    <row r="99" spans="1:32" x14ac:dyDescent="0.25">
      <c r="A99" s="3" t="str">
        <f t="shared" si="5"/>
        <v>69983-35</v>
      </c>
      <c r="B99" s="5">
        <v>69983</v>
      </c>
      <c r="C99" s="6" t="s">
        <v>209</v>
      </c>
      <c r="D99" s="5">
        <v>35</v>
      </c>
      <c r="E99" s="7">
        <v>1</v>
      </c>
      <c r="F99" s="8" t="s">
        <v>18</v>
      </c>
      <c r="G99" s="8">
        <v>43517</v>
      </c>
      <c r="H99" s="9">
        <v>1</v>
      </c>
      <c r="I99" s="7">
        <v>12</v>
      </c>
      <c r="J99" s="6" t="s">
        <v>20</v>
      </c>
      <c r="K99" s="6"/>
      <c r="L99" s="6" t="b">
        <v>0</v>
      </c>
      <c r="M99" s="3"/>
      <c r="N99" s="3"/>
      <c r="O99" s="3"/>
      <c r="P99" s="3"/>
      <c r="Q99" s="3" t="s">
        <v>125</v>
      </c>
      <c r="R99" s="3"/>
      <c r="S99" s="3"/>
      <c r="T99" s="10" t="s">
        <v>125</v>
      </c>
      <c r="U99" s="10" t="b">
        <v>0</v>
      </c>
      <c r="V99" s="10" t="b">
        <v>0</v>
      </c>
      <c r="W99" s="25"/>
      <c r="X99" s="11"/>
      <c r="Y99" s="26"/>
      <c r="Z99" s="12"/>
      <c r="AA99" s="6"/>
      <c r="AB99" s="4"/>
      <c r="AC99" t="str">
        <f t="shared" si="6"/>
        <v>NO</v>
      </c>
      <c r="AD99" t="str">
        <f t="shared" si="7"/>
        <v>Material</v>
      </c>
      <c r="AE99" t="str">
        <f t="shared" si="8"/>
        <v/>
      </c>
      <c r="AF99" t="str">
        <f t="shared" si="9"/>
        <v>Material</v>
      </c>
    </row>
    <row r="100" spans="1:32" x14ac:dyDescent="0.25">
      <c r="A100" s="13" t="str">
        <f t="shared" si="5"/>
        <v>70162-1</v>
      </c>
      <c r="B100" s="5">
        <v>70162</v>
      </c>
      <c r="C100" s="6" t="s">
        <v>2867</v>
      </c>
      <c r="D100" s="5">
        <v>1</v>
      </c>
      <c r="E100" s="7">
        <v>1</v>
      </c>
      <c r="F100" s="8" t="s">
        <v>18</v>
      </c>
      <c r="G100" s="8">
        <v>43510</v>
      </c>
      <c r="H100" s="9">
        <v>1</v>
      </c>
      <c r="I100" s="7">
        <v>10</v>
      </c>
      <c r="J100" s="6" t="s">
        <v>27</v>
      </c>
      <c r="K100" s="6"/>
      <c r="L100" s="6" t="b">
        <v>0</v>
      </c>
      <c r="M100" s="13"/>
      <c r="N100" s="13"/>
      <c r="O100" s="13"/>
      <c r="P100" s="13"/>
      <c r="Q100" s="13" t="s">
        <v>125</v>
      </c>
      <c r="R100" s="13"/>
      <c r="S100" s="13"/>
      <c r="T100" s="15" t="s">
        <v>125</v>
      </c>
      <c r="U100" s="15" t="b">
        <v>0</v>
      </c>
      <c r="V100" s="15" t="b">
        <v>0</v>
      </c>
      <c r="W100" s="23"/>
      <c r="X100" s="16"/>
      <c r="Y100" s="24"/>
      <c r="Z100" s="17"/>
      <c r="AA100" s="6"/>
      <c r="AB100" s="4"/>
      <c r="AC100" t="str">
        <f t="shared" si="6"/>
        <v>NO</v>
      </c>
      <c r="AD100" t="str">
        <f t="shared" si="7"/>
        <v>Material</v>
      </c>
      <c r="AE100" t="str">
        <f t="shared" si="8"/>
        <v/>
      </c>
      <c r="AF100" t="str">
        <f t="shared" si="9"/>
        <v>Material</v>
      </c>
    </row>
    <row r="101" spans="1:32" x14ac:dyDescent="0.25">
      <c r="A101" s="3" t="str">
        <f t="shared" si="5"/>
        <v>70162-7</v>
      </c>
      <c r="B101" s="27">
        <v>70162</v>
      </c>
      <c r="C101" s="28" t="s">
        <v>188</v>
      </c>
      <c r="D101" s="27">
        <v>7</v>
      </c>
      <c r="E101" s="29">
        <v>1</v>
      </c>
      <c r="F101" s="30" t="s">
        <v>18</v>
      </c>
      <c r="G101" s="30">
        <v>43510</v>
      </c>
      <c r="H101" s="31">
        <v>1</v>
      </c>
      <c r="I101" s="29">
        <v>12</v>
      </c>
      <c r="J101" s="28" t="s">
        <v>31</v>
      </c>
      <c r="K101" s="28"/>
      <c r="L101" s="28" t="b">
        <v>0</v>
      </c>
      <c r="M101" s="3"/>
      <c r="N101" s="3"/>
      <c r="O101" s="3"/>
      <c r="P101" s="3"/>
      <c r="Q101" s="3"/>
      <c r="R101" s="3"/>
      <c r="S101" s="3"/>
      <c r="T101" s="10" t="s">
        <v>126</v>
      </c>
      <c r="U101" s="10" t="b">
        <v>1</v>
      </c>
      <c r="V101" s="10" t="b">
        <v>0</v>
      </c>
      <c r="W101" s="25"/>
      <c r="X101" s="11"/>
      <c r="Y101" s="26"/>
      <c r="Z101" s="12"/>
      <c r="AA101" s="6"/>
      <c r="AB101" s="4"/>
      <c r="AC101" t="str">
        <f t="shared" si="6"/>
        <v>NO</v>
      </c>
      <c r="AD101" t="str">
        <f t="shared" si="7"/>
        <v>Material</v>
      </c>
      <c r="AE101" t="str">
        <f t="shared" si="8"/>
        <v>+Cartridge</v>
      </c>
      <c r="AF101" t="str">
        <f t="shared" si="9"/>
        <v>Material+Cartridge</v>
      </c>
    </row>
    <row r="102" spans="1:32" x14ac:dyDescent="0.25">
      <c r="A102" s="13" t="str">
        <f t="shared" si="5"/>
        <v>70328-10</v>
      </c>
      <c r="B102" s="5">
        <v>70328</v>
      </c>
      <c r="C102" s="6" t="s">
        <v>2868</v>
      </c>
      <c r="D102" s="5">
        <v>10</v>
      </c>
      <c r="E102" s="7">
        <v>1</v>
      </c>
      <c r="F102" s="8" t="s">
        <v>0</v>
      </c>
      <c r="G102" s="8">
        <v>43515</v>
      </c>
      <c r="H102" s="9">
        <v>1</v>
      </c>
      <c r="I102" s="7">
        <v>12</v>
      </c>
      <c r="J102" s="6" t="s">
        <v>20</v>
      </c>
      <c r="K102" s="6"/>
      <c r="L102" s="6" t="b">
        <v>0</v>
      </c>
      <c r="M102" s="13"/>
      <c r="N102" s="13"/>
      <c r="O102" s="13"/>
      <c r="P102" s="13"/>
      <c r="Q102" s="13"/>
      <c r="R102" s="13"/>
      <c r="S102" s="13"/>
      <c r="T102" s="15" t="s">
        <v>125</v>
      </c>
      <c r="U102" s="15" t="b">
        <v>0</v>
      </c>
      <c r="V102" s="15" t="b">
        <v>0</v>
      </c>
      <c r="W102" s="23"/>
      <c r="X102" s="16"/>
      <c r="Y102" s="24"/>
      <c r="Z102" s="17"/>
      <c r="AA102" s="6"/>
      <c r="AB102" s="4"/>
      <c r="AC102" t="str">
        <f t="shared" si="6"/>
        <v>NO</v>
      </c>
      <c r="AD102" t="str">
        <f t="shared" si="7"/>
        <v>Material</v>
      </c>
      <c r="AE102" t="str">
        <f t="shared" si="8"/>
        <v>+Cartridge</v>
      </c>
      <c r="AF102" t="str">
        <f t="shared" si="9"/>
        <v>Material+Cartridge</v>
      </c>
    </row>
    <row r="103" spans="1:32" x14ac:dyDescent="0.25">
      <c r="A103" s="3" t="str">
        <f t="shared" si="5"/>
        <v>70328-11</v>
      </c>
      <c r="B103" s="5">
        <v>70328</v>
      </c>
      <c r="C103" s="6" t="s">
        <v>2869</v>
      </c>
      <c r="D103" s="5">
        <v>11</v>
      </c>
      <c r="E103" s="7">
        <v>1</v>
      </c>
      <c r="F103" s="8" t="s">
        <v>0</v>
      </c>
      <c r="G103" s="8">
        <v>43515</v>
      </c>
      <c r="H103" s="9">
        <v>1</v>
      </c>
      <c r="I103" s="42">
        <v>12</v>
      </c>
      <c r="J103" s="6" t="s">
        <v>20</v>
      </c>
      <c r="K103" s="6"/>
      <c r="L103" s="6" t="b">
        <v>0</v>
      </c>
      <c r="M103" s="3"/>
      <c r="N103" s="3"/>
      <c r="O103" s="3"/>
      <c r="P103" s="3"/>
      <c r="Q103" s="3"/>
      <c r="R103" s="3"/>
      <c r="S103" s="3"/>
      <c r="T103" s="10" t="s">
        <v>125</v>
      </c>
      <c r="U103" s="10" t="b">
        <v>0</v>
      </c>
      <c r="V103" s="10" t="b">
        <v>0</v>
      </c>
      <c r="W103" s="25"/>
      <c r="X103" s="11"/>
      <c r="Y103" s="26"/>
      <c r="Z103" s="12"/>
      <c r="AA103" s="6"/>
      <c r="AB103" s="4"/>
      <c r="AC103" t="str">
        <f t="shared" si="6"/>
        <v>NO</v>
      </c>
      <c r="AD103" t="str">
        <f t="shared" si="7"/>
        <v>Material</v>
      </c>
      <c r="AE103" t="str">
        <f t="shared" si="8"/>
        <v>+Cartridge</v>
      </c>
      <c r="AF103" t="str">
        <f t="shared" si="9"/>
        <v>Material+Cartridge</v>
      </c>
    </row>
    <row r="104" spans="1:32" x14ac:dyDescent="0.25">
      <c r="A104" s="13" t="str">
        <f t="shared" si="5"/>
        <v>70328-12</v>
      </c>
      <c r="B104" s="5">
        <v>70328</v>
      </c>
      <c r="C104" s="6" t="s">
        <v>2870</v>
      </c>
      <c r="D104" s="5">
        <v>12</v>
      </c>
      <c r="E104" s="42">
        <v>1</v>
      </c>
      <c r="F104" s="8" t="s">
        <v>0</v>
      </c>
      <c r="G104" s="8">
        <v>43515</v>
      </c>
      <c r="H104" s="9">
        <v>1</v>
      </c>
      <c r="I104" s="7">
        <v>12</v>
      </c>
      <c r="J104" s="6" t="s">
        <v>20</v>
      </c>
      <c r="K104" s="6"/>
      <c r="L104" s="6" t="b">
        <v>0</v>
      </c>
      <c r="M104" s="13"/>
      <c r="N104" s="13"/>
      <c r="O104" s="13"/>
      <c r="P104" s="13"/>
      <c r="Q104" s="13"/>
      <c r="R104" s="13"/>
      <c r="S104" s="13"/>
      <c r="T104" s="15" t="s">
        <v>130</v>
      </c>
      <c r="U104" s="15" t="b">
        <v>0</v>
      </c>
      <c r="V104" s="15" t="b">
        <v>0</v>
      </c>
      <c r="W104" s="23"/>
      <c r="X104" s="16"/>
      <c r="Y104" s="24"/>
      <c r="Z104" s="24"/>
      <c r="AA104" s="6"/>
      <c r="AB104" s="4"/>
      <c r="AC104" t="str">
        <f t="shared" si="6"/>
        <v>NO</v>
      </c>
      <c r="AD104" t="str">
        <f t="shared" si="7"/>
        <v>Material</v>
      </c>
      <c r="AE104" t="str">
        <f t="shared" si="8"/>
        <v>+Cartridge</v>
      </c>
      <c r="AF104" t="str">
        <f t="shared" si="9"/>
        <v>Material+Cartridge</v>
      </c>
    </row>
    <row r="105" spans="1:32" x14ac:dyDescent="0.25">
      <c r="A105" s="3" t="str">
        <f t="shared" si="5"/>
        <v>70328-13</v>
      </c>
      <c r="B105" s="5">
        <v>70328</v>
      </c>
      <c r="C105" s="6" t="s">
        <v>2870</v>
      </c>
      <c r="D105" s="5">
        <v>13</v>
      </c>
      <c r="E105" s="42">
        <v>1</v>
      </c>
      <c r="F105" s="8" t="s">
        <v>0</v>
      </c>
      <c r="G105" s="8">
        <v>43515</v>
      </c>
      <c r="H105" s="9">
        <v>1</v>
      </c>
      <c r="I105" s="7">
        <v>12</v>
      </c>
      <c r="J105" s="6" t="s">
        <v>20</v>
      </c>
      <c r="K105" s="6"/>
      <c r="L105" s="6" t="b">
        <v>0</v>
      </c>
      <c r="M105" s="3"/>
      <c r="N105" s="3"/>
      <c r="O105" s="3"/>
      <c r="P105" s="3"/>
      <c r="Q105" s="3"/>
      <c r="R105" s="3"/>
      <c r="S105" s="3"/>
      <c r="T105" s="10" t="s">
        <v>130</v>
      </c>
      <c r="U105" s="10" t="b">
        <v>0</v>
      </c>
      <c r="V105" s="10" t="b">
        <v>0</v>
      </c>
      <c r="W105" s="25"/>
      <c r="X105" s="11"/>
      <c r="Y105" s="26"/>
      <c r="Z105" s="26"/>
      <c r="AA105" s="6"/>
      <c r="AB105" s="4"/>
      <c r="AC105" t="str">
        <f t="shared" si="6"/>
        <v>NO</v>
      </c>
      <c r="AD105" t="str">
        <f t="shared" si="7"/>
        <v>Material</v>
      </c>
      <c r="AE105" t="str">
        <f t="shared" si="8"/>
        <v>+Cartridge</v>
      </c>
      <c r="AF105" t="str">
        <f t="shared" si="9"/>
        <v>Material+Cartridge</v>
      </c>
    </row>
    <row r="106" spans="1:32" x14ac:dyDescent="0.25">
      <c r="A106" s="13" t="str">
        <f t="shared" si="5"/>
        <v>70328-6</v>
      </c>
      <c r="B106" s="5">
        <v>70328</v>
      </c>
      <c r="C106" s="6" t="s">
        <v>2871</v>
      </c>
      <c r="D106" s="5">
        <v>6</v>
      </c>
      <c r="E106" s="7">
        <v>1</v>
      </c>
      <c r="F106" s="8" t="s">
        <v>0</v>
      </c>
      <c r="G106" s="8">
        <v>43515</v>
      </c>
      <c r="H106" s="9">
        <v>1</v>
      </c>
      <c r="I106" s="7">
        <v>12</v>
      </c>
      <c r="J106" s="6" t="s">
        <v>20</v>
      </c>
      <c r="K106" s="6" t="s">
        <v>181</v>
      </c>
      <c r="L106" s="6" t="b">
        <v>1</v>
      </c>
      <c r="M106" s="13"/>
      <c r="N106" s="13"/>
      <c r="O106" s="41"/>
      <c r="P106" s="13"/>
      <c r="Q106" s="13"/>
      <c r="R106" s="13"/>
      <c r="S106" s="13"/>
      <c r="T106" s="15" t="s">
        <v>125</v>
      </c>
      <c r="U106" s="15" t="b">
        <v>0</v>
      </c>
      <c r="V106" s="15" t="b">
        <v>0</v>
      </c>
      <c r="W106" s="23"/>
      <c r="X106" s="16"/>
      <c r="Y106" s="24"/>
      <c r="Z106" s="24"/>
      <c r="AA106" s="6"/>
      <c r="AB106" s="4"/>
      <c r="AC106" t="str">
        <f t="shared" si="6"/>
        <v>NO</v>
      </c>
      <c r="AD106" t="str">
        <f t="shared" si="7"/>
        <v>Material</v>
      </c>
      <c r="AE106" t="str">
        <f t="shared" si="8"/>
        <v>+Cartridge</v>
      </c>
      <c r="AF106" t="str">
        <f t="shared" si="9"/>
        <v>Material+Cartridge</v>
      </c>
    </row>
    <row r="107" spans="1:32" x14ac:dyDescent="0.25">
      <c r="A107" s="3" t="str">
        <f t="shared" si="5"/>
        <v>70328-7</v>
      </c>
      <c r="B107" s="5">
        <v>70328</v>
      </c>
      <c r="C107" s="6" t="s">
        <v>2868</v>
      </c>
      <c r="D107" s="5">
        <v>7</v>
      </c>
      <c r="E107" s="7">
        <v>1</v>
      </c>
      <c r="F107" s="8" t="s">
        <v>0</v>
      </c>
      <c r="G107" s="8">
        <v>43515</v>
      </c>
      <c r="H107" s="9">
        <v>1</v>
      </c>
      <c r="I107" s="7">
        <v>12</v>
      </c>
      <c r="J107" s="6" t="s">
        <v>20</v>
      </c>
      <c r="K107" s="6"/>
      <c r="L107" s="6" t="b">
        <v>0</v>
      </c>
      <c r="M107" s="3"/>
      <c r="N107" s="3"/>
      <c r="O107" s="3"/>
      <c r="P107" s="3"/>
      <c r="Q107" s="3"/>
      <c r="R107" s="3"/>
      <c r="S107" s="3"/>
      <c r="T107" s="10" t="s">
        <v>125</v>
      </c>
      <c r="U107" s="10" t="b">
        <v>0</v>
      </c>
      <c r="V107" s="10" t="b">
        <v>0</v>
      </c>
      <c r="W107" s="25"/>
      <c r="X107" s="11"/>
      <c r="Y107" s="26"/>
      <c r="Z107" s="12"/>
      <c r="AA107" s="6"/>
      <c r="AB107" s="4"/>
      <c r="AC107" t="str">
        <f t="shared" si="6"/>
        <v>NO</v>
      </c>
      <c r="AD107" t="str">
        <f t="shared" si="7"/>
        <v>Material</v>
      </c>
      <c r="AE107" t="str">
        <f t="shared" si="8"/>
        <v>+Cartridge</v>
      </c>
      <c r="AF107" t="str">
        <f t="shared" si="9"/>
        <v>Material+Cartridge</v>
      </c>
    </row>
    <row r="108" spans="1:32" x14ac:dyDescent="0.25">
      <c r="A108" s="13" t="str">
        <f t="shared" si="5"/>
        <v>70328-8</v>
      </c>
      <c r="B108" s="18">
        <v>70328</v>
      </c>
      <c r="C108" s="19" t="s">
        <v>2869</v>
      </c>
      <c r="D108" s="18">
        <v>8</v>
      </c>
      <c r="E108" s="20">
        <v>1</v>
      </c>
      <c r="F108" s="32" t="s">
        <v>0</v>
      </c>
      <c r="G108" s="32">
        <v>43515</v>
      </c>
      <c r="H108" s="22">
        <v>1</v>
      </c>
      <c r="I108" s="20">
        <v>12</v>
      </c>
      <c r="J108" s="19" t="s">
        <v>20</v>
      </c>
      <c r="K108" s="19"/>
      <c r="L108" s="19" t="b">
        <v>0</v>
      </c>
      <c r="M108" s="13"/>
      <c r="N108" s="13"/>
      <c r="O108" s="13"/>
      <c r="P108" s="13"/>
      <c r="Q108" s="13"/>
      <c r="R108" s="13"/>
      <c r="S108" s="13"/>
      <c r="T108" s="15" t="s">
        <v>125</v>
      </c>
      <c r="U108" s="15" t="b">
        <v>0</v>
      </c>
      <c r="V108" s="15" t="b">
        <v>0</v>
      </c>
      <c r="W108" s="23"/>
      <c r="X108" s="16"/>
      <c r="Y108" s="24"/>
      <c r="Z108" s="17"/>
      <c r="AA108" s="6"/>
      <c r="AB108" s="4"/>
      <c r="AC108" t="str">
        <f t="shared" si="6"/>
        <v>NO</v>
      </c>
      <c r="AD108" t="str">
        <f t="shared" si="7"/>
        <v>Material</v>
      </c>
      <c r="AE108" t="str">
        <f t="shared" si="8"/>
        <v>+Cartridge</v>
      </c>
      <c r="AF108" t="str">
        <f t="shared" si="9"/>
        <v>Material+Cartridge</v>
      </c>
    </row>
    <row r="109" spans="1:32" x14ac:dyDescent="0.25">
      <c r="A109" s="3" t="str">
        <f t="shared" si="5"/>
        <v>70328-9</v>
      </c>
      <c r="B109" s="18">
        <v>70328</v>
      </c>
      <c r="C109" s="19" t="s">
        <v>2871</v>
      </c>
      <c r="D109" s="18">
        <v>9</v>
      </c>
      <c r="E109" s="20">
        <v>1</v>
      </c>
      <c r="F109" s="32" t="s">
        <v>0</v>
      </c>
      <c r="G109" s="32">
        <v>43515</v>
      </c>
      <c r="H109" s="22">
        <v>1</v>
      </c>
      <c r="I109" s="20">
        <v>12</v>
      </c>
      <c r="J109" s="19" t="s">
        <v>20</v>
      </c>
      <c r="K109" s="19"/>
      <c r="L109" s="19" t="b">
        <v>0</v>
      </c>
      <c r="M109" s="3"/>
      <c r="N109" s="3"/>
      <c r="O109" s="3"/>
      <c r="P109" s="3"/>
      <c r="Q109" s="3"/>
      <c r="R109" s="3"/>
      <c r="S109" s="3"/>
      <c r="T109" s="10" t="s">
        <v>125</v>
      </c>
      <c r="U109" s="10" t="b">
        <v>0</v>
      </c>
      <c r="V109" s="10" t="b">
        <v>0</v>
      </c>
      <c r="W109" s="25"/>
      <c r="X109" s="11"/>
      <c r="Y109" s="26"/>
      <c r="Z109" s="12"/>
      <c r="AA109" s="6"/>
      <c r="AB109" s="4"/>
      <c r="AC109" t="str">
        <f t="shared" si="6"/>
        <v>NO</v>
      </c>
      <c r="AD109" t="str">
        <f t="shared" si="7"/>
        <v>Material</v>
      </c>
      <c r="AE109" t="str">
        <f t="shared" si="8"/>
        <v>+Cartridge</v>
      </c>
      <c r="AF109" t="str">
        <f t="shared" si="9"/>
        <v>Material+Cartridge</v>
      </c>
    </row>
    <row r="110" spans="1:32" x14ac:dyDescent="0.25">
      <c r="A110" s="13" t="str">
        <f t="shared" si="5"/>
        <v>70411-2</v>
      </c>
      <c r="B110" s="5">
        <v>70411</v>
      </c>
      <c r="C110" s="6" t="s">
        <v>154</v>
      </c>
      <c r="D110" s="5">
        <v>2</v>
      </c>
      <c r="E110" s="7">
        <v>3</v>
      </c>
      <c r="F110" s="8" t="s">
        <v>18</v>
      </c>
      <c r="G110" s="8">
        <v>43532</v>
      </c>
      <c r="H110" s="9">
        <v>1</v>
      </c>
      <c r="I110" s="7">
        <v>7</v>
      </c>
      <c r="J110" s="6" t="s">
        <v>20</v>
      </c>
      <c r="K110" s="6"/>
      <c r="L110" s="6" t="b">
        <v>0</v>
      </c>
      <c r="M110" s="13"/>
      <c r="N110" s="13"/>
      <c r="O110" s="13"/>
      <c r="P110" s="13"/>
      <c r="Q110" s="13" t="s">
        <v>125</v>
      </c>
      <c r="R110" s="13"/>
      <c r="S110" s="13"/>
      <c r="T110" s="15" t="s">
        <v>125</v>
      </c>
      <c r="U110" s="15" t="b">
        <v>0</v>
      </c>
      <c r="V110" s="15" t="b">
        <v>0</v>
      </c>
      <c r="W110" s="23"/>
      <c r="X110" s="16"/>
      <c r="Y110" s="24"/>
      <c r="Z110" s="17"/>
      <c r="AA110" s="6"/>
      <c r="AB110" s="4"/>
      <c r="AC110" t="str">
        <f t="shared" si="6"/>
        <v>NO</v>
      </c>
      <c r="AD110" t="str">
        <f t="shared" si="7"/>
        <v>Material</v>
      </c>
      <c r="AE110" t="str">
        <f t="shared" si="8"/>
        <v/>
      </c>
      <c r="AF110" t="str">
        <f t="shared" si="9"/>
        <v>Material</v>
      </c>
    </row>
    <row r="111" spans="1:32" x14ac:dyDescent="0.25">
      <c r="A111" s="3" t="str">
        <f t="shared" si="5"/>
        <v>70411-2</v>
      </c>
      <c r="B111" s="5">
        <v>70411</v>
      </c>
      <c r="C111" s="6" t="s">
        <v>154</v>
      </c>
      <c r="D111" s="5">
        <v>2</v>
      </c>
      <c r="E111" s="7">
        <v>4</v>
      </c>
      <c r="F111" s="8" t="s">
        <v>18</v>
      </c>
      <c r="G111" s="8">
        <v>43539</v>
      </c>
      <c r="H111" s="9">
        <v>1</v>
      </c>
      <c r="I111" s="7">
        <v>7</v>
      </c>
      <c r="J111" s="6" t="s">
        <v>20</v>
      </c>
      <c r="K111" s="6"/>
      <c r="L111" s="6" t="b">
        <v>0</v>
      </c>
      <c r="M111" s="3"/>
      <c r="N111" s="3"/>
      <c r="O111" s="3"/>
      <c r="P111" s="3"/>
      <c r="Q111" s="3" t="s">
        <v>125</v>
      </c>
      <c r="R111" s="3"/>
      <c r="S111" s="3"/>
      <c r="T111" s="10" t="s">
        <v>125</v>
      </c>
      <c r="U111" s="10" t="b">
        <v>0</v>
      </c>
      <c r="V111" s="10" t="b">
        <v>0</v>
      </c>
      <c r="W111" s="25"/>
      <c r="X111" s="11"/>
      <c r="Y111" s="26">
        <v>43473</v>
      </c>
      <c r="Z111" s="12"/>
      <c r="AA111" s="6"/>
      <c r="AB111" s="4"/>
      <c r="AC111" t="str">
        <f t="shared" si="6"/>
        <v>NO</v>
      </c>
      <c r="AD111" t="str">
        <f t="shared" si="7"/>
        <v>Material</v>
      </c>
      <c r="AE111" t="str">
        <f t="shared" si="8"/>
        <v/>
      </c>
      <c r="AF111" t="str">
        <f t="shared" si="9"/>
        <v>Material</v>
      </c>
    </row>
    <row r="112" spans="1:32" x14ac:dyDescent="0.25">
      <c r="A112" s="13" t="str">
        <f t="shared" si="5"/>
        <v>70411-33</v>
      </c>
      <c r="B112" s="5">
        <v>70411</v>
      </c>
      <c r="C112" s="6" t="s">
        <v>157</v>
      </c>
      <c r="D112" s="5">
        <v>33</v>
      </c>
      <c r="E112" s="7">
        <v>2</v>
      </c>
      <c r="F112" s="8" t="s">
        <v>18</v>
      </c>
      <c r="G112" s="8">
        <v>43518</v>
      </c>
      <c r="H112" s="9">
        <v>1</v>
      </c>
      <c r="I112" s="42">
        <v>7</v>
      </c>
      <c r="J112" s="6" t="s">
        <v>20</v>
      </c>
      <c r="K112" s="6"/>
      <c r="L112" s="6" t="b">
        <v>0</v>
      </c>
      <c r="M112" s="13"/>
      <c r="N112" s="13" t="s">
        <v>126</v>
      </c>
      <c r="O112" s="13" t="s">
        <v>143</v>
      </c>
      <c r="P112" s="13"/>
      <c r="Q112" s="13"/>
      <c r="R112" s="13"/>
      <c r="S112" s="13" t="s">
        <v>126</v>
      </c>
      <c r="T112" s="15" t="s">
        <v>125</v>
      </c>
      <c r="U112" s="15" t="b">
        <v>0</v>
      </c>
      <c r="V112" s="15" t="b">
        <v>0</v>
      </c>
      <c r="W112" s="23"/>
      <c r="X112" s="16"/>
      <c r="Y112" s="24">
        <v>43465</v>
      </c>
      <c r="Z112" s="17" t="s">
        <v>158</v>
      </c>
      <c r="AA112" s="6"/>
      <c r="AB112" s="4"/>
      <c r="AC112" t="str">
        <f t="shared" si="6"/>
        <v>NO</v>
      </c>
      <c r="AD112" t="str">
        <f t="shared" si="7"/>
        <v/>
      </c>
      <c r="AE112" t="str">
        <f t="shared" si="8"/>
        <v>+Cartridge</v>
      </c>
      <c r="AF112" t="str">
        <f t="shared" si="9"/>
        <v>+Cartridge</v>
      </c>
    </row>
    <row r="113" spans="1:32" x14ac:dyDescent="0.25">
      <c r="A113" s="3" t="str">
        <f t="shared" si="5"/>
        <v>70411-33</v>
      </c>
      <c r="B113" s="5">
        <v>70411</v>
      </c>
      <c r="C113" s="6" t="s">
        <v>157</v>
      </c>
      <c r="D113" s="5">
        <v>33</v>
      </c>
      <c r="E113" s="7">
        <v>3</v>
      </c>
      <c r="F113" s="14" t="s">
        <v>18</v>
      </c>
      <c r="G113" s="14">
        <v>43525</v>
      </c>
      <c r="H113" s="9">
        <v>1</v>
      </c>
      <c r="I113" s="7">
        <v>7</v>
      </c>
      <c r="J113" s="6" t="s">
        <v>20</v>
      </c>
      <c r="K113" s="6"/>
      <c r="L113" s="6" t="b">
        <v>0</v>
      </c>
      <c r="M113" s="3"/>
      <c r="N113" s="3"/>
      <c r="O113" s="3"/>
      <c r="P113" s="3"/>
      <c r="Q113" s="3"/>
      <c r="R113" s="3"/>
      <c r="S113" s="3"/>
      <c r="T113" s="10" t="s">
        <v>125</v>
      </c>
      <c r="U113" s="10" t="b">
        <v>0</v>
      </c>
      <c r="V113" s="10" t="b">
        <v>0</v>
      </c>
      <c r="W113" s="25"/>
      <c r="X113" s="11"/>
      <c r="Y113" s="26"/>
      <c r="Z113" s="12" t="s">
        <v>158</v>
      </c>
      <c r="AA113" s="6"/>
      <c r="AB113" s="4"/>
      <c r="AC113" t="str">
        <f t="shared" si="6"/>
        <v>NO</v>
      </c>
      <c r="AD113" t="str">
        <f t="shared" si="7"/>
        <v>Material</v>
      </c>
      <c r="AE113" t="str">
        <f t="shared" si="8"/>
        <v>+Cartridge</v>
      </c>
      <c r="AF113" t="str">
        <f t="shared" si="9"/>
        <v>Material+Cartridge</v>
      </c>
    </row>
    <row r="114" spans="1:32" x14ac:dyDescent="0.25">
      <c r="A114" s="13" t="str">
        <f t="shared" si="5"/>
        <v>70411-37</v>
      </c>
      <c r="B114" s="5">
        <v>70411</v>
      </c>
      <c r="C114" s="6" t="s">
        <v>160</v>
      </c>
      <c r="D114" s="5">
        <v>37</v>
      </c>
      <c r="E114" s="7">
        <v>2</v>
      </c>
      <c r="F114" s="14" t="s">
        <v>18</v>
      </c>
      <c r="G114" s="14">
        <v>43504</v>
      </c>
      <c r="H114" s="9">
        <v>1</v>
      </c>
      <c r="I114" s="7">
        <v>7</v>
      </c>
      <c r="J114" s="6" t="s">
        <v>37</v>
      </c>
      <c r="K114" s="6" t="s">
        <v>156</v>
      </c>
      <c r="L114" s="6" t="b">
        <v>1</v>
      </c>
      <c r="M114" s="13" t="s">
        <v>126</v>
      </c>
      <c r="N114" s="13" t="s">
        <v>126</v>
      </c>
      <c r="O114" s="13" t="s">
        <v>143</v>
      </c>
      <c r="P114" s="13" t="s">
        <v>143</v>
      </c>
      <c r="Q114" s="13" t="s">
        <v>126</v>
      </c>
      <c r="R114" s="13"/>
      <c r="S114" s="13" t="s">
        <v>126</v>
      </c>
      <c r="T114" s="15" t="s">
        <v>125</v>
      </c>
      <c r="U114" s="15" t="b">
        <v>1</v>
      </c>
      <c r="V114" s="15" t="b">
        <v>0</v>
      </c>
      <c r="W114" s="23">
        <v>43500.710601851853</v>
      </c>
      <c r="X114" s="16"/>
      <c r="Y114" s="24">
        <v>43467</v>
      </c>
      <c r="Z114" s="17" t="s">
        <v>244</v>
      </c>
      <c r="AA114" s="6"/>
      <c r="AB114" s="4"/>
      <c r="AC114" t="str">
        <f t="shared" si="6"/>
        <v>OK</v>
      </c>
      <c r="AD114" t="str">
        <f t="shared" si="7"/>
        <v/>
      </c>
      <c r="AE114" t="str">
        <f t="shared" si="8"/>
        <v/>
      </c>
      <c r="AF114" t="str">
        <f t="shared" si="9"/>
        <v/>
      </c>
    </row>
    <row r="115" spans="1:32" x14ac:dyDescent="0.25">
      <c r="A115" s="3" t="str">
        <f t="shared" si="5"/>
        <v>70411-5</v>
      </c>
      <c r="B115" s="5">
        <v>70411</v>
      </c>
      <c r="C115" s="6" t="s">
        <v>162</v>
      </c>
      <c r="D115" s="5">
        <v>5</v>
      </c>
      <c r="E115" s="7">
        <v>2</v>
      </c>
      <c r="F115" s="8" t="s">
        <v>18</v>
      </c>
      <c r="G115" s="8">
        <v>43511</v>
      </c>
      <c r="H115" s="9">
        <v>1</v>
      </c>
      <c r="I115" s="42">
        <v>7</v>
      </c>
      <c r="J115" s="6" t="s">
        <v>20</v>
      </c>
      <c r="K115" s="6" t="s">
        <v>168</v>
      </c>
      <c r="L115" s="6" t="b">
        <v>0</v>
      </c>
      <c r="M115" s="3"/>
      <c r="N115" s="3" t="s">
        <v>126</v>
      </c>
      <c r="O115" s="3" t="s">
        <v>143</v>
      </c>
      <c r="P115" s="3"/>
      <c r="Q115" s="3" t="s">
        <v>143</v>
      </c>
      <c r="R115" s="3" t="s">
        <v>126</v>
      </c>
      <c r="S115" s="3"/>
      <c r="T115" s="10" t="s">
        <v>125</v>
      </c>
      <c r="U115" s="10" t="b">
        <v>0</v>
      </c>
      <c r="V115" s="10" t="b">
        <v>0</v>
      </c>
      <c r="W115" s="25"/>
      <c r="X115" s="11"/>
      <c r="Y115" s="26">
        <v>43472</v>
      </c>
      <c r="Z115" s="12" t="s">
        <v>271</v>
      </c>
      <c r="AA115" s="6"/>
      <c r="AB115" s="4"/>
      <c r="AC115" t="str">
        <f t="shared" si="6"/>
        <v>NO</v>
      </c>
      <c r="AD115" t="str">
        <f t="shared" si="7"/>
        <v/>
      </c>
      <c r="AE115" t="str">
        <f t="shared" si="8"/>
        <v/>
      </c>
      <c r="AF115" t="str">
        <f t="shared" si="9"/>
        <v/>
      </c>
    </row>
    <row r="116" spans="1:32" x14ac:dyDescent="0.25">
      <c r="A116" s="13" t="str">
        <f t="shared" si="5"/>
        <v>70428-1</v>
      </c>
      <c r="B116" s="5">
        <v>70428</v>
      </c>
      <c r="C116" s="6" t="s">
        <v>394</v>
      </c>
      <c r="D116" s="5">
        <v>1</v>
      </c>
      <c r="E116" s="7">
        <v>1</v>
      </c>
      <c r="F116" s="14" t="s">
        <v>18</v>
      </c>
      <c r="G116" s="14">
        <v>43515</v>
      </c>
      <c r="H116" s="9">
        <v>1</v>
      </c>
      <c r="I116" s="7">
        <v>12</v>
      </c>
      <c r="J116" s="6" t="s">
        <v>20</v>
      </c>
      <c r="K116" s="6"/>
      <c r="L116" s="6" t="b">
        <v>0</v>
      </c>
      <c r="M116" s="13"/>
      <c r="N116" s="13"/>
      <c r="O116" s="13"/>
      <c r="P116" s="13"/>
      <c r="Q116" s="13"/>
      <c r="R116" s="13"/>
      <c r="S116" s="13"/>
      <c r="T116" s="15" t="s">
        <v>125</v>
      </c>
      <c r="U116" s="15" t="b">
        <v>0</v>
      </c>
      <c r="V116" s="15" t="b">
        <v>0</v>
      </c>
      <c r="W116" s="23"/>
      <c r="X116" s="16"/>
      <c r="Y116" s="24"/>
      <c r="Z116" s="17" t="s">
        <v>195</v>
      </c>
      <c r="AA116" s="6"/>
      <c r="AB116" s="4"/>
      <c r="AC116" t="str">
        <f t="shared" si="6"/>
        <v>NO</v>
      </c>
      <c r="AD116" t="str">
        <f t="shared" si="7"/>
        <v>Material</v>
      </c>
      <c r="AE116" t="str">
        <f t="shared" si="8"/>
        <v>+Cartridge</v>
      </c>
      <c r="AF116" t="str">
        <f t="shared" si="9"/>
        <v>Material+Cartridge</v>
      </c>
    </row>
    <row r="117" spans="1:32" x14ac:dyDescent="0.25">
      <c r="A117" s="3" t="str">
        <f t="shared" si="5"/>
        <v>70428-2</v>
      </c>
      <c r="B117" s="5">
        <v>70428</v>
      </c>
      <c r="C117" s="6" t="s">
        <v>2872</v>
      </c>
      <c r="D117" s="5">
        <v>2</v>
      </c>
      <c r="E117" s="7">
        <v>1</v>
      </c>
      <c r="F117" s="8" t="s">
        <v>18</v>
      </c>
      <c r="G117" s="8">
        <v>43515</v>
      </c>
      <c r="H117" s="9">
        <v>1</v>
      </c>
      <c r="I117" s="7">
        <v>12</v>
      </c>
      <c r="J117" s="6" t="s">
        <v>20</v>
      </c>
      <c r="K117" s="6"/>
      <c r="L117" s="6" t="b">
        <v>0</v>
      </c>
      <c r="M117" s="3"/>
      <c r="N117" s="3"/>
      <c r="O117" s="3"/>
      <c r="P117" s="3"/>
      <c r="Q117" s="3"/>
      <c r="R117" s="3"/>
      <c r="S117" s="3"/>
      <c r="T117" s="10" t="s">
        <v>125</v>
      </c>
      <c r="U117" s="10" t="b">
        <v>0</v>
      </c>
      <c r="V117" s="10" t="b">
        <v>0</v>
      </c>
      <c r="W117" s="25"/>
      <c r="X117" s="11"/>
      <c r="Y117" s="26"/>
      <c r="Z117" s="12" t="s">
        <v>195</v>
      </c>
      <c r="AA117" s="6"/>
      <c r="AB117" s="4"/>
      <c r="AC117" t="str">
        <f t="shared" si="6"/>
        <v>NO</v>
      </c>
      <c r="AD117" t="str">
        <f t="shared" si="7"/>
        <v>Material</v>
      </c>
      <c r="AE117" t="str">
        <f t="shared" si="8"/>
        <v>+Cartridge</v>
      </c>
      <c r="AF117" t="str">
        <f t="shared" si="9"/>
        <v>Material+Cartridge</v>
      </c>
    </row>
    <row r="118" spans="1:32" x14ac:dyDescent="0.25">
      <c r="A118" s="13" t="str">
        <f t="shared" si="5"/>
        <v>70428-3</v>
      </c>
      <c r="B118" s="5">
        <v>70428</v>
      </c>
      <c r="C118" s="6" t="s">
        <v>2873</v>
      </c>
      <c r="D118" s="5">
        <v>3</v>
      </c>
      <c r="E118" s="7">
        <v>1</v>
      </c>
      <c r="F118" s="8" t="s">
        <v>18</v>
      </c>
      <c r="G118" s="8">
        <v>43515</v>
      </c>
      <c r="H118" s="9">
        <v>1</v>
      </c>
      <c r="I118" s="7">
        <v>12</v>
      </c>
      <c r="J118" s="6" t="s">
        <v>20</v>
      </c>
      <c r="K118" s="6"/>
      <c r="L118" s="6" t="b">
        <v>0</v>
      </c>
      <c r="M118" s="13"/>
      <c r="N118" s="13"/>
      <c r="O118" s="13"/>
      <c r="P118" s="13"/>
      <c r="Q118" s="13"/>
      <c r="R118" s="13"/>
      <c r="S118" s="13"/>
      <c r="T118" s="15" t="s">
        <v>125</v>
      </c>
      <c r="U118" s="15" t="b">
        <v>0</v>
      </c>
      <c r="V118" s="15" t="b">
        <v>0</v>
      </c>
      <c r="W118" s="23"/>
      <c r="X118" s="16"/>
      <c r="Y118" s="24"/>
      <c r="Z118" s="17" t="s">
        <v>195</v>
      </c>
      <c r="AA118" s="6"/>
      <c r="AB118" s="4"/>
      <c r="AC118" t="str">
        <f t="shared" si="6"/>
        <v>NO</v>
      </c>
      <c r="AD118" t="str">
        <f t="shared" si="7"/>
        <v>Material</v>
      </c>
      <c r="AE118" t="str">
        <f t="shared" si="8"/>
        <v>+Cartridge</v>
      </c>
      <c r="AF118" t="str">
        <f t="shared" si="9"/>
        <v>Material+Cartridge</v>
      </c>
    </row>
    <row r="119" spans="1:32" x14ac:dyDescent="0.25">
      <c r="A119" s="3" t="str">
        <f t="shared" si="5"/>
        <v>70428-4</v>
      </c>
      <c r="B119" s="5">
        <v>70428</v>
      </c>
      <c r="C119" s="6" t="s">
        <v>2874</v>
      </c>
      <c r="D119" s="5">
        <v>4</v>
      </c>
      <c r="E119" s="7">
        <v>1</v>
      </c>
      <c r="F119" s="14" t="s">
        <v>18</v>
      </c>
      <c r="G119" s="14">
        <v>43515</v>
      </c>
      <c r="H119" s="9">
        <v>2</v>
      </c>
      <c r="I119" s="7">
        <v>12</v>
      </c>
      <c r="J119" s="6" t="s">
        <v>20</v>
      </c>
      <c r="K119" s="6"/>
      <c r="L119" s="6" t="b">
        <v>0</v>
      </c>
      <c r="M119" s="3"/>
      <c r="N119" s="3"/>
      <c r="O119" s="3"/>
      <c r="P119" s="3"/>
      <c r="Q119" s="3"/>
      <c r="R119" s="3"/>
      <c r="S119" s="3"/>
      <c r="T119" s="10" t="s">
        <v>125</v>
      </c>
      <c r="U119" s="10" t="b">
        <v>0</v>
      </c>
      <c r="V119" s="10" t="b">
        <v>0</v>
      </c>
      <c r="W119" s="25"/>
      <c r="X119" s="11"/>
      <c r="Y119" s="26"/>
      <c r="Z119" s="12" t="s">
        <v>195</v>
      </c>
      <c r="AA119" s="6"/>
      <c r="AB119" s="4"/>
      <c r="AC119" t="str">
        <f t="shared" si="6"/>
        <v>NO</v>
      </c>
      <c r="AD119" t="str">
        <f t="shared" si="7"/>
        <v>Material</v>
      </c>
      <c r="AE119" t="str">
        <f t="shared" si="8"/>
        <v>+Cartridge</v>
      </c>
      <c r="AF119" t="str">
        <f t="shared" si="9"/>
        <v>Material+Cartridge</v>
      </c>
    </row>
    <row r="120" spans="1:32" x14ac:dyDescent="0.25">
      <c r="A120" s="13" t="str">
        <f t="shared" si="5"/>
        <v>70428-5</v>
      </c>
      <c r="B120" s="5">
        <v>70428</v>
      </c>
      <c r="C120" s="6" t="s">
        <v>2875</v>
      </c>
      <c r="D120" s="5">
        <v>5</v>
      </c>
      <c r="E120" s="7">
        <v>1</v>
      </c>
      <c r="F120" s="8" t="s">
        <v>18</v>
      </c>
      <c r="G120" s="8">
        <v>43515</v>
      </c>
      <c r="H120" s="9">
        <v>1</v>
      </c>
      <c r="I120" s="7">
        <v>12</v>
      </c>
      <c r="J120" s="6" t="s">
        <v>20</v>
      </c>
      <c r="K120" s="6"/>
      <c r="L120" s="6" t="b">
        <v>0</v>
      </c>
      <c r="M120" s="13"/>
      <c r="N120" s="13"/>
      <c r="O120" s="13"/>
      <c r="P120" s="13"/>
      <c r="Q120" s="13"/>
      <c r="R120" s="13"/>
      <c r="S120" s="13"/>
      <c r="T120" s="15" t="s">
        <v>125</v>
      </c>
      <c r="U120" s="15" t="b">
        <v>0</v>
      </c>
      <c r="V120" s="15" t="b">
        <v>0</v>
      </c>
      <c r="W120" s="23"/>
      <c r="X120" s="16"/>
      <c r="Y120" s="24"/>
      <c r="Z120" s="17" t="s">
        <v>195</v>
      </c>
      <c r="AA120" s="6"/>
      <c r="AB120" s="4"/>
      <c r="AC120" t="str">
        <f t="shared" si="6"/>
        <v>NO</v>
      </c>
      <c r="AD120" t="str">
        <f t="shared" si="7"/>
        <v>Material</v>
      </c>
      <c r="AE120" t="str">
        <f t="shared" si="8"/>
        <v>+Cartridge</v>
      </c>
      <c r="AF120" t="str">
        <f t="shared" si="9"/>
        <v>Material+Cartridge</v>
      </c>
    </row>
    <row r="121" spans="1:32" x14ac:dyDescent="0.25">
      <c r="A121" s="3" t="str">
        <f t="shared" si="5"/>
        <v>70428-6</v>
      </c>
      <c r="B121" s="5">
        <v>70428</v>
      </c>
      <c r="C121" s="6" t="s">
        <v>2876</v>
      </c>
      <c r="D121" s="5">
        <v>6</v>
      </c>
      <c r="E121" s="7">
        <v>1</v>
      </c>
      <c r="F121" s="8" t="s">
        <v>18</v>
      </c>
      <c r="G121" s="8">
        <v>43515</v>
      </c>
      <c r="H121" s="9">
        <v>2</v>
      </c>
      <c r="I121" s="7">
        <v>12</v>
      </c>
      <c r="J121" s="6" t="s">
        <v>20</v>
      </c>
      <c r="K121" s="6"/>
      <c r="L121" s="6" t="b">
        <v>0</v>
      </c>
      <c r="M121" s="3"/>
      <c r="N121" s="3"/>
      <c r="O121" s="3"/>
      <c r="P121" s="3"/>
      <c r="Q121" s="3"/>
      <c r="R121" s="3"/>
      <c r="S121" s="3"/>
      <c r="T121" s="10" t="s">
        <v>125</v>
      </c>
      <c r="U121" s="10" t="b">
        <v>0</v>
      </c>
      <c r="V121" s="10" t="b">
        <v>0</v>
      </c>
      <c r="W121" s="25"/>
      <c r="X121" s="11"/>
      <c r="Y121" s="26"/>
      <c r="Z121" s="12" t="s">
        <v>195</v>
      </c>
      <c r="AA121" s="6"/>
      <c r="AB121" s="4"/>
      <c r="AC121" t="str">
        <f t="shared" si="6"/>
        <v>NO</v>
      </c>
      <c r="AD121" t="str">
        <f t="shared" si="7"/>
        <v>Material</v>
      </c>
      <c r="AE121" t="str">
        <f t="shared" si="8"/>
        <v>+Cartridge</v>
      </c>
      <c r="AF121" t="str">
        <f t="shared" si="9"/>
        <v>Material+Cartridge</v>
      </c>
    </row>
    <row r="122" spans="1:32" x14ac:dyDescent="0.25">
      <c r="A122" s="13" t="str">
        <f t="shared" si="5"/>
        <v>70428-7</v>
      </c>
      <c r="B122" s="5">
        <v>70428</v>
      </c>
      <c r="C122" s="6" t="s">
        <v>2877</v>
      </c>
      <c r="D122" s="5">
        <v>7</v>
      </c>
      <c r="E122" s="7">
        <v>1</v>
      </c>
      <c r="F122" s="8" t="s">
        <v>18</v>
      </c>
      <c r="G122" s="8">
        <v>43515</v>
      </c>
      <c r="H122" s="9">
        <v>2</v>
      </c>
      <c r="I122" s="7">
        <v>12</v>
      </c>
      <c r="J122" s="6" t="s">
        <v>20</v>
      </c>
      <c r="K122" s="6"/>
      <c r="L122" s="6" t="b">
        <v>0</v>
      </c>
      <c r="M122" s="13"/>
      <c r="N122" s="13"/>
      <c r="O122" s="13"/>
      <c r="P122" s="13"/>
      <c r="Q122" s="13"/>
      <c r="R122" s="13"/>
      <c r="S122" s="13"/>
      <c r="T122" s="15" t="s">
        <v>125</v>
      </c>
      <c r="U122" s="15" t="b">
        <v>0</v>
      </c>
      <c r="V122" s="15" t="b">
        <v>0</v>
      </c>
      <c r="W122" s="23"/>
      <c r="X122" s="16"/>
      <c r="Y122" s="24"/>
      <c r="Z122" s="17" t="s">
        <v>195</v>
      </c>
      <c r="AA122" s="6"/>
      <c r="AB122" s="4"/>
      <c r="AC122" t="str">
        <f t="shared" si="6"/>
        <v>NO</v>
      </c>
      <c r="AD122" t="str">
        <f t="shared" si="7"/>
        <v>Material</v>
      </c>
      <c r="AE122" t="str">
        <f t="shared" si="8"/>
        <v>+Cartridge</v>
      </c>
      <c r="AF122" t="str">
        <f t="shared" si="9"/>
        <v>Material+Cartridge</v>
      </c>
    </row>
    <row r="123" spans="1:32" x14ac:dyDescent="0.25">
      <c r="A123" s="3" t="str">
        <f t="shared" si="5"/>
        <v>70428-9</v>
      </c>
      <c r="B123" s="5">
        <v>70428</v>
      </c>
      <c r="C123" s="6" t="s">
        <v>2878</v>
      </c>
      <c r="D123" s="5">
        <v>9</v>
      </c>
      <c r="E123" s="7">
        <v>1</v>
      </c>
      <c r="F123" s="8" t="s">
        <v>18</v>
      </c>
      <c r="G123" s="8">
        <v>43515</v>
      </c>
      <c r="H123" s="9">
        <v>2</v>
      </c>
      <c r="I123" s="7">
        <v>12</v>
      </c>
      <c r="J123" s="6" t="s">
        <v>20</v>
      </c>
      <c r="K123" s="6"/>
      <c r="L123" s="6" t="b">
        <v>0</v>
      </c>
      <c r="M123" s="3"/>
      <c r="N123" s="3"/>
      <c r="O123" s="3"/>
      <c r="P123" s="3"/>
      <c r="Q123" s="3"/>
      <c r="R123" s="3"/>
      <c r="S123" s="3"/>
      <c r="T123" s="10" t="s">
        <v>125</v>
      </c>
      <c r="U123" s="10" t="b">
        <v>0</v>
      </c>
      <c r="V123" s="10" t="b">
        <v>0</v>
      </c>
      <c r="W123" s="25"/>
      <c r="X123" s="11"/>
      <c r="Y123" s="26"/>
      <c r="Z123" s="12" t="s">
        <v>195</v>
      </c>
      <c r="AA123" s="6"/>
      <c r="AB123" s="4"/>
      <c r="AC123" t="str">
        <f t="shared" si="6"/>
        <v>NO</v>
      </c>
      <c r="AD123" t="str">
        <f t="shared" si="7"/>
        <v>Material</v>
      </c>
      <c r="AE123" t="str">
        <f t="shared" si="8"/>
        <v>+Cartridge</v>
      </c>
      <c r="AF123" t="str">
        <f t="shared" si="9"/>
        <v>Material+Cartridge</v>
      </c>
    </row>
    <row r="124" spans="1:32" x14ac:dyDescent="0.25">
      <c r="A124" s="13" t="str">
        <f t="shared" si="5"/>
        <v>70634-1</v>
      </c>
      <c r="B124" s="5">
        <v>70634</v>
      </c>
      <c r="C124" s="6" t="s">
        <v>209</v>
      </c>
      <c r="D124" s="5">
        <v>1</v>
      </c>
      <c r="E124" s="7">
        <v>1</v>
      </c>
      <c r="F124" s="8" t="s">
        <v>19</v>
      </c>
      <c r="G124" s="8">
        <v>43497</v>
      </c>
      <c r="H124" s="9">
        <v>20</v>
      </c>
      <c r="I124" s="7">
        <v>4</v>
      </c>
      <c r="J124" s="6" t="s">
        <v>31</v>
      </c>
      <c r="K124" s="6"/>
      <c r="L124" s="6" t="b">
        <v>1</v>
      </c>
      <c r="M124" s="13" t="s">
        <v>126</v>
      </c>
      <c r="N124" s="13" t="s">
        <v>126</v>
      </c>
      <c r="O124" s="13" t="s">
        <v>143</v>
      </c>
      <c r="P124" s="13" t="s">
        <v>143</v>
      </c>
      <c r="Q124" s="13" t="s">
        <v>125</v>
      </c>
      <c r="R124" s="13" t="s">
        <v>126</v>
      </c>
      <c r="S124" s="13" t="s">
        <v>126</v>
      </c>
      <c r="T124" s="15" t="s">
        <v>125</v>
      </c>
      <c r="U124" s="15" t="b">
        <v>1</v>
      </c>
      <c r="V124" s="15" t="b">
        <v>1</v>
      </c>
      <c r="W124" s="23">
        <v>43497.61928240741</v>
      </c>
      <c r="X124" s="16"/>
      <c r="Y124" s="24">
        <v>43490</v>
      </c>
      <c r="Z124" s="17" t="s">
        <v>212</v>
      </c>
      <c r="AA124" s="6"/>
      <c r="AB124" s="4"/>
      <c r="AC124" t="str">
        <f t="shared" si="6"/>
        <v>OK</v>
      </c>
      <c r="AD124" t="str">
        <f t="shared" si="7"/>
        <v/>
      </c>
      <c r="AE124" t="str">
        <f t="shared" si="8"/>
        <v/>
      </c>
      <c r="AF124" t="str">
        <f t="shared" si="9"/>
        <v/>
      </c>
    </row>
    <row r="125" spans="1:32" x14ac:dyDescent="0.25">
      <c r="A125" s="3" t="str">
        <f t="shared" si="5"/>
        <v>70634-2</v>
      </c>
      <c r="B125" s="5">
        <v>70634</v>
      </c>
      <c r="C125" s="40" t="s">
        <v>209</v>
      </c>
      <c r="D125" s="5">
        <v>2</v>
      </c>
      <c r="E125" s="7">
        <v>1</v>
      </c>
      <c r="F125" s="8" t="s">
        <v>19</v>
      </c>
      <c r="G125" s="8">
        <v>43497</v>
      </c>
      <c r="H125" s="9">
        <v>28</v>
      </c>
      <c r="I125" s="7">
        <v>4</v>
      </c>
      <c r="J125" s="6" t="s">
        <v>31</v>
      </c>
      <c r="K125" s="6" t="s">
        <v>141</v>
      </c>
      <c r="L125" s="6" t="b">
        <v>1</v>
      </c>
      <c r="M125" s="3" t="s">
        <v>126</v>
      </c>
      <c r="N125" s="3" t="s">
        <v>126</v>
      </c>
      <c r="O125" s="3" t="s">
        <v>143</v>
      </c>
      <c r="P125" s="3" t="s">
        <v>143</v>
      </c>
      <c r="Q125" s="3" t="s">
        <v>125</v>
      </c>
      <c r="R125" s="3" t="s">
        <v>126</v>
      </c>
      <c r="S125" s="3" t="s">
        <v>126</v>
      </c>
      <c r="T125" s="10" t="s">
        <v>125</v>
      </c>
      <c r="U125" s="10" t="b">
        <v>1</v>
      </c>
      <c r="V125" s="10" t="b">
        <v>1</v>
      </c>
      <c r="W125" s="25">
        <v>43497.619293981479</v>
      </c>
      <c r="X125" s="11"/>
      <c r="Y125" s="26">
        <v>43490</v>
      </c>
      <c r="Z125" s="12" t="s">
        <v>212</v>
      </c>
      <c r="AA125" s="6"/>
      <c r="AB125" s="4"/>
      <c r="AC125" t="str">
        <f t="shared" si="6"/>
        <v>OK</v>
      </c>
      <c r="AD125" t="str">
        <f t="shared" si="7"/>
        <v/>
      </c>
      <c r="AE125" t="str">
        <f t="shared" si="8"/>
        <v/>
      </c>
      <c r="AF125" t="str">
        <f t="shared" si="9"/>
        <v/>
      </c>
    </row>
    <row r="126" spans="1:32" x14ac:dyDescent="0.25">
      <c r="A126" s="13" t="str">
        <f t="shared" si="5"/>
        <v>70634-3</v>
      </c>
      <c r="B126" s="27">
        <v>70634</v>
      </c>
      <c r="C126" s="28" t="s">
        <v>209</v>
      </c>
      <c r="D126" s="27">
        <v>3</v>
      </c>
      <c r="E126" s="29">
        <v>1</v>
      </c>
      <c r="F126" s="30" t="s">
        <v>19</v>
      </c>
      <c r="G126" s="30">
        <v>43497</v>
      </c>
      <c r="H126" s="31">
        <v>21</v>
      </c>
      <c r="I126" s="29">
        <v>4</v>
      </c>
      <c r="J126" s="28" t="s">
        <v>31</v>
      </c>
      <c r="K126" s="46" t="s">
        <v>141</v>
      </c>
      <c r="L126" s="28" t="b">
        <v>1</v>
      </c>
      <c r="M126" s="13" t="s">
        <v>126</v>
      </c>
      <c r="N126" s="13" t="s">
        <v>126</v>
      </c>
      <c r="O126" s="13" t="s">
        <v>143</v>
      </c>
      <c r="P126" s="13" t="s">
        <v>143</v>
      </c>
      <c r="Q126" s="13" t="s">
        <v>125</v>
      </c>
      <c r="R126" s="13" t="s">
        <v>126</v>
      </c>
      <c r="S126" s="13" t="s">
        <v>126</v>
      </c>
      <c r="T126" s="15" t="s">
        <v>125</v>
      </c>
      <c r="U126" s="15" t="b">
        <v>1</v>
      </c>
      <c r="V126" s="15" t="b">
        <v>1</v>
      </c>
      <c r="W126" s="23">
        <v>43497.619305555556</v>
      </c>
      <c r="X126" s="16"/>
      <c r="Y126" s="24">
        <v>43490</v>
      </c>
      <c r="Z126" s="17" t="s">
        <v>212</v>
      </c>
      <c r="AA126" s="6"/>
      <c r="AB126" s="4"/>
      <c r="AC126" t="str">
        <f t="shared" si="6"/>
        <v>OK</v>
      </c>
      <c r="AD126" t="str">
        <f t="shared" si="7"/>
        <v/>
      </c>
      <c r="AE126" t="str">
        <f t="shared" si="8"/>
        <v/>
      </c>
      <c r="AF126" t="str">
        <f t="shared" si="9"/>
        <v/>
      </c>
    </row>
    <row r="127" spans="1:32" x14ac:dyDescent="0.25">
      <c r="A127" s="3" t="str">
        <f t="shared" si="5"/>
        <v>70634-4</v>
      </c>
      <c r="B127" s="27">
        <v>70634</v>
      </c>
      <c r="C127" s="28" t="s">
        <v>209</v>
      </c>
      <c r="D127" s="27">
        <v>4</v>
      </c>
      <c r="E127" s="29">
        <v>1</v>
      </c>
      <c r="F127" s="30" t="s">
        <v>19</v>
      </c>
      <c r="G127" s="30">
        <v>43497</v>
      </c>
      <c r="H127" s="31">
        <v>28</v>
      </c>
      <c r="I127" s="29">
        <v>4</v>
      </c>
      <c r="J127" s="28" t="s">
        <v>31</v>
      </c>
      <c r="K127" s="46" t="s">
        <v>168</v>
      </c>
      <c r="L127" s="28" t="b">
        <v>1</v>
      </c>
      <c r="M127" s="3" t="s">
        <v>126</v>
      </c>
      <c r="N127" s="3" t="s">
        <v>126</v>
      </c>
      <c r="O127" s="3" t="s">
        <v>143</v>
      </c>
      <c r="P127" s="3" t="s">
        <v>143</v>
      </c>
      <c r="Q127" s="3" t="s">
        <v>125</v>
      </c>
      <c r="R127" s="3" t="s">
        <v>126</v>
      </c>
      <c r="S127" s="3" t="s">
        <v>126</v>
      </c>
      <c r="T127" s="10" t="s">
        <v>125</v>
      </c>
      <c r="U127" s="10" t="b">
        <v>1</v>
      </c>
      <c r="V127" s="10" t="b">
        <v>1</v>
      </c>
      <c r="W127" s="25">
        <v>43497.619317129633</v>
      </c>
      <c r="X127" s="11"/>
      <c r="Y127" s="26">
        <v>43490</v>
      </c>
      <c r="Z127" s="12" t="s">
        <v>212</v>
      </c>
      <c r="AA127" s="6"/>
      <c r="AB127" s="4"/>
      <c r="AC127" t="str">
        <f t="shared" si="6"/>
        <v>OK</v>
      </c>
      <c r="AD127" t="str">
        <f t="shared" si="7"/>
        <v/>
      </c>
      <c r="AE127" t="str">
        <f t="shared" si="8"/>
        <v/>
      </c>
      <c r="AF127" t="str">
        <f t="shared" si="9"/>
        <v/>
      </c>
    </row>
    <row r="128" spans="1:32" x14ac:dyDescent="0.25">
      <c r="A128" s="13" t="str">
        <f t="shared" si="5"/>
        <v>70875-1</v>
      </c>
      <c r="B128" s="5">
        <v>70875</v>
      </c>
      <c r="C128" s="6" t="s">
        <v>176</v>
      </c>
      <c r="D128" s="5">
        <v>1</v>
      </c>
      <c r="E128" s="7">
        <v>1</v>
      </c>
      <c r="F128" s="8" t="s">
        <v>18</v>
      </c>
      <c r="G128" s="8">
        <v>43507</v>
      </c>
      <c r="H128" s="9">
        <v>3</v>
      </c>
      <c r="I128" s="7">
        <v>12</v>
      </c>
      <c r="J128" s="6" t="s">
        <v>27</v>
      </c>
      <c r="K128" s="6"/>
      <c r="L128" s="6" t="b">
        <v>0</v>
      </c>
      <c r="M128" s="13" t="s">
        <v>126</v>
      </c>
      <c r="N128" s="13"/>
      <c r="O128" s="13"/>
      <c r="P128" s="13"/>
      <c r="Q128" s="13"/>
      <c r="R128" s="13"/>
      <c r="S128" s="13" t="s">
        <v>126</v>
      </c>
      <c r="T128" s="15" t="s">
        <v>130</v>
      </c>
      <c r="U128" s="15" t="b">
        <v>0</v>
      </c>
      <c r="V128" s="15" t="b">
        <v>0</v>
      </c>
      <c r="W128" s="15"/>
      <c r="X128" s="16"/>
      <c r="Y128" s="24"/>
      <c r="Z128" s="17"/>
      <c r="AA128" s="6"/>
      <c r="AB128" s="4"/>
      <c r="AC128" t="str">
        <f t="shared" si="6"/>
        <v>NO</v>
      </c>
      <c r="AD128" t="str">
        <f t="shared" si="7"/>
        <v>Material</v>
      </c>
      <c r="AE128" t="str">
        <f t="shared" si="8"/>
        <v>+Cartridge</v>
      </c>
      <c r="AF128" t="str">
        <f t="shared" si="9"/>
        <v>Material+Cartridge</v>
      </c>
    </row>
    <row r="129" spans="1:32" x14ac:dyDescent="0.25">
      <c r="A129" s="3" t="str">
        <f t="shared" ref="A129:A192" si="10">_xlfn.CONCAT(B129,"-",D129)</f>
        <v>71700-10</v>
      </c>
      <c r="B129" s="5">
        <v>71700</v>
      </c>
      <c r="C129" s="6" t="s">
        <v>2879</v>
      </c>
      <c r="D129" s="5">
        <v>10</v>
      </c>
      <c r="E129" s="7">
        <v>1</v>
      </c>
      <c r="F129" s="8" t="s">
        <v>18</v>
      </c>
      <c r="G129" s="8">
        <v>43517</v>
      </c>
      <c r="H129" s="9">
        <v>3</v>
      </c>
      <c r="I129" s="7">
        <v>15</v>
      </c>
      <c r="J129" s="6" t="s">
        <v>20</v>
      </c>
      <c r="K129" s="6"/>
      <c r="L129" s="6" t="b">
        <v>0</v>
      </c>
      <c r="M129" s="3"/>
      <c r="N129" s="3"/>
      <c r="O129" s="3"/>
      <c r="P129" s="3"/>
      <c r="Q129" s="3"/>
      <c r="R129" s="3"/>
      <c r="S129" s="3"/>
      <c r="T129" s="10" t="s">
        <v>125</v>
      </c>
      <c r="U129" s="10" t="b">
        <v>0</v>
      </c>
      <c r="V129" s="10" t="b">
        <v>0</v>
      </c>
      <c r="W129" s="10"/>
      <c r="X129" s="11"/>
      <c r="Y129" s="26"/>
      <c r="Z129" s="12"/>
      <c r="AA129" s="6"/>
      <c r="AB129" s="4"/>
      <c r="AC129" t="str">
        <f t="shared" si="6"/>
        <v>NO</v>
      </c>
      <c r="AD129" t="str">
        <f t="shared" si="7"/>
        <v>Material</v>
      </c>
      <c r="AE129" t="str">
        <f t="shared" si="8"/>
        <v>+Cartridge</v>
      </c>
      <c r="AF129" t="str">
        <f t="shared" si="9"/>
        <v>Material+Cartridge</v>
      </c>
    </row>
    <row r="130" spans="1:32" x14ac:dyDescent="0.25">
      <c r="A130" s="13" t="str">
        <f t="shared" si="10"/>
        <v>71700-1</v>
      </c>
      <c r="B130" s="5">
        <v>71700</v>
      </c>
      <c r="C130" s="6" t="s">
        <v>406</v>
      </c>
      <c r="D130" s="5">
        <v>1</v>
      </c>
      <c r="E130" s="7">
        <v>1</v>
      </c>
      <c r="F130" s="8" t="s">
        <v>18</v>
      </c>
      <c r="G130" s="8">
        <v>43517</v>
      </c>
      <c r="H130" s="9">
        <v>3</v>
      </c>
      <c r="I130" s="7">
        <v>15</v>
      </c>
      <c r="J130" s="6" t="s">
        <v>20</v>
      </c>
      <c r="K130" s="6"/>
      <c r="L130" s="6" t="b">
        <v>0</v>
      </c>
      <c r="M130" s="13"/>
      <c r="N130" s="13"/>
      <c r="O130" s="13"/>
      <c r="P130" s="13"/>
      <c r="Q130" s="13"/>
      <c r="R130" s="13"/>
      <c r="S130" s="13"/>
      <c r="T130" s="15" t="s">
        <v>130</v>
      </c>
      <c r="U130" s="15" t="b">
        <v>0</v>
      </c>
      <c r="V130" s="15" t="b">
        <v>0</v>
      </c>
      <c r="W130" s="23"/>
      <c r="X130" s="16"/>
      <c r="Y130" s="24"/>
      <c r="Z130" s="17"/>
      <c r="AA130" s="6"/>
      <c r="AB130" s="4"/>
      <c r="AC130" t="str">
        <f t="shared" ref="AC130:AC193" si="11">IF(AND(OR(N130="yes",N130="NA"),OR(P130="yes",P130="NA",P130="Done"),OR(Q130="yes",Q130="NA")),"OK","NO")</f>
        <v>NO</v>
      </c>
      <c r="AD130" t="str">
        <f t="shared" ref="AD130:AD193" si="12">IF(OR(N130="",N130="NO"),"Material","")</f>
        <v>Material</v>
      </c>
      <c r="AE130" t="str">
        <f t="shared" ref="AE130:AE193" si="13">IF(OR(Q130="",Q130="NO"),"+Cartridge","")</f>
        <v>+Cartridge</v>
      </c>
      <c r="AF130" t="str">
        <f t="shared" ref="AF130:AF193" si="14">_xlfn.CONCAT(AD130,AE130)</f>
        <v>Material+Cartridge</v>
      </c>
    </row>
    <row r="131" spans="1:32" x14ac:dyDescent="0.25">
      <c r="A131" s="3" t="str">
        <f t="shared" si="10"/>
        <v>71700-11</v>
      </c>
      <c r="B131" s="5">
        <v>71700</v>
      </c>
      <c r="C131" s="6" t="s">
        <v>2880</v>
      </c>
      <c r="D131" s="5">
        <v>11</v>
      </c>
      <c r="E131" s="7">
        <v>1</v>
      </c>
      <c r="F131" s="8" t="s">
        <v>18</v>
      </c>
      <c r="G131" s="8">
        <v>43517</v>
      </c>
      <c r="H131" s="9">
        <v>1</v>
      </c>
      <c r="I131" s="42">
        <v>15</v>
      </c>
      <c r="J131" s="6" t="s">
        <v>20</v>
      </c>
      <c r="K131" s="6"/>
      <c r="L131" s="6" t="b">
        <v>0</v>
      </c>
      <c r="M131" s="3"/>
      <c r="N131" s="3"/>
      <c r="O131" s="3"/>
      <c r="P131" s="3"/>
      <c r="Q131" s="3"/>
      <c r="R131" s="3"/>
      <c r="S131" s="3"/>
      <c r="T131" s="10" t="s">
        <v>125</v>
      </c>
      <c r="U131" s="10" t="b">
        <v>0</v>
      </c>
      <c r="V131" s="10" t="b">
        <v>0</v>
      </c>
      <c r="W131" s="25"/>
      <c r="X131" s="11"/>
      <c r="Y131" s="26"/>
      <c r="Z131" s="12"/>
      <c r="AA131" s="6"/>
      <c r="AB131" s="4"/>
      <c r="AC131" t="str">
        <f t="shared" si="11"/>
        <v>NO</v>
      </c>
      <c r="AD131" t="str">
        <f t="shared" si="12"/>
        <v>Material</v>
      </c>
      <c r="AE131" t="str">
        <f t="shared" si="13"/>
        <v>+Cartridge</v>
      </c>
      <c r="AF131" t="str">
        <f t="shared" si="14"/>
        <v>Material+Cartridge</v>
      </c>
    </row>
    <row r="132" spans="1:32" x14ac:dyDescent="0.25">
      <c r="A132" s="13" t="str">
        <f t="shared" si="10"/>
        <v>71700-12</v>
      </c>
      <c r="B132" s="18">
        <v>71700</v>
      </c>
      <c r="C132" s="44" t="s">
        <v>2880</v>
      </c>
      <c r="D132" s="18">
        <v>12</v>
      </c>
      <c r="E132" s="20">
        <v>1</v>
      </c>
      <c r="F132" s="32" t="s">
        <v>18</v>
      </c>
      <c r="G132" s="32">
        <v>43517</v>
      </c>
      <c r="H132" s="22">
        <v>1</v>
      </c>
      <c r="I132" s="20">
        <v>15</v>
      </c>
      <c r="J132" s="19" t="s">
        <v>20</v>
      </c>
      <c r="K132" s="19"/>
      <c r="L132" s="19" t="b">
        <v>0</v>
      </c>
      <c r="M132" s="13"/>
      <c r="N132" s="13"/>
      <c r="O132" s="13"/>
      <c r="P132" s="13"/>
      <c r="Q132" s="13"/>
      <c r="R132" s="13"/>
      <c r="S132" s="13"/>
      <c r="T132" s="15" t="s">
        <v>125</v>
      </c>
      <c r="U132" s="15" t="b">
        <v>0</v>
      </c>
      <c r="V132" s="15" t="b">
        <v>0</v>
      </c>
      <c r="W132" s="15"/>
      <c r="X132" s="16"/>
      <c r="Y132" s="24"/>
      <c r="Z132" s="17"/>
      <c r="AA132" s="6"/>
      <c r="AB132" s="4"/>
      <c r="AC132" t="str">
        <f t="shared" si="11"/>
        <v>NO</v>
      </c>
      <c r="AD132" t="str">
        <f t="shared" si="12"/>
        <v>Material</v>
      </c>
      <c r="AE132" t="str">
        <f t="shared" si="13"/>
        <v>+Cartridge</v>
      </c>
      <c r="AF132" t="str">
        <f t="shared" si="14"/>
        <v>Material+Cartridge</v>
      </c>
    </row>
    <row r="133" spans="1:32" x14ac:dyDescent="0.25">
      <c r="A133" s="3" t="str">
        <f t="shared" si="10"/>
        <v>71700-13</v>
      </c>
      <c r="B133" s="5">
        <v>71700</v>
      </c>
      <c r="C133" s="6" t="s">
        <v>2881</v>
      </c>
      <c r="D133" s="5">
        <v>13</v>
      </c>
      <c r="E133" s="7">
        <v>1</v>
      </c>
      <c r="F133" s="8" t="s">
        <v>18</v>
      </c>
      <c r="G133" s="8">
        <v>43517</v>
      </c>
      <c r="H133" s="9">
        <v>2</v>
      </c>
      <c r="I133" s="7">
        <v>15</v>
      </c>
      <c r="J133" s="6" t="s">
        <v>20</v>
      </c>
      <c r="K133" s="6"/>
      <c r="L133" s="6" t="b">
        <v>0</v>
      </c>
      <c r="M133" s="3"/>
      <c r="N133" s="3"/>
      <c r="O133" s="3"/>
      <c r="P133" s="3"/>
      <c r="Q133" s="3"/>
      <c r="R133" s="3"/>
      <c r="S133" s="3"/>
      <c r="T133" s="10" t="s">
        <v>125</v>
      </c>
      <c r="U133" s="10" t="b">
        <v>0</v>
      </c>
      <c r="V133" s="10" t="b">
        <v>0</v>
      </c>
      <c r="W133" s="25"/>
      <c r="X133" s="11"/>
      <c r="Y133" s="26"/>
      <c r="Z133" s="12"/>
      <c r="AA133" s="6"/>
      <c r="AB133" s="4"/>
      <c r="AC133" t="str">
        <f t="shared" si="11"/>
        <v>NO</v>
      </c>
      <c r="AD133" t="str">
        <f t="shared" si="12"/>
        <v>Material</v>
      </c>
      <c r="AE133" t="str">
        <f t="shared" si="13"/>
        <v>+Cartridge</v>
      </c>
      <c r="AF133" t="str">
        <f t="shared" si="14"/>
        <v>Material+Cartridge</v>
      </c>
    </row>
    <row r="134" spans="1:32" x14ac:dyDescent="0.25">
      <c r="A134" s="13" t="str">
        <f t="shared" si="10"/>
        <v>71700-14</v>
      </c>
      <c r="B134" s="5">
        <v>71700</v>
      </c>
      <c r="C134" s="6" t="s">
        <v>2881</v>
      </c>
      <c r="D134" s="5">
        <v>14</v>
      </c>
      <c r="E134" s="7">
        <v>1</v>
      </c>
      <c r="F134" s="8" t="s">
        <v>18</v>
      </c>
      <c r="G134" s="8">
        <v>43517</v>
      </c>
      <c r="H134" s="9">
        <v>2</v>
      </c>
      <c r="I134" s="7">
        <v>15</v>
      </c>
      <c r="J134" s="6" t="s">
        <v>20</v>
      </c>
      <c r="K134" s="6"/>
      <c r="L134" s="6" t="b">
        <v>0</v>
      </c>
      <c r="M134" s="13"/>
      <c r="N134" s="13"/>
      <c r="O134" s="13"/>
      <c r="P134" s="13"/>
      <c r="Q134" s="13"/>
      <c r="R134" s="13"/>
      <c r="S134" s="13"/>
      <c r="T134" s="15" t="s">
        <v>125</v>
      </c>
      <c r="U134" s="15" t="b">
        <v>0</v>
      </c>
      <c r="V134" s="15" t="b">
        <v>0</v>
      </c>
      <c r="W134" s="23"/>
      <c r="X134" s="16"/>
      <c r="Y134" s="24"/>
      <c r="Z134" s="17"/>
      <c r="AA134" s="6"/>
      <c r="AB134" s="4"/>
      <c r="AC134" t="str">
        <f t="shared" si="11"/>
        <v>NO</v>
      </c>
      <c r="AD134" t="str">
        <f t="shared" si="12"/>
        <v>Material</v>
      </c>
      <c r="AE134" t="str">
        <f t="shared" si="13"/>
        <v>+Cartridge</v>
      </c>
      <c r="AF134" t="str">
        <f t="shared" si="14"/>
        <v>Material+Cartridge</v>
      </c>
    </row>
    <row r="135" spans="1:32" x14ac:dyDescent="0.25">
      <c r="A135" s="3" t="str">
        <f t="shared" si="10"/>
        <v>71700-2</v>
      </c>
      <c r="B135" s="5">
        <v>71700</v>
      </c>
      <c r="C135" s="6" t="s">
        <v>253</v>
      </c>
      <c r="D135" s="5">
        <v>2</v>
      </c>
      <c r="E135" s="7">
        <v>1</v>
      </c>
      <c r="F135" s="8" t="s">
        <v>18</v>
      </c>
      <c r="G135" s="8">
        <v>43517</v>
      </c>
      <c r="H135" s="9">
        <v>1</v>
      </c>
      <c r="I135" s="7">
        <v>15</v>
      </c>
      <c r="J135" s="6" t="s">
        <v>20</v>
      </c>
      <c r="K135" s="6"/>
      <c r="L135" s="6" t="b">
        <v>0</v>
      </c>
      <c r="M135" s="3"/>
      <c r="N135" s="3"/>
      <c r="O135" s="3"/>
      <c r="P135" s="3"/>
      <c r="Q135" s="3"/>
      <c r="R135" s="3"/>
      <c r="S135" s="3"/>
      <c r="T135" s="10" t="s">
        <v>125</v>
      </c>
      <c r="U135" s="10" t="b">
        <v>0</v>
      </c>
      <c r="V135" s="10" t="b">
        <v>0</v>
      </c>
      <c r="W135" s="25"/>
      <c r="X135" s="11"/>
      <c r="Y135" s="26"/>
      <c r="Z135" s="12"/>
      <c r="AA135" s="6"/>
      <c r="AB135" s="4"/>
      <c r="AC135" t="str">
        <f t="shared" si="11"/>
        <v>NO</v>
      </c>
      <c r="AD135" t="str">
        <f t="shared" si="12"/>
        <v>Material</v>
      </c>
      <c r="AE135" t="str">
        <f t="shared" si="13"/>
        <v>+Cartridge</v>
      </c>
      <c r="AF135" t="str">
        <f t="shared" si="14"/>
        <v>Material+Cartridge</v>
      </c>
    </row>
    <row r="136" spans="1:32" x14ac:dyDescent="0.25">
      <c r="A136" s="13" t="str">
        <f t="shared" si="10"/>
        <v>71700-3</v>
      </c>
      <c r="B136" s="5">
        <v>71700</v>
      </c>
      <c r="C136" s="6" t="s">
        <v>2882</v>
      </c>
      <c r="D136" s="5">
        <v>3</v>
      </c>
      <c r="E136" s="42">
        <v>1</v>
      </c>
      <c r="F136" s="8" t="s">
        <v>18</v>
      </c>
      <c r="G136" s="8">
        <v>43517</v>
      </c>
      <c r="H136" s="9">
        <v>2</v>
      </c>
      <c r="I136" s="7">
        <v>15</v>
      </c>
      <c r="J136" s="6" t="s">
        <v>20</v>
      </c>
      <c r="K136" s="6"/>
      <c r="L136" s="6" t="b">
        <v>0</v>
      </c>
      <c r="M136" s="13"/>
      <c r="N136" s="13"/>
      <c r="O136" s="13"/>
      <c r="P136" s="13"/>
      <c r="Q136" s="13"/>
      <c r="R136" s="13"/>
      <c r="S136" s="13"/>
      <c r="T136" s="15" t="s">
        <v>125</v>
      </c>
      <c r="U136" s="15" t="b">
        <v>0</v>
      </c>
      <c r="V136" s="15" t="b">
        <v>0</v>
      </c>
      <c r="W136" s="23"/>
      <c r="X136" s="16"/>
      <c r="Y136" s="24"/>
      <c r="Z136" s="17"/>
      <c r="AA136" s="6"/>
      <c r="AB136" s="4"/>
      <c r="AC136" t="str">
        <f t="shared" si="11"/>
        <v>NO</v>
      </c>
      <c r="AD136" t="str">
        <f t="shared" si="12"/>
        <v>Material</v>
      </c>
      <c r="AE136" t="str">
        <f t="shared" si="13"/>
        <v>+Cartridge</v>
      </c>
      <c r="AF136" t="str">
        <f t="shared" si="14"/>
        <v>Material+Cartridge</v>
      </c>
    </row>
    <row r="137" spans="1:32" x14ac:dyDescent="0.25">
      <c r="A137" s="3" t="str">
        <f t="shared" si="10"/>
        <v>71700-4</v>
      </c>
      <c r="B137" s="5">
        <v>71700</v>
      </c>
      <c r="C137" s="6" t="s">
        <v>2881</v>
      </c>
      <c r="D137" s="5">
        <v>4</v>
      </c>
      <c r="E137" s="7">
        <v>1</v>
      </c>
      <c r="F137" s="8" t="s">
        <v>18</v>
      </c>
      <c r="G137" s="8">
        <v>43517</v>
      </c>
      <c r="H137" s="9">
        <v>2</v>
      </c>
      <c r="I137" s="7">
        <v>15</v>
      </c>
      <c r="J137" s="6" t="s">
        <v>20</v>
      </c>
      <c r="K137" s="6"/>
      <c r="L137" s="6" t="b">
        <v>0</v>
      </c>
      <c r="M137" s="3"/>
      <c r="N137" s="3"/>
      <c r="O137" s="3"/>
      <c r="P137" s="3"/>
      <c r="Q137" s="3"/>
      <c r="R137" s="3"/>
      <c r="S137" s="3"/>
      <c r="T137" s="10" t="s">
        <v>125</v>
      </c>
      <c r="U137" s="10" t="b">
        <v>0</v>
      </c>
      <c r="V137" s="10" t="b">
        <v>0</v>
      </c>
      <c r="W137" s="25"/>
      <c r="X137" s="11"/>
      <c r="Y137" s="26"/>
      <c r="Z137" s="12"/>
      <c r="AA137" s="6"/>
      <c r="AB137" s="4"/>
      <c r="AC137" t="str">
        <f t="shared" si="11"/>
        <v>NO</v>
      </c>
      <c r="AD137" t="str">
        <f t="shared" si="12"/>
        <v>Material</v>
      </c>
      <c r="AE137" t="str">
        <f t="shared" si="13"/>
        <v>+Cartridge</v>
      </c>
      <c r="AF137" t="str">
        <f t="shared" si="14"/>
        <v>Material+Cartridge</v>
      </c>
    </row>
    <row r="138" spans="1:32" x14ac:dyDescent="0.25">
      <c r="A138" s="13" t="str">
        <f t="shared" si="10"/>
        <v>71700-5</v>
      </c>
      <c r="B138" s="5">
        <v>71700</v>
      </c>
      <c r="C138" s="6" t="s">
        <v>2879</v>
      </c>
      <c r="D138" s="5">
        <v>5</v>
      </c>
      <c r="E138" s="7">
        <v>1</v>
      </c>
      <c r="F138" s="8" t="s">
        <v>18</v>
      </c>
      <c r="G138" s="8">
        <v>43517</v>
      </c>
      <c r="H138" s="9">
        <v>3</v>
      </c>
      <c r="I138" s="7">
        <v>15</v>
      </c>
      <c r="J138" s="6" t="s">
        <v>20</v>
      </c>
      <c r="K138" s="6"/>
      <c r="L138" s="6" t="b">
        <v>0</v>
      </c>
      <c r="M138" s="13"/>
      <c r="N138" s="13"/>
      <c r="O138" s="13"/>
      <c r="P138" s="13"/>
      <c r="Q138" s="13"/>
      <c r="R138" s="13"/>
      <c r="S138" s="13"/>
      <c r="T138" s="15" t="s">
        <v>125</v>
      </c>
      <c r="U138" s="15" t="b">
        <v>0</v>
      </c>
      <c r="V138" s="15" t="b">
        <v>0</v>
      </c>
      <c r="W138" s="23"/>
      <c r="X138" s="16"/>
      <c r="Y138" s="24"/>
      <c r="Z138" s="17"/>
      <c r="AA138" s="6"/>
      <c r="AB138" s="4"/>
      <c r="AC138" t="str">
        <f t="shared" si="11"/>
        <v>NO</v>
      </c>
      <c r="AD138" t="str">
        <f t="shared" si="12"/>
        <v>Material</v>
      </c>
      <c r="AE138" t="str">
        <f t="shared" si="13"/>
        <v>+Cartridge</v>
      </c>
      <c r="AF138" t="str">
        <f t="shared" si="14"/>
        <v>Material+Cartridge</v>
      </c>
    </row>
    <row r="139" spans="1:32" x14ac:dyDescent="0.25">
      <c r="A139" s="3" t="str">
        <f t="shared" si="10"/>
        <v>71700-6</v>
      </c>
      <c r="B139" s="5">
        <v>71700</v>
      </c>
      <c r="C139" s="6" t="s">
        <v>2882</v>
      </c>
      <c r="D139" s="5">
        <v>6</v>
      </c>
      <c r="E139" s="7">
        <v>1</v>
      </c>
      <c r="F139" s="8" t="s">
        <v>18</v>
      </c>
      <c r="G139" s="8">
        <v>43517</v>
      </c>
      <c r="H139" s="9">
        <v>2</v>
      </c>
      <c r="I139" s="7">
        <v>15</v>
      </c>
      <c r="J139" s="6" t="s">
        <v>20</v>
      </c>
      <c r="K139" s="6"/>
      <c r="L139" s="6" t="b">
        <v>0</v>
      </c>
      <c r="M139" s="3"/>
      <c r="N139" s="3"/>
      <c r="O139" s="3"/>
      <c r="P139" s="3"/>
      <c r="Q139" s="3"/>
      <c r="R139" s="3"/>
      <c r="S139" s="3"/>
      <c r="T139" s="10" t="s">
        <v>125</v>
      </c>
      <c r="U139" s="10" t="b">
        <v>0</v>
      </c>
      <c r="V139" s="10" t="b">
        <v>0</v>
      </c>
      <c r="W139" s="25"/>
      <c r="X139" s="11"/>
      <c r="Y139" s="26"/>
      <c r="Z139" s="12"/>
      <c r="AA139" s="6"/>
      <c r="AB139" s="4"/>
      <c r="AC139" t="str">
        <f t="shared" si="11"/>
        <v>NO</v>
      </c>
      <c r="AD139" t="str">
        <f t="shared" si="12"/>
        <v>Material</v>
      </c>
      <c r="AE139" t="str">
        <f t="shared" si="13"/>
        <v>+Cartridge</v>
      </c>
      <c r="AF139" t="str">
        <f t="shared" si="14"/>
        <v>Material+Cartridge</v>
      </c>
    </row>
    <row r="140" spans="1:32" x14ac:dyDescent="0.25">
      <c r="A140" s="13" t="str">
        <f t="shared" si="10"/>
        <v>71700-9</v>
      </c>
      <c r="B140" s="5">
        <v>71700</v>
      </c>
      <c r="C140" s="6" t="s">
        <v>406</v>
      </c>
      <c r="D140" s="5">
        <v>9</v>
      </c>
      <c r="E140" s="42">
        <v>1</v>
      </c>
      <c r="F140" s="8" t="s">
        <v>18</v>
      </c>
      <c r="G140" s="8">
        <v>43517</v>
      </c>
      <c r="H140" s="9">
        <v>3</v>
      </c>
      <c r="I140" s="7">
        <v>15</v>
      </c>
      <c r="J140" s="6" t="s">
        <v>20</v>
      </c>
      <c r="K140" s="6"/>
      <c r="L140" s="6" t="b">
        <v>0</v>
      </c>
      <c r="M140" s="13"/>
      <c r="N140" s="13"/>
      <c r="O140" s="13"/>
      <c r="P140" s="13"/>
      <c r="Q140" s="13"/>
      <c r="R140" s="13"/>
      <c r="S140" s="13"/>
      <c r="T140" s="15" t="s">
        <v>130</v>
      </c>
      <c r="U140" s="15" t="b">
        <v>0</v>
      </c>
      <c r="V140" s="15" t="b">
        <v>0</v>
      </c>
      <c r="W140" s="23"/>
      <c r="X140" s="16"/>
      <c r="Y140" s="24"/>
      <c r="Z140" s="17"/>
      <c r="AA140" s="6"/>
      <c r="AB140" s="4"/>
      <c r="AC140" t="str">
        <f t="shared" si="11"/>
        <v>NO</v>
      </c>
      <c r="AD140" t="str">
        <f t="shared" si="12"/>
        <v>Material</v>
      </c>
      <c r="AE140" t="str">
        <f t="shared" si="13"/>
        <v>+Cartridge</v>
      </c>
      <c r="AF140" t="str">
        <f t="shared" si="14"/>
        <v>Material+Cartridge</v>
      </c>
    </row>
    <row r="141" spans="1:32" x14ac:dyDescent="0.25">
      <c r="A141" s="3" t="str">
        <f t="shared" si="10"/>
        <v>71803-10</v>
      </c>
      <c r="B141" s="5">
        <v>71803</v>
      </c>
      <c r="C141" s="6" t="s">
        <v>354</v>
      </c>
      <c r="D141" s="5">
        <v>10</v>
      </c>
      <c r="E141" s="42">
        <v>1</v>
      </c>
      <c r="F141" s="8" t="s">
        <v>18</v>
      </c>
      <c r="G141" s="8">
        <v>43528</v>
      </c>
      <c r="H141" s="9">
        <v>1</v>
      </c>
      <c r="I141" s="7">
        <v>4</v>
      </c>
      <c r="J141" s="6" t="s">
        <v>27</v>
      </c>
      <c r="K141" s="6"/>
      <c r="L141" s="6" t="b">
        <v>0</v>
      </c>
      <c r="M141" s="3"/>
      <c r="N141" s="3"/>
      <c r="O141" s="3"/>
      <c r="P141" s="3"/>
      <c r="Q141" s="3" t="s">
        <v>125</v>
      </c>
      <c r="R141" s="3"/>
      <c r="S141" s="3"/>
      <c r="T141" s="10" t="s">
        <v>130</v>
      </c>
      <c r="U141" s="10" t="b">
        <v>0</v>
      </c>
      <c r="V141" s="10" t="b">
        <v>0</v>
      </c>
      <c r="W141" s="25"/>
      <c r="X141" s="11"/>
      <c r="Y141" s="26"/>
      <c r="Z141" s="12"/>
      <c r="AA141" s="6"/>
      <c r="AB141" s="4"/>
      <c r="AC141" t="str">
        <f t="shared" si="11"/>
        <v>NO</v>
      </c>
      <c r="AD141" t="str">
        <f t="shared" si="12"/>
        <v>Material</v>
      </c>
      <c r="AE141" t="str">
        <f t="shared" si="13"/>
        <v/>
      </c>
      <c r="AF141" t="str">
        <f t="shared" si="14"/>
        <v>Material</v>
      </c>
    </row>
    <row r="142" spans="1:32" x14ac:dyDescent="0.25">
      <c r="A142" s="13" t="str">
        <f t="shared" si="10"/>
        <v>71803-1</v>
      </c>
      <c r="B142" s="5">
        <v>71803</v>
      </c>
      <c r="C142" s="6" t="s">
        <v>341</v>
      </c>
      <c r="D142" s="5">
        <v>1</v>
      </c>
      <c r="E142" s="7">
        <v>1</v>
      </c>
      <c r="F142" s="14" t="s">
        <v>18</v>
      </c>
      <c r="G142" s="14">
        <v>43528</v>
      </c>
      <c r="H142" s="9">
        <v>1</v>
      </c>
      <c r="I142" s="7">
        <v>4</v>
      </c>
      <c r="J142" s="6" t="s">
        <v>27</v>
      </c>
      <c r="K142" s="6"/>
      <c r="L142" s="6" t="b">
        <v>0</v>
      </c>
      <c r="M142" s="13"/>
      <c r="N142" s="13"/>
      <c r="O142" s="13"/>
      <c r="P142" s="13"/>
      <c r="Q142" s="13"/>
      <c r="R142" s="13"/>
      <c r="S142" s="13"/>
      <c r="T142" s="15" t="s">
        <v>125</v>
      </c>
      <c r="U142" s="15" t="b">
        <v>0</v>
      </c>
      <c r="V142" s="15" t="b">
        <v>0</v>
      </c>
      <c r="W142" s="23"/>
      <c r="X142" s="16"/>
      <c r="Y142" s="24"/>
      <c r="Z142" s="17"/>
      <c r="AA142" s="6"/>
      <c r="AB142" s="4"/>
      <c r="AC142" t="str">
        <f t="shared" si="11"/>
        <v>NO</v>
      </c>
      <c r="AD142" t="str">
        <f t="shared" si="12"/>
        <v>Material</v>
      </c>
      <c r="AE142" t="str">
        <f t="shared" si="13"/>
        <v>+Cartridge</v>
      </c>
      <c r="AF142" t="str">
        <f t="shared" si="14"/>
        <v>Material+Cartridge</v>
      </c>
    </row>
    <row r="143" spans="1:32" x14ac:dyDescent="0.25">
      <c r="A143" s="3" t="str">
        <f t="shared" si="10"/>
        <v>71803-11</v>
      </c>
      <c r="B143" s="5">
        <v>71803</v>
      </c>
      <c r="C143" s="6" t="s">
        <v>2883</v>
      </c>
      <c r="D143" s="5">
        <v>11</v>
      </c>
      <c r="E143" s="7">
        <v>1</v>
      </c>
      <c r="F143" s="14" t="s">
        <v>18</v>
      </c>
      <c r="G143" s="14">
        <v>43528</v>
      </c>
      <c r="H143" s="9">
        <v>5</v>
      </c>
      <c r="I143" s="7">
        <v>4</v>
      </c>
      <c r="J143" s="6" t="s">
        <v>27</v>
      </c>
      <c r="K143" s="6"/>
      <c r="L143" s="6" t="b">
        <v>0</v>
      </c>
      <c r="M143" s="3"/>
      <c r="N143" s="3"/>
      <c r="O143" s="3"/>
      <c r="P143" s="3"/>
      <c r="Q143" s="3"/>
      <c r="R143" s="3"/>
      <c r="S143" s="3"/>
      <c r="T143" s="10" t="s">
        <v>130</v>
      </c>
      <c r="U143" s="10" t="b">
        <v>0</v>
      </c>
      <c r="V143" s="10" t="b">
        <v>0</v>
      </c>
      <c r="W143" s="25"/>
      <c r="X143" s="11"/>
      <c r="Y143" s="26"/>
      <c r="Z143" s="12"/>
      <c r="AA143" s="6"/>
      <c r="AB143" s="4"/>
      <c r="AC143" t="str">
        <f t="shared" si="11"/>
        <v>NO</v>
      </c>
      <c r="AD143" t="str">
        <f t="shared" si="12"/>
        <v>Material</v>
      </c>
      <c r="AE143" t="str">
        <f t="shared" si="13"/>
        <v>+Cartridge</v>
      </c>
      <c r="AF143" t="str">
        <f t="shared" si="14"/>
        <v>Material+Cartridge</v>
      </c>
    </row>
    <row r="144" spans="1:32" x14ac:dyDescent="0.25">
      <c r="A144" s="13" t="str">
        <f t="shared" si="10"/>
        <v>71803-12</v>
      </c>
      <c r="B144" s="5">
        <v>71803</v>
      </c>
      <c r="C144" s="6" t="s">
        <v>2883</v>
      </c>
      <c r="D144" s="5">
        <v>12</v>
      </c>
      <c r="E144" s="42">
        <v>1</v>
      </c>
      <c r="F144" s="8" t="s">
        <v>18</v>
      </c>
      <c r="G144" s="8">
        <v>43528</v>
      </c>
      <c r="H144" s="9">
        <v>3</v>
      </c>
      <c r="I144" s="7">
        <v>4</v>
      </c>
      <c r="J144" s="6" t="s">
        <v>27</v>
      </c>
      <c r="K144" s="6"/>
      <c r="L144" s="6" t="b">
        <v>0</v>
      </c>
      <c r="M144" s="13"/>
      <c r="N144" s="13"/>
      <c r="O144" s="13"/>
      <c r="P144" s="13"/>
      <c r="Q144" s="13"/>
      <c r="R144" s="13"/>
      <c r="S144" s="13"/>
      <c r="T144" s="15" t="s">
        <v>130</v>
      </c>
      <c r="U144" s="15" t="b">
        <v>0</v>
      </c>
      <c r="V144" s="15" t="b">
        <v>0</v>
      </c>
      <c r="W144" s="23"/>
      <c r="X144" s="16"/>
      <c r="Y144" s="24"/>
      <c r="Z144" s="17"/>
      <c r="AA144" s="6"/>
      <c r="AB144" s="4"/>
      <c r="AC144" t="str">
        <f t="shared" si="11"/>
        <v>NO</v>
      </c>
      <c r="AD144" t="str">
        <f t="shared" si="12"/>
        <v>Material</v>
      </c>
      <c r="AE144" t="str">
        <f t="shared" si="13"/>
        <v>+Cartridge</v>
      </c>
      <c r="AF144" t="str">
        <f t="shared" si="14"/>
        <v>Material+Cartridge</v>
      </c>
    </row>
    <row r="145" spans="1:32" x14ac:dyDescent="0.25">
      <c r="A145" s="3" t="str">
        <f t="shared" si="10"/>
        <v>71803-14</v>
      </c>
      <c r="B145" s="18">
        <v>71803</v>
      </c>
      <c r="C145" s="19" t="s">
        <v>169</v>
      </c>
      <c r="D145" s="18">
        <v>14</v>
      </c>
      <c r="E145" s="20">
        <v>1</v>
      </c>
      <c r="F145" s="21" t="s">
        <v>18</v>
      </c>
      <c r="G145" s="21">
        <v>43528</v>
      </c>
      <c r="H145" s="22">
        <v>1</v>
      </c>
      <c r="I145" s="20">
        <v>4</v>
      </c>
      <c r="J145" s="19" t="s">
        <v>27</v>
      </c>
      <c r="K145" s="19"/>
      <c r="L145" s="19" t="b">
        <v>0</v>
      </c>
      <c r="M145" s="3"/>
      <c r="N145" s="3"/>
      <c r="O145" s="3"/>
      <c r="P145" s="3"/>
      <c r="Q145" s="3"/>
      <c r="R145" s="3"/>
      <c r="S145" s="3"/>
      <c r="T145" s="10" t="s">
        <v>130</v>
      </c>
      <c r="U145" s="10" t="b">
        <v>0</v>
      </c>
      <c r="V145" s="10" t="b">
        <v>0</v>
      </c>
      <c r="W145" s="25"/>
      <c r="X145" s="11"/>
      <c r="Y145" s="26"/>
      <c r="Z145" s="26"/>
      <c r="AA145" s="6"/>
      <c r="AB145" s="4"/>
      <c r="AC145" t="str">
        <f t="shared" si="11"/>
        <v>NO</v>
      </c>
      <c r="AD145" t="str">
        <f t="shared" si="12"/>
        <v>Material</v>
      </c>
      <c r="AE145" t="str">
        <f t="shared" si="13"/>
        <v>+Cartridge</v>
      </c>
      <c r="AF145" t="str">
        <f t="shared" si="14"/>
        <v>Material+Cartridge</v>
      </c>
    </row>
    <row r="146" spans="1:32" x14ac:dyDescent="0.25">
      <c r="A146" s="13" t="str">
        <f t="shared" si="10"/>
        <v>71803-15</v>
      </c>
      <c r="B146" s="27">
        <v>71803</v>
      </c>
      <c r="C146" s="46" t="s">
        <v>2884</v>
      </c>
      <c r="D146" s="27">
        <v>15</v>
      </c>
      <c r="E146" s="29">
        <v>1</v>
      </c>
      <c r="F146" s="30" t="s">
        <v>18</v>
      </c>
      <c r="G146" s="30">
        <v>43528</v>
      </c>
      <c r="H146" s="31">
        <v>3</v>
      </c>
      <c r="I146" s="43">
        <v>4</v>
      </c>
      <c r="J146" s="28" t="s">
        <v>27</v>
      </c>
      <c r="K146" s="28"/>
      <c r="L146" s="28" t="b">
        <v>0</v>
      </c>
      <c r="M146" s="13"/>
      <c r="N146" s="13"/>
      <c r="O146" s="13"/>
      <c r="P146" s="13"/>
      <c r="Q146" s="13"/>
      <c r="R146" s="13"/>
      <c r="S146" s="13"/>
      <c r="T146" s="15" t="s">
        <v>130</v>
      </c>
      <c r="U146" s="15" t="b">
        <v>0</v>
      </c>
      <c r="V146" s="15" t="b">
        <v>0</v>
      </c>
      <c r="W146" s="23"/>
      <c r="X146" s="16"/>
      <c r="Y146" s="24"/>
      <c r="Z146" s="24"/>
      <c r="AA146" s="6"/>
      <c r="AB146" s="4"/>
      <c r="AC146" t="str">
        <f t="shared" si="11"/>
        <v>NO</v>
      </c>
      <c r="AD146" t="str">
        <f t="shared" si="12"/>
        <v>Material</v>
      </c>
      <c r="AE146" t="str">
        <f t="shared" si="13"/>
        <v>+Cartridge</v>
      </c>
      <c r="AF146" t="str">
        <f t="shared" si="14"/>
        <v>Material+Cartridge</v>
      </c>
    </row>
    <row r="147" spans="1:32" x14ac:dyDescent="0.25">
      <c r="A147" s="3" t="str">
        <f t="shared" si="10"/>
        <v>71803-16</v>
      </c>
      <c r="B147" s="5">
        <v>71803</v>
      </c>
      <c r="C147" s="6" t="s">
        <v>2885</v>
      </c>
      <c r="D147" s="5">
        <v>16</v>
      </c>
      <c r="E147" s="7">
        <v>1</v>
      </c>
      <c r="F147" s="8" t="s">
        <v>18</v>
      </c>
      <c r="G147" s="8">
        <v>43528</v>
      </c>
      <c r="H147" s="9">
        <v>3</v>
      </c>
      <c r="I147" s="7">
        <v>4</v>
      </c>
      <c r="J147" s="6" t="s">
        <v>27</v>
      </c>
      <c r="K147" s="6"/>
      <c r="L147" s="6" t="b">
        <v>0</v>
      </c>
      <c r="M147" s="3"/>
      <c r="N147" s="47"/>
      <c r="O147" s="3"/>
      <c r="P147" s="3"/>
      <c r="Q147" s="3"/>
      <c r="R147" s="3"/>
      <c r="S147" s="3"/>
      <c r="T147" s="10" t="s">
        <v>130</v>
      </c>
      <c r="U147" s="10" t="b">
        <v>0</v>
      </c>
      <c r="V147" s="10" t="b">
        <v>0</v>
      </c>
      <c r="W147" s="25"/>
      <c r="X147" s="11"/>
      <c r="Y147" s="26"/>
      <c r="Z147" s="26"/>
      <c r="AA147" s="6"/>
      <c r="AB147" s="4"/>
      <c r="AC147" t="str">
        <f t="shared" si="11"/>
        <v>NO</v>
      </c>
      <c r="AD147" t="str">
        <f t="shared" si="12"/>
        <v>Material</v>
      </c>
      <c r="AE147" t="str">
        <f t="shared" si="13"/>
        <v>+Cartridge</v>
      </c>
      <c r="AF147" t="str">
        <f t="shared" si="14"/>
        <v>Material+Cartridge</v>
      </c>
    </row>
    <row r="148" spans="1:32" x14ac:dyDescent="0.25">
      <c r="A148" s="13" t="str">
        <f t="shared" si="10"/>
        <v>71803-17</v>
      </c>
      <c r="B148" s="5">
        <v>71803</v>
      </c>
      <c r="C148" s="6" t="s">
        <v>170</v>
      </c>
      <c r="D148" s="5">
        <v>17</v>
      </c>
      <c r="E148" s="7">
        <v>1</v>
      </c>
      <c r="F148" s="14" t="s">
        <v>18</v>
      </c>
      <c r="G148" s="14">
        <v>43528</v>
      </c>
      <c r="H148" s="9">
        <v>2</v>
      </c>
      <c r="I148" s="7">
        <v>4</v>
      </c>
      <c r="J148" s="6" t="s">
        <v>27</v>
      </c>
      <c r="K148" s="6"/>
      <c r="L148" s="6" t="b">
        <v>0</v>
      </c>
      <c r="M148" s="13"/>
      <c r="N148" s="13"/>
      <c r="O148" s="13"/>
      <c r="P148" s="13"/>
      <c r="Q148" s="13"/>
      <c r="R148" s="13"/>
      <c r="S148" s="13"/>
      <c r="T148" s="15" t="s">
        <v>130</v>
      </c>
      <c r="U148" s="15" t="b">
        <v>0</v>
      </c>
      <c r="V148" s="15" t="b">
        <v>0</v>
      </c>
      <c r="W148" s="23"/>
      <c r="X148" s="16"/>
      <c r="Y148" s="24"/>
      <c r="Z148" s="24"/>
      <c r="AA148" s="6"/>
      <c r="AB148" s="4"/>
      <c r="AC148" t="str">
        <f t="shared" si="11"/>
        <v>NO</v>
      </c>
      <c r="AD148" t="str">
        <f t="shared" si="12"/>
        <v>Material</v>
      </c>
      <c r="AE148" t="str">
        <f t="shared" si="13"/>
        <v>+Cartridge</v>
      </c>
      <c r="AF148" t="str">
        <f t="shared" si="14"/>
        <v>Material+Cartridge</v>
      </c>
    </row>
    <row r="149" spans="1:32" x14ac:dyDescent="0.25">
      <c r="A149" s="3" t="str">
        <f t="shared" si="10"/>
        <v>71803-18</v>
      </c>
      <c r="B149" s="5">
        <v>71803</v>
      </c>
      <c r="C149" s="6" t="s">
        <v>2886</v>
      </c>
      <c r="D149" s="5">
        <v>18</v>
      </c>
      <c r="E149" s="7">
        <v>1</v>
      </c>
      <c r="F149" s="8" t="s">
        <v>18</v>
      </c>
      <c r="G149" s="8">
        <v>43528</v>
      </c>
      <c r="H149" s="9">
        <v>1</v>
      </c>
      <c r="I149" s="7">
        <v>4</v>
      </c>
      <c r="J149" s="6" t="s">
        <v>27</v>
      </c>
      <c r="K149" s="6"/>
      <c r="L149" s="6" t="b">
        <v>0</v>
      </c>
      <c r="M149" s="47"/>
      <c r="N149" s="3"/>
      <c r="O149" s="3"/>
      <c r="P149" s="3"/>
      <c r="Q149" s="3"/>
      <c r="R149" s="3"/>
      <c r="S149" s="3"/>
      <c r="T149" s="10" t="s">
        <v>130</v>
      </c>
      <c r="U149" s="10" t="b">
        <v>0</v>
      </c>
      <c r="V149" s="10" t="b">
        <v>0</v>
      </c>
      <c r="W149" s="25"/>
      <c r="X149" s="11"/>
      <c r="Y149" s="26"/>
      <c r="Z149" s="26"/>
      <c r="AA149" s="6"/>
      <c r="AB149" s="4"/>
      <c r="AC149" t="str">
        <f t="shared" si="11"/>
        <v>NO</v>
      </c>
      <c r="AD149" t="str">
        <f t="shared" si="12"/>
        <v>Material</v>
      </c>
      <c r="AE149" t="str">
        <f t="shared" si="13"/>
        <v>+Cartridge</v>
      </c>
      <c r="AF149" t="str">
        <f t="shared" si="14"/>
        <v>Material+Cartridge</v>
      </c>
    </row>
    <row r="150" spans="1:32" x14ac:dyDescent="0.25">
      <c r="A150" s="13" t="str">
        <f t="shared" si="10"/>
        <v>71803-2</v>
      </c>
      <c r="B150" s="5">
        <v>71803</v>
      </c>
      <c r="C150" s="6" t="s">
        <v>135</v>
      </c>
      <c r="D150" s="5">
        <v>2</v>
      </c>
      <c r="E150" s="7">
        <v>1</v>
      </c>
      <c r="F150" s="8" t="s">
        <v>18</v>
      </c>
      <c r="G150" s="8">
        <v>43528</v>
      </c>
      <c r="H150" s="9">
        <v>1</v>
      </c>
      <c r="I150" s="7">
        <v>4</v>
      </c>
      <c r="J150" s="6" t="s">
        <v>27</v>
      </c>
      <c r="K150" s="6"/>
      <c r="L150" s="6" t="b">
        <v>0</v>
      </c>
      <c r="M150" s="41"/>
      <c r="N150" s="13"/>
      <c r="O150" s="13"/>
      <c r="P150" s="13"/>
      <c r="Q150" s="13"/>
      <c r="R150" s="13"/>
      <c r="S150" s="13"/>
      <c r="T150" s="15" t="s">
        <v>125</v>
      </c>
      <c r="U150" s="15" t="b">
        <v>0</v>
      </c>
      <c r="V150" s="15" t="b">
        <v>0</v>
      </c>
      <c r="W150" s="23"/>
      <c r="X150" s="16"/>
      <c r="Y150" s="24"/>
      <c r="Z150" s="24"/>
      <c r="AA150" s="6"/>
      <c r="AB150" s="4"/>
      <c r="AC150" t="str">
        <f t="shared" si="11"/>
        <v>NO</v>
      </c>
      <c r="AD150" t="str">
        <f t="shared" si="12"/>
        <v>Material</v>
      </c>
      <c r="AE150" t="str">
        <f t="shared" si="13"/>
        <v>+Cartridge</v>
      </c>
      <c r="AF150" t="str">
        <f t="shared" si="14"/>
        <v>Material+Cartridge</v>
      </c>
    </row>
    <row r="151" spans="1:32" x14ac:dyDescent="0.25">
      <c r="A151" s="3" t="str">
        <f t="shared" si="10"/>
        <v>71803-3</v>
      </c>
      <c r="B151" s="5">
        <v>71803</v>
      </c>
      <c r="C151" s="6" t="s">
        <v>2840</v>
      </c>
      <c r="D151" s="5">
        <v>3</v>
      </c>
      <c r="E151" s="7">
        <v>1</v>
      </c>
      <c r="F151" s="8" t="s">
        <v>18</v>
      </c>
      <c r="G151" s="8">
        <v>43528</v>
      </c>
      <c r="H151" s="9">
        <v>1</v>
      </c>
      <c r="I151" s="7">
        <v>4</v>
      </c>
      <c r="J151" s="6" t="s">
        <v>27</v>
      </c>
      <c r="K151" s="6"/>
      <c r="L151" s="6" t="b">
        <v>0</v>
      </c>
      <c r="M151" s="3"/>
      <c r="N151" s="3"/>
      <c r="O151" s="3"/>
      <c r="P151" s="3"/>
      <c r="Q151" s="3"/>
      <c r="R151" s="3"/>
      <c r="S151" s="3"/>
      <c r="T151" s="10" t="s">
        <v>125</v>
      </c>
      <c r="U151" s="10" t="b">
        <v>0</v>
      </c>
      <c r="V151" s="10" t="b">
        <v>0</v>
      </c>
      <c r="W151" s="25"/>
      <c r="X151" s="11"/>
      <c r="Y151" s="26"/>
      <c r="Z151" s="26"/>
      <c r="AA151" s="6"/>
      <c r="AB151" s="4"/>
      <c r="AC151" t="str">
        <f t="shared" si="11"/>
        <v>NO</v>
      </c>
      <c r="AD151" t="str">
        <f t="shared" si="12"/>
        <v>Material</v>
      </c>
      <c r="AE151" t="str">
        <f t="shared" si="13"/>
        <v>+Cartridge</v>
      </c>
      <c r="AF151" t="str">
        <f t="shared" si="14"/>
        <v>Material+Cartridge</v>
      </c>
    </row>
    <row r="152" spans="1:32" x14ac:dyDescent="0.25">
      <c r="A152" s="13" t="str">
        <f t="shared" si="10"/>
        <v>71803-4</v>
      </c>
      <c r="B152" s="5">
        <v>71803</v>
      </c>
      <c r="C152" s="6" t="s">
        <v>2887</v>
      </c>
      <c r="D152" s="5">
        <v>4</v>
      </c>
      <c r="E152" s="7">
        <v>1</v>
      </c>
      <c r="F152" s="8" t="s">
        <v>18</v>
      </c>
      <c r="G152" s="8">
        <v>43528</v>
      </c>
      <c r="H152" s="9">
        <v>1</v>
      </c>
      <c r="I152" s="7">
        <v>4</v>
      </c>
      <c r="J152" s="6" t="s">
        <v>27</v>
      </c>
      <c r="K152" s="6"/>
      <c r="L152" s="6" t="b">
        <v>0</v>
      </c>
      <c r="M152" s="13"/>
      <c r="N152" s="13"/>
      <c r="O152" s="13"/>
      <c r="P152" s="13"/>
      <c r="Q152" s="13"/>
      <c r="R152" s="13"/>
      <c r="S152" s="13"/>
      <c r="T152" s="15" t="s">
        <v>125</v>
      </c>
      <c r="U152" s="15" t="b">
        <v>0</v>
      </c>
      <c r="V152" s="15" t="b">
        <v>0</v>
      </c>
      <c r="W152" s="23"/>
      <c r="X152" s="16"/>
      <c r="Y152" s="24"/>
      <c r="Z152" s="24"/>
      <c r="AA152" s="6"/>
      <c r="AB152" s="4"/>
      <c r="AC152" t="str">
        <f t="shared" si="11"/>
        <v>NO</v>
      </c>
      <c r="AD152" t="str">
        <f t="shared" si="12"/>
        <v>Material</v>
      </c>
      <c r="AE152" t="str">
        <f t="shared" si="13"/>
        <v>+Cartridge</v>
      </c>
      <c r="AF152" t="str">
        <f t="shared" si="14"/>
        <v>Material+Cartridge</v>
      </c>
    </row>
    <row r="153" spans="1:32" x14ac:dyDescent="0.25">
      <c r="A153" s="3" t="str">
        <f t="shared" si="10"/>
        <v>71803-5</v>
      </c>
      <c r="B153" s="5">
        <v>71803</v>
      </c>
      <c r="C153" s="6" t="s">
        <v>384</v>
      </c>
      <c r="D153" s="5">
        <v>5</v>
      </c>
      <c r="E153" s="7">
        <v>1</v>
      </c>
      <c r="F153" s="8" t="s">
        <v>18</v>
      </c>
      <c r="G153" s="8">
        <v>43528</v>
      </c>
      <c r="H153" s="9">
        <v>1</v>
      </c>
      <c r="I153" s="7">
        <v>4</v>
      </c>
      <c r="J153" s="6" t="s">
        <v>27</v>
      </c>
      <c r="K153" s="6"/>
      <c r="L153" s="6" t="b">
        <v>0</v>
      </c>
      <c r="M153" s="3"/>
      <c r="N153" s="3"/>
      <c r="O153" s="3"/>
      <c r="P153" s="3"/>
      <c r="Q153" s="3"/>
      <c r="R153" s="3"/>
      <c r="S153" s="3"/>
      <c r="T153" s="10" t="s">
        <v>125</v>
      </c>
      <c r="U153" s="10" t="b">
        <v>0</v>
      </c>
      <c r="V153" s="10" t="b">
        <v>0</v>
      </c>
      <c r="W153" s="25"/>
      <c r="X153" s="11"/>
      <c r="Y153" s="26"/>
      <c r="Z153" s="26"/>
      <c r="AA153" s="6"/>
      <c r="AB153" s="4"/>
      <c r="AC153" t="str">
        <f t="shared" si="11"/>
        <v>NO</v>
      </c>
      <c r="AD153" t="str">
        <f t="shared" si="12"/>
        <v>Material</v>
      </c>
      <c r="AE153" t="str">
        <f t="shared" si="13"/>
        <v>+Cartridge</v>
      </c>
      <c r="AF153" t="str">
        <f t="shared" si="14"/>
        <v>Material+Cartridge</v>
      </c>
    </row>
    <row r="154" spans="1:32" x14ac:dyDescent="0.25">
      <c r="A154" s="13" t="str">
        <f t="shared" si="10"/>
        <v>71803-6</v>
      </c>
      <c r="B154" s="5">
        <v>71803</v>
      </c>
      <c r="C154" s="6" t="s">
        <v>352</v>
      </c>
      <c r="D154" s="5">
        <v>6</v>
      </c>
      <c r="E154" s="7">
        <v>1</v>
      </c>
      <c r="F154" s="8" t="s">
        <v>18</v>
      </c>
      <c r="G154" s="8">
        <v>43528</v>
      </c>
      <c r="H154" s="9">
        <v>1</v>
      </c>
      <c r="I154" s="7">
        <v>4</v>
      </c>
      <c r="J154" s="6" t="s">
        <v>27</v>
      </c>
      <c r="K154" s="6"/>
      <c r="L154" s="6" t="b">
        <v>0</v>
      </c>
      <c r="M154" s="13"/>
      <c r="N154" s="13"/>
      <c r="O154" s="13"/>
      <c r="P154" s="13"/>
      <c r="Q154" s="13"/>
      <c r="R154" s="13"/>
      <c r="S154" s="13"/>
      <c r="T154" s="15" t="s">
        <v>125</v>
      </c>
      <c r="U154" s="15" t="b">
        <v>0</v>
      </c>
      <c r="V154" s="15" t="b">
        <v>0</v>
      </c>
      <c r="W154" s="23"/>
      <c r="X154" s="16"/>
      <c r="Y154" s="24"/>
      <c r="Z154" s="24"/>
      <c r="AA154" s="6"/>
      <c r="AB154" s="4"/>
      <c r="AC154" t="str">
        <f t="shared" si="11"/>
        <v>NO</v>
      </c>
      <c r="AD154" t="str">
        <f t="shared" si="12"/>
        <v>Material</v>
      </c>
      <c r="AE154" t="str">
        <f t="shared" si="13"/>
        <v>+Cartridge</v>
      </c>
      <c r="AF154" t="str">
        <f t="shared" si="14"/>
        <v>Material+Cartridge</v>
      </c>
    </row>
    <row r="155" spans="1:32" x14ac:dyDescent="0.25">
      <c r="A155" s="3" t="str">
        <f t="shared" si="10"/>
        <v>71803-7</v>
      </c>
      <c r="B155" s="5">
        <v>71803</v>
      </c>
      <c r="C155" s="6" t="s">
        <v>127</v>
      </c>
      <c r="D155" s="5">
        <v>7</v>
      </c>
      <c r="E155" s="7">
        <v>1</v>
      </c>
      <c r="F155" s="8" t="s">
        <v>18</v>
      </c>
      <c r="G155" s="8">
        <v>43528</v>
      </c>
      <c r="H155" s="9">
        <v>1</v>
      </c>
      <c r="I155" s="7">
        <v>4</v>
      </c>
      <c r="J155" s="6" t="s">
        <v>27</v>
      </c>
      <c r="K155" s="6"/>
      <c r="L155" s="6" t="b">
        <v>0</v>
      </c>
      <c r="M155" s="3"/>
      <c r="N155" s="3"/>
      <c r="O155" s="3"/>
      <c r="P155" s="3"/>
      <c r="Q155" s="3"/>
      <c r="R155" s="3"/>
      <c r="S155" s="3"/>
      <c r="T155" s="10" t="s">
        <v>125</v>
      </c>
      <c r="U155" s="10" t="b">
        <v>0</v>
      </c>
      <c r="V155" s="10" t="b">
        <v>0</v>
      </c>
      <c r="W155" s="25"/>
      <c r="X155" s="11"/>
      <c r="Y155" s="26"/>
      <c r="Z155" s="26"/>
      <c r="AA155" s="6"/>
      <c r="AB155" s="4"/>
      <c r="AC155" t="str">
        <f t="shared" si="11"/>
        <v>NO</v>
      </c>
      <c r="AD155" t="str">
        <f t="shared" si="12"/>
        <v>Material</v>
      </c>
      <c r="AE155" t="str">
        <f t="shared" si="13"/>
        <v>+Cartridge</v>
      </c>
      <c r="AF155" t="str">
        <f t="shared" si="14"/>
        <v>Material+Cartridge</v>
      </c>
    </row>
    <row r="156" spans="1:32" x14ac:dyDescent="0.25">
      <c r="A156" s="13" t="str">
        <f t="shared" si="10"/>
        <v>71803-8</v>
      </c>
      <c r="B156" s="5">
        <v>71803</v>
      </c>
      <c r="C156" s="6" t="s">
        <v>135</v>
      </c>
      <c r="D156" s="5">
        <v>8</v>
      </c>
      <c r="E156" s="7">
        <v>1</v>
      </c>
      <c r="F156" s="8" t="s">
        <v>18</v>
      </c>
      <c r="G156" s="8">
        <v>43528</v>
      </c>
      <c r="H156" s="9">
        <v>1</v>
      </c>
      <c r="I156" s="7">
        <v>4</v>
      </c>
      <c r="J156" s="6" t="s">
        <v>27</v>
      </c>
      <c r="K156" s="6"/>
      <c r="L156" s="6" t="b">
        <v>0</v>
      </c>
      <c r="M156" s="13"/>
      <c r="N156" s="13"/>
      <c r="O156" s="13"/>
      <c r="P156" s="13"/>
      <c r="Q156" s="13"/>
      <c r="R156" s="13"/>
      <c r="S156" s="13"/>
      <c r="T156" s="15" t="s">
        <v>125</v>
      </c>
      <c r="U156" s="15" t="b">
        <v>0</v>
      </c>
      <c r="V156" s="15" t="b">
        <v>0</v>
      </c>
      <c r="W156" s="23"/>
      <c r="X156" s="16"/>
      <c r="Y156" s="24"/>
      <c r="Z156" s="24"/>
      <c r="AA156" s="6"/>
      <c r="AB156" s="4"/>
      <c r="AC156" t="str">
        <f t="shared" si="11"/>
        <v>NO</v>
      </c>
      <c r="AD156" t="str">
        <f t="shared" si="12"/>
        <v>Material</v>
      </c>
      <c r="AE156" t="str">
        <f t="shared" si="13"/>
        <v>+Cartridge</v>
      </c>
      <c r="AF156" t="str">
        <f t="shared" si="14"/>
        <v>Material+Cartridge</v>
      </c>
    </row>
    <row r="157" spans="1:32" x14ac:dyDescent="0.25">
      <c r="A157" s="3" t="str">
        <f t="shared" si="10"/>
        <v>71803-9</v>
      </c>
      <c r="B157" s="5">
        <v>71803</v>
      </c>
      <c r="C157" s="6" t="s">
        <v>148</v>
      </c>
      <c r="D157" s="5">
        <v>9</v>
      </c>
      <c r="E157" s="7">
        <v>1</v>
      </c>
      <c r="F157" s="8" t="s">
        <v>18</v>
      </c>
      <c r="G157" s="8">
        <v>43528</v>
      </c>
      <c r="H157" s="9">
        <v>1</v>
      </c>
      <c r="I157" s="7">
        <v>4</v>
      </c>
      <c r="J157" s="6" t="s">
        <v>27</v>
      </c>
      <c r="K157" s="6"/>
      <c r="L157" s="6" t="b">
        <v>0</v>
      </c>
      <c r="M157" s="3"/>
      <c r="N157" s="3"/>
      <c r="O157" s="3"/>
      <c r="P157" s="3"/>
      <c r="Q157" s="3"/>
      <c r="R157" s="3"/>
      <c r="S157" s="3"/>
      <c r="T157" s="10" t="s">
        <v>125</v>
      </c>
      <c r="U157" s="10" t="b">
        <v>0</v>
      </c>
      <c r="V157" s="10" t="b">
        <v>0</v>
      </c>
      <c r="W157" s="25"/>
      <c r="X157" s="11"/>
      <c r="Y157" s="26"/>
      <c r="Z157" s="26"/>
      <c r="AA157" s="6"/>
      <c r="AB157" s="4"/>
      <c r="AC157" t="str">
        <f t="shared" si="11"/>
        <v>NO</v>
      </c>
      <c r="AD157" t="str">
        <f t="shared" si="12"/>
        <v>Material</v>
      </c>
      <c r="AE157" t="str">
        <f t="shared" si="13"/>
        <v>+Cartridge</v>
      </c>
      <c r="AF157" t="str">
        <f t="shared" si="14"/>
        <v>Material+Cartridge</v>
      </c>
    </row>
    <row r="158" spans="1:32" x14ac:dyDescent="0.25">
      <c r="A158" s="13" t="str">
        <f t="shared" si="10"/>
        <v>72049-15</v>
      </c>
      <c r="B158" s="5">
        <v>72049</v>
      </c>
      <c r="C158" s="6" t="s">
        <v>178</v>
      </c>
      <c r="D158" s="5">
        <v>15</v>
      </c>
      <c r="E158" s="7">
        <v>1</v>
      </c>
      <c r="F158" s="8" t="s">
        <v>18</v>
      </c>
      <c r="G158" s="8">
        <v>43494</v>
      </c>
      <c r="H158" s="9">
        <v>4</v>
      </c>
      <c r="I158" s="7">
        <v>1</v>
      </c>
      <c r="J158" s="6" t="s">
        <v>128</v>
      </c>
      <c r="K158" s="6" t="s">
        <v>208</v>
      </c>
      <c r="L158" s="6" t="b">
        <v>0</v>
      </c>
      <c r="M158" s="13" t="s">
        <v>126</v>
      </c>
      <c r="N158" s="13"/>
      <c r="O158" s="13" t="s">
        <v>143</v>
      </c>
      <c r="P158" s="13" t="s">
        <v>143</v>
      </c>
      <c r="Q158" s="13" t="s">
        <v>143</v>
      </c>
      <c r="R158" s="13"/>
      <c r="S158" s="13" t="s">
        <v>126</v>
      </c>
      <c r="T158" s="15" t="s">
        <v>126</v>
      </c>
      <c r="U158" s="15" t="b">
        <v>0</v>
      </c>
      <c r="V158" s="15" t="b">
        <v>0</v>
      </c>
      <c r="W158" s="23"/>
      <c r="X158" s="16" t="s">
        <v>302</v>
      </c>
      <c r="Y158" s="24">
        <v>43453</v>
      </c>
      <c r="Z158" s="24"/>
      <c r="AA158" s="6"/>
      <c r="AB158" s="4"/>
      <c r="AC158" t="str">
        <f t="shared" si="11"/>
        <v>NO</v>
      </c>
      <c r="AD158" t="str">
        <f t="shared" si="12"/>
        <v>Material</v>
      </c>
      <c r="AE158" t="str">
        <f t="shared" si="13"/>
        <v/>
      </c>
      <c r="AF158" t="str">
        <f t="shared" si="14"/>
        <v>Material</v>
      </c>
    </row>
    <row r="159" spans="1:32" x14ac:dyDescent="0.25">
      <c r="A159" s="3" t="str">
        <f t="shared" si="10"/>
        <v>72049-16</v>
      </c>
      <c r="B159" s="5">
        <v>72049</v>
      </c>
      <c r="C159" s="6" t="s">
        <v>179</v>
      </c>
      <c r="D159" s="5">
        <v>16</v>
      </c>
      <c r="E159" s="7">
        <v>1</v>
      </c>
      <c r="F159" s="8" t="s">
        <v>18</v>
      </c>
      <c r="G159" s="8">
        <v>43494</v>
      </c>
      <c r="H159" s="9">
        <v>2</v>
      </c>
      <c r="I159" s="7">
        <v>1</v>
      </c>
      <c r="J159" s="6" t="s">
        <v>128</v>
      </c>
      <c r="K159" s="6"/>
      <c r="L159" s="6" t="b">
        <v>0</v>
      </c>
      <c r="M159" s="3" t="s">
        <v>126</v>
      </c>
      <c r="N159" s="3" t="s">
        <v>126</v>
      </c>
      <c r="O159" s="3" t="s">
        <v>143</v>
      </c>
      <c r="P159" s="3" t="s">
        <v>143</v>
      </c>
      <c r="Q159" s="3" t="s">
        <v>143</v>
      </c>
      <c r="R159" s="3"/>
      <c r="S159" s="3" t="s">
        <v>126</v>
      </c>
      <c r="T159" s="10" t="s">
        <v>126</v>
      </c>
      <c r="U159" s="10" t="b">
        <v>1</v>
      </c>
      <c r="V159" s="10" t="b">
        <v>0</v>
      </c>
      <c r="W159" s="25">
        <v>43500.52584490741</v>
      </c>
      <c r="X159" s="11" t="s">
        <v>302</v>
      </c>
      <c r="Y159" s="26">
        <v>43453</v>
      </c>
      <c r="Z159" s="26"/>
      <c r="AA159" s="6"/>
      <c r="AB159" s="4" t="s">
        <v>161</v>
      </c>
      <c r="AC159" t="str">
        <f t="shared" si="11"/>
        <v>NO</v>
      </c>
      <c r="AD159" t="str">
        <f t="shared" si="12"/>
        <v/>
      </c>
      <c r="AE159" t="str">
        <f t="shared" si="13"/>
        <v/>
      </c>
      <c r="AF159" t="str">
        <f t="shared" si="14"/>
        <v/>
      </c>
    </row>
    <row r="160" spans="1:32" x14ac:dyDescent="0.25">
      <c r="A160" s="13" t="str">
        <f t="shared" si="10"/>
        <v>72049-3</v>
      </c>
      <c r="B160" s="5">
        <v>72049</v>
      </c>
      <c r="C160" s="6" t="s">
        <v>178</v>
      </c>
      <c r="D160" s="5">
        <v>3</v>
      </c>
      <c r="E160" s="7">
        <v>1</v>
      </c>
      <c r="F160" s="8" t="s">
        <v>18</v>
      </c>
      <c r="G160" s="8">
        <v>43494</v>
      </c>
      <c r="H160" s="9">
        <v>4</v>
      </c>
      <c r="I160" s="7">
        <v>1</v>
      </c>
      <c r="J160" s="6" t="s">
        <v>128</v>
      </c>
      <c r="K160" s="6" t="s">
        <v>208</v>
      </c>
      <c r="L160" s="6" t="b">
        <v>0</v>
      </c>
      <c r="M160" s="13" t="s">
        <v>126</v>
      </c>
      <c r="N160" s="13"/>
      <c r="O160" s="13" t="s">
        <v>143</v>
      </c>
      <c r="P160" s="13" t="s">
        <v>143</v>
      </c>
      <c r="Q160" s="13" t="s">
        <v>143</v>
      </c>
      <c r="R160" s="13"/>
      <c r="S160" s="13" t="s">
        <v>126</v>
      </c>
      <c r="T160" s="15" t="s">
        <v>126</v>
      </c>
      <c r="U160" s="15" t="b">
        <v>0</v>
      </c>
      <c r="V160" s="15" t="b">
        <v>0</v>
      </c>
      <c r="W160" s="23"/>
      <c r="X160" s="16" t="s">
        <v>302</v>
      </c>
      <c r="Y160" s="24">
        <v>43453</v>
      </c>
      <c r="Z160" s="17"/>
      <c r="AA160" s="6"/>
      <c r="AB160" s="4"/>
      <c r="AC160" t="str">
        <f t="shared" si="11"/>
        <v>NO</v>
      </c>
      <c r="AD160" t="str">
        <f t="shared" si="12"/>
        <v>Material</v>
      </c>
      <c r="AE160" t="str">
        <f t="shared" si="13"/>
        <v/>
      </c>
      <c r="AF160" t="str">
        <f t="shared" si="14"/>
        <v>Material</v>
      </c>
    </row>
    <row r="161" spans="1:32" x14ac:dyDescent="0.25">
      <c r="A161" s="3" t="str">
        <f t="shared" si="10"/>
        <v>72049-4</v>
      </c>
      <c r="B161" s="5">
        <v>72049</v>
      </c>
      <c r="C161" s="6" t="s">
        <v>179</v>
      </c>
      <c r="D161" s="5">
        <v>4</v>
      </c>
      <c r="E161" s="7">
        <v>1</v>
      </c>
      <c r="F161" s="8" t="s">
        <v>18</v>
      </c>
      <c r="G161" s="8">
        <v>43494</v>
      </c>
      <c r="H161" s="9">
        <v>2</v>
      </c>
      <c r="I161" s="7">
        <v>1</v>
      </c>
      <c r="J161" s="6" t="s">
        <v>128</v>
      </c>
      <c r="K161" s="6" t="s">
        <v>208</v>
      </c>
      <c r="L161" s="6" t="b">
        <v>1</v>
      </c>
      <c r="M161" s="3" t="s">
        <v>126</v>
      </c>
      <c r="N161" s="3" t="s">
        <v>126</v>
      </c>
      <c r="O161" s="3" t="s">
        <v>143</v>
      </c>
      <c r="P161" s="3" t="s">
        <v>143</v>
      </c>
      <c r="Q161" s="3" t="s">
        <v>143</v>
      </c>
      <c r="R161" s="3"/>
      <c r="S161" s="3" t="s">
        <v>126</v>
      </c>
      <c r="T161" s="10" t="s">
        <v>126</v>
      </c>
      <c r="U161" s="10" t="b">
        <v>1</v>
      </c>
      <c r="V161" s="10" t="b">
        <v>0</v>
      </c>
      <c r="W161" s="25">
        <v>43500.525833333333</v>
      </c>
      <c r="X161" s="11" t="s">
        <v>302</v>
      </c>
      <c r="Y161" s="26">
        <v>43453</v>
      </c>
      <c r="Z161" s="12"/>
      <c r="AA161" s="6"/>
      <c r="AB161" s="4" t="s">
        <v>161</v>
      </c>
      <c r="AC161" t="str">
        <f t="shared" si="11"/>
        <v>NO</v>
      </c>
      <c r="AD161" t="str">
        <f t="shared" si="12"/>
        <v/>
      </c>
      <c r="AE161" t="str">
        <f t="shared" si="13"/>
        <v/>
      </c>
      <c r="AF161" t="str">
        <f t="shared" si="14"/>
        <v/>
      </c>
    </row>
    <row r="162" spans="1:32" x14ac:dyDescent="0.25">
      <c r="A162" s="13" t="str">
        <f t="shared" si="10"/>
        <v>72070-1</v>
      </c>
      <c r="B162" s="5">
        <v>72070</v>
      </c>
      <c r="C162" s="6" t="s">
        <v>2888</v>
      </c>
      <c r="D162" s="5">
        <v>1</v>
      </c>
      <c r="E162" s="7">
        <v>1</v>
      </c>
      <c r="F162" s="8" t="s">
        <v>19</v>
      </c>
      <c r="G162" s="8">
        <v>43514</v>
      </c>
      <c r="H162" s="9">
        <v>1</v>
      </c>
      <c r="I162" s="7">
        <v>1</v>
      </c>
      <c r="J162" s="6" t="s">
        <v>20</v>
      </c>
      <c r="K162" s="6"/>
      <c r="L162" s="6" t="b">
        <v>0</v>
      </c>
      <c r="M162" s="13"/>
      <c r="N162" s="13"/>
      <c r="O162" s="13"/>
      <c r="P162" s="13"/>
      <c r="Q162" s="13"/>
      <c r="R162" s="13"/>
      <c r="S162" s="13"/>
      <c r="T162" s="15" t="s">
        <v>125</v>
      </c>
      <c r="U162" s="15" t="b">
        <v>0</v>
      </c>
      <c r="V162" s="15" t="b">
        <v>0</v>
      </c>
      <c r="W162" s="23"/>
      <c r="X162" s="16"/>
      <c r="Y162" s="24"/>
      <c r="Z162" s="17"/>
      <c r="AA162" s="6"/>
      <c r="AB162" s="4"/>
      <c r="AC162" t="str">
        <f t="shared" si="11"/>
        <v>NO</v>
      </c>
      <c r="AD162" t="str">
        <f t="shared" si="12"/>
        <v>Material</v>
      </c>
      <c r="AE162" t="str">
        <f t="shared" si="13"/>
        <v>+Cartridge</v>
      </c>
      <c r="AF162" t="str">
        <f t="shared" si="14"/>
        <v>Material+Cartridge</v>
      </c>
    </row>
    <row r="163" spans="1:32" x14ac:dyDescent="0.25">
      <c r="A163" s="3" t="str">
        <f t="shared" si="10"/>
        <v>72070-2</v>
      </c>
      <c r="B163" s="5">
        <v>72070</v>
      </c>
      <c r="C163" s="6" t="s">
        <v>2888</v>
      </c>
      <c r="D163" s="5">
        <v>2</v>
      </c>
      <c r="E163" s="7">
        <v>1</v>
      </c>
      <c r="F163" s="8" t="s">
        <v>19</v>
      </c>
      <c r="G163" s="8">
        <v>43514</v>
      </c>
      <c r="H163" s="9">
        <v>1</v>
      </c>
      <c r="I163" s="7">
        <v>1</v>
      </c>
      <c r="J163" s="6" t="s">
        <v>20</v>
      </c>
      <c r="K163" s="6"/>
      <c r="L163" s="6" t="b">
        <v>0</v>
      </c>
      <c r="M163" s="3"/>
      <c r="N163" s="3"/>
      <c r="O163" s="3"/>
      <c r="P163" s="3"/>
      <c r="Q163" s="3"/>
      <c r="R163" s="3"/>
      <c r="S163" s="3"/>
      <c r="T163" s="10" t="s">
        <v>125</v>
      </c>
      <c r="U163" s="10" t="b">
        <v>0</v>
      </c>
      <c r="V163" s="10" t="b">
        <v>0</v>
      </c>
      <c r="W163" s="25"/>
      <c r="X163" s="11"/>
      <c r="Y163" s="26"/>
      <c r="Z163" s="12"/>
      <c r="AA163" s="6"/>
      <c r="AB163" s="4"/>
      <c r="AC163" t="str">
        <f t="shared" si="11"/>
        <v>NO</v>
      </c>
      <c r="AD163" t="str">
        <f t="shared" si="12"/>
        <v>Material</v>
      </c>
      <c r="AE163" t="str">
        <f t="shared" si="13"/>
        <v>+Cartridge</v>
      </c>
      <c r="AF163" t="str">
        <f t="shared" si="14"/>
        <v>Material+Cartridge</v>
      </c>
    </row>
    <row r="164" spans="1:32" x14ac:dyDescent="0.25">
      <c r="A164" s="13" t="str">
        <f t="shared" si="10"/>
        <v>72070-3</v>
      </c>
      <c r="B164" s="5">
        <v>72070</v>
      </c>
      <c r="C164" s="6" t="s">
        <v>2888</v>
      </c>
      <c r="D164" s="5">
        <v>3</v>
      </c>
      <c r="E164" s="7">
        <v>1</v>
      </c>
      <c r="F164" s="8" t="s">
        <v>19</v>
      </c>
      <c r="G164" s="8">
        <v>43514</v>
      </c>
      <c r="H164" s="9">
        <v>1</v>
      </c>
      <c r="I164" s="7">
        <v>1</v>
      </c>
      <c r="J164" s="6" t="s">
        <v>20</v>
      </c>
      <c r="K164" s="6"/>
      <c r="L164" s="6" t="b">
        <v>0</v>
      </c>
      <c r="M164" s="13"/>
      <c r="N164" s="13"/>
      <c r="O164" s="13"/>
      <c r="P164" s="13"/>
      <c r="Q164" s="13"/>
      <c r="R164" s="13"/>
      <c r="S164" s="13"/>
      <c r="T164" s="15" t="s">
        <v>125</v>
      </c>
      <c r="U164" s="15" t="b">
        <v>0</v>
      </c>
      <c r="V164" s="15" t="b">
        <v>0</v>
      </c>
      <c r="W164" s="23"/>
      <c r="X164" s="16"/>
      <c r="Y164" s="24"/>
      <c r="Z164" s="17"/>
      <c r="AA164" s="6"/>
      <c r="AB164" s="4"/>
      <c r="AC164" t="str">
        <f t="shared" si="11"/>
        <v>NO</v>
      </c>
      <c r="AD164" t="str">
        <f t="shared" si="12"/>
        <v>Material</v>
      </c>
      <c r="AE164" t="str">
        <f t="shared" si="13"/>
        <v>+Cartridge</v>
      </c>
      <c r="AF164" t="str">
        <f t="shared" si="14"/>
        <v>Material+Cartridge</v>
      </c>
    </row>
    <row r="165" spans="1:32" x14ac:dyDescent="0.25">
      <c r="A165" s="3" t="str">
        <f t="shared" si="10"/>
        <v>72070-6</v>
      </c>
      <c r="B165" s="5">
        <v>72070</v>
      </c>
      <c r="C165" s="6" t="s">
        <v>2888</v>
      </c>
      <c r="D165" s="5">
        <v>6</v>
      </c>
      <c r="E165" s="7">
        <v>1</v>
      </c>
      <c r="F165" s="8" t="s">
        <v>19</v>
      </c>
      <c r="G165" s="8">
        <v>43514</v>
      </c>
      <c r="H165" s="9">
        <v>1</v>
      </c>
      <c r="I165" s="7">
        <v>1</v>
      </c>
      <c r="J165" s="6" t="s">
        <v>20</v>
      </c>
      <c r="K165" s="6"/>
      <c r="L165" s="6" t="b">
        <v>0</v>
      </c>
      <c r="M165" s="3"/>
      <c r="N165" s="3"/>
      <c r="O165" s="3"/>
      <c r="P165" s="3"/>
      <c r="Q165" s="3"/>
      <c r="R165" s="3"/>
      <c r="S165" s="3"/>
      <c r="T165" s="10" t="s">
        <v>125</v>
      </c>
      <c r="U165" s="10" t="b">
        <v>0</v>
      </c>
      <c r="V165" s="10" t="b">
        <v>0</v>
      </c>
      <c r="W165" s="25"/>
      <c r="X165" s="11"/>
      <c r="Y165" s="26"/>
      <c r="Z165" s="12"/>
      <c r="AA165" s="6"/>
      <c r="AB165" s="4"/>
      <c r="AC165" t="str">
        <f t="shared" si="11"/>
        <v>NO</v>
      </c>
      <c r="AD165" t="str">
        <f t="shared" si="12"/>
        <v>Material</v>
      </c>
      <c r="AE165" t="str">
        <f t="shared" si="13"/>
        <v>+Cartridge</v>
      </c>
      <c r="AF165" t="str">
        <f t="shared" si="14"/>
        <v>Material+Cartridge</v>
      </c>
    </row>
    <row r="166" spans="1:32" x14ac:dyDescent="0.25">
      <c r="A166" s="13" t="str">
        <f t="shared" si="10"/>
        <v>72089-1</v>
      </c>
      <c r="B166" s="5">
        <v>72089</v>
      </c>
      <c r="C166" s="6" t="s">
        <v>235</v>
      </c>
      <c r="D166" s="5">
        <v>1</v>
      </c>
      <c r="E166" s="7">
        <v>1</v>
      </c>
      <c r="F166" s="8" t="s">
        <v>18</v>
      </c>
      <c r="G166" s="8">
        <v>43558</v>
      </c>
      <c r="H166" s="9">
        <v>1</v>
      </c>
      <c r="I166" s="7">
        <v>15</v>
      </c>
      <c r="J166" s="6" t="s">
        <v>27</v>
      </c>
      <c r="K166" s="6"/>
      <c r="L166" s="6" t="b">
        <v>0</v>
      </c>
      <c r="M166" s="13"/>
      <c r="N166" s="13"/>
      <c r="O166" s="13"/>
      <c r="P166" s="13"/>
      <c r="Q166" s="13"/>
      <c r="R166" s="13"/>
      <c r="S166" s="13"/>
      <c r="T166" s="15" t="s">
        <v>125</v>
      </c>
      <c r="U166" s="15" t="b">
        <v>0</v>
      </c>
      <c r="V166" s="15" t="b">
        <v>0</v>
      </c>
      <c r="W166" s="23"/>
      <c r="X166" s="16"/>
      <c r="Y166" s="24"/>
      <c r="Z166" s="17"/>
      <c r="AA166" s="6"/>
      <c r="AB166" s="4"/>
      <c r="AC166" t="str">
        <f t="shared" si="11"/>
        <v>NO</v>
      </c>
      <c r="AD166" t="str">
        <f t="shared" si="12"/>
        <v>Material</v>
      </c>
      <c r="AE166" t="str">
        <f t="shared" si="13"/>
        <v>+Cartridge</v>
      </c>
      <c r="AF166" t="str">
        <f t="shared" si="14"/>
        <v>Material+Cartridge</v>
      </c>
    </row>
    <row r="167" spans="1:32" x14ac:dyDescent="0.25">
      <c r="A167" s="3" t="str">
        <f t="shared" si="10"/>
        <v>72089-2</v>
      </c>
      <c r="B167" s="5">
        <v>72089</v>
      </c>
      <c r="C167" s="6" t="s">
        <v>428</v>
      </c>
      <c r="D167" s="5">
        <v>2</v>
      </c>
      <c r="E167" s="7">
        <v>1</v>
      </c>
      <c r="F167" s="8" t="s">
        <v>18</v>
      </c>
      <c r="G167" s="8">
        <v>43558</v>
      </c>
      <c r="H167" s="9">
        <v>1</v>
      </c>
      <c r="I167" s="7">
        <v>10</v>
      </c>
      <c r="J167" s="6" t="s">
        <v>20</v>
      </c>
      <c r="K167" s="6"/>
      <c r="L167" s="6" t="b">
        <v>0</v>
      </c>
      <c r="M167" s="3"/>
      <c r="N167" s="3"/>
      <c r="O167" s="3"/>
      <c r="P167" s="3"/>
      <c r="Q167" s="3" t="s">
        <v>125</v>
      </c>
      <c r="R167" s="3"/>
      <c r="S167" s="3"/>
      <c r="T167" s="10" t="s">
        <v>125</v>
      </c>
      <c r="U167" s="10" t="b">
        <v>0</v>
      </c>
      <c r="V167" s="10" t="b">
        <v>0</v>
      </c>
      <c r="W167" s="25"/>
      <c r="X167" s="11"/>
      <c r="Y167" s="26"/>
      <c r="Z167" s="12"/>
      <c r="AA167" s="6"/>
      <c r="AB167" s="4"/>
      <c r="AC167" t="str">
        <f t="shared" si="11"/>
        <v>NO</v>
      </c>
      <c r="AD167" t="str">
        <f t="shared" si="12"/>
        <v>Material</v>
      </c>
      <c r="AE167" t="str">
        <f t="shared" si="13"/>
        <v/>
      </c>
      <c r="AF167" t="str">
        <f t="shared" si="14"/>
        <v>Material</v>
      </c>
    </row>
    <row r="168" spans="1:32" x14ac:dyDescent="0.25">
      <c r="A168" s="13" t="str">
        <f t="shared" si="10"/>
        <v>72089-3</v>
      </c>
      <c r="B168" s="5">
        <v>72089</v>
      </c>
      <c r="C168" s="6" t="s">
        <v>262</v>
      </c>
      <c r="D168" s="5">
        <v>3</v>
      </c>
      <c r="E168" s="42">
        <v>1</v>
      </c>
      <c r="F168" s="8" t="s">
        <v>18</v>
      </c>
      <c r="G168" s="8">
        <v>43558</v>
      </c>
      <c r="H168" s="9">
        <v>2</v>
      </c>
      <c r="I168" s="7">
        <v>15</v>
      </c>
      <c r="J168" s="6" t="s">
        <v>27</v>
      </c>
      <c r="K168" s="6"/>
      <c r="L168" s="6" t="b">
        <v>0</v>
      </c>
      <c r="M168" s="13"/>
      <c r="N168" s="13"/>
      <c r="O168" s="13"/>
      <c r="P168" s="13"/>
      <c r="Q168" s="13"/>
      <c r="R168" s="13"/>
      <c r="S168" s="13"/>
      <c r="T168" s="15" t="s">
        <v>125</v>
      </c>
      <c r="U168" s="15" t="b">
        <v>0</v>
      </c>
      <c r="V168" s="15" t="b">
        <v>0</v>
      </c>
      <c r="W168" s="23"/>
      <c r="X168" s="16"/>
      <c r="Y168" s="24"/>
      <c r="Z168" s="17"/>
      <c r="AA168" s="6"/>
      <c r="AB168" s="4"/>
      <c r="AC168" t="str">
        <f t="shared" si="11"/>
        <v>NO</v>
      </c>
      <c r="AD168" t="str">
        <f t="shared" si="12"/>
        <v>Material</v>
      </c>
      <c r="AE168" t="str">
        <f t="shared" si="13"/>
        <v>+Cartridge</v>
      </c>
      <c r="AF168" t="str">
        <f t="shared" si="14"/>
        <v>Material+Cartridge</v>
      </c>
    </row>
    <row r="169" spans="1:32" x14ac:dyDescent="0.25">
      <c r="A169" s="3" t="str">
        <f t="shared" si="10"/>
        <v>72089-4</v>
      </c>
      <c r="B169" s="5">
        <v>72089</v>
      </c>
      <c r="C169" s="6" t="s">
        <v>2889</v>
      </c>
      <c r="D169" s="5">
        <v>4</v>
      </c>
      <c r="E169" s="7">
        <v>1</v>
      </c>
      <c r="F169" s="8" t="s">
        <v>18</v>
      </c>
      <c r="G169" s="8">
        <v>43558</v>
      </c>
      <c r="H169" s="9">
        <v>2</v>
      </c>
      <c r="I169" s="7">
        <v>15</v>
      </c>
      <c r="J169" s="6" t="s">
        <v>27</v>
      </c>
      <c r="K169" s="6"/>
      <c r="L169" s="6" t="b">
        <v>0</v>
      </c>
      <c r="M169" s="3"/>
      <c r="N169" s="3"/>
      <c r="O169" s="3"/>
      <c r="P169" s="3"/>
      <c r="Q169" s="3"/>
      <c r="R169" s="3"/>
      <c r="S169" s="3"/>
      <c r="T169" s="10" t="s">
        <v>125</v>
      </c>
      <c r="U169" s="10" t="b">
        <v>0</v>
      </c>
      <c r="V169" s="10" t="b">
        <v>0</v>
      </c>
      <c r="W169" s="25"/>
      <c r="X169" s="11"/>
      <c r="Y169" s="26"/>
      <c r="Z169" s="12"/>
      <c r="AA169" s="6"/>
      <c r="AB169" s="4"/>
      <c r="AC169" t="str">
        <f t="shared" si="11"/>
        <v>NO</v>
      </c>
      <c r="AD169" t="str">
        <f t="shared" si="12"/>
        <v>Material</v>
      </c>
      <c r="AE169" t="str">
        <f t="shared" si="13"/>
        <v>+Cartridge</v>
      </c>
      <c r="AF169" t="str">
        <f t="shared" si="14"/>
        <v>Material+Cartridge</v>
      </c>
    </row>
    <row r="170" spans="1:32" x14ac:dyDescent="0.25">
      <c r="A170" s="13" t="str">
        <f t="shared" si="10"/>
        <v>72089-5</v>
      </c>
      <c r="B170" s="5">
        <v>72089</v>
      </c>
      <c r="C170" s="6" t="s">
        <v>305</v>
      </c>
      <c r="D170" s="5">
        <v>5</v>
      </c>
      <c r="E170" s="7">
        <v>1</v>
      </c>
      <c r="F170" s="14" t="s">
        <v>18</v>
      </c>
      <c r="G170" s="14">
        <v>43558</v>
      </c>
      <c r="H170" s="9">
        <v>2</v>
      </c>
      <c r="I170" s="7">
        <v>15</v>
      </c>
      <c r="J170" s="6" t="s">
        <v>27</v>
      </c>
      <c r="K170" s="6"/>
      <c r="L170" s="6" t="b">
        <v>0</v>
      </c>
      <c r="M170" s="13"/>
      <c r="N170" s="13"/>
      <c r="O170" s="13"/>
      <c r="P170" s="13"/>
      <c r="Q170" s="13"/>
      <c r="R170" s="13"/>
      <c r="S170" s="13"/>
      <c r="T170" s="15" t="s">
        <v>125</v>
      </c>
      <c r="U170" s="15" t="b">
        <v>0</v>
      </c>
      <c r="V170" s="15" t="b">
        <v>0</v>
      </c>
      <c r="W170" s="23"/>
      <c r="X170" s="16"/>
      <c r="Y170" s="24"/>
      <c r="Z170" s="17"/>
      <c r="AA170" s="6"/>
      <c r="AB170" s="4"/>
      <c r="AC170" t="str">
        <f t="shared" si="11"/>
        <v>NO</v>
      </c>
      <c r="AD170" t="str">
        <f t="shared" si="12"/>
        <v>Material</v>
      </c>
      <c r="AE170" t="str">
        <f t="shared" si="13"/>
        <v>+Cartridge</v>
      </c>
      <c r="AF170" t="str">
        <f t="shared" si="14"/>
        <v>Material+Cartridge</v>
      </c>
    </row>
    <row r="171" spans="1:32" x14ac:dyDescent="0.25">
      <c r="A171" s="3" t="str">
        <f t="shared" si="10"/>
        <v>72089-6</v>
      </c>
      <c r="B171" s="27">
        <v>72089</v>
      </c>
      <c r="C171" s="46" t="s">
        <v>2890</v>
      </c>
      <c r="D171" s="27">
        <v>6</v>
      </c>
      <c r="E171" s="29">
        <v>1</v>
      </c>
      <c r="F171" s="30" t="s">
        <v>18</v>
      </c>
      <c r="G171" s="30">
        <v>43558</v>
      </c>
      <c r="H171" s="31">
        <v>3</v>
      </c>
      <c r="I171" s="29">
        <v>15</v>
      </c>
      <c r="J171" s="28" t="s">
        <v>27</v>
      </c>
      <c r="K171" s="28"/>
      <c r="L171" s="28" t="b">
        <v>0</v>
      </c>
      <c r="M171" s="3"/>
      <c r="N171" s="3"/>
      <c r="O171" s="3"/>
      <c r="P171" s="3"/>
      <c r="Q171" s="3"/>
      <c r="R171" s="3"/>
      <c r="S171" s="3"/>
      <c r="T171" s="10" t="s">
        <v>125</v>
      </c>
      <c r="U171" s="10" t="b">
        <v>0</v>
      </c>
      <c r="V171" s="10" t="b">
        <v>0</v>
      </c>
      <c r="W171" s="25"/>
      <c r="X171" s="11"/>
      <c r="Y171" s="26"/>
      <c r="Z171" s="12"/>
      <c r="AA171" s="6"/>
      <c r="AB171" s="4"/>
      <c r="AC171" t="str">
        <f t="shared" si="11"/>
        <v>NO</v>
      </c>
      <c r="AD171" t="str">
        <f t="shared" si="12"/>
        <v>Material</v>
      </c>
      <c r="AE171" t="str">
        <f t="shared" si="13"/>
        <v>+Cartridge</v>
      </c>
      <c r="AF171" t="str">
        <f t="shared" si="14"/>
        <v>Material+Cartridge</v>
      </c>
    </row>
    <row r="172" spans="1:32" x14ac:dyDescent="0.25">
      <c r="A172" s="13" t="str">
        <f t="shared" si="10"/>
        <v>72089-7</v>
      </c>
      <c r="B172" s="18">
        <v>72089</v>
      </c>
      <c r="C172" s="19" t="s">
        <v>166</v>
      </c>
      <c r="D172" s="18">
        <v>7</v>
      </c>
      <c r="E172" s="39">
        <v>1</v>
      </c>
      <c r="F172" s="32" t="s">
        <v>18</v>
      </c>
      <c r="G172" s="32">
        <v>43558</v>
      </c>
      <c r="H172" s="22">
        <v>3</v>
      </c>
      <c r="I172" s="20">
        <v>15</v>
      </c>
      <c r="J172" s="19" t="s">
        <v>27</v>
      </c>
      <c r="K172" s="19"/>
      <c r="L172" s="19" t="b">
        <v>0</v>
      </c>
      <c r="M172" s="13"/>
      <c r="N172" s="13"/>
      <c r="O172" s="13"/>
      <c r="P172" s="13"/>
      <c r="Q172" s="13"/>
      <c r="R172" s="13"/>
      <c r="S172" s="13"/>
      <c r="T172" s="15" t="s">
        <v>125</v>
      </c>
      <c r="U172" s="15" t="b">
        <v>0</v>
      </c>
      <c r="V172" s="15" t="b">
        <v>0</v>
      </c>
      <c r="W172" s="23"/>
      <c r="X172" s="16"/>
      <c r="Y172" s="24"/>
      <c r="Z172" s="17"/>
      <c r="AA172" s="6"/>
      <c r="AB172" s="4"/>
      <c r="AC172" t="str">
        <f t="shared" si="11"/>
        <v>NO</v>
      </c>
      <c r="AD172" t="str">
        <f t="shared" si="12"/>
        <v>Material</v>
      </c>
      <c r="AE172" t="str">
        <f t="shared" si="13"/>
        <v>+Cartridge</v>
      </c>
      <c r="AF172" t="str">
        <f t="shared" si="14"/>
        <v>Material+Cartridge</v>
      </c>
    </row>
    <row r="173" spans="1:32" x14ac:dyDescent="0.25">
      <c r="A173" s="3" t="str">
        <f t="shared" si="10"/>
        <v>72089-8</v>
      </c>
      <c r="B173" s="5">
        <v>72089</v>
      </c>
      <c r="C173" s="6" t="s">
        <v>348</v>
      </c>
      <c r="D173" s="5">
        <v>8</v>
      </c>
      <c r="E173" s="7">
        <v>1</v>
      </c>
      <c r="F173" s="8" t="s">
        <v>18</v>
      </c>
      <c r="G173" s="8">
        <v>43558</v>
      </c>
      <c r="H173" s="9">
        <v>3</v>
      </c>
      <c r="I173" s="42">
        <v>15</v>
      </c>
      <c r="J173" s="6" t="s">
        <v>27</v>
      </c>
      <c r="K173" s="6"/>
      <c r="L173" s="6" t="b">
        <v>0</v>
      </c>
      <c r="M173" s="3"/>
      <c r="N173" s="3"/>
      <c r="O173" s="3"/>
      <c r="P173" s="3"/>
      <c r="Q173" s="3"/>
      <c r="R173" s="3"/>
      <c r="S173" s="3"/>
      <c r="T173" s="10" t="s">
        <v>125</v>
      </c>
      <c r="U173" s="10" t="b">
        <v>0</v>
      </c>
      <c r="V173" s="10" t="b">
        <v>0</v>
      </c>
      <c r="W173" s="25"/>
      <c r="X173" s="11"/>
      <c r="Y173" s="26"/>
      <c r="Z173" s="12"/>
      <c r="AA173" s="6"/>
      <c r="AB173" s="4"/>
      <c r="AC173" t="str">
        <f t="shared" si="11"/>
        <v>NO</v>
      </c>
      <c r="AD173" t="str">
        <f t="shared" si="12"/>
        <v>Material</v>
      </c>
      <c r="AE173" t="str">
        <f t="shared" si="13"/>
        <v>+Cartridge</v>
      </c>
      <c r="AF173" t="str">
        <f t="shared" si="14"/>
        <v>Material+Cartridge</v>
      </c>
    </row>
    <row r="174" spans="1:32" x14ac:dyDescent="0.25">
      <c r="A174" s="13" t="str">
        <f t="shared" si="10"/>
        <v>72101-1</v>
      </c>
      <c r="B174" s="5">
        <v>72101</v>
      </c>
      <c r="C174" s="40" t="s">
        <v>180</v>
      </c>
      <c r="D174" s="5">
        <v>1</v>
      </c>
      <c r="E174" s="7">
        <v>1</v>
      </c>
      <c r="F174" s="8" t="s">
        <v>18</v>
      </c>
      <c r="G174" s="8">
        <v>43509</v>
      </c>
      <c r="H174" s="9">
        <v>6</v>
      </c>
      <c r="I174" s="7">
        <v>7</v>
      </c>
      <c r="J174" s="6" t="s">
        <v>20</v>
      </c>
      <c r="K174" s="6"/>
      <c r="L174" s="6" t="b">
        <v>0</v>
      </c>
      <c r="M174" s="13" t="s">
        <v>126</v>
      </c>
      <c r="N174" s="13"/>
      <c r="O174" s="13"/>
      <c r="P174" s="13"/>
      <c r="Q174" s="13"/>
      <c r="R174" s="13"/>
      <c r="S174" s="13" t="s">
        <v>126</v>
      </c>
      <c r="T174" s="15" t="s">
        <v>126</v>
      </c>
      <c r="U174" s="15" t="b">
        <v>0</v>
      </c>
      <c r="V174" s="15" t="b">
        <v>0</v>
      </c>
      <c r="W174" s="23"/>
      <c r="X174" s="16"/>
      <c r="Y174" s="24"/>
      <c r="Z174" s="17"/>
      <c r="AA174" s="6"/>
      <c r="AB174" s="4"/>
      <c r="AC174" t="str">
        <f t="shared" si="11"/>
        <v>NO</v>
      </c>
      <c r="AD174" t="str">
        <f t="shared" si="12"/>
        <v>Material</v>
      </c>
      <c r="AE174" t="str">
        <f t="shared" si="13"/>
        <v>+Cartridge</v>
      </c>
      <c r="AF174" t="str">
        <f t="shared" si="14"/>
        <v>Material+Cartridge</v>
      </c>
    </row>
    <row r="175" spans="1:32" x14ac:dyDescent="0.25">
      <c r="A175" s="3" t="str">
        <f t="shared" si="10"/>
        <v>72221-1</v>
      </c>
      <c r="B175" s="5">
        <v>72221</v>
      </c>
      <c r="C175" s="40" t="s">
        <v>164</v>
      </c>
      <c r="D175" s="5">
        <v>1</v>
      </c>
      <c r="E175" s="7">
        <v>1</v>
      </c>
      <c r="F175" s="8" t="s">
        <v>18</v>
      </c>
      <c r="G175" s="8">
        <v>43503</v>
      </c>
      <c r="H175" s="9">
        <v>1</v>
      </c>
      <c r="I175" s="7">
        <v>7</v>
      </c>
      <c r="J175" s="6" t="s">
        <v>31</v>
      </c>
      <c r="K175" s="6"/>
      <c r="L175" s="6" t="b">
        <v>0</v>
      </c>
      <c r="M175" s="3" t="s">
        <v>126</v>
      </c>
      <c r="N175" s="3"/>
      <c r="O175" s="3"/>
      <c r="P175" s="3"/>
      <c r="Q175" s="3" t="s">
        <v>143</v>
      </c>
      <c r="R175" s="3"/>
      <c r="S175" s="3" t="s">
        <v>126</v>
      </c>
      <c r="T175" s="10" t="s">
        <v>126</v>
      </c>
      <c r="U175" s="10" t="b">
        <v>1</v>
      </c>
      <c r="V175" s="10" t="b">
        <v>0</v>
      </c>
      <c r="W175" s="25"/>
      <c r="X175" s="11">
        <v>5</v>
      </c>
      <c r="Y175" s="26">
        <v>43500</v>
      </c>
      <c r="Z175" s="12" t="s">
        <v>336</v>
      </c>
      <c r="AA175" s="6"/>
      <c r="AB175" s="4"/>
      <c r="AC175" t="str">
        <f t="shared" si="11"/>
        <v>NO</v>
      </c>
      <c r="AD175" t="str">
        <f t="shared" si="12"/>
        <v>Material</v>
      </c>
      <c r="AE175" t="str">
        <f t="shared" si="13"/>
        <v/>
      </c>
      <c r="AF175" t="str">
        <f t="shared" si="14"/>
        <v>Material</v>
      </c>
    </row>
    <row r="176" spans="1:32" x14ac:dyDescent="0.25">
      <c r="A176" s="13" t="str">
        <f t="shared" si="10"/>
        <v>72221-2</v>
      </c>
      <c r="B176" s="5">
        <v>72221</v>
      </c>
      <c r="C176" s="6" t="s">
        <v>201</v>
      </c>
      <c r="D176" s="5">
        <v>2</v>
      </c>
      <c r="E176" s="7">
        <v>1</v>
      </c>
      <c r="F176" s="14" t="s">
        <v>18</v>
      </c>
      <c r="G176" s="14">
        <v>43503</v>
      </c>
      <c r="H176" s="9">
        <v>1</v>
      </c>
      <c r="I176" s="7">
        <v>7</v>
      </c>
      <c r="J176" s="6" t="s">
        <v>20</v>
      </c>
      <c r="K176" s="6"/>
      <c r="L176" s="6" t="b">
        <v>0</v>
      </c>
      <c r="M176" s="13" t="s">
        <v>126</v>
      </c>
      <c r="N176" s="13"/>
      <c r="O176" s="13"/>
      <c r="P176" s="13"/>
      <c r="Q176" s="13" t="s">
        <v>143</v>
      </c>
      <c r="R176" s="13"/>
      <c r="S176" s="13" t="s">
        <v>126</v>
      </c>
      <c r="T176" s="15" t="s">
        <v>126</v>
      </c>
      <c r="U176" s="15" t="b">
        <v>1</v>
      </c>
      <c r="V176" s="15" t="b">
        <v>0</v>
      </c>
      <c r="W176" s="23"/>
      <c r="X176" s="16">
        <v>5</v>
      </c>
      <c r="Y176" s="24">
        <v>43500</v>
      </c>
      <c r="Z176" s="17" t="s">
        <v>336</v>
      </c>
      <c r="AA176" s="6"/>
      <c r="AB176" s="4"/>
      <c r="AC176" t="str">
        <f t="shared" si="11"/>
        <v>NO</v>
      </c>
      <c r="AD176" t="str">
        <f t="shared" si="12"/>
        <v>Material</v>
      </c>
      <c r="AE176" t="str">
        <f t="shared" si="13"/>
        <v/>
      </c>
      <c r="AF176" t="str">
        <f t="shared" si="14"/>
        <v>Material</v>
      </c>
    </row>
    <row r="177" spans="1:32" x14ac:dyDescent="0.25">
      <c r="A177" s="3" t="str">
        <f t="shared" si="10"/>
        <v>72221-3</v>
      </c>
      <c r="B177" s="5">
        <v>72221</v>
      </c>
      <c r="C177" s="6" t="s">
        <v>230</v>
      </c>
      <c r="D177" s="5">
        <v>3</v>
      </c>
      <c r="E177" s="7">
        <v>1</v>
      </c>
      <c r="F177" s="8" t="s">
        <v>18</v>
      </c>
      <c r="G177" s="8">
        <v>43503</v>
      </c>
      <c r="H177" s="9">
        <v>1</v>
      </c>
      <c r="I177" s="7">
        <v>7</v>
      </c>
      <c r="J177" s="40" t="s">
        <v>31</v>
      </c>
      <c r="K177" s="6"/>
      <c r="L177" s="6" t="b">
        <v>0</v>
      </c>
      <c r="M177" s="3" t="s">
        <v>126</v>
      </c>
      <c r="N177" s="3"/>
      <c r="O177" s="3"/>
      <c r="P177" s="3"/>
      <c r="Q177" s="3" t="s">
        <v>143</v>
      </c>
      <c r="R177" s="3"/>
      <c r="S177" s="3" t="s">
        <v>126</v>
      </c>
      <c r="T177" s="10" t="s">
        <v>126</v>
      </c>
      <c r="U177" s="10" t="b">
        <v>1</v>
      </c>
      <c r="V177" s="10" t="b">
        <v>0</v>
      </c>
      <c r="W177" s="25"/>
      <c r="X177" s="11">
        <v>5</v>
      </c>
      <c r="Y177" s="26">
        <v>43500</v>
      </c>
      <c r="Z177" s="12" t="s">
        <v>336</v>
      </c>
      <c r="AA177" s="6"/>
      <c r="AB177" s="4"/>
      <c r="AC177" t="str">
        <f t="shared" si="11"/>
        <v>NO</v>
      </c>
      <c r="AD177" t="str">
        <f t="shared" si="12"/>
        <v>Material</v>
      </c>
      <c r="AE177" t="str">
        <f t="shared" si="13"/>
        <v/>
      </c>
      <c r="AF177" t="str">
        <f t="shared" si="14"/>
        <v>Material</v>
      </c>
    </row>
    <row r="178" spans="1:32" x14ac:dyDescent="0.25">
      <c r="A178" s="13" t="str">
        <f t="shared" si="10"/>
        <v>72221-4</v>
      </c>
      <c r="B178" s="5">
        <v>72221</v>
      </c>
      <c r="C178" s="6" t="s">
        <v>230</v>
      </c>
      <c r="D178" s="5">
        <v>4</v>
      </c>
      <c r="E178" s="7">
        <v>1</v>
      </c>
      <c r="F178" s="8" t="s">
        <v>18</v>
      </c>
      <c r="G178" s="8">
        <v>43503</v>
      </c>
      <c r="H178" s="9">
        <v>1</v>
      </c>
      <c r="I178" s="42">
        <v>7</v>
      </c>
      <c r="J178" s="6" t="s">
        <v>31</v>
      </c>
      <c r="K178" s="6"/>
      <c r="L178" s="6" t="b">
        <v>0</v>
      </c>
      <c r="M178" s="13" t="s">
        <v>126</v>
      </c>
      <c r="N178" s="13"/>
      <c r="O178" s="13"/>
      <c r="P178" s="13"/>
      <c r="Q178" s="13" t="s">
        <v>143</v>
      </c>
      <c r="R178" s="13"/>
      <c r="S178" s="13" t="s">
        <v>126</v>
      </c>
      <c r="T178" s="15" t="s">
        <v>126</v>
      </c>
      <c r="U178" s="15" t="b">
        <v>1</v>
      </c>
      <c r="V178" s="15" t="b">
        <v>0</v>
      </c>
      <c r="W178" s="23"/>
      <c r="X178" s="16">
        <v>5</v>
      </c>
      <c r="Y178" s="24">
        <v>43500</v>
      </c>
      <c r="Z178" s="17" t="s">
        <v>336</v>
      </c>
      <c r="AA178" s="6"/>
      <c r="AB178" s="4"/>
      <c r="AC178" t="str">
        <f t="shared" si="11"/>
        <v>NO</v>
      </c>
      <c r="AD178" t="str">
        <f t="shared" si="12"/>
        <v>Material</v>
      </c>
      <c r="AE178" t="str">
        <f t="shared" si="13"/>
        <v/>
      </c>
      <c r="AF178" t="str">
        <f t="shared" si="14"/>
        <v>Material</v>
      </c>
    </row>
    <row r="179" spans="1:32" x14ac:dyDescent="0.25">
      <c r="A179" s="3" t="str">
        <f t="shared" si="10"/>
        <v>72722-10</v>
      </c>
      <c r="B179" s="5">
        <v>72722</v>
      </c>
      <c r="C179" s="6" t="s">
        <v>180</v>
      </c>
      <c r="D179" s="5">
        <v>10</v>
      </c>
      <c r="E179" s="42">
        <v>1</v>
      </c>
      <c r="F179" s="8" t="s">
        <v>18</v>
      </c>
      <c r="G179" s="8">
        <v>43511</v>
      </c>
      <c r="H179" s="9">
        <v>14</v>
      </c>
      <c r="I179" s="7">
        <v>7</v>
      </c>
      <c r="J179" s="6" t="s">
        <v>20</v>
      </c>
      <c r="K179" s="6"/>
      <c r="L179" s="6" t="b">
        <v>0</v>
      </c>
      <c r="M179" s="3"/>
      <c r="N179" s="3"/>
      <c r="O179" s="3"/>
      <c r="P179" s="3"/>
      <c r="Q179" s="3"/>
      <c r="R179" s="3"/>
      <c r="S179" s="3"/>
      <c r="T179" s="10" t="s">
        <v>130</v>
      </c>
      <c r="U179" s="10" t="b">
        <v>0</v>
      </c>
      <c r="V179" s="10" t="b">
        <v>0</v>
      </c>
      <c r="W179" s="25"/>
      <c r="X179" s="11"/>
      <c r="Y179" s="26"/>
      <c r="Z179" s="12"/>
      <c r="AA179" s="6"/>
      <c r="AB179" s="4"/>
      <c r="AC179" t="str">
        <f t="shared" si="11"/>
        <v>NO</v>
      </c>
      <c r="AD179" t="str">
        <f t="shared" si="12"/>
        <v>Material</v>
      </c>
      <c r="AE179" t="str">
        <f t="shared" si="13"/>
        <v>+Cartridge</v>
      </c>
      <c r="AF179" t="str">
        <f t="shared" si="14"/>
        <v>Material+Cartridge</v>
      </c>
    </row>
    <row r="180" spans="1:32" x14ac:dyDescent="0.25">
      <c r="A180" s="13" t="str">
        <f t="shared" si="10"/>
        <v>72722-1</v>
      </c>
      <c r="B180" s="5">
        <v>72722</v>
      </c>
      <c r="C180" s="6" t="s">
        <v>426</v>
      </c>
      <c r="D180" s="5">
        <v>1</v>
      </c>
      <c r="E180" s="42">
        <v>1</v>
      </c>
      <c r="F180" s="8" t="s">
        <v>18</v>
      </c>
      <c r="G180" s="8">
        <v>43511</v>
      </c>
      <c r="H180" s="9">
        <v>1</v>
      </c>
      <c r="I180" s="7">
        <v>7</v>
      </c>
      <c r="J180" s="6" t="s">
        <v>20</v>
      </c>
      <c r="K180" s="6"/>
      <c r="L180" s="6" t="b">
        <v>0</v>
      </c>
      <c r="M180" s="13"/>
      <c r="N180" s="13"/>
      <c r="O180" s="13"/>
      <c r="P180" s="13"/>
      <c r="Q180" s="13"/>
      <c r="R180" s="13"/>
      <c r="S180" s="13"/>
      <c r="T180" s="15" t="s">
        <v>130</v>
      </c>
      <c r="U180" s="15" t="b">
        <v>0</v>
      </c>
      <c r="V180" s="15" t="b">
        <v>0</v>
      </c>
      <c r="W180" s="23"/>
      <c r="X180" s="16"/>
      <c r="Y180" s="24"/>
      <c r="Z180" s="17"/>
      <c r="AA180" s="6"/>
      <c r="AB180" s="4"/>
      <c r="AC180" t="str">
        <f t="shared" si="11"/>
        <v>NO</v>
      </c>
      <c r="AD180" t="str">
        <f t="shared" si="12"/>
        <v>Material</v>
      </c>
      <c r="AE180" t="str">
        <f t="shared" si="13"/>
        <v>+Cartridge</v>
      </c>
      <c r="AF180" t="str">
        <f t="shared" si="14"/>
        <v>Material+Cartridge</v>
      </c>
    </row>
    <row r="181" spans="1:32" x14ac:dyDescent="0.25">
      <c r="A181" s="3" t="str">
        <f t="shared" si="10"/>
        <v>72722-11</v>
      </c>
      <c r="B181" s="5">
        <v>72722</v>
      </c>
      <c r="C181" s="6" t="s">
        <v>180</v>
      </c>
      <c r="D181" s="5">
        <v>11</v>
      </c>
      <c r="E181" s="7">
        <v>1</v>
      </c>
      <c r="F181" s="14" t="s">
        <v>18</v>
      </c>
      <c r="G181" s="14">
        <v>43511</v>
      </c>
      <c r="H181" s="9">
        <v>14</v>
      </c>
      <c r="I181" s="7">
        <v>7</v>
      </c>
      <c r="J181" s="6" t="s">
        <v>20</v>
      </c>
      <c r="K181" s="6"/>
      <c r="L181" s="6" t="b">
        <v>0</v>
      </c>
      <c r="M181" s="3"/>
      <c r="N181" s="3"/>
      <c r="O181" s="3"/>
      <c r="P181" s="3"/>
      <c r="Q181" s="3"/>
      <c r="R181" s="3"/>
      <c r="S181" s="3"/>
      <c r="T181" s="10" t="s">
        <v>130</v>
      </c>
      <c r="U181" s="10" t="b">
        <v>0</v>
      </c>
      <c r="V181" s="10" t="b">
        <v>0</v>
      </c>
      <c r="W181" s="25"/>
      <c r="X181" s="11"/>
      <c r="Y181" s="26"/>
      <c r="Z181" s="12"/>
      <c r="AA181" s="6"/>
      <c r="AB181" s="4"/>
      <c r="AC181" t="str">
        <f t="shared" si="11"/>
        <v>NO</v>
      </c>
      <c r="AD181" t="str">
        <f t="shared" si="12"/>
        <v>Material</v>
      </c>
      <c r="AE181" t="str">
        <f t="shared" si="13"/>
        <v>+Cartridge</v>
      </c>
      <c r="AF181" t="str">
        <f t="shared" si="14"/>
        <v>Material+Cartridge</v>
      </c>
    </row>
    <row r="182" spans="1:32" x14ac:dyDescent="0.25">
      <c r="A182" s="13" t="str">
        <f t="shared" si="10"/>
        <v>72722-2</v>
      </c>
      <c r="B182" s="5">
        <v>72722</v>
      </c>
      <c r="C182" s="6" t="s">
        <v>371</v>
      </c>
      <c r="D182" s="5">
        <v>2</v>
      </c>
      <c r="E182" s="7">
        <v>1</v>
      </c>
      <c r="F182" s="14" t="s">
        <v>18</v>
      </c>
      <c r="G182" s="14">
        <v>43511</v>
      </c>
      <c r="H182" s="9">
        <v>1</v>
      </c>
      <c r="I182" s="7">
        <v>7</v>
      </c>
      <c r="J182" s="6" t="s">
        <v>20</v>
      </c>
      <c r="K182" s="6"/>
      <c r="L182" s="6" t="b">
        <v>0</v>
      </c>
      <c r="M182" s="13"/>
      <c r="N182" s="13"/>
      <c r="O182" s="13"/>
      <c r="P182" s="13"/>
      <c r="Q182" s="13"/>
      <c r="R182" s="13"/>
      <c r="S182" s="13"/>
      <c r="T182" s="15" t="s">
        <v>130</v>
      </c>
      <c r="U182" s="15" t="b">
        <v>0</v>
      </c>
      <c r="V182" s="15" t="b">
        <v>0</v>
      </c>
      <c r="W182" s="23"/>
      <c r="X182" s="16"/>
      <c r="Y182" s="24"/>
      <c r="Z182" s="17"/>
      <c r="AA182" s="6"/>
      <c r="AB182" s="4"/>
      <c r="AC182" t="str">
        <f t="shared" si="11"/>
        <v>NO</v>
      </c>
      <c r="AD182" t="str">
        <f t="shared" si="12"/>
        <v>Material</v>
      </c>
      <c r="AE182" t="str">
        <f t="shared" si="13"/>
        <v>+Cartridge</v>
      </c>
      <c r="AF182" t="str">
        <f t="shared" si="14"/>
        <v>Material+Cartridge</v>
      </c>
    </row>
    <row r="183" spans="1:32" x14ac:dyDescent="0.25">
      <c r="A183" s="3" t="str">
        <f t="shared" si="10"/>
        <v>72722-3</v>
      </c>
      <c r="B183" s="5">
        <v>72722</v>
      </c>
      <c r="C183" s="6" t="s">
        <v>434</v>
      </c>
      <c r="D183" s="5">
        <v>3</v>
      </c>
      <c r="E183" s="7">
        <v>1</v>
      </c>
      <c r="F183" s="14" t="s">
        <v>18</v>
      </c>
      <c r="G183" s="14">
        <v>43511</v>
      </c>
      <c r="H183" s="9">
        <v>1</v>
      </c>
      <c r="I183" s="7">
        <v>7</v>
      </c>
      <c r="J183" s="6" t="s">
        <v>20</v>
      </c>
      <c r="K183" s="6"/>
      <c r="L183" s="6" t="b">
        <v>0</v>
      </c>
      <c r="M183" s="3"/>
      <c r="N183" s="3"/>
      <c r="O183" s="3"/>
      <c r="P183" s="3"/>
      <c r="Q183" s="3"/>
      <c r="R183" s="3"/>
      <c r="S183" s="3"/>
      <c r="T183" s="10" t="s">
        <v>130</v>
      </c>
      <c r="U183" s="10" t="b">
        <v>0</v>
      </c>
      <c r="V183" s="10" t="b">
        <v>0</v>
      </c>
      <c r="W183" s="25"/>
      <c r="X183" s="11"/>
      <c r="Y183" s="26"/>
      <c r="Z183" s="26"/>
      <c r="AA183" s="6"/>
      <c r="AB183" s="4"/>
      <c r="AC183" t="str">
        <f t="shared" si="11"/>
        <v>NO</v>
      </c>
      <c r="AD183" t="str">
        <f t="shared" si="12"/>
        <v>Material</v>
      </c>
      <c r="AE183" t="str">
        <f t="shared" si="13"/>
        <v>+Cartridge</v>
      </c>
      <c r="AF183" t="str">
        <f t="shared" si="14"/>
        <v>Material+Cartridge</v>
      </c>
    </row>
    <row r="184" spans="1:32" x14ac:dyDescent="0.25">
      <c r="A184" s="13" t="str">
        <f t="shared" si="10"/>
        <v>72722-4</v>
      </c>
      <c r="B184" s="5">
        <v>72722</v>
      </c>
      <c r="C184" s="6" t="s">
        <v>147</v>
      </c>
      <c r="D184" s="5">
        <v>4</v>
      </c>
      <c r="E184" s="7">
        <v>1</v>
      </c>
      <c r="F184" s="14" t="s">
        <v>18</v>
      </c>
      <c r="G184" s="14">
        <v>43511</v>
      </c>
      <c r="H184" s="9">
        <v>1</v>
      </c>
      <c r="I184" s="7">
        <v>7</v>
      </c>
      <c r="J184" s="6" t="s">
        <v>20</v>
      </c>
      <c r="K184" s="6"/>
      <c r="L184" s="6" t="b">
        <v>0</v>
      </c>
      <c r="M184" s="13"/>
      <c r="N184" s="13"/>
      <c r="O184" s="13"/>
      <c r="P184" s="13"/>
      <c r="Q184" s="13"/>
      <c r="R184" s="13"/>
      <c r="S184" s="13"/>
      <c r="T184" s="15" t="s">
        <v>130</v>
      </c>
      <c r="U184" s="15" t="b">
        <v>0</v>
      </c>
      <c r="V184" s="15" t="b">
        <v>0</v>
      </c>
      <c r="W184" s="23"/>
      <c r="X184" s="16"/>
      <c r="Y184" s="24"/>
      <c r="Z184" s="24"/>
      <c r="AA184" s="6"/>
      <c r="AB184" s="4"/>
      <c r="AC184" t="str">
        <f t="shared" si="11"/>
        <v>NO</v>
      </c>
      <c r="AD184" t="str">
        <f t="shared" si="12"/>
        <v>Material</v>
      </c>
      <c r="AE184" t="str">
        <f t="shared" si="13"/>
        <v>+Cartridge</v>
      </c>
      <c r="AF184" t="str">
        <f t="shared" si="14"/>
        <v>Material+Cartridge</v>
      </c>
    </row>
    <row r="185" spans="1:32" x14ac:dyDescent="0.25">
      <c r="A185" s="3" t="str">
        <f t="shared" si="10"/>
        <v>72722-5</v>
      </c>
      <c r="B185" s="18">
        <v>72722</v>
      </c>
      <c r="C185" s="19" t="s">
        <v>176</v>
      </c>
      <c r="D185" s="18">
        <v>5</v>
      </c>
      <c r="E185" s="20">
        <v>1</v>
      </c>
      <c r="F185" s="21" t="s">
        <v>18</v>
      </c>
      <c r="G185" s="21">
        <v>43511</v>
      </c>
      <c r="H185" s="22">
        <v>4</v>
      </c>
      <c r="I185" s="20">
        <v>7</v>
      </c>
      <c r="J185" s="19" t="s">
        <v>20</v>
      </c>
      <c r="K185" s="19"/>
      <c r="L185" s="19" t="b">
        <v>0</v>
      </c>
      <c r="M185" s="3"/>
      <c r="N185" s="3"/>
      <c r="O185" s="3"/>
      <c r="P185" s="3"/>
      <c r="Q185" s="3"/>
      <c r="R185" s="3"/>
      <c r="S185" s="3"/>
      <c r="T185" s="10" t="s">
        <v>130</v>
      </c>
      <c r="U185" s="10" t="b">
        <v>0</v>
      </c>
      <c r="V185" s="10" t="b">
        <v>0</v>
      </c>
      <c r="W185" s="25"/>
      <c r="X185" s="11"/>
      <c r="Y185" s="26"/>
      <c r="Z185" s="26"/>
      <c r="AA185" s="6"/>
      <c r="AB185" s="4"/>
      <c r="AC185" t="str">
        <f t="shared" si="11"/>
        <v>NO</v>
      </c>
      <c r="AD185" t="str">
        <f t="shared" si="12"/>
        <v>Material</v>
      </c>
      <c r="AE185" t="str">
        <f t="shared" si="13"/>
        <v>+Cartridge</v>
      </c>
      <c r="AF185" t="str">
        <f t="shared" si="14"/>
        <v>Material+Cartridge</v>
      </c>
    </row>
    <row r="186" spans="1:32" x14ac:dyDescent="0.25">
      <c r="A186" s="13" t="str">
        <f t="shared" si="10"/>
        <v>72722-6</v>
      </c>
      <c r="B186" s="27">
        <v>72722</v>
      </c>
      <c r="C186" s="28" t="s">
        <v>180</v>
      </c>
      <c r="D186" s="27">
        <v>6</v>
      </c>
      <c r="E186" s="29">
        <v>1</v>
      </c>
      <c r="F186" s="45" t="s">
        <v>18</v>
      </c>
      <c r="G186" s="45">
        <v>43511</v>
      </c>
      <c r="H186" s="31">
        <v>13</v>
      </c>
      <c r="I186" s="29">
        <v>7</v>
      </c>
      <c r="J186" s="28" t="s">
        <v>20</v>
      </c>
      <c r="K186" s="28"/>
      <c r="L186" s="28" t="b">
        <v>0</v>
      </c>
      <c r="M186" s="13"/>
      <c r="N186" s="13"/>
      <c r="O186" s="13"/>
      <c r="P186" s="13"/>
      <c r="Q186" s="13"/>
      <c r="R186" s="13"/>
      <c r="S186" s="13"/>
      <c r="T186" s="15" t="s">
        <v>130</v>
      </c>
      <c r="U186" s="15" t="b">
        <v>0</v>
      </c>
      <c r="V186" s="15" t="b">
        <v>0</v>
      </c>
      <c r="W186" s="23"/>
      <c r="X186" s="16"/>
      <c r="Y186" s="24"/>
      <c r="Z186" s="24"/>
      <c r="AA186" s="6"/>
      <c r="AB186" s="4"/>
      <c r="AC186" t="str">
        <f t="shared" si="11"/>
        <v>NO</v>
      </c>
      <c r="AD186" t="str">
        <f t="shared" si="12"/>
        <v>Material</v>
      </c>
      <c r="AE186" t="str">
        <f t="shared" si="13"/>
        <v>+Cartridge</v>
      </c>
      <c r="AF186" t="str">
        <f t="shared" si="14"/>
        <v>Material+Cartridge</v>
      </c>
    </row>
    <row r="187" spans="1:32" x14ac:dyDescent="0.25">
      <c r="A187" s="3" t="str">
        <f t="shared" si="10"/>
        <v>72722-7</v>
      </c>
      <c r="B187" s="18">
        <v>72722</v>
      </c>
      <c r="C187" s="19" t="s">
        <v>180</v>
      </c>
      <c r="D187" s="18">
        <v>7</v>
      </c>
      <c r="E187" s="20">
        <v>1</v>
      </c>
      <c r="F187" s="32" t="s">
        <v>18</v>
      </c>
      <c r="G187" s="32">
        <v>43511</v>
      </c>
      <c r="H187" s="22">
        <v>14</v>
      </c>
      <c r="I187" s="20">
        <v>7</v>
      </c>
      <c r="J187" s="19" t="s">
        <v>20</v>
      </c>
      <c r="K187" s="19"/>
      <c r="L187" s="19" t="b">
        <v>0</v>
      </c>
      <c r="M187" s="3"/>
      <c r="N187" s="3"/>
      <c r="O187" s="3"/>
      <c r="P187" s="3"/>
      <c r="Q187" s="3"/>
      <c r="R187" s="3"/>
      <c r="S187" s="3"/>
      <c r="T187" s="10" t="s">
        <v>130</v>
      </c>
      <c r="U187" s="10" t="b">
        <v>0</v>
      </c>
      <c r="V187" s="10" t="b">
        <v>0</v>
      </c>
      <c r="W187" s="25"/>
      <c r="X187" s="11"/>
      <c r="Y187" s="26"/>
      <c r="Z187" s="12"/>
      <c r="AA187" s="6"/>
      <c r="AB187" s="4"/>
      <c r="AC187" t="str">
        <f t="shared" si="11"/>
        <v>NO</v>
      </c>
      <c r="AD187" t="str">
        <f t="shared" si="12"/>
        <v>Material</v>
      </c>
      <c r="AE187" t="str">
        <f t="shared" si="13"/>
        <v>+Cartridge</v>
      </c>
      <c r="AF187" t="str">
        <f t="shared" si="14"/>
        <v>Material+Cartridge</v>
      </c>
    </row>
    <row r="188" spans="1:32" x14ac:dyDescent="0.25">
      <c r="A188" s="13" t="str">
        <f t="shared" si="10"/>
        <v>72722-8</v>
      </c>
      <c r="B188" s="33">
        <v>72722</v>
      </c>
      <c r="C188" s="34" t="s">
        <v>180</v>
      </c>
      <c r="D188" s="33">
        <v>8</v>
      </c>
      <c r="E188" s="38">
        <v>1</v>
      </c>
      <c r="F188" s="36" t="s">
        <v>18</v>
      </c>
      <c r="G188" s="36">
        <v>43511</v>
      </c>
      <c r="H188" s="37">
        <v>59</v>
      </c>
      <c r="I188" s="35">
        <v>7</v>
      </c>
      <c r="J188" s="48" t="s">
        <v>20</v>
      </c>
      <c r="K188" s="34"/>
      <c r="L188" s="34" t="b">
        <v>0</v>
      </c>
      <c r="M188" s="13"/>
      <c r="N188" s="13"/>
      <c r="O188" s="13"/>
      <c r="P188" s="13"/>
      <c r="Q188" s="13"/>
      <c r="R188" s="13"/>
      <c r="S188" s="13"/>
      <c r="T188" s="15" t="s">
        <v>130</v>
      </c>
      <c r="U188" s="15" t="b">
        <v>0</v>
      </c>
      <c r="V188" s="15" t="b">
        <v>0</v>
      </c>
      <c r="W188" s="23"/>
      <c r="X188" s="16"/>
      <c r="Y188" s="24"/>
      <c r="Z188" s="24"/>
      <c r="AA188" s="6"/>
      <c r="AB188" s="4"/>
      <c r="AC188" t="str">
        <f t="shared" si="11"/>
        <v>NO</v>
      </c>
      <c r="AD188" t="str">
        <f t="shared" si="12"/>
        <v>Material</v>
      </c>
      <c r="AE188" t="str">
        <f t="shared" si="13"/>
        <v>+Cartridge</v>
      </c>
      <c r="AF188" t="str">
        <f t="shared" si="14"/>
        <v>Material+Cartridge</v>
      </c>
    </row>
    <row r="189" spans="1:32" x14ac:dyDescent="0.25">
      <c r="A189" s="3" t="str">
        <f t="shared" si="10"/>
        <v>72722-9</v>
      </c>
      <c r="B189" s="5">
        <v>72722</v>
      </c>
      <c r="C189" s="6" t="s">
        <v>371</v>
      </c>
      <c r="D189" s="5">
        <v>9</v>
      </c>
      <c r="E189" s="42">
        <v>1</v>
      </c>
      <c r="F189" s="8" t="s">
        <v>18</v>
      </c>
      <c r="G189" s="8">
        <v>43511</v>
      </c>
      <c r="H189" s="9">
        <v>1</v>
      </c>
      <c r="I189" s="7">
        <v>7</v>
      </c>
      <c r="J189" s="40" t="s">
        <v>20</v>
      </c>
      <c r="K189" s="6"/>
      <c r="L189" s="6" t="b">
        <v>0</v>
      </c>
      <c r="M189" s="3"/>
      <c r="N189" s="3"/>
      <c r="O189" s="3"/>
      <c r="P189" s="3"/>
      <c r="Q189" s="3"/>
      <c r="R189" s="3"/>
      <c r="S189" s="3"/>
      <c r="T189" s="10" t="s">
        <v>130</v>
      </c>
      <c r="U189" s="10" t="b">
        <v>0</v>
      </c>
      <c r="V189" s="10" t="b">
        <v>0</v>
      </c>
      <c r="W189" s="25"/>
      <c r="X189" s="11"/>
      <c r="Y189" s="26"/>
      <c r="Z189" s="12"/>
      <c r="AA189" s="6"/>
      <c r="AB189" s="4"/>
      <c r="AC189" t="str">
        <f t="shared" si="11"/>
        <v>NO</v>
      </c>
      <c r="AD189" t="str">
        <f t="shared" si="12"/>
        <v>Material</v>
      </c>
      <c r="AE189" t="str">
        <f t="shared" si="13"/>
        <v>+Cartridge</v>
      </c>
      <c r="AF189" t="str">
        <f t="shared" si="14"/>
        <v>Material+Cartridge</v>
      </c>
    </row>
    <row r="190" spans="1:32" x14ac:dyDescent="0.25">
      <c r="A190" s="13" t="str">
        <f t="shared" si="10"/>
        <v>72844-1</v>
      </c>
      <c r="B190" s="5">
        <v>72844</v>
      </c>
      <c r="C190" s="40" t="s">
        <v>146</v>
      </c>
      <c r="D190" s="5">
        <v>1</v>
      </c>
      <c r="E190" s="7">
        <v>1</v>
      </c>
      <c r="F190" s="8" t="s">
        <v>18</v>
      </c>
      <c r="G190" s="8">
        <v>43503</v>
      </c>
      <c r="H190" s="9">
        <v>1</v>
      </c>
      <c r="I190" s="7">
        <v>12</v>
      </c>
      <c r="J190" s="6" t="s">
        <v>150</v>
      </c>
      <c r="K190" s="6"/>
      <c r="L190" s="6" t="b">
        <v>0</v>
      </c>
      <c r="M190" s="13" t="s">
        <v>126</v>
      </c>
      <c r="N190" s="13"/>
      <c r="O190" s="13" t="s">
        <v>143</v>
      </c>
      <c r="P190" s="13" t="s">
        <v>143</v>
      </c>
      <c r="Q190" s="13" t="s">
        <v>143</v>
      </c>
      <c r="R190" s="13"/>
      <c r="S190" s="13" t="s">
        <v>126</v>
      </c>
      <c r="T190" s="15" t="s">
        <v>125</v>
      </c>
      <c r="U190" s="15" t="b">
        <v>1</v>
      </c>
      <c r="V190" s="15" t="b">
        <v>0</v>
      </c>
      <c r="W190" s="23"/>
      <c r="X190" s="16">
        <v>9</v>
      </c>
      <c r="Y190" s="24">
        <v>43499</v>
      </c>
      <c r="Z190" s="24" t="s">
        <v>136</v>
      </c>
      <c r="AA190" s="6"/>
      <c r="AB190" s="4"/>
      <c r="AC190" t="str">
        <f t="shared" si="11"/>
        <v>NO</v>
      </c>
      <c r="AD190" t="str">
        <f t="shared" si="12"/>
        <v>Material</v>
      </c>
      <c r="AE190" t="str">
        <f t="shared" si="13"/>
        <v/>
      </c>
      <c r="AF190" t="str">
        <f t="shared" si="14"/>
        <v>Material</v>
      </c>
    </row>
    <row r="191" spans="1:32" x14ac:dyDescent="0.25">
      <c r="A191" s="3" t="str">
        <f t="shared" si="10"/>
        <v>72891-1</v>
      </c>
      <c r="B191" s="5">
        <v>72891</v>
      </c>
      <c r="C191" s="6" t="s">
        <v>196</v>
      </c>
      <c r="D191" s="5">
        <v>1</v>
      </c>
      <c r="E191" s="7">
        <v>1</v>
      </c>
      <c r="F191" s="8" t="s">
        <v>18</v>
      </c>
      <c r="G191" s="8">
        <v>43531</v>
      </c>
      <c r="H191" s="9">
        <v>1</v>
      </c>
      <c r="I191" s="7">
        <v>10</v>
      </c>
      <c r="J191" s="6" t="s">
        <v>27</v>
      </c>
      <c r="K191" s="6"/>
      <c r="L191" s="6" t="b">
        <v>0</v>
      </c>
      <c r="M191" s="3"/>
      <c r="N191" s="3"/>
      <c r="O191" s="3"/>
      <c r="P191" s="3"/>
      <c r="Q191" s="3"/>
      <c r="R191" s="3"/>
      <c r="S191" s="3"/>
      <c r="T191" s="10" t="s">
        <v>130</v>
      </c>
      <c r="U191" s="10" t="b">
        <v>0</v>
      </c>
      <c r="V191" s="10" t="b">
        <v>0</v>
      </c>
      <c r="W191" s="25"/>
      <c r="X191" s="11"/>
      <c r="Y191" s="26"/>
      <c r="Z191" s="26"/>
      <c r="AA191" s="6"/>
      <c r="AB191" s="4"/>
      <c r="AC191" t="str">
        <f t="shared" si="11"/>
        <v>NO</v>
      </c>
      <c r="AD191" t="str">
        <f t="shared" si="12"/>
        <v>Material</v>
      </c>
      <c r="AE191" t="str">
        <f t="shared" si="13"/>
        <v>+Cartridge</v>
      </c>
      <c r="AF191" t="str">
        <f t="shared" si="14"/>
        <v>Material+Cartridge</v>
      </c>
    </row>
    <row r="192" spans="1:32" x14ac:dyDescent="0.25">
      <c r="A192" s="13" t="str">
        <f t="shared" si="10"/>
        <v>72891-2</v>
      </c>
      <c r="B192" s="5">
        <v>72891</v>
      </c>
      <c r="C192" s="6" t="s">
        <v>197</v>
      </c>
      <c r="D192" s="5">
        <v>2</v>
      </c>
      <c r="E192" s="7">
        <v>1</v>
      </c>
      <c r="F192" s="14" t="s">
        <v>18</v>
      </c>
      <c r="G192" s="14">
        <v>43531</v>
      </c>
      <c r="H192" s="9">
        <v>1</v>
      </c>
      <c r="I192" s="7">
        <v>10</v>
      </c>
      <c r="J192" s="6" t="s">
        <v>27</v>
      </c>
      <c r="K192" s="6"/>
      <c r="L192" s="6" t="b">
        <v>0</v>
      </c>
      <c r="M192" s="13"/>
      <c r="N192" s="13"/>
      <c r="O192" s="13"/>
      <c r="P192" s="13"/>
      <c r="Q192" s="13"/>
      <c r="R192" s="13"/>
      <c r="S192" s="13"/>
      <c r="T192" s="15" t="s">
        <v>130</v>
      </c>
      <c r="U192" s="15" t="b">
        <v>0</v>
      </c>
      <c r="V192" s="15" t="b">
        <v>0</v>
      </c>
      <c r="W192" s="23"/>
      <c r="X192" s="16"/>
      <c r="Y192" s="24"/>
      <c r="Z192" s="24"/>
      <c r="AA192" s="6"/>
      <c r="AB192" s="4"/>
      <c r="AC192" t="str">
        <f t="shared" si="11"/>
        <v>NO</v>
      </c>
      <c r="AD192" t="str">
        <f t="shared" si="12"/>
        <v>Material</v>
      </c>
      <c r="AE192" t="str">
        <f t="shared" si="13"/>
        <v>+Cartridge</v>
      </c>
      <c r="AF192" t="str">
        <f t="shared" si="14"/>
        <v>Material+Cartridge</v>
      </c>
    </row>
    <row r="193" spans="1:32" x14ac:dyDescent="0.25">
      <c r="A193" s="3" t="str">
        <f t="shared" ref="A193:A256" si="15">_xlfn.CONCAT(B193,"-",D193)</f>
        <v>72891-3</v>
      </c>
      <c r="B193" s="5">
        <v>72891</v>
      </c>
      <c r="C193" s="6" t="s">
        <v>198</v>
      </c>
      <c r="D193" s="5">
        <v>3</v>
      </c>
      <c r="E193" s="7">
        <v>1</v>
      </c>
      <c r="F193" s="8" t="s">
        <v>18</v>
      </c>
      <c r="G193" s="8">
        <v>43531</v>
      </c>
      <c r="H193" s="9">
        <v>1</v>
      </c>
      <c r="I193" s="7">
        <v>10</v>
      </c>
      <c r="J193" s="6" t="s">
        <v>27</v>
      </c>
      <c r="K193" s="6"/>
      <c r="L193" s="6" t="b">
        <v>0</v>
      </c>
      <c r="M193" s="3"/>
      <c r="N193" s="3"/>
      <c r="O193" s="3"/>
      <c r="P193" s="3"/>
      <c r="Q193" s="3"/>
      <c r="R193" s="3"/>
      <c r="S193" s="3"/>
      <c r="T193" s="10" t="s">
        <v>130</v>
      </c>
      <c r="U193" s="10" t="b">
        <v>0</v>
      </c>
      <c r="V193" s="10" t="b">
        <v>0</v>
      </c>
      <c r="W193" s="25"/>
      <c r="X193" s="11"/>
      <c r="Y193" s="26"/>
      <c r="Z193" s="26"/>
      <c r="AA193" s="6"/>
      <c r="AB193" s="4"/>
      <c r="AC193" t="str">
        <f t="shared" si="11"/>
        <v>NO</v>
      </c>
      <c r="AD193" t="str">
        <f t="shared" si="12"/>
        <v>Material</v>
      </c>
      <c r="AE193" t="str">
        <f t="shared" si="13"/>
        <v>+Cartridge</v>
      </c>
      <c r="AF193" t="str">
        <f t="shared" si="14"/>
        <v>Material+Cartridge</v>
      </c>
    </row>
    <row r="194" spans="1:32" x14ac:dyDescent="0.25">
      <c r="A194" s="13" t="str">
        <f t="shared" si="15"/>
        <v>72891-4</v>
      </c>
      <c r="B194" s="5">
        <v>72891</v>
      </c>
      <c r="C194" s="6" t="s">
        <v>199</v>
      </c>
      <c r="D194" s="5">
        <v>4</v>
      </c>
      <c r="E194" s="7">
        <v>1</v>
      </c>
      <c r="F194" s="8" t="s">
        <v>18</v>
      </c>
      <c r="G194" s="8">
        <v>43531</v>
      </c>
      <c r="H194" s="9">
        <v>1</v>
      </c>
      <c r="I194" s="7">
        <v>10</v>
      </c>
      <c r="J194" s="6" t="s">
        <v>27</v>
      </c>
      <c r="K194" s="6"/>
      <c r="L194" s="6" t="b">
        <v>0</v>
      </c>
      <c r="M194" s="13"/>
      <c r="N194" s="13"/>
      <c r="O194" s="13"/>
      <c r="P194" s="13"/>
      <c r="Q194" s="13"/>
      <c r="R194" s="13"/>
      <c r="S194" s="13"/>
      <c r="T194" s="15" t="s">
        <v>130</v>
      </c>
      <c r="U194" s="15" t="b">
        <v>0</v>
      </c>
      <c r="V194" s="15" t="b">
        <v>0</v>
      </c>
      <c r="W194" s="23"/>
      <c r="X194" s="16"/>
      <c r="Y194" s="24"/>
      <c r="Z194" s="24"/>
      <c r="AA194" s="6"/>
      <c r="AB194" s="4"/>
      <c r="AC194" t="str">
        <f t="shared" ref="AC194:AC257" si="16">IF(AND(OR(N194="yes",N194="NA"),OR(P194="yes",P194="NA",P194="Done"),OR(Q194="yes",Q194="NA")),"OK","NO")</f>
        <v>NO</v>
      </c>
      <c r="AD194" t="str">
        <f t="shared" ref="AD194:AD257" si="17">IF(OR(N194="",N194="NO"),"Material","")</f>
        <v>Material</v>
      </c>
      <c r="AE194" t="str">
        <f t="shared" ref="AE194:AE257" si="18">IF(OR(Q194="",Q194="NO"),"+Cartridge","")</f>
        <v>+Cartridge</v>
      </c>
      <c r="AF194" t="str">
        <f t="shared" ref="AF194:AF257" si="19">_xlfn.CONCAT(AD194,AE194)</f>
        <v>Material+Cartridge</v>
      </c>
    </row>
    <row r="195" spans="1:32" x14ac:dyDescent="0.25">
      <c r="A195" s="3" t="str">
        <f t="shared" si="15"/>
        <v>72906-2</v>
      </c>
      <c r="B195" s="18">
        <v>72906</v>
      </c>
      <c r="C195" s="19" t="s">
        <v>164</v>
      </c>
      <c r="D195" s="18">
        <v>2</v>
      </c>
      <c r="E195" s="20">
        <v>1</v>
      </c>
      <c r="F195" s="21" t="s">
        <v>18</v>
      </c>
      <c r="G195" s="21">
        <v>43503</v>
      </c>
      <c r="H195" s="22">
        <v>1</v>
      </c>
      <c r="I195" s="20">
        <v>18</v>
      </c>
      <c r="J195" s="19" t="s">
        <v>31</v>
      </c>
      <c r="K195" s="19"/>
      <c r="L195" s="19" t="b">
        <v>0</v>
      </c>
      <c r="M195" s="3" t="s">
        <v>126</v>
      </c>
      <c r="N195" s="3" t="s">
        <v>126</v>
      </c>
      <c r="O195" s="3" t="s">
        <v>143</v>
      </c>
      <c r="P195" s="3" t="s">
        <v>143</v>
      </c>
      <c r="Q195" s="3" t="s">
        <v>143</v>
      </c>
      <c r="R195" s="3"/>
      <c r="S195" s="3" t="s">
        <v>126</v>
      </c>
      <c r="T195" s="10" t="s">
        <v>125</v>
      </c>
      <c r="U195" s="10" t="b">
        <v>1</v>
      </c>
      <c r="V195" s="10" t="b">
        <v>0</v>
      </c>
      <c r="W195" s="25">
        <v>43500.331701388888</v>
      </c>
      <c r="X195" s="11">
        <v>30</v>
      </c>
      <c r="Y195" s="26">
        <v>43497</v>
      </c>
      <c r="Z195" s="26" t="s">
        <v>182</v>
      </c>
      <c r="AA195" s="6"/>
      <c r="AB195" s="4"/>
      <c r="AC195" t="str">
        <f t="shared" si="16"/>
        <v>NO</v>
      </c>
      <c r="AD195" t="str">
        <f t="shared" si="17"/>
        <v/>
      </c>
      <c r="AE195" t="str">
        <f t="shared" si="18"/>
        <v/>
      </c>
      <c r="AF195" t="str">
        <f t="shared" si="19"/>
        <v/>
      </c>
    </row>
    <row r="196" spans="1:32" x14ac:dyDescent="0.25">
      <c r="A196" s="13" t="str">
        <f t="shared" si="15"/>
        <v>72906-3</v>
      </c>
      <c r="B196" s="5">
        <v>72906</v>
      </c>
      <c r="C196" s="40" t="s">
        <v>200</v>
      </c>
      <c r="D196" s="5">
        <v>3</v>
      </c>
      <c r="E196" s="7">
        <v>1</v>
      </c>
      <c r="F196" s="8" t="s">
        <v>18</v>
      </c>
      <c r="G196" s="8">
        <v>43503</v>
      </c>
      <c r="H196" s="9">
        <v>1</v>
      </c>
      <c r="I196" s="7">
        <v>18</v>
      </c>
      <c r="J196" s="6" t="s">
        <v>31</v>
      </c>
      <c r="K196" s="6"/>
      <c r="L196" s="6" t="b">
        <v>0</v>
      </c>
      <c r="M196" s="13" t="s">
        <v>126</v>
      </c>
      <c r="N196" s="13" t="s">
        <v>126</v>
      </c>
      <c r="O196" s="13" t="s">
        <v>143</v>
      </c>
      <c r="P196" s="13" t="s">
        <v>143</v>
      </c>
      <c r="Q196" s="13" t="s">
        <v>143</v>
      </c>
      <c r="R196" s="13"/>
      <c r="S196" s="13" t="s">
        <v>126</v>
      </c>
      <c r="T196" s="15" t="s">
        <v>125</v>
      </c>
      <c r="U196" s="15" t="b">
        <v>1</v>
      </c>
      <c r="V196" s="15" t="b">
        <v>0</v>
      </c>
      <c r="W196" s="23">
        <v>43500.331689814811</v>
      </c>
      <c r="X196" s="16">
        <v>30</v>
      </c>
      <c r="Y196" s="24">
        <v>43497</v>
      </c>
      <c r="Z196" s="24" t="s">
        <v>182</v>
      </c>
      <c r="AA196" s="6"/>
      <c r="AB196" s="4"/>
      <c r="AC196" t="str">
        <f t="shared" si="16"/>
        <v>NO</v>
      </c>
      <c r="AD196" t="str">
        <f t="shared" si="17"/>
        <v/>
      </c>
      <c r="AE196" t="str">
        <f t="shared" si="18"/>
        <v/>
      </c>
      <c r="AF196" t="str">
        <f t="shared" si="19"/>
        <v/>
      </c>
    </row>
    <row r="197" spans="1:32" x14ac:dyDescent="0.25">
      <c r="A197" s="3" t="str">
        <f t="shared" si="15"/>
        <v>72906-4</v>
      </c>
      <c r="B197" s="5">
        <v>72906</v>
      </c>
      <c r="C197" s="40" t="s">
        <v>201</v>
      </c>
      <c r="D197" s="5">
        <v>4</v>
      </c>
      <c r="E197" s="7">
        <v>1</v>
      </c>
      <c r="F197" s="8" t="s">
        <v>18</v>
      </c>
      <c r="G197" s="8">
        <v>43503</v>
      </c>
      <c r="H197" s="9">
        <v>1</v>
      </c>
      <c r="I197" s="7">
        <v>18</v>
      </c>
      <c r="J197" s="6" t="s">
        <v>31</v>
      </c>
      <c r="K197" s="6"/>
      <c r="L197" s="6" t="b">
        <v>0</v>
      </c>
      <c r="M197" s="3" t="s">
        <v>126</v>
      </c>
      <c r="N197" s="3" t="s">
        <v>126</v>
      </c>
      <c r="O197" s="3" t="s">
        <v>143</v>
      </c>
      <c r="P197" s="3" t="s">
        <v>143</v>
      </c>
      <c r="Q197" s="3" t="s">
        <v>143</v>
      </c>
      <c r="R197" s="3"/>
      <c r="S197" s="3" t="s">
        <v>126</v>
      </c>
      <c r="T197" s="10" t="s">
        <v>125</v>
      </c>
      <c r="U197" s="10" t="b">
        <v>1</v>
      </c>
      <c r="V197" s="10" t="b">
        <v>0</v>
      </c>
      <c r="W197" s="25">
        <v>43500.331701388888</v>
      </c>
      <c r="X197" s="11">
        <v>30</v>
      </c>
      <c r="Y197" s="26">
        <v>43497</v>
      </c>
      <c r="Z197" s="12" t="s">
        <v>182</v>
      </c>
      <c r="AA197" s="6"/>
      <c r="AB197" s="4"/>
      <c r="AC197" t="str">
        <f t="shared" si="16"/>
        <v>NO</v>
      </c>
      <c r="AD197" t="str">
        <f t="shared" si="17"/>
        <v/>
      </c>
      <c r="AE197" t="str">
        <f t="shared" si="18"/>
        <v/>
      </c>
      <c r="AF197" t="str">
        <f t="shared" si="19"/>
        <v/>
      </c>
    </row>
    <row r="198" spans="1:32" x14ac:dyDescent="0.25">
      <c r="A198" s="13" t="str">
        <f t="shared" si="15"/>
        <v>72906-5</v>
      </c>
      <c r="B198" s="5">
        <v>72906</v>
      </c>
      <c r="C198" s="40" t="s">
        <v>202</v>
      </c>
      <c r="D198" s="5">
        <v>5</v>
      </c>
      <c r="E198" s="7">
        <v>1</v>
      </c>
      <c r="F198" s="8" t="s">
        <v>18</v>
      </c>
      <c r="G198" s="8">
        <v>43503</v>
      </c>
      <c r="H198" s="9">
        <v>5</v>
      </c>
      <c r="I198" s="7">
        <v>18</v>
      </c>
      <c r="J198" s="6" t="s">
        <v>31</v>
      </c>
      <c r="K198" s="6"/>
      <c r="L198" s="6" t="b">
        <v>0</v>
      </c>
      <c r="M198" s="13" t="s">
        <v>126</v>
      </c>
      <c r="N198" s="13" t="s">
        <v>126</v>
      </c>
      <c r="O198" s="13" t="s">
        <v>143</v>
      </c>
      <c r="P198" s="13" t="s">
        <v>143</v>
      </c>
      <c r="Q198" s="13" t="s">
        <v>143</v>
      </c>
      <c r="R198" s="13"/>
      <c r="S198" s="13" t="s">
        <v>126</v>
      </c>
      <c r="T198" s="15" t="s">
        <v>126</v>
      </c>
      <c r="U198" s="15" t="b">
        <v>1</v>
      </c>
      <c r="V198" s="15" t="b">
        <v>0</v>
      </c>
      <c r="W198" s="23">
        <v>43500.331678240742</v>
      </c>
      <c r="X198" s="16"/>
      <c r="Y198" s="24">
        <v>43497</v>
      </c>
      <c r="Z198" s="17" t="s">
        <v>182</v>
      </c>
      <c r="AA198" s="6"/>
      <c r="AB198" s="4"/>
      <c r="AC198" t="str">
        <f t="shared" si="16"/>
        <v>NO</v>
      </c>
      <c r="AD198" t="str">
        <f t="shared" si="17"/>
        <v/>
      </c>
      <c r="AE198" t="str">
        <f t="shared" si="18"/>
        <v/>
      </c>
      <c r="AF198" t="str">
        <f t="shared" si="19"/>
        <v/>
      </c>
    </row>
    <row r="199" spans="1:32" x14ac:dyDescent="0.25">
      <c r="A199" s="3" t="str">
        <f t="shared" si="15"/>
        <v>72906-6</v>
      </c>
      <c r="B199" s="5">
        <v>72906</v>
      </c>
      <c r="C199" s="40" t="s">
        <v>203</v>
      </c>
      <c r="D199" s="5">
        <v>6</v>
      </c>
      <c r="E199" s="7">
        <v>1</v>
      </c>
      <c r="F199" s="8" t="s">
        <v>18</v>
      </c>
      <c r="G199" s="8">
        <v>43503</v>
      </c>
      <c r="H199" s="9">
        <v>2</v>
      </c>
      <c r="I199" s="7">
        <v>18</v>
      </c>
      <c r="J199" s="6" t="s">
        <v>31</v>
      </c>
      <c r="K199" s="6"/>
      <c r="L199" s="6" t="b">
        <v>0</v>
      </c>
      <c r="M199" s="3" t="s">
        <v>126</v>
      </c>
      <c r="N199" s="3" t="s">
        <v>126</v>
      </c>
      <c r="O199" s="3" t="s">
        <v>143</v>
      </c>
      <c r="P199" s="3" t="s">
        <v>143</v>
      </c>
      <c r="Q199" s="3" t="s">
        <v>143</v>
      </c>
      <c r="R199" s="3"/>
      <c r="S199" s="3" t="s">
        <v>126</v>
      </c>
      <c r="T199" s="10" t="s">
        <v>126</v>
      </c>
      <c r="U199" s="10" t="b">
        <v>1</v>
      </c>
      <c r="V199" s="10" t="b">
        <v>0</v>
      </c>
      <c r="W199" s="25">
        <v>43500.331666666665</v>
      </c>
      <c r="X199" s="11"/>
      <c r="Y199" s="26">
        <v>43497</v>
      </c>
      <c r="Z199" s="12" t="s">
        <v>182</v>
      </c>
      <c r="AA199" s="6"/>
      <c r="AB199" s="4"/>
      <c r="AC199" t="str">
        <f t="shared" si="16"/>
        <v>NO</v>
      </c>
      <c r="AD199" t="str">
        <f t="shared" si="17"/>
        <v/>
      </c>
      <c r="AE199" t="str">
        <f t="shared" si="18"/>
        <v/>
      </c>
      <c r="AF199" t="str">
        <f t="shared" si="19"/>
        <v/>
      </c>
    </row>
    <row r="200" spans="1:32" x14ac:dyDescent="0.25">
      <c r="A200" s="13" t="str">
        <f t="shared" si="15"/>
        <v>72906-7</v>
      </c>
      <c r="B200" s="5">
        <v>72906</v>
      </c>
      <c r="C200" s="6" t="s">
        <v>204</v>
      </c>
      <c r="D200" s="5">
        <v>7</v>
      </c>
      <c r="E200" s="7">
        <v>1</v>
      </c>
      <c r="F200" s="8" t="s">
        <v>18</v>
      </c>
      <c r="G200" s="8">
        <v>43503</v>
      </c>
      <c r="H200" s="9">
        <v>2</v>
      </c>
      <c r="I200" s="7">
        <v>18</v>
      </c>
      <c r="J200" s="6" t="s">
        <v>31</v>
      </c>
      <c r="K200" s="6"/>
      <c r="L200" s="6" t="b">
        <v>0</v>
      </c>
      <c r="M200" s="13" t="s">
        <v>126</v>
      </c>
      <c r="N200" s="13" t="s">
        <v>126</v>
      </c>
      <c r="O200" s="13" t="s">
        <v>143</v>
      </c>
      <c r="P200" s="13" t="s">
        <v>143</v>
      </c>
      <c r="Q200" s="13" t="s">
        <v>143</v>
      </c>
      <c r="R200" s="13"/>
      <c r="S200" s="13" t="s">
        <v>126</v>
      </c>
      <c r="T200" s="15" t="s">
        <v>126</v>
      </c>
      <c r="U200" s="15" t="b">
        <v>1</v>
      </c>
      <c r="V200" s="15" t="b">
        <v>0</v>
      </c>
      <c r="W200" s="23">
        <v>43500.331666666665</v>
      </c>
      <c r="X200" s="16"/>
      <c r="Y200" s="24">
        <v>43497</v>
      </c>
      <c r="Z200" s="17" t="s">
        <v>182</v>
      </c>
      <c r="AA200" s="6"/>
      <c r="AB200" s="4"/>
      <c r="AC200" t="str">
        <f t="shared" si="16"/>
        <v>NO</v>
      </c>
      <c r="AD200" t="str">
        <f t="shared" si="17"/>
        <v/>
      </c>
      <c r="AE200" t="str">
        <f t="shared" si="18"/>
        <v/>
      </c>
      <c r="AF200" t="str">
        <f t="shared" si="19"/>
        <v/>
      </c>
    </row>
    <row r="201" spans="1:32" x14ac:dyDescent="0.25">
      <c r="A201" s="3" t="str">
        <f t="shared" si="15"/>
        <v>72906-8</v>
      </c>
      <c r="B201" s="5">
        <v>72906</v>
      </c>
      <c r="C201" s="6" t="s">
        <v>205</v>
      </c>
      <c r="D201" s="5">
        <v>8</v>
      </c>
      <c r="E201" s="7">
        <v>1</v>
      </c>
      <c r="F201" s="8" t="s">
        <v>18</v>
      </c>
      <c r="G201" s="8">
        <v>43503</v>
      </c>
      <c r="H201" s="9">
        <v>2</v>
      </c>
      <c r="I201" s="7">
        <v>18</v>
      </c>
      <c r="J201" s="6" t="s">
        <v>31</v>
      </c>
      <c r="K201" s="6"/>
      <c r="L201" s="6" t="b">
        <v>0</v>
      </c>
      <c r="M201" s="3" t="s">
        <v>126</v>
      </c>
      <c r="N201" s="3" t="s">
        <v>126</v>
      </c>
      <c r="O201" s="3" t="s">
        <v>143</v>
      </c>
      <c r="P201" s="3" t="s">
        <v>143</v>
      </c>
      <c r="Q201" s="3" t="s">
        <v>143</v>
      </c>
      <c r="R201" s="3"/>
      <c r="S201" s="3" t="s">
        <v>126</v>
      </c>
      <c r="T201" s="10" t="s">
        <v>126</v>
      </c>
      <c r="U201" s="10" t="b">
        <v>1</v>
      </c>
      <c r="V201" s="10" t="b">
        <v>0</v>
      </c>
      <c r="W201" s="25">
        <v>43500.331643518519</v>
      </c>
      <c r="X201" s="11"/>
      <c r="Y201" s="26">
        <v>43497</v>
      </c>
      <c r="Z201" s="12" t="s">
        <v>182</v>
      </c>
      <c r="AA201" s="6"/>
      <c r="AB201" s="4"/>
      <c r="AC201" t="str">
        <f t="shared" si="16"/>
        <v>NO</v>
      </c>
      <c r="AD201" t="str">
        <f t="shared" si="17"/>
        <v/>
      </c>
      <c r="AE201" t="str">
        <f t="shared" si="18"/>
        <v/>
      </c>
      <c r="AF201" t="str">
        <f t="shared" si="19"/>
        <v/>
      </c>
    </row>
    <row r="202" spans="1:32" x14ac:dyDescent="0.25">
      <c r="A202" s="13" t="str">
        <f t="shared" si="15"/>
        <v>73065-1</v>
      </c>
      <c r="B202" s="5">
        <v>73065</v>
      </c>
      <c r="C202" s="6" t="s">
        <v>206</v>
      </c>
      <c r="D202" s="5">
        <v>1</v>
      </c>
      <c r="E202" s="7">
        <v>1</v>
      </c>
      <c r="F202" s="8" t="s">
        <v>18</v>
      </c>
      <c r="G202" s="8">
        <v>43525</v>
      </c>
      <c r="H202" s="9">
        <v>1</v>
      </c>
      <c r="I202" s="7">
        <v>15</v>
      </c>
      <c r="J202" s="6" t="s">
        <v>27</v>
      </c>
      <c r="K202" s="6"/>
      <c r="L202" s="6" t="b">
        <v>0</v>
      </c>
      <c r="M202" s="13"/>
      <c r="N202" s="13"/>
      <c r="O202" s="13"/>
      <c r="P202" s="13"/>
      <c r="Q202" s="13" t="s">
        <v>125</v>
      </c>
      <c r="R202" s="13"/>
      <c r="S202" s="13"/>
      <c r="T202" s="15" t="s">
        <v>125</v>
      </c>
      <c r="U202" s="15" t="b">
        <v>0</v>
      </c>
      <c r="V202" s="15" t="b">
        <v>0</v>
      </c>
      <c r="W202" s="23"/>
      <c r="X202" s="16"/>
      <c r="Y202" s="24"/>
      <c r="Z202" s="17"/>
      <c r="AA202" s="6"/>
      <c r="AB202" s="4"/>
      <c r="AC202" t="str">
        <f t="shared" si="16"/>
        <v>NO</v>
      </c>
      <c r="AD202" t="str">
        <f t="shared" si="17"/>
        <v>Material</v>
      </c>
      <c r="AE202" t="str">
        <f t="shared" si="18"/>
        <v/>
      </c>
      <c r="AF202" t="str">
        <f t="shared" si="19"/>
        <v>Material</v>
      </c>
    </row>
    <row r="203" spans="1:32" x14ac:dyDescent="0.25">
      <c r="A203" s="3" t="str">
        <f t="shared" si="15"/>
        <v>73065-2</v>
      </c>
      <c r="B203" s="5">
        <v>73065</v>
      </c>
      <c r="C203" s="6" t="s">
        <v>207</v>
      </c>
      <c r="D203" s="5">
        <v>2</v>
      </c>
      <c r="E203" s="7">
        <v>1</v>
      </c>
      <c r="F203" s="8" t="s">
        <v>18</v>
      </c>
      <c r="G203" s="8">
        <v>43525</v>
      </c>
      <c r="H203" s="9">
        <v>1</v>
      </c>
      <c r="I203" s="7">
        <v>15</v>
      </c>
      <c r="J203" s="6" t="s">
        <v>27</v>
      </c>
      <c r="K203" s="40" t="s">
        <v>168</v>
      </c>
      <c r="L203" s="6" t="b">
        <v>1</v>
      </c>
      <c r="M203" s="3"/>
      <c r="N203" s="3"/>
      <c r="O203" s="3"/>
      <c r="P203" s="3"/>
      <c r="Q203" s="3" t="s">
        <v>125</v>
      </c>
      <c r="R203" s="3"/>
      <c r="S203" s="3"/>
      <c r="T203" s="10" t="s">
        <v>125</v>
      </c>
      <c r="U203" s="10" t="b">
        <v>0</v>
      </c>
      <c r="V203" s="10" t="b">
        <v>0</v>
      </c>
      <c r="W203" s="25"/>
      <c r="X203" s="11"/>
      <c r="Y203" s="26"/>
      <c r="Z203" s="12"/>
      <c r="AA203" s="6"/>
      <c r="AB203" s="4"/>
      <c r="AC203" t="str">
        <f t="shared" si="16"/>
        <v>NO</v>
      </c>
      <c r="AD203" t="str">
        <f t="shared" si="17"/>
        <v>Material</v>
      </c>
      <c r="AE203" t="str">
        <f t="shared" si="18"/>
        <v/>
      </c>
      <c r="AF203" t="str">
        <f t="shared" si="19"/>
        <v>Material</v>
      </c>
    </row>
    <row r="204" spans="1:32" x14ac:dyDescent="0.25">
      <c r="A204" s="13" t="str">
        <f t="shared" si="15"/>
        <v>73251-10</v>
      </c>
      <c r="B204" s="5">
        <v>73251</v>
      </c>
      <c r="C204" s="6" t="s">
        <v>2891</v>
      </c>
      <c r="D204" s="5">
        <v>10</v>
      </c>
      <c r="E204" s="7">
        <v>1</v>
      </c>
      <c r="F204" s="8" t="s">
        <v>19</v>
      </c>
      <c r="G204" s="8">
        <v>43515</v>
      </c>
      <c r="H204" s="9">
        <v>4</v>
      </c>
      <c r="I204" s="7">
        <v>1</v>
      </c>
      <c r="J204" s="6" t="s">
        <v>27</v>
      </c>
      <c r="K204" s="6"/>
      <c r="L204" s="6" t="b">
        <v>0</v>
      </c>
      <c r="M204" s="13"/>
      <c r="N204" s="13"/>
      <c r="O204" s="13"/>
      <c r="P204" s="13"/>
      <c r="Q204" s="13" t="s">
        <v>125</v>
      </c>
      <c r="R204" s="13"/>
      <c r="S204" s="13"/>
      <c r="T204" s="15" t="s">
        <v>125</v>
      </c>
      <c r="U204" s="15" t="b">
        <v>0</v>
      </c>
      <c r="V204" s="15" t="b">
        <v>0</v>
      </c>
      <c r="W204" s="23"/>
      <c r="X204" s="16"/>
      <c r="Y204" s="24"/>
      <c r="Z204" s="17"/>
      <c r="AA204" s="6"/>
      <c r="AB204" s="4"/>
      <c r="AC204" t="str">
        <f t="shared" si="16"/>
        <v>NO</v>
      </c>
      <c r="AD204" t="str">
        <f t="shared" si="17"/>
        <v>Material</v>
      </c>
      <c r="AE204" t="str">
        <f t="shared" si="18"/>
        <v/>
      </c>
      <c r="AF204" t="str">
        <f t="shared" si="19"/>
        <v>Material</v>
      </c>
    </row>
    <row r="205" spans="1:32" x14ac:dyDescent="0.25">
      <c r="A205" s="3" t="str">
        <f t="shared" si="15"/>
        <v>73251-1</v>
      </c>
      <c r="B205" s="5">
        <v>73251</v>
      </c>
      <c r="C205" s="40" t="s">
        <v>2892</v>
      </c>
      <c r="D205" s="5">
        <v>1</v>
      </c>
      <c r="E205" s="7">
        <v>1</v>
      </c>
      <c r="F205" s="8" t="s">
        <v>19</v>
      </c>
      <c r="G205" s="8">
        <v>43515</v>
      </c>
      <c r="H205" s="9">
        <v>1</v>
      </c>
      <c r="I205" s="7">
        <v>1</v>
      </c>
      <c r="J205" s="6" t="s">
        <v>27</v>
      </c>
      <c r="K205" s="6"/>
      <c r="L205" s="6" t="b">
        <v>0</v>
      </c>
      <c r="M205" s="3"/>
      <c r="N205" s="3"/>
      <c r="O205" s="3"/>
      <c r="P205" s="3"/>
      <c r="Q205" s="3" t="s">
        <v>125</v>
      </c>
      <c r="R205" s="3"/>
      <c r="S205" s="3"/>
      <c r="T205" s="10" t="s">
        <v>125</v>
      </c>
      <c r="U205" s="10" t="b">
        <v>0</v>
      </c>
      <c r="V205" s="10" t="b">
        <v>0</v>
      </c>
      <c r="W205" s="25"/>
      <c r="X205" s="11"/>
      <c r="Y205" s="26"/>
      <c r="Z205" s="12"/>
      <c r="AA205" s="6"/>
      <c r="AB205" s="4"/>
      <c r="AC205" t="str">
        <f t="shared" si="16"/>
        <v>NO</v>
      </c>
      <c r="AD205" t="str">
        <f t="shared" si="17"/>
        <v>Material</v>
      </c>
      <c r="AE205" t="str">
        <f t="shared" si="18"/>
        <v/>
      </c>
      <c r="AF205" t="str">
        <f t="shared" si="19"/>
        <v>Material</v>
      </c>
    </row>
    <row r="206" spans="1:32" x14ac:dyDescent="0.25">
      <c r="A206" s="13" t="str">
        <f t="shared" si="15"/>
        <v>73251-11</v>
      </c>
      <c r="B206" s="5">
        <v>73251</v>
      </c>
      <c r="C206" s="40" t="s">
        <v>2893</v>
      </c>
      <c r="D206" s="5">
        <v>11</v>
      </c>
      <c r="E206" s="7">
        <v>1</v>
      </c>
      <c r="F206" s="8" t="s">
        <v>19</v>
      </c>
      <c r="G206" s="8">
        <v>43515</v>
      </c>
      <c r="H206" s="9">
        <v>5</v>
      </c>
      <c r="I206" s="7">
        <v>1</v>
      </c>
      <c r="J206" s="6" t="s">
        <v>27</v>
      </c>
      <c r="K206" s="6"/>
      <c r="L206" s="6" t="b">
        <v>0</v>
      </c>
      <c r="M206" s="13"/>
      <c r="N206" s="13"/>
      <c r="O206" s="13"/>
      <c r="P206" s="13"/>
      <c r="Q206" s="13" t="s">
        <v>125</v>
      </c>
      <c r="R206" s="13"/>
      <c r="S206" s="13"/>
      <c r="T206" s="15" t="s">
        <v>125</v>
      </c>
      <c r="U206" s="15" t="b">
        <v>0</v>
      </c>
      <c r="V206" s="15" t="b">
        <v>0</v>
      </c>
      <c r="W206" s="23"/>
      <c r="X206" s="16"/>
      <c r="Y206" s="24"/>
      <c r="Z206" s="24"/>
      <c r="AA206" s="6"/>
      <c r="AB206" s="4"/>
      <c r="AC206" t="str">
        <f t="shared" si="16"/>
        <v>NO</v>
      </c>
      <c r="AD206" t="str">
        <f t="shared" si="17"/>
        <v>Material</v>
      </c>
      <c r="AE206" t="str">
        <f t="shared" si="18"/>
        <v/>
      </c>
      <c r="AF206" t="str">
        <f t="shared" si="19"/>
        <v>Material</v>
      </c>
    </row>
    <row r="207" spans="1:32" x14ac:dyDescent="0.25">
      <c r="A207" s="3" t="str">
        <f t="shared" si="15"/>
        <v>73251-15</v>
      </c>
      <c r="B207" s="5">
        <v>73251</v>
      </c>
      <c r="C207" s="6" t="s">
        <v>2894</v>
      </c>
      <c r="D207" s="5">
        <v>15</v>
      </c>
      <c r="E207" s="7">
        <v>1</v>
      </c>
      <c r="F207" s="8" t="s">
        <v>19</v>
      </c>
      <c r="G207" s="8">
        <v>43515</v>
      </c>
      <c r="H207" s="9">
        <v>5</v>
      </c>
      <c r="I207" s="7">
        <v>1</v>
      </c>
      <c r="J207" s="6" t="s">
        <v>27</v>
      </c>
      <c r="K207" s="6"/>
      <c r="L207" s="6" t="b">
        <v>0</v>
      </c>
      <c r="M207" s="3"/>
      <c r="N207" s="3"/>
      <c r="O207" s="3"/>
      <c r="P207" s="3"/>
      <c r="Q207" s="3"/>
      <c r="R207" s="3"/>
      <c r="S207" s="3"/>
      <c r="T207" s="10" t="s">
        <v>125</v>
      </c>
      <c r="U207" s="10" t="b">
        <v>0</v>
      </c>
      <c r="V207" s="10" t="b">
        <v>0</v>
      </c>
      <c r="W207" s="25"/>
      <c r="X207" s="11"/>
      <c r="Y207" s="26"/>
      <c r="Z207" s="26"/>
      <c r="AA207" s="6"/>
      <c r="AB207" s="4"/>
      <c r="AC207" t="str">
        <f t="shared" si="16"/>
        <v>NO</v>
      </c>
      <c r="AD207" t="str">
        <f t="shared" si="17"/>
        <v>Material</v>
      </c>
      <c r="AE207" t="str">
        <f t="shared" si="18"/>
        <v>+Cartridge</v>
      </c>
      <c r="AF207" t="str">
        <f t="shared" si="19"/>
        <v>Material+Cartridge</v>
      </c>
    </row>
    <row r="208" spans="1:32" x14ac:dyDescent="0.25">
      <c r="A208" s="13" t="str">
        <f t="shared" si="15"/>
        <v>73251-16</v>
      </c>
      <c r="B208" s="18">
        <v>73251</v>
      </c>
      <c r="C208" s="19" t="s">
        <v>2895</v>
      </c>
      <c r="D208" s="18">
        <v>16</v>
      </c>
      <c r="E208" s="20">
        <v>1</v>
      </c>
      <c r="F208" s="32" t="s">
        <v>19</v>
      </c>
      <c r="G208" s="32">
        <v>43515</v>
      </c>
      <c r="H208" s="22">
        <v>5</v>
      </c>
      <c r="I208" s="20">
        <v>1</v>
      </c>
      <c r="J208" s="19" t="s">
        <v>27</v>
      </c>
      <c r="K208" s="19"/>
      <c r="L208" s="44" t="b">
        <v>0</v>
      </c>
      <c r="M208" s="13"/>
      <c r="N208" s="41"/>
      <c r="O208" s="13"/>
      <c r="P208" s="13"/>
      <c r="Q208" s="13"/>
      <c r="R208" s="13"/>
      <c r="S208" s="13"/>
      <c r="T208" s="15" t="s">
        <v>125</v>
      </c>
      <c r="U208" s="15" t="b">
        <v>0</v>
      </c>
      <c r="V208" s="15" t="b">
        <v>0</v>
      </c>
      <c r="W208" s="23"/>
      <c r="X208" s="16"/>
      <c r="Y208" s="24"/>
      <c r="Z208" s="17"/>
      <c r="AA208" s="6"/>
      <c r="AB208" s="4"/>
      <c r="AC208" t="str">
        <f t="shared" si="16"/>
        <v>NO</v>
      </c>
      <c r="AD208" t="str">
        <f t="shared" si="17"/>
        <v>Material</v>
      </c>
      <c r="AE208" t="str">
        <f t="shared" si="18"/>
        <v>+Cartridge</v>
      </c>
      <c r="AF208" t="str">
        <f t="shared" si="19"/>
        <v>Material+Cartridge</v>
      </c>
    </row>
    <row r="209" spans="1:32" x14ac:dyDescent="0.25">
      <c r="A209" s="3" t="str">
        <f t="shared" si="15"/>
        <v>73251-17</v>
      </c>
      <c r="B209" s="5">
        <v>73251</v>
      </c>
      <c r="C209" s="6" t="s">
        <v>2896</v>
      </c>
      <c r="D209" s="5">
        <v>17</v>
      </c>
      <c r="E209" s="7">
        <v>1</v>
      </c>
      <c r="F209" s="8" t="s">
        <v>19</v>
      </c>
      <c r="G209" s="8">
        <v>43515</v>
      </c>
      <c r="H209" s="9">
        <v>1</v>
      </c>
      <c r="I209" s="7">
        <v>1</v>
      </c>
      <c r="J209" s="6" t="s">
        <v>27</v>
      </c>
      <c r="K209" s="6"/>
      <c r="L209" s="6" t="b">
        <v>0</v>
      </c>
      <c r="M209" s="3"/>
      <c r="N209" s="3"/>
      <c r="O209" s="3"/>
      <c r="P209" s="3"/>
      <c r="Q209" s="3" t="s">
        <v>125</v>
      </c>
      <c r="R209" s="3"/>
      <c r="S209" s="3"/>
      <c r="T209" s="10" t="s">
        <v>125</v>
      </c>
      <c r="U209" s="10" t="b">
        <v>0</v>
      </c>
      <c r="V209" s="10" t="b">
        <v>0</v>
      </c>
      <c r="W209" s="25"/>
      <c r="X209" s="11"/>
      <c r="Y209" s="26"/>
      <c r="Z209" s="26"/>
      <c r="AA209" s="6"/>
      <c r="AB209" s="4"/>
      <c r="AC209" t="str">
        <f t="shared" si="16"/>
        <v>NO</v>
      </c>
      <c r="AD209" t="str">
        <f t="shared" si="17"/>
        <v>Material</v>
      </c>
      <c r="AE209" t="str">
        <f t="shared" si="18"/>
        <v/>
      </c>
      <c r="AF209" t="str">
        <f t="shared" si="19"/>
        <v>Material</v>
      </c>
    </row>
    <row r="210" spans="1:32" x14ac:dyDescent="0.25">
      <c r="A210" s="13" t="str">
        <f t="shared" si="15"/>
        <v>73251-18</v>
      </c>
      <c r="B210" s="5">
        <v>73251</v>
      </c>
      <c r="C210" s="6" t="s">
        <v>2897</v>
      </c>
      <c r="D210" s="5">
        <v>18</v>
      </c>
      <c r="E210" s="7">
        <v>1</v>
      </c>
      <c r="F210" s="8" t="s">
        <v>19</v>
      </c>
      <c r="G210" s="8">
        <v>43515</v>
      </c>
      <c r="H210" s="9">
        <v>10</v>
      </c>
      <c r="I210" s="7">
        <v>1</v>
      </c>
      <c r="J210" s="6" t="s">
        <v>27</v>
      </c>
      <c r="K210" s="6"/>
      <c r="L210" s="6" t="b">
        <v>0</v>
      </c>
      <c r="M210" s="13"/>
      <c r="N210" s="13"/>
      <c r="O210" s="13"/>
      <c r="P210" s="13"/>
      <c r="Q210" s="13"/>
      <c r="R210" s="13"/>
      <c r="S210" s="13"/>
      <c r="T210" s="15" t="s">
        <v>125</v>
      </c>
      <c r="U210" s="15" t="b">
        <v>0</v>
      </c>
      <c r="V210" s="15" t="b">
        <v>0</v>
      </c>
      <c r="W210" s="23"/>
      <c r="X210" s="16"/>
      <c r="Y210" s="24"/>
      <c r="Z210" s="24"/>
      <c r="AA210" s="6"/>
      <c r="AB210" s="4"/>
      <c r="AC210" t="str">
        <f t="shared" si="16"/>
        <v>NO</v>
      </c>
      <c r="AD210" t="str">
        <f t="shared" si="17"/>
        <v>Material</v>
      </c>
      <c r="AE210" t="str">
        <f t="shared" si="18"/>
        <v>+Cartridge</v>
      </c>
      <c r="AF210" t="str">
        <f t="shared" si="19"/>
        <v>Material+Cartridge</v>
      </c>
    </row>
    <row r="211" spans="1:32" x14ac:dyDescent="0.25">
      <c r="A211" s="3" t="str">
        <f t="shared" si="15"/>
        <v>73251-19</v>
      </c>
      <c r="B211" s="5">
        <v>73251</v>
      </c>
      <c r="C211" s="6" t="s">
        <v>2898</v>
      </c>
      <c r="D211" s="5">
        <v>19</v>
      </c>
      <c r="E211" s="7">
        <v>1</v>
      </c>
      <c r="F211" s="8" t="s">
        <v>19</v>
      </c>
      <c r="G211" s="8">
        <v>43515</v>
      </c>
      <c r="H211" s="9">
        <v>3</v>
      </c>
      <c r="I211" s="7">
        <v>1</v>
      </c>
      <c r="J211" s="6" t="s">
        <v>27</v>
      </c>
      <c r="K211" s="6"/>
      <c r="L211" s="6" t="b">
        <v>0</v>
      </c>
      <c r="M211" s="3"/>
      <c r="N211" s="3"/>
      <c r="O211" s="3"/>
      <c r="P211" s="3"/>
      <c r="Q211" s="3" t="s">
        <v>125</v>
      </c>
      <c r="R211" s="3"/>
      <c r="S211" s="3"/>
      <c r="T211" s="10" t="s">
        <v>125</v>
      </c>
      <c r="U211" s="10" t="b">
        <v>0</v>
      </c>
      <c r="V211" s="10" t="b">
        <v>0</v>
      </c>
      <c r="W211" s="25"/>
      <c r="X211" s="11"/>
      <c r="Y211" s="26"/>
      <c r="Z211" s="12"/>
      <c r="AA211" s="6"/>
      <c r="AB211" s="4"/>
      <c r="AC211" t="str">
        <f t="shared" si="16"/>
        <v>NO</v>
      </c>
      <c r="AD211" t="str">
        <f t="shared" si="17"/>
        <v>Material</v>
      </c>
      <c r="AE211" t="str">
        <f t="shared" si="18"/>
        <v/>
      </c>
      <c r="AF211" t="str">
        <f t="shared" si="19"/>
        <v>Material</v>
      </c>
    </row>
    <row r="212" spans="1:32" x14ac:dyDescent="0.25">
      <c r="A212" s="13" t="str">
        <f t="shared" si="15"/>
        <v>73251-20</v>
      </c>
      <c r="B212" s="5">
        <v>73251</v>
      </c>
      <c r="C212" s="6" t="s">
        <v>385</v>
      </c>
      <c r="D212" s="5">
        <v>20</v>
      </c>
      <c r="E212" s="7">
        <v>1</v>
      </c>
      <c r="F212" s="8" t="s">
        <v>19</v>
      </c>
      <c r="G212" s="8">
        <v>43515</v>
      </c>
      <c r="H212" s="9">
        <v>1</v>
      </c>
      <c r="I212" s="7">
        <v>1</v>
      </c>
      <c r="J212" s="6" t="s">
        <v>27</v>
      </c>
      <c r="K212" s="6"/>
      <c r="L212" s="6" t="b">
        <v>0</v>
      </c>
      <c r="M212" s="13"/>
      <c r="N212" s="13"/>
      <c r="O212" s="13"/>
      <c r="P212" s="13"/>
      <c r="Q212" s="13"/>
      <c r="R212" s="13"/>
      <c r="S212" s="13"/>
      <c r="T212" s="15" t="s">
        <v>125</v>
      </c>
      <c r="U212" s="15" t="b">
        <v>0</v>
      </c>
      <c r="V212" s="15" t="b">
        <v>0</v>
      </c>
      <c r="W212" s="23"/>
      <c r="X212" s="16"/>
      <c r="Y212" s="24"/>
      <c r="Z212" s="24"/>
      <c r="AA212" s="6"/>
      <c r="AB212" s="4"/>
      <c r="AC212" t="str">
        <f t="shared" si="16"/>
        <v>NO</v>
      </c>
      <c r="AD212" t="str">
        <f t="shared" si="17"/>
        <v>Material</v>
      </c>
      <c r="AE212" t="str">
        <f t="shared" si="18"/>
        <v>+Cartridge</v>
      </c>
      <c r="AF212" t="str">
        <f t="shared" si="19"/>
        <v>Material+Cartridge</v>
      </c>
    </row>
    <row r="213" spans="1:32" x14ac:dyDescent="0.25">
      <c r="A213" s="3" t="str">
        <f t="shared" si="15"/>
        <v>73251-2</v>
      </c>
      <c r="B213" s="5">
        <v>73251</v>
      </c>
      <c r="C213" s="6" t="s">
        <v>2899</v>
      </c>
      <c r="D213" s="5">
        <v>2</v>
      </c>
      <c r="E213" s="7">
        <v>1</v>
      </c>
      <c r="F213" s="8" t="s">
        <v>19</v>
      </c>
      <c r="G213" s="8">
        <v>43515</v>
      </c>
      <c r="H213" s="9">
        <v>1</v>
      </c>
      <c r="I213" s="7">
        <v>1</v>
      </c>
      <c r="J213" s="6" t="s">
        <v>27</v>
      </c>
      <c r="K213" s="6"/>
      <c r="L213" s="6" t="b">
        <v>0</v>
      </c>
      <c r="M213" s="3"/>
      <c r="N213" s="3"/>
      <c r="O213" s="3"/>
      <c r="P213" s="3"/>
      <c r="Q213" s="3" t="s">
        <v>125</v>
      </c>
      <c r="R213" s="3"/>
      <c r="S213" s="3"/>
      <c r="T213" s="10" t="s">
        <v>125</v>
      </c>
      <c r="U213" s="10" t="b">
        <v>0</v>
      </c>
      <c r="V213" s="10" t="b">
        <v>0</v>
      </c>
      <c r="W213" s="25"/>
      <c r="X213" s="11"/>
      <c r="Y213" s="26"/>
      <c r="Z213" s="26"/>
      <c r="AA213" s="6"/>
      <c r="AB213" s="4"/>
      <c r="AC213" t="str">
        <f t="shared" si="16"/>
        <v>NO</v>
      </c>
      <c r="AD213" t="str">
        <f t="shared" si="17"/>
        <v>Material</v>
      </c>
      <c r="AE213" t="str">
        <f t="shared" si="18"/>
        <v/>
      </c>
      <c r="AF213" t="str">
        <f t="shared" si="19"/>
        <v>Material</v>
      </c>
    </row>
    <row r="214" spans="1:32" x14ac:dyDescent="0.25">
      <c r="A214" s="13" t="str">
        <f t="shared" si="15"/>
        <v>73251-21</v>
      </c>
      <c r="B214" s="5">
        <v>73251</v>
      </c>
      <c r="C214" s="40" t="s">
        <v>2900</v>
      </c>
      <c r="D214" s="5">
        <v>21</v>
      </c>
      <c r="E214" s="7">
        <v>1</v>
      </c>
      <c r="F214" s="8" t="s">
        <v>19</v>
      </c>
      <c r="G214" s="8">
        <v>43515</v>
      </c>
      <c r="H214" s="9">
        <v>1</v>
      </c>
      <c r="I214" s="7">
        <v>1</v>
      </c>
      <c r="J214" s="6" t="s">
        <v>27</v>
      </c>
      <c r="K214" s="6"/>
      <c r="L214" s="6" t="b">
        <v>0</v>
      </c>
      <c r="M214" s="13"/>
      <c r="N214" s="13"/>
      <c r="O214" s="13"/>
      <c r="P214" s="13"/>
      <c r="Q214" s="13"/>
      <c r="R214" s="13"/>
      <c r="S214" s="13"/>
      <c r="T214" s="15" t="s">
        <v>125</v>
      </c>
      <c r="U214" s="15" t="b">
        <v>0</v>
      </c>
      <c r="V214" s="15" t="b">
        <v>0</v>
      </c>
      <c r="W214" s="23"/>
      <c r="X214" s="16"/>
      <c r="Y214" s="24"/>
      <c r="Z214" s="24"/>
      <c r="AA214" s="6"/>
      <c r="AB214" s="4"/>
      <c r="AC214" t="str">
        <f t="shared" si="16"/>
        <v>NO</v>
      </c>
      <c r="AD214" t="str">
        <f t="shared" si="17"/>
        <v>Material</v>
      </c>
      <c r="AE214" t="str">
        <f t="shared" si="18"/>
        <v>+Cartridge</v>
      </c>
      <c r="AF214" t="str">
        <f t="shared" si="19"/>
        <v>Material+Cartridge</v>
      </c>
    </row>
    <row r="215" spans="1:32" x14ac:dyDescent="0.25">
      <c r="A215" s="3" t="str">
        <f t="shared" si="15"/>
        <v>73251-22</v>
      </c>
      <c r="B215" s="27">
        <v>73251</v>
      </c>
      <c r="C215" s="28" t="s">
        <v>2901</v>
      </c>
      <c r="D215" s="27">
        <v>22</v>
      </c>
      <c r="E215" s="29">
        <v>1</v>
      </c>
      <c r="F215" s="30" t="s">
        <v>19</v>
      </c>
      <c r="G215" s="30">
        <v>43515</v>
      </c>
      <c r="H215" s="31">
        <v>5</v>
      </c>
      <c r="I215" s="29">
        <v>1</v>
      </c>
      <c r="J215" s="28" t="s">
        <v>27</v>
      </c>
      <c r="K215" s="28"/>
      <c r="L215" s="28" t="b">
        <v>0</v>
      </c>
      <c r="M215" s="3"/>
      <c r="N215" s="3"/>
      <c r="O215" s="3"/>
      <c r="P215" s="3"/>
      <c r="Q215" s="3" t="s">
        <v>125</v>
      </c>
      <c r="R215" s="3"/>
      <c r="S215" s="3"/>
      <c r="T215" s="10" t="s">
        <v>125</v>
      </c>
      <c r="U215" s="10" t="b">
        <v>0</v>
      </c>
      <c r="V215" s="10" t="b">
        <v>0</v>
      </c>
      <c r="W215" s="25"/>
      <c r="X215" s="11"/>
      <c r="Y215" s="26"/>
      <c r="Z215" s="26"/>
      <c r="AA215" s="6"/>
      <c r="AB215" s="4"/>
      <c r="AC215" t="str">
        <f t="shared" si="16"/>
        <v>NO</v>
      </c>
      <c r="AD215" t="str">
        <f t="shared" si="17"/>
        <v>Material</v>
      </c>
      <c r="AE215" t="str">
        <f t="shared" si="18"/>
        <v/>
      </c>
      <c r="AF215" t="str">
        <f t="shared" si="19"/>
        <v>Material</v>
      </c>
    </row>
    <row r="216" spans="1:32" x14ac:dyDescent="0.25">
      <c r="A216" s="13" t="str">
        <f t="shared" si="15"/>
        <v>73251-23</v>
      </c>
      <c r="B216" s="5">
        <v>73251</v>
      </c>
      <c r="C216" s="40" t="s">
        <v>2902</v>
      </c>
      <c r="D216" s="5">
        <v>23</v>
      </c>
      <c r="E216" s="7">
        <v>1</v>
      </c>
      <c r="F216" s="8" t="s">
        <v>19</v>
      </c>
      <c r="G216" s="8">
        <v>43515</v>
      </c>
      <c r="H216" s="9">
        <v>5</v>
      </c>
      <c r="I216" s="7">
        <v>1</v>
      </c>
      <c r="J216" s="6" t="s">
        <v>27</v>
      </c>
      <c r="K216" s="6"/>
      <c r="L216" s="6" t="b">
        <v>0</v>
      </c>
      <c r="M216" s="13"/>
      <c r="N216" s="13"/>
      <c r="O216" s="13"/>
      <c r="P216" s="13"/>
      <c r="Q216" s="13" t="s">
        <v>125</v>
      </c>
      <c r="R216" s="13"/>
      <c r="S216" s="13"/>
      <c r="T216" s="15" t="s">
        <v>125</v>
      </c>
      <c r="U216" s="15" t="b">
        <v>0</v>
      </c>
      <c r="V216" s="15" t="b">
        <v>0</v>
      </c>
      <c r="W216" s="23"/>
      <c r="X216" s="16"/>
      <c r="Y216" s="24"/>
      <c r="Z216" s="24"/>
      <c r="AA216" s="6"/>
      <c r="AB216" s="4"/>
      <c r="AC216" t="str">
        <f t="shared" si="16"/>
        <v>NO</v>
      </c>
      <c r="AD216" t="str">
        <f t="shared" si="17"/>
        <v>Material</v>
      </c>
      <c r="AE216" t="str">
        <f t="shared" si="18"/>
        <v/>
      </c>
      <c r="AF216" t="str">
        <f t="shared" si="19"/>
        <v>Material</v>
      </c>
    </row>
    <row r="217" spans="1:32" x14ac:dyDescent="0.25">
      <c r="A217" s="3" t="str">
        <f t="shared" si="15"/>
        <v>73251-27</v>
      </c>
      <c r="B217" s="5">
        <v>73251</v>
      </c>
      <c r="C217" s="40" t="s">
        <v>2903</v>
      </c>
      <c r="D217" s="5">
        <v>27</v>
      </c>
      <c r="E217" s="7">
        <v>1</v>
      </c>
      <c r="F217" s="14" t="s">
        <v>19</v>
      </c>
      <c r="G217" s="14">
        <v>43515</v>
      </c>
      <c r="H217" s="9">
        <v>3</v>
      </c>
      <c r="I217" s="7">
        <v>1</v>
      </c>
      <c r="J217" s="6" t="s">
        <v>27</v>
      </c>
      <c r="K217" s="6"/>
      <c r="L217" s="6" t="b">
        <v>0</v>
      </c>
      <c r="M217" s="3"/>
      <c r="N217" s="3"/>
      <c r="O217" s="3"/>
      <c r="P217" s="3"/>
      <c r="Q217" s="3"/>
      <c r="R217" s="3"/>
      <c r="S217" s="3"/>
      <c r="T217" s="10" t="s">
        <v>125</v>
      </c>
      <c r="U217" s="10" t="b">
        <v>0</v>
      </c>
      <c r="V217" s="10" t="b">
        <v>0</v>
      </c>
      <c r="W217" s="25"/>
      <c r="X217" s="11"/>
      <c r="Y217" s="26"/>
      <c r="Z217" s="26"/>
      <c r="AA217" s="6"/>
      <c r="AB217" s="4"/>
      <c r="AC217" t="str">
        <f t="shared" si="16"/>
        <v>NO</v>
      </c>
      <c r="AD217" t="str">
        <f t="shared" si="17"/>
        <v>Material</v>
      </c>
      <c r="AE217" t="str">
        <f t="shared" si="18"/>
        <v>+Cartridge</v>
      </c>
      <c r="AF217" t="str">
        <f t="shared" si="19"/>
        <v>Material+Cartridge</v>
      </c>
    </row>
    <row r="218" spans="1:32" x14ac:dyDescent="0.25">
      <c r="A218" s="13" t="str">
        <f t="shared" si="15"/>
        <v>73251-28</v>
      </c>
      <c r="B218" s="5">
        <v>73251</v>
      </c>
      <c r="C218" s="40" t="s">
        <v>2904</v>
      </c>
      <c r="D218" s="5">
        <v>28</v>
      </c>
      <c r="E218" s="7">
        <v>1</v>
      </c>
      <c r="F218" s="14" t="s">
        <v>19</v>
      </c>
      <c r="G218" s="14">
        <v>43503</v>
      </c>
      <c r="H218" s="9">
        <v>7</v>
      </c>
      <c r="I218" s="7">
        <v>7</v>
      </c>
      <c r="J218" s="6" t="s">
        <v>20</v>
      </c>
      <c r="K218" s="6"/>
      <c r="L218" s="6" t="b">
        <v>0</v>
      </c>
      <c r="M218" s="13" t="s">
        <v>126</v>
      </c>
      <c r="N218" s="13" t="s">
        <v>126</v>
      </c>
      <c r="O218" s="13"/>
      <c r="P218" s="13"/>
      <c r="Q218" s="13"/>
      <c r="R218" s="13"/>
      <c r="S218" s="13" t="s">
        <v>126</v>
      </c>
      <c r="T218" s="15" t="s">
        <v>125</v>
      </c>
      <c r="U218" s="15" t="b">
        <v>0</v>
      </c>
      <c r="V218" s="15" t="b">
        <v>0</v>
      </c>
      <c r="W218" s="23"/>
      <c r="X218" s="16"/>
      <c r="Y218" s="24"/>
      <c r="Z218" s="24" t="s">
        <v>271</v>
      </c>
      <c r="AA218" s="6"/>
      <c r="AB218" s="4"/>
      <c r="AC218" t="str">
        <f t="shared" si="16"/>
        <v>NO</v>
      </c>
      <c r="AD218" t="str">
        <f t="shared" si="17"/>
        <v/>
      </c>
      <c r="AE218" t="str">
        <f t="shared" si="18"/>
        <v>+Cartridge</v>
      </c>
      <c r="AF218" t="str">
        <f t="shared" si="19"/>
        <v>+Cartridge</v>
      </c>
    </row>
    <row r="219" spans="1:32" x14ac:dyDescent="0.25">
      <c r="A219" s="3" t="str">
        <f t="shared" si="15"/>
        <v>73251-29</v>
      </c>
      <c r="B219" s="5">
        <v>73251</v>
      </c>
      <c r="C219" s="40" t="s">
        <v>2905</v>
      </c>
      <c r="D219" s="5">
        <v>29</v>
      </c>
      <c r="E219" s="7">
        <v>1</v>
      </c>
      <c r="F219" s="8" t="s">
        <v>19</v>
      </c>
      <c r="G219" s="8">
        <v>43503</v>
      </c>
      <c r="H219" s="9">
        <v>1</v>
      </c>
      <c r="I219" s="7">
        <v>7</v>
      </c>
      <c r="J219" s="6" t="s">
        <v>20</v>
      </c>
      <c r="K219" s="6"/>
      <c r="L219" s="6" t="b">
        <v>0</v>
      </c>
      <c r="M219" s="3" t="s">
        <v>126</v>
      </c>
      <c r="N219" s="3" t="s">
        <v>126</v>
      </c>
      <c r="O219" s="3"/>
      <c r="P219" s="3"/>
      <c r="Q219" s="3"/>
      <c r="R219" s="3"/>
      <c r="S219" s="3" t="s">
        <v>126</v>
      </c>
      <c r="T219" s="10" t="s">
        <v>125</v>
      </c>
      <c r="U219" s="10" t="b">
        <v>0</v>
      </c>
      <c r="V219" s="10" t="b">
        <v>0</v>
      </c>
      <c r="W219" s="25"/>
      <c r="X219" s="11"/>
      <c r="Y219" s="26"/>
      <c r="Z219" s="26" t="s">
        <v>271</v>
      </c>
      <c r="AA219" s="6"/>
      <c r="AB219" s="4"/>
      <c r="AC219" t="str">
        <f t="shared" si="16"/>
        <v>NO</v>
      </c>
      <c r="AD219" t="str">
        <f t="shared" si="17"/>
        <v/>
      </c>
      <c r="AE219" t="str">
        <f t="shared" si="18"/>
        <v>+Cartridge</v>
      </c>
      <c r="AF219" t="str">
        <f t="shared" si="19"/>
        <v>+Cartridge</v>
      </c>
    </row>
    <row r="220" spans="1:32" x14ac:dyDescent="0.25">
      <c r="A220" s="13" t="str">
        <f t="shared" si="15"/>
        <v>73251-30</v>
      </c>
      <c r="B220" s="5">
        <v>73251</v>
      </c>
      <c r="C220" s="6" t="s">
        <v>385</v>
      </c>
      <c r="D220" s="5">
        <v>30</v>
      </c>
      <c r="E220" s="42">
        <v>1</v>
      </c>
      <c r="F220" s="8" t="s">
        <v>19</v>
      </c>
      <c r="G220" s="8">
        <v>43503</v>
      </c>
      <c r="H220" s="9">
        <v>1</v>
      </c>
      <c r="I220" s="7">
        <v>7</v>
      </c>
      <c r="J220" s="6" t="s">
        <v>20</v>
      </c>
      <c r="K220" s="6"/>
      <c r="L220" s="6" t="b">
        <v>0</v>
      </c>
      <c r="M220" s="13" t="s">
        <v>126</v>
      </c>
      <c r="N220" s="13" t="s">
        <v>126</v>
      </c>
      <c r="O220" s="13"/>
      <c r="P220" s="13"/>
      <c r="Q220" s="13"/>
      <c r="R220" s="13"/>
      <c r="S220" s="13" t="s">
        <v>126</v>
      </c>
      <c r="T220" s="15" t="s">
        <v>125</v>
      </c>
      <c r="U220" s="15" t="b">
        <v>0</v>
      </c>
      <c r="V220" s="15" t="b">
        <v>0</v>
      </c>
      <c r="W220" s="23"/>
      <c r="X220" s="16"/>
      <c r="Y220" s="24"/>
      <c r="Z220" s="24" t="s">
        <v>271</v>
      </c>
      <c r="AA220" s="6"/>
      <c r="AB220" s="4"/>
      <c r="AC220" t="str">
        <f t="shared" si="16"/>
        <v>NO</v>
      </c>
      <c r="AD220" t="str">
        <f t="shared" si="17"/>
        <v/>
      </c>
      <c r="AE220" t="str">
        <f t="shared" si="18"/>
        <v>+Cartridge</v>
      </c>
      <c r="AF220" t="str">
        <f t="shared" si="19"/>
        <v>+Cartridge</v>
      </c>
    </row>
    <row r="221" spans="1:32" x14ac:dyDescent="0.25">
      <c r="A221" s="3" t="str">
        <f t="shared" si="15"/>
        <v>73251-31</v>
      </c>
      <c r="B221" s="5">
        <v>73251</v>
      </c>
      <c r="C221" s="6" t="s">
        <v>2906</v>
      </c>
      <c r="D221" s="5">
        <v>31</v>
      </c>
      <c r="E221" s="7">
        <v>1</v>
      </c>
      <c r="F221" s="8" t="s">
        <v>19</v>
      </c>
      <c r="G221" s="8">
        <v>43503</v>
      </c>
      <c r="H221" s="9">
        <v>1</v>
      </c>
      <c r="I221" s="7">
        <v>7</v>
      </c>
      <c r="J221" s="6" t="s">
        <v>20</v>
      </c>
      <c r="K221" s="6"/>
      <c r="L221" s="6" t="b">
        <v>0</v>
      </c>
      <c r="M221" s="3" t="s">
        <v>126</v>
      </c>
      <c r="N221" s="3" t="s">
        <v>126</v>
      </c>
      <c r="O221" s="3"/>
      <c r="P221" s="3"/>
      <c r="Q221" s="3"/>
      <c r="R221" s="3"/>
      <c r="S221" s="3" t="s">
        <v>126</v>
      </c>
      <c r="T221" s="10" t="s">
        <v>125</v>
      </c>
      <c r="U221" s="10" t="b">
        <v>0</v>
      </c>
      <c r="V221" s="10" t="b">
        <v>0</v>
      </c>
      <c r="W221" s="25"/>
      <c r="X221" s="11"/>
      <c r="Y221" s="26"/>
      <c r="Z221" s="26" t="s">
        <v>271</v>
      </c>
      <c r="AA221" s="6"/>
      <c r="AB221" s="4"/>
      <c r="AC221" t="str">
        <f t="shared" si="16"/>
        <v>NO</v>
      </c>
      <c r="AD221" t="str">
        <f t="shared" si="17"/>
        <v/>
      </c>
      <c r="AE221" t="str">
        <f t="shared" si="18"/>
        <v>+Cartridge</v>
      </c>
      <c r="AF221" t="str">
        <f t="shared" si="19"/>
        <v>+Cartridge</v>
      </c>
    </row>
    <row r="222" spans="1:32" x14ac:dyDescent="0.25">
      <c r="A222" s="13" t="str">
        <f t="shared" si="15"/>
        <v>73251-32</v>
      </c>
      <c r="B222" s="5">
        <v>73251</v>
      </c>
      <c r="C222" s="6" t="s">
        <v>2907</v>
      </c>
      <c r="D222" s="5">
        <v>32</v>
      </c>
      <c r="E222" s="42">
        <v>1</v>
      </c>
      <c r="F222" s="8" t="s">
        <v>19</v>
      </c>
      <c r="G222" s="8">
        <v>43503</v>
      </c>
      <c r="H222" s="9">
        <v>4</v>
      </c>
      <c r="I222" s="7">
        <v>7</v>
      </c>
      <c r="J222" s="6" t="s">
        <v>20</v>
      </c>
      <c r="K222" s="6" t="s">
        <v>208</v>
      </c>
      <c r="L222" s="6" t="b">
        <v>0</v>
      </c>
      <c r="M222" s="13" t="s">
        <v>126</v>
      </c>
      <c r="N222" s="13" t="s">
        <v>126</v>
      </c>
      <c r="O222" s="13"/>
      <c r="P222" s="13"/>
      <c r="Q222" s="13" t="s">
        <v>125</v>
      </c>
      <c r="R222" s="13"/>
      <c r="S222" s="13" t="s">
        <v>126</v>
      </c>
      <c r="T222" s="15" t="s">
        <v>125</v>
      </c>
      <c r="U222" s="15" t="b">
        <v>0</v>
      </c>
      <c r="V222" s="15" t="b">
        <v>0</v>
      </c>
      <c r="W222" s="23"/>
      <c r="X222" s="16"/>
      <c r="Y222" s="24">
        <v>43496</v>
      </c>
      <c r="Z222" s="24" t="s">
        <v>271</v>
      </c>
      <c r="AA222" s="6"/>
      <c r="AB222" s="4"/>
      <c r="AC222" t="str">
        <f t="shared" si="16"/>
        <v>NO</v>
      </c>
      <c r="AD222" t="str">
        <f t="shared" si="17"/>
        <v/>
      </c>
      <c r="AE222" t="str">
        <f t="shared" si="18"/>
        <v/>
      </c>
      <c r="AF222" t="str">
        <f t="shared" si="19"/>
        <v/>
      </c>
    </row>
    <row r="223" spans="1:32" x14ac:dyDescent="0.25">
      <c r="A223" s="3" t="str">
        <f t="shared" si="15"/>
        <v>73251-33</v>
      </c>
      <c r="B223" s="5">
        <v>73251</v>
      </c>
      <c r="C223" s="6" t="s">
        <v>2908</v>
      </c>
      <c r="D223" s="5">
        <v>33</v>
      </c>
      <c r="E223" s="7">
        <v>1</v>
      </c>
      <c r="F223" s="8" t="s">
        <v>19</v>
      </c>
      <c r="G223" s="8">
        <v>43503</v>
      </c>
      <c r="H223" s="9">
        <v>4</v>
      </c>
      <c r="I223" s="7">
        <v>7</v>
      </c>
      <c r="J223" s="6" t="s">
        <v>20</v>
      </c>
      <c r="K223" s="6"/>
      <c r="L223" s="6" t="b">
        <v>0</v>
      </c>
      <c r="M223" s="3" t="s">
        <v>126</v>
      </c>
      <c r="N223" s="3" t="s">
        <v>126</v>
      </c>
      <c r="O223" s="3"/>
      <c r="P223" s="3"/>
      <c r="Q223" s="3" t="s">
        <v>125</v>
      </c>
      <c r="R223" s="3"/>
      <c r="S223" s="3" t="s">
        <v>126</v>
      </c>
      <c r="T223" s="10" t="s">
        <v>125</v>
      </c>
      <c r="U223" s="10" t="b">
        <v>0</v>
      </c>
      <c r="V223" s="10" t="b">
        <v>0</v>
      </c>
      <c r="W223" s="25"/>
      <c r="X223" s="11"/>
      <c r="Y223" s="26">
        <v>43496</v>
      </c>
      <c r="Z223" s="26" t="s">
        <v>271</v>
      </c>
      <c r="AA223" s="6"/>
      <c r="AB223" s="4"/>
      <c r="AC223" t="str">
        <f t="shared" si="16"/>
        <v>NO</v>
      </c>
      <c r="AD223" t="str">
        <f t="shared" si="17"/>
        <v/>
      </c>
      <c r="AE223" t="str">
        <f t="shared" si="18"/>
        <v/>
      </c>
      <c r="AF223" t="str">
        <f t="shared" si="19"/>
        <v/>
      </c>
    </row>
    <row r="224" spans="1:32" x14ac:dyDescent="0.25">
      <c r="A224" s="13" t="str">
        <f t="shared" si="15"/>
        <v>73251-36</v>
      </c>
      <c r="B224" s="5">
        <v>73251</v>
      </c>
      <c r="C224" s="6" t="s">
        <v>2909</v>
      </c>
      <c r="D224" s="5">
        <v>36</v>
      </c>
      <c r="E224" s="7">
        <v>1</v>
      </c>
      <c r="F224" s="8" t="s">
        <v>19</v>
      </c>
      <c r="G224" s="8">
        <v>43503</v>
      </c>
      <c r="H224" s="9">
        <v>3</v>
      </c>
      <c r="I224" s="7">
        <v>7</v>
      </c>
      <c r="J224" s="6" t="s">
        <v>20</v>
      </c>
      <c r="K224" s="6"/>
      <c r="L224" s="6" t="b">
        <v>0</v>
      </c>
      <c r="M224" s="13" t="s">
        <v>126</v>
      </c>
      <c r="N224" s="13" t="s">
        <v>126</v>
      </c>
      <c r="O224" s="13"/>
      <c r="P224" s="13"/>
      <c r="Q224" s="13"/>
      <c r="R224" s="13"/>
      <c r="S224" s="13" t="s">
        <v>126</v>
      </c>
      <c r="T224" s="15" t="s">
        <v>125</v>
      </c>
      <c r="U224" s="15" t="b">
        <v>0</v>
      </c>
      <c r="V224" s="15" t="b">
        <v>0</v>
      </c>
      <c r="W224" s="23"/>
      <c r="X224" s="16"/>
      <c r="Y224" s="24"/>
      <c r="Z224" s="24" t="s">
        <v>271</v>
      </c>
      <c r="AA224" s="6"/>
      <c r="AB224" s="4"/>
      <c r="AC224" t="str">
        <f t="shared" si="16"/>
        <v>NO</v>
      </c>
      <c r="AD224" t="str">
        <f t="shared" si="17"/>
        <v/>
      </c>
      <c r="AE224" t="str">
        <f t="shared" si="18"/>
        <v>+Cartridge</v>
      </c>
      <c r="AF224" t="str">
        <f t="shared" si="19"/>
        <v>+Cartridge</v>
      </c>
    </row>
    <row r="225" spans="1:32" x14ac:dyDescent="0.25">
      <c r="A225" s="3" t="str">
        <f t="shared" si="15"/>
        <v>73251-37</v>
      </c>
      <c r="B225" s="5">
        <v>73251</v>
      </c>
      <c r="C225" s="6" t="s">
        <v>2910</v>
      </c>
      <c r="D225" s="5">
        <v>37</v>
      </c>
      <c r="E225" s="7">
        <v>1</v>
      </c>
      <c r="F225" s="8" t="s">
        <v>19</v>
      </c>
      <c r="G225" s="8">
        <v>43503</v>
      </c>
      <c r="H225" s="9">
        <v>4</v>
      </c>
      <c r="I225" s="7">
        <v>7</v>
      </c>
      <c r="J225" s="6" t="s">
        <v>20</v>
      </c>
      <c r="K225" s="6"/>
      <c r="L225" s="6" t="b">
        <v>0</v>
      </c>
      <c r="M225" s="3" t="s">
        <v>126</v>
      </c>
      <c r="N225" s="3" t="s">
        <v>126</v>
      </c>
      <c r="O225" s="3"/>
      <c r="P225" s="3"/>
      <c r="Q225" s="3"/>
      <c r="R225" s="3"/>
      <c r="S225" s="3" t="s">
        <v>126</v>
      </c>
      <c r="T225" s="10" t="s">
        <v>125</v>
      </c>
      <c r="U225" s="10" t="b">
        <v>0</v>
      </c>
      <c r="V225" s="10" t="b">
        <v>0</v>
      </c>
      <c r="W225" s="25"/>
      <c r="X225" s="11"/>
      <c r="Y225" s="26"/>
      <c r="Z225" s="26" t="s">
        <v>271</v>
      </c>
      <c r="AA225" s="6"/>
      <c r="AB225" s="4"/>
      <c r="AC225" t="str">
        <f t="shared" si="16"/>
        <v>NO</v>
      </c>
      <c r="AD225" t="str">
        <f t="shared" si="17"/>
        <v/>
      </c>
      <c r="AE225" t="str">
        <f t="shared" si="18"/>
        <v>+Cartridge</v>
      </c>
      <c r="AF225" t="str">
        <f t="shared" si="19"/>
        <v>+Cartridge</v>
      </c>
    </row>
    <row r="226" spans="1:32" x14ac:dyDescent="0.25">
      <c r="A226" s="13" t="str">
        <f t="shared" si="15"/>
        <v>73251-38</v>
      </c>
      <c r="B226" s="5">
        <v>73251</v>
      </c>
      <c r="C226" s="6" t="s">
        <v>2911</v>
      </c>
      <c r="D226" s="5">
        <v>38</v>
      </c>
      <c r="E226" s="7">
        <v>1</v>
      </c>
      <c r="F226" s="8" t="s">
        <v>19</v>
      </c>
      <c r="G226" s="8">
        <v>43515</v>
      </c>
      <c r="H226" s="9">
        <v>5</v>
      </c>
      <c r="I226" s="7">
        <v>1</v>
      </c>
      <c r="J226" s="6" t="s">
        <v>27</v>
      </c>
      <c r="K226" s="6"/>
      <c r="L226" s="6" t="b">
        <v>0</v>
      </c>
      <c r="M226" s="13"/>
      <c r="N226" s="13"/>
      <c r="O226" s="13"/>
      <c r="P226" s="13"/>
      <c r="Q226" s="13"/>
      <c r="R226" s="13"/>
      <c r="S226" s="13"/>
      <c r="T226" s="15" t="s">
        <v>125</v>
      </c>
      <c r="U226" s="15" t="b">
        <v>0</v>
      </c>
      <c r="V226" s="15" t="b">
        <v>0</v>
      </c>
      <c r="W226" s="23"/>
      <c r="X226" s="16"/>
      <c r="Y226" s="24"/>
      <c r="Z226" s="17"/>
      <c r="AA226" s="6"/>
      <c r="AB226" s="4"/>
      <c r="AC226" t="str">
        <f t="shared" si="16"/>
        <v>NO</v>
      </c>
      <c r="AD226" t="str">
        <f t="shared" si="17"/>
        <v>Material</v>
      </c>
      <c r="AE226" t="str">
        <f t="shared" si="18"/>
        <v>+Cartridge</v>
      </c>
      <c r="AF226" t="str">
        <f t="shared" si="19"/>
        <v>Material+Cartridge</v>
      </c>
    </row>
    <row r="227" spans="1:32" x14ac:dyDescent="0.25">
      <c r="A227" s="3" t="str">
        <f t="shared" si="15"/>
        <v>73251-39</v>
      </c>
      <c r="B227" s="5">
        <v>73251</v>
      </c>
      <c r="C227" s="6" t="s">
        <v>2912</v>
      </c>
      <c r="D227" s="5">
        <v>39</v>
      </c>
      <c r="E227" s="7">
        <v>1</v>
      </c>
      <c r="F227" s="8" t="s">
        <v>19</v>
      </c>
      <c r="G227" s="8">
        <v>43515</v>
      </c>
      <c r="H227" s="9">
        <v>3</v>
      </c>
      <c r="I227" s="7">
        <v>1</v>
      </c>
      <c r="J227" s="6" t="s">
        <v>27</v>
      </c>
      <c r="K227" s="6"/>
      <c r="L227" s="6" t="b">
        <v>0</v>
      </c>
      <c r="M227" s="3"/>
      <c r="N227" s="3"/>
      <c r="O227" s="3"/>
      <c r="P227" s="3"/>
      <c r="Q227" s="3" t="s">
        <v>125</v>
      </c>
      <c r="R227" s="3"/>
      <c r="S227" s="3"/>
      <c r="T227" s="10" t="s">
        <v>125</v>
      </c>
      <c r="U227" s="10" t="b">
        <v>0</v>
      </c>
      <c r="V227" s="10" t="b">
        <v>0</v>
      </c>
      <c r="W227" s="25"/>
      <c r="X227" s="11"/>
      <c r="Y227" s="26"/>
      <c r="Z227" s="26"/>
      <c r="AA227" s="6"/>
      <c r="AB227" s="4"/>
      <c r="AC227" t="str">
        <f t="shared" si="16"/>
        <v>NO</v>
      </c>
      <c r="AD227" t="str">
        <f t="shared" si="17"/>
        <v>Material</v>
      </c>
      <c r="AE227" t="str">
        <f t="shared" si="18"/>
        <v/>
      </c>
      <c r="AF227" t="str">
        <f t="shared" si="19"/>
        <v>Material</v>
      </c>
    </row>
    <row r="228" spans="1:32" x14ac:dyDescent="0.25">
      <c r="A228" s="13" t="str">
        <f t="shared" si="15"/>
        <v>73251-40</v>
      </c>
      <c r="B228" s="5">
        <v>73251</v>
      </c>
      <c r="C228" s="6" t="s">
        <v>2913</v>
      </c>
      <c r="D228" s="5">
        <v>40</v>
      </c>
      <c r="E228" s="7">
        <v>1</v>
      </c>
      <c r="F228" s="8" t="s">
        <v>19</v>
      </c>
      <c r="G228" s="8">
        <v>43515</v>
      </c>
      <c r="H228" s="9">
        <v>2</v>
      </c>
      <c r="I228" s="7">
        <v>1</v>
      </c>
      <c r="J228" s="6" t="s">
        <v>27</v>
      </c>
      <c r="K228" s="6"/>
      <c r="L228" s="6" t="b">
        <v>0</v>
      </c>
      <c r="M228" s="13"/>
      <c r="N228" s="13"/>
      <c r="O228" s="13"/>
      <c r="P228" s="13"/>
      <c r="Q228" s="13"/>
      <c r="R228" s="13"/>
      <c r="S228" s="13"/>
      <c r="T228" s="15" t="s">
        <v>125</v>
      </c>
      <c r="U228" s="15" t="b">
        <v>0</v>
      </c>
      <c r="V228" s="15" t="b">
        <v>0</v>
      </c>
      <c r="W228" s="23"/>
      <c r="X228" s="16"/>
      <c r="Y228" s="24"/>
      <c r="Z228" s="24"/>
      <c r="AA228" s="6"/>
      <c r="AB228" s="4"/>
      <c r="AC228" t="str">
        <f t="shared" si="16"/>
        <v>NO</v>
      </c>
      <c r="AD228" t="str">
        <f t="shared" si="17"/>
        <v>Material</v>
      </c>
      <c r="AE228" t="str">
        <f t="shared" si="18"/>
        <v>+Cartridge</v>
      </c>
      <c r="AF228" t="str">
        <f t="shared" si="19"/>
        <v>Material+Cartridge</v>
      </c>
    </row>
    <row r="229" spans="1:32" x14ac:dyDescent="0.25">
      <c r="A229" s="3" t="str">
        <f t="shared" si="15"/>
        <v>73251-4</v>
      </c>
      <c r="B229" s="5">
        <v>73251</v>
      </c>
      <c r="C229" s="6" t="s">
        <v>2914</v>
      </c>
      <c r="D229" s="5">
        <v>4</v>
      </c>
      <c r="E229" s="7">
        <v>1</v>
      </c>
      <c r="F229" s="14" t="s">
        <v>19</v>
      </c>
      <c r="G229" s="14">
        <v>43515</v>
      </c>
      <c r="H229" s="9">
        <v>3</v>
      </c>
      <c r="I229" s="7">
        <v>1</v>
      </c>
      <c r="J229" s="6" t="s">
        <v>27</v>
      </c>
      <c r="K229" s="6"/>
      <c r="L229" s="6" t="b">
        <v>0</v>
      </c>
      <c r="M229" s="3"/>
      <c r="N229" s="3"/>
      <c r="O229" s="3"/>
      <c r="P229" s="3"/>
      <c r="Q229" s="3"/>
      <c r="R229" s="3"/>
      <c r="S229" s="3"/>
      <c r="T229" s="10" t="s">
        <v>125</v>
      </c>
      <c r="U229" s="10" t="b">
        <v>0</v>
      </c>
      <c r="V229" s="10" t="b">
        <v>0</v>
      </c>
      <c r="W229" s="25"/>
      <c r="X229" s="11"/>
      <c r="Y229" s="26"/>
      <c r="Z229" s="26"/>
      <c r="AA229" s="6"/>
      <c r="AB229" s="4"/>
      <c r="AC229" t="str">
        <f t="shared" si="16"/>
        <v>NO</v>
      </c>
      <c r="AD229" t="str">
        <f t="shared" si="17"/>
        <v>Material</v>
      </c>
      <c r="AE229" t="str">
        <f t="shared" si="18"/>
        <v>+Cartridge</v>
      </c>
      <c r="AF229" t="str">
        <f t="shared" si="19"/>
        <v>Material+Cartridge</v>
      </c>
    </row>
    <row r="230" spans="1:32" x14ac:dyDescent="0.25">
      <c r="A230" s="13" t="str">
        <f t="shared" si="15"/>
        <v>73251-41</v>
      </c>
      <c r="B230" s="5">
        <v>73251</v>
      </c>
      <c r="C230" s="6" t="s">
        <v>2915</v>
      </c>
      <c r="D230" s="5">
        <v>41</v>
      </c>
      <c r="E230" s="7">
        <v>1</v>
      </c>
      <c r="F230" s="8" t="s">
        <v>19</v>
      </c>
      <c r="G230" s="8">
        <v>43503</v>
      </c>
      <c r="H230" s="9">
        <v>1</v>
      </c>
      <c r="I230" s="7">
        <v>7</v>
      </c>
      <c r="J230" s="6" t="s">
        <v>20</v>
      </c>
      <c r="K230" s="6"/>
      <c r="L230" s="6" t="b">
        <v>0</v>
      </c>
      <c r="M230" s="13" t="s">
        <v>126</v>
      </c>
      <c r="N230" s="13" t="s">
        <v>126</v>
      </c>
      <c r="O230" s="13"/>
      <c r="P230" s="13"/>
      <c r="Q230" s="13"/>
      <c r="R230" s="13"/>
      <c r="S230" s="13" t="s">
        <v>126</v>
      </c>
      <c r="T230" s="15" t="s">
        <v>125</v>
      </c>
      <c r="U230" s="15" t="b">
        <v>0</v>
      </c>
      <c r="V230" s="15" t="b">
        <v>0</v>
      </c>
      <c r="W230" s="23"/>
      <c r="X230" s="16"/>
      <c r="Y230" s="24"/>
      <c r="Z230" s="24" t="s">
        <v>271</v>
      </c>
      <c r="AA230" s="6"/>
      <c r="AB230" s="4"/>
      <c r="AC230" t="str">
        <f t="shared" si="16"/>
        <v>NO</v>
      </c>
      <c r="AD230" t="str">
        <f t="shared" si="17"/>
        <v/>
      </c>
      <c r="AE230" t="str">
        <f t="shared" si="18"/>
        <v>+Cartridge</v>
      </c>
      <c r="AF230" t="str">
        <f t="shared" si="19"/>
        <v>+Cartridge</v>
      </c>
    </row>
    <row r="231" spans="1:32" x14ac:dyDescent="0.25">
      <c r="A231" s="3" t="str">
        <f t="shared" si="15"/>
        <v>73251-42</v>
      </c>
      <c r="B231" s="5">
        <v>73251</v>
      </c>
      <c r="C231" s="6" t="s">
        <v>2916</v>
      </c>
      <c r="D231" s="5">
        <v>42</v>
      </c>
      <c r="E231" s="7">
        <v>1</v>
      </c>
      <c r="F231" s="8" t="s">
        <v>19</v>
      </c>
      <c r="G231" s="8">
        <v>43503</v>
      </c>
      <c r="H231" s="9">
        <v>1</v>
      </c>
      <c r="I231" s="7">
        <v>7</v>
      </c>
      <c r="J231" s="6" t="s">
        <v>20</v>
      </c>
      <c r="K231" s="6"/>
      <c r="L231" s="6" t="b">
        <v>0</v>
      </c>
      <c r="M231" s="3" t="s">
        <v>126</v>
      </c>
      <c r="N231" s="3" t="s">
        <v>126</v>
      </c>
      <c r="O231" s="3"/>
      <c r="P231" s="3"/>
      <c r="Q231" s="3"/>
      <c r="R231" s="3"/>
      <c r="S231" s="3" t="s">
        <v>126</v>
      </c>
      <c r="T231" s="10" t="s">
        <v>125</v>
      </c>
      <c r="U231" s="10" t="b">
        <v>0</v>
      </c>
      <c r="V231" s="10" t="b">
        <v>0</v>
      </c>
      <c r="W231" s="25"/>
      <c r="X231" s="11"/>
      <c r="Y231" s="26"/>
      <c r="Z231" s="26" t="s">
        <v>271</v>
      </c>
      <c r="AA231" s="6"/>
      <c r="AB231" s="4"/>
      <c r="AC231" t="str">
        <f t="shared" si="16"/>
        <v>NO</v>
      </c>
      <c r="AD231" t="str">
        <f t="shared" si="17"/>
        <v/>
      </c>
      <c r="AE231" t="str">
        <f t="shared" si="18"/>
        <v>+Cartridge</v>
      </c>
      <c r="AF231" t="str">
        <f t="shared" si="19"/>
        <v>+Cartridge</v>
      </c>
    </row>
    <row r="232" spans="1:32" x14ac:dyDescent="0.25">
      <c r="A232" s="13" t="str">
        <f t="shared" si="15"/>
        <v>73251-43</v>
      </c>
      <c r="B232" s="5">
        <v>73251</v>
      </c>
      <c r="C232" s="6" t="s">
        <v>2917</v>
      </c>
      <c r="D232" s="5">
        <v>43</v>
      </c>
      <c r="E232" s="7">
        <v>1</v>
      </c>
      <c r="F232" s="8" t="s">
        <v>19</v>
      </c>
      <c r="G232" s="8">
        <v>43503</v>
      </c>
      <c r="H232" s="9">
        <v>3</v>
      </c>
      <c r="I232" s="7">
        <v>7</v>
      </c>
      <c r="J232" s="6" t="s">
        <v>20</v>
      </c>
      <c r="K232" s="6"/>
      <c r="L232" s="6" t="b">
        <v>0</v>
      </c>
      <c r="M232" s="13" t="s">
        <v>126</v>
      </c>
      <c r="N232" s="13" t="s">
        <v>126</v>
      </c>
      <c r="O232" s="13"/>
      <c r="P232" s="13"/>
      <c r="Q232" s="13" t="s">
        <v>125</v>
      </c>
      <c r="R232" s="13"/>
      <c r="S232" s="13" t="s">
        <v>126</v>
      </c>
      <c r="T232" s="15" t="s">
        <v>125</v>
      </c>
      <c r="U232" s="15" t="b">
        <v>0</v>
      </c>
      <c r="V232" s="15" t="b">
        <v>0</v>
      </c>
      <c r="W232" s="23"/>
      <c r="X232" s="16"/>
      <c r="Y232" s="24">
        <v>43496</v>
      </c>
      <c r="Z232" s="24" t="s">
        <v>271</v>
      </c>
      <c r="AA232" s="6"/>
      <c r="AB232" s="4"/>
      <c r="AC232" t="str">
        <f t="shared" si="16"/>
        <v>NO</v>
      </c>
      <c r="AD232" t="str">
        <f t="shared" si="17"/>
        <v/>
      </c>
      <c r="AE232" t="str">
        <f t="shared" si="18"/>
        <v/>
      </c>
      <c r="AF232" t="str">
        <f t="shared" si="19"/>
        <v/>
      </c>
    </row>
    <row r="233" spans="1:32" x14ac:dyDescent="0.25">
      <c r="A233" s="3" t="str">
        <f t="shared" si="15"/>
        <v>73251-5</v>
      </c>
      <c r="B233" s="5">
        <v>73251</v>
      </c>
      <c r="C233" s="6" t="s">
        <v>2918</v>
      </c>
      <c r="D233" s="5">
        <v>5</v>
      </c>
      <c r="E233" s="7">
        <v>1</v>
      </c>
      <c r="F233" s="8" t="s">
        <v>19</v>
      </c>
      <c r="G233" s="8">
        <v>43515</v>
      </c>
      <c r="H233" s="9">
        <v>4</v>
      </c>
      <c r="I233" s="7">
        <v>1</v>
      </c>
      <c r="J233" s="6" t="s">
        <v>27</v>
      </c>
      <c r="K233" s="6"/>
      <c r="L233" s="6" t="b">
        <v>0</v>
      </c>
      <c r="M233" s="3"/>
      <c r="N233" s="3"/>
      <c r="O233" s="3"/>
      <c r="P233" s="3"/>
      <c r="Q233" s="3"/>
      <c r="R233" s="3"/>
      <c r="S233" s="3"/>
      <c r="T233" s="10" t="s">
        <v>125</v>
      </c>
      <c r="U233" s="10" t="b">
        <v>0</v>
      </c>
      <c r="V233" s="10" t="b">
        <v>0</v>
      </c>
      <c r="W233" s="25"/>
      <c r="X233" s="11"/>
      <c r="Y233" s="26"/>
      <c r="Z233" s="12"/>
      <c r="AA233" s="6"/>
      <c r="AB233" s="4"/>
      <c r="AC233" t="str">
        <f t="shared" si="16"/>
        <v>NO</v>
      </c>
      <c r="AD233" t="str">
        <f t="shared" si="17"/>
        <v>Material</v>
      </c>
      <c r="AE233" t="str">
        <f t="shared" si="18"/>
        <v>+Cartridge</v>
      </c>
      <c r="AF233" t="str">
        <f t="shared" si="19"/>
        <v>Material+Cartridge</v>
      </c>
    </row>
    <row r="234" spans="1:32" x14ac:dyDescent="0.25">
      <c r="A234" s="13" t="str">
        <f t="shared" si="15"/>
        <v>73251-6</v>
      </c>
      <c r="B234" s="5">
        <v>73251</v>
      </c>
      <c r="C234" s="6" t="s">
        <v>2919</v>
      </c>
      <c r="D234" s="5">
        <v>6</v>
      </c>
      <c r="E234" s="7">
        <v>1</v>
      </c>
      <c r="F234" s="8" t="s">
        <v>19</v>
      </c>
      <c r="G234" s="8">
        <v>43515</v>
      </c>
      <c r="H234" s="9">
        <v>8</v>
      </c>
      <c r="I234" s="7">
        <v>1</v>
      </c>
      <c r="J234" s="6" t="s">
        <v>27</v>
      </c>
      <c r="K234" s="6"/>
      <c r="L234" s="6" t="b">
        <v>0</v>
      </c>
      <c r="M234" s="13"/>
      <c r="N234" s="13"/>
      <c r="O234" s="13"/>
      <c r="P234" s="13"/>
      <c r="Q234" s="13"/>
      <c r="R234" s="13"/>
      <c r="S234" s="13"/>
      <c r="T234" s="15" t="s">
        <v>125</v>
      </c>
      <c r="U234" s="15" t="b">
        <v>0</v>
      </c>
      <c r="V234" s="15" t="b">
        <v>0</v>
      </c>
      <c r="W234" s="23"/>
      <c r="X234" s="16"/>
      <c r="Y234" s="24"/>
      <c r="Z234" s="24"/>
      <c r="AA234" s="6"/>
      <c r="AB234" s="4"/>
      <c r="AC234" t="str">
        <f t="shared" si="16"/>
        <v>NO</v>
      </c>
      <c r="AD234" t="str">
        <f t="shared" si="17"/>
        <v>Material</v>
      </c>
      <c r="AE234" t="str">
        <f t="shared" si="18"/>
        <v>+Cartridge</v>
      </c>
      <c r="AF234" t="str">
        <f t="shared" si="19"/>
        <v>Material+Cartridge</v>
      </c>
    </row>
    <row r="235" spans="1:32" x14ac:dyDescent="0.25">
      <c r="A235" s="3" t="str">
        <f t="shared" si="15"/>
        <v>73251-7</v>
      </c>
      <c r="B235" s="5">
        <v>73251</v>
      </c>
      <c r="C235" s="6" t="s">
        <v>385</v>
      </c>
      <c r="D235" s="5">
        <v>7</v>
      </c>
      <c r="E235" s="7">
        <v>1</v>
      </c>
      <c r="F235" s="8" t="s">
        <v>19</v>
      </c>
      <c r="G235" s="8">
        <v>43515</v>
      </c>
      <c r="H235" s="9">
        <v>1</v>
      </c>
      <c r="I235" s="7">
        <v>1</v>
      </c>
      <c r="J235" s="6" t="s">
        <v>27</v>
      </c>
      <c r="K235" s="6"/>
      <c r="L235" s="6" t="b">
        <v>0</v>
      </c>
      <c r="M235" s="3"/>
      <c r="N235" s="3"/>
      <c r="O235" s="3"/>
      <c r="P235" s="3"/>
      <c r="Q235" s="3"/>
      <c r="R235" s="3"/>
      <c r="S235" s="3"/>
      <c r="T235" s="10" t="s">
        <v>125</v>
      </c>
      <c r="U235" s="10" t="b">
        <v>0</v>
      </c>
      <c r="V235" s="10" t="b">
        <v>0</v>
      </c>
      <c r="W235" s="25"/>
      <c r="X235" s="11"/>
      <c r="Y235" s="26"/>
      <c r="Z235" s="26"/>
      <c r="AA235" s="6"/>
      <c r="AB235" s="4"/>
      <c r="AC235" t="str">
        <f t="shared" si="16"/>
        <v>NO</v>
      </c>
      <c r="AD235" t="str">
        <f t="shared" si="17"/>
        <v>Material</v>
      </c>
      <c r="AE235" t="str">
        <f t="shared" si="18"/>
        <v>+Cartridge</v>
      </c>
      <c r="AF235" t="str">
        <f t="shared" si="19"/>
        <v>Material+Cartridge</v>
      </c>
    </row>
    <row r="236" spans="1:32" x14ac:dyDescent="0.25">
      <c r="A236" s="13" t="str">
        <f t="shared" si="15"/>
        <v>73251-9</v>
      </c>
      <c r="B236" s="5">
        <v>73251</v>
      </c>
      <c r="C236" s="6" t="s">
        <v>148</v>
      </c>
      <c r="D236" s="5">
        <v>9</v>
      </c>
      <c r="E236" s="7">
        <v>1</v>
      </c>
      <c r="F236" s="14" t="s">
        <v>19</v>
      </c>
      <c r="G236" s="14">
        <v>43515</v>
      </c>
      <c r="H236" s="9">
        <v>1</v>
      </c>
      <c r="I236" s="7">
        <v>1</v>
      </c>
      <c r="J236" s="6" t="s">
        <v>27</v>
      </c>
      <c r="K236" s="6"/>
      <c r="L236" s="6" t="b">
        <v>0</v>
      </c>
      <c r="M236" s="13"/>
      <c r="N236" s="13"/>
      <c r="O236" s="13"/>
      <c r="P236" s="13"/>
      <c r="Q236" s="13"/>
      <c r="R236" s="13"/>
      <c r="S236" s="13"/>
      <c r="T236" s="15" t="s">
        <v>125</v>
      </c>
      <c r="U236" s="15" t="b">
        <v>0</v>
      </c>
      <c r="V236" s="15" t="b">
        <v>0</v>
      </c>
      <c r="W236" s="23"/>
      <c r="X236" s="16"/>
      <c r="Y236" s="24"/>
      <c r="Z236" s="24"/>
      <c r="AA236" s="6"/>
      <c r="AB236" s="4"/>
      <c r="AC236" t="str">
        <f t="shared" si="16"/>
        <v>NO</v>
      </c>
      <c r="AD236" t="str">
        <f t="shared" si="17"/>
        <v>Material</v>
      </c>
      <c r="AE236" t="str">
        <f t="shared" si="18"/>
        <v>+Cartridge</v>
      </c>
      <c r="AF236" t="str">
        <f t="shared" si="19"/>
        <v>Material+Cartridge</v>
      </c>
    </row>
    <row r="237" spans="1:32" x14ac:dyDescent="0.25">
      <c r="A237" s="3" t="str">
        <f t="shared" si="15"/>
        <v>73699-20</v>
      </c>
      <c r="B237" s="5">
        <v>73699</v>
      </c>
      <c r="C237" s="6" t="s">
        <v>2920</v>
      </c>
      <c r="D237" s="5">
        <v>20</v>
      </c>
      <c r="E237" s="7">
        <v>1</v>
      </c>
      <c r="F237" s="8" t="s">
        <v>18</v>
      </c>
      <c r="G237" s="8">
        <v>43514</v>
      </c>
      <c r="H237" s="9">
        <v>3</v>
      </c>
      <c r="I237" s="7">
        <v>4</v>
      </c>
      <c r="J237" s="6" t="s">
        <v>20</v>
      </c>
      <c r="K237" s="6"/>
      <c r="L237" s="6" t="b">
        <v>0</v>
      </c>
      <c r="M237" s="3"/>
      <c r="N237" s="3"/>
      <c r="O237" s="3"/>
      <c r="P237" s="3"/>
      <c r="Q237" s="3"/>
      <c r="R237" s="3"/>
      <c r="S237" s="3"/>
      <c r="T237" s="10" t="s">
        <v>130</v>
      </c>
      <c r="U237" s="10" t="b">
        <v>0</v>
      </c>
      <c r="V237" s="10" t="b">
        <v>0</v>
      </c>
      <c r="W237" s="25"/>
      <c r="X237" s="11"/>
      <c r="Y237" s="26"/>
      <c r="Z237" s="26"/>
      <c r="AA237" s="6"/>
      <c r="AB237" s="4"/>
      <c r="AC237" t="str">
        <f t="shared" si="16"/>
        <v>NO</v>
      </c>
      <c r="AD237" t="str">
        <f t="shared" si="17"/>
        <v>Material</v>
      </c>
      <c r="AE237" t="str">
        <f t="shared" si="18"/>
        <v>+Cartridge</v>
      </c>
      <c r="AF237" t="str">
        <f t="shared" si="19"/>
        <v>Material+Cartridge</v>
      </c>
    </row>
    <row r="238" spans="1:32" x14ac:dyDescent="0.25">
      <c r="A238" s="13" t="str">
        <f t="shared" si="15"/>
        <v>73699-21</v>
      </c>
      <c r="B238" s="5">
        <v>73699</v>
      </c>
      <c r="C238" s="6" t="s">
        <v>2921</v>
      </c>
      <c r="D238" s="5">
        <v>21</v>
      </c>
      <c r="E238" s="7">
        <v>1</v>
      </c>
      <c r="F238" s="8" t="s">
        <v>18</v>
      </c>
      <c r="G238" s="8">
        <v>43514</v>
      </c>
      <c r="H238" s="9">
        <v>3</v>
      </c>
      <c r="I238" s="7">
        <v>4</v>
      </c>
      <c r="J238" s="6" t="s">
        <v>20</v>
      </c>
      <c r="K238" s="6"/>
      <c r="L238" s="6" t="b">
        <v>0</v>
      </c>
      <c r="M238" s="13"/>
      <c r="N238" s="13"/>
      <c r="O238" s="13"/>
      <c r="P238" s="13"/>
      <c r="Q238" s="13"/>
      <c r="R238" s="13"/>
      <c r="S238" s="13"/>
      <c r="T238" s="15" t="s">
        <v>130</v>
      </c>
      <c r="U238" s="15" t="b">
        <v>0</v>
      </c>
      <c r="V238" s="15" t="b">
        <v>0</v>
      </c>
      <c r="W238" s="23"/>
      <c r="X238" s="16"/>
      <c r="Y238" s="24"/>
      <c r="Z238" s="24"/>
      <c r="AA238" s="6"/>
      <c r="AB238" s="4"/>
      <c r="AC238" t="str">
        <f t="shared" si="16"/>
        <v>NO</v>
      </c>
      <c r="AD238" t="str">
        <f t="shared" si="17"/>
        <v>Material</v>
      </c>
      <c r="AE238" t="str">
        <f t="shared" si="18"/>
        <v>+Cartridge</v>
      </c>
      <c r="AF238" t="str">
        <f t="shared" si="19"/>
        <v>Material+Cartridge</v>
      </c>
    </row>
    <row r="239" spans="1:32" x14ac:dyDescent="0.25">
      <c r="A239" s="3" t="str">
        <f t="shared" si="15"/>
        <v>73699-22</v>
      </c>
      <c r="B239" s="5">
        <v>73699</v>
      </c>
      <c r="C239" s="6" t="s">
        <v>2922</v>
      </c>
      <c r="D239" s="5">
        <v>22</v>
      </c>
      <c r="E239" s="7">
        <v>1</v>
      </c>
      <c r="F239" s="8" t="s">
        <v>18</v>
      </c>
      <c r="G239" s="8">
        <v>43514</v>
      </c>
      <c r="H239" s="9">
        <v>1</v>
      </c>
      <c r="I239" s="7">
        <v>4</v>
      </c>
      <c r="J239" s="6" t="s">
        <v>20</v>
      </c>
      <c r="K239" s="6" t="s">
        <v>208</v>
      </c>
      <c r="L239" s="6" t="b">
        <v>0</v>
      </c>
      <c r="M239" s="3"/>
      <c r="N239" s="3"/>
      <c r="O239" s="3"/>
      <c r="P239" s="3"/>
      <c r="Q239" s="3"/>
      <c r="R239" s="3"/>
      <c r="S239" s="3"/>
      <c r="T239" s="10" t="s">
        <v>130</v>
      </c>
      <c r="U239" s="10" t="b">
        <v>0</v>
      </c>
      <c r="V239" s="10" t="b">
        <v>0</v>
      </c>
      <c r="W239" s="25"/>
      <c r="X239" s="11"/>
      <c r="Y239" s="26"/>
      <c r="Z239" s="26"/>
      <c r="AA239" s="6"/>
      <c r="AB239" s="4"/>
      <c r="AC239" t="str">
        <f t="shared" si="16"/>
        <v>NO</v>
      </c>
      <c r="AD239" t="str">
        <f t="shared" si="17"/>
        <v>Material</v>
      </c>
      <c r="AE239" t="str">
        <f t="shared" si="18"/>
        <v>+Cartridge</v>
      </c>
      <c r="AF239" t="str">
        <f t="shared" si="19"/>
        <v>Material+Cartridge</v>
      </c>
    </row>
    <row r="240" spans="1:32" x14ac:dyDescent="0.25">
      <c r="A240" s="13" t="str">
        <f t="shared" si="15"/>
        <v>73699-28</v>
      </c>
      <c r="B240" s="5">
        <v>73699</v>
      </c>
      <c r="C240" s="6" t="s">
        <v>2923</v>
      </c>
      <c r="D240" s="5">
        <v>28</v>
      </c>
      <c r="E240" s="7">
        <v>1</v>
      </c>
      <c r="F240" s="8" t="s">
        <v>18</v>
      </c>
      <c r="G240" s="8">
        <v>43514</v>
      </c>
      <c r="H240" s="9">
        <v>8</v>
      </c>
      <c r="I240" s="7">
        <v>4</v>
      </c>
      <c r="J240" s="6" t="s">
        <v>20</v>
      </c>
      <c r="K240" s="6"/>
      <c r="L240" s="6" t="b">
        <v>0</v>
      </c>
      <c r="M240" s="13"/>
      <c r="N240" s="13"/>
      <c r="O240" s="13"/>
      <c r="P240" s="13"/>
      <c r="Q240" s="13"/>
      <c r="R240" s="13"/>
      <c r="S240" s="13"/>
      <c r="T240" s="15" t="s">
        <v>130</v>
      </c>
      <c r="U240" s="15" t="b">
        <v>0</v>
      </c>
      <c r="V240" s="15" t="b">
        <v>0</v>
      </c>
      <c r="W240" s="23"/>
      <c r="X240" s="16"/>
      <c r="Y240" s="24"/>
      <c r="Z240" s="24"/>
      <c r="AA240" s="6"/>
      <c r="AB240" s="4"/>
      <c r="AC240" t="str">
        <f t="shared" si="16"/>
        <v>NO</v>
      </c>
      <c r="AD240" t="str">
        <f t="shared" si="17"/>
        <v>Material</v>
      </c>
      <c r="AE240" t="str">
        <f t="shared" si="18"/>
        <v>+Cartridge</v>
      </c>
      <c r="AF240" t="str">
        <f t="shared" si="19"/>
        <v>Material+Cartridge</v>
      </c>
    </row>
    <row r="241" spans="1:32" x14ac:dyDescent="0.25">
      <c r="A241" s="3" t="str">
        <f t="shared" si="15"/>
        <v>73699-29</v>
      </c>
      <c r="B241" s="5">
        <v>73699</v>
      </c>
      <c r="C241" s="6" t="s">
        <v>2924</v>
      </c>
      <c r="D241" s="5">
        <v>29</v>
      </c>
      <c r="E241" s="7">
        <v>1</v>
      </c>
      <c r="F241" s="8" t="s">
        <v>18</v>
      </c>
      <c r="G241" s="8">
        <v>43514</v>
      </c>
      <c r="H241" s="9">
        <v>7</v>
      </c>
      <c r="I241" s="7">
        <v>4</v>
      </c>
      <c r="J241" s="6" t="s">
        <v>20</v>
      </c>
      <c r="K241" s="6"/>
      <c r="L241" s="6" t="b">
        <v>0</v>
      </c>
      <c r="M241" s="3"/>
      <c r="N241" s="3"/>
      <c r="O241" s="3"/>
      <c r="P241" s="3"/>
      <c r="Q241" s="3"/>
      <c r="R241" s="3"/>
      <c r="S241" s="3"/>
      <c r="T241" s="10" t="s">
        <v>130</v>
      </c>
      <c r="U241" s="10" t="b">
        <v>0</v>
      </c>
      <c r="V241" s="10" t="b">
        <v>0</v>
      </c>
      <c r="W241" s="25"/>
      <c r="X241" s="11"/>
      <c r="Y241" s="26"/>
      <c r="Z241" s="12"/>
      <c r="AA241" s="6"/>
      <c r="AB241" s="4"/>
      <c r="AC241" t="str">
        <f t="shared" si="16"/>
        <v>NO</v>
      </c>
      <c r="AD241" t="str">
        <f t="shared" si="17"/>
        <v>Material</v>
      </c>
      <c r="AE241" t="str">
        <f t="shared" si="18"/>
        <v>+Cartridge</v>
      </c>
      <c r="AF241" t="str">
        <f t="shared" si="19"/>
        <v>Material+Cartridge</v>
      </c>
    </row>
    <row r="242" spans="1:32" x14ac:dyDescent="0.25">
      <c r="A242" s="13" t="str">
        <f t="shared" si="15"/>
        <v>73699-30</v>
      </c>
      <c r="B242" s="5">
        <v>73699</v>
      </c>
      <c r="C242" s="6" t="s">
        <v>2925</v>
      </c>
      <c r="D242" s="5">
        <v>30</v>
      </c>
      <c r="E242" s="7">
        <v>1</v>
      </c>
      <c r="F242" s="8" t="s">
        <v>18</v>
      </c>
      <c r="G242" s="8">
        <v>43514</v>
      </c>
      <c r="H242" s="9">
        <v>8</v>
      </c>
      <c r="I242" s="7">
        <v>4</v>
      </c>
      <c r="J242" s="6" t="s">
        <v>20</v>
      </c>
      <c r="K242" s="6"/>
      <c r="L242" s="6" t="b">
        <v>0</v>
      </c>
      <c r="M242" s="13"/>
      <c r="N242" s="13"/>
      <c r="O242" s="13"/>
      <c r="P242" s="13"/>
      <c r="Q242" s="13"/>
      <c r="R242" s="13"/>
      <c r="S242" s="13"/>
      <c r="T242" s="15" t="s">
        <v>130</v>
      </c>
      <c r="U242" s="15" t="b">
        <v>0</v>
      </c>
      <c r="V242" s="15" t="b">
        <v>0</v>
      </c>
      <c r="W242" s="23"/>
      <c r="X242" s="16"/>
      <c r="Y242" s="24"/>
      <c r="Z242" s="24"/>
      <c r="AA242" s="6"/>
      <c r="AB242" s="4"/>
      <c r="AC242" t="str">
        <f t="shared" si="16"/>
        <v>NO</v>
      </c>
      <c r="AD242" t="str">
        <f t="shared" si="17"/>
        <v>Material</v>
      </c>
      <c r="AE242" t="str">
        <f t="shared" si="18"/>
        <v>+Cartridge</v>
      </c>
      <c r="AF242" t="str">
        <f t="shared" si="19"/>
        <v>Material+Cartridge</v>
      </c>
    </row>
    <row r="243" spans="1:32" x14ac:dyDescent="0.25">
      <c r="A243" s="3" t="str">
        <f t="shared" si="15"/>
        <v>73699-31</v>
      </c>
      <c r="B243" s="5">
        <v>73699</v>
      </c>
      <c r="C243" s="6" t="s">
        <v>2926</v>
      </c>
      <c r="D243" s="5">
        <v>31</v>
      </c>
      <c r="E243" s="7">
        <v>1</v>
      </c>
      <c r="F243" s="8" t="s">
        <v>18</v>
      </c>
      <c r="G243" s="8">
        <v>43514</v>
      </c>
      <c r="H243" s="9">
        <v>8</v>
      </c>
      <c r="I243" s="7">
        <v>4</v>
      </c>
      <c r="J243" s="6" t="s">
        <v>20</v>
      </c>
      <c r="K243" s="6"/>
      <c r="L243" s="6" t="b">
        <v>0</v>
      </c>
      <c r="M243" s="3"/>
      <c r="N243" s="3"/>
      <c r="O243" s="3"/>
      <c r="P243" s="3"/>
      <c r="Q243" s="3"/>
      <c r="R243" s="3"/>
      <c r="S243" s="3"/>
      <c r="T243" s="10" t="s">
        <v>130</v>
      </c>
      <c r="U243" s="10" t="b">
        <v>0</v>
      </c>
      <c r="V243" s="10" t="b">
        <v>0</v>
      </c>
      <c r="W243" s="25"/>
      <c r="X243" s="11"/>
      <c r="Y243" s="26"/>
      <c r="Z243" s="26"/>
      <c r="AA243" s="6"/>
      <c r="AB243" s="4"/>
      <c r="AC243" t="str">
        <f t="shared" si="16"/>
        <v>NO</v>
      </c>
      <c r="AD243" t="str">
        <f t="shared" si="17"/>
        <v>Material</v>
      </c>
      <c r="AE243" t="str">
        <f t="shared" si="18"/>
        <v>+Cartridge</v>
      </c>
      <c r="AF243" t="str">
        <f t="shared" si="19"/>
        <v>Material+Cartridge</v>
      </c>
    </row>
    <row r="244" spans="1:32" x14ac:dyDescent="0.25">
      <c r="A244" s="13" t="str">
        <f t="shared" si="15"/>
        <v>73699-32</v>
      </c>
      <c r="B244" s="5">
        <v>73699</v>
      </c>
      <c r="C244" s="6" t="s">
        <v>2927</v>
      </c>
      <c r="D244" s="5">
        <v>32</v>
      </c>
      <c r="E244" s="7">
        <v>1</v>
      </c>
      <c r="F244" s="8" t="s">
        <v>18</v>
      </c>
      <c r="G244" s="8">
        <v>43514</v>
      </c>
      <c r="H244" s="9">
        <v>8</v>
      </c>
      <c r="I244" s="7">
        <v>4</v>
      </c>
      <c r="J244" s="6" t="s">
        <v>20</v>
      </c>
      <c r="K244" s="6"/>
      <c r="L244" s="6" t="b">
        <v>0</v>
      </c>
      <c r="M244" s="13"/>
      <c r="N244" s="13"/>
      <c r="O244" s="13"/>
      <c r="P244" s="13"/>
      <c r="Q244" s="13"/>
      <c r="R244" s="13"/>
      <c r="S244" s="13"/>
      <c r="T244" s="15" t="s">
        <v>130</v>
      </c>
      <c r="U244" s="15" t="b">
        <v>0</v>
      </c>
      <c r="V244" s="15" t="b">
        <v>0</v>
      </c>
      <c r="W244" s="23"/>
      <c r="X244" s="16"/>
      <c r="Y244" s="24"/>
      <c r="Z244" s="24"/>
      <c r="AA244" s="6"/>
      <c r="AB244" s="4"/>
      <c r="AC244" t="str">
        <f t="shared" si="16"/>
        <v>NO</v>
      </c>
      <c r="AD244" t="str">
        <f t="shared" si="17"/>
        <v>Material</v>
      </c>
      <c r="AE244" t="str">
        <f t="shared" si="18"/>
        <v>+Cartridge</v>
      </c>
      <c r="AF244" t="str">
        <f t="shared" si="19"/>
        <v>Material+Cartridge</v>
      </c>
    </row>
    <row r="245" spans="1:32" x14ac:dyDescent="0.25">
      <c r="A245" s="3" t="str">
        <f t="shared" si="15"/>
        <v>73699-33</v>
      </c>
      <c r="B245" s="5">
        <v>73699</v>
      </c>
      <c r="C245" s="6" t="s">
        <v>2928</v>
      </c>
      <c r="D245" s="5">
        <v>33</v>
      </c>
      <c r="E245" s="7">
        <v>1</v>
      </c>
      <c r="F245" s="8" t="s">
        <v>18</v>
      </c>
      <c r="G245" s="8">
        <v>43514</v>
      </c>
      <c r="H245" s="9">
        <v>8</v>
      </c>
      <c r="I245" s="7">
        <v>4</v>
      </c>
      <c r="J245" s="6" t="s">
        <v>20</v>
      </c>
      <c r="K245" s="6"/>
      <c r="L245" s="6" t="b">
        <v>0</v>
      </c>
      <c r="M245" s="3"/>
      <c r="N245" s="3"/>
      <c r="O245" s="3"/>
      <c r="P245" s="3"/>
      <c r="Q245" s="3"/>
      <c r="R245" s="3"/>
      <c r="S245" s="3"/>
      <c r="T245" s="10" t="s">
        <v>130</v>
      </c>
      <c r="U245" s="10" t="b">
        <v>0</v>
      </c>
      <c r="V245" s="10" t="b">
        <v>0</v>
      </c>
      <c r="W245" s="25"/>
      <c r="X245" s="11"/>
      <c r="Y245" s="26"/>
      <c r="Z245" s="26"/>
      <c r="AA245" s="6"/>
      <c r="AB245" s="4"/>
      <c r="AC245" t="str">
        <f t="shared" si="16"/>
        <v>NO</v>
      </c>
      <c r="AD245" t="str">
        <f t="shared" si="17"/>
        <v>Material</v>
      </c>
      <c r="AE245" t="str">
        <f t="shared" si="18"/>
        <v>+Cartridge</v>
      </c>
      <c r="AF245" t="str">
        <f t="shared" si="19"/>
        <v>Material+Cartridge</v>
      </c>
    </row>
    <row r="246" spans="1:32" x14ac:dyDescent="0.25">
      <c r="A246" s="13" t="str">
        <f t="shared" si="15"/>
        <v>73699-34</v>
      </c>
      <c r="B246" s="5">
        <v>73699</v>
      </c>
      <c r="C246" s="6" t="s">
        <v>2929</v>
      </c>
      <c r="D246" s="5">
        <v>34</v>
      </c>
      <c r="E246" s="7">
        <v>1</v>
      </c>
      <c r="F246" s="8" t="s">
        <v>18</v>
      </c>
      <c r="G246" s="8">
        <v>43514</v>
      </c>
      <c r="H246" s="9">
        <v>8</v>
      </c>
      <c r="I246" s="7">
        <v>4</v>
      </c>
      <c r="J246" s="6" t="s">
        <v>20</v>
      </c>
      <c r="K246" s="6"/>
      <c r="L246" s="6" t="b">
        <v>0</v>
      </c>
      <c r="M246" s="13"/>
      <c r="N246" s="13"/>
      <c r="O246" s="13"/>
      <c r="P246" s="13"/>
      <c r="Q246" s="13"/>
      <c r="R246" s="13"/>
      <c r="S246" s="13"/>
      <c r="T246" s="15" t="s">
        <v>130</v>
      </c>
      <c r="U246" s="15" t="b">
        <v>0</v>
      </c>
      <c r="V246" s="15" t="b">
        <v>0</v>
      </c>
      <c r="W246" s="23"/>
      <c r="X246" s="16"/>
      <c r="Y246" s="24"/>
      <c r="Z246" s="24"/>
      <c r="AA246" s="6"/>
      <c r="AB246" s="4"/>
      <c r="AC246" t="str">
        <f t="shared" si="16"/>
        <v>NO</v>
      </c>
      <c r="AD246" t="str">
        <f t="shared" si="17"/>
        <v>Material</v>
      </c>
      <c r="AE246" t="str">
        <f t="shared" si="18"/>
        <v>+Cartridge</v>
      </c>
      <c r="AF246" t="str">
        <f t="shared" si="19"/>
        <v>Material+Cartridge</v>
      </c>
    </row>
    <row r="247" spans="1:32" x14ac:dyDescent="0.25">
      <c r="A247" s="3" t="str">
        <f t="shared" si="15"/>
        <v>73699-35</v>
      </c>
      <c r="B247" s="5">
        <v>73699</v>
      </c>
      <c r="C247" s="6" t="s">
        <v>2930</v>
      </c>
      <c r="D247" s="5">
        <v>35</v>
      </c>
      <c r="E247" s="7">
        <v>1</v>
      </c>
      <c r="F247" s="8" t="s">
        <v>18</v>
      </c>
      <c r="G247" s="8">
        <v>43514</v>
      </c>
      <c r="H247" s="9">
        <v>8</v>
      </c>
      <c r="I247" s="7">
        <v>4</v>
      </c>
      <c r="J247" s="6" t="s">
        <v>20</v>
      </c>
      <c r="K247" s="6"/>
      <c r="L247" s="6" t="b">
        <v>0</v>
      </c>
      <c r="M247" s="3"/>
      <c r="N247" s="3"/>
      <c r="O247" s="3"/>
      <c r="P247" s="3"/>
      <c r="Q247" s="3"/>
      <c r="R247" s="3"/>
      <c r="S247" s="3"/>
      <c r="T247" s="10" t="s">
        <v>130</v>
      </c>
      <c r="U247" s="10" t="b">
        <v>0</v>
      </c>
      <c r="V247" s="10" t="b">
        <v>0</v>
      </c>
      <c r="W247" s="25"/>
      <c r="X247" s="11"/>
      <c r="Y247" s="26"/>
      <c r="Z247" s="26"/>
      <c r="AA247" s="6"/>
      <c r="AB247" s="4"/>
      <c r="AC247" t="str">
        <f t="shared" si="16"/>
        <v>NO</v>
      </c>
      <c r="AD247" t="str">
        <f t="shared" si="17"/>
        <v>Material</v>
      </c>
      <c r="AE247" t="str">
        <f t="shared" si="18"/>
        <v>+Cartridge</v>
      </c>
      <c r="AF247" t="str">
        <f t="shared" si="19"/>
        <v>Material+Cartridge</v>
      </c>
    </row>
    <row r="248" spans="1:32" x14ac:dyDescent="0.25">
      <c r="A248" s="13" t="str">
        <f t="shared" si="15"/>
        <v>73699-36</v>
      </c>
      <c r="B248" s="5">
        <v>73699</v>
      </c>
      <c r="C248" s="6" t="s">
        <v>2931</v>
      </c>
      <c r="D248" s="5">
        <v>36</v>
      </c>
      <c r="E248" s="7">
        <v>1</v>
      </c>
      <c r="F248" s="8" t="s">
        <v>18</v>
      </c>
      <c r="G248" s="8">
        <v>43514</v>
      </c>
      <c r="H248" s="9">
        <v>8</v>
      </c>
      <c r="I248" s="7">
        <v>4</v>
      </c>
      <c r="J248" s="6" t="s">
        <v>20</v>
      </c>
      <c r="K248" s="6"/>
      <c r="L248" s="6" t="b">
        <v>0</v>
      </c>
      <c r="M248" s="13"/>
      <c r="N248" s="13"/>
      <c r="O248" s="13"/>
      <c r="P248" s="13"/>
      <c r="Q248" s="13"/>
      <c r="R248" s="13"/>
      <c r="S248" s="13"/>
      <c r="T248" s="15" t="s">
        <v>130</v>
      </c>
      <c r="U248" s="15" t="b">
        <v>0</v>
      </c>
      <c r="V248" s="15" t="b">
        <v>0</v>
      </c>
      <c r="W248" s="23"/>
      <c r="X248" s="16"/>
      <c r="Y248" s="24"/>
      <c r="Z248" s="24"/>
      <c r="AA248" s="6"/>
      <c r="AB248" s="4"/>
      <c r="AC248" t="str">
        <f t="shared" si="16"/>
        <v>NO</v>
      </c>
      <c r="AD248" t="str">
        <f t="shared" si="17"/>
        <v>Material</v>
      </c>
      <c r="AE248" t="str">
        <f t="shared" si="18"/>
        <v>+Cartridge</v>
      </c>
      <c r="AF248" t="str">
        <f t="shared" si="19"/>
        <v>Material+Cartridge</v>
      </c>
    </row>
    <row r="249" spans="1:32" x14ac:dyDescent="0.25">
      <c r="A249" s="3" t="str">
        <f t="shared" si="15"/>
        <v>73799-10</v>
      </c>
      <c r="B249" s="5">
        <v>73799</v>
      </c>
      <c r="C249" s="6" t="s">
        <v>240</v>
      </c>
      <c r="D249" s="5">
        <v>10</v>
      </c>
      <c r="E249" s="42">
        <v>1</v>
      </c>
      <c r="F249" s="8" t="s">
        <v>18</v>
      </c>
      <c r="G249" s="8">
        <v>43516</v>
      </c>
      <c r="H249" s="9">
        <v>1</v>
      </c>
      <c r="I249" s="7">
        <v>4</v>
      </c>
      <c r="J249" s="6" t="s">
        <v>20</v>
      </c>
      <c r="K249" s="6"/>
      <c r="L249" s="6" t="b">
        <v>0</v>
      </c>
      <c r="M249" s="3"/>
      <c r="N249" s="3"/>
      <c r="O249" s="3"/>
      <c r="P249" s="3"/>
      <c r="Q249" s="3"/>
      <c r="R249" s="3"/>
      <c r="S249" s="3"/>
      <c r="T249" s="10" t="s">
        <v>125</v>
      </c>
      <c r="U249" s="10" t="b">
        <v>0</v>
      </c>
      <c r="V249" s="10" t="b">
        <v>0</v>
      </c>
      <c r="W249" s="25"/>
      <c r="X249" s="11"/>
      <c r="Y249" s="26"/>
      <c r="Z249" s="26" t="s">
        <v>271</v>
      </c>
      <c r="AA249" s="6"/>
      <c r="AB249" s="4"/>
      <c r="AC249" t="str">
        <f t="shared" si="16"/>
        <v>NO</v>
      </c>
      <c r="AD249" t="str">
        <f t="shared" si="17"/>
        <v>Material</v>
      </c>
      <c r="AE249" t="str">
        <f t="shared" si="18"/>
        <v>+Cartridge</v>
      </c>
      <c r="AF249" t="str">
        <f t="shared" si="19"/>
        <v>Material+Cartridge</v>
      </c>
    </row>
    <row r="250" spans="1:32" x14ac:dyDescent="0.25">
      <c r="A250" s="13" t="str">
        <f t="shared" si="15"/>
        <v>73799-1</v>
      </c>
      <c r="B250" s="5">
        <v>73799</v>
      </c>
      <c r="C250" s="6" t="s">
        <v>2932</v>
      </c>
      <c r="D250" s="5">
        <v>1</v>
      </c>
      <c r="E250" s="7">
        <v>1</v>
      </c>
      <c r="F250" s="8" t="s">
        <v>18</v>
      </c>
      <c r="G250" s="8">
        <v>43516</v>
      </c>
      <c r="H250" s="9">
        <v>1</v>
      </c>
      <c r="I250" s="7">
        <v>10</v>
      </c>
      <c r="J250" s="6" t="s">
        <v>20</v>
      </c>
      <c r="K250" s="6"/>
      <c r="L250" s="6" t="b">
        <v>0</v>
      </c>
      <c r="M250" s="13"/>
      <c r="N250" s="13"/>
      <c r="O250" s="13"/>
      <c r="P250" s="13"/>
      <c r="Q250" s="13" t="s">
        <v>125</v>
      </c>
      <c r="R250" s="13"/>
      <c r="S250" s="13"/>
      <c r="T250" s="15" t="s">
        <v>125</v>
      </c>
      <c r="U250" s="15" t="b">
        <v>0</v>
      </c>
      <c r="V250" s="15" t="b">
        <v>0</v>
      </c>
      <c r="W250" s="23"/>
      <c r="X250" s="16"/>
      <c r="Y250" s="24"/>
      <c r="Z250" s="24"/>
      <c r="AA250" s="6"/>
      <c r="AB250" s="4"/>
      <c r="AC250" t="str">
        <f t="shared" si="16"/>
        <v>NO</v>
      </c>
      <c r="AD250" t="str">
        <f t="shared" si="17"/>
        <v>Material</v>
      </c>
      <c r="AE250" t="str">
        <f t="shared" si="18"/>
        <v/>
      </c>
      <c r="AF250" t="str">
        <f t="shared" si="19"/>
        <v>Material</v>
      </c>
    </row>
    <row r="251" spans="1:32" x14ac:dyDescent="0.25">
      <c r="A251" s="3" t="str">
        <f t="shared" si="15"/>
        <v>73799-11</v>
      </c>
      <c r="B251" s="5">
        <v>73799</v>
      </c>
      <c r="C251" s="6" t="s">
        <v>157</v>
      </c>
      <c r="D251" s="5">
        <v>11</v>
      </c>
      <c r="E251" s="42">
        <v>1</v>
      </c>
      <c r="F251" s="8" t="s">
        <v>18</v>
      </c>
      <c r="G251" s="8">
        <v>43516</v>
      </c>
      <c r="H251" s="9">
        <v>1</v>
      </c>
      <c r="I251" s="7">
        <v>4</v>
      </c>
      <c r="J251" s="6" t="s">
        <v>20</v>
      </c>
      <c r="K251" s="6"/>
      <c r="L251" s="6" t="b">
        <v>0</v>
      </c>
      <c r="M251" s="3"/>
      <c r="N251" s="3"/>
      <c r="O251" s="3"/>
      <c r="P251" s="3"/>
      <c r="Q251" s="3"/>
      <c r="R251" s="3"/>
      <c r="S251" s="3"/>
      <c r="T251" s="10" t="s">
        <v>125</v>
      </c>
      <c r="U251" s="10" t="b">
        <v>0</v>
      </c>
      <c r="V251" s="10" t="b">
        <v>0</v>
      </c>
      <c r="W251" s="25"/>
      <c r="X251" s="11"/>
      <c r="Y251" s="26"/>
      <c r="Z251" s="26" t="s">
        <v>271</v>
      </c>
      <c r="AA251" s="6"/>
      <c r="AB251" s="4"/>
      <c r="AC251" t="str">
        <f t="shared" si="16"/>
        <v>NO</v>
      </c>
      <c r="AD251" t="str">
        <f t="shared" si="17"/>
        <v>Material</v>
      </c>
      <c r="AE251" t="str">
        <f t="shared" si="18"/>
        <v>+Cartridge</v>
      </c>
      <c r="AF251" t="str">
        <f t="shared" si="19"/>
        <v>Material+Cartridge</v>
      </c>
    </row>
    <row r="252" spans="1:32" x14ac:dyDescent="0.25">
      <c r="A252" s="13" t="str">
        <f t="shared" si="15"/>
        <v>73799-12</v>
      </c>
      <c r="B252" s="5">
        <v>73799</v>
      </c>
      <c r="C252" s="6" t="s">
        <v>157</v>
      </c>
      <c r="D252" s="5">
        <v>12</v>
      </c>
      <c r="E252" s="7">
        <v>1</v>
      </c>
      <c r="F252" s="8" t="s">
        <v>18</v>
      </c>
      <c r="G252" s="8">
        <v>43516</v>
      </c>
      <c r="H252" s="9">
        <v>1</v>
      </c>
      <c r="I252" s="7">
        <v>4</v>
      </c>
      <c r="J252" s="6" t="s">
        <v>20</v>
      </c>
      <c r="K252" s="6"/>
      <c r="L252" s="6" t="b">
        <v>0</v>
      </c>
      <c r="M252" s="13"/>
      <c r="N252" s="13"/>
      <c r="O252" s="13"/>
      <c r="P252" s="13"/>
      <c r="Q252" s="13"/>
      <c r="R252" s="13"/>
      <c r="S252" s="13"/>
      <c r="T252" s="15" t="s">
        <v>125</v>
      </c>
      <c r="U252" s="15" t="b">
        <v>0</v>
      </c>
      <c r="V252" s="15" t="b">
        <v>0</v>
      </c>
      <c r="W252" s="23"/>
      <c r="X252" s="16"/>
      <c r="Y252" s="24"/>
      <c r="Z252" s="24" t="s">
        <v>271</v>
      </c>
      <c r="AA252" s="6"/>
      <c r="AB252" s="4"/>
      <c r="AC252" t="str">
        <f t="shared" si="16"/>
        <v>NO</v>
      </c>
      <c r="AD252" t="str">
        <f t="shared" si="17"/>
        <v>Material</v>
      </c>
      <c r="AE252" t="str">
        <f t="shared" si="18"/>
        <v>+Cartridge</v>
      </c>
      <c r="AF252" t="str">
        <f t="shared" si="19"/>
        <v>Material+Cartridge</v>
      </c>
    </row>
    <row r="253" spans="1:32" x14ac:dyDescent="0.25">
      <c r="A253" s="3" t="str">
        <f t="shared" si="15"/>
        <v>73799-13</v>
      </c>
      <c r="B253" s="5">
        <v>73799</v>
      </c>
      <c r="C253" s="6" t="s">
        <v>160</v>
      </c>
      <c r="D253" s="5">
        <v>13</v>
      </c>
      <c r="E253" s="7">
        <v>1</v>
      </c>
      <c r="F253" s="8" t="s">
        <v>18</v>
      </c>
      <c r="G253" s="8">
        <v>43516</v>
      </c>
      <c r="H253" s="9">
        <v>1</v>
      </c>
      <c r="I253" s="7">
        <v>4</v>
      </c>
      <c r="J253" s="6" t="s">
        <v>20</v>
      </c>
      <c r="K253" s="6"/>
      <c r="L253" s="6" t="b">
        <v>0</v>
      </c>
      <c r="M253" s="3"/>
      <c r="N253" s="3"/>
      <c r="O253" s="3"/>
      <c r="P253" s="3"/>
      <c r="Q253" s="3"/>
      <c r="R253" s="3"/>
      <c r="S253" s="3"/>
      <c r="T253" s="10" t="s">
        <v>125</v>
      </c>
      <c r="U253" s="10" t="b">
        <v>0</v>
      </c>
      <c r="V253" s="10" t="b">
        <v>0</v>
      </c>
      <c r="W253" s="25"/>
      <c r="X253" s="11"/>
      <c r="Y253" s="26"/>
      <c r="Z253" s="26" t="s">
        <v>271</v>
      </c>
      <c r="AA253" s="6"/>
      <c r="AB253" s="4"/>
      <c r="AC253" t="str">
        <f t="shared" si="16"/>
        <v>NO</v>
      </c>
      <c r="AD253" t="str">
        <f t="shared" si="17"/>
        <v>Material</v>
      </c>
      <c r="AE253" t="str">
        <f t="shared" si="18"/>
        <v>+Cartridge</v>
      </c>
      <c r="AF253" t="str">
        <f t="shared" si="19"/>
        <v>Material+Cartridge</v>
      </c>
    </row>
    <row r="254" spans="1:32" x14ac:dyDescent="0.25">
      <c r="A254" s="13" t="str">
        <f t="shared" si="15"/>
        <v>73799-14</v>
      </c>
      <c r="B254" s="5">
        <v>73799</v>
      </c>
      <c r="C254" s="40" t="s">
        <v>215</v>
      </c>
      <c r="D254" s="5">
        <v>14</v>
      </c>
      <c r="E254" s="7">
        <v>1</v>
      </c>
      <c r="F254" s="8" t="s">
        <v>18</v>
      </c>
      <c r="G254" s="8">
        <v>43516</v>
      </c>
      <c r="H254" s="9">
        <v>1</v>
      </c>
      <c r="I254" s="7">
        <v>4</v>
      </c>
      <c r="J254" s="6" t="s">
        <v>20</v>
      </c>
      <c r="K254" s="6"/>
      <c r="L254" s="6" t="b">
        <v>0</v>
      </c>
      <c r="M254" s="13"/>
      <c r="N254" s="13"/>
      <c r="O254" s="13"/>
      <c r="P254" s="13"/>
      <c r="Q254" s="13"/>
      <c r="R254" s="13"/>
      <c r="S254" s="13"/>
      <c r="T254" s="15" t="s">
        <v>125</v>
      </c>
      <c r="U254" s="15" t="b">
        <v>0</v>
      </c>
      <c r="V254" s="15" t="b">
        <v>0</v>
      </c>
      <c r="W254" s="23"/>
      <c r="X254" s="16"/>
      <c r="Y254" s="24"/>
      <c r="Z254" s="24" t="s">
        <v>271</v>
      </c>
      <c r="AA254" s="6"/>
      <c r="AB254" s="4"/>
      <c r="AC254" t="str">
        <f t="shared" si="16"/>
        <v>NO</v>
      </c>
      <c r="AD254" t="str">
        <f t="shared" si="17"/>
        <v>Material</v>
      </c>
      <c r="AE254" t="str">
        <f t="shared" si="18"/>
        <v>+Cartridge</v>
      </c>
      <c r="AF254" t="str">
        <f t="shared" si="19"/>
        <v>Material+Cartridge</v>
      </c>
    </row>
    <row r="255" spans="1:32" x14ac:dyDescent="0.25">
      <c r="A255" s="3" t="str">
        <f t="shared" si="15"/>
        <v>73799-15</v>
      </c>
      <c r="B255" s="5">
        <v>73799</v>
      </c>
      <c r="C255" s="6" t="s">
        <v>215</v>
      </c>
      <c r="D255" s="5">
        <v>15</v>
      </c>
      <c r="E255" s="42">
        <v>1</v>
      </c>
      <c r="F255" s="8" t="s">
        <v>18</v>
      </c>
      <c r="G255" s="8">
        <v>43516</v>
      </c>
      <c r="H255" s="9">
        <v>1</v>
      </c>
      <c r="I255" s="7">
        <v>4</v>
      </c>
      <c r="J255" s="6" t="s">
        <v>20</v>
      </c>
      <c r="K255" s="6"/>
      <c r="L255" s="6" t="b">
        <v>0</v>
      </c>
      <c r="M255" s="3"/>
      <c r="N255" s="3"/>
      <c r="O255" s="3"/>
      <c r="P255" s="3"/>
      <c r="Q255" s="3"/>
      <c r="R255" s="3"/>
      <c r="S255" s="3"/>
      <c r="T255" s="10" t="s">
        <v>125</v>
      </c>
      <c r="U255" s="10" t="b">
        <v>0</v>
      </c>
      <c r="V255" s="10" t="b">
        <v>0</v>
      </c>
      <c r="W255" s="25"/>
      <c r="X255" s="11"/>
      <c r="Y255" s="26"/>
      <c r="Z255" s="26" t="s">
        <v>271</v>
      </c>
      <c r="AA255" s="6"/>
      <c r="AB255" s="4"/>
      <c r="AC255" t="str">
        <f t="shared" si="16"/>
        <v>NO</v>
      </c>
      <c r="AD255" t="str">
        <f t="shared" si="17"/>
        <v>Material</v>
      </c>
      <c r="AE255" t="str">
        <f t="shared" si="18"/>
        <v>+Cartridge</v>
      </c>
      <c r="AF255" t="str">
        <f t="shared" si="19"/>
        <v>Material+Cartridge</v>
      </c>
    </row>
    <row r="256" spans="1:32" x14ac:dyDescent="0.25">
      <c r="A256" s="13" t="str">
        <f t="shared" si="15"/>
        <v>73799-16</v>
      </c>
      <c r="B256" s="5">
        <v>73799</v>
      </c>
      <c r="C256" s="6" t="s">
        <v>215</v>
      </c>
      <c r="D256" s="5">
        <v>16</v>
      </c>
      <c r="E256" s="42">
        <v>1</v>
      </c>
      <c r="F256" s="8" t="s">
        <v>18</v>
      </c>
      <c r="G256" s="8">
        <v>43516</v>
      </c>
      <c r="H256" s="9">
        <v>1</v>
      </c>
      <c r="I256" s="7">
        <v>4</v>
      </c>
      <c r="J256" s="6" t="s">
        <v>20</v>
      </c>
      <c r="K256" s="6"/>
      <c r="L256" s="6" t="b">
        <v>0</v>
      </c>
      <c r="M256" s="13"/>
      <c r="N256" s="13"/>
      <c r="O256" s="13"/>
      <c r="P256" s="13"/>
      <c r="Q256" s="13"/>
      <c r="R256" s="13"/>
      <c r="S256" s="13"/>
      <c r="T256" s="15" t="s">
        <v>125</v>
      </c>
      <c r="U256" s="15" t="b">
        <v>0</v>
      </c>
      <c r="V256" s="15" t="b">
        <v>0</v>
      </c>
      <c r="W256" s="23"/>
      <c r="X256" s="16"/>
      <c r="Y256" s="24"/>
      <c r="Z256" s="24" t="s">
        <v>271</v>
      </c>
      <c r="AA256" s="6"/>
      <c r="AB256" s="4"/>
      <c r="AC256" t="str">
        <f t="shared" si="16"/>
        <v>NO</v>
      </c>
      <c r="AD256" t="str">
        <f t="shared" si="17"/>
        <v>Material</v>
      </c>
      <c r="AE256" t="str">
        <f t="shared" si="18"/>
        <v>+Cartridge</v>
      </c>
      <c r="AF256" t="str">
        <f t="shared" si="19"/>
        <v>Material+Cartridge</v>
      </c>
    </row>
    <row r="257" spans="1:32" x14ac:dyDescent="0.25">
      <c r="A257" s="3" t="str">
        <f t="shared" ref="A257:A320" si="20">_xlfn.CONCAT(B257,"-",D257)</f>
        <v>73799-17</v>
      </c>
      <c r="B257" s="5">
        <v>73799</v>
      </c>
      <c r="C257" s="6" t="s">
        <v>157</v>
      </c>
      <c r="D257" s="5">
        <v>17</v>
      </c>
      <c r="E257" s="7">
        <v>1</v>
      </c>
      <c r="F257" s="8" t="s">
        <v>18</v>
      </c>
      <c r="G257" s="8">
        <v>43516</v>
      </c>
      <c r="H257" s="9">
        <v>1</v>
      </c>
      <c r="I257" s="7">
        <v>4</v>
      </c>
      <c r="J257" s="40" t="s">
        <v>20</v>
      </c>
      <c r="K257" s="6"/>
      <c r="L257" s="6" t="b">
        <v>0</v>
      </c>
      <c r="M257" s="3"/>
      <c r="N257" s="3"/>
      <c r="O257" s="3"/>
      <c r="P257" s="3"/>
      <c r="Q257" s="3"/>
      <c r="R257" s="3"/>
      <c r="S257" s="3"/>
      <c r="T257" s="10" t="s">
        <v>125</v>
      </c>
      <c r="U257" s="10" t="b">
        <v>0</v>
      </c>
      <c r="V257" s="10" t="b">
        <v>0</v>
      </c>
      <c r="W257" s="25"/>
      <c r="X257" s="11"/>
      <c r="Y257" s="26"/>
      <c r="Z257" s="26" t="s">
        <v>271</v>
      </c>
      <c r="AA257" s="6"/>
      <c r="AB257" s="4"/>
      <c r="AC257" t="str">
        <f t="shared" si="16"/>
        <v>NO</v>
      </c>
      <c r="AD257" t="str">
        <f t="shared" si="17"/>
        <v>Material</v>
      </c>
      <c r="AE257" t="str">
        <f t="shared" si="18"/>
        <v>+Cartridge</v>
      </c>
      <c r="AF257" t="str">
        <f t="shared" si="19"/>
        <v>Material+Cartridge</v>
      </c>
    </row>
    <row r="258" spans="1:32" x14ac:dyDescent="0.25">
      <c r="A258" s="13" t="str">
        <f t="shared" si="20"/>
        <v>73799-18</v>
      </c>
      <c r="B258" s="5">
        <v>73799</v>
      </c>
      <c r="C258" s="6" t="s">
        <v>157</v>
      </c>
      <c r="D258" s="5">
        <v>18</v>
      </c>
      <c r="E258" s="7">
        <v>1</v>
      </c>
      <c r="F258" s="14" t="s">
        <v>18</v>
      </c>
      <c r="G258" s="14">
        <v>43516</v>
      </c>
      <c r="H258" s="9">
        <v>1</v>
      </c>
      <c r="I258" s="7">
        <v>4</v>
      </c>
      <c r="J258" s="6" t="s">
        <v>20</v>
      </c>
      <c r="K258" s="6"/>
      <c r="L258" s="6" t="b">
        <v>0</v>
      </c>
      <c r="M258" s="13"/>
      <c r="N258" s="13"/>
      <c r="O258" s="13"/>
      <c r="P258" s="13"/>
      <c r="Q258" s="13"/>
      <c r="R258" s="13"/>
      <c r="S258" s="13"/>
      <c r="T258" s="15" t="s">
        <v>125</v>
      </c>
      <c r="U258" s="15" t="b">
        <v>0</v>
      </c>
      <c r="V258" s="15" t="b">
        <v>0</v>
      </c>
      <c r="W258" s="23"/>
      <c r="X258" s="16"/>
      <c r="Y258" s="24"/>
      <c r="Z258" s="24" t="s">
        <v>271</v>
      </c>
      <c r="AA258" s="6"/>
      <c r="AB258" s="4"/>
      <c r="AC258" t="str">
        <f t="shared" ref="AC258:AC321" si="21">IF(AND(OR(N258="yes",N258="NA"),OR(P258="yes",P258="NA",P258="Done"),OR(Q258="yes",Q258="NA")),"OK","NO")</f>
        <v>NO</v>
      </c>
      <c r="AD258" t="str">
        <f t="shared" ref="AD258:AD321" si="22">IF(OR(N258="",N258="NO"),"Material","")</f>
        <v>Material</v>
      </c>
      <c r="AE258" t="str">
        <f t="shared" ref="AE258:AE321" si="23">IF(OR(Q258="",Q258="NO"),"+Cartridge","")</f>
        <v>+Cartridge</v>
      </c>
      <c r="AF258" t="str">
        <f t="shared" ref="AF258:AF321" si="24">_xlfn.CONCAT(AD258,AE258)</f>
        <v>Material+Cartridge</v>
      </c>
    </row>
    <row r="259" spans="1:32" x14ac:dyDescent="0.25">
      <c r="A259" s="3" t="str">
        <f t="shared" si="20"/>
        <v>73799-19</v>
      </c>
      <c r="B259" s="5">
        <v>73799</v>
      </c>
      <c r="C259" s="6" t="s">
        <v>292</v>
      </c>
      <c r="D259" s="5">
        <v>19</v>
      </c>
      <c r="E259" s="7">
        <v>1</v>
      </c>
      <c r="F259" s="14" t="s">
        <v>18</v>
      </c>
      <c r="G259" s="14">
        <v>43510</v>
      </c>
      <c r="H259" s="9">
        <v>1</v>
      </c>
      <c r="I259" s="7">
        <v>4</v>
      </c>
      <c r="J259" s="6" t="s">
        <v>20</v>
      </c>
      <c r="K259" s="6"/>
      <c r="L259" s="6" t="b">
        <v>0</v>
      </c>
      <c r="M259" s="3"/>
      <c r="N259" s="3"/>
      <c r="O259" s="3"/>
      <c r="P259" s="3"/>
      <c r="Q259" s="3"/>
      <c r="R259" s="3"/>
      <c r="S259" s="3"/>
      <c r="T259" s="10" t="s">
        <v>125</v>
      </c>
      <c r="U259" s="10" t="b">
        <v>0</v>
      </c>
      <c r="V259" s="10" t="b">
        <v>0</v>
      </c>
      <c r="W259" s="25"/>
      <c r="X259" s="11"/>
      <c r="Y259" s="26"/>
      <c r="Z259" s="26"/>
      <c r="AA259" s="6"/>
      <c r="AB259" s="4"/>
      <c r="AC259" t="str">
        <f t="shared" si="21"/>
        <v>NO</v>
      </c>
      <c r="AD259" t="str">
        <f t="shared" si="22"/>
        <v>Material</v>
      </c>
      <c r="AE259" t="str">
        <f t="shared" si="23"/>
        <v>+Cartridge</v>
      </c>
      <c r="AF259" t="str">
        <f t="shared" si="24"/>
        <v>Material+Cartridge</v>
      </c>
    </row>
    <row r="260" spans="1:32" x14ac:dyDescent="0.25">
      <c r="A260" s="13" t="str">
        <f t="shared" si="20"/>
        <v>73799-20</v>
      </c>
      <c r="B260" s="5">
        <v>73799</v>
      </c>
      <c r="C260" s="6" t="s">
        <v>2933</v>
      </c>
      <c r="D260" s="5">
        <v>20</v>
      </c>
      <c r="E260" s="7">
        <v>1</v>
      </c>
      <c r="F260" s="14" t="s">
        <v>18</v>
      </c>
      <c r="G260" s="14">
        <v>43510</v>
      </c>
      <c r="H260" s="9">
        <v>14</v>
      </c>
      <c r="I260" s="7">
        <v>4</v>
      </c>
      <c r="J260" s="6" t="s">
        <v>20</v>
      </c>
      <c r="K260" s="6"/>
      <c r="L260" s="6" t="b">
        <v>0</v>
      </c>
      <c r="M260" s="13"/>
      <c r="N260" s="13"/>
      <c r="O260" s="13"/>
      <c r="P260" s="13"/>
      <c r="Q260" s="13"/>
      <c r="R260" s="13"/>
      <c r="S260" s="13"/>
      <c r="T260" s="15" t="s">
        <v>125</v>
      </c>
      <c r="U260" s="15" t="b">
        <v>0</v>
      </c>
      <c r="V260" s="15" t="b">
        <v>0</v>
      </c>
      <c r="W260" s="23"/>
      <c r="X260" s="16"/>
      <c r="Y260" s="24"/>
      <c r="Z260" s="24"/>
      <c r="AA260" s="6"/>
      <c r="AB260" s="4"/>
      <c r="AC260" t="str">
        <f t="shared" si="21"/>
        <v>NO</v>
      </c>
      <c r="AD260" t="str">
        <f t="shared" si="22"/>
        <v>Material</v>
      </c>
      <c r="AE260" t="str">
        <f t="shared" si="23"/>
        <v>+Cartridge</v>
      </c>
      <c r="AF260" t="str">
        <f t="shared" si="24"/>
        <v>Material+Cartridge</v>
      </c>
    </row>
    <row r="261" spans="1:32" x14ac:dyDescent="0.25">
      <c r="A261" s="3" t="str">
        <f t="shared" si="20"/>
        <v>73799-2</v>
      </c>
      <c r="B261" s="5">
        <v>73799</v>
      </c>
      <c r="C261" s="6" t="s">
        <v>2934</v>
      </c>
      <c r="D261" s="5">
        <v>2</v>
      </c>
      <c r="E261" s="42">
        <v>1</v>
      </c>
      <c r="F261" s="8" t="s">
        <v>18</v>
      </c>
      <c r="G261" s="8">
        <v>43516</v>
      </c>
      <c r="H261" s="9">
        <v>1</v>
      </c>
      <c r="I261" s="7">
        <v>10</v>
      </c>
      <c r="J261" s="6" t="s">
        <v>20</v>
      </c>
      <c r="K261" s="6"/>
      <c r="L261" s="6" t="b">
        <v>0</v>
      </c>
      <c r="M261" s="3"/>
      <c r="N261" s="3"/>
      <c r="O261" s="3"/>
      <c r="P261" s="3"/>
      <c r="Q261" s="3" t="s">
        <v>125</v>
      </c>
      <c r="R261" s="3"/>
      <c r="S261" s="3"/>
      <c r="T261" s="10" t="s">
        <v>125</v>
      </c>
      <c r="U261" s="10" t="b">
        <v>0</v>
      </c>
      <c r="V261" s="10" t="b">
        <v>0</v>
      </c>
      <c r="W261" s="25"/>
      <c r="X261" s="11"/>
      <c r="Y261" s="26"/>
      <c r="Z261" s="26"/>
      <c r="AA261" s="6"/>
      <c r="AB261" s="4"/>
      <c r="AC261" t="str">
        <f t="shared" si="21"/>
        <v>NO</v>
      </c>
      <c r="AD261" t="str">
        <f t="shared" si="22"/>
        <v>Material</v>
      </c>
      <c r="AE261" t="str">
        <f t="shared" si="23"/>
        <v/>
      </c>
      <c r="AF261" t="str">
        <f t="shared" si="24"/>
        <v>Material</v>
      </c>
    </row>
    <row r="262" spans="1:32" x14ac:dyDescent="0.25">
      <c r="A262" s="13" t="str">
        <f t="shared" si="20"/>
        <v>73799-21</v>
      </c>
      <c r="B262" s="5">
        <v>73799</v>
      </c>
      <c r="C262" s="6" t="s">
        <v>2935</v>
      </c>
      <c r="D262" s="5">
        <v>21</v>
      </c>
      <c r="E262" s="7">
        <v>1</v>
      </c>
      <c r="F262" s="14" t="s">
        <v>18</v>
      </c>
      <c r="G262" s="14">
        <v>43510</v>
      </c>
      <c r="H262" s="9">
        <v>11</v>
      </c>
      <c r="I262" s="7">
        <v>4</v>
      </c>
      <c r="J262" s="6" t="s">
        <v>20</v>
      </c>
      <c r="K262" s="6"/>
      <c r="L262" s="6" t="b">
        <v>0</v>
      </c>
      <c r="M262" s="13"/>
      <c r="N262" s="13"/>
      <c r="O262" s="13"/>
      <c r="P262" s="13"/>
      <c r="Q262" s="13"/>
      <c r="R262" s="13"/>
      <c r="S262" s="13"/>
      <c r="T262" s="15" t="s">
        <v>125</v>
      </c>
      <c r="U262" s="15" t="b">
        <v>0</v>
      </c>
      <c r="V262" s="15" t="b">
        <v>0</v>
      </c>
      <c r="W262" s="23"/>
      <c r="X262" s="16"/>
      <c r="Y262" s="24"/>
      <c r="Z262" s="24"/>
      <c r="AA262" s="6"/>
      <c r="AB262" s="4"/>
      <c r="AC262" t="str">
        <f t="shared" si="21"/>
        <v>NO</v>
      </c>
      <c r="AD262" t="str">
        <f t="shared" si="22"/>
        <v>Material</v>
      </c>
      <c r="AE262" t="str">
        <f t="shared" si="23"/>
        <v>+Cartridge</v>
      </c>
      <c r="AF262" t="str">
        <f t="shared" si="24"/>
        <v>Material+Cartridge</v>
      </c>
    </row>
    <row r="263" spans="1:32" x14ac:dyDescent="0.25">
      <c r="A263" s="3" t="str">
        <f t="shared" si="20"/>
        <v>73799-22</v>
      </c>
      <c r="B263" s="5">
        <v>73799</v>
      </c>
      <c r="C263" s="6" t="s">
        <v>2936</v>
      </c>
      <c r="D263" s="5">
        <v>22</v>
      </c>
      <c r="E263" s="7">
        <v>1</v>
      </c>
      <c r="F263" s="14" t="s">
        <v>18</v>
      </c>
      <c r="G263" s="14">
        <v>43510</v>
      </c>
      <c r="H263" s="9">
        <v>13</v>
      </c>
      <c r="I263" s="7">
        <v>4</v>
      </c>
      <c r="J263" s="6" t="s">
        <v>20</v>
      </c>
      <c r="K263" s="6"/>
      <c r="L263" s="6" t="b">
        <v>0</v>
      </c>
      <c r="M263" s="3"/>
      <c r="N263" s="3"/>
      <c r="O263" s="3"/>
      <c r="P263" s="3"/>
      <c r="Q263" s="3"/>
      <c r="R263" s="3"/>
      <c r="S263" s="3"/>
      <c r="T263" s="10" t="s">
        <v>125</v>
      </c>
      <c r="U263" s="10" t="b">
        <v>0</v>
      </c>
      <c r="V263" s="10" t="b">
        <v>0</v>
      </c>
      <c r="W263" s="25"/>
      <c r="X263" s="11"/>
      <c r="Y263" s="26"/>
      <c r="Z263" s="26"/>
      <c r="AA263" s="6"/>
      <c r="AB263" s="4"/>
      <c r="AC263" t="str">
        <f t="shared" si="21"/>
        <v>NO</v>
      </c>
      <c r="AD263" t="str">
        <f t="shared" si="22"/>
        <v>Material</v>
      </c>
      <c r="AE263" t="str">
        <f t="shared" si="23"/>
        <v>+Cartridge</v>
      </c>
      <c r="AF263" t="str">
        <f t="shared" si="24"/>
        <v>Material+Cartridge</v>
      </c>
    </row>
    <row r="264" spans="1:32" x14ac:dyDescent="0.25">
      <c r="A264" s="13" t="str">
        <f t="shared" si="20"/>
        <v>73799-3</v>
      </c>
      <c r="B264" s="5">
        <v>73799</v>
      </c>
      <c r="C264" s="6" t="s">
        <v>2934</v>
      </c>
      <c r="D264" s="5">
        <v>3</v>
      </c>
      <c r="E264" s="7">
        <v>1</v>
      </c>
      <c r="F264" s="14" t="s">
        <v>18</v>
      </c>
      <c r="G264" s="14">
        <v>43516</v>
      </c>
      <c r="H264" s="9">
        <v>1</v>
      </c>
      <c r="I264" s="7">
        <v>10</v>
      </c>
      <c r="J264" s="6" t="s">
        <v>20</v>
      </c>
      <c r="K264" s="6"/>
      <c r="L264" s="6" t="b">
        <v>0</v>
      </c>
      <c r="M264" s="13"/>
      <c r="N264" s="13"/>
      <c r="O264" s="13"/>
      <c r="P264" s="13"/>
      <c r="Q264" s="13" t="s">
        <v>125</v>
      </c>
      <c r="R264" s="13"/>
      <c r="S264" s="13"/>
      <c r="T264" s="15" t="s">
        <v>125</v>
      </c>
      <c r="U264" s="15" t="b">
        <v>0</v>
      </c>
      <c r="V264" s="15" t="b">
        <v>0</v>
      </c>
      <c r="W264" s="23"/>
      <c r="X264" s="16"/>
      <c r="Y264" s="24"/>
      <c r="Z264" s="24"/>
      <c r="AA264" s="6"/>
      <c r="AB264" s="4"/>
      <c r="AC264" t="str">
        <f t="shared" si="21"/>
        <v>NO</v>
      </c>
      <c r="AD264" t="str">
        <f t="shared" si="22"/>
        <v>Material</v>
      </c>
      <c r="AE264" t="str">
        <f t="shared" si="23"/>
        <v/>
      </c>
      <c r="AF264" t="str">
        <f t="shared" si="24"/>
        <v>Material</v>
      </c>
    </row>
    <row r="265" spans="1:32" x14ac:dyDescent="0.25">
      <c r="A265" s="3" t="str">
        <f t="shared" si="20"/>
        <v>73799-4</v>
      </c>
      <c r="B265" s="5">
        <v>73799</v>
      </c>
      <c r="C265" s="6" t="s">
        <v>157</v>
      </c>
      <c r="D265" s="5">
        <v>4</v>
      </c>
      <c r="E265" s="7">
        <v>1</v>
      </c>
      <c r="F265" s="14" t="s">
        <v>18</v>
      </c>
      <c r="G265" s="14">
        <v>43516</v>
      </c>
      <c r="H265" s="9">
        <v>1</v>
      </c>
      <c r="I265" s="7">
        <v>4</v>
      </c>
      <c r="J265" s="6" t="s">
        <v>20</v>
      </c>
      <c r="K265" s="6"/>
      <c r="L265" s="6" t="b">
        <v>0</v>
      </c>
      <c r="M265" s="3"/>
      <c r="N265" s="3"/>
      <c r="O265" s="3"/>
      <c r="P265" s="3"/>
      <c r="Q265" s="3"/>
      <c r="R265" s="3"/>
      <c r="S265" s="3"/>
      <c r="T265" s="10" t="s">
        <v>125</v>
      </c>
      <c r="U265" s="10" t="b">
        <v>0</v>
      </c>
      <c r="V265" s="10" t="b">
        <v>0</v>
      </c>
      <c r="W265" s="25"/>
      <c r="X265" s="11"/>
      <c r="Y265" s="26"/>
      <c r="Z265" s="26" t="s">
        <v>271</v>
      </c>
      <c r="AA265" s="6"/>
      <c r="AB265" s="4"/>
      <c r="AC265" t="str">
        <f t="shared" si="21"/>
        <v>NO</v>
      </c>
      <c r="AD265" t="str">
        <f t="shared" si="22"/>
        <v>Material</v>
      </c>
      <c r="AE265" t="str">
        <f t="shared" si="23"/>
        <v>+Cartridge</v>
      </c>
      <c r="AF265" t="str">
        <f t="shared" si="24"/>
        <v>Material+Cartridge</v>
      </c>
    </row>
    <row r="266" spans="1:32" x14ac:dyDescent="0.25">
      <c r="A266" s="13" t="str">
        <f t="shared" si="20"/>
        <v>73799-5</v>
      </c>
      <c r="B266" s="5">
        <v>73799</v>
      </c>
      <c r="C266" s="6" t="s">
        <v>157</v>
      </c>
      <c r="D266" s="5">
        <v>5</v>
      </c>
      <c r="E266" s="42">
        <v>1</v>
      </c>
      <c r="F266" s="8" t="s">
        <v>18</v>
      </c>
      <c r="G266" s="8">
        <v>43516</v>
      </c>
      <c r="H266" s="9">
        <v>1</v>
      </c>
      <c r="I266" s="7">
        <v>4</v>
      </c>
      <c r="J266" s="6" t="s">
        <v>20</v>
      </c>
      <c r="K266" s="6"/>
      <c r="L266" s="6" t="b">
        <v>0</v>
      </c>
      <c r="M266" s="13"/>
      <c r="N266" s="13"/>
      <c r="O266" s="13"/>
      <c r="P266" s="13"/>
      <c r="Q266" s="13"/>
      <c r="R266" s="13"/>
      <c r="S266" s="13"/>
      <c r="T266" s="15" t="s">
        <v>125</v>
      </c>
      <c r="U266" s="15" t="b">
        <v>0</v>
      </c>
      <c r="V266" s="15" t="b">
        <v>0</v>
      </c>
      <c r="W266" s="23"/>
      <c r="X266" s="16"/>
      <c r="Y266" s="24"/>
      <c r="Z266" s="24" t="s">
        <v>271</v>
      </c>
      <c r="AA266" s="6"/>
      <c r="AB266" s="4"/>
      <c r="AC266" t="str">
        <f t="shared" si="21"/>
        <v>NO</v>
      </c>
      <c r="AD266" t="str">
        <f t="shared" si="22"/>
        <v>Material</v>
      </c>
      <c r="AE266" t="str">
        <f t="shared" si="23"/>
        <v>+Cartridge</v>
      </c>
      <c r="AF266" t="str">
        <f t="shared" si="24"/>
        <v>Material+Cartridge</v>
      </c>
    </row>
    <row r="267" spans="1:32" x14ac:dyDescent="0.25">
      <c r="A267" s="3" t="str">
        <f t="shared" si="20"/>
        <v>73799-6</v>
      </c>
      <c r="B267" s="5">
        <v>73799</v>
      </c>
      <c r="C267" s="6" t="s">
        <v>240</v>
      </c>
      <c r="D267" s="5">
        <v>6</v>
      </c>
      <c r="E267" s="42">
        <v>1</v>
      </c>
      <c r="F267" s="8" t="s">
        <v>18</v>
      </c>
      <c r="G267" s="8">
        <v>43516</v>
      </c>
      <c r="H267" s="9">
        <v>1</v>
      </c>
      <c r="I267" s="7">
        <v>4</v>
      </c>
      <c r="J267" s="6" t="s">
        <v>20</v>
      </c>
      <c r="K267" s="6" t="s">
        <v>168</v>
      </c>
      <c r="L267" s="6" t="b">
        <v>1</v>
      </c>
      <c r="M267" s="3"/>
      <c r="N267" s="3"/>
      <c r="O267" s="3"/>
      <c r="P267" s="3"/>
      <c r="Q267" s="3"/>
      <c r="R267" s="3"/>
      <c r="S267" s="3"/>
      <c r="T267" s="10" t="s">
        <v>125</v>
      </c>
      <c r="U267" s="10" t="b">
        <v>0</v>
      </c>
      <c r="V267" s="10" t="b">
        <v>0</v>
      </c>
      <c r="W267" s="25"/>
      <c r="X267" s="11"/>
      <c r="Y267" s="26"/>
      <c r="Z267" s="26" t="s">
        <v>271</v>
      </c>
      <c r="AA267" s="6"/>
      <c r="AB267" s="4"/>
      <c r="AC267" t="str">
        <f t="shared" si="21"/>
        <v>NO</v>
      </c>
      <c r="AD267" t="str">
        <f t="shared" si="22"/>
        <v>Material</v>
      </c>
      <c r="AE267" t="str">
        <f t="shared" si="23"/>
        <v>+Cartridge</v>
      </c>
      <c r="AF267" t="str">
        <f t="shared" si="24"/>
        <v>Material+Cartridge</v>
      </c>
    </row>
    <row r="268" spans="1:32" x14ac:dyDescent="0.25">
      <c r="A268" s="13" t="str">
        <f t="shared" si="20"/>
        <v>73799-7</v>
      </c>
      <c r="B268" s="5">
        <v>73799</v>
      </c>
      <c r="C268" s="6" t="s">
        <v>240</v>
      </c>
      <c r="D268" s="5">
        <v>7</v>
      </c>
      <c r="E268" s="7">
        <v>1</v>
      </c>
      <c r="F268" s="14" t="s">
        <v>18</v>
      </c>
      <c r="G268" s="14">
        <v>43516</v>
      </c>
      <c r="H268" s="9">
        <v>1</v>
      </c>
      <c r="I268" s="7">
        <v>4</v>
      </c>
      <c r="J268" s="6" t="s">
        <v>20</v>
      </c>
      <c r="K268" s="6" t="s">
        <v>168</v>
      </c>
      <c r="L268" s="6" t="b">
        <v>1</v>
      </c>
      <c r="M268" s="13"/>
      <c r="N268" s="13"/>
      <c r="O268" s="13"/>
      <c r="P268" s="13"/>
      <c r="Q268" s="13"/>
      <c r="R268" s="13"/>
      <c r="S268" s="13"/>
      <c r="T268" s="15" t="s">
        <v>125</v>
      </c>
      <c r="U268" s="15" t="b">
        <v>0</v>
      </c>
      <c r="V268" s="15" t="b">
        <v>0</v>
      </c>
      <c r="W268" s="23"/>
      <c r="X268" s="16"/>
      <c r="Y268" s="24"/>
      <c r="Z268" s="24" t="s">
        <v>271</v>
      </c>
      <c r="AA268" s="6"/>
      <c r="AB268" s="4"/>
      <c r="AC268" t="str">
        <f t="shared" si="21"/>
        <v>NO</v>
      </c>
      <c r="AD268" t="str">
        <f t="shared" si="22"/>
        <v>Material</v>
      </c>
      <c r="AE268" t="str">
        <f t="shared" si="23"/>
        <v>+Cartridge</v>
      </c>
      <c r="AF268" t="str">
        <f t="shared" si="24"/>
        <v>Material+Cartridge</v>
      </c>
    </row>
    <row r="269" spans="1:32" x14ac:dyDescent="0.25">
      <c r="A269" s="3" t="str">
        <f t="shared" si="20"/>
        <v>73799-8</v>
      </c>
      <c r="B269" s="5">
        <v>73799</v>
      </c>
      <c r="C269" s="6" t="s">
        <v>240</v>
      </c>
      <c r="D269" s="5">
        <v>8</v>
      </c>
      <c r="E269" s="42">
        <v>1</v>
      </c>
      <c r="F269" s="8" t="s">
        <v>18</v>
      </c>
      <c r="G269" s="8">
        <v>43516</v>
      </c>
      <c r="H269" s="9">
        <v>1</v>
      </c>
      <c r="I269" s="7">
        <v>4</v>
      </c>
      <c r="J269" s="6" t="s">
        <v>20</v>
      </c>
      <c r="K269" s="6" t="s">
        <v>168</v>
      </c>
      <c r="L269" s="6" t="b">
        <v>1</v>
      </c>
      <c r="M269" s="3"/>
      <c r="N269" s="3"/>
      <c r="O269" s="3"/>
      <c r="P269" s="3"/>
      <c r="Q269" s="3"/>
      <c r="R269" s="3"/>
      <c r="S269" s="3"/>
      <c r="T269" s="10" t="s">
        <v>125</v>
      </c>
      <c r="U269" s="10" t="b">
        <v>0</v>
      </c>
      <c r="V269" s="10" t="b">
        <v>0</v>
      </c>
      <c r="W269" s="25"/>
      <c r="X269" s="11"/>
      <c r="Y269" s="26"/>
      <c r="Z269" s="26" t="s">
        <v>271</v>
      </c>
      <c r="AA269" s="6"/>
      <c r="AB269" s="4"/>
      <c r="AC269" t="str">
        <f t="shared" si="21"/>
        <v>NO</v>
      </c>
      <c r="AD269" t="str">
        <f t="shared" si="22"/>
        <v>Material</v>
      </c>
      <c r="AE269" t="str">
        <f t="shared" si="23"/>
        <v>+Cartridge</v>
      </c>
      <c r="AF269" t="str">
        <f t="shared" si="24"/>
        <v>Material+Cartridge</v>
      </c>
    </row>
    <row r="270" spans="1:32" x14ac:dyDescent="0.25">
      <c r="A270" s="13" t="str">
        <f t="shared" si="20"/>
        <v>73799-9</v>
      </c>
      <c r="B270" s="5">
        <v>73799</v>
      </c>
      <c r="C270" s="6" t="s">
        <v>159</v>
      </c>
      <c r="D270" s="5">
        <v>9</v>
      </c>
      <c r="E270" s="42">
        <v>1</v>
      </c>
      <c r="F270" s="8" t="s">
        <v>18</v>
      </c>
      <c r="G270" s="8">
        <v>43516</v>
      </c>
      <c r="H270" s="9">
        <v>1</v>
      </c>
      <c r="I270" s="7">
        <v>4</v>
      </c>
      <c r="J270" s="6" t="s">
        <v>20</v>
      </c>
      <c r="K270" s="6"/>
      <c r="L270" s="6" t="b">
        <v>0</v>
      </c>
      <c r="M270" s="13"/>
      <c r="N270" s="13"/>
      <c r="O270" s="13"/>
      <c r="P270" s="13"/>
      <c r="Q270" s="13"/>
      <c r="R270" s="13"/>
      <c r="S270" s="13"/>
      <c r="T270" s="15" t="s">
        <v>125</v>
      </c>
      <c r="U270" s="15" t="b">
        <v>0</v>
      </c>
      <c r="V270" s="15" t="b">
        <v>0</v>
      </c>
      <c r="W270" s="23"/>
      <c r="X270" s="16"/>
      <c r="Y270" s="24"/>
      <c r="Z270" s="24" t="s">
        <v>271</v>
      </c>
      <c r="AA270" s="6"/>
      <c r="AB270" s="4"/>
      <c r="AC270" t="str">
        <f t="shared" si="21"/>
        <v>NO</v>
      </c>
      <c r="AD270" t="str">
        <f t="shared" si="22"/>
        <v>Material</v>
      </c>
      <c r="AE270" t="str">
        <f t="shared" si="23"/>
        <v>+Cartridge</v>
      </c>
      <c r="AF270" t="str">
        <f t="shared" si="24"/>
        <v>Material+Cartridge</v>
      </c>
    </row>
    <row r="271" spans="1:32" x14ac:dyDescent="0.25">
      <c r="A271" s="3" t="str">
        <f t="shared" si="20"/>
        <v>73827-1</v>
      </c>
      <c r="B271" s="5">
        <v>73827</v>
      </c>
      <c r="C271" s="6" t="s">
        <v>148</v>
      </c>
      <c r="D271" s="5">
        <v>1</v>
      </c>
      <c r="E271" s="49">
        <v>1</v>
      </c>
      <c r="F271" s="8" t="s">
        <v>18</v>
      </c>
      <c r="G271" s="8">
        <v>43535</v>
      </c>
      <c r="H271" s="9">
        <v>1</v>
      </c>
      <c r="I271" s="7">
        <v>12</v>
      </c>
      <c r="J271" s="6" t="s">
        <v>31</v>
      </c>
      <c r="K271" s="6"/>
      <c r="L271" s="6" t="b">
        <v>0</v>
      </c>
      <c r="M271" s="3"/>
      <c r="N271" s="3" t="s">
        <v>126</v>
      </c>
      <c r="O271" s="3" t="s">
        <v>143</v>
      </c>
      <c r="P271" s="3" t="s">
        <v>143</v>
      </c>
      <c r="Q271" s="3"/>
      <c r="R271" s="3"/>
      <c r="S271" s="3"/>
      <c r="T271" s="10" t="s">
        <v>125</v>
      </c>
      <c r="U271" s="10" t="b">
        <v>1</v>
      </c>
      <c r="V271" s="10" t="b">
        <v>0</v>
      </c>
      <c r="W271" s="25"/>
      <c r="X271" s="11"/>
      <c r="Y271" s="26"/>
      <c r="Z271" s="26" t="s">
        <v>191</v>
      </c>
      <c r="AA271" s="6"/>
      <c r="AB271" s="4"/>
      <c r="AC271" t="str">
        <f t="shared" si="21"/>
        <v>NO</v>
      </c>
      <c r="AD271" t="str">
        <f t="shared" si="22"/>
        <v/>
      </c>
      <c r="AE271" t="str">
        <f t="shared" si="23"/>
        <v>+Cartridge</v>
      </c>
      <c r="AF271" t="str">
        <f t="shared" si="24"/>
        <v>+Cartridge</v>
      </c>
    </row>
    <row r="272" spans="1:32" x14ac:dyDescent="0.25">
      <c r="A272" s="13" t="str">
        <f t="shared" si="20"/>
        <v>73829-1</v>
      </c>
      <c r="B272" s="5">
        <v>73829</v>
      </c>
      <c r="C272" s="40" t="s">
        <v>2937</v>
      </c>
      <c r="D272" s="5">
        <v>1</v>
      </c>
      <c r="E272" s="49">
        <v>1</v>
      </c>
      <c r="F272" s="8" t="s">
        <v>19</v>
      </c>
      <c r="G272" s="8">
        <v>43502</v>
      </c>
      <c r="H272" s="9">
        <v>3</v>
      </c>
      <c r="I272" s="7">
        <v>7</v>
      </c>
      <c r="J272" s="6" t="s">
        <v>37</v>
      </c>
      <c r="K272" s="6"/>
      <c r="L272" s="6" t="b">
        <v>0</v>
      </c>
      <c r="M272" s="13" t="s">
        <v>126</v>
      </c>
      <c r="N272" s="13" t="s">
        <v>126</v>
      </c>
      <c r="O272" s="13" t="s">
        <v>143</v>
      </c>
      <c r="P272" s="13" t="s">
        <v>143</v>
      </c>
      <c r="Q272" s="13" t="s">
        <v>143</v>
      </c>
      <c r="R272" s="13"/>
      <c r="S272" s="13" t="s">
        <v>126</v>
      </c>
      <c r="T272" s="15" t="s">
        <v>126</v>
      </c>
      <c r="U272" s="15" t="b">
        <v>1</v>
      </c>
      <c r="V272" s="15" t="b">
        <v>0</v>
      </c>
      <c r="W272" s="23">
        <v>43497.33284722222</v>
      </c>
      <c r="X272" s="16">
        <v>44</v>
      </c>
      <c r="Y272" s="24">
        <v>43496</v>
      </c>
      <c r="Z272" s="24"/>
      <c r="AA272" s="6"/>
      <c r="AB272" s="4"/>
      <c r="AC272" t="str">
        <f t="shared" si="21"/>
        <v>NO</v>
      </c>
      <c r="AD272" t="str">
        <f t="shared" si="22"/>
        <v/>
      </c>
      <c r="AE272" t="str">
        <f t="shared" si="23"/>
        <v/>
      </c>
      <c r="AF272" t="str">
        <f t="shared" si="24"/>
        <v/>
      </c>
    </row>
    <row r="273" spans="1:32" x14ac:dyDescent="0.25">
      <c r="A273" s="3" t="str">
        <f t="shared" si="20"/>
        <v>73829-2</v>
      </c>
      <c r="B273" s="5">
        <v>73829</v>
      </c>
      <c r="C273" s="6" t="s">
        <v>2938</v>
      </c>
      <c r="D273" s="5">
        <v>2</v>
      </c>
      <c r="E273" s="49">
        <v>1</v>
      </c>
      <c r="F273" s="8" t="s">
        <v>19</v>
      </c>
      <c r="G273" s="8">
        <v>43502</v>
      </c>
      <c r="H273" s="9">
        <v>3</v>
      </c>
      <c r="I273" s="7">
        <v>7</v>
      </c>
      <c r="J273" s="40" t="s">
        <v>37</v>
      </c>
      <c r="K273" s="6"/>
      <c r="L273" s="6" t="b">
        <v>0</v>
      </c>
      <c r="M273" s="3" t="s">
        <v>126</v>
      </c>
      <c r="N273" s="3" t="s">
        <v>126</v>
      </c>
      <c r="O273" s="3" t="s">
        <v>143</v>
      </c>
      <c r="P273" s="3" t="s">
        <v>143</v>
      </c>
      <c r="Q273" s="3" t="s">
        <v>143</v>
      </c>
      <c r="R273" s="3"/>
      <c r="S273" s="3" t="s">
        <v>126</v>
      </c>
      <c r="T273" s="10" t="s">
        <v>126</v>
      </c>
      <c r="U273" s="10" t="b">
        <v>1</v>
      </c>
      <c r="V273" s="10" t="b">
        <v>0</v>
      </c>
      <c r="W273" s="25">
        <v>43497.332916666666</v>
      </c>
      <c r="X273" s="11">
        <v>44</v>
      </c>
      <c r="Y273" s="26">
        <v>43496</v>
      </c>
      <c r="Z273" s="26"/>
      <c r="AA273" s="6"/>
      <c r="AB273" s="4"/>
      <c r="AC273" t="str">
        <f t="shared" si="21"/>
        <v>NO</v>
      </c>
      <c r="AD273" t="str">
        <f t="shared" si="22"/>
        <v/>
      </c>
      <c r="AE273" t="str">
        <f t="shared" si="23"/>
        <v/>
      </c>
      <c r="AF273" t="str">
        <f t="shared" si="24"/>
        <v/>
      </c>
    </row>
    <row r="274" spans="1:32" x14ac:dyDescent="0.25">
      <c r="A274" s="13" t="str">
        <f t="shared" si="20"/>
        <v>73829-3</v>
      </c>
      <c r="B274" s="5">
        <v>73829</v>
      </c>
      <c r="C274" s="6" t="s">
        <v>2939</v>
      </c>
      <c r="D274" s="5">
        <v>3</v>
      </c>
      <c r="E274" s="49">
        <v>1</v>
      </c>
      <c r="F274" s="8" t="s">
        <v>19</v>
      </c>
      <c r="G274" s="8">
        <v>43502</v>
      </c>
      <c r="H274" s="9">
        <v>2</v>
      </c>
      <c r="I274" s="7">
        <v>7</v>
      </c>
      <c r="J274" s="6" t="s">
        <v>37</v>
      </c>
      <c r="K274" s="6" t="s">
        <v>156</v>
      </c>
      <c r="L274" s="6" t="b">
        <v>0</v>
      </c>
      <c r="M274" s="13" t="s">
        <v>126</v>
      </c>
      <c r="N274" s="13" t="s">
        <v>126</v>
      </c>
      <c r="O274" s="13" t="s">
        <v>143</v>
      </c>
      <c r="P274" s="13" t="s">
        <v>143</v>
      </c>
      <c r="Q274" s="13" t="s">
        <v>143</v>
      </c>
      <c r="R274" s="13"/>
      <c r="S274" s="13" t="s">
        <v>126</v>
      </c>
      <c r="T274" s="15" t="s">
        <v>126</v>
      </c>
      <c r="U274" s="15" t="b">
        <v>0</v>
      </c>
      <c r="V274" s="15" t="b">
        <v>0</v>
      </c>
      <c r="W274" s="23">
        <v>43501.617372685185</v>
      </c>
      <c r="X274" s="16">
        <v>1</v>
      </c>
      <c r="Y274" s="24">
        <v>43496</v>
      </c>
      <c r="Z274" s="24"/>
      <c r="AA274" s="6"/>
      <c r="AB274" s="4"/>
      <c r="AC274" t="str">
        <f t="shared" si="21"/>
        <v>NO</v>
      </c>
      <c r="AD274" t="str">
        <f t="shared" si="22"/>
        <v/>
      </c>
      <c r="AE274" t="str">
        <f t="shared" si="23"/>
        <v/>
      </c>
      <c r="AF274" t="str">
        <f t="shared" si="24"/>
        <v/>
      </c>
    </row>
    <row r="275" spans="1:32" x14ac:dyDescent="0.25">
      <c r="A275" s="3" t="str">
        <f t="shared" si="20"/>
        <v>73829-4</v>
      </c>
      <c r="B275" s="5">
        <v>73829</v>
      </c>
      <c r="C275" s="6" t="s">
        <v>2940</v>
      </c>
      <c r="D275" s="5">
        <v>4</v>
      </c>
      <c r="E275" s="42">
        <v>1</v>
      </c>
      <c r="F275" s="8" t="s">
        <v>19</v>
      </c>
      <c r="G275" s="8">
        <v>43502</v>
      </c>
      <c r="H275" s="9">
        <v>2</v>
      </c>
      <c r="I275" s="7">
        <v>7</v>
      </c>
      <c r="J275" s="6" t="s">
        <v>37</v>
      </c>
      <c r="K275" s="6"/>
      <c r="L275" s="6" t="b">
        <v>0</v>
      </c>
      <c r="M275" s="3" t="s">
        <v>126</v>
      </c>
      <c r="N275" s="3" t="s">
        <v>126</v>
      </c>
      <c r="O275" s="3" t="s">
        <v>143</v>
      </c>
      <c r="P275" s="3" t="s">
        <v>143</v>
      </c>
      <c r="Q275" s="3" t="s">
        <v>143</v>
      </c>
      <c r="R275" s="3"/>
      <c r="S275" s="3" t="s">
        <v>126</v>
      </c>
      <c r="T275" s="10" t="s">
        <v>125</v>
      </c>
      <c r="U275" s="10" t="b">
        <v>1</v>
      </c>
      <c r="V275" s="10" t="b">
        <v>0</v>
      </c>
      <c r="W275" s="25">
        <v>43497.332858796297</v>
      </c>
      <c r="X275" s="11" t="s">
        <v>256</v>
      </c>
      <c r="Y275" s="26">
        <v>43495</v>
      </c>
      <c r="Z275" s="26"/>
      <c r="AA275" s="6"/>
      <c r="AB275" s="4"/>
      <c r="AC275" t="str">
        <f t="shared" si="21"/>
        <v>NO</v>
      </c>
      <c r="AD275" t="str">
        <f t="shared" si="22"/>
        <v/>
      </c>
      <c r="AE275" t="str">
        <f t="shared" si="23"/>
        <v/>
      </c>
      <c r="AF275" t="str">
        <f t="shared" si="24"/>
        <v/>
      </c>
    </row>
    <row r="276" spans="1:32" x14ac:dyDescent="0.25">
      <c r="A276" s="13" t="str">
        <f t="shared" si="20"/>
        <v>73829-5</v>
      </c>
      <c r="B276" s="5">
        <v>73829</v>
      </c>
      <c r="C276" s="6" t="s">
        <v>2941</v>
      </c>
      <c r="D276" s="5">
        <v>5</v>
      </c>
      <c r="E276" s="42">
        <v>1</v>
      </c>
      <c r="F276" s="8" t="s">
        <v>19</v>
      </c>
      <c r="G276" s="8">
        <v>43502</v>
      </c>
      <c r="H276" s="9">
        <v>3</v>
      </c>
      <c r="I276" s="7">
        <v>7</v>
      </c>
      <c r="J276" s="6" t="s">
        <v>37</v>
      </c>
      <c r="K276" s="6"/>
      <c r="L276" s="6" t="b">
        <v>0</v>
      </c>
      <c r="M276" s="13" t="s">
        <v>126</v>
      </c>
      <c r="N276" s="13" t="s">
        <v>126</v>
      </c>
      <c r="O276" s="13" t="s">
        <v>143</v>
      </c>
      <c r="P276" s="13" t="s">
        <v>143</v>
      </c>
      <c r="Q276" s="13" t="s">
        <v>143</v>
      </c>
      <c r="R276" s="13"/>
      <c r="S276" s="13" t="s">
        <v>126</v>
      </c>
      <c r="T276" s="15" t="s">
        <v>125</v>
      </c>
      <c r="U276" s="15" t="b">
        <v>1</v>
      </c>
      <c r="V276" s="15" t="b">
        <v>0</v>
      </c>
      <c r="W276" s="23">
        <v>43497.332951388889</v>
      </c>
      <c r="X276" s="16">
        <v>1</v>
      </c>
      <c r="Y276" s="24">
        <v>43496</v>
      </c>
      <c r="Z276" s="24"/>
      <c r="AA276" s="6"/>
      <c r="AB276" s="4"/>
      <c r="AC276" t="str">
        <f t="shared" si="21"/>
        <v>NO</v>
      </c>
      <c r="AD276" t="str">
        <f t="shared" si="22"/>
        <v/>
      </c>
      <c r="AE276" t="str">
        <f t="shared" si="23"/>
        <v/>
      </c>
      <c r="AF276" t="str">
        <f t="shared" si="24"/>
        <v/>
      </c>
    </row>
    <row r="277" spans="1:32" x14ac:dyDescent="0.25">
      <c r="A277" s="3" t="str">
        <f t="shared" si="20"/>
        <v>73829-6</v>
      </c>
      <c r="B277" s="5">
        <v>73829</v>
      </c>
      <c r="C277" s="6" t="s">
        <v>147</v>
      </c>
      <c r="D277" s="5">
        <v>6</v>
      </c>
      <c r="E277" s="42">
        <v>1</v>
      </c>
      <c r="F277" s="8" t="s">
        <v>19</v>
      </c>
      <c r="G277" s="8">
        <v>43502</v>
      </c>
      <c r="H277" s="9">
        <v>1</v>
      </c>
      <c r="I277" s="7">
        <v>7</v>
      </c>
      <c r="J277" s="6" t="s">
        <v>37</v>
      </c>
      <c r="K277" s="6"/>
      <c r="L277" s="6" t="b">
        <v>0</v>
      </c>
      <c r="M277" s="3" t="s">
        <v>126</v>
      </c>
      <c r="N277" s="3" t="s">
        <v>126</v>
      </c>
      <c r="O277" s="3" t="s">
        <v>143</v>
      </c>
      <c r="P277" s="3" t="s">
        <v>143</v>
      </c>
      <c r="Q277" s="3" t="s">
        <v>143</v>
      </c>
      <c r="R277" s="3"/>
      <c r="S277" s="3" t="s">
        <v>126</v>
      </c>
      <c r="T277" s="10" t="s">
        <v>125</v>
      </c>
      <c r="U277" s="10" t="b">
        <v>1</v>
      </c>
      <c r="V277" s="10" t="b">
        <v>0</v>
      </c>
      <c r="W277" s="25">
        <v>43497.332870370374</v>
      </c>
      <c r="X277" s="11">
        <v>1</v>
      </c>
      <c r="Y277" s="26">
        <v>43496</v>
      </c>
      <c r="Z277" s="26"/>
      <c r="AA277" s="6"/>
      <c r="AB277" s="4"/>
      <c r="AC277" t="str">
        <f t="shared" si="21"/>
        <v>NO</v>
      </c>
      <c r="AD277" t="str">
        <f t="shared" si="22"/>
        <v/>
      </c>
      <c r="AE277" t="str">
        <f t="shared" si="23"/>
        <v/>
      </c>
      <c r="AF277" t="str">
        <f t="shared" si="24"/>
        <v/>
      </c>
    </row>
    <row r="278" spans="1:32" x14ac:dyDescent="0.25">
      <c r="A278" s="13" t="str">
        <f t="shared" si="20"/>
        <v>73829-7</v>
      </c>
      <c r="B278" s="5">
        <v>73829</v>
      </c>
      <c r="C278" s="6" t="s">
        <v>352</v>
      </c>
      <c r="D278" s="5">
        <v>7</v>
      </c>
      <c r="E278" s="7">
        <v>1</v>
      </c>
      <c r="F278" s="14" t="s">
        <v>19</v>
      </c>
      <c r="G278" s="14">
        <v>43502</v>
      </c>
      <c r="H278" s="9">
        <v>1</v>
      </c>
      <c r="I278" s="7">
        <v>7</v>
      </c>
      <c r="J278" s="6" t="s">
        <v>37</v>
      </c>
      <c r="K278" s="6"/>
      <c r="L278" s="6" t="b">
        <v>0</v>
      </c>
      <c r="M278" s="13" t="s">
        <v>126</v>
      </c>
      <c r="N278" s="13" t="s">
        <v>126</v>
      </c>
      <c r="O278" s="13" t="s">
        <v>143</v>
      </c>
      <c r="P278" s="13" t="s">
        <v>143</v>
      </c>
      <c r="Q278" s="13" t="s">
        <v>143</v>
      </c>
      <c r="R278" s="13"/>
      <c r="S278" s="13" t="s">
        <v>126</v>
      </c>
      <c r="T278" s="15" t="s">
        <v>125</v>
      </c>
      <c r="U278" s="15" t="b">
        <v>1</v>
      </c>
      <c r="V278" s="15" t="b">
        <v>0</v>
      </c>
      <c r="W278" s="23">
        <v>43497.332881944443</v>
      </c>
      <c r="X278" s="16">
        <v>15</v>
      </c>
      <c r="Y278" s="24">
        <v>43496</v>
      </c>
      <c r="Z278" s="24"/>
      <c r="AA278" s="6"/>
      <c r="AB278" s="4"/>
      <c r="AC278" t="str">
        <f t="shared" si="21"/>
        <v>NO</v>
      </c>
      <c r="AD278" t="str">
        <f t="shared" si="22"/>
        <v/>
      </c>
      <c r="AE278" t="str">
        <f t="shared" si="23"/>
        <v/>
      </c>
      <c r="AF278" t="str">
        <f t="shared" si="24"/>
        <v/>
      </c>
    </row>
    <row r="279" spans="1:32" x14ac:dyDescent="0.25">
      <c r="A279" s="3" t="str">
        <f t="shared" si="20"/>
        <v>73829-8</v>
      </c>
      <c r="B279" s="5">
        <v>73829</v>
      </c>
      <c r="C279" s="6" t="s">
        <v>132</v>
      </c>
      <c r="D279" s="5">
        <v>8</v>
      </c>
      <c r="E279" s="7">
        <v>1</v>
      </c>
      <c r="F279" s="14" t="s">
        <v>19</v>
      </c>
      <c r="G279" s="14">
        <v>43502</v>
      </c>
      <c r="H279" s="9">
        <v>1</v>
      </c>
      <c r="I279" s="7">
        <v>7</v>
      </c>
      <c r="J279" s="6" t="s">
        <v>37</v>
      </c>
      <c r="K279" s="6" t="s">
        <v>141</v>
      </c>
      <c r="L279" s="6" t="b">
        <v>1</v>
      </c>
      <c r="M279" s="3" t="s">
        <v>126</v>
      </c>
      <c r="N279" s="3" t="s">
        <v>126</v>
      </c>
      <c r="O279" s="3" t="s">
        <v>143</v>
      </c>
      <c r="P279" s="3" t="s">
        <v>143</v>
      </c>
      <c r="Q279" s="3" t="s">
        <v>143</v>
      </c>
      <c r="R279" s="3"/>
      <c r="S279" s="3" t="s">
        <v>126</v>
      </c>
      <c r="T279" s="10" t="s">
        <v>126</v>
      </c>
      <c r="U279" s="10" t="b">
        <v>1</v>
      </c>
      <c r="V279" s="10" t="b">
        <v>0</v>
      </c>
      <c r="W279" s="25">
        <v>43497.332881944443</v>
      </c>
      <c r="X279" s="11">
        <v>15</v>
      </c>
      <c r="Y279" s="26">
        <v>43496</v>
      </c>
      <c r="Z279" s="26"/>
      <c r="AA279" s="6"/>
      <c r="AB279" s="4"/>
      <c r="AC279" t="str">
        <f t="shared" si="21"/>
        <v>NO</v>
      </c>
      <c r="AD279" t="str">
        <f t="shared" si="22"/>
        <v/>
      </c>
      <c r="AE279" t="str">
        <f t="shared" si="23"/>
        <v/>
      </c>
      <c r="AF279" t="str">
        <f t="shared" si="24"/>
        <v/>
      </c>
    </row>
    <row r="280" spans="1:32" x14ac:dyDescent="0.25">
      <c r="A280" s="13" t="str">
        <f t="shared" si="20"/>
        <v>73887-10</v>
      </c>
      <c r="B280" s="5">
        <v>73887</v>
      </c>
      <c r="C280" s="6" t="s">
        <v>347</v>
      </c>
      <c r="D280" s="5">
        <v>10</v>
      </c>
      <c r="E280" s="7">
        <v>1</v>
      </c>
      <c r="F280" s="14" t="s">
        <v>18</v>
      </c>
      <c r="G280" s="14">
        <v>43501</v>
      </c>
      <c r="H280" s="9">
        <v>2</v>
      </c>
      <c r="I280" s="7">
        <v>18</v>
      </c>
      <c r="J280" s="6" t="s">
        <v>128</v>
      </c>
      <c r="K280" s="6"/>
      <c r="L280" s="6" t="b">
        <v>0</v>
      </c>
      <c r="M280" s="13"/>
      <c r="N280" s="13" t="s">
        <v>126</v>
      </c>
      <c r="O280" s="13" t="s">
        <v>143</v>
      </c>
      <c r="P280" s="13" t="s">
        <v>143</v>
      </c>
      <c r="Q280" s="13" t="s">
        <v>143</v>
      </c>
      <c r="R280" s="13"/>
      <c r="S280" s="13" t="s">
        <v>126</v>
      </c>
      <c r="T280" s="15" t="s">
        <v>125</v>
      </c>
      <c r="U280" s="15" t="b">
        <v>1</v>
      </c>
      <c r="V280" s="15" t="b">
        <v>0</v>
      </c>
      <c r="W280" s="23">
        <v>43497.349629629629</v>
      </c>
      <c r="X280" s="16"/>
      <c r="Y280" s="24">
        <v>43493</v>
      </c>
      <c r="Z280" s="24" t="s">
        <v>212</v>
      </c>
      <c r="AA280" s="6"/>
      <c r="AB280" s="4"/>
      <c r="AC280" t="str">
        <f t="shared" si="21"/>
        <v>NO</v>
      </c>
      <c r="AD280" t="str">
        <f t="shared" si="22"/>
        <v/>
      </c>
      <c r="AE280" t="str">
        <f t="shared" si="23"/>
        <v/>
      </c>
      <c r="AF280" t="str">
        <f t="shared" si="24"/>
        <v/>
      </c>
    </row>
    <row r="281" spans="1:32" x14ac:dyDescent="0.25">
      <c r="A281" s="3" t="str">
        <f t="shared" si="20"/>
        <v>73887-1</v>
      </c>
      <c r="B281" s="5">
        <v>73887</v>
      </c>
      <c r="C281" s="6" t="s">
        <v>148</v>
      </c>
      <c r="D281" s="5">
        <v>1</v>
      </c>
      <c r="E281" s="7">
        <v>1</v>
      </c>
      <c r="F281" s="14" t="s">
        <v>18</v>
      </c>
      <c r="G281" s="14">
        <v>43501</v>
      </c>
      <c r="H281" s="9">
        <v>1</v>
      </c>
      <c r="I281" s="7">
        <v>18</v>
      </c>
      <c r="J281" s="6" t="s">
        <v>128</v>
      </c>
      <c r="K281" s="6"/>
      <c r="L281" s="6" t="b">
        <v>0</v>
      </c>
      <c r="M281" s="3"/>
      <c r="N281" s="3" t="s">
        <v>126</v>
      </c>
      <c r="O281" s="3" t="s">
        <v>143</v>
      </c>
      <c r="P281" s="3" t="s">
        <v>143</v>
      </c>
      <c r="Q281" s="3" t="s">
        <v>143</v>
      </c>
      <c r="R281" s="3"/>
      <c r="S281" s="3" t="s">
        <v>126</v>
      </c>
      <c r="T281" s="10" t="s">
        <v>126</v>
      </c>
      <c r="U281" s="10" t="b">
        <v>1</v>
      </c>
      <c r="V281" s="10" t="b">
        <v>0</v>
      </c>
      <c r="W281" s="25">
        <v>43497.349479166667</v>
      </c>
      <c r="X281" s="11">
        <v>6</v>
      </c>
      <c r="Y281" s="26">
        <v>43493</v>
      </c>
      <c r="Z281" s="26" t="s">
        <v>212</v>
      </c>
      <c r="AA281" s="6"/>
      <c r="AB281" s="4"/>
      <c r="AC281" t="str">
        <f t="shared" si="21"/>
        <v>NO</v>
      </c>
      <c r="AD281" t="str">
        <f t="shared" si="22"/>
        <v/>
      </c>
      <c r="AE281" t="str">
        <f t="shared" si="23"/>
        <v/>
      </c>
      <c r="AF281" t="str">
        <f t="shared" si="24"/>
        <v/>
      </c>
    </row>
    <row r="282" spans="1:32" x14ac:dyDescent="0.25">
      <c r="A282" s="13" t="str">
        <f t="shared" si="20"/>
        <v>73887-11</v>
      </c>
      <c r="B282" s="5">
        <v>73887</v>
      </c>
      <c r="C282" s="6" t="s">
        <v>330</v>
      </c>
      <c r="D282" s="5">
        <v>11</v>
      </c>
      <c r="E282" s="7">
        <v>1</v>
      </c>
      <c r="F282" s="14" t="s">
        <v>18</v>
      </c>
      <c r="G282" s="14">
        <v>43501</v>
      </c>
      <c r="H282" s="9">
        <v>1</v>
      </c>
      <c r="I282" s="7">
        <v>18</v>
      </c>
      <c r="J282" s="6" t="s">
        <v>128</v>
      </c>
      <c r="K282" s="6"/>
      <c r="L282" s="6" t="b">
        <v>0</v>
      </c>
      <c r="M282" s="13"/>
      <c r="N282" s="13" t="s">
        <v>126</v>
      </c>
      <c r="O282" s="13" t="s">
        <v>143</v>
      </c>
      <c r="P282" s="13" t="s">
        <v>143</v>
      </c>
      <c r="Q282" s="13" t="s">
        <v>143</v>
      </c>
      <c r="R282" s="13"/>
      <c r="S282" s="13" t="s">
        <v>126</v>
      </c>
      <c r="T282" s="15" t="s">
        <v>125</v>
      </c>
      <c r="U282" s="15" t="b">
        <v>1</v>
      </c>
      <c r="V282" s="15" t="b">
        <v>0</v>
      </c>
      <c r="W282" s="23">
        <v>43497.349641203706</v>
      </c>
      <c r="X282" s="16"/>
      <c r="Y282" s="24">
        <v>43493</v>
      </c>
      <c r="Z282" s="24" t="s">
        <v>212</v>
      </c>
      <c r="AA282" s="6"/>
      <c r="AB282" s="4"/>
      <c r="AC282" t="str">
        <f t="shared" si="21"/>
        <v>NO</v>
      </c>
      <c r="AD282" t="str">
        <f t="shared" si="22"/>
        <v/>
      </c>
      <c r="AE282" t="str">
        <f t="shared" si="23"/>
        <v/>
      </c>
      <c r="AF282" t="str">
        <f t="shared" si="24"/>
        <v/>
      </c>
    </row>
    <row r="283" spans="1:32" x14ac:dyDescent="0.25">
      <c r="A283" s="3" t="str">
        <f t="shared" si="20"/>
        <v>73887-12</v>
      </c>
      <c r="B283" s="5">
        <v>73887</v>
      </c>
      <c r="C283" s="6" t="s">
        <v>148</v>
      </c>
      <c r="D283" s="5">
        <v>12</v>
      </c>
      <c r="E283" s="7">
        <v>1</v>
      </c>
      <c r="F283" s="14" t="s">
        <v>18</v>
      </c>
      <c r="G283" s="14">
        <v>43501</v>
      </c>
      <c r="H283" s="9">
        <v>1</v>
      </c>
      <c r="I283" s="7">
        <v>18</v>
      </c>
      <c r="J283" s="6" t="s">
        <v>128</v>
      </c>
      <c r="K283" s="6"/>
      <c r="L283" s="6" t="b">
        <v>0</v>
      </c>
      <c r="M283" s="3"/>
      <c r="N283" s="3" t="s">
        <v>126</v>
      </c>
      <c r="O283" s="3" t="s">
        <v>143</v>
      </c>
      <c r="P283" s="3" t="s">
        <v>143</v>
      </c>
      <c r="Q283" s="3" t="s">
        <v>143</v>
      </c>
      <c r="R283" s="3"/>
      <c r="S283" s="3" t="s">
        <v>126</v>
      </c>
      <c r="T283" s="10" t="s">
        <v>126</v>
      </c>
      <c r="U283" s="10" t="b">
        <v>1</v>
      </c>
      <c r="V283" s="10" t="b">
        <v>0</v>
      </c>
      <c r="W283" s="25">
        <v>43497.349652777775</v>
      </c>
      <c r="X283" s="11"/>
      <c r="Y283" s="26">
        <v>43493</v>
      </c>
      <c r="Z283" s="26" t="s">
        <v>212</v>
      </c>
      <c r="AA283" s="6"/>
      <c r="AB283" s="4"/>
      <c r="AC283" t="str">
        <f t="shared" si="21"/>
        <v>NO</v>
      </c>
      <c r="AD283" t="str">
        <f t="shared" si="22"/>
        <v/>
      </c>
      <c r="AE283" t="str">
        <f t="shared" si="23"/>
        <v/>
      </c>
      <c r="AF283" t="str">
        <f t="shared" si="24"/>
        <v/>
      </c>
    </row>
    <row r="284" spans="1:32" x14ac:dyDescent="0.25">
      <c r="A284" s="13" t="str">
        <f t="shared" si="20"/>
        <v>73887-13</v>
      </c>
      <c r="B284" s="5">
        <v>73887</v>
      </c>
      <c r="C284" s="6" t="s">
        <v>135</v>
      </c>
      <c r="D284" s="5">
        <v>13</v>
      </c>
      <c r="E284" s="7">
        <v>1</v>
      </c>
      <c r="F284" s="8" t="s">
        <v>18</v>
      </c>
      <c r="G284" s="8">
        <v>43501</v>
      </c>
      <c r="H284" s="9">
        <v>1</v>
      </c>
      <c r="I284" s="7">
        <v>18</v>
      </c>
      <c r="J284" s="40" t="s">
        <v>128</v>
      </c>
      <c r="K284" s="6"/>
      <c r="L284" s="6" t="b">
        <v>0</v>
      </c>
      <c r="M284" s="13"/>
      <c r="N284" s="13" t="s">
        <v>126</v>
      </c>
      <c r="O284" s="13" t="s">
        <v>143</v>
      </c>
      <c r="P284" s="13" t="s">
        <v>143</v>
      </c>
      <c r="Q284" s="13" t="s">
        <v>143</v>
      </c>
      <c r="R284" s="13"/>
      <c r="S284" s="13" t="s">
        <v>126</v>
      </c>
      <c r="T284" s="15" t="s">
        <v>126</v>
      </c>
      <c r="U284" s="15" t="b">
        <v>1</v>
      </c>
      <c r="V284" s="15" t="b">
        <v>0</v>
      </c>
      <c r="W284" s="23">
        <v>43497.349675925929</v>
      </c>
      <c r="X284" s="16"/>
      <c r="Y284" s="24">
        <v>43493</v>
      </c>
      <c r="Z284" s="17" t="s">
        <v>212</v>
      </c>
      <c r="AA284" s="6"/>
      <c r="AB284" s="4"/>
      <c r="AC284" t="str">
        <f t="shared" si="21"/>
        <v>NO</v>
      </c>
      <c r="AD284" t="str">
        <f t="shared" si="22"/>
        <v/>
      </c>
      <c r="AE284" t="str">
        <f t="shared" si="23"/>
        <v/>
      </c>
      <c r="AF284" t="str">
        <f t="shared" si="24"/>
        <v/>
      </c>
    </row>
    <row r="285" spans="1:32" x14ac:dyDescent="0.25">
      <c r="A285" s="3" t="str">
        <f t="shared" si="20"/>
        <v>73887-15</v>
      </c>
      <c r="B285" s="5">
        <v>73887</v>
      </c>
      <c r="C285" s="6" t="s">
        <v>180</v>
      </c>
      <c r="D285" s="5">
        <v>15</v>
      </c>
      <c r="E285" s="7">
        <v>1</v>
      </c>
      <c r="F285" s="8" t="s">
        <v>18</v>
      </c>
      <c r="G285" s="8">
        <v>43501</v>
      </c>
      <c r="H285" s="9">
        <v>7</v>
      </c>
      <c r="I285" s="7">
        <v>18</v>
      </c>
      <c r="J285" s="40" t="s">
        <v>31</v>
      </c>
      <c r="K285" s="6" t="s">
        <v>156</v>
      </c>
      <c r="L285" s="6" t="b">
        <v>1</v>
      </c>
      <c r="M285" s="3"/>
      <c r="N285" s="3" t="s">
        <v>126</v>
      </c>
      <c r="O285" s="3" t="s">
        <v>143</v>
      </c>
      <c r="P285" s="3" t="s">
        <v>143</v>
      </c>
      <c r="Q285" s="3"/>
      <c r="R285" s="3"/>
      <c r="S285" s="3" t="s">
        <v>126</v>
      </c>
      <c r="T285" s="10" t="s">
        <v>126</v>
      </c>
      <c r="U285" s="10" t="b">
        <v>1</v>
      </c>
      <c r="V285" s="10" t="b">
        <v>0</v>
      </c>
      <c r="W285" s="25">
        <v>43497.349687499998</v>
      </c>
      <c r="X285" s="11"/>
      <c r="Y285" s="26"/>
      <c r="Z285" s="26" t="s">
        <v>212</v>
      </c>
      <c r="AA285" s="6"/>
      <c r="AB285" s="4"/>
      <c r="AC285" t="str">
        <f t="shared" si="21"/>
        <v>NO</v>
      </c>
      <c r="AD285" t="str">
        <f t="shared" si="22"/>
        <v/>
      </c>
      <c r="AE285" t="str">
        <f t="shared" si="23"/>
        <v>+Cartridge</v>
      </c>
      <c r="AF285" t="str">
        <f t="shared" si="24"/>
        <v>+Cartridge</v>
      </c>
    </row>
    <row r="286" spans="1:32" x14ac:dyDescent="0.25">
      <c r="A286" s="13" t="str">
        <f t="shared" si="20"/>
        <v>73887-16</v>
      </c>
      <c r="B286" s="5">
        <v>73887</v>
      </c>
      <c r="C286" s="6" t="s">
        <v>148</v>
      </c>
      <c r="D286" s="5">
        <v>16</v>
      </c>
      <c r="E286" s="7">
        <v>1</v>
      </c>
      <c r="F286" s="14" t="s">
        <v>18</v>
      </c>
      <c r="G286" s="14">
        <v>43501</v>
      </c>
      <c r="H286" s="9">
        <v>1</v>
      </c>
      <c r="I286" s="7">
        <v>18</v>
      </c>
      <c r="J286" s="6" t="s">
        <v>128</v>
      </c>
      <c r="K286" s="6"/>
      <c r="L286" s="6" t="b">
        <v>0</v>
      </c>
      <c r="M286" s="13"/>
      <c r="N286" s="13" t="s">
        <v>126</v>
      </c>
      <c r="O286" s="13" t="s">
        <v>143</v>
      </c>
      <c r="P286" s="13" t="s">
        <v>143</v>
      </c>
      <c r="Q286" s="13" t="s">
        <v>143</v>
      </c>
      <c r="R286" s="13"/>
      <c r="S286" s="13" t="s">
        <v>126</v>
      </c>
      <c r="T286" s="15" t="s">
        <v>125</v>
      </c>
      <c r="U286" s="15" t="b">
        <v>1</v>
      </c>
      <c r="V286" s="15" t="b">
        <v>0</v>
      </c>
      <c r="W286" s="23">
        <v>43497.349699074075</v>
      </c>
      <c r="X286" s="16"/>
      <c r="Y286" s="24">
        <v>43493</v>
      </c>
      <c r="Z286" s="24" t="s">
        <v>212</v>
      </c>
      <c r="AA286" s="6"/>
      <c r="AB286" s="4"/>
      <c r="AC286" t="str">
        <f t="shared" si="21"/>
        <v>NO</v>
      </c>
      <c r="AD286" t="str">
        <f t="shared" si="22"/>
        <v/>
      </c>
      <c r="AE286" t="str">
        <f t="shared" si="23"/>
        <v/>
      </c>
      <c r="AF286" t="str">
        <f t="shared" si="24"/>
        <v/>
      </c>
    </row>
    <row r="287" spans="1:32" x14ac:dyDescent="0.25">
      <c r="A287" s="3" t="str">
        <f t="shared" si="20"/>
        <v>73887-18</v>
      </c>
      <c r="B287" s="5">
        <v>73887</v>
      </c>
      <c r="C287" s="6" t="s">
        <v>135</v>
      </c>
      <c r="D287" s="5">
        <v>18</v>
      </c>
      <c r="E287" s="7">
        <v>1</v>
      </c>
      <c r="F287" s="14" t="s">
        <v>18</v>
      </c>
      <c r="G287" s="14">
        <v>43501</v>
      </c>
      <c r="H287" s="9">
        <v>1</v>
      </c>
      <c r="I287" s="7">
        <v>18</v>
      </c>
      <c r="J287" s="6" t="s">
        <v>128</v>
      </c>
      <c r="K287" s="6"/>
      <c r="L287" s="6" t="b">
        <v>0</v>
      </c>
      <c r="M287" s="3"/>
      <c r="N287" s="3" t="s">
        <v>126</v>
      </c>
      <c r="O287" s="3" t="s">
        <v>143</v>
      </c>
      <c r="P287" s="3" t="s">
        <v>143</v>
      </c>
      <c r="Q287" s="3" t="s">
        <v>143</v>
      </c>
      <c r="R287" s="3"/>
      <c r="S287" s="3" t="s">
        <v>126</v>
      </c>
      <c r="T287" s="10" t="s">
        <v>125</v>
      </c>
      <c r="U287" s="10" t="b">
        <v>1</v>
      </c>
      <c r="V287" s="10" t="b">
        <v>0</v>
      </c>
      <c r="W287" s="25">
        <v>43497.349722222221</v>
      </c>
      <c r="X287" s="11"/>
      <c r="Y287" s="26">
        <v>43493</v>
      </c>
      <c r="Z287" s="26" t="s">
        <v>212</v>
      </c>
      <c r="AA287" s="6"/>
      <c r="AB287" s="4"/>
      <c r="AC287" t="str">
        <f t="shared" si="21"/>
        <v>NO</v>
      </c>
      <c r="AD287" t="str">
        <f t="shared" si="22"/>
        <v/>
      </c>
      <c r="AE287" t="str">
        <f t="shared" si="23"/>
        <v/>
      </c>
      <c r="AF287" t="str">
        <f t="shared" si="24"/>
        <v/>
      </c>
    </row>
    <row r="288" spans="1:32" x14ac:dyDescent="0.25">
      <c r="A288" s="13" t="str">
        <f t="shared" si="20"/>
        <v>73887-19</v>
      </c>
      <c r="B288" s="5">
        <v>73887</v>
      </c>
      <c r="C288" s="6" t="s">
        <v>135</v>
      </c>
      <c r="D288" s="5">
        <v>19</v>
      </c>
      <c r="E288" s="7">
        <v>1</v>
      </c>
      <c r="F288" s="8" t="s">
        <v>18</v>
      </c>
      <c r="G288" s="8">
        <v>43501</v>
      </c>
      <c r="H288" s="9">
        <v>1</v>
      </c>
      <c r="I288" s="7">
        <v>18</v>
      </c>
      <c r="J288" s="6" t="s">
        <v>128</v>
      </c>
      <c r="K288" s="6"/>
      <c r="L288" s="6" t="b">
        <v>0</v>
      </c>
      <c r="M288" s="13"/>
      <c r="N288" s="13" t="s">
        <v>126</v>
      </c>
      <c r="O288" s="13" t="s">
        <v>143</v>
      </c>
      <c r="P288" s="13" t="s">
        <v>143</v>
      </c>
      <c r="Q288" s="13" t="s">
        <v>143</v>
      </c>
      <c r="R288" s="13"/>
      <c r="S288" s="13" t="s">
        <v>126</v>
      </c>
      <c r="T288" s="15" t="s">
        <v>125</v>
      </c>
      <c r="U288" s="15" t="b">
        <v>1</v>
      </c>
      <c r="V288" s="15" t="b">
        <v>0</v>
      </c>
      <c r="W288" s="23">
        <v>43497.349432870367</v>
      </c>
      <c r="X288" s="16"/>
      <c r="Y288" s="24">
        <v>43493</v>
      </c>
      <c r="Z288" s="24" t="s">
        <v>212</v>
      </c>
      <c r="AA288" s="6"/>
      <c r="AB288" s="4"/>
      <c r="AC288" t="str">
        <f t="shared" si="21"/>
        <v>NO</v>
      </c>
      <c r="AD288" t="str">
        <f t="shared" si="22"/>
        <v/>
      </c>
      <c r="AE288" t="str">
        <f t="shared" si="23"/>
        <v/>
      </c>
      <c r="AF288" t="str">
        <f t="shared" si="24"/>
        <v/>
      </c>
    </row>
    <row r="289" spans="1:32" x14ac:dyDescent="0.25">
      <c r="A289" s="3" t="str">
        <f t="shared" si="20"/>
        <v>73887-20</v>
      </c>
      <c r="B289" s="5">
        <v>73887</v>
      </c>
      <c r="C289" s="6" t="s">
        <v>352</v>
      </c>
      <c r="D289" s="5">
        <v>20</v>
      </c>
      <c r="E289" s="7">
        <v>1</v>
      </c>
      <c r="F289" s="14" t="s">
        <v>18</v>
      </c>
      <c r="G289" s="14">
        <v>43501</v>
      </c>
      <c r="H289" s="9">
        <v>1</v>
      </c>
      <c r="I289" s="7">
        <v>18</v>
      </c>
      <c r="J289" s="6" t="s">
        <v>128</v>
      </c>
      <c r="K289" s="6"/>
      <c r="L289" s="6" t="b">
        <v>0</v>
      </c>
      <c r="M289" s="3"/>
      <c r="N289" s="3" t="s">
        <v>126</v>
      </c>
      <c r="O289" s="3" t="s">
        <v>143</v>
      </c>
      <c r="P289" s="3" t="s">
        <v>143</v>
      </c>
      <c r="Q289" s="3" t="s">
        <v>143</v>
      </c>
      <c r="R289" s="3"/>
      <c r="S289" s="3" t="s">
        <v>126</v>
      </c>
      <c r="T289" s="10" t="s">
        <v>125</v>
      </c>
      <c r="U289" s="10" t="b">
        <v>1</v>
      </c>
      <c r="V289" s="10" t="b">
        <v>0</v>
      </c>
      <c r="W289" s="25">
        <v>43497.349409722221</v>
      </c>
      <c r="X289" s="11"/>
      <c r="Y289" s="26">
        <v>43493</v>
      </c>
      <c r="Z289" s="12" t="s">
        <v>212</v>
      </c>
      <c r="AA289" s="6"/>
      <c r="AB289" s="4"/>
      <c r="AC289" t="str">
        <f t="shared" si="21"/>
        <v>NO</v>
      </c>
      <c r="AD289" t="str">
        <f t="shared" si="22"/>
        <v/>
      </c>
      <c r="AE289" t="str">
        <f t="shared" si="23"/>
        <v/>
      </c>
      <c r="AF289" t="str">
        <f t="shared" si="24"/>
        <v/>
      </c>
    </row>
    <row r="290" spans="1:32" x14ac:dyDescent="0.25">
      <c r="A290" s="13" t="str">
        <f t="shared" si="20"/>
        <v>73887-21</v>
      </c>
      <c r="B290" s="5">
        <v>73887</v>
      </c>
      <c r="C290" s="6" t="s">
        <v>148</v>
      </c>
      <c r="D290" s="5">
        <v>21</v>
      </c>
      <c r="E290" s="7">
        <v>1</v>
      </c>
      <c r="F290" s="14" t="s">
        <v>18</v>
      </c>
      <c r="G290" s="14">
        <v>43501</v>
      </c>
      <c r="H290" s="9">
        <v>1</v>
      </c>
      <c r="I290" s="7">
        <v>18</v>
      </c>
      <c r="J290" s="6" t="s">
        <v>128</v>
      </c>
      <c r="K290" s="6"/>
      <c r="L290" s="6" t="b">
        <v>0</v>
      </c>
      <c r="M290" s="13"/>
      <c r="N290" s="13" t="s">
        <v>126</v>
      </c>
      <c r="O290" s="13" t="s">
        <v>143</v>
      </c>
      <c r="P290" s="13" t="s">
        <v>143</v>
      </c>
      <c r="Q290" s="13" t="s">
        <v>143</v>
      </c>
      <c r="R290" s="13"/>
      <c r="S290" s="13" t="s">
        <v>126</v>
      </c>
      <c r="T290" s="15" t="s">
        <v>125</v>
      </c>
      <c r="U290" s="15" t="b">
        <v>1</v>
      </c>
      <c r="V290" s="15" t="b">
        <v>0</v>
      </c>
      <c r="W290" s="23">
        <v>43497.349733796298</v>
      </c>
      <c r="X290" s="16"/>
      <c r="Y290" s="24">
        <v>43493</v>
      </c>
      <c r="Z290" s="24" t="s">
        <v>212</v>
      </c>
      <c r="AA290" s="6"/>
      <c r="AB290" s="4"/>
      <c r="AC290" t="str">
        <f t="shared" si="21"/>
        <v>NO</v>
      </c>
      <c r="AD290" t="str">
        <f t="shared" si="22"/>
        <v/>
      </c>
      <c r="AE290" t="str">
        <f t="shared" si="23"/>
        <v/>
      </c>
      <c r="AF290" t="str">
        <f t="shared" si="24"/>
        <v/>
      </c>
    </row>
    <row r="291" spans="1:32" x14ac:dyDescent="0.25">
      <c r="A291" s="3" t="str">
        <f t="shared" si="20"/>
        <v>73887-23</v>
      </c>
      <c r="B291" s="5">
        <v>73887</v>
      </c>
      <c r="C291" s="6" t="s">
        <v>330</v>
      </c>
      <c r="D291" s="5">
        <v>23</v>
      </c>
      <c r="E291" s="7">
        <v>1</v>
      </c>
      <c r="F291" s="14" t="s">
        <v>18</v>
      </c>
      <c r="G291" s="14">
        <v>43501</v>
      </c>
      <c r="H291" s="9">
        <v>1</v>
      </c>
      <c r="I291" s="7">
        <v>18</v>
      </c>
      <c r="J291" s="6" t="s">
        <v>128</v>
      </c>
      <c r="K291" s="6"/>
      <c r="L291" s="6" t="b">
        <v>0</v>
      </c>
      <c r="M291" s="3"/>
      <c r="N291" s="3" t="s">
        <v>126</v>
      </c>
      <c r="O291" s="3" t="s">
        <v>143</v>
      </c>
      <c r="P291" s="3" t="s">
        <v>143</v>
      </c>
      <c r="Q291" s="3" t="s">
        <v>143</v>
      </c>
      <c r="R291" s="3"/>
      <c r="S291" s="3" t="s">
        <v>126</v>
      </c>
      <c r="T291" s="10" t="s">
        <v>125</v>
      </c>
      <c r="U291" s="10" t="b">
        <v>1</v>
      </c>
      <c r="V291" s="10" t="b">
        <v>0</v>
      </c>
      <c r="W291" s="25">
        <v>43497.349745370368</v>
      </c>
      <c r="X291" s="11"/>
      <c r="Y291" s="26">
        <v>43493</v>
      </c>
      <c r="Z291" s="26" t="s">
        <v>212</v>
      </c>
      <c r="AA291" s="6"/>
      <c r="AB291" s="4"/>
      <c r="AC291" t="str">
        <f t="shared" si="21"/>
        <v>NO</v>
      </c>
      <c r="AD291" t="str">
        <f t="shared" si="22"/>
        <v/>
      </c>
      <c r="AE291" t="str">
        <f t="shared" si="23"/>
        <v/>
      </c>
      <c r="AF291" t="str">
        <f t="shared" si="24"/>
        <v/>
      </c>
    </row>
    <row r="292" spans="1:32" x14ac:dyDescent="0.25">
      <c r="A292" s="13" t="str">
        <f t="shared" si="20"/>
        <v>73887-24</v>
      </c>
      <c r="B292" s="5">
        <v>73887</v>
      </c>
      <c r="C292" s="6" t="s">
        <v>330</v>
      </c>
      <c r="D292" s="5">
        <v>24</v>
      </c>
      <c r="E292" s="7">
        <v>1</v>
      </c>
      <c r="F292" s="14" t="s">
        <v>18</v>
      </c>
      <c r="G292" s="14">
        <v>43501</v>
      </c>
      <c r="H292" s="9">
        <v>1</v>
      </c>
      <c r="I292" s="7">
        <v>18</v>
      </c>
      <c r="J292" s="6" t="s">
        <v>128</v>
      </c>
      <c r="K292" s="6"/>
      <c r="L292" s="6" t="b">
        <v>0</v>
      </c>
      <c r="M292" s="13"/>
      <c r="N292" s="13" t="s">
        <v>126</v>
      </c>
      <c r="O292" s="13" t="s">
        <v>143</v>
      </c>
      <c r="P292" s="13" t="s">
        <v>143</v>
      </c>
      <c r="Q292" s="13" t="s">
        <v>143</v>
      </c>
      <c r="R292" s="13"/>
      <c r="S292" s="13" t="s">
        <v>126</v>
      </c>
      <c r="T292" s="15" t="s">
        <v>125</v>
      </c>
      <c r="U292" s="15" t="b">
        <v>1</v>
      </c>
      <c r="V292" s="15" t="b">
        <v>0</v>
      </c>
      <c r="W292" s="23">
        <v>43497.349398148152</v>
      </c>
      <c r="X292" s="16"/>
      <c r="Y292" s="24">
        <v>43493</v>
      </c>
      <c r="Z292" s="24" t="s">
        <v>212</v>
      </c>
      <c r="AA292" s="6"/>
      <c r="AB292" s="4"/>
      <c r="AC292" t="str">
        <f t="shared" si="21"/>
        <v>NO</v>
      </c>
      <c r="AD292" t="str">
        <f t="shared" si="22"/>
        <v/>
      </c>
      <c r="AE292" t="str">
        <f t="shared" si="23"/>
        <v/>
      </c>
      <c r="AF292" t="str">
        <f t="shared" si="24"/>
        <v/>
      </c>
    </row>
    <row r="293" spans="1:32" x14ac:dyDescent="0.25">
      <c r="A293" s="3" t="str">
        <f t="shared" si="20"/>
        <v>73887-26</v>
      </c>
      <c r="B293" s="5">
        <v>73887</v>
      </c>
      <c r="C293" s="6" t="s">
        <v>135</v>
      </c>
      <c r="D293" s="5">
        <v>26</v>
      </c>
      <c r="E293" s="7">
        <v>1</v>
      </c>
      <c r="F293" s="14" t="s">
        <v>18</v>
      </c>
      <c r="G293" s="14">
        <v>43501</v>
      </c>
      <c r="H293" s="9">
        <v>1</v>
      </c>
      <c r="I293" s="7">
        <v>18</v>
      </c>
      <c r="J293" s="6" t="s">
        <v>128</v>
      </c>
      <c r="K293" s="6"/>
      <c r="L293" s="6" t="b">
        <v>0</v>
      </c>
      <c r="M293" s="3"/>
      <c r="N293" s="3" t="s">
        <v>126</v>
      </c>
      <c r="O293" s="3" t="s">
        <v>143</v>
      </c>
      <c r="P293" s="3" t="s">
        <v>143</v>
      </c>
      <c r="Q293" s="3" t="s">
        <v>143</v>
      </c>
      <c r="R293" s="3"/>
      <c r="S293" s="3" t="s">
        <v>126</v>
      </c>
      <c r="T293" s="10" t="s">
        <v>125</v>
      </c>
      <c r="U293" s="10" t="b">
        <v>1</v>
      </c>
      <c r="V293" s="10" t="b">
        <v>0</v>
      </c>
      <c r="W293" s="25">
        <v>43497.349386574075</v>
      </c>
      <c r="X293" s="11"/>
      <c r="Y293" s="26">
        <v>43493</v>
      </c>
      <c r="Z293" s="12" t="s">
        <v>212</v>
      </c>
      <c r="AA293" s="6"/>
      <c r="AB293" s="4"/>
      <c r="AC293" t="str">
        <f t="shared" si="21"/>
        <v>NO</v>
      </c>
      <c r="AD293" t="str">
        <f t="shared" si="22"/>
        <v/>
      </c>
      <c r="AE293" t="str">
        <f t="shared" si="23"/>
        <v/>
      </c>
      <c r="AF293" t="str">
        <f t="shared" si="24"/>
        <v/>
      </c>
    </row>
    <row r="294" spans="1:32" x14ac:dyDescent="0.25">
      <c r="A294" s="13" t="str">
        <f t="shared" si="20"/>
        <v>73887-3</v>
      </c>
      <c r="B294" s="5">
        <v>73887</v>
      </c>
      <c r="C294" s="6" t="s">
        <v>148</v>
      </c>
      <c r="D294" s="5">
        <v>3</v>
      </c>
      <c r="E294" s="7">
        <v>1</v>
      </c>
      <c r="F294" s="8" t="s">
        <v>18</v>
      </c>
      <c r="G294" s="8">
        <v>43501</v>
      </c>
      <c r="H294" s="9">
        <v>1</v>
      </c>
      <c r="I294" s="7">
        <v>18</v>
      </c>
      <c r="J294" s="6" t="s">
        <v>128</v>
      </c>
      <c r="K294" s="6"/>
      <c r="L294" s="6" t="b">
        <v>0</v>
      </c>
      <c r="M294" s="13"/>
      <c r="N294" s="13" t="s">
        <v>126</v>
      </c>
      <c r="O294" s="13" t="s">
        <v>143</v>
      </c>
      <c r="P294" s="13" t="s">
        <v>143</v>
      </c>
      <c r="Q294" s="13" t="s">
        <v>143</v>
      </c>
      <c r="R294" s="13"/>
      <c r="S294" s="13" t="s">
        <v>126</v>
      </c>
      <c r="T294" s="15" t="s">
        <v>125</v>
      </c>
      <c r="U294" s="15" t="b">
        <v>1</v>
      </c>
      <c r="V294" s="15" t="b">
        <v>0</v>
      </c>
      <c r="W294" s="23">
        <v>43494.575729166667</v>
      </c>
      <c r="X294" s="16">
        <v>6</v>
      </c>
      <c r="Y294" s="24">
        <v>43493</v>
      </c>
      <c r="Z294" s="24" t="s">
        <v>212</v>
      </c>
      <c r="AA294" s="6"/>
      <c r="AB294" s="4"/>
      <c r="AC294" t="str">
        <f t="shared" si="21"/>
        <v>NO</v>
      </c>
      <c r="AD294" t="str">
        <f t="shared" si="22"/>
        <v/>
      </c>
      <c r="AE294" t="str">
        <f t="shared" si="23"/>
        <v/>
      </c>
      <c r="AF294" t="str">
        <f t="shared" si="24"/>
        <v/>
      </c>
    </row>
    <row r="295" spans="1:32" x14ac:dyDescent="0.25">
      <c r="A295" s="3" t="str">
        <f t="shared" si="20"/>
        <v>73887-4</v>
      </c>
      <c r="B295" s="5">
        <v>73887</v>
      </c>
      <c r="C295" s="6" t="s">
        <v>135</v>
      </c>
      <c r="D295" s="5">
        <v>4</v>
      </c>
      <c r="E295" s="7">
        <v>1</v>
      </c>
      <c r="F295" s="8" t="s">
        <v>18</v>
      </c>
      <c r="G295" s="8">
        <v>43501</v>
      </c>
      <c r="H295" s="9">
        <v>1</v>
      </c>
      <c r="I295" s="7">
        <v>18</v>
      </c>
      <c r="J295" s="6" t="s">
        <v>128</v>
      </c>
      <c r="K295" s="6"/>
      <c r="L295" s="6" t="b">
        <v>0</v>
      </c>
      <c r="M295" s="3"/>
      <c r="N295" s="3" t="s">
        <v>126</v>
      </c>
      <c r="O295" s="3" t="s">
        <v>143</v>
      </c>
      <c r="P295" s="3" t="s">
        <v>143</v>
      </c>
      <c r="Q295" s="3" t="s">
        <v>143</v>
      </c>
      <c r="R295" s="3"/>
      <c r="S295" s="3" t="s">
        <v>126</v>
      </c>
      <c r="T295" s="10" t="s">
        <v>125</v>
      </c>
      <c r="U295" s="10" t="b">
        <v>1</v>
      </c>
      <c r="V295" s="10" t="b">
        <v>0</v>
      </c>
      <c r="W295" s="25">
        <v>43497.349548611113</v>
      </c>
      <c r="X295" s="11">
        <v>6</v>
      </c>
      <c r="Y295" s="26">
        <v>43493</v>
      </c>
      <c r="Z295" s="26" t="s">
        <v>212</v>
      </c>
      <c r="AA295" s="6"/>
      <c r="AB295" s="4"/>
      <c r="AC295" t="str">
        <f t="shared" si="21"/>
        <v>NO</v>
      </c>
      <c r="AD295" t="str">
        <f t="shared" si="22"/>
        <v/>
      </c>
      <c r="AE295" t="str">
        <f t="shared" si="23"/>
        <v/>
      </c>
      <c r="AF295" t="str">
        <f t="shared" si="24"/>
        <v/>
      </c>
    </row>
    <row r="296" spans="1:32" x14ac:dyDescent="0.25">
      <c r="A296" s="13" t="str">
        <f t="shared" si="20"/>
        <v>73887-5</v>
      </c>
      <c r="B296" s="5">
        <v>73887</v>
      </c>
      <c r="C296" s="6" t="s">
        <v>137</v>
      </c>
      <c r="D296" s="5">
        <v>5</v>
      </c>
      <c r="E296" s="7">
        <v>1</v>
      </c>
      <c r="F296" s="8" t="s">
        <v>18</v>
      </c>
      <c r="G296" s="8">
        <v>43501</v>
      </c>
      <c r="H296" s="9">
        <v>2</v>
      </c>
      <c r="I296" s="7">
        <v>18</v>
      </c>
      <c r="J296" s="6" t="s">
        <v>128</v>
      </c>
      <c r="K296" s="6"/>
      <c r="L296" s="6" t="b">
        <v>0</v>
      </c>
      <c r="M296" s="13"/>
      <c r="N296" s="13" t="s">
        <v>126</v>
      </c>
      <c r="O296" s="13" t="s">
        <v>143</v>
      </c>
      <c r="P296" s="13" t="s">
        <v>143</v>
      </c>
      <c r="Q296" s="13" t="s">
        <v>143</v>
      </c>
      <c r="R296" s="13"/>
      <c r="S296" s="13" t="s">
        <v>126</v>
      </c>
      <c r="T296" s="15" t="s">
        <v>125</v>
      </c>
      <c r="U296" s="15" t="b">
        <v>1</v>
      </c>
      <c r="V296" s="15" t="b">
        <v>0</v>
      </c>
      <c r="W296" s="23">
        <v>43497.349560185183</v>
      </c>
      <c r="X296" s="16">
        <v>6</v>
      </c>
      <c r="Y296" s="24">
        <v>43493</v>
      </c>
      <c r="Z296" s="24" t="s">
        <v>212</v>
      </c>
      <c r="AA296" s="6"/>
      <c r="AB296" s="4"/>
      <c r="AC296" t="str">
        <f t="shared" si="21"/>
        <v>NO</v>
      </c>
      <c r="AD296" t="str">
        <f t="shared" si="22"/>
        <v/>
      </c>
      <c r="AE296" t="str">
        <f t="shared" si="23"/>
        <v/>
      </c>
      <c r="AF296" t="str">
        <f t="shared" si="24"/>
        <v/>
      </c>
    </row>
    <row r="297" spans="1:32" x14ac:dyDescent="0.25">
      <c r="A297" s="3" t="str">
        <f t="shared" si="20"/>
        <v>73887-6</v>
      </c>
      <c r="B297" s="5">
        <v>73887</v>
      </c>
      <c r="C297" s="6" t="s">
        <v>352</v>
      </c>
      <c r="D297" s="5">
        <v>6</v>
      </c>
      <c r="E297" s="7">
        <v>1</v>
      </c>
      <c r="F297" s="8" t="s">
        <v>18</v>
      </c>
      <c r="G297" s="8">
        <v>43501</v>
      </c>
      <c r="H297" s="9">
        <v>1</v>
      </c>
      <c r="I297" s="7">
        <v>18</v>
      </c>
      <c r="J297" s="6" t="s">
        <v>128</v>
      </c>
      <c r="K297" s="6"/>
      <c r="L297" s="6" t="b">
        <v>0</v>
      </c>
      <c r="M297" s="3"/>
      <c r="N297" s="3" t="s">
        <v>126</v>
      </c>
      <c r="O297" s="3" t="s">
        <v>143</v>
      </c>
      <c r="P297" s="3" t="s">
        <v>143</v>
      </c>
      <c r="Q297" s="3" t="s">
        <v>143</v>
      </c>
      <c r="R297" s="3"/>
      <c r="S297" s="3" t="s">
        <v>126</v>
      </c>
      <c r="T297" s="10" t="s">
        <v>125</v>
      </c>
      <c r="U297" s="10" t="b">
        <v>1</v>
      </c>
      <c r="V297" s="10" t="b">
        <v>0</v>
      </c>
      <c r="W297" s="25">
        <v>43497.349583333336</v>
      </c>
      <c r="X297" s="11">
        <v>36</v>
      </c>
      <c r="Y297" s="26">
        <v>43493</v>
      </c>
      <c r="Z297" s="12" t="s">
        <v>212</v>
      </c>
      <c r="AA297" s="6"/>
      <c r="AB297" s="4"/>
      <c r="AC297" t="str">
        <f t="shared" si="21"/>
        <v>NO</v>
      </c>
      <c r="AD297" t="str">
        <f t="shared" si="22"/>
        <v/>
      </c>
      <c r="AE297" t="str">
        <f t="shared" si="23"/>
        <v/>
      </c>
      <c r="AF297" t="str">
        <f t="shared" si="24"/>
        <v/>
      </c>
    </row>
    <row r="298" spans="1:32" x14ac:dyDescent="0.25">
      <c r="A298" s="13" t="str">
        <f t="shared" si="20"/>
        <v>73887-7</v>
      </c>
      <c r="B298" s="18">
        <v>73887</v>
      </c>
      <c r="C298" s="19" t="s">
        <v>148</v>
      </c>
      <c r="D298" s="18">
        <v>7</v>
      </c>
      <c r="E298" s="20">
        <v>1</v>
      </c>
      <c r="F298" s="32" t="s">
        <v>18</v>
      </c>
      <c r="G298" s="32">
        <v>43501</v>
      </c>
      <c r="H298" s="22">
        <v>1</v>
      </c>
      <c r="I298" s="20">
        <v>18</v>
      </c>
      <c r="J298" s="19" t="s">
        <v>128</v>
      </c>
      <c r="K298" s="19" t="s">
        <v>156</v>
      </c>
      <c r="L298" s="19" t="b">
        <v>0</v>
      </c>
      <c r="M298" s="13"/>
      <c r="N298" s="13" t="s">
        <v>126</v>
      </c>
      <c r="O298" s="13" t="s">
        <v>143</v>
      </c>
      <c r="P298" s="13" t="s">
        <v>143</v>
      </c>
      <c r="Q298" s="13" t="s">
        <v>143</v>
      </c>
      <c r="R298" s="13"/>
      <c r="S298" s="13" t="s">
        <v>126</v>
      </c>
      <c r="T298" s="15" t="s">
        <v>125</v>
      </c>
      <c r="U298" s="15" t="b">
        <v>1</v>
      </c>
      <c r="V298" s="15" t="b">
        <v>0</v>
      </c>
      <c r="W298" s="23">
        <v>43494.576412037037</v>
      </c>
      <c r="X298" s="16">
        <v>36</v>
      </c>
      <c r="Y298" s="24">
        <v>43493</v>
      </c>
      <c r="Z298" s="17" t="s">
        <v>212</v>
      </c>
      <c r="AA298" s="6"/>
      <c r="AB298" s="4"/>
      <c r="AC298" t="str">
        <f t="shared" si="21"/>
        <v>NO</v>
      </c>
      <c r="AD298" t="str">
        <f t="shared" si="22"/>
        <v/>
      </c>
      <c r="AE298" t="str">
        <f t="shared" si="23"/>
        <v/>
      </c>
      <c r="AF298" t="str">
        <f t="shared" si="24"/>
        <v/>
      </c>
    </row>
    <row r="299" spans="1:32" x14ac:dyDescent="0.25">
      <c r="A299" s="3" t="str">
        <f t="shared" si="20"/>
        <v>73887-8</v>
      </c>
      <c r="B299" s="5">
        <v>73887</v>
      </c>
      <c r="C299" s="6" t="s">
        <v>352</v>
      </c>
      <c r="D299" s="5">
        <v>8</v>
      </c>
      <c r="E299" s="7">
        <v>1</v>
      </c>
      <c r="F299" s="8" t="s">
        <v>18</v>
      </c>
      <c r="G299" s="8">
        <v>43501</v>
      </c>
      <c r="H299" s="9">
        <v>1</v>
      </c>
      <c r="I299" s="7">
        <v>18</v>
      </c>
      <c r="J299" s="6" t="s">
        <v>128</v>
      </c>
      <c r="K299" s="6"/>
      <c r="L299" s="6" t="b">
        <v>0</v>
      </c>
      <c r="M299" s="3"/>
      <c r="N299" s="3" t="s">
        <v>126</v>
      </c>
      <c r="O299" s="3" t="s">
        <v>143</v>
      </c>
      <c r="P299" s="3" t="s">
        <v>143</v>
      </c>
      <c r="Q299" s="3" t="s">
        <v>143</v>
      </c>
      <c r="R299" s="3"/>
      <c r="S299" s="3" t="s">
        <v>126</v>
      </c>
      <c r="T299" s="10" t="s">
        <v>125</v>
      </c>
      <c r="U299" s="10" t="b">
        <v>1</v>
      </c>
      <c r="V299" s="10" t="b">
        <v>0</v>
      </c>
      <c r="W299" s="25">
        <v>43497.349594907406</v>
      </c>
      <c r="X299" s="11">
        <v>36</v>
      </c>
      <c r="Y299" s="26">
        <v>43493</v>
      </c>
      <c r="Z299" s="12" t="s">
        <v>212</v>
      </c>
      <c r="AA299" s="6"/>
      <c r="AB299" s="4"/>
      <c r="AC299" t="str">
        <f t="shared" si="21"/>
        <v>NO</v>
      </c>
      <c r="AD299" t="str">
        <f t="shared" si="22"/>
        <v/>
      </c>
      <c r="AE299" t="str">
        <f t="shared" si="23"/>
        <v/>
      </c>
      <c r="AF299" t="str">
        <f t="shared" si="24"/>
        <v/>
      </c>
    </row>
    <row r="300" spans="1:32" x14ac:dyDescent="0.25">
      <c r="A300" s="13" t="str">
        <f t="shared" si="20"/>
        <v>73887-9</v>
      </c>
      <c r="B300" s="27">
        <v>73887</v>
      </c>
      <c r="C300" s="28" t="s">
        <v>137</v>
      </c>
      <c r="D300" s="27">
        <v>9</v>
      </c>
      <c r="E300" s="29">
        <v>1</v>
      </c>
      <c r="F300" s="30" t="s">
        <v>18</v>
      </c>
      <c r="G300" s="30">
        <v>43501</v>
      </c>
      <c r="H300" s="31">
        <v>2</v>
      </c>
      <c r="I300" s="29">
        <v>18</v>
      </c>
      <c r="J300" s="28" t="s">
        <v>128</v>
      </c>
      <c r="K300" s="28"/>
      <c r="L300" s="28" t="b">
        <v>0</v>
      </c>
      <c r="M300" s="13"/>
      <c r="N300" s="13" t="s">
        <v>126</v>
      </c>
      <c r="O300" s="13" t="s">
        <v>143</v>
      </c>
      <c r="P300" s="13" t="s">
        <v>143</v>
      </c>
      <c r="Q300" s="13" t="s">
        <v>143</v>
      </c>
      <c r="R300" s="13"/>
      <c r="S300" s="13" t="s">
        <v>126</v>
      </c>
      <c r="T300" s="15" t="s">
        <v>125</v>
      </c>
      <c r="U300" s="15" t="b">
        <v>1</v>
      </c>
      <c r="V300" s="15" t="b">
        <v>0</v>
      </c>
      <c r="W300" s="23">
        <v>43497.349606481483</v>
      </c>
      <c r="X300" s="16">
        <v>36</v>
      </c>
      <c r="Y300" s="24">
        <v>43493</v>
      </c>
      <c r="Z300" s="17" t="s">
        <v>212</v>
      </c>
      <c r="AA300" s="6"/>
      <c r="AB300" s="4"/>
      <c r="AC300" t="str">
        <f t="shared" si="21"/>
        <v>NO</v>
      </c>
      <c r="AD300" t="str">
        <f t="shared" si="22"/>
        <v/>
      </c>
      <c r="AE300" t="str">
        <f t="shared" si="23"/>
        <v/>
      </c>
      <c r="AF300" t="str">
        <f t="shared" si="24"/>
        <v/>
      </c>
    </row>
    <row r="301" spans="1:32" x14ac:dyDescent="0.25">
      <c r="A301" s="3" t="str">
        <f t="shared" si="20"/>
        <v>74123-1</v>
      </c>
      <c r="B301" s="27">
        <v>74123</v>
      </c>
      <c r="C301" s="46" t="s">
        <v>241</v>
      </c>
      <c r="D301" s="27">
        <v>1</v>
      </c>
      <c r="E301" s="29">
        <v>1</v>
      </c>
      <c r="F301" s="30" t="s">
        <v>19</v>
      </c>
      <c r="G301" s="30">
        <v>43531</v>
      </c>
      <c r="H301" s="31">
        <v>1</v>
      </c>
      <c r="I301" s="29">
        <v>12</v>
      </c>
      <c r="J301" s="28" t="s">
        <v>27</v>
      </c>
      <c r="K301" s="28"/>
      <c r="L301" s="28" t="b">
        <v>0</v>
      </c>
      <c r="M301" s="3"/>
      <c r="N301" s="3"/>
      <c r="O301" s="3"/>
      <c r="P301" s="3"/>
      <c r="Q301" s="3" t="s">
        <v>125</v>
      </c>
      <c r="R301" s="3"/>
      <c r="S301" s="3"/>
      <c r="T301" s="10" t="s">
        <v>130</v>
      </c>
      <c r="U301" s="10" t="b">
        <v>0</v>
      </c>
      <c r="V301" s="10" t="b">
        <v>0</v>
      </c>
      <c r="W301" s="25"/>
      <c r="X301" s="11"/>
      <c r="Y301" s="26"/>
      <c r="Z301" s="12"/>
      <c r="AA301" s="6"/>
      <c r="AB301" s="4"/>
      <c r="AC301" t="str">
        <f t="shared" si="21"/>
        <v>NO</v>
      </c>
      <c r="AD301" t="str">
        <f t="shared" si="22"/>
        <v>Material</v>
      </c>
      <c r="AE301" t="str">
        <f t="shared" si="23"/>
        <v/>
      </c>
      <c r="AF301" t="str">
        <f t="shared" si="24"/>
        <v>Material</v>
      </c>
    </row>
    <row r="302" spans="1:32" x14ac:dyDescent="0.25">
      <c r="A302" s="13" t="str">
        <f t="shared" si="20"/>
        <v>74123-1</v>
      </c>
      <c r="B302" s="27">
        <v>74123</v>
      </c>
      <c r="C302" s="28" t="s">
        <v>241</v>
      </c>
      <c r="D302" s="27">
        <v>1</v>
      </c>
      <c r="E302" s="29">
        <v>2</v>
      </c>
      <c r="F302" s="30" t="s">
        <v>19</v>
      </c>
      <c r="G302" s="30">
        <v>43559</v>
      </c>
      <c r="H302" s="31">
        <v>1</v>
      </c>
      <c r="I302" s="29">
        <v>12</v>
      </c>
      <c r="J302" s="28" t="s">
        <v>27</v>
      </c>
      <c r="K302" s="28"/>
      <c r="L302" s="28" t="b">
        <v>0</v>
      </c>
      <c r="M302" s="13"/>
      <c r="N302" s="13"/>
      <c r="O302" s="13"/>
      <c r="P302" s="13"/>
      <c r="Q302" s="13" t="s">
        <v>125</v>
      </c>
      <c r="R302" s="13"/>
      <c r="S302" s="13"/>
      <c r="T302" s="15" t="s">
        <v>130</v>
      </c>
      <c r="U302" s="15" t="b">
        <v>0</v>
      </c>
      <c r="V302" s="15" t="b">
        <v>0</v>
      </c>
      <c r="W302" s="23"/>
      <c r="X302" s="16"/>
      <c r="Y302" s="24"/>
      <c r="Z302" s="17"/>
      <c r="AA302" s="6"/>
      <c r="AB302" s="4"/>
      <c r="AC302" t="str">
        <f t="shared" si="21"/>
        <v>NO</v>
      </c>
      <c r="AD302" t="str">
        <f t="shared" si="22"/>
        <v>Material</v>
      </c>
      <c r="AE302" t="str">
        <f t="shared" si="23"/>
        <v/>
      </c>
      <c r="AF302" t="str">
        <f t="shared" si="24"/>
        <v>Material</v>
      </c>
    </row>
    <row r="303" spans="1:32" x14ac:dyDescent="0.25">
      <c r="A303" s="3" t="str">
        <f t="shared" si="20"/>
        <v>74124-10</v>
      </c>
      <c r="B303" s="27">
        <v>74124</v>
      </c>
      <c r="C303" s="28" t="s">
        <v>287</v>
      </c>
      <c r="D303" s="27">
        <v>10</v>
      </c>
      <c r="E303" s="29">
        <v>1</v>
      </c>
      <c r="F303" s="30" t="s">
        <v>18</v>
      </c>
      <c r="G303" s="30">
        <v>43508</v>
      </c>
      <c r="H303" s="31">
        <v>3</v>
      </c>
      <c r="I303" s="29">
        <v>15</v>
      </c>
      <c r="J303" s="28" t="s">
        <v>150</v>
      </c>
      <c r="K303" s="28"/>
      <c r="L303" s="28" t="b">
        <v>0</v>
      </c>
      <c r="M303" s="3"/>
      <c r="N303" s="3" t="s">
        <v>126</v>
      </c>
      <c r="O303" s="3" t="s">
        <v>143</v>
      </c>
      <c r="P303" s="3" t="s">
        <v>143</v>
      </c>
      <c r="Q303" s="3" t="s">
        <v>143</v>
      </c>
      <c r="R303" s="3"/>
      <c r="S303" s="3" t="s">
        <v>126</v>
      </c>
      <c r="T303" s="10" t="s">
        <v>126</v>
      </c>
      <c r="U303" s="10" t="b">
        <v>1</v>
      </c>
      <c r="V303" s="10" t="b">
        <v>0</v>
      </c>
      <c r="W303" s="25">
        <v>43495.661608796298</v>
      </c>
      <c r="X303" s="11">
        <v>2</v>
      </c>
      <c r="Y303" s="26">
        <v>43495</v>
      </c>
      <c r="Z303" s="12"/>
      <c r="AA303" s="6"/>
      <c r="AB303" s="4"/>
      <c r="AC303" t="str">
        <f t="shared" si="21"/>
        <v>NO</v>
      </c>
      <c r="AD303" t="str">
        <f t="shared" si="22"/>
        <v/>
      </c>
      <c r="AE303" t="str">
        <f t="shared" si="23"/>
        <v/>
      </c>
      <c r="AF303" t="str">
        <f t="shared" si="24"/>
        <v/>
      </c>
    </row>
    <row r="304" spans="1:32" x14ac:dyDescent="0.25">
      <c r="A304" s="13" t="str">
        <f t="shared" si="20"/>
        <v>74124-1</v>
      </c>
      <c r="B304" s="27">
        <v>74124</v>
      </c>
      <c r="C304" s="28" t="s">
        <v>127</v>
      </c>
      <c r="D304" s="27">
        <v>1</v>
      </c>
      <c r="E304" s="43">
        <v>1</v>
      </c>
      <c r="F304" s="30" t="s">
        <v>18</v>
      </c>
      <c r="G304" s="30">
        <v>43508</v>
      </c>
      <c r="H304" s="31">
        <v>1</v>
      </c>
      <c r="I304" s="29">
        <v>15</v>
      </c>
      <c r="J304" s="28" t="s">
        <v>150</v>
      </c>
      <c r="K304" s="28"/>
      <c r="L304" s="28" t="b">
        <v>0</v>
      </c>
      <c r="M304" s="13"/>
      <c r="N304" s="13" t="s">
        <v>126</v>
      </c>
      <c r="O304" s="13" t="s">
        <v>143</v>
      </c>
      <c r="P304" s="13" t="s">
        <v>143</v>
      </c>
      <c r="Q304" s="13" t="s">
        <v>143</v>
      </c>
      <c r="R304" s="13"/>
      <c r="S304" s="13" t="s">
        <v>126</v>
      </c>
      <c r="T304" s="15" t="s">
        <v>125</v>
      </c>
      <c r="U304" s="15" t="b">
        <v>1</v>
      </c>
      <c r="V304" s="15" t="b">
        <v>0</v>
      </c>
      <c r="W304" s="23">
        <v>43494.706747685188</v>
      </c>
      <c r="X304" s="16">
        <v>42</v>
      </c>
      <c r="Y304" s="24">
        <v>43495</v>
      </c>
      <c r="Z304" s="17"/>
      <c r="AA304" s="6"/>
      <c r="AB304" s="4"/>
      <c r="AC304" t="str">
        <f t="shared" si="21"/>
        <v>NO</v>
      </c>
      <c r="AD304" t="str">
        <f t="shared" si="22"/>
        <v/>
      </c>
      <c r="AE304" t="str">
        <f t="shared" si="23"/>
        <v/>
      </c>
      <c r="AF304" t="str">
        <f t="shared" si="24"/>
        <v/>
      </c>
    </row>
    <row r="305" spans="1:32" x14ac:dyDescent="0.25">
      <c r="A305" s="3" t="str">
        <f t="shared" si="20"/>
        <v>74124-11</v>
      </c>
      <c r="B305" s="27">
        <v>74124</v>
      </c>
      <c r="C305" s="28" t="s">
        <v>2942</v>
      </c>
      <c r="D305" s="27">
        <v>11</v>
      </c>
      <c r="E305" s="29">
        <v>1</v>
      </c>
      <c r="F305" s="30" t="s">
        <v>18</v>
      </c>
      <c r="G305" s="30">
        <v>43508</v>
      </c>
      <c r="H305" s="31">
        <v>3</v>
      </c>
      <c r="I305" s="29">
        <v>15</v>
      </c>
      <c r="J305" s="28" t="s">
        <v>150</v>
      </c>
      <c r="K305" s="28"/>
      <c r="L305" s="28" t="b">
        <v>0</v>
      </c>
      <c r="M305" s="3"/>
      <c r="N305" s="3" t="s">
        <v>126</v>
      </c>
      <c r="O305" s="3" t="s">
        <v>143</v>
      </c>
      <c r="P305" s="3" t="s">
        <v>143</v>
      </c>
      <c r="Q305" s="3" t="s">
        <v>143</v>
      </c>
      <c r="R305" s="3"/>
      <c r="S305" s="3" t="s">
        <v>126</v>
      </c>
      <c r="T305" s="10" t="s">
        <v>126</v>
      </c>
      <c r="U305" s="10" t="b">
        <v>1</v>
      </c>
      <c r="V305" s="10" t="b">
        <v>0</v>
      </c>
      <c r="W305" s="25">
        <v>43495.661620370367</v>
      </c>
      <c r="X305" s="11">
        <v>2</v>
      </c>
      <c r="Y305" s="26">
        <v>43495</v>
      </c>
      <c r="Z305" s="12"/>
      <c r="AA305" s="6"/>
      <c r="AB305" s="4"/>
      <c r="AC305" t="str">
        <f t="shared" si="21"/>
        <v>NO</v>
      </c>
      <c r="AD305" t="str">
        <f t="shared" si="22"/>
        <v/>
      </c>
      <c r="AE305" t="str">
        <f t="shared" si="23"/>
        <v/>
      </c>
      <c r="AF305" t="str">
        <f t="shared" si="24"/>
        <v/>
      </c>
    </row>
    <row r="306" spans="1:32" x14ac:dyDescent="0.25">
      <c r="A306" s="13" t="str">
        <f t="shared" si="20"/>
        <v>74124-12</v>
      </c>
      <c r="B306" s="27">
        <v>74124</v>
      </c>
      <c r="C306" s="28" t="s">
        <v>314</v>
      </c>
      <c r="D306" s="27">
        <v>12</v>
      </c>
      <c r="E306" s="29">
        <v>1</v>
      </c>
      <c r="F306" s="45" t="s">
        <v>18</v>
      </c>
      <c r="G306" s="45">
        <v>43508</v>
      </c>
      <c r="H306" s="31">
        <v>4</v>
      </c>
      <c r="I306" s="29">
        <v>15</v>
      </c>
      <c r="J306" s="28" t="s">
        <v>150</v>
      </c>
      <c r="K306" s="28"/>
      <c r="L306" s="28" t="b">
        <v>0</v>
      </c>
      <c r="M306" s="13"/>
      <c r="N306" s="13" t="s">
        <v>126</v>
      </c>
      <c r="O306" s="13" t="s">
        <v>143</v>
      </c>
      <c r="P306" s="13" t="s">
        <v>143</v>
      </c>
      <c r="Q306" s="13" t="s">
        <v>143</v>
      </c>
      <c r="R306" s="13"/>
      <c r="S306" s="13" t="s">
        <v>126</v>
      </c>
      <c r="T306" s="15" t="s">
        <v>126</v>
      </c>
      <c r="U306" s="15" t="b">
        <v>1</v>
      </c>
      <c r="V306" s="15" t="b">
        <v>0</v>
      </c>
      <c r="W306" s="23">
        <v>43495.661631944444</v>
      </c>
      <c r="X306" s="16"/>
      <c r="Y306" s="24">
        <v>43495</v>
      </c>
      <c r="Z306" s="17"/>
      <c r="AA306" s="6"/>
      <c r="AB306" s="4"/>
      <c r="AC306" t="str">
        <f t="shared" si="21"/>
        <v>NO</v>
      </c>
      <c r="AD306" t="str">
        <f t="shared" si="22"/>
        <v/>
      </c>
      <c r="AE306" t="str">
        <f t="shared" si="23"/>
        <v/>
      </c>
      <c r="AF306" t="str">
        <f t="shared" si="24"/>
        <v/>
      </c>
    </row>
    <row r="307" spans="1:32" x14ac:dyDescent="0.25">
      <c r="A307" s="3" t="str">
        <f t="shared" si="20"/>
        <v>74124-13</v>
      </c>
      <c r="B307" s="18">
        <v>74124</v>
      </c>
      <c r="C307" s="44" t="s">
        <v>2943</v>
      </c>
      <c r="D307" s="18">
        <v>13</v>
      </c>
      <c r="E307" s="20">
        <v>1</v>
      </c>
      <c r="F307" s="32" t="s">
        <v>18</v>
      </c>
      <c r="G307" s="32">
        <v>43508</v>
      </c>
      <c r="H307" s="22">
        <v>4</v>
      </c>
      <c r="I307" s="20">
        <v>15</v>
      </c>
      <c r="J307" s="19" t="s">
        <v>150</v>
      </c>
      <c r="K307" s="19"/>
      <c r="L307" s="19" t="b">
        <v>0</v>
      </c>
      <c r="M307" s="3"/>
      <c r="N307" s="3" t="s">
        <v>126</v>
      </c>
      <c r="O307" s="3" t="s">
        <v>143</v>
      </c>
      <c r="P307" s="3" t="s">
        <v>143</v>
      </c>
      <c r="Q307" s="3" t="s">
        <v>143</v>
      </c>
      <c r="R307" s="3"/>
      <c r="S307" s="3" t="s">
        <v>126</v>
      </c>
      <c r="T307" s="10" t="s">
        <v>126</v>
      </c>
      <c r="U307" s="10" t="b">
        <v>1</v>
      </c>
      <c r="V307" s="10" t="b">
        <v>0</v>
      </c>
      <c r="W307" s="25">
        <v>43495.661643518521</v>
      </c>
      <c r="X307" s="11"/>
      <c r="Y307" s="26">
        <v>43495</v>
      </c>
      <c r="Z307" s="12"/>
      <c r="AA307" s="6"/>
      <c r="AB307" s="4"/>
      <c r="AC307" t="str">
        <f t="shared" si="21"/>
        <v>NO</v>
      </c>
      <c r="AD307" t="str">
        <f t="shared" si="22"/>
        <v/>
      </c>
      <c r="AE307" t="str">
        <f t="shared" si="23"/>
        <v/>
      </c>
      <c r="AF307" t="str">
        <f t="shared" si="24"/>
        <v/>
      </c>
    </row>
    <row r="308" spans="1:32" x14ac:dyDescent="0.25">
      <c r="A308" s="13" t="str">
        <f t="shared" si="20"/>
        <v>74124-14</v>
      </c>
      <c r="B308" s="5">
        <v>74124</v>
      </c>
      <c r="C308" s="40" t="s">
        <v>2944</v>
      </c>
      <c r="D308" s="5">
        <v>14</v>
      </c>
      <c r="E308" s="7">
        <v>1</v>
      </c>
      <c r="F308" s="8" t="s">
        <v>18</v>
      </c>
      <c r="G308" s="8">
        <v>43508</v>
      </c>
      <c r="H308" s="9">
        <v>4</v>
      </c>
      <c r="I308" s="7">
        <v>15</v>
      </c>
      <c r="J308" s="6" t="s">
        <v>150</v>
      </c>
      <c r="K308" s="6"/>
      <c r="L308" s="6" t="b">
        <v>0</v>
      </c>
      <c r="M308" s="13"/>
      <c r="N308" s="13" t="s">
        <v>126</v>
      </c>
      <c r="O308" s="13" t="s">
        <v>143</v>
      </c>
      <c r="P308" s="13" t="s">
        <v>143</v>
      </c>
      <c r="Q308" s="13" t="s">
        <v>143</v>
      </c>
      <c r="R308" s="13"/>
      <c r="S308" s="13" t="s">
        <v>126</v>
      </c>
      <c r="T308" s="15" t="s">
        <v>126</v>
      </c>
      <c r="U308" s="15" t="b">
        <v>1</v>
      </c>
      <c r="V308" s="15" t="b">
        <v>0</v>
      </c>
      <c r="W308" s="23">
        <v>43495.66165509259</v>
      </c>
      <c r="X308" s="16"/>
      <c r="Y308" s="24">
        <v>43495</v>
      </c>
      <c r="Z308" s="17"/>
      <c r="AA308" s="6"/>
      <c r="AB308" s="4"/>
      <c r="AC308" t="str">
        <f t="shared" si="21"/>
        <v>NO</v>
      </c>
      <c r="AD308" t="str">
        <f t="shared" si="22"/>
        <v/>
      </c>
      <c r="AE308" t="str">
        <f t="shared" si="23"/>
        <v/>
      </c>
      <c r="AF308" t="str">
        <f t="shared" si="24"/>
        <v/>
      </c>
    </row>
    <row r="309" spans="1:32" x14ac:dyDescent="0.25">
      <c r="A309" s="3" t="str">
        <f t="shared" si="20"/>
        <v>74124-15</v>
      </c>
      <c r="B309" s="5">
        <v>74124</v>
      </c>
      <c r="C309" s="40" t="s">
        <v>315</v>
      </c>
      <c r="D309" s="5">
        <v>15</v>
      </c>
      <c r="E309" s="7">
        <v>1</v>
      </c>
      <c r="F309" s="8" t="s">
        <v>18</v>
      </c>
      <c r="G309" s="8">
        <v>43508</v>
      </c>
      <c r="H309" s="9">
        <v>4</v>
      </c>
      <c r="I309" s="7">
        <v>15</v>
      </c>
      <c r="J309" s="6" t="s">
        <v>150</v>
      </c>
      <c r="K309" s="6"/>
      <c r="L309" s="6" t="b">
        <v>0</v>
      </c>
      <c r="M309" s="3"/>
      <c r="N309" s="3" t="s">
        <v>126</v>
      </c>
      <c r="O309" s="3" t="s">
        <v>143</v>
      </c>
      <c r="P309" s="3" t="s">
        <v>143</v>
      </c>
      <c r="Q309" s="3" t="s">
        <v>143</v>
      </c>
      <c r="R309" s="3"/>
      <c r="S309" s="3" t="s">
        <v>126</v>
      </c>
      <c r="T309" s="10" t="s">
        <v>126</v>
      </c>
      <c r="U309" s="10" t="b">
        <v>1</v>
      </c>
      <c r="V309" s="10" t="b">
        <v>0</v>
      </c>
      <c r="W309" s="25">
        <v>43495.661666666667</v>
      </c>
      <c r="X309" s="11"/>
      <c r="Y309" s="26">
        <v>43495</v>
      </c>
      <c r="Z309" s="12"/>
      <c r="AA309" s="6"/>
      <c r="AB309" s="4"/>
      <c r="AC309" t="str">
        <f t="shared" si="21"/>
        <v>NO</v>
      </c>
      <c r="AD309" t="str">
        <f t="shared" si="22"/>
        <v/>
      </c>
      <c r="AE309" t="str">
        <f t="shared" si="23"/>
        <v/>
      </c>
      <c r="AF309" t="str">
        <f t="shared" si="24"/>
        <v/>
      </c>
    </row>
    <row r="310" spans="1:32" x14ac:dyDescent="0.25">
      <c r="A310" s="13" t="str">
        <f t="shared" si="20"/>
        <v>74124-16</v>
      </c>
      <c r="B310" s="5">
        <v>74124</v>
      </c>
      <c r="C310" s="6" t="s">
        <v>2945</v>
      </c>
      <c r="D310" s="5">
        <v>16</v>
      </c>
      <c r="E310" s="7">
        <v>1</v>
      </c>
      <c r="F310" s="8" t="s">
        <v>18</v>
      </c>
      <c r="G310" s="8">
        <v>43508</v>
      </c>
      <c r="H310" s="9">
        <v>5</v>
      </c>
      <c r="I310" s="7">
        <v>15</v>
      </c>
      <c r="J310" s="6" t="s">
        <v>150</v>
      </c>
      <c r="K310" s="6"/>
      <c r="L310" s="6" t="b">
        <v>0</v>
      </c>
      <c r="M310" s="13"/>
      <c r="N310" s="13" t="s">
        <v>126</v>
      </c>
      <c r="O310" s="13" t="s">
        <v>143</v>
      </c>
      <c r="P310" s="13" t="s">
        <v>143</v>
      </c>
      <c r="Q310" s="13" t="s">
        <v>143</v>
      </c>
      <c r="R310" s="13"/>
      <c r="S310" s="13" t="s">
        <v>126</v>
      </c>
      <c r="T310" s="15" t="s">
        <v>126</v>
      </c>
      <c r="U310" s="15" t="b">
        <v>1</v>
      </c>
      <c r="V310" s="15" t="b">
        <v>0</v>
      </c>
      <c r="W310" s="23">
        <v>43495.661678240744</v>
      </c>
      <c r="X310" s="16"/>
      <c r="Y310" s="24">
        <v>43495</v>
      </c>
      <c r="Z310" s="17"/>
      <c r="AA310" s="6"/>
      <c r="AB310" s="4"/>
      <c r="AC310" t="str">
        <f t="shared" si="21"/>
        <v>NO</v>
      </c>
      <c r="AD310" t="str">
        <f t="shared" si="22"/>
        <v/>
      </c>
      <c r="AE310" t="str">
        <f t="shared" si="23"/>
        <v/>
      </c>
      <c r="AF310" t="str">
        <f t="shared" si="24"/>
        <v/>
      </c>
    </row>
    <row r="311" spans="1:32" x14ac:dyDescent="0.25">
      <c r="A311" s="3" t="str">
        <f t="shared" si="20"/>
        <v>74124-17</v>
      </c>
      <c r="B311" s="5">
        <v>74124</v>
      </c>
      <c r="C311" s="6" t="s">
        <v>2946</v>
      </c>
      <c r="D311" s="5">
        <v>17</v>
      </c>
      <c r="E311" s="7">
        <v>1</v>
      </c>
      <c r="F311" s="8" t="s">
        <v>18</v>
      </c>
      <c r="G311" s="8">
        <v>43508</v>
      </c>
      <c r="H311" s="9">
        <v>5</v>
      </c>
      <c r="I311" s="7">
        <v>15</v>
      </c>
      <c r="J311" s="6" t="s">
        <v>150</v>
      </c>
      <c r="K311" s="6"/>
      <c r="L311" s="6" t="b">
        <v>0</v>
      </c>
      <c r="M311" s="3"/>
      <c r="N311" s="3" t="s">
        <v>126</v>
      </c>
      <c r="O311" s="3" t="s">
        <v>143</v>
      </c>
      <c r="P311" s="3" t="s">
        <v>143</v>
      </c>
      <c r="Q311" s="3" t="s">
        <v>143</v>
      </c>
      <c r="R311" s="3"/>
      <c r="S311" s="3" t="s">
        <v>126</v>
      </c>
      <c r="T311" s="10" t="s">
        <v>126</v>
      </c>
      <c r="U311" s="10" t="b">
        <v>1</v>
      </c>
      <c r="V311" s="10" t="b">
        <v>0</v>
      </c>
      <c r="W311" s="25">
        <v>43495.661689814813</v>
      </c>
      <c r="X311" s="11"/>
      <c r="Y311" s="26">
        <v>43495</v>
      </c>
      <c r="Z311" s="12"/>
      <c r="AA311" s="6"/>
      <c r="AB311" s="4"/>
      <c r="AC311" t="str">
        <f t="shared" si="21"/>
        <v>NO</v>
      </c>
      <c r="AD311" t="str">
        <f t="shared" si="22"/>
        <v/>
      </c>
      <c r="AE311" t="str">
        <f t="shared" si="23"/>
        <v/>
      </c>
      <c r="AF311" t="str">
        <f t="shared" si="24"/>
        <v/>
      </c>
    </row>
    <row r="312" spans="1:32" x14ac:dyDescent="0.25">
      <c r="A312" s="13" t="str">
        <f t="shared" si="20"/>
        <v>74124-18</v>
      </c>
      <c r="B312" s="5">
        <v>74124</v>
      </c>
      <c r="C312" s="6" t="s">
        <v>2947</v>
      </c>
      <c r="D312" s="5">
        <v>18</v>
      </c>
      <c r="E312" s="7">
        <v>1</v>
      </c>
      <c r="F312" s="14" t="s">
        <v>18</v>
      </c>
      <c r="G312" s="14">
        <v>43508</v>
      </c>
      <c r="H312" s="9">
        <v>5</v>
      </c>
      <c r="I312" s="7">
        <v>15</v>
      </c>
      <c r="J312" s="6" t="s">
        <v>150</v>
      </c>
      <c r="K312" s="6"/>
      <c r="L312" s="6" t="b">
        <v>0</v>
      </c>
      <c r="M312" s="13"/>
      <c r="N312" s="13" t="s">
        <v>126</v>
      </c>
      <c r="O312" s="13" t="s">
        <v>143</v>
      </c>
      <c r="P312" s="13" t="s">
        <v>143</v>
      </c>
      <c r="Q312" s="13" t="s">
        <v>143</v>
      </c>
      <c r="R312" s="13"/>
      <c r="S312" s="13" t="s">
        <v>126</v>
      </c>
      <c r="T312" s="15" t="s">
        <v>126</v>
      </c>
      <c r="U312" s="15" t="b">
        <v>1</v>
      </c>
      <c r="V312" s="15" t="b">
        <v>0</v>
      </c>
      <c r="W312" s="23">
        <v>43495.66170138889</v>
      </c>
      <c r="X312" s="16"/>
      <c r="Y312" s="24">
        <v>43495</v>
      </c>
      <c r="Z312" s="17"/>
      <c r="AA312" s="6"/>
      <c r="AB312" s="4"/>
      <c r="AC312" t="str">
        <f t="shared" si="21"/>
        <v>NO</v>
      </c>
      <c r="AD312" t="str">
        <f t="shared" si="22"/>
        <v/>
      </c>
      <c r="AE312" t="str">
        <f t="shared" si="23"/>
        <v/>
      </c>
      <c r="AF312" t="str">
        <f t="shared" si="24"/>
        <v/>
      </c>
    </row>
    <row r="313" spans="1:32" x14ac:dyDescent="0.25">
      <c r="A313" s="3" t="str">
        <f t="shared" si="20"/>
        <v>74124-19</v>
      </c>
      <c r="B313" s="5">
        <v>74124</v>
      </c>
      <c r="C313" s="6" t="s">
        <v>2948</v>
      </c>
      <c r="D313" s="5">
        <v>19</v>
      </c>
      <c r="E313" s="7">
        <v>1</v>
      </c>
      <c r="F313" s="8" t="s">
        <v>18</v>
      </c>
      <c r="G313" s="8">
        <v>43508</v>
      </c>
      <c r="H313" s="9">
        <v>5</v>
      </c>
      <c r="I313" s="7">
        <v>15</v>
      </c>
      <c r="J313" s="6" t="s">
        <v>150</v>
      </c>
      <c r="K313" s="6"/>
      <c r="L313" s="6" t="b">
        <v>0</v>
      </c>
      <c r="M313" s="3"/>
      <c r="N313" s="3" t="s">
        <v>126</v>
      </c>
      <c r="O313" s="3" t="s">
        <v>143</v>
      </c>
      <c r="P313" s="3" t="s">
        <v>143</v>
      </c>
      <c r="Q313" s="3" t="s">
        <v>143</v>
      </c>
      <c r="R313" s="3"/>
      <c r="S313" s="3" t="s">
        <v>126</v>
      </c>
      <c r="T313" s="10" t="s">
        <v>126</v>
      </c>
      <c r="U313" s="10" t="b">
        <v>1</v>
      </c>
      <c r="V313" s="10" t="b">
        <v>0</v>
      </c>
      <c r="W313" s="25">
        <v>43495.661712962959</v>
      </c>
      <c r="X313" s="11"/>
      <c r="Y313" s="26">
        <v>43495</v>
      </c>
      <c r="Z313" s="12"/>
      <c r="AA313" s="6"/>
      <c r="AB313" s="4"/>
      <c r="AC313" t="str">
        <f t="shared" si="21"/>
        <v>NO</v>
      </c>
      <c r="AD313" t="str">
        <f t="shared" si="22"/>
        <v/>
      </c>
      <c r="AE313" t="str">
        <f t="shared" si="23"/>
        <v/>
      </c>
      <c r="AF313" t="str">
        <f t="shared" si="24"/>
        <v/>
      </c>
    </row>
    <row r="314" spans="1:32" x14ac:dyDescent="0.25">
      <c r="A314" s="13" t="str">
        <f t="shared" si="20"/>
        <v>74124-20</v>
      </c>
      <c r="B314" s="5">
        <v>74124</v>
      </c>
      <c r="C314" s="6" t="s">
        <v>2949</v>
      </c>
      <c r="D314" s="5">
        <v>20</v>
      </c>
      <c r="E314" s="7">
        <v>1</v>
      </c>
      <c r="F314" s="8" t="s">
        <v>18</v>
      </c>
      <c r="G314" s="8">
        <v>43508</v>
      </c>
      <c r="H314" s="9">
        <v>6</v>
      </c>
      <c r="I314" s="7">
        <v>15</v>
      </c>
      <c r="J314" s="6" t="s">
        <v>150</v>
      </c>
      <c r="K314" s="6"/>
      <c r="L314" s="6" t="b">
        <v>0</v>
      </c>
      <c r="M314" s="13"/>
      <c r="N314" s="13" t="s">
        <v>126</v>
      </c>
      <c r="O314" s="13" t="s">
        <v>143</v>
      </c>
      <c r="P314" s="13" t="s">
        <v>143</v>
      </c>
      <c r="Q314" s="13" t="s">
        <v>143</v>
      </c>
      <c r="R314" s="13"/>
      <c r="S314" s="13" t="s">
        <v>126</v>
      </c>
      <c r="T314" s="15" t="s">
        <v>126</v>
      </c>
      <c r="U314" s="15" t="b">
        <v>1</v>
      </c>
      <c r="V314" s="15" t="b">
        <v>0</v>
      </c>
      <c r="W314" s="23">
        <v>43495.661724537036</v>
      </c>
      <c r="X314" s="16"/>
      <c r="Y314" s="24">
        <v>43495</v>
      </c>
      <c r="Z314" s="17"/>
      <c r="AA314" s="6"/>
      <c r="AB314" s="4"/>
      <c r="AC314" t="str">
        <f t="shared" si="21"/>
        <v>NO</v>
      </c>
      <c r="AD314" t="str">
        <f t="shared" si="22"/>
        <v/>
      </c>
      <c r="AE314" t="str">
        <f t="shared" si="23"/>
        <v/>
      </c>
      <c r="AF314" t="str">
        <f t="shared" si="24"/>
        <v/>
      </c>
    </row>
    <row r="315" spans="1:32" x14ac:dyDescent="0.25">
      <c r="A315" s="3" t="str">
        <f t="shared" si="20"/>
        <v>74124-2</v>
      </c>
      <c r="B315" s="18">
        <v>74124</v>
      </c>
      <c r="C315" s="19" t="s">
        <v>147</v>
      </c>
      <c r="D315" s="18">
        <v>2</v>
      </c>
      <c r="E315" s="20">
        <v>1</v>
      </c>
      <c r="F315" s="32" t="s">
        <v>18</v>
      </c>
      <c r="G315" s="32">
        <v>43508</v>
      </c>
      <c r="H315" s="22">
        <v>1</v>
      </c>
      <c r="I315" s="20">
        <v>15</v>
      </c>
      <c r="J315" s="19" t="s">
        <v>150</v>
      </c>
      <c r="K315" s="19"/>
      <c r="L315" s="19" t="b">
        <v>0</v>
      </c>
      <c r="M315" s="3"/>
      <c r="N315" s="3" t="s">
        <v>126</v>
      </c>
      <c r="O315" s="3" t="s">
        <v>143</v>
      </c>
      <c r="P315" s="3" t="s">
        <v>143</v>
      </c>
      <c r="Q315" s="3" t="s">
        <v>143</v>
      </c>
      <c r="R315" s="3"/>
      <c r="S315" s="3" t="s">
        <v>126</v>
      </c>
      <c r="T315" s="10" t="s">
        <v>125</v>
      </c>
      <c r="U315" s="10" t="b">
        <v>1</v>
      </c>
      <c r="V315" s="10" t="b">
        <v>0</v>
      </c>
      <c r="W315" s="25">
        <v>43495.661874999998</v>
      </c>
      <c r="X315" s="11">
        <v>42</v>
      </c>
      <c r="Y315" s="26">
        <v>43495</v>
      </c>
      <c r="Z315" s="12"/>
      <c r="AA315" s="6"/>
      <c r="AB315" s="4"/>
      <c r="AC315" t="str">
        <f t="shared" si="21"/>
        <v>NO</v>
      </c>
      <c r="AD315" t="str">
        <f t="shared" si="22"/>
        <v/>
      </c>
      <c r="AE315" t="str">
        <f t="shared" si="23"/>
        <v/>
      </c>
      <c r="AF315" t="str">
        <f t="shared" si="24"/>
        <v/>
      </c>
    </row>
    <row r="316" spans="1:32" x14ac:dyDescent="0.25">
      <c r="A316" s="13" t="str">
        <f t="shared" si="20"/>
        <v>74124-21</v>
      </c>
      <c r="B316" s="5">
        <v>74124</v>
      </c>
      <c r="C316" s="6" t="s">
        <v>127</v>
      </c>
      <c r="D316" s="5">
        <v>21</v>
      </c>
      <c r="E316" s="7">
        <v>1</v>
      </c>
      <c r="F316" s="8" t="s">
        <v>18</v>
      </c>
      <c r="G316" s="8">
        <v>43508</v>
      </c>
      <c r="H316" s="9">
        <v>1</v>
      </c>
      <c r="I316" s="7">
        <v>15</v>
      </c>
      <c r="J316" s="6" t="s">
        <v>150</v>
      </c>
      <c r="K316" s="6"/>
      <c r="L316" s="6" t="b">
        <v>0</v>
      </c>
      <c r="M316" s="13"/>
      <c r="N316" s="13" t="s">
        <v>126</v>
      </c>
      <c r="O316" s="13" t="s">
        <v>143</v>
      </c>
      <c r="P316" s="13" t="s">
        <v>143</v>
      </c>
      <c r="Q316" s="13" t="s">
        <v>143</v>
      </c>
      <c r="R316" s="13"/>
      <c r="S316" s="13" t="s">
        <v>126</v>
      </c>
      <c r="T316" s="15" t="s">
        <v>126</v>
      </c>
      <c r="U316" s="15" t="b">
        <v>0</v>
      </c>
      <c r="V316" s="15" t="b">
        <v>0</v>
      </c>
      <c r="W316" s="23"/>
      <c r="X316" s="16"/>
      <c r="Y316" s="24">
        <v>43495</v>
      </c>
      <c r="Z316" s="17"/>
      <c r="AA316" s="6"/>
      <c r="AB316" s="4"/>
      <c r="AC316" t="str">
        <f t="shared" si="21"/>
        <v>NO</v>
      </c>
      <c r="AD316" t="str">
        <f t="shared" si="22"/>
        <v/>
      </c>
      <c r="AE316" t="str">
        <f t="shared" si="23"/>
        <v/>
      </c>
      <c r="AF316" t="str">
        <f t="shared" si="24"/>
        <v/>
      </c>
    </row>
    <row r="317" spans="1:32" x14ac:dyDescent="0.25">
      <c r="A317" s="3" t="str">
        <f t="shared" si="20"/>
        <v>74124-22</v>
      </c>
      <c r="B317" s="5">
        <v>74124</v>
      </c>
      <c r="C317" s="6" t="s">
        <v>147</v>
      </c>
      <c r="D317" s="5">
        <v>22</v>
      </c>
      <c r="E317" s="7">
        <v>1</v>
      </c>
      <c r="F317" s="8" t="s">
        <v>18</v>
      </c>
      <c r="G317" s="8">
        <v>43508</v>
      </c>
      <c r="H317" s="9">
        <v>1</v>
      </c>
      <c r="I317" s="7">
        <v>15</v>
      </c>
      <c r="J317" s="6" t="s">
        <v>150</v>
      </c>
      <c r="K317" s="6"/>
      <c r="L317" s="6" t="b">
        <v>0</v>
      </c>
      <c r="M317" s="3"/>
      <c r="N317" s="3" t="s">
        <v>126</v>
      </c>
      <c r="O317" s="3" t="s">
        <v>143</v>
      </c>
      <c r="P317" s="3" t="s">
        <v>143</v>
      </c>
      <c r="Q317" s="3" t="s">
        <v>143</v>
      </c>
      <c r="R317" s="3"/>
      <c r="S317" s="3" t="s">
        <v>126</v>
      </c>
      <c r="T317" s="10" t="s">
        <v>126</v>
      </c>
      <c r="U317" s="10" t="b">
        <v>0</v>
      </c>
      <c r="V317" s="10" t="b">
        <v>0</v>
      </c>
      <c r="W317" s="25"/>
      <c r="X317" s="11"/>
      <c r="Y317" s="26">
        <v>43495</v>
      </c>
      <c r="Z317" s="12"/>
      <c r="AA317" s="6"/>
      <c r="AB317" s="4"/>
      <c r="AC317" t="str">
        <f t="shared" si="21"/>
        <v>NO</v>
      </c>
      <c r="AD317" t="str">
        <f t="shared" si="22"/>
        <v/>
      </c>
      <c r="AE317" t="str">
        <f t="shared" si="23"/>
        <v/>
      </c>
      <c r="AF317" t="str">
        <f t="shared" si="24"/>
        <v/>
      </c>
    </row>
    <row r="318" spans="1:32" x14ac:dyDescent="0.25">
      <c r="A318" s="13" t="str">
        <f t="shared" si="20"/>
        <v>74124-23</v>
      </c>
      <c r="B318" s="5">
        <v>74124</v>
      </c>
      <c r="C318" s="6" t="s">
        <v>213</v>
      </c>
      <c r="D318" s="5">
        <v>23</v>
      </c>
      <c r="E318" s="7">
        <v>1</v>
      </c>
      <c r="F318" s="8" t="s">
        <v>18</v>
      </c>
      <c r="G318" s="8">
        <v>43508</v>
      </c>
      <c r="H318" s="9">
        <v>2</v>
      </c>
      <c r="I318" s="7">
        <v>15</v>
      </c>
      <c r="J318" s="6" t="s">
        <v>150</v>
      </c>
      <c r="K318" s="6"/>
      <c r="L318" s="6" t="b">
        <v>0</v>
      </c>
      <c r="M318" s="13"/>
      <c r="N318" s="13" t="s">
        <v>126</v>
      </c>
      <c r="O318" s="13" t="s">
        <v>143</v>
      </c>
      <c r="P318" s="13" t="s">
        <v>143</v>
      </c>
      <c r="Q318" s="13" t="s">
        <v>143</v>
      </c>
      <c r="R318" s="13"/>
      <c r="S318" s="13" t="s">
        <v>126</v>
      </c>
      <c r="T318" s="15" t="s">
        <v>126</v>
      </c>
      <c r="U318" s="15" t="b">
        <v>0</v>
      </c>
      <c r="V318" s="15" t="b">
        <v>0</v>
      </c>
      <c r="W318" s="23"/>
      <c r="X318" s="16"/>
      <c r="Y318" s="24">
        <v>43495</v>
      </c>
      <c r="Z318" s="17"/>
      <c r="AA318" s="6"/>
      <c r="AB318" s="4"/>
      <c r="AC318" t="str">
        <f t="shared" si="21"/>
        <v>NO</v>
      </c>
      <c r="AD318" t="str">
        <f t="shared" si="22"/>
        <v/>
      </c>
      <c r="AE318" t="str">
        <f t="shared" si="23"/>
        <v/>
      </c>
      <c r="AF318" t="str">
        <f t="shared" si="24"/>
        <v/>
      </c>
    </row>
    <row r="319" spans="1:32" x14ac:dyDescent="0.25">
      <c r="A319" s="3" t="str">
        <f t="shared" si="20"/>
        <v>74124-24</v>
      </c>
      <c r="B319" s="5">
        <v>74124</v>
      </c>
      <c r="C319" s="40" t="s">
        <v>403</v>
      </c>
      <c r="D319" s="5">
        <v>24</v>
      </c>
      <c r="E319" s="7">
        <v>1</v>
      </c>
      <c r="F319" s="8" t="s">
        <v>18</v>
      </c>
      <c r="G319" s="8">
        <v>43508</v>
      </c>
      <c r="H319" s="9">
        <v>2</v>
      </c>
      <c r="I319" s="7">
        <v>15</v>
      </c>
      <c r="J319" s="6" t="s">
        <v>150</v>
      </c>
      <c r="K319" s="6"/>
      <c r="L319" s="6" t="b">
        <v>0</v>
      </c>
      <c r="M319" s="3"/>
      <c r="N319" s="3" t="s">
        <v>126</v>
      </c>
      <c r="O319" s="3" t="s">
        <v>143</v>
      </c>
      <c r="P319" s="3" t="s">
        <v>143</v>
      </c>
      <c r="Q319" s="3" t="s">
        <v>143</v>
      </c>
      <c r="R319" s="3"/>
      <c r="S319" s="3" t="s">
        <v>126</v>
      </c>
      <c r="T319" s="10" t="s">
        <v>126</v>
      </c>
      <c r="U319" s="10" t="b">
        <v>0</v>
      </c>
      <c r="V319" s="10" t="b">
        <v>0</v>
      </c>
      <c r="W319" s="25"/>
      <c r="X319" s="11"/>
      <c r="Y319" s="26">
        <v>43495</v>
      </c>
      <c r="Z319" s="12"/>
      <c r="AA319" s="6"/>
      <c r="AB319" s="4"/>
      <c r="AC319" t="str">
        <f t="shared" si="21"/>
        <v>NO</v>
      </c>
      <c r="AD319" t="str">
        <f t="shared" si="22"/>
        <v/>
      </c>
      <c r="AE319" t="str">
        <f t="shared" si="23"/>
        <v/>
      </c>
      <c r="AF319" t="str">
        <f t="shared" si="24"/>
        <v/>
      </c>
    </row>
    <row r="320" spans="1:32" x14ac:dyDescent="0.25">
      <c r="A320" s="13" t="str">
        <f t="shared" si="20"/>
        <v>74124-25</v>
      </c>
      <c r="B320" s="5">
        <v>74124</v>
      </c>
      <c r="C320" s="40" t="s">
        <v>127</v>
      </c>
      <c r="D320" s="5">
        <v>25</v>
      </c>
      <c r="E320" s="7">
        <v>1</v>
      </c>
      <c r="F320" s="8" t="s">
        <v>18</v>
      </c>
      <c r="G320" s="8">
        <v>43508</v>
      </c>
      <c r="H320" s="9">
        <v>1</v>
      </c>
      <c r="I320" s="7">
        <v>15</v>
      </c>
      <c r="J320" s="6" t="s">
        <v>150</v>
      </c>
      <c r="K320" s="6"/>
      <c r="L320" s="6" t="b">
        <v>0</v>
      </c>
      <c r="M320" s="13"/>
      <c r="N320" s="13" t="s">
        <v>126</v>
      </c>
      <c r="O320" s="13" t="s">
        <v>143</v>
      </c>
      <c r="P320" s="13" t="s">
        <v>143</v>
      </c>
      <c r="Q320" s="13" t="s">
        <v>143</v>
      </c>
      <c r="R320" s="13"/>
      <c r="S320" s="13" t="s">
        <v>126</v>
      </c>
      <c r="T320" s="15" t="s">
        <v>125</v>
      </c>
      <c r="U320" s="15" t="b">
        <v>1</v>
      </c>
      <c r="V320" s="15" t="b">
        <v>0</v>
      </c>
      <c r="W320" s="23">
        <v>43495.661539351851</v>
      </c>
      <c r="X320" s="16"/>
      <c r="Y320" s="24">
        <v>43495</v>
      </c>
      <c r="Z320" s="17"/>
      <c r="AA320" s="6"/>
      <c r="AB320" s="4"/>
      <c r="AC320" t="str">
        <f t="shared" si="21"/>
        <v>NO</v>
      </c>
      <c r="AD320" t="str">
        <f t="shared" si="22"/>
        <v/>
      </c>
      <c r="AE320" t="str">
        <f t="shared" si="23"/>
        <v/>
      </c>
      <c r="AF320" t="str">
        <f t="shared" si="24"/>
        <v/>
      </c>
    </row>
    <row r="321" spans="1:32" x14ac:dyDescent="0.25">
      <c r="A321" s="3" t="str">
        <f t="shared" ref="A321:A384" si="25">_xlfn.CONCAT(B321,"-",D321)</f>
        <v>74124-26</v>
      </c>
      <c r="B321" s="5">
        <v>74124</v>
      </c>
      <c r="C321" s="6" t="s">
        <v>147</v>
      </c>
      <c r="D321" s="5">
        <v>26</v>
      </c>
      <c r="E321" s="7">
        <v>1</v>
      </c>
      <c r="F321" s="8" t="s">
        <v>18</v>
      </c>
      <c r="G321" s="8">
        <v>43508</v>
      </c>
      <c r="H321" s="9">
        <v>1</v>
      </c>
      <c r="I321" s="7">
        <v>15</v>
      </c>
      <c r="J321" s="6" t="s">
        <v>150</v>
      </c>
      <c r="K321" s="6"/>
      <c r="L321" s="6" t="b">
        <v>0</v>
      </c>
      <c r="M321" s="3"/>
      <c r="N321" s="3" t="s">
        <v>126</v>
      </c>
      <c r="O321" s="3" t="s">
        <v>143</v>
      </c>
      <c r="P321" s="3" t="s">
        <v>143</v>
      </c>
      <c r="Q321" s="3" t="s">
        <v>143</v>
      </c>
      <c r="R321" s="3"/>
      <c r="S321" s="3" t="s">
        <v>126</v>
      </c>
      <c r="T321" s="10" t="s">
        <v>125</v>
      </c>
      <c r="U321" s="10" t="b">
        <v>1</v>
      </c>
      <c r="V321" s="10" t="b">
        <v>0</v>
      </c>
      <c r="W321" s="25">
        <v>43495.661550925928</v>
      </c>
      <c r="X321" s="11"/>
      <c r="Y321" s="26">
        <v>43495</v>
      </c>
      <c r="Z321" s="12"/>
      <c r="AA321" s="6"/>
      <c r="AB321" s="4"/>
      <c r="AC321" t="str">
        <f t="shared" si="21"/>
        <v>NO</v>
      </c>
      <c r="AD321" t="str">
        <f t="shared" si="22"/>
        <v/>
      </c>
      <c r="AE321" t="str">
        <f t="shared" si="23"/>
        <v/>
      </c>
      <c r="AF321" t="str">
        <f t="shared" si="24"/>
        <v/>
      </c>
    </row>
    <row r="322" spans="1:32" x14ac:dyDescent="0.25">
      <c r="A322" s="13" t="str">
        <f t="shared" si="25"/>
        <v>74124-27</v>
      </c>
      <c r="B322" s="5">
        <v>74124</v>
      </c>
      <c r="C322" s="6" t="s">
        <v>149</v>
      </c>
      <c r="D322" s="5">
        <v>27</v>
      </c>
      <c r="E322" s="7">
        <v>1</v>
      </c>
      <c r="F322" s="8" t="s">
        <v>18</v>
      </c>
      <c r="G322" s="8">
        <v>43508</v>
      </c>
      <c r="H322" s="9">
        <v>1</v>
      </c>
      <c r="I322" s="7">
        <v>15</v>
      </c>
      <c r="J322" s="6" t="s">
        <v>150</v>
      </c>
      <c r="K322" s="6"/>
      <c r="L322" s="6" t="b">
        <v>0</v>
      </c>
      <c r="M322" s="13"/>
      <c r="N322" s="13" t="s">
        <v>126</v>
      </c>
      <c r="O322" s="13" t="s">
        <v>143</v>
      </c>
      <c r="P322" s="13" t="s">
        <v>143</v>
      </c>
      <c r="Q322" s="13" t="s">
        <v>143</v>
      </c>
      <c r="R322" s="13"/>
      <c r="S322" s="13" t="s">
        <v>126</v>
      </c>
      <c r="T322" s="15" t="s">
        <v>125</v>
      </c>
      <c r="U322" s="15" t="b">
        <v>1</v>
      </c>
      <c r="V322" s="15" t="b">
        <v>0</v>
      </c>
      <c r="W322" s="23">
        <v>43495.661863425928</v>
      </c>
      <c r="X322" s="16"/>
      <c r="Y322" s="24">
        <v>43495</v>
      </c>
      <c r="Z322" s="17"/>
      <c r="AA322" s="6"/>
      <c r="AB322" s="4"/>
      <c r="AC322" t="str">
        <f t="shared" ref="AC322:AC385" si="26">IF(AND(OR(N322="yes",N322="NA"),OR(P322="yes",P322="NA",P322="Done"),OR(Q322="yes",Q322="NA")),"OK","NO")</f>
        <v>NO</v>
      </c>
      <c r="AD322" t="str">
        <f t="shared" ref="AD322:AD385" si="27">IF(OR(N322="",N322="NO"),"Material","")</f>
        <v/>
      </c>
      <c r="AE322" t="str">
        <f t="shared" ref="AE322:AE385" si="28">IF(OR(Q322="",Q322="NO"),"+Cartridge","")</f>
        <v/>
      </c>
      <c r="AF322" t="str">
        <f t="shared" ref="AF322:AF385" si="29">_xlfn.CONCAT(AD322,AE322)</f>
        <v/>
      </c>
    </row>
    <row r="323" spans="1:32" x14ac:dyDescent="0.25">
      <c r="A323" s="3" t="str">
        <f t="shared" si="25"/>
        <v>74124-28</v>
      </c>
      <c r="B323" s="5">
        <v>74124</v>
      </c>
      <c r="C323" s="6" t="s">
        <v>214</v>
      </c>
      <c r="D323" s="5">
        <v>28</v>
      </c>
      <c r="E323" s="7">
        <v>1</v>
      </c>
      <c r="F323" s="8" t="s">
        <v>18</v>
      </c>
      <c r="G323" s="8">
        <v>43508</v>
      </c>
      <c r="H323" s="9">
        <v>2</v>
      </c>
      <c r="I323" s="7">
        <v>15</v>
      </c>
      <c r="J323" s="6" t="s">
        <v>150</v>
      </c>
      <c r="K323" s="6"/>
      <c r="L323" s="6" t="b">
        <v>0</v>
      </c>
      <c r="M323" s="3"/>
      <c r="N323" s="3" t="s">
        <v>126</v>
      </c>
      <c r="O323" s="3" t="s">
        <v>143</v>
      </c>
      <c r="P323" s="3" t="s">
        <v>143</v>
      </c>
      <c r="Q323" s="3" t="s">
        <v>143</v>
      </c>
      <c r="R323" s="3"/>
      <c r="S323" s="3" t="s">
        <v>126</v>
      </c>
      <c r="T323" s="10" t="s">
        <v>125</v>
      </c>
      <c r="U323" s="10" t="b">
        <v>1</v>
      </c>
      <c r="V323" s="10" t="b">
        <v>0</v>
      </c>
      <c r="W323" s="25">
        <v>43495.661527777775</v>
      </c>
      <c r="X323" s="11"/>
      <c r="Y323" s="26">
        <v>43495</v>
      </c>
      <c r="Z323" s="26"/>
      <c r="AA323" s="6"/>
      <c r="AB323" s="4"/>
      <c r="AC323" t="str">
        <f t="shared" si="26"/>
        <v>NO</v>
      </c>
      <c r="AD323" t="str">
        <f t="shared" si="27"/>
        <v/>
      </c>
      <c r="AE323" t="str">
        <f t="shared" si="28"/>
        <v/>
      </c>
      <c r="AF323" t="str">
        <f t="shared" si="29"/>
        <v/>
      </c>
    </row>
    <row r="324" spans="1:32" x14ac:dyDescent="0.25">
      <c r="A324" s="13" t="str">
        <f t="shared" si="25"/>
        <v>74124-3</v>
      </c>
      <c r="B324" s="5">
        <v>74124</v>
      </c>
      <c r="C324" s="6" t="s">
        <v>127</v>
      </c>
      <c r="D324" s="5">
        <v>3</v>
      </c>
      <c r="E324" s="7">
        <v>1</v>
      </c>
      <c r="F324" s="8" t="s">
        <v>18</v>
      </c>
      <c r="G324" s="8">
        <v>43508</v>
      </c>
      <c r="H324" s="9">
        <v>1</v>
      </c>
      <c r="I324" s="7">
        <v>15</v>
      </c>
      <c r="J324" s="6" t="s">
        <v>150</v>
      </c>
      <c r="K324" s="6"/>
      <c r="L324" s="6" t="b">
        <v>0</v>
      </c>
      <c r="M324" s="13"/>
      <c r="N324" s="13" t="s">
        <v>126</v>
      </c>
      <c r="O324" s="13" t="s">
        <v>143</v>
      </c>
      <c r="P324" s="13" t="s">
        <v>143</v>
      </c>
      <c r="Q324" s="13" t="s">
        <v>143</v>
      </c>
      <c r="R324" s="13"/>
      <c r="S324" s="13" t="s">
        <v>126</v>
      </c>
      <c r="T324" s="15" t="s">
        <v>125</v>
      </c>
      <c r="U324" s="15" t="b">
        <v>1</v>
      </c>
      <c r="V324" s="15" t="b">
        <v>0</v>
      </c>
      <c r="W324" s="23">
        <v>43495.661493055559</v>
      </c>
      <c r="X324" s="16">
        <v>42</v>
      </c>
      <c r="Y324" s="24">
        <v>43495</v>
      </c>
      <c r="Z324" s="24"/>
      <c r="AA324" s="6"/>
      <c r="AB324" s="4"/>
      <c r="AC324" t="str">
        <f t="shared" si="26"/>
        <v>NO</v>
      </c>
      <c r="AD324" t="str">
        <f t="shared" si="27"/>
        <v/>
      </c>
      <c r="AE324" t="str">
        <f t="shared" si="28"/>
        <v/>
      </c>
      <c r="AF324" t="str">
        <f t="shared" si="29"/>
        <v/>
      </c>
    </row>
    <row r="325" spans="1:32" x14ac:dyDescent="0.25">
      <c r="A325" s="3" t="str">
        <f t="shared" si="25"/>
        <v>74124-4</v>
      </c>
      <c r="B325" s="5">
        <v>74124</v>
      </c>
      <c r="C325" s="6" t="s">
        <v>147</v>
      </c>
      <c r="D325" s="5">
        <v>4</v>
      </c>
      <c r="E325" s="7">
        <v>1</v>
      </c>
      <c r="F325" s="8" t="s">
        <v>18</v>
      </c>
      <c r="G325" s="8">
        <v>43508</v>
      </c>
      <c r="H325" s="9">
        <v>1</v>
      </c>
      <c r="I325" s="7">
        <v>15</v>
      </c>
      <c r="J325" s="6" t="s">
        <v>150</v>
      </c>
      <c r="K325" s="40"/>
      <c r="L325" s="6" t="b">
        <v>0</v>
      </c>
      <c r="M325" s="3"/>
      <c r="N325" s="3" t="s">
        <v>126</v>
      </c>
      <c r="O325" s="3" t="s">
        <v>143</v>
      </c>
      <c r="P325" s="3" t="s">
        <v>143</v>
      </c>
      <c r="Q325" s="3" t="s">
        <v>143</v>
      </c>
      <c r="R325" s="3"/>
      <c r="S325" s="3" t="s">
        <v>126</v>
      </c>
      <c r="T325" s="10" t="s">
        <v>125</v>
      </c>
      <c r="U325" s="10" t="b">
        <v>1</v>
      </c>
      <c r="V325" s="10" t="b">
        <v>0</v>
      </c>
      <c r="W325" s="25">
        <v>43495.661504629628</v>
      </c>
      <c r="X325" s="11">
        <v>9</v>
      </c>
      <c r="Y325" s="26">
        <v>43495</v>
      </c>
      <c r="Z325" s="26"/>
      <c r="AA325" s="6"/>
      <c r="AB325" s="4"/>
      <c r="AC325" t="str">
        <f t="shared" si="26"/>
        <v>NO</v>
      </c>
      <c r="AD325" t="str">
        <f t="shared" si="27"/>
        <v/>
      </c>
      <c r="AE325" t="str">
        <f t="shared" si="28"/>
        <v/>
      </c>
      <c r="AF325" t="str">
        <f t="shared" si="29"/>
        <v/>
      </c>
    </row>
    <row r="326" spans="1:32" x14ac:dyDescent="0.25">
      <c r="A326" s="13" t="str">
        <f t="shared" si="25"/>
        <v>74124-5</v>
      </c>
      <c r="B326" s="5">
        <v>74124</v>
      </c>
      <c r="C326" s="6" t="s">
        <v>213</v>
      </c>
      <c r="D326" s="5">
        <v>5</v>
      </c>
      <c r="E326" s="7">
        <v>1</v>
      </c>
      <c r="F326" s="8" t="s">
        <v>18</v>
      </c>
      <c r="G326" s="8">
        <v>43508</v>
      </c>
      <c r="H326" s="9">
        <v>2</v>
      </c>
      <c r="I326" s="7">
        <v>15</v>
      </c>
      <c r="J326" s="6" t="s">
        <v>150</v>
      </c>
      <c r="K326" s="40"/>
      <c r="L326" s="6" t="b">
        <v>0</v>
      </c>
      <c r="M326" s="13"/>
      <c r="N326" s="13" t="s">
        <v>126</v>
      </c>
      <c r="O326" s="13" t="s">
        <v>143</v>
      </c>
      <c r="P326" s="13" t="s">
        <v>143</v>
      </c>
      <c r="Q326" s="13" t="s">
        <v>143</v>
      </c>
      <c r="R326" s="13"/>
      <c r="S326" s="13" t="s">
        <v>126</v>
      </c>
      <c r="T326" s="15" t="s">
        <v>125</v>
      </c>
      <c r="U326" s="15" t="b">
        <v>1</v>
      </c>
      <c r="V326" s="15" t="b">
        <v>0</v>
      </c>
      <c r="W326" s="23">
        <v>43495.661087962966</v>
      </c>
      <c r="X326" s="16">
        <v>9</v>
      </c>
      <c r="Y326" s="24">
        <v>43495</v>
      </c>
      <c r="Z326" s="24"/>
      <c r="AA326" s="6"/>
      <c r="AB326" s="4"/>
      <c r="AC326" t="str">
        <f t="shared" si="26"/>
        <v>NO</v>
      </c>
      <c r="AD326" t="str">
        <f t="shared" si="27"/>
        <v/>
      </c>
      <c r="AE326" t="str">
        <f t="shared" si="28"/>
        <v/>
      </c>
      <c r="AF326" t="str">
        <f t="shared" si="29"/>
        <v/>
      </c>
    </row>
    <row r="327" spans="1:32" x14ac:dyDescent="0.25">
      <c r="A327" s="3" t="str">
        <f t="shared" si="25"/>
        <v>74124-6</v>
      </c>
      <c r="B327" s="5">
        <v>74124</v>
      </c>
      <c r="C327" s="6" t="s">
        <v>290</v>
      </c>
      <c r="D327" s="5">
        <v>6</v>
      </c>
      <c r="E327" s="7">
        <v>1</v>
      </c>
      <c r="F327" s="8" t="s">
        <v>18</v>
      </c>
      <c r="G327" s="8">
        <v>43508</v>
      </c>
      <c r="H327" s="9">
        <v>2</v>
      </c>
      <c r="I327" s="7">
        <v>15</v>
      </c>
      <c r="J327" s="6" t="s">
        <v>150</v>
      </c>
      <c r="K327" s="6"/>
      <c r="L327" s="6" t="b">
        <v>0</v>
      </c>
      <c r="M327" s="3"/>
      <c r="N327" s="3" t="s">
        <v>126</v>
      </c>
      <c r="O327" s="3" t="s">
        <v>143</v>
      </c>
      <c r="P327" s="3" t="s">
        <v>143</v>
      </c>
      <c r="Q327" s="3" t="s">
        <v>143</v>
      </c>
      <c r="R327" s="3"/>
      <c r="S327" s="3" t="s">
        <v>126</v>
      </c>
      <c r="T327" s="10" t="s">
        <v>126</v>
      </c>
      <c r="U327" s="10" t="b">
        <v>1</v>
      </c>
      <c r="V327" s="10" t="b">
        <v>0</v>
      </c>
      <c r="W327" s="25">
        <v>43495.661562499998</v>
      </c>
      <c r="X327" s="11">
        <v>9</v>
      </c>
      <c r="Y327" s="26">
        <v>43495</v>
      </c>
      <c r="Z327" s="26"/>
      <c r="AA327" s="6"/>
      <c r="AB327" s="4"/>
      <c r="AC327" t="str">
        <f t="shared" si="26"/>
        <v>NO</v>
      </c>
      <c r="AD327" t="str">
        <f t="shared" si="27"/>
        <v/>
      </c>
      <c r="AE327" t="str">
        <f t="shared" si="28"/>
        <v/>
      </c>
      <c r="AF327" t="str">
        <f t="shared" si="29"/>
        <v/>
      </c>
    </row>
    <row r="328" spans="1:32" x14ac:dyDescent="0.25">
      <c r="A328" s="13" t="str">
        <f t="shared" si="25"/>
        <v>74124-7</v>
      </c>
      <c r="B328" s="5">
        <v>74124</v>
      </c>
      <c r="C328" s="6" t="s">
        <v>2950</v>
      </c>
      <c r="D328" s="5">
        <v>7</v>
      </c>
      <c r="E328" s="7">
        <v>1</v>
      </c>
      <c r="F328" s="8" t="s">
        <v>18</v>
      </c>
      <c r="G328" s="8">
        <v>43508</v>
      </c>
      <c r="H328" s="9">
        <v>2</v>
      </c>
      <c r="I328" s="7">
        <v>15</v>
      </c>
      <c r="J328" s="6" t="s">
        <v>150</v>
      </c>
      <c r="K328" s="6"/>
      <c r="L328" s="6" t="b">
        <v>0</v>
      </c>
      <c r="M328" s="13"/>
      <c r="N328" s="13" t="s">
        <v>126</v>
      </c>
      <c r="O328" s="13" t="s">
        <v>143</v>
      </c>
      <c r="P328" s="13" t="s">
        <v>143</v>
      </c>
      <c r="Q328" s="13" t="s">
        <v>143</v>
      </c>
      <c r="R328" s="13"/>
      <c r="S328" s="13" t="s">
        <v>126</v>
      </c>
      <c r="T328" s="15" t="s">
        <v>126</v>
      </c>
      <c r="U328" s="15" t="b">
        <v>1</v>
      </c>
      <c r="V328" s="15" t="b">
        <v>0</v>
      </c>
      <c r="W328" s="23">
        <v>43495.661574074074</v>
      </c>
      <c r="X328" s="16">
        <v>9</v>
      </c>
      <c r="Y328" s="24">
        <v>43495</v>
      </c>
      <c r="Z328" s="24"/>
      <c r="AA328" s="6"/>
      <c r="AB328" s="4"/>
      <c r="AC328" t="str">
        <f t="shared" si="26"/>
        <v>NO</v>
      </c>
      <c r="AD328" t="str">
        <f t="shared" si="27"/>
        <v/>
      </c>
      <c r="AE328" t="str">
        <f t="shared" si="28"/>
        <v/>
      </c>
      <c r="AF328" t="str">
        <f t="shared" si="29"/>
        <v/>
      </c>
    </row>
    <row r="329" spans="1:32" x14ac:dyDescent="0.25">
      <c r="A329" s="3" t="str">
        <f t="shared" si="25"/>
        <v>74124-8</v>
      </c>
      <c r="B329" s="5">
        <v>74124</v>
      </c>
      <c r="C329" s="6" t="s">
        <v>2951</v>
      </c>
      <c r="D329" s="5">
        <v>8</v>
      </c>
      <c r="E329" s="7">
        <v>1</v>
      </c>
      <c r="F329" s="8" t="s">
        <v>18</v>
      </c>
      <c r="G329" s="8">
        <v>43508</v>
      </c>
      <c r="H329" s="9">
        <v>3</v>
      </c>
      <c r="I329" s="7">
        <v>15</v>
      </c>
      <c r="J329" s="6" t="s">
        <v>150</v>
      </c>
      <c r="K329" s="6"/>
      <c r="L329" s="6" t="b">
        <v>0</v>
      </c>
      <c r="M329" s="3"/>
      <c r="N329" s="3" t="s">
        <v>126</v>
      </c>
      <c r="O329" s="3" t="s">
        <v>143</v>
      </c>
      <c r="P329" s="3" t="s">
        <v>143</v>
      </c>
      <c r="Q329" s="3" t="s">
        <v>143</v>
      </c>
      <c r="R329" s="3"/>
      <c r="S329" s="3" t="s">
        <v>126</v>
      </c>
      <c r="T329" s="10" t="s">
        <v>126</v>
      </c>
      <c r="U329" s="10" t="b">
        <v>1</v>
      </c>
      <c r="V329" s="10" t="b">
        <v>0</v>
      </c>
      <c r="W329" s="25">
        <v>43495.661585648151</v>
      </c>
      <c r="X329" s="11">
        <v>2</v>
      </c>
      <c r="Y329" s="26">
        <v>43495</v>
      </c>
      <c r="Z329" s="26"/>
      <c r="AA329" s="6"/>
      <c r="AB329" s="4"/>
      <c r="AC329" t="str">
        <f t="shared" si="26"/>
        <v>NO</v>
      </c>
      <c r="AD329" t="str">
        <f t="shared" si="27"/>
        <v/>
      </c>
      <c r="AE329" t="str">
        <f t="shared" si="28"/>
        <v/>
      </c>
      <c r="AF329" t="str">
        <f t="shared" si="29"/>
        <v/>
      </c>
    </row>
    <row r="330" spans="1:32" x14ac:dyDescent="0.25">
      <c r="A330" s="13" t="str">
        <f t="shared" si="25"/>
        <v>74124-9</v>
      </c>
      <c r="B330" s="5">
        <v>74124</v>
      </c>
      <c r="C330" s="6" t="s">
        <v>2952</v>
      </c>
      <c r="D330" s="5">
        <v>9</v>
      </c>
      <c r="E330" s="7">
        <v>1</v>
      </c>
      <c r="F330" s="8" t="s">
        <v>18</v>
      </c>
      <c r="G330" s="8">
        <v>43508</v>
      </c>
      <c r="H330" s="9">
        <v>3</v>
      </c>
      <c r="I330" s="7">
        <v>15</v>
      </c>
      <c r="J330" s="6" t="s">
        <v>150</v>
      </c>
      <c r="K330" s="6"/>
      <c r="L330" s="40" t="b">
        <v>0</v>
      </c>
      <c r="M330" s="13"/>
      <c r="N330" s="13" t="s">
        <v>126</v>
      </c>
      <c r="O330" s="13" t="s">
        <v>143</v>
      </c>
      <c r="P330" s="13" t="s">
        <v>143</v>
      </c>
      <c r="Q330" s="13" t="s">
        <v>143</v>
      </c>
      <c r="R330" s="13"/>
      <c r="S330" s="13" t="s">
        <v>126</v>
      </c>
      <c r="T330" s="15" t="s">
        <v>126</v>
      </c>
      <c r="U330" s="15" t="b">
        <v>1</v>
      </c>
      <c r="V330" s="15" t="b">
        <v>0</v>
      </c>
      <c r="W330" s="23">
        <v>43495.661597222221</v>
      </c>
      <c r="X330" s="16">
        <v>2</v>
      </c>
      <c r="Y330" s="24">
        <v>43495</v>
      </c>
      <c r="Z330" s="17"/>
      <c r="AA330" s="6"/>
      <c r="AB330" s="4"/>
      <c r="AC330" t="str">
        <f t="shared" si="26"/>
        <v>NO</v>
      </c>
      <c r="AD330" t="str">
        <f t="shared" si="27"/>
        <v/>
      </c>
      <c r="AE330" t="str">
        <f t="shared" si="28"/>
        <v/>
      </c>
      <c r="AF330" t="str">
        <f t="shared" si="29"/>
        <v/>
      </c>
    </row>
    <row r="331" spans="1:32" x14ac:dyDescent="0.25">
      <c r="A331" s="3" t="str">
        <f t="shared" si="25"/>
        <v>74276-1</v>
      </c>
      <c r="B331" s="5">
        <v>74276</v>
      </c>
      <c r="C331" s="6" t="s">
        <v>207</v>
      </c>
      <c r="D331" s="5">
        <v>1</v>
      </c>
      <c r="E331" s="7">
        <v>2</v>
      </c>
      <c r="F331" s="8" t="s">
        <v>19</v>
      </c>
      <c r="G331" s="8">
        <v>43522</v>
      </c>
      <c r="H331" s="9">
        <v>1</v>
      </c>
      <c r="I331" s="7">
        <v>18</v>
      </c>
      <c r="J331" s="6" t="s">
        <v>20</v>
      </c>
      <c r="K331" s="6" t="s">
        <v>208</v>
      </c>
      <c r="L331" s="40" t="b">
        <v>0</v>
      </c>
      <c r="M331" s="3"/>
      <c r="N331" s="3"/>
      <c r="O331" s="3"/>
      <c r="P331" s="3"/>
      <c r="Q331" s="3" t="s">
        <v>125</v>
      </c>
      <c r="R331" s="3"/>
      <c r="S331" s="3"/>
      <c r="T331" s="10" t="s">
        <v>126</v>
      </c>
      <c r="U331" s="10" t="b">
        <v>0</v>
      </c>
      <c r="V331" s="10" t="b">
        <v>0</v>
      </c>
      <c r="W331" s="25"/>
      <c r="X331" s="11"/>
      <c r="Y331" s="26"/>
      <c r="Z331" s="12"/>
      <c r="AA331" s="6"/>
      <c r="AB331" s="4"/>
      <c r="AC331" t="str">
        <f t="shared" si="26"/>
        <v>NO</v>
      </c>
      <c r="AD331" t="str">
        <f t="shared" si="27"/>
        <v>Material</v>
      </c>
      <c r="AE331" t="str">
        <f t="shared" si="28"/>
        <v/>
      </c>
      <c r="AF331" t="str">
        <f t="shared" si="29"/>
        <v>Material</v>
      </c>
    </row>
    <row r="332" spans="1:32" x14ac:dyDescent="0.25">
      <c r="A332" s="13" t="str">
        <f t="shared" si="25"/>
        <v>74276-1</v>
      </c>
      <c r="B332" s="5">
        <v>74276</v>
      </c>
      <c r="C332" s="6" t="s">
        <v>207</v>
      </c>
      <c r="D332" s="5">
        <v>1</v>
      </c>
      <c r="E332" s="7">
        <v>3</v>
      </c>
      <c r="F332" s="8" t="s">
        <v>19</v>
      </c>
      <c r="G332" s="8">
        <v>43614</v>
      </c>
      <c r="H332" s="9">
        <v>1</v>
      </c>
      <c r="I332" s="7">
        <v>18</v>
      </c>
      <c r="J332" s="6" t="s">
        <v>27</v>
      </c>
      <c r="K332" s="6"/>
      <c r="L332" s="6" t="b">
        <v>0</v>
      </c>
      <c r="M332" s="13"/>
      <c r="N332" s="13"/>
      <c r="O332" s="13"/>
      <c r="P332" s="13"/>
      <c r="Q332" s="13" t="s">
        <v>125</v>
      </c>
      <c r="R332" s="13"/>
      <c r="S332" s="13"/>
      <c r="T332" s="15" t="s">
        <v>126</v>
      </c>
      <c r="U332" s="15" t="b">
        <v>0</v>
      </c>
      <c r="V332" s="15" t="b">
        <v>0</v>
      </c>
      <c r="W332" s="23"/>
      <c r="X332" s="16"/>
      <c r="Y332" s="24"/>
      <c r="Z332" s="24"/>
      <c r="AA332" s="6"/>
      <c r="AB332" s="4"/>
      <c r="AC332" t="str">
        <f t="shared" si="26"/>
        <v>NO</v>
      </c>
      <c r="AD332" t="str">
        <f t="shared" si="27"/>
        <v>Material</v>
      </c>
      <c r="AE332" t="str">
        <f t="shared" si="28"/>
        <v/>
      </c>
      <c r="AF332" t="str">
        <f t="shared" si="29"/>
        <v>Material</v>
      </c>
    </row>
    <row r="333" spans="1:32" x14ac:dyDescent="0.25">
      <c r="A333" s="3" t="str">
        <f t="shared" si="25"/>
        <v>74276-1</v>
      </c>
      <c r="B333" s="18">
        <v>74276</v>
      </c>
      <c r="C333" s="19" t="s">
        <v>207</v>
      </c>
      <c r="D333" s="18">
        <v>1</v>
      </c>
      <c r="E333" s="20">
        <v>4</v>
      </c>
      <c r="F333" s="32" t="s">
        <v>19</v>
      </c>
      <c r="G333" s="32">
        <v>43705</v>
      </c>
      <c r="H333" s="22">
        <v>1</v>
      </c>
      <c r="I333" s="20">
        <v>18</v>
      </c>
      <c r="J333" s="19" t="s">
        <v>27</v>
      </c>
      <c r="K333" s="19"/>
      <c r="L333" s="19" t="b">
        <v>0</v>
      </c>
      <c r="M333" s="3"/>
      <c r="N333" s="3"/>
      <c r="O333" s="3"/>
      <c r="P333" s="3"/>
      <c r="Q333" s="3" t="s">
        <v>125</v>
      </c>
      <c r="R333" s="3"/>
      <c r="S333" s="3"/>
      <c r="T333" s="10" t="s">
        <v>130</v>
      </c>
      <c r="U333" s="10" t="b">
        <v>0</v>
      </c>
      <c r="V333" s="10" t="b">
        <v>0</v>
      </c>
      <c r="W333" s="25"/>
      <c r="X333" s="11"/>
      <c r="Y333" s="26"/>
      <c r="Z333" s="26"/>
      <c r="AA333" s="6"/>
      <c r="AB333" s="4"/>
      <c r="AC333" t="str">
        <f t="shared" si="26"/>
        <v>NO</v>
      </c>
      <c r="AD333" t="str">
        <f t="shared" si="27"/>
        <v>Material</v>
      </c>
      <c r="AE333" t="str">
        <f t="shared" si="28"/>
        <v/>
      </c>
      <c r="AF333" t="str">
        <f t="shared" si="29"/>
        <v>Material</v>
      </c>
    </row>
    <row r="334" spans="1:32" x14ac:dyDescent="0.25">
      <c r="A334" s="13" t="str">
        <f t="shared" si="25"/>
        <v>74276-1</v>
      </c>
      <c r="B334" s="5">
        <v>74276</v>
      </c>
      <c r="C334" s="6" t="s">
        <v>207</v>
      </c>
      <c r="D334" s="5">
        <v>1</v>
      </c>
      <c r="E334" s="7">
        <v>5</v>
      </c>
      <c r="F334" s="8" t="s">
        <v>19</v>
      </c>
      <c r="G334" s="8">
        <v>43831</v>
      </c>
      <c r="H334" s="9">
        <v>1</v>
      </c>
      <c r="I334" s="7">
        <v>18</v>
      </c>
      <c r="J334" s="6" t="s">
        <v>27</v>
      </c>
      <c r="K334" s="6"/>
      <c r="L334" s="6" t="b">
        <v>0</v>
      </c>
      <c r="M334" s="13"/>
      <c r="N334" s="13"/>
      <c r="O334" s="13"/>
      <c r="P334" s="13"/>
      <c r="Q334" s="13" t="s">
        <v>125</v>
      </c>
      <c r="R334" s="13"/>
      <c r="S334" s="13"/>
      <c r="T334" s="15" t="s">
        <v>130</v>
      </c>
      <c r="U334" s="15" t="b">
        <v>0</v>
      </c>
      <c r="V334" s="15" t="b">
        <v>0</v>
      </c>
      <c r="W334" s="23"/>
      <c r="X334" s="16"/>
      <c r="Y334" s="24"/>
      <c r="Z334" s="24"/>
      <c r="AA334" s="6"/>
      <c r="AB334" s="4"/>
      <c r="AC334" t="str">
        <f t="shared" si="26"/>
        <v>NO</v>
      </c>
      <c r="AD334" t="str">
        <f t="shared" si="27"/>
        <v>Material</v>
      </c>
      <c r="AE334" t="str">
        <f t="shared" si="28"/>
        <v/>
      </c>
      <c r="AF334" t="str">
        <f t="shared" si="29"/>
        <v>Material</v>
      </c>
    </row>
    <row r="335" spans="1:32" x14ac:dyDescent="0.25">
      <c r="A335" s="3" t="str">
        <f t="shared" si="25"/>
        <v>74276-1</v>
      </c>
      <c r="B335" s="5">
        <v>74276</v>
      </c>
      <c r="C335" s="6" t="s">
        <v>207</v>
      </c>
      <c r="D335" s="5">
        <v>1</v>
      </c>
      <c r="E335" s="7">
        <v>6</v>
      </c>
      <c r="F335" s="8" t="s">
        <v>19</v>
      </c>
      <c r="G335" s="8">
        <v>43917</v>
      </c>
      <c r="H335" s="9">
        <v>1</v>
      </c>
      <c r="I335" s="7">
        <v>18</v>
      </c>
      <c r="J335" s="6" t="s">
        <v>27</v>
      </c>
      <c r="K335" s="6"/>
      <c r="L335" s="6" t="b">
        <v>0</v>
      </c>
      <c r="M335" s="3"/>
      <c r="N335" s="3"/>
      <c r="O335" s="3"/>
      <c r="P335" s="3"/>
      <c r="Q335" s="3" t="s">
        <v>125</v>
      </c>
      <c r="R335" s="3"/>
      <c r="S335" s="3"/>
      <c r="T335" s="10" t="s">
        <v>130</v>
      </c>
      <c r="U335" s="10" t="b">
        <v>0</v>
      </c>
      <c r="V335" s="10" t="b">
        <v>0</v>
      </c>
      <c r="W335" s="25"/>
      <c r="X335" s="11"/>
      <c r="Y335" s="26"/>
      <c r="Z335" s="12"/>
      <c r="AA335" s="6"/>
      <c r="AB335" s="4"/>
      <c r="AC335" t="str">
        <f t="shared" si="26"/>
        <v>NO</v>
      </c>
      <c r="AD335" t="str">
        <f t="shared" si="27"/>
        <v>Material</v>
      </c>
      <c r="AE335" t="str">
        <f t="shared" si="28"/>
        <v/>
      </c>
      <c r="AF335" t="str">
        <f t="shared" si="29"/>
        <v>Material</v>
      </c>
    </row>
    <row r="336" spans="1:32" x14ac:dyDescent="0.25">
      <c r="A336" s="13" t="str">
        <f t="shared" si="25"/>
        <v>74276-2</v>
      </c>
      <c r="B336" s="5">
        <v>74276</v>
      </c>
      <c r="C336" s="40" t="s">
        <v>207</v>
      </c>
      <c r="D336" s="5">
        <v>2</v>
      </c>
      <c r="E336" s="7">
        <v>2</v>
      </c>
      <c r="F336" s="8" t="s">
        <v>19</v>
      </c>
      <c r="G336" s="8">
        <v>43522</v>
      </c>
      <c r="H336" s="9">
        <v>1</v>
      </c>
      <c r="I336" s="7">
        <v>18</v>
      </c>
      <c r="J336" s="6" t="s">
        <v>20</v>
      </c>
      <c r="K336" s="6"/>
      <c r="L336" s="6" t="b">
        <v>0</v>
      </c>
      <c r="M336" s="13"/>
      <c r="N336" s="13"/>
      <c r="O336" s="13"/>
      <c r="P336" s="13"/>
      <c r="Q336" s="13" t="s">
        <v>125</v>
      </c>
      <c r="R336" s="13"/>
      <c r="S336" s="13"/>
      <c r="T336" s="15" t="s">
        <v>125</v>
      </c>
      <c r="U336" s="15" t="b">
        <v>0</v>
      </c>
      <c r="V336" s="15" t="b">
        <v>0</v>
      </c>
      <c r="W336" s="23"/>
      <c r="X336" s="16"/>
      <c r="Y336" s="24"/>
      <c r="Z336" s="17"/>
      <c r="AA336" s="6"/>
      <c r="AB336" s="4"/>
      <c r="AC336" t="str">
        <f t="shared" si="26"/>
        <v>NO</v>
      </c>
      <c r="AD336" t="str">
        <f t="shared" si="27"/>
        <v>Material</v>
      </c>
      <c r="AE336" t="str">
        <f t="shared" si="28"/>
        <v/>
      </c>
      <c r="AF336" t="str">
        <f t="shared" si="29"/>
        <v>Material</v>
      </c>
    </row>
    <row r="337" spans="1:32" x14ac:dyDescent="0.25">
      <c r="A337" s="3" t="str">
        <f t="shared" si="25"/>
        <v>74294-4</v>
      </c>
      <c r="B337" s="5">
        <v>74294</v>
      </c>
      <c r="C337" s="40" t="s">
        <v>209</v>
      </c>
      <c r="D337" s="5">
        <v>4</v>
      </c>
      <c r="E337" s="7">
        <v>1</v>
      </c>
      <c r="F337" s="8" t="s">
        <v>18</v>
      </c>
      <c r="G337" s="8">
        <v>43473</v>
      </c>
      <c r="H337" s="9">
        <v>8</v>
      </c>
      <c r="I337" s="7">
        <v>1</v>
      </c>
      <c r="J337" s="6" t="s">
        <v>31</v>
      </c>
      <c r="K337" s="6" t="s">
        <v>208</v>
      </c>
      <c r="L337" s="6" t="b">
        <v>0</v>
      </c>
      <c r="M337" s="3" t="s">
        <v>126</v>
      </c>
      <c r="N337" s="3" t="s">
        <v>126</v>
      </c>
      <c r="O337" s="3" t="s">
        <v>143</v>
      </c>
      <c r="P337" s="3" t="s">
        <v>143</v>
      </c>
      <c r="Q337" s="3" t="s">
        <v>125</v>
      </c>
      <c r="R337" s="3"/>
      <c r="S337" s="3" t="s">
        <v>126</v>
      </c>
      <c r="T337" s="10" t="s">
        <v>125</v>
      </c>
      <c r="U337" s="10" t="b">
        <v>1</v>
      </c>
      <c r="V337" s="10" t="b">
        <v>0</v>
      </c>
      <c r="W337" s="25">
        <v>43482.399027777778</v>
      </c>
      <c r="X337" s="11">
        <v>14</v>
      </c>
      <c r="Y337" s="26">
        <v>43467</v>
      </c>
      <c r="Z337" s="12" t="s">
        <v>248</v>
      </c>
      <c r="AA337" s="6"/>
      <c r="AB337" s="4"/>
      <c r="AC337" t="str">
        <f t="shared" si="26"/>
        <v>OK</v>
      </c>
      <c r="AD337" t="str">
        <f t="shared" si="27"/>
        <v/>
      </c>
      <c r="AE337" t="str">
        <f t="shared" si="28"/>
        <v/>
      </c>
      <c r="AF337" t="str">
        <f t="shared" si="29"/>
        <v/>
      </c>
    </row>
    <row r="338" spans="1:32" x14ac:dyDescent="0.25">
      <c r="A338" s="13" t="str">
        <f t="shared" si="25"/>
        <v>74540-1</v>
      </c>
      <c r="B338" s="5">
        <v>74540</v>
      </c>
      <c r="C338" s="6" t="s">
        <v>264</v>
      </c>
      <c r="D338" s="5">
        <v>1</v>
      </c>
      <c r="E338" s="7">
        <v>1</v>
      </c>
      <c r="F338" s="8" t="s">
        <v>19</v>
      </c>
      <c r="G338" s="8">
        <v>43587</v>
      </c>
      <c r="H338" s="9">
        <v>1</v>
      </c>
      <c r="I338" s="7">
        <v>12</v>
      </c>
      <c r="J338" s="6" t="s">
        <v>27</v>
      </c>
      <c r="K338" s="6"/>
      <c r="L338" s="6" t="b">
        <v>0</v>
      </c>
      <c r="M338" s="13"/>
      <c r="N338" s="13"/>
      <c r="O338" s="13"/>
      <c r="P338" s="13"/>
      <c r="Q338" s="13"/>
      <c r="R338" s="13"/>
      <c r="S338" s="13"/>
      <c r="T338" s="15" t="s">
        <v>130</v>
      </c>
      <c r="U338" s="15" t="b">
        <v>0</v>
      </c>
      <c r="V338" s="15" t="b">
        <v>0</v>
      </c>
      <c r="W338" s="23"/>
      <c r="X338" s="16"/>
      <c r="Y338" s="24"/>
      <c r="Z338" s="17"/>
      <c r="AA338" s="6"/>
      <c r="AB338" s="4"/>
      <c r="AC338" t="str">
        <f t="shared" si="26"/>
        <v>NO</v>
      </c>
      <c r="AD338" t="str">
        <f t="shared" si="27"/>
        <v>Material</v>
      </c>
      <c r="AE338" t="str">
        <f t="shared" si="28"/>
        <v>+Cartridge</v>
      </c>
      <c r="AF338" t="str">
        <f t="shared" si="29"/>
        <v>Material+Cartridge</v>
      </c>
    </row>
    <row r="339" spans="1:32" x14ac:dyDescent="0.25">
      <c r="A339" s="3" t="str">
        <f t="shared" si="25"/>
        <v>74540-2</v>
      </c>
      <c r="B339" s="5">
        <v>74540</v>
      </c>
      <c r="C339" s="6" t="s">
        <v>221</v>
      </c>
      <c r="D339" s="5">
        <v>2</v>
      </c>
      <c r="E339" s="7">
        <v>1</v>
      </c>
      <c r="F339" s="8" t="s">
        <v>19</v>
      </c>
      <c r="G339" s="8">
        <v>43587</v>
      </c>
      <c r="H339" s="9">
        <v>1</v>
      </c>
      <c r="I339" s="7">
        <v>12</v>
      </c>
      <c r="J339" s="6" t="s">
        <v>27</v>
      </c>
      <c r="K339" s="6"/>
      <c r="L339" s="6" t="b">
        <v>0</v>
      </c>
      <c r="M339" s="3"/>
      <c r="N339" s="3"/>
      <c r="O339" s="3"/>
      <c r="P339" s="3"/>
      <c r="Q339" s="3"/>
      <c r="R339" s="3"/>
      <c r="S339" s="3"/>
      <c r="T339" s="10" t="s">
        <v>130</v>
      </c>
      <c r="U339" s="10" t="b">
        <v>0</v>
      </c>
      <c r="V339" s="10" t="b">
        <v>0</v>
      </c>
      <c r="W339" s="25"/>
      <c r="X339" s="11"/>
      <c r="Y339" s="26"/>
      <c r="Z339" s="12"/>
      <c r="AA339" s="6"/>
      <c r="AB339" s="4"/>
      <c r="AC339" t="str">
        <f t="shared" si="26"/>
        <v>NO</v>
      </c>
      <c r="AD339" t="str">
        <f t="shared" si="27"/>
        <v>Material</v>
      </c>
      <c r="AE339" t="str">
        <f t="shared" si="28"/>
        <v>+Cartridge</v>
      </c>
      <c r="AF339" t="str">
        <f t="shared" si="29"/>
        <v>Material+Cartridge</v>
      </c>
    </row>
    <row r="340" spans="1:32" x14ac:dyDescent="0.25">
      <c r="A340" s="13" t="str">
        <f t="shared" si="25"/>
        <v>74695-1</v>
      </c>
      <c r="B340" s="5">
        <v>74695</v>
      </c>
      <c r="C340" s="6" t="s">
        <v>175</v>
      </c>
      <c r="D340" s="5">
        <v>1</v>
      </c>
      <c r="E340" s="7">
        <v>1</v>
      </c>
      <c r="F340" s="8" t="s">
        <v>18</v>
      </c>
      <c r="G340" s="8">
        <v>43503</v>
      </c>
      <c r="H340" s="9">
        <v>1</v>
      </c>
      <c r="I340" s="7">
        <v>10</v>
      </c>
      <c r="J340" s="6" t="s">
        <v>20</v>
      </c>
      <c r="K340" s="6"/>
      <c r="L340" s="6" t="b">
        <v>0</v>
      </c>
      <c r="M340" s="13"/>
      <c r="N340" s="13"/>
      <c r="O340" s="13"/>
      <c r="P340" s="13"/>
      <c r="Q340" s="13" t="s">
        <v>125</v>
      </c>
      <c r="R340" s="13"/>
      <c r="S340" s="13" t="s">
        <v>126</v>
      </c>
      <c r="T340" s="15" t="s">
        <v>125</v>
      </c>
      <c r="U340" s="15" t="b">
        <v>0</v>
      </c>
      <c r="V340" s="15" t="b">
        <v>0</v>
      </c>
      <c r="W340" s="23"/>
      <c r="X340" s="16"/>
      <c r="Y340" s="24">
        <v>43495</v>
      </c>
      <c r="Z340" s="17"/>
      <c r="AA340" s="6"/>
      <c r="AB340" s="4"/>
      <c r="AC340" t="str">
        <f t="shared" si="26"/>
        <v>NO</v>
      </c>
      <c r="AD340" t="str">
        <f t="shared" si="27"/>
        <v>Material</v>
      </c>
      <c r="AE340" t="str">
        <f t="shared" si="28"/>
        <v/>
      </c>
      <c r="AF340" t="str">
        <f t="shared" si="29"/>
        <v>Material</v>
      </c>
    </row>
    <row r="341" spans="1:32" x14ac:dyDescent="0.25">
      <c r="A341" s="3" t="str">
        <f t="shared" si="25"/>
        <v>74695-2</v>
      </c>
      <c r="B341" s="5">
        <v>74695</v>
      </c>
      <c r="C341" s="6" t="s">
        <v>2953</v>
      </c>
      <c r="D341" s="5">
        <v>2</v>
      </c>
      <c r="E341" s="7">
        <v>1</v>
      </c>
      <c r="F341" s="8" t="s">
        <v>18</v>
      </c>
      <c r="G341" s="8">
        <v>43503</v>
      </c>
      <c r="H341" s="9">
        <v>1</v>
      </c>
      <c r="I341" s="7">
        <v>10</v>
      </c>
      <c r="J341" s="6" t="s">
        <v>20</v>
      </c>
      <c r="K341" s="6"/>
      <c r="L341" s="6" t="b">
        <v>0</v>
      </c>
      <c r="M341" s="3"/>
      <c r="N341" s="3"/>
      <c r="O341" s="3"/>
      <c r="P341" s="3"/>
      <c r="Q341" s="3" t="s">
        <v>125</v>
      </c>
      <c r="R341" s="3"/>
      <c r="S341" s="3" t="s">
        <v>126</v>
      </c>
      <c r="T341" s="10" t="s">
        <v>125</v>
      </c>
      <c r="U341" s="10" t="b">
        <v>0</v>
      </c>
      <c r="V341" s="10" t="b">
        <v>0</v>
      </c>
      <c r="W341" s="25"/>
      <c r="X341" s="11"/>
      <c r="Y341" s="26">
        <v>43495</v>
      </c>
      <c r="Z341" s="12"/>
      <c r="AA341" s="6"/>
      <c r="AB341" s="4"/>
      <c r="AC341" t="str">
        <f t="shared" si="26"/>
        <v>NO</v>
      </c>
      <c r="AD341" t="str">
        <f t="shared" si="27"/>
        <v>Material</v>
      </c>
      <c r="AE341" t="str">
        <f t="shared" si="28"/>
        <v/>
      </c>
      <c r="AF341" t="str">
        <f t="shared" si="29"/>
        <v>Material</v>
      </c>
    </row>
    <row r="342" spans="1:32" x14ac:dyDescent="0.25">
      <c r="A342" s="13" t="str">
        <f t="shared" si="25"/>
        <v>74695-3</v>
      </c>
      <c r="B342" s="5">
        <v>74695</v>
      </c>
      <c r="C342" s="6" t="s">
        <v>2953</v>
      </c>
      <c r="D342" s="5">
        <v>3</v>
      </c>
      <c r="E342" s="7">
        <v>1</v>
      </c>
      <c r="F342" s="8" t="s">
        <v>18</v>
      </c>
      <c r="G342" s="8">
        <v>43503</v>
      </c>
      <c r="H342" s="9">
        <v>1</v>
      </c>
      <c r="I342" s="7">
        <v>10</v>
      </c>
      <c r="J342" s="6" t="s">
        <v>20</v>
      </c>
      <c r="K342" s="6"/>
      <c r="L342" s="6" t="b">
        <v>0</v>
      </c>
      <c r="M342" s="13"/>
      <c r="N342" s="13"/>
      <c r="O342" s="13"/>
      <c r="P342" s="13"/>
      <c r="Q342" s="13" t="s">
        <v>125</v>
      </c>
      <c r="R342" s="13"/>
      <c r="S342" s="13" t="s">
        <v>126</v>
      </c>
      <c r="T342" s="15" t="s">
        <v>125</v>
      </c>
      <c r="U342" s="15" t="b">
        <v>0</v>
      </c>
      <c r="V342" s="15" t="b">
        <v>0</v>
      </c>
      <c r="W342" s="23"/>
      <c r="X342" s="16"/>
      <c r="Y342" s="24">
        <v>43495</v>
      </c>
      <c r="Z342" s="17"/>
      <c r="AA342" s="6"/>
      <c r="AB342" s="4"/>
      <c r="AC342" t="str">
        <f t="shared" si="26"/>
        <v>NO</v>
      </c>
      <c r="AD342" t="str">
        <f t="shared" si="27"/>
        <v>Material</v>
      </c>
      <c r="AE342" t="str">
        <f t="shared" si="28"/>
        <v/>
      </c>
      <c r="AF342" t="str">
        <f t="shared" si="29"/>
        <v>Material</v>
      </c>
    </row>
    <row r="343" spans="1:32" x14ac:dyDescent="0.25">
      <c r="A343" s="3" t="str">
        <f t="shared" si="25"/>
        <v>74695-4</v>
      </c>
      <c r="B343" s="18">
        <v>74695</v>
      </c>
      <c r="C343" s="19" t="s">
        <v>397</v>
      </c>
      <c r="D343" s="18">
        <v>4</v>
      </c>
      <c r="E343" s="20">
        <v>1</v>
      </c>
      <c r="F343" s="32" t="s">
        <v>18</v>
      </c>
      <c r="G343" s="32">
        <v>43503</v>
      </c>
      <c r="H343" s="22">
        <v>1</v>
      </c>
      <c r="I343" s="20">
        <v>10</v>
      </c>
      <c r="J343" s="19" t="s">
        <v>20</v>
      </c>
      <c r="K343" s="19"/>
      <c r="L343" s="19" t="b">
        <v>0</v>
      </c>
      <c r="M343" s="3"/>
      <c r="N343" s="3"/>
      <c r="O343" s="3"/>
      <c r="P343" s="3"/>
      <c r="Q343" s="3" t="s">
        <v>125</v>
      </c>
      <c r="R343" s="3"/>
      <c r="S343" s="3" t="s">
        <v>126</v>
      </c>
      <c r="T343" s="10" t="s">
        <v>125</v>
      </c>
      <c r="U343" s="10" t="b">
        <v>0</v>
      </c>
      <c r="V343" s="10" t="b">
        <v>0</v>
      </c>
      <c r="W343" s="25"/>
      <c r="X343" s="11"/>
      <c r="Y343" s="26">
        <v>43495</v>
      </c>
      <c r="Z343" s="12"/>
      <c r="AA343" s="6"/>
      <c r="AB343" s="4"/>
      <c r="AC343" t="str">
        <f t="shared" si="26"/>
        <v>NO</v>
      </c>
      <c r="AD343" t="str">
        <f t="shared" si="27"/>
        <v>Material</v>
      </c>
      <c r="AE343" t="str">
        <f t="shared" si="28"/>
        <v/>
      </c>
      <c r="AF343" t="str">
        <f t="shared" si="29"/>
        <v>Material</v>
      </c>
    </row>
    <row r="344" spans="1:32" x14ac:dyDescent="0.25">
      <c r="A344" s="13" t="str">
        <f t="shared" si="25"/>
        <v>74695-5</v>
      </c>
      <c r="B344" s="5">
        <v>74695</v>
      </c>
      <c r="C344" s="6" t="s">
        <v>155</v>
      </c>
      <c r="D344" s="5">
        <v>5</v>
      </c>
      <c r="E344" s="7">
        <v>1</v>
      </c>
      <c r="F344" s="8" t="s">
        <v>18</v>
      </c>
      <c r="G344" s="8">
        <v>43503</v>
      </c>
      <c r="H344" s="9">
        <v>1</v>
      </c>
      <c r="I344" s="7">
        <v>10</v>
      </c>
      <c r="J344" s="6" t="s">
        <v>31</v>
      </c>
      <c r="K344" s="6"/>
      <c r="L344" s="6" t="b">
        <v>0</v>
      </c>
      <c r="M344" s="13"/>
      <c r="N344" s="13" t="s">
        <v>126</v>
      </c>
      <c r="O344" s="13" t="s">
        <v>143</v>
      </c>
      <c r="P344" s="13" t="s">
        <v>143</v>
      </c>
      <c r="Q344" s="13" t="s">
        <v>143</v>
      </c>
      <c r="R344" s="13"/>
      <c r="S344" s="13" t="s">
        <v>126</v>
      </c>
      <c r="T344" s="15" t="s">
        <v>126</v>
      </c>
      <c r="U344" s="15" t="b">
        <v>0</v>
      </c>
      <c r="V344" s="15" t="b">
        <v>0</v>
      </c>
      <c r="W344" s="23"/>
      <c r="X344" s="16">
        <v>4</v>
      </c>
      <c r="Y344" s="24">
        <v>43500</v>
      </c>
      <c r="Z344" s="24" t="s">
        <v>375</v>
      </c>
      <c r="AA344" s="6"/>
      <c r="AB344" s="4"/>
      <c r="AC344" t="str">
        <f t="shared" si="26"/>
        <v>NO</v>
      </c>
      <c r="AD344" t="str">
        <f t="shared" si="27"/>
        <v/>
      </c>
      <c r="AE344" t="str">
        <f t="shared" si="28"/>
        <v/>
      </c>
      <c r="AF344" t="str">
        <f t="shared" si="29"/>
        <v/>
      </c>
    </row>
    <row r="345" spans="1:32" x14ac:dyDescent="0.25">
      <c r="A345" s="3" t="str">
        <f t="shared" si="25"/>
        <v>74740-1</v>
      </c>
      <c r="B345" s="5">
        <v>74740</v>
      </c>
      <c r="C345" s="6" t="s">
        <v>276</v>
      </c>
      <c r="D345" s="5">
        <v>1</v>
      </c>
      <c r="E345" s="7">
        <v>1</v>
      </c>
      <c r="F345" s="8" t="s">
        <v>18</v>
      </c>
      <c r="G345" s="8">
        <v>43537</v>
      </c>
      <c r="H345" s="9">
        <v>1</v>
      </c>
      <c r="I345" s="7">
        <v>4</v>
      </c>
      <c r="J345" s="6" t="s">
        <v>27</v>
      </c>
      <c r="K345" s="6"/>
      <c r="L345" s="6" t="b">
        <v>0</v>
      </c>
      <c r="M345" s="3"/>
      <c r="N345" s="3"/>
      <c r="O345" s="3"/>
      <c r="P345" s="3"/>
      <c r="Q345" s="3"/>
      <c r="R345" s="3"/>
      <c r="S345" s="3"/>
      <c r="T345" s="10" t="s">
        <v>130</v>
      </c>
      <c r="U345" s="10" t="b">
        <v>0</v>
      </c>
      <c r="V345" s="10" t="b">
        <v>0</v>
      </c>
      <c r="W345" s="25"/>
      <c r="X345" s="11"/>
      <c r="Y345" s="26"/>
      <c r="Z345" s="12"/>
      <c r="AA345" s="6"/>
      <c r="AB345" s="4"/>
      <c r="AC345" t="str">
        <f t="shared" si="26"/>
        <v>NO</v>
      </c>
      <c r="AD345" t="str">
        <f t="shared" si="27"/>
        <v>Material</v>
      </c>
      <c r="AE345" t="str">
        <f t="shared" si="28"/>
        <v>+Cartridge</v>
      </c>
      <c r="AF345" t="str">
        <f t="shared" si="29"/>
        <v>Material+Cartridge</v>
      </c>
    </row>
    <row r="346" spans="1:32" x14ac:dyDescent="0.25">
      <c r="A346" s="13" t="str">
        <f t="shared" si="25"/>
        <v>74740-2</v>
      </c>
      <c r="B346" s="5">
        <v>74740</v>
      </c>
      <c r="C346" s="6" t="s">
        <v>279</v>
      </c>
      <c r="D346" s="5">
        <v>2</v>
      </c>
      <c r="E346" s="7">
        <v>1</v>
      </c>
      <c r="F346" s="8" t="s">
        <v>18</v>
      </c>
      <c r="G346" s="8">
        <v>43537</v>
      </c>
      <c r="H346" s="9">
        <v>1</v>
      </c>
      <c r="I346" s="7">
        <v>4</v>
      </c>
      <c r="J346" s="6" t="s">
        <v>27</v>
      </c>
      <c r="K346" s="6"/>
      <c r="L346" s="6" t="b">
        <v>0</v>
      </c>
      <c r="M346" s="13"/>
      <c r="N346" s="13"/>
      <c r="O346" s="13"/>
      <c r="P346" s="13"/>
      <c r="Q346" s="13"/>
      <c r="R346" s="13"/>
      <c r="S346" s="13"/>
      <c r="T346" s="15" t="s">
        <v>130</v>
      </c>
      <c r="U346" s="15" t="b">
        <v>0</v>
      </c>
      <c r="V346" s="15" t="b">
        <v>0</v>
      </c>
      <c r="W346" s="23"/>
      <c r="X346" s="16"/>
      <c r="Y346" s="24"/>
      <c r="Z346" s="17"/>
      <c r="AA346" s="6"/>
      <c r="AB346" s="4"/>
      <c r="AC346" t="str">
        <f t="shared" si="26"/>
        <v>NO</v>
      </c>
      <c r="AD346" t="str">
        <f t="shared" si="27"/>
        <v>Material</v>
      </c>
      <c r="AE346" t="str">
        <f t="shared" si="28"/>
        <v>+Cartridge</v>
      </c>
      <c r="AF346" t="str">
        <f t="shared" si="29"/>
        <v>Material+Cartridge</v>
      </c>
    </row>
    <row r="347" spans="1:32" x14ac:dyDescent="0.25">
      <c r="A347" s="3" t="str">
        <f t="shared" si="25"/>
        <v>74740-3</v>
      </c>
      <c r="B347" s="5">
        <v>74740</v>
      </c>
      <c r="C347" s="6" t="s">
        <v>149</v>
      </c>
      <c r="D347" s="5">
        <v>3</v>
      </c>
      <c r="E347" s="7">
        <v>1</v>
      </c>
      <c r="F347" s="8" t="s">
        <v>18</v>
      </c>
      <c r="G347" s="8">
        <v>43537</v>
      </c>
      <c r="H347" s="9">
        <v>1</v>
      </c>
      <c r="I347" s="7">
        <v>4</v>
      </c>
      <c r="J347" s="6" t="s">
        <v>27</v>
      </c>
      <c r="K347" s="6"/>
      <c r="L347" s="6" t="b">
        <v>0</v>
      </c>
      <c r="M347" s="3"/>
      <c r="N347" s="3"/>
      <c r="O347" s="3"/>
      <c r="P347" s="3"/>
      <c r="Q347" s="3"/>
      <c r="R347" s="3"/>
      <c r="S347" s="3"/>
      <c r="T347" s="10" t="s">
        <v>125</v>
      </c>
      <c r="U347" s="10" t="b">
        <v>0</v>
      </c>
      <c r="V347" s="10" t="b">
        <v>0</v>
      </c>
      <c r="W347" s="25"/>
      <c r="X347" s="11"/>
      <c r="Y347" s="26"/>
      <c r="Z347" s="12"/>
      <c r="AA347" s="6"/>
      <c r="AB347" s="4"/>
      <c r="AC347" t="str">
        <f t="shared" si="26"/>
        <v>NO</v>
      </c>
      <c r="AD347" t="str">
        <f t="shared" si="27"/>
        <v>Material</v>
      </c>
      <c r="AE347" t="str">
        <f t="shared" si="28"/>
        <v>+Cartridge</v>
      </c>
      <c r="AF347" t="str">
        <f t="shared" si="29"/>
        <v>Material+Cartridge</v>
      </c>
    </row>
    <row r="348" spans="1:32" x14ac:dyDescent="0.25">
      <c r="A348" s="13" t="str">
        <f t="shared" si="25"/>
        <v>74740-4</v>
      </c>
      <c r="B348" s="5">
        <v>74740</v>
      </c>
      <c r="C348" s="6" t="s">
        <v>275</v>
      </c>
      <c r="D348" s="5">
        <v>4</v>
      </c>
      <c r="E348" s="7">
        <v>1</v>
      </c>
      <c r="F348" s="8" t="s">
        <v>18</v>
      </c>
      <c r="G348" s="8">
        <v>43537</v>
      </c>
      <c r="H348" s="9">
        <v>1</v>
      </c>
      <c r="I348" s="7">
        <v>4</v>
      </c>
      <c r="J348" s="6" t="s">
        <v>27</v>
      </c>
      <c r="K348" s="6"/>
      <c r="L348" s="6" t="b">
        <v>0</v>
      </c>
      <c r="M348" s="13"/>
      <c r="N348" s="13"/>
      <c r="O348" s="13"/>
      <c r="P348" s="13"/>
      <c r="Q348" s="13" t="s">
        <v>125</v>
      </c>
      <c r="R348" s="13"/>
      <c r="S348" s="13"/>
      <c r="T348" s="15" t="s">
        <v>130</v>
      </c>
      <c r="U348" s="15" t="b">
        <v>0</v>
      </c>
      <c r="V348" s="15" t="b">
        <v>0</v>
      </c>
      <c r="W348" s="23"/>
      <c r="X348" s="16"/>
      <c r="Y348" s="24">
        <v>43445</v>
      </c>
      <c r="Z348" s="17"/>
      <c r="AA348" s="6"/>
      <c r="AB348" s="4"/>
      <c r="AC348" t="str">
        <f t="shared" si="26"/>
        <v>NO</v>
      </c>
      <c r="AD348" t="str">
        <f t="shared" si="27"/>
        <v>Material</v>
      </c>
      <c r="AE348" t="str">
        <f t="shared" si="28"/>
        <v/>
      </c>
      <c r="AF348" t="str">
        <f t="shared" si="29"/>
        <v>Material</v>
      </c>
    </row>
    <row r="349" spans="1:32" x14ac:dyDescent="0.25">
      <c r="A349" s="3" t="str">
        <f t="shared" si="25"/>
        <v>74740-5</v>
      </c>
      <c r="B349" s="5">
        <v>74740</v>
      </c>
      <c r="C349" s="6" t="s">
        <v>278</v>
      </c>
      <c r="D349" s="5">
        <v>5</v>
      </c>
      <c r="E349" s="7">
        <v>1</v>
      </c>
      <c r="F349" s="8" t="s">
        <v>18</v>
      </c>
      <c r="G349" s="8">
        <v>43537</v>
      </c>
      <c r="H349" s="9">
        <v>1</v>
      </c>
      <c r="I349" s="7">
        <v>4</v>
      </c>
      <c r="J349" s="6" t="s">
        <v>27</v>
      </c>
      <c r="K349" s="6"/>
      <c r="L349" s="6" t="b">
        <v>0</v>
      </c>
      <c r="M349" s="3"/>
      <c r="N349" s="3"/>
      <c r="O349" s="3"/>
      <c r="P349" s="3"/>
      <c r="Q349" s="3" t="s">
        <v>125</v>
      </c>
      <c r="R349" s="3"/>
      <c r="S349" s="3"/>
      <c r="T349" s="10" t="s">
        <v>130</v>
      </c>
      <c r="U349" s="10" t="b">
        <v>0</v>
      </c>
      <c r="V349" s="10" t="b">
        <v>0</v>
      </c>
      <c r="W349" s="25"/>
      <c r="X349" s="11"/>
      <c r="Y349" s="26">
        <v>43445</v>
      </c>
      <c r="Z349" s="26"/>
      <c r="AA349" s="6"/>
      <c r="AB349" s="4"/>
      <c r="AC349" t="str">
        <f t="shared" si="26"/>
        <v>NO</v>
      </c>
      <c r="AD349" t="str">
        <f t="shared" si="27"/>
        <v>Material</v>
      </c>
      <c r="AE349" t="str">
        <f t="shared" si="28"/>
        <v/>
      </c>
      <c r="AF349" t="str">
        <f t="shared" si="29"/>
        <v>Material</v>
      </c>
    </row>
    <row r="350" spans="1:32" x14ac:dyDescent="0.25">
      <c r="A350" s="13" t="str">
        <f t="shared" si="25"/>
        <v>74740-6</v>
      </c>
      <c r="B350" s="5">
        <v>74740</v>
      </c>
      <c r="C350" s="6" t="s">
        <v>278</v>
      </c>
      <c r="D350" s="5">
        <v>6</v>
      </c>
      <c r="E350" s="7">
        <v>1</v>
      </c>
      <c r="F350" s="8" t="s">
        <v>18</v>
      </c>
      <c r="G350" s="8">
        <v>43537</v>
      </c>
      <c r="H350" s="9">
        <v>1</v>
      </c>
      <c r="I350" s="7">
        <v>4</v>
      </c>
      <c r="J350" s="6" t="s">
        <v>27</v>
      </c>
      <c r="K350" s="6"/>
      <c r="L350" s="6" t="b">
        <v>0</v>
      </c>
      <c r="M350" s="13"/>
      <c r="N350" s="13"/>
      <c r="O350" s="13"/>
      <c r="P350" s="13"/>
      <c r="Q350" s="13" t="s">
        <v>125</v>
      </c>
      <c r="R350" s="13"/>
      <c r="S350" s="13"/>
      <c r="T350" s="15" t="s">
        <v>130</v>
      </c>
      <c r="U350" s="15" t="b">
        <v>0</v>
      </c>
      <c r="V350" s="15" t="b">
        <v>0</v>
      </c>
      <c r="W350" s="23"/>
      <c r="X350" s="16"/>
      <c r="Y350" s="24">
        <v>43445</v>
      </c>
      <c r="Z350" s="24"/>
      <c r="AA350" s="6"/>
      <c r="AB350" s="4"/>
      <c r="AC350" t="str">
        <f t="shared" si="26"/>
        <v>NO</v>
      </c>
      <c r="AD350" t="str">
        <f t="shared" si="27"/>
        <v>Material</v>
      </c>
      <c r="AE350" t="str">
        <f t="shared" si="28"/>
        <v/>
      </c>
      <c r="AF350" t="str">
        <f t="shared" si="29"/>
        <v>Material</v>
      </c>
    </row>
    <row r="351" spans="1:32" x14ac:dyDescent="0.25">
      <c r="A351" s="3" t="str">
        <f t="shared" si="25"/>
        <v>74740-7</v>
      </c>
      <c r="B351" s="5">
        <v>74740</v>
      </c>
      <c r="C351" s="6" t="s">
        <v>209</v>
      </c>
      <c r="D351" s="5">
        <v>7</v>
      </c>
      <c r="E351" s="7">
        <v>1</v>
      </c>
      <c r="F351" s="8" t="s">
        <v>18</v>
      </c>
      <c r="G351" s="8">
        <v>43537</v>
      </c>
      <c r="H351" s="9">
        <v>8</v>
      </c>
      <c r="I351" s="7">
        <v>4</v>
      </c>
      <c r="J351" s="6" t="s">
        <v>27</v>
      </c>
      <c r="K351" s="6"/>
      <c r="L351" s="6" t="b">
        <v>0</v>
      </c>
      <c r="M351" s="3"/>
      <c r="N351" s="3"/>
      <c r="O351" s="3"/>
      <c r="P351" s="3"/>
      <c r="Q351" s="3" t="s">
        <v>125</v>
      </c>
      <c r="R351" s="3"/>
      <c r="S351" s="3"/>
      <c r="T351" s="10" t="s">
        <v>125</v>
      </c>
      <c r="U351" s="10" t="b">
        <v>0</v>
      </c>
      <c r="V351" s="10" t="b">
        <v>0</v>
      </c>
      <c r="W351" s="25"/>
      <c r="X351" s="11"/>
      <c r="Y351" s="26">
        <v>43445</v>
      </c>
      <c r="Z351" s="26"/>
      <c r="AA351" s="6"/>
      <c r="AB351" s="4"/>
      <c r="AC351" t="str">
        <f t="shared" si="26"/>
        <v>NO</v>
      </c>
      <c r="AD351" t="str">
        <f t="shared" si="27"/>
        <v>Material</v>
      </c>
      <c r="AE351" t="str">
        <f t="shared" si="28"/>
        <v/>
      </c>
      <c r="AF351" t="str">
        <f t="shared" si="29"/>
        <v>Material</v>
      </c>
    </row>
    <row r="352" spans="1:32" x14ac:dyDescent="0.25">
      <c r="A352" s="13" t="str">
        <f t="shared" si="25"/>
        <v>74740-8</v>
      </c>
      <c r="B352" s="5">
        <v>74740</v>
      </c>
      <c r="C352" s="6" t="s">
        <v>209</v>
      </c>
      <c r="D352" s="5">
        <v>8</v>
      </c>
      <c r="E352" s="7">
        <v>1</v>
      </c>
      <c r="F352" s="8" t="s">
        <v>18</v>
      </c>
      <c r="G352" s="8">
        <v>43537</v>
      </c>
      <c r="H352" s="9">
        <v>12</v>
      </c>
      <c r="I352" s="7">
        <v>4</v>
      </c>
      <c r="J352" s="6" t="s">
        <v>27</v>
      </c>
      <c r="K352" s="6"/>
      <c r="L352" s="6" t="b">
        <v>0</v>
      </c>
      <c r="M352" s="13"/>
      <c r="N352" s="13"/>
      <c r="O352" s="13"/>
      <c r="P352" s="13"/>
      <c r="Q352" s="13" t="s">
        <v>125</v>
      </c>
      <c r="R352" s="13"/>
      <c r="S352" s="13"/>
      <c r="T352" s="15" t="s">
        <v>125</v>
      </c>
      <c r="U352" s="15" t="b">
        <v>0</v>
      </c>
      <c r="V352" s="15" t="b">
        <v>0</v>
      </c>
      <c r="W352" s="23"/>
      <c r="X352" s="16"/>
      <c r="Y352" s="24">
        <v>43445</v>
      </c>
      <c r="Z352" s="24"/>
      <c r="AA352" s="6"/>
      <c r="AB352" s="4"/>
      <c r="AC352" t="str">
        <f t="shared" si="26"/>
        <v>NO</v>
      </c>
      <c r="AD352" t="str">
        <f t="shared" si="27"/>
        <v>Material</v>
      </c>
      <c r="AE352" t="str">
        <f t="shared" si="28"/>
        <v/>
      </c>
      <c r="AF352" t="str">
        <f t="shared" si="29"/>
        <v>Material</v>
      </c>
    </row>
    <row r="353" spans="1:32" x14ac:dyDescent="0.25">
      <c r="A353" s="3" t="str">
        <f t="shared" si="25"/>
        <v>74740-9</v>
      </c>
      <c r="B353" s="5">
        <v>74740</v>
      </c>
      <c r="C353" s="6" t="s">
        <v>276</v>
      </c>
      <c r="D353" s="5">
        <v>9</v>
      </c>
      <c r="E353" s="7">
        <v>1</v>
      </c>
      <c r="F353" s="8" t="s">
        <v>18</v>
      </c>
      <c r="G353" s="8">
        <v>43537</v>
      </c>
      <c r="H353" s="9">
        <v>1</v>
      </c>
      <c r="I353" s="7">
        <v>4</v>
      </c>
      <c r="J353" s="6" t="s">
        <v>27</v>
      </c>
      <c r="K353" s="6"/>
      <c r="L353" s="6" t="b">
        <v>0</v>
      </c>
      <c r="M353" s="3"/>
      <c r="N353" s="3"/>
      <c r="O353" s="3"/>
      <c r="P353" s="3"/>
      <c r="Q353" s="3"/>
      <c r="R353" s="3"/>
      <c r="S353" s="3"/>
      <c r="T353" s="10" t="s">
        <v>130</v>
      </c>
      <c r="U353" s="10" t="b">
        <v>0</v>
      </c>
      <c r="V353" s="10" t="b">
        <v>0</v>
      </c>
      <c r="W353" s="25"/>
      <c r="X353" s="11"/>
      <c r="Y353" s="26"/>
      <c r="Z353" s="26"/>
      <c r="AA353" s="6"/>
      <c r="AB353" s="4"/>
      <c r="AC353" t="str">
        <f t="shared" si="26"/>
        <v>NO</v>
      </c>
      <c r="AD353" t="str">
        <f t="shared" si="27"/>
        <v>Material</v>
      </c>
      <c r="AE353" t="str">
        <f t="shared" si="28"/>
        <v>+Cartridge</v>
      </c>
      <c r="AF353" t="str">
        <f t="shared" si="29"/>
        <v>Material+Cartridge</v>
      </c>
    </row>
    <row r="354" spans="1:32" x14ac:dyDescent="0.25">
      <c r="A354" s="13" t="str">
        <f t="shared" si="25"/>
        <v>74964-10</v>
      </c>
      <c r="B354" s="5">
        <v>74964</v>
      </c>
      <c r="C354" s="6" t="s">
        <v>2954</v>
      </c>
      <c r="D354" s="5">
        <v>10</v>
      </c>
      <c r="E354" s="7">
        <v>1</v>
      </c>
      <c r="F354" s="8" t="s">
        <v>19</v>
      </c>
      <c r="G354" s="8">
        <v>43508</v>
      </c>
      <c r="H354" s="9">
        <v>4</v>
      </c>
      <c r="I354" s="7">
        <v>1</v>
      </c>
      <c r="J354" s="6" t="s">
        <v>27</v>
      </c>
      <c r="K354" s="6"/>
      <c r="L354" s="6" t="b">
        <v>0</v>
      </c>
      <c r="M354" s="13"/>
      <c r="N354" s="13"/>
      <c r="O354" s="13"/>
      <c r="P354" s="13"/>
      <c r="Q354" s="13"/>
      <c r="R354" s="13"/>
      <c r="S354" s="13"/>
      <c r="T354" s="15" t="s">
        <v>125</v>
      </c>
      <c r="U354" s="15" t="b">
        <v>0</v>
      </c>
      <c r="V354" s="15" t="b">
        <v>0</v>
      </c>
      <c r="W354" s="23"/>
      <c r="X354" s="16"/>
      <c r="Y354" s="24"/>
      <c r="Z354" s="17" t="s">
        <v>257</v>
      </c>
      <c r="AA354" s="6"/>
      <c r="AB354" s="4"/>
      <c r="AC354" t="str">
        <f t="shared" si="26"/>
        <v>NO</v>
      </c>
      <c r="AD354" t="str">
        <f t="shared" si="27"/>
        <v>Material</v>
      </c>
      <c r="AE354" t="str">
        <f t="shared" si="28"/>
        <v>+Cartridge</v>
      </c>
      <c r="AF354" t="str">
        <f t="shared" si="29"/>
        <v>Material+Cartridge</v>
      </c>
    </row>
    <row r="355" spans="1:32" x14ac:dyDescent="0.25">
      <c r="A355" s="3" t="str">
        <f t="shared" si="25"/>
        <v>74964-1</v>
      </c>
      <c r="B355" s="5">
        <v>74964</v>
      </c>
      <c r="C355" s="6" t="s">
        <v>2955</v>
      </c>
      <c r="D355" s="5">
        <v>1</v>
      </c>
      <c r="E355" s="42">
        <v>1</v>
      </c>
      <c r="F355" s="8" t="s">
        <v>19</v>
      </c>
      <c r="G355" s="8">
        <v>43508</v>
      </c>
      <c r="H355" s="9">
        <v>3</v>
      </c>
      <c r="I355" s="7">
        <v>1</v>
      </c>
      <c r="J355" s="6" t="s">
        <v>27</v>
      </c>
      <c r="K355" s="6"/>
      <c r="L355" s="6" t="b">
        <v>0</v>
      </c>
      <c r="M355" s="3"/>
      <c r="N355" s="3"/>
      <c r="O355" s="3"/>
      <c r="P355" s="3"/>
      <c r="Q355" s="3"/>
      <c r="R355" s="3"/>
      <c r="S355" s="3"/>
      <c r="T355" s="10" t="s">
        <v>125</v>
      </c>
      <c r="U355" s="10" t="b">
        <v>0</v>
      </c>
      <c r="V355" s="10" t="b">
        <v>0</v>
      </c>
      <c r="W355" s="25"/>
      <c r="X355" s="11"/>
      <c r="Y355" s="26"/>
      <c r="Z355" s="12" t="s">
        <v>257</v>
      </c>
      <c r="AA355" s="6"/>
      <c r="AB355" s="4"/>
      <c r="AC355" t="str">
        <f t="shared" si="26"/>
        <v>NO</v>
      </c>
      <c r="AD355" t="str">
        <f t="shared" si="27"/>
        <v>Material</v>
      </c>
      <c r="AE355" t="str">
        <f t="shared" si="28"/>
        <v>+Cartridge</v>
      </c>
      <c r="AF355" t="str">
        <f t="shared" si="29"/>
        <v>Material+Cartridge</v>
      </c>
    </row>
    <row r="356" spans="1:32" x14ac:dyDescent="0.25">
      <c r="A356" s="13" t="str">
        <f t="shared" si="25"/>
        <v>74964-11</v>
      </c>
      <c r="B356" s="5">
        <v>74964</v>
      </c>
      <c r="C356" s="40" t="s">
        <v>2956</v>
      </c>
      <c r="D356" s="5">
        <v>11</v>
      </c>
      <c r="E356" s="7">
        <v>1</v>
      </c>
      <c r="F356" s="8" t="s">
        <v>19</v>
      </c>
      <c r="G356" s="8">
        <v>43508</v>
      </c>
      <c r="H356" s="9">
        <v>3</v>
      </c>
      <c r="I356" s="7">
        <v>1</v>
      </c>
      <c r="J356" s="6" t="s">
        <v>27</v>
      </c>
      <c r="K356" s="6"/>
      <c r="L356" s="6" t="b">
        <v>0</v>
      </c>
      <c r="M356" s="13"/>
      <c r="N356" s="13"/>
      <c r="O356" s="13"/>
      <c r="P356" s="13"/>
      <c r="Q356" s="13"/>
      <c r="R356" s="13"/>
      <c r="S356" s="13"/>
      <c r="T356" s="15" t="s">
        <v>125</v>
      </c>
      <c r="U356" s="15" t="b">
        <v>0</v>
      </c>
      <c r="V356" s="15" t="b">
        <v>0</v>
      </c>
      <c r="W356" s="23"/>
      <c r="X356" s="16"/>
      <c r="Y356" s="24"/>
      <c r="Z356" s="17" t="s">
        <v>257</v>
      </c>
      <c r="AA356" s="6"/>
      <c r="AB356" s="4"/>
      <c r="AC356" t="str">
        <f t="shared" si="26"/>
        <v>NO</v>
      </c>
      <c r="AD356" t="str">
        <f t="shared" si="27"/>
        <v>Material</v>
      </c>
      <c r="AE356" t="str">
        <f t="shared" si="28"/>
        <v>+Cartridge</v>
      </c>
      <c r="AF356" t="str">
        <f t="shared" si="29"/>
        <v>Material+Cartridge</v>
      </c>
    </row>
    <row r="357" spans="1:32" x14ac:dyDescent="0.25">
      <c r="A357" s="3" t="str">
        <f t="shared" si="25"/>
        <v>74964-12</v>
      </c>
      <c r="B357" s="5">
        <v>74964</v>
      </c>
      <c r="C357" s="6" t="s">
        <v>357</v>
      </c>
      <c r="D357" s="5">
        <v>12</v>
      </c>
      <c r="E357" s="7">
        <v>1</v>
      </c>
      <c r="F357" s="8" t="s">
        <v>19</v>
      </c>
      <c r="G357" s="8">
        <v>43508</v>
      </c>
      <c r="H357" s="9">
        <v>1</v>
      </c>
      <c r="I357" s="7">
        <v>1</v>
      </c>
      <c r="J357" s="6" t="s">
        <v>27</v>
      </c>
      <c r="K357" s="6"/>
      <c r="L357" s="6" t="b">
        <v>0</v>
      </c>
      <c r="M357" s="3"/>
      <c r="N357" s="3"/>
      <c r="O357" s="3"/>
      <c r="P357" s="3"/>
      <c r="Q357" s="3"/>
      <c r="R357" s="3"/>
      <c r="S357" s="3"/>
      <c r="T357" s="10" t="s">
        <v>125</v>
      </c>
      <c r="U357" s="10" t="b">
        <v>0</v>
      </c>
      <c r="V357" s="10" t="b">
        <v>0</v>
      </c>
      <c r="W357" s="25"/>
      <c r="X357" s="11"/>
      <c r="Y357" s="26"/>
      <c r="Z357" s="12" t="s">
        <v>257</v>
      </c>
      <c r="AA357" s="6"/>
      <c r="AB357" s="4"/>
      <c r="AC357" t="str">
        <f t="shared" si="26"/>
        <v>NO</v>
      </c>
      <c r="AD357" t="str">
        <f t="shared" si="27"/>
        <v>Material</v>
      </c>
      <c r="AE357" t="str">
        <f t="shared" si="28"/>
        <v>+Cartridge</v>
      </c>
      <c r="AF357" t="str">
        <f t="shared" si="29"/>
        <v>Material+Cartridge</v>
      </c>
    </row>
    <row r="358" spans="1:32" x14ac:dyDescent="0.25">
      <c r="A358" s="13" t="str">
        <f t="shared" si="25"/>
        <v>74964-13</v>
      </c>
      <c r="B358" s="5">
        <v>74964</v>
      </c>
      <c r="C358" s="6" t="s">
        <v>2957</v>
      </c>
      <c r="D358" s="5">
        <v>13</v>
      </c>
      <c r="E358" s="7">
        <v>1</v>
      </c>
      <c r="F358" s="8" t="s">
        <v>19</v>
      </c>
      <c r="G358" s="8">
        <v>43508</v>
      </c>
      <c r="H358" s="9">
        <v>3</v>
      </c>
      <c r="I358" s="7">
        <v>1</v>
      </c>
      <c r="J358" s="6" t="s">
        <v>27</v>
      </c>
      <c r="K358" s="6"/>
      <c r="L358" s="6" t="b">
        <v>0</v>
      </c>
      <c r="M358" s="13"/>
      <c r="N358" s="13"/>
      <c r="O358" s="13"/>
      <c r="P358" s="13"/>
      <c r="Q358" s="13"/>
      <c r="R358" s="13"/>
      <c r="S358" s="13"/>
      <c r="T358" s="15" t="s">
        <v>125</v>
      </c>
      <c r="U358" s="15" t="b">
        <v>0</v>
      </c>
      <c r="V358" s="15" t="b">
        <v>0</v>
      </c>
      <c r="W358" s="23"/>
      <c r="X358" s="16"/>
      <c r="Y358" s="24"/>
      <c r="Z358" s="17" t="s">
        <v>257</v>
      </c>
      <c r="AA358" s="6"/>
      <c r="AB358" s="4"/>
      <c r="AC358" t="str">
        <f t="shared" si="26"/>
        <v>NO</v>
      </c>
      <c r="AD358" t="str">
        <f t="shared" si="27"/>
        <v>Material</v>
      </c>
      <c r="AE358" t="str">
        <f t="shared" si="28"/>
        <v>+Cartridge</v>
      </c>
      <c r="AF358" t="str">
        <f t="shared" si="29"/>
        <v>Material+Cartridge</v>
      </c>
    </row>
    <row r="359" spans="1:32" x14ac:dyDescent="0.25">
      <c r="A359" s="3" t="str">
        <f t="shared" si="25"/>
        <v>74964-14</v>
      </c>
      <c r="B359" s="5">
        <v>74964</v>
      </c>
      <c r="C359" s="6" t="s">
        <v>2958</v>
      </c>
      <c r="D359" s="5">
        <v>14</v>
      </c>
      <c r="E359" s="7">
        <v>1</v>
      </c>
      <c r="F359" s="8" t="s">
        <v>19</v>
      </c>
      <c r="G359" s="8">
        <v>43508</v>
      </c>
      <c r="H359" s="9">
        <v>3</v>
      </c>
      <c r="I359" s="7">
        <v>1</v>
      </c>
      <c r="J359" s="6" t="s">
        <v>27</v>
      </c>
      <c r="K359" s="6"/>
      <c r="L359" s="6" t="b">
        <v>0</v>
      </c>
      <c r="M359" s="3"/>
      <c r="N359" s="3"/>
      <c r="O359" s="3"/>
      <c r="P359" s="3"/>
      <c r="Q359" s="3"/>
      <c r="R359" s="3"/>
      <c r="S359" s="3"/>
      <c r="T359" s="10" t="s">
        <v>125</v>
      </c>
      <c r="U359" s="10" t="b">
        <v>0</v>
      </c>
      <c r="V359" s="10" t="b">
        <v>0</v>
      </c>
      <c r="W359" s="25"/>
      <c r="X359" s="11"/>
      <c r="Y359" s="26"/>
      <c r="Z359" s="12" t="s">
        <v>257</v>
      </c>
      <c r="AA359" s="6"/>
      <c r="AB359" s="4"/>
      <c r="AC359" t="str">
        <f t="shared" si="26"/>
        <v>NO</v>
      </c>
      <c r="AD359" t="str">
        <f t="shared" si="27"/>
        <v>Material</v>
      </c>
      <c r="AE359" t="str">
        <f t="shared" si="28"/>
        <v>+Cartridge</v>
      </c>
      <c r="AF359" t="str">
        <f t="shared" si="29"/>
        <v>Material+Cartridge</v>
      </c>
    </row>
    <row r="360" spans="1:32" x14ac:dyDescent="0.25">
      <c r="A360" s="13" t="str">
        <f t="shared" si="25"/>
        <v>74964-15</v>
      </c>
      <c r="B360" s="5">
        <v>74964</v>
      </c>
      <c r="C360" s="6" t="s">
        <v>2959</v>
      </c>
      <c r="D360" s="5">
        <v>15</v>
      </c>
      <c r="E360" s="7">
        <v>1</v>
      </c>
      <c r="F360" s="8" t="s">
        <v>19</v>
      </c>
      <c r="G360" s="8">
        <v>43508</v>
      </c>
      <c r="H360" s="9">
        <v>3</v>
      </c>
      <c r="I360" s="7">
        <v>1</v>
      </c>
      <c r="J360" s="6" t="s">
        <v>27</v>
      </c>
      <c r="K360" s="6"/>
      <c r="L360" s="6" t="b">
        <v>0</v>
      </c>
      <c r="M360" s="13"/>
      <c r="N360" s="13"/>
      <c r="O360" s="13"/>
      <c r="P360" s="13"/>
      <c r="Q360" s="13"/>
      <c r="R360" s="13"/>
      <c r="S360" s="13"/>
      <c r="T360" s="15" t="s">
        <v>125</v>
      </c>
      <c r="U360" s="15" t="b">
        <v>0</v>
      </c>
      <c r="V360" s="15" t="b">
        <v>0</v>
      </c>
      <c r="W360" s="23"/>
      <c r="X360" s="16"/>
      <c r="Y360" s="24"/>
      <c r="Z360" s="17" t="s">
        <v>257</v>
      </c>
      <c r="AA360" s="6"/>
      <c r="AB360" s="4"/>
      <c r="AC360" t="str">
        <f t="shared" si="26"/>
        <v>NO</v>
      </c>
      <c r="AD360" t="str">
        <f t="shared" si="27"/>
        <v>Material</v>
      </c>
      <c r="AE360" t="str">
        <f t="shared" si="28"/>
        <v>+Cartridge</v>
      </c>
      <c r="AF360" t="str">
        <f t="shared" si="29"/>
        <v>Material+Cartridge</v>
      </c>
    </row>
    <row r="361" spans="1:32" x14ac:dyDescent="0.25">
      <c r="A361" s="3" t="str">
        <f t="shared" si="25"/>
        <v>74964-16</v>
      </c>
      <c r="B361" s="5">
        <v>74964</v>
      </c>
      <c r="C361" s="6" t="s">
        <v>2960</v>
      </c>
      <c r="D361" s="5">
        <v>16</v>
      </c>
      <c r="E361" s="7">
        <v>1</v>
      </c>
      <c r="F361" s="8" t="s">
        <v>19</v>
      </c>
      <c r="G361" s="8">
        <v>43508</v>
      </c>
      <c r="H361" s="9">
        <v>3</v>
      </c>
      <c r="I361" s="7">
        <v>1</v>
      </c>
      <c r="J361" s="6" t="s">
        <v>27</v>
      </c>
      <c r="K361" s="6"/>
      <c r="L361" s="6" t="b">
        <v>0</v>
      </c>
      <c r="M361" s="3"/>
      <c r="N361" s="3"/>
      <c r="O361" s="3"/>
      <c r="P361" s="3"/>
      <c r="Q361" s="3"/>
      <c r="R361" s="3"/>
      <c r="S361" s="3"/>
      <c r="T361" s="10" t="s">
        <v>125</v>
      </c>
      <c r="U361" s="10" t="b">
        <v>0</v>
      </c>
      <c r="V361" s="10" t="b">
        <v>0</v>
      </c>
      <c r="W361" s="25"/>
      <c r="X361" s="11"/>
      <c r="Y361" s="26"/>
      <c r="Z361" s="12" t="s">
        <v>257</v>
      </c>
      <c r="AA361" s="6"/>
      <c r="AB361" s="4"/>
      <c r="AC361" t="str">
        <f t="shared" si="26"/>
        <v>NO</v>
      </c>
      <c r="AD361" t="str">
        <f t="shared" si="27"/>
        <v>Material</v>
      </c>
      <c r="AE361" t="str">
        <f t="shared" si="28"/>
        <v>+Cartridge</v>
      </c>
      <c r="AF361" t="str">
        <f t="shared" si="29"/>
        <v>Material+Cartridge</v>
      </c>
    </row>
    <row r="362" spans="1:32" x14ac:dyDescent="0.25">
      <c r="A362" s="13" t="str">
        <f t="shared" si="25"/>
        <v>74964-17</v>
      </c>
      <c r="B362" s="18">
        <v>74964</v>
      </c>
      <c r="C362" s="19" t="s">
        <v>258</v>
      </c>
      <c r="D362" s="18">
        <v>17</v>
      </c>
      <c r="E362" s="20">
        <v>1</v>
      </c>
      <c r="F362" s="32" t="s">
        <v>19</v>
      </c>
      <c r="G362" s="32">
        <v>43504</v>
      </c>
      <c r="H362" s="22">
        <v>2</v>
      </c>
      <c r="I362" s="20">
        <v>1</v>
      </c>
      <c r="J362" s="19" t="s">
        <v>20</v>
      </c>
      <c r="K362" s="19"/>
      <c r="L362" s="19" t="b">
        <v>0</v>
      </c>
      <c r="M362" s="13" t="s">
        <v>126</v>
      </c>
      <c r="N362" s="13"/>
      <c r="O362" s="13"/>
      <c r="P362" s="13"/>
      <c r="Q362" s="13" t="s">
        <v>125</v>
      </c>
      <c r="R362" s="13"/>
      <c r="S362" s="13"/>
      <c r="T362" s="15" t="s">
        <v>125</v>
      </c>
      <c r="U362" s="15" t="b">
        <v>0</v>
      </c>
      <c r="V362" s="15" t="b">
        <v>0</v>
      </c>
      <c r="W362" s="23"/>
      <c r="X362" s="16"/>
      <c r="Y362" s="24">
        <v>43496</v>
      </c>
      <c r="Z362" s="17" t="s">
        <v>255</v>
      </c>
      <c r="AA362" s="6"/>
      <c r="AB362" s="4" t="s">
        <v>161</v>
      </c>
      <c r="AC362" t="str">
        <f t="shared" si="26"/>
        <v>NO</v>
      </c>
      <c r="AD362" t="str">
        <f t="shared" si="27"/>
        <v>Material</v>
      </c>
      <c r="AE362" t="str">
        <f t="shared" si="28"/>
        <v/>
      </c>
      <c r="AF362" t="str">
        <f t="shared" si="29"/>
        <v>Material</v>
      </c>
    </row>
    <row r="363" spans="1:32" x14ac:dyDescent="0.25">
      <c r="A363" s="3" t="str">
        <f t="shared" si="25"/>
        <v>74964-18</v>
      </c>
      <c r="B363" s="18">
        <v>74964</v>
      </c>
      <c r="C363" s="19" t="s">
        <v>259</v>
      </c>
      <c r="D363" s="18">
        <v>18</v>
      </c>
      <c r="E363" s="20">
        <v>1</v>
      </c>
      <c r="F363" s="32" t="s">
        <v>19</v>
      </c>
      <c r="G363" s="32">
        <v>43504</v>
      </c>
      <c r="H363" s="22">
        <v>2</v>
      </c>
      <c r="I363" s="20">
        <v>1</v>
      </c>
      <c r="J363" s="19" t="s">
        <v>20</v>
      </c>
      <c r="K363" s="19" t="s">
        <v>208</v>
      </c>
      <c r="L363" s="19" t="b">
        <v>0</v>
      </c>
      <c r="M363" s="3" t="s">
        <v>126</v>
      </c>
      <c r="N363" s="3"/>
      <c r="O363" s="3"/>
      <c r="P363" s="3"/>
      <c r="Q363" s="3" t="s">
        <v>125</v>
      </c>
      <c r="R363" s="3"/>
      <c r="S363" s="3"/>
      <c r="T363" s="10" t="s">
        <v>125</v>
      </c>
      <c r="U363" s="10" t="b">
        <v>0</v>
      </c>
      <c r="V363" s="10" t="b">
        <v>0</v>
      </c>
      <c r="W363" s="25"/>
      <c r="X363" s="11"/>
      <c r="Y363" s="26">
        <v>43496</v>
      </c>
      <c r="Z363" s="26" t="s">
        <v>255</v>
      </c>
      <c r="AA363" s="6"/>
      <c r="AB363" s="4"/>
      <c r="AC363" t="str">
        <f t="shared" si="26"/>
        <v>NO</v>
      </c>
      <c r="AD363" t="str">
        <f t="shared" si="27"/>
        <v>Material</v>
      </c>
      <c r="AE363" t="str">
        <f t="shared" si="28"/>
        <v/>
      </c>
      <c r="AF363" t="str">
        <f t="shared" si="29"/>
        <v>Material</v>
      </c>
    </row>
    <row r="364" spans="1:32" x14ac:dyDescent="0.25">
      <c r="A364" s="13" t="str">
        <f t="shared" si="25"/>
        <v>74964-19</v>
      </c>
      <c r="B364" s="5">
        <v>74964</v>
      </c>
      <c r="C364" s="6" t="s">
        <v>2961</v>
      </c>
      <c r="D364" s="5">
        <v>19</v>
      </c>
      <c r="E364" s="7">
        <v>1</v>
      </c>
      <c r="F364" s="14" t="s">
        <v>19</v>
      </c>
      <c r="G364" s="14">
        <v>43504</v>
      </c>
      <c r="H364" s="9">
        <v>1</v>
      </c>
      <c r="I364" s="7">
        <v>1</v>
      </c>
      <c r="J364" s="6" t="s">
        <v>20</v>
      </c>
      <c r="K364" s="6"/>
      <c r="L364" s="6" t="b">
        <v>0</v>
      </c>
      <c r="M364" s="13" t="s">
        <v>126</v>
      </c>
      <c r="N364" s="13"/>
      <c r="O364" s="13"/>
      <c r="P364" s="13"/>
      <c r="Q364" s="13"/>
      <c r="R364" s="13"/>
      <c r="S364" s="13"/>
      <c r="T364" s="15" t="s">
        <v>126</v>
      </c>
      <c r="U364" s="15" t="b">
        <v>0</v>
      </c>
      <c r="V364" s="15" t="b">
        <v>0</v>
      </c>
      <c r="W364" s="23"/>
      <c r="X364" s="16"/>
      <c r="Y364" s="24"/>
      <c r="Z364" s="17" t="s">
        <v>255</v>
      </c>
      <c r="AA364" s="6"/>
      <c r="AB364" s="4"/>
      <c r="AC364" t="str">
        <f t="shared" si="26"/>
        <v>NO</v>
      </c>
      <c r="AD364" t="str">
        <f t="shared" si="27"/>
        <v>Material</v>
      </c>
      <c r="AE364" t="str">
        <f t="shared" si="28"/>
        <v>+Cartridge</v>
      </c>
      <c r="AF364" t="str">
        <f t="shared" si="29"/>
        <v>Material+Cartridge</v>
      </c>
    </row>
    <row r="365" spans="1:32" x14ac:dyDescent="0.25">
      <c r="A365" s="3" t="str">
        <f t="shared" si="25"/>
        <v>74964-20</v>
      </c>
      <c r="B365" s="5">
        <v>74964</v>
      </c>
      <c r="C365" s="6" t="s">
        <v>2962</v>
      </c>
      <c r="D365" s="5">
        <v>20</v>
      </c>
      <c r="E365" s="7">
        <v>1</v>
      </c>
      <c r="F365" s="14" t="s">
        <v>19</v>
      </c>
      <c r="G365" s="14">
        <v>43504</v>
      </c>
      <c r="H365" s="9">
        <v>1</v>
      </c>
      <c r="I365" s="7">
        <v>1</v>
      </c>
      <c r="J365" s="6" t="s">
        <v>20</v>
      </c>
      <c r="K365" s="6"/>
      <c r="L365" s="6" t="b">
        <v>0</v>
      </c>
      <c r="M365" s="3" t="s">
        <v>126</v>
      </c>
      <c r="N365" s="3"/>
      <c r="O365" s="3"/>
      <c r="P365" s="3"/>
      <c r="Q365" s="3"/>
      <c r="R365" s="3"/>
      <c r="S365" s="3"/>
      <c r="T365" s="10" t="s">
        <v>126</v>
      </c>
      <c r="U365" s="10" t="b">
        <v>0</v>
      </c>
      <c r="V365" s="10" t="b">
        <v>0</v>
      </c>
      <c r="W365" s="25"/>
      <c r="X365" s="11"/>
      <c r="Y365" s="26"/>
      <c r="Z365" s="12" t="s">
        <v>255</v>
      </c>
      <c r="AA365" s="6"/>
      <c r="AB365" s="4"/>
      <c r="AC365" t="str">
        <f t="shared" si="26"/>
        <v>NO</v>
      </c>
      <c r="AD365" t="str">
        <f t="shared" si="27"/>
        <v>Material</v>
      </c>
      <c r="AE365" t="str">
        <f t="shared" si="28"/>
        <v>+Cartridge</v>
      </c>
      <c r="AF365" t="str">
        <f t="shared" si="29"/>
        <v>Material+Cartridge</v>
      </c>
    </row>
    <row r="366" spans="1:32" x14ac:dyDescent="0.25">
      <c r="A366" s="13" t="str">
        <f t="shared" si="25"/>
        <v>74964-2</v>
      </c>
      <c r="B366" s="5">
        <v>74964</v>
      </c>
      <c r="C366" s="6" t="s">
        <v>2963</v>
      </c>
      <c r="D366" s="5">
        <v>2</v>
      </c>
      <c r="E366" s="7">
        <v>1</v>
      </c>
      <c r="F366" s="14" t="s">
        <v>19</v>
      </c>
      <c r="G366" s="14">
        <v>43508</v>
      </c>
      <c r="H366" s="9">
        <v>2</v>
      </c>
      <c r="I366" s="7">
        <v>1</v>
      </c>
      <c r="J366" s="6" t="s">
        <v>27</v>
      </c>
      <c r="K366" s="6"/>
      <c r="L366" s="6" t="b">
        <v>0</v>
      </c>
      <c r="M366" s="13"/>
      <c r="N366" s="13"/>
      <c r="O366" s="13"/>
      <c r="P366" s="13"/>
      <c r="Q366" s="13"/>
      <c r="R366" s="13"/>
      <c r="S366" s="13"/>
      <c r="T366" s="15" t="s">
        <v>125</v>
      </c>
      <c r="U366" s="15" t="b">
        <v>0</v>
      </c>
      <c r="V366" s="15" t="b">
        <v>0</v>
      </c>
      <c r="W366" s="23"/>
      <c r="X366" s="16"/>
      <c r="Y366" s="24"/>
      <c r="Z366" s="17" t="s">
        <v>257</v>
      </c>
      <c r="AA366" s="6"/>
      <c r="AB366" s="4"/>
      <c r="AC366" t="str">
        <f t="shared" si="26"/>
        <v>NO</v>
      </c>
      <c r="AD366" t="str">
        <f t="shared" si="27"/>
        <v>Material</v>
      </c>
      <c r="AE366" t="str">
        <f t="shared" si="28"/>
        <v>+Cartridge</v>
      </c>
      <c r="AF366" t="str">
        <f t="shared" si="29"/>
        <v>Material+Cartridge</v>
      </c>
    </row>
    <row r="367" spans="1:32" x14ac:dyDescent="0.25">
      <c r="A367" s="3" t="str">
        <f t="shared" si="25"/>
        <v>74964-21</v>
      </c>
      <c r="B367" s="5">
        <v>74964</v>
      </c>
      <c r="C367" s="6" t="s">
        <v>2961</v>
      </c>
      <c r="D367" s="5">
        <v>21</v>
      </c>
      <c r="E367" s="7">
        <v>1</v>
      </c>
      <c r="F367" s="14" t="s">
        <v>19</v>
      </c>
      <c r="G367" s="14">
        <v>43504</v>
      </c>
      <c r="H367" s="9">
        <v>1</v>
      </c>
      <c r="I367" s="7">
        <v>1</v>
      </c>
      <c r="J367" s="6" t="s">
        <v>20</v>
      </c>
      <c r="K367" s="6"/>
      <c r="L367" s="6" t="b">
        <v>0</v>
      </c>
      <c r="M367" s="3" t="s">
        <v>126</v>
      </c>
      <c r="N367" s="3"/>
      <c r="O367" s="3"/>
      <c r="P367" s="3"/>
      <c r="Q367" s="3"/>
      <c r="R367" s="3"/>
      <c r="S367" s="3"/>
      <c r="T367" s="10" t="s">
        <v>126</v>
      </c>
      <c r="U367" s="10" t="b">
        <v>0</v>
      </c>
      <c r="V367" s="10" t="b">
        <v>0</v>
      </c>
      <c r="W367" s="25"/>
      <c r="X367" s="11"/>
      <c r="Y367" s="26"/>
      <c r="Z367" s="12" t="s">
        <v>255</v>
      </c>
      <c r="AA367" s="6"/>
      <c r="AB367" s="4"/>
      <c r="AC367" t="str">
        <f t="shared" si="26"/>
        <v>NO</v>
      </c>
      <c r="AD367" t="str">
        <f t="shared" si="27"/>
        <v>Material</v>
      </c>
      <c r="AE367" t="str">
        <f t="shared" si="28"/>
        <v>+Cartridge</v>
      </c>
      <c r="AF367" t="str">
        <f t="shared" si="29"/>
        <v>Material+Cartridge</v>
      </c>
    </row>
    <row r="368" spans="1:32" x14ac:dyDescent="0.25">
      <c r="A368" s="13" t="str">
        <f t="shared" si="25"/>
        <v>74964-22</v>
      </c>
      <c r="B368" s="5">
        <v>74964</v>
      </c>
      <c r="C368" s="6" t="s">
        <v>2964</v>
      </c>
      <c r="D368" s="5">
        <v>22</v>
      </c>
      <c r="E368" s="7">
        <v>1</v>
      </c>
      <c r="F368" s="14" t="s">
        <v>19</v>
      </c>
      <c r="G368" s="14">
        <v>43504</v>
      </c>
      <c r="H368" s="9">
        <v>3</v>
      </c>
      <c r="I368" s="7">
        <v>1</v>
      </c>
      <c r="J368" s="6" t="s">
        <v>20</v>
      </c>
      <c r="K368" s="6"/>
      <c r="L368" s="6" t="b">
        <v>0</v>
      </c>
      <c r="M368" s="13" t="s">
        <v>126</v>
      </c>
      <c r="N368" s="13"/>
      <c r="O368" s="13"/>
      <c r="P368" s="13"/>
      <c r="Q368" s="13"/>
      <c r="R368" s="13"/>
      <c r="S368" s="13"/>
      <c r="T368" s="15" t="s">
        <v>126</v>
      </c>
      <c r="U368" s="15" t="b">
        <v>0</v>
      </c>
      <c r="V368" s="15" t="b">
        <v>0</v>
      </c>
      <c r="W368" s="23"/>
      <c r="X368" s="16"/>
      <c r="Y368" s="24"/>
      <c r="Z368" s="17" t="s">
        <v>255</v>
      </c>
      <c r="AA368" s="6"/>
      <c r="AB368" s="4"/>
      <c r="AC368" t="str">
        <f t="shared" si="26"/>
        <v>NO</v>
      </c>
      <c r="AD368" t="str">
        <f t="shared" si="27"/>
        <v>Material</v>
      </c>
      <c r="AE368" t="str">
        <f t="shared" si="28"/>
        <v>+Cartridge</v>
      </c>
      <c r="AF368" t="str">
        <f t="shared" si="29"/>
        <v>Material+Cartridge</v>
      </c>
    </row>
    <row r="369" spans="1:32" x14ac:dyDescent="0.25">
      <c r="A369" s="3" t="str">
        <f t="shared" si="25"/>
        <v>74964-23</v>
      </c>
      <c r="B369" s="5">
        <v>74964</v>
      </c>
      <c r="C369" s="6" t="s">
        <v>2965</v>
      </c>
      <c r="D369" s="5">
        <v>23</v>
      </c>
      <c r="E369" s="7">
        <v>1</v>
      </c>
      <c r="F369" s="14" t="s">
        <v>19</v>
      </c>
      <c r="G369" s="14">
        <v>43508</v>
      </c>
      <c r="H369" s="9">
        <v>3</v>
      </c>
      <c r="I369" s="7">
        <v>1</v>
      </c>
      <c r="J369" s="6" t="s">
        <v>27</v>
      </c>
      <c r="K369" s="6"/>
      <c r="L369" s="6" t="b">
        <v>0</v>
      </c>
      <c r="M369" s="3"/>
      <c r="N369" s="3"/>
      <c r="O369" s="3"/>
      <c r="P369" s="3"/>
      <c r="Q369" s="3"/>
      <c r="R369" s="3"/>
      <c r="S369" s="3"/>
      <c r="T369" s="10" t="s">
        <v>125</v>
      </c>
      <c r="U369" s="10" t="b">
        <v>0</v>
      </c>
      <c r="V369" s="10" t="b">
        <v>0</v>
      </c>
      <c r="W369" s="25"/>
      <c r="X369" s="11"/>
      <c r="Y369" s="26"/>
      <c r="Z369" s="12" t="s">
        <v>257</v>
      </c>
      <c r="AA369" s="6"/>
      <c r="AB369" s="4"/>
      <c r="AC369" t="str">
        <f t="shared" si="26"/>
        <v>NO</v>
      </c>
      <c r="AD369" t="str">
        <f t="shared" si="27"/>
        <v>Material</v>
      </c>
      <c r="AE369" t="str">
        <f t="shared" si="28"/>
        <v>+Cartridge</v>
      </c>
      <c r="AF369" t="str">
        <f t="shared" si="29"/>
        <v>Material+Cartridge</v>
      </c>
    </row>
    <row r="370" spans="1:32" x14ac:dyDescent="0.25">
      <c r="A370" s="13" t="str">
        <f t="shared" si="25"/>
        <v>74964-3</v>
      </c>
      <c r="B370" s="5">
        <v>74964</v>
      </c>
      <c r="C370" s="6" t="s">
        <v>2966</v>
      </c>
      <c r="D370" s="5">
        <v>3</v>
      </c>
      <c r="E370" s="7">
        <v>1</v>
      </c>
      <c r="F370" s="14" t="s">
        <v>19</v>
      </c>
      <c r="G370" s="14">
        <v>43508</v>
      </c>
      <c r="H370" s="9">
        <v>3</v>
      </c>
      <c r="I370" s="7">
        <v>1</v>
      </c>
      <c r="J370" s="6" t="s">
        <v>27</v>
      </c>
      <c r="K370" s="6"/>
      <c r="L370" s="6" t="b">
        <v>0</v>
      </c>
      <c r="M370" s="13"/>
      <c r="N370" s="13"/>
      <c r="O370" s="13"/>
      <c r="P370" s="13"/>
      <c r="Q370" s="13"/>
      <c r="R370" s="13"/>
      <c r="S370" s="13"/>
      <c r="T370" s="15" t="s">
        <v>125</v>
      </c>
      <c r="U370" s="15" t="b">
        <v>0</v>
      </c>
      <c r="V370" s="15" t="b">
        <v>0</v>
      </c>
      <c r="W370" s="23"/>
      <c r="X370" s="16"/>
      <c r="Y370" s="24"/>
      <c r="Z370" s="17" t="s">
        <v>257</v>
      </c>
      <c r="AA370" s="6"/>
      <c r="AB370" s="4"/>
      <c r="AC370" t="str">
        <f t="shared" si="26"/>
        <v>NO</v>
      </c>
      <c r="AD370" t="str">
        <f t="shared" si="27"/>
        <v>Material</v>
      </c>
      <c r="AE370" t="str">
        <f t="shared" si="28"/>
        <v>+Cartridge</v>
      </c>
      <c r="AF370" t="str">
        <f t="shared" si="29"/>
        <v>Material+Cartridge</v>
      </c>
    </row>
    <row r="371" spans="1:32" x14ac:dyDescent="0.25">
      <c r="A371" s="3" t="str">
        <f t="shared" si="25"/>
        <v>74964-4</v>
      </c>
      <c r="B371" s="5">
        <v>74964</v>
      </c>
      <c r="C371" s="6" t="s">
        <v>2967</v>
      </c>
      <c r="D371" s="5">
        <v>4</v>
      </c>
      <c r="E371" s="7">
        <v>1</v>
      </c>
      <c r="F371" s="14" t="s">
        <v>19</v>
      </c>
      <c r="G371" s="14">
        <v>43508</v>
      </c>
      <c r="H371" s="9">
        <v>4</v>
      </c>
      <c r="I371" s="7">
        <v>1</v>
      </c>
      <c r="J371" s="6" t="s">
        <v>27</v>
      </c>
      <c r="K371" s="6"/>
      <c r="L371" s="6" t="b">
        <v>0</v>
      </c>
      <c r="M371" s="3"/>
      <c r="N371" s="3"/>
      <c r="O371" s="3"/>
      <c r="P371" s="3"/>
      <c r="Q371" s="3"/>
      <c r="R371" s="3"/>
      <c r="S371" s="3"/>
      <c r="T371" s="10" t="s">
        <v>125</v>
      </c>
      <c r="U371" s="10" t="b">
        <v>0</v>
      </c>
      <c r="V371" s="10" t="b">
        <v>0</v>
      </c>
      <c r="W371" s="25"/>
      <c r="X371" s="11"/>
      <c r="Y371" s="26"/>
      <c r="Z371" s="12" t="s">
        <v>257</v>
      </c>
      <c r="AA371" s="6"/>
      <c r="AB371" s="4"/>
      <c r="AC371" t="str">
        <f t="shared" si="26"/>
        <v>NO</v>
      </c>
      <c r="AD371" t="str">
        <f t="shared" si="27"/>
        <v>Material</v>
      </c>
      <c r="AE371" t="str">
        <f t="shared" si="28"/>
        <v>+Cartridge</v>
      </c>
      <c r="AF371" t="str">
        <f t="shared" si="29"/>
        <v>Material+Cartridge</v>
      </c>
    </row>
    <row r="372" spans="1:32" x14ac:dyDescent="0.25">
      <c r="A372" s="13" t="str">
        <f t="shared" si="25"/>
        <v>74964-5</v>
      </c>
      <c r="B372" s="5">
        <v>74964</v>
      </c>
      <c r="C372" s="6" t="s">
        <v>2968</v>
      </c>
      <c r="D372" s="5">
        <v>5</v>
      </c>
      <c r="E372" s="7">
        <v>1</v>
      </c>
      <c r="F372" s="14" t="s">
        <v>19</v>
      </c>
      <c r="G372" s="14">
        <v>43508</v>
      </c>
      <c r="H372" s="9">
        <v>4</v>
      </c>
      <c r="I372" s="7">
        <v>1</v>
      </c>
      <c r="J372" s="6" t="s">
        <v>27</v>
      </c>
      <c r="K372" s="6"/>
      <c r="L372" s="6" t="b">
        <v>0</v>
      </c>
      <c r="M372" s="13"/>
      <c r="N372" s="13"/>
      <c r="O372" s="13"/>
      <c r="P372" s="13"/>
      <c r="Q372" s="13"/>
      <c r="R372" s="13"/>
      <c r="S372" s="13"/>
      <c r="T372" s="15" t="s">
        <v>125</v>
      </c>
      <c r="U372" s="15" t="b">
        <v>0</v>
      </c>
      <c r="V372" s="15" t="b">
        <v>0</v>
      </c>
      <c r="W372" s="23"/>
      <c r="X372" s="16"/>
      <c r="Y372" s="24"/>
      <c r="Z372" s="17" t="s">
        <v>257</v>
      </c>
      <c r="AA372" s="6"/>
      <c r="AB372" s="4"/>
      <c r="AC372" t="str">
        <f t="shared" si="26"/>
        <v>NO</v>
      </c>
      <c r="AD372" t="str">
        <f t="shared" si="27"/>
        <v>Material</v>
      </c>
      <c r="AE372" t="str">
        <f t="shared" si="28"/>
        <v>+Cartridge</v>
      </c>
      <c r="AF372" t="str">
        <f t="shared" si="29"/>
        <v>Material+Cartridge</v>
      </c>
    </row>
    <row r="373" spans="1:32" x14ac:dyDescent="0.25">
      <c r="A373" s="3" t="str">
        <f t="shared" si="25"/>
        <v>74964-6</v>
      </c>
      <c r="B373" s="5">
        <v>74964</v>
      </c>
      <c r="C373" s="6" t="s">
        <v>2969</v>
      </c>
      <c r="D373" s="5">
        <v>6</v>
      </c>
      <c r="E373" s="7">
        <v>1</v>
      </c>
      <c r="F373" s="8" t="s">
        <v>19</v>
      </c>
      <c r="G373" s="8">
        <v>43508</v>
      </c>
      <c r="H373" s="9">
        <v>3</v>
      </c>
      <c r="I373" s="7">
        <v>1</v>
      </c>
      <c r="J373" s="6" t="s">
        <v>27</v>
      </c>
      <c r="K373" s="6"/>
      <c r="L373" s="6" t="b">
        <v>0</v>
      </c>
      <c r="M373" s="3"/>
      <c r="N373" s="3"/>
      <c r="O373" s="3"/>
      <c r="P373" s="3"/>
      <c r="Q373" s="3"/>
      <c r="R373" s="3"/>
      <c r="S373" s="3"/>
      <c r="T373" s="10" t="s">
        <v>125</v>
      </c>
      <c r="U373" s="10" t="b">
        <v>0</v>
      </c>
      <c r="V373" s="10" t="b">
        <v>0</v>
      </c>
      <c r="W373" s="25"/>
      <c r="X373" s="11"/>
      <c r="Y373" s="26"/>
      <c r="Z373" s="12" t="s">
        <v>257</v>
      </c>
      <c r="AA373" s="6"/>
      <c r="AB373" s="4"/>
      <c r="AC373" t="str">
        <f t="shared" si="26"/>
        <v>NO</v>
      </c>
      <c r="AD373" t="str">
        <f t="shared" si="27"/>
        <v>Material</v>
      </c>
      <c r="AE373" t="str">
        <f t="shared" si="28"/>
        <v>+Cartridge</v>
      </c>
      <c r="AF373" t="str">
        <f t="shared" si="29"/>
        <v>Material+Cartridge</v>
      </c>
    </row>
    <row r="374" spans="1:32" x14ac:dyDescent="0.25">
      <c r="A374" s="13" t="str">
        <f t="shared" si="25"/>
        <v>74964-7</v>
      </c>
      <c r="B374" s="5">
        <v>74964</v>
      </c>
      <c r="C374" s="6" t="s">
        <v>2970</v>
      </c>
      <c r="D374" s="5">
        <v>7</v>
      </c>
      <c r="E374" s="7">
        <v>1</v>
      </c>
      <c r="F374" s="8" t="s">
        <v>19</v>
      </c>
      <c r="G374" s="8">
        <v>43508</v>
      </c>
      <c r="H374" s="9">
        <v>3</v>
      </c>
      <c r="I374" s="7">
        <v>1</v>
      </c>
      <c r="J374" s="6" t="s">
        <v>27</v>
      </c>
      <c r="K374" s="6"/>
      <c r="L374" s="6" t="b">
        <v>0</v>
      </c>
      <c r="M374" s="13"/>
      <c r="N374" s="13"/>
      <c r="O374" s="13"/>
      <c r="P374" s="13"/>
      <c r="Q374" s="13"/>
      <c r="R374" s="13"/>
      <c r="S374" s="13"/>
      <c r="T374" s="15" t="s">
        <v>125</v>
      </c>
      <c r="U374" s="15" t="b">
        <v>0</v>
      </c>
      <c r="V374" s="15" t="b">
        <v>0</v>
      </c>
      <c r="W374" s="23"/>
      <c r="X374" s="16"/>
      <c r="Y374" s="24"/>
      <c r="Z374" s="17" t="s">
        <v>257</v>
      </c>
      <c r="AA374" s="6"/>
      <c r="AB374" s="4"/>
      <c r="AC374" t="str">
        <f t="shared" si="26"/>
        <v>NO</v>
      </c>
      <c r="AD374" t="str">
        <f t="shared" si="27"/>
        <v>Material</v>
      </c>
      <c r="AE374" t="str">
        <f t="shared" si="28"/>
        <v>+Cartridge</v>
      </c>
      <c r="AF374" t="str">
        <f t="shared" si="29"/>
        <v>Material+Cartridge</v>
      </c>
    </row>
    <row r="375" spans="1:32" x14ac:dyDescent="0.25">
      <c r="A375" s="3" t="str">
        <f t="shared" si="25"/>
        <v>74964-8</v>
      </c>
      <c r="B375" s="5">
        <v>74964</v>
      </c>
      <c r="C375" s="6" t="s">
        <v>2971</v>
      </c>
      <c r="D375" s="5">
        <v>8</v>
      </c>
      <c r="E375" s="42">
        <v>1</v>
      </c>
      <c r="F375" s="8" t="s">
        <v>19</v>
      </c>
      <c r="G375" s="8">
        <v>43508</v>
      </c>
      <c r="H375" s="9">
        <v>3</v>
      </c>
      <c r="I375" s="7">
        <v>1</v>
      </c>
      <c r="J375" s="6" t="s">
        <v>27</v>
      </c>
      <c r="K375" s="6"/>
      <c r="L375" s="6" t="b">
        <v>0</v>
      </c>
      <c r="M375" s="3"/>
      <c r="N375" s="3"/>
      <c r="O375" s="3"/>
      <c r="P375" s="3"/>
      <c r="Q375" s="3"/>
      <c r="R375" s="3"/>
      <c r="S375" s="3"/>
      <c r="T375" s="10" t="s">
        <v>125</v>
      </c>
      <c r="U375" s="10" t="b">
        <v>0</v>
      </c>
      <c r="V375" s="10" t="b">
        <v>0</v>
      </c>
      <c r="W375" s="25"/>
      <c r="X375" s="11"/>
      <c r="Y375" s="26"/>
      <c r="Z375" s="12" t="s">
        <v>257</v>
      </c>
      <c r="AA375" s="6"/>
      <c r="AB375" s="4"/>
      <c r="AC375" t="str">
        <f t="shared" si="26"/>
        <v>NO</v>
      </c>
      <c r="AD375" t="str">
        <f t="shared" si="27"/>
        <v>Material</v>
      </c>
      <c r="AE375" t="str">
        <f t="shared" si="28"/>
        <v>+Cartridge</v>
      </c>
      <c r="AF375" t="str">
        <f t="shared" si="29"/>
        <v>Material+Cartridge</v>
      </c>
    </row>
    <row r="376" spans="1:32" x14ac:dyDescent="0.25">
      <c r="A376" s="13" t="str">
        <f t="shared" si="25"/>
        <v>74964-9</v>
      </c>
      <c r="B376" s="5">
        <v>74964</v>
      </c>
      <c r="C376" s="6" t="s">
        <v>2972</v>
      </c>
      <c r="D376" s="5">
        <v>9</v>
      </c>
      <c r="E376" s="7">
        <v>1</v>
      </c>
      <c r="F376" s="8" t="s">
        <v>19</v>
      </c>
      <c r="G376" s="8">
        <v>43508</v>
      </c>
      <c r="H376" s="9">
        <v>3</v>
      </c>
      <c r="I376" s="7">
        <v>1</v>
      </c>
      <c r="J376" s="6" t="s">
        <v>27</v>
      </c>
      <c r="K376" s="6"/>
      <c r="L376" s="6" t="b">
        <v>0</v>
      </c>
      <c r="M376" s="13"/>
      <c r="N376" s="13"/>
      <c r="O376" s="13"/>
      <c r="P376" s="13"/>
      <c r="Q376" s="13"/>
      <c r="R376" s="13"/>
      <c r="S376" s="13"/>
      <c r="T376" s="15" t="s">
        <v>125</v>
      </c>
      <c r="U376" s="15" t="b">
        <v>0</v>
      </c>
      <c r="V376" s="15" t="b">
        <v>0</v>
      </c>
      <c r="W376" s="23"/>
      <c r="X376" s="16"/>
      <c r="Y376" s="24"/>
      <c r="Z376" s="17" t="s">
        <v>257</v>
      </c>
      <c r="AA376" s="6"/>
      <c r="AB376" s="4"/>
      <c r="AC376" t="str">
        <f t="shared" si="26"/>
        <v>NO</v>
      </c>
      <c r="AD376" t="str">
        <f t="shared" si="27"/>
        <v>Material</v>
      </c>
      <c r="AE376" t="str">
        <f t="shared" si="28"/>
        <v>+Cartridge</v>
      </c>
      <c r="AF376" t="str">
        <f t="shared" si="29"/>
        <v>Material+Cartridge</v>
      </c>
    </row>
    <row r="377" spans="1:32" x14ac:dyDescent="0.25">
      <c r="A377" s="3" t="str">
        <f t="shared" si="25"/>
        <v>74968-1</v>
      </c>
      <c r="B377" s="5">
        <v>74968</v>
      </c>
      <c r="C377" s="6" t="s">
        <v>2973</v>
      </c>
      <c r="D377" s="5">
        <v>1</v>
      </c>
      <c r="E377" s="7">
        <v>1</v>
      </c>
      <c r="F377" s="8" t="s">
        <v>19</v>
      </c>
      <c r="G377" s="8">
        <v>43494</v>
      </c>
      <c r="H377" s="9">
        <v>4</v>
      </c>
      <c r="I377" s="7">
        <v>1</v>
      </c>
      <c r="J377" s="6" t="s">
        <v>20</v>
      </c>
      <c r="K377" s="6" t="s">
        <v>156</v>
      </c>
      <c r="L377" s="6" t="b">
        <v>0</v>
      </c>
      <c r="M377" s="3" t="s">
        <v>126</v>
      </c>
      <c r="N377" s="3" t="s">
        <v>126</v>
      </c>
      <c r="O377" s="3"/>
      <c r="P377" s="3" t="s">
        <v>143</v>
      </c>
      <c r="Q377" s="3"/>
      <c r="R377" s="3"/>
      <c r="S377" s="3" t="s">
        <v>126</v>
      </c>
      <c r="T377" s="10" t="s">
        <v>126</v>
      </c>
      <c r="U377" s="10" t="b">
        <v>0</v>
      </c>
      <c r="V377" s="10" t="b">
        <v>0</v>
      </c>
      <c r="W377" s="25"/>
      <c r="X377" s="11"/>
      <c r="Y377" s="26"/>
      <c r="Z377" s="12"/>
      <c r="AA377" s="6"/>
      <c r="AB377" s="4"/>
      <c r="AC377" t="str">
        <f t="shared" si="26"/>
        <v>NO</v>
      </c>
      <c r="AD377" t="str">
        <f t="shared" si="27"/>
        <v/>
      </c>
      <c r="AE377" t="str">
        <f t="shared" si="28"/>
        <v>+Cartridge</v>
      </c>
      <c r="AF377" t="str">
        <f t="shared" si="29"/>
        <v>+Cartridge</v>
      </c>
    </row>
    <row r="378" spans="1:32" x14ac:dyDescent="0.25">
      <c r="A378" s="13" t="str">
        <f t="shared" si="25"/>
        <v>74968-2</v>
      </c>
      <c r="B378" s="5">
        <v>74968</v>
      </c>
      <c r="C378" s="6" t="s">
        <v>2974</v>
      </c>
      <c r="D378" s="5">
        <v>2</v>
      </c>
      <c r="E378" s="42">
        <v>1</v>
      </c>
      <c r="F378" s="8" t="s">
        <v>19</v>
      </c>
      <c r="G378" s="8">
        <v>43494</v>
      </c>
      <c r="H378" s="9">
        <v>3</v>
      </c>
      <c r="I378" s="7">
        <v>1</v>
      </c>
      <c r="J378" s="6" t="s">
        <v>20</v>
      </c>
      <c r="K378" s="6" t="s">
        <v>156</v>
      </c>
      <c r="L378" s="6" t="b">
        <v>1</v>
      </c>
      <c r="M378" s="13" t="s">
        <v>126</v>
      </c>
      <c r="N378" s="13" t="s">
        <v>126</v>
      </c>
      <c r="O378" s="13"/>
      <c r="P378" s="13" t="s">
        <v>143</v>
      </c>
      <c r="Q378" s="13"/>
      <c r="R378" s="13"/>
      <c r="S378" s="13" t="s">
        <v>126</v>
      </c>
      <c r="T378" s="15" t="s">
        <v>126</v>
      </c>
      <c r="U378" s="15" t="b">
        <v>0</v>
      </c>
      <c r="V378" s="15" t="b">
        <v>0</v>
      </c>
      <c r="W378" s="23"/>
      <c r="X378" s="16"/>
      <c r="Y378" s="24"/>
      <c r="Z378" s="17"/>
      <c r="AA378" s="6"/>
      <c r="AB378" s="4"/>
      <c r="AC378" t="str">
        <f t="shared" si="26"/>
        <v>NO</v>
      </c>
      <c r="AD378" t="str">
        <f t="shared" si="27"/>
        <v/>
      </c>
      <c r="AE378" t="str">
        <f t="shared" si="28"/>
        <v>+Cartridge</v>
      </c>
      <c r="AF378" t="str">
        <f t="shared" si="29"/>
        <v>+Cartridge</v>
      </c>
    </row>
    <row r="379" spans="1:32" x14ac:dyDescent="0.25">
      <c r="A379" s="3" t="str">
        <f t="shared" si="25"/>
        <v>74968-3</v>
      </c>
      <c r="B379" s="5">
        <v>74968</v>
      </c>
      <c r="C379" s="6" t="s">
        <v>2975</v>
      </c>
      <c r="D379" s="5">
        <v>3</v>
      </c>
      <c r="E379" s="7">
        <v>1</v>
      </c>
      <c r="F379" s="14" t="s">
        <v>19</v>
      </c>
      <c r="G379" s="14">
        <v>43494</v>
      </c>
      <c r="H379" s="9">
        <v>3</v>
      </c>
      <c r="I379" s="7">
        <v>1</v>
      </c>
      <c r="J379" s="6" t="s">
        <v>20</v>
      </c>
      <c r="K379" s="6" t="s">
        <v>208</v>
      </c>
      <c r="L379" s="6" t="b">
        <v>1</v>
      </c>
      <c r="M379" s="3" t="s">
        <v>126</v>
      </c>
      <c r="N379" s="3" t="s">
        <v>126</v>
      </c>
      <c r="O379" s="3" t="s">
        <v>126</v>
      </c>
      <c r="P379" s="3" t="s">
        <v>143</v>
      </c>
      <c r="Q379" s="3"/>
      <c r="R379" s="3"/>
      <c r="S379" s="3" t="s">
        <v>126</v>
      </c>
      <c r="T379" s="10" t="s">
        <v>126</v>
      </c>
      <c r="U379" s="10" t="b">
        <v>0</v>
      </c>
      <c r="V379" s="10" t="b">
        <v>0</v>
      </c>
      <c r="W379" s="25"/>
      <c r="X379" s="11"/>
      <c r="Y379" s="26"/>
      <c r="Z379" s="12"/>
      <c r="AA379" s="6"/>
      <c r="AB379" s="4"/>
      <c r="AC379" t="str">
        <f t="shared" si="26"/>
        <v>NO</v>
      </c>
      <c r="AD379" t="str">
        <f t="shared" si="27"/>
        <v/>
      </c>
      <c r="AE379" t="str">
        <f t="shared" si="28"/>
        <v>+Cartridge</v>
      </c>
      <c r="AF379" t="str">
        <f t="shared" si="29"/>
        <v>+Cartridge</v>
      </c>
    </row>
    <row r="380" spans="1:32" x14ac:dyDescent="0.25">
      <c r="A380" s="13" t="str">
        <f t="shared" si="25"/>
        <v>74971-1</v>
      </c>
      <c r="B380" s="5">
        <v>74971</v>
      </c>
      <c r="C380" s="6" t="s">
        <v>213</v>
      </c>
      <c r="D380" s="5">
        <v>1</v>
      </c>
      <c r="E380" s="42">
        <v>1</v>
      </c>
      <c r="F380" s="8" t="s">
        <v>18</v>
      </c>
      <c r="G380" s="8">
        <v>43523</v>
      </c>
      <c r="H380" s="9">
        <v>2</v>
      </c>
      <c r="I380" s="7">
        <v>12</v>
      </c>
      <c r="J380" s="6" t="s">
        <v>20</v>
      </c>
      <c r="K380" s="6"/>
      <c r="L380" s="6" t="b">
        <v>0</v>
      </c>
      <c r="M380" s="13"/>
      <c r="N380" s="13"/>
      <c r="O380" s="13"/>
      <c r="P380" s="13"/>
      <c r="Q380" s="13"/>
      <c r="R380" s="13"/>
      <c r="S380" s="13"/>
      <c r="T380" s="15" t="s">
        <v>125</v>
      </c>
      <c r="U380" s="15" t="b">
        <v>0</v>
      </c>
      <c r="V380" s="15" t="b">
        <v>0</v>
      </c>
      <c r="W380" s="23"/>
      <c r="X380" s="16"/>
      <c r="Y380" s="24"/>
      <c r="Z380" s="17"/>
      <c r="AA380" s="6"/>
      <c r="AB380" s="4"/>
      <c r="AC380" t="str">
        <f t="shared" si="26"/>
        <v>NO</v>
      </c>
      <c r="AD380" t="str">
        <f t="shared" si="27"/>
        <v>Material</v>
      </c>
      <c r="AE380" t="str">
        <f t="shared" si="28"/>
        <v>+Cartridge</v>
      </c>
      <c r="AF380" t="str">
        <f t="shared" si="29"/>
        <v>Material+Cartridge</v>
      </c>
    </row>
    <row r="381" spans="1:32" x14ac:dyDescent="0.25">
      <c r="A381" s="3" t="str">
        <f t="shared" si="25"/>
        <v>74971-2</v>
      </c>
      <c r="B381" s="5">
        <v>74971</v>
      </c>
      <c r="C381" s="40" t="s">
        <v>2976</v>
      </c>
      <c r="D381" s="5">
        <v>2</v>
      </c>
      <c r="E381" s="7">
        <v>1</v>
      </c>
      <c r="F381" s="14" t="s">
        <v>18</v>
      </c>
      <c r="G381" s="14">
        <v>43523</v>
      </c>
      <c r="H381" s="9">
        <v>2</v>
      </c>
      <c r="I381" s="7">
        <v>12</v>
      </c>
      <c r="J381" s="6" t="s">
        <v>20</v>
      </c>
      <c r="K381" s="6"/>
      <c r="L381" s="6" t="b">
        <v>0</v>
      </c>
      <c r="M381" s="3"/>
      <c r="N381" s="3"/>
      <c r="O381" s="3"/>
      <c r="P381" s="3"/>
      <c r="Q381" s="3"/>
      <c r="R381" s="3"/>
      <c r="S381" s="3"/>
      <c r="T381" s="10" t="s">
        <v>125</v>
      </c>
      <c r="U381" s="10" t="b">
        <v>0</v>
      </c>
      <c r="V381" s="10" t="b">
        <v>0</v>
      </c>
      <c r="W381" s="25"/>
      <c r="X381" s="11"/>
      <c r="Y381" s="26"/>
      <c r="Z381" s="12"/>
      <c r="AA381" s="6"/>
      <c r="AB381" s="4"/>
      <c r="AC381" t="str">
        <f t="shared" si="26"/>
        <v>NO</v>
      </c>
      <c r="AD381" t="str">
        <f t="shared" si="27"/>
        <v>Material</v>
      </c>
      <c r="AE381" t="str">
        <f t="shared" si="28"/>
        <v>+Cartridge</v>
      </c>
      <c r="AF381" t="str">
        <f t="shared" si="29"/>
        <v>Material+Cartridge</v>
      </c>
    </row>
    <row r="382" spans="1:32" x14ac:dyDescent="0.25">
      <c r="A382" s="13" t="str">
        <f t="shared" si="25"/>
        <v>74971-3</v>
      </c>
      <c r="B382" s="5">
        <v>74971</v>
      </c>
      <c r="C382" s="6" t="s">
        <v>149</v>
      </c>
      <c r="D382" s="5">
        <v>3</v>
      </c>
      <c r="E382" s="42">
        <v>1</v>
      </c>
      <c r="F382" s="8" t="s">
        <v>18</v>
      </c>
      <c r="G382" s="8">
        <v>43523</v>
      </c>
      <c r="H382" s="9">
        <v>1</v>
      </c>
      <c r="I382" s="7">
        <v>12</v>
      </c>
      <c r="J382" s="40" t="s">
        <v>20</v>
      </c>
      <c r="K382" s="6"/>
      <c r="L382" s="6" t="b">
        <v>0</v>
      </c>
      <c r="M382" s="13"/>
      <c r="N382" s="13"/>
      <c r="O382" s="13"/>
      <c r="P382" s="13"/>
      <c r="Q382" s="13"/>
      <c r="R382" s="13"/>
      <c r="S382" s="13"/>
      <c r="T382" s="15" t="s">
        <v>125</v>
      </c>
      <c r="U382" s="15" t="b">
        <v>0</v>
      </c>
      <c r="V382" s="15" t="b">
        <v>0</v>
      </c>
      <c r="W382" s="23"/>
      <c r="X382" s="16"/>
      <c r="Y382" s="24"/>
      <c r="Z382" s="17"/>
      <c r="AA382" s="6"/>
      <c r="AB382" s="4"/>
      <c r="AC382" t="str">
        <f t="shared" si="26"/>
        <v>NO</v>
      </c>
      <c r="AD382" t="str">
        <f t="shared" si="27"/>
        <v>Material</v>
      </c>
      <c r="AE382" t="str">
        <f t="shared" si="28"/>
        <v>+Cartridge</v>
      </c>
      <c r="AF382" t="str">
        <f t="shared" si="29"/>
        <v>Material+Cartridge</v>
      </c>
    </row>
    <row r="383" spans="1:32" x14ac:dyDescent="0.25">
      <c r="A383" s="3" t="str">
        <f t="shared" si="25"/>
        <v>74971-4</v>
      </c>
      <c r="B383" s="5">
        <v>74971</v>
      </c>
      <c r="C383" s="6" t="s">
        <v>2977</v>
      </c>
      <c r="D383" s="5">
        <v>4</v>
      </c>
      <c r="E383" s="42">
        <v>1</v>
      </c>
      <c r="F383" s="8" t="s">
        <v>18</v>
      </c>
      <c r="G383" s="8">
        <v>43523</v>
      </c>
      <c r="H383" s="9">
        <v>3</v>
      </c>
      <c r="I383" s="7">
        <v>12</v>
      </c>
      <c r="J383" s="6" t="s">
        <v>20</v>
      </c>
      <c r="K383" s="6"/>
      <c r="L383" s="6" t="b">
        <v>0</v>
      </c>
      <c r="M383" s="3"/>
      <c r="N383" s="3"/>
      <c r="O383" s="3"/>
      <c r="P383" s="3"/>
      <c r="Q383" s="3"/>
      <c r="R383" s="3"/>
      <c r="S383" s="3"/>
      <c r="T383" s="10" t="s">
        <v>125</v>
      </c>
      <c r="U383" s="10" t="b">
        <v>0</v>
      </c>
      <c r="V383" s="10" t="b">
        <v>0</v>
      </c>
      <c r="W383" s="25"/>
      <c r="X383" s="11"/>
      <c r="Y383" s="26"/>
      <c r="Z383" s="12"/>
      <c r="AA383" s="6"/>
      <c r="AB383" s="4"/>
      <c r="AC383" t="str">
        <f t="shared" si="26"/>
        <v>NO</v>
      </c>
      <c r="AD383" t="str">
        <f t="shared" si="27"/>
        <v>Material</v>
      </c>
      <c r="AE383" t="str">
        <f t="shared" si="28"/>
        <v>+Cartridge</v>
      </c>
      <c r="AF383" t="str">
        <f t="shared" si="29"/>
        <v>Material+Cartridge</v>
      </c>
    </row>
    <row r="384" spans="1:32" x14ac:dyDescent="0.25">
      <c r="A384" s="13" t="str">
        <f t="shared" si="25"/>
        <v>75090-1</v>
      </c>
      <c r="B384" s="5">
        <v>75090</v>
      </c>
      <c r="C384" s="6" t="s">
        <v>2978</v>
      </c>
      <c r="D384" s="5">
        <v>1</v>
      </c>
      <c r="E384" s="42">
        <v>1</v>
      </c>
      <c r="F384" s="8" t="s">
        <v>18</v>
      </c>
      <c r="G384" s="8">
        <v>43507</v>
      </c>
      <c r="H384" s="9">
        <v>1</v>
      </c>
      <c r="I384" s="7">
        <v>1</v>
      </c>
      <c r="J384" s="6" t="s">
        <v>31</v>
      </c>
      <c r="K384" s="6"/>
      <c r="L384" s="6" t="b">
        <v>0</v>
      </c>
      <c r="M384" s="13" t="s">
        <v>126</v>
      </c>
      <c r="N384" s="13"/>
      <c r="O384" s="13" t="s">
        <v>143</v>
      </c>
      <c r="P384" s="13" t="s">
        <v>143</v>
      </c>
      <c r="Q384" s="13" t="s">
        <v>125</v>
      </c>
      <c r="R384" s="13"/>
      <c r="S384" s="13" t="s">
        <v>126</v>
      </c>
      <c r="T384" s="15" t="s">
        <v>126</v>
      </c>
      <c r="U384" s="15" t="b">
        <v>0</v>
      </c>
      <c r="V384" s="15" t="b">
        <v>0</v>
      </c>
      <c r="W384" s="23"/>
      <c r="X384" s="16"/>
      <c r="Y384" s="24">
        <v>43496</v>
      </c>
      <c r="Z384" s="24"/>
      <c r="AA384" s="6"/>
      <c r="AB384" s="4"/>
      <c r="AC384" t="str">
        <f t="shared" si="26"/>
        <v>NO</v>
      </c>
      <c r="AD384" t="str">
        <f t="shared" si="27"/>
        <v>Material</v>
      </c>
      <c r="AE384" t="str">
        <f t="shared" si="28"/>
        <v/>
      </c>
      <c r="AF384" t="str">
        <f t="shared" si="29"/>
        <v>Material</v>
      </c>
    </row>
    <row r="385" spans="1:32" x14ac:dyDescent="0.25">
      <c r="A385" s="3" t="str">
        <f t="shared" ref="A385:A448" si="30">_xlfn.CONCAT(B385,"-",D385)</f>
        <v>75090-2</v>
      </c>
      <c r="B385" s="5">
        <v>75090</v>
      </c>
      <c r="C385" s="6" t="s">
        <v>2979</v>
      </c>
      <c r="D385" s="5">
        <v>2</v>
      </c>
      <c r="E385" s="42">
        <v>1</v>
      </c>
      <c r="F385" s="8" t="s">
        <v>18</v>
      </c>
      <c r="G385" s="8">
        <v>43507</v>
      </c>
      <c r="H385" s="9">
        <v>2</v>
      </c>
      <c r="I385" s="7">
        <v>1</v>
      </c>
      <c r="J385" s="6" t="s">
        <v>31</v>
      </c>
      <c r="K385" s="6"/>
      <c r="L385" s="6" t="b">
        <v>0</v>
      </c>
      <c r="M385" s="3" t="s">
        <v>126</v>
      </c>
      <c r="N385" s="3"/>
      <c r="O385" s="3" t="s">
        <v>143</v>
      </c>
      <c r="P385" s="3" t="s">
        <v>143</v>
      </c>
      <c r="Q385" s="3" t="s">
        <v>125</v>
      </c>
      <c r="R385" s="3"/>
      <c r="S385" s="3" t="s">
        <v>126</v>
      </c>
      <c r="T385" s="10" t="s">
        <v>126</v>
      </c>
      <c r="U385" s="10" t="b">
        <v>0</v>
      </c>
      <c r="V385" s="10" t="b">
        <v>0</v>
      </c>
      <c r="W385" s="25"/>
      <c r="X385" s="11"/>
      <c r="Y385" s="26">
        <v>43496</v>
      </c>
      <c r="Z385" s="12"/>
      <c r="AA385" s="6"/>
      <c r="AB385" s="4"/>
      <c r="AC385" t="str">
        <f t="shared" si="26"/>
        <v>NO</v>
      </c>
      <c r="AD385" t="str">
        <f t="shared" si="27"/>
        <v>Material</v>
      </c>
      <c r="AE385" t="str">
        <f t="shared" si="28"/>
        <v/>
      </c>
      <c r="AF385" t="str">
        <f t="shared" si="29"/>
        <v>Material</v>
      </c>
    </row>
    <row r="386" spans="1:32" x14ac:dyDescent="0.25">
      <c r="A386" s="13" t="str">
        <f t="shared" si="30"/>
        <v>75090-3</v>
      </c>
      <c r="B386" s="27">
        <v>75090</v>
      </c>
      <c r="C386" s="28" t="s">
        <v>2980</v>
      </c>
      <c r="D386" s="27">
        <v>3</v>
      </c>
      <c r="E386" s="43">
        <v>1</v>
      </c>
      <c r="F386" s="30" t="s">
        <v>18</v>
      </c>
      <c r="G386" s="30">
        <v>43507</v>
      </c>
      <c r="H386" s="31">
        <v>4</v>
      </c>
      <c r="I386" s="29">
        <v>1</v>
      </c>
      <c r="J386" s="28" t="s">
        <v>20</v>
      </c>
      <c r="K386" s="28" t="s">
        <v>156</v>
      </c>
      <c r="L386" s="46" t="b">
        <v>0</v>
      </c>
      <c r="M386" s="13" t="s">
        <v>126</v>
      </c>
      <c r="N386" s="13"/>
      <c r="O386" s="13"/>
      <c r="P386" s="13" t="s">
        <v>143</v>
      </c>
      <c r="Q386" s="13"/>
      <c r="R386" s="13"/>
      <c r="S386" s="13" t="s">
        <v>126</v>
      </c>
      <c r="T386" s="15" t="s">
        <v>126</v>
      </c>
      <c r="U386" s="15" t="b">
        <v>0</v>
      </c>
      <c r="V386" s="15" t="b">
        <v>0</v>
      </c>
      <c r="W386" s="23"/>
      <c r="X386" s="16"/>
      <c r="Y386" s="24"/>
      <c r="Z386" s="17"/>
      <c r="AA386" s="6"/>
      <c r="AB386" s="4"/>
      <c r="AC386" t="str">
        <f t="shared" ref="AC386:AC449" si="31">IF(AND(OR(N386="yes",N386="NA"),OR(P386="yes",P386="NA",P386="Done"),OR(Q386="yes",Q386="NA")),"OK","NO")</f>
        <v>NO</v>
      </c>
      <c r="AD386" t="str">
        <f t="shared" ref="AD386:AD449" si="32">IF(OR(N386="",N386="NO"),"Material","")</f>
        <v>Material</v>
      </c>
      <c r="AE386" t="str">
        <f t="shared" ref="AE386:AE449" si="33">IF(OR(Q386="",Q386="NO"),"+Cartridge","")</f>
        <v>+Cartridge</v>
      </c>
      <c r="AF386" t="str">
        <f t="shared" ref="AF386:AF449" si="34">_xlfn.CONCAT(AD386,AE386)</f>
        <v>Material+Cartridge</v>
      </c>
    </row>
    <row r="387" spans="1:32" x14ac:dyDescent="0.25">
      <c r="A387" s="3" t="str">
        <f t="shared" si="30"/>
        <v>75090-4</v>
      </c>
      <c r="B387" s="5">
        <v>75090</v>
      </c>
      <c r="C387" s="6" t="s">
        <v>400</v>
      </c>
      <c r="D387" s="5">
        <v>4</v>
      </c>
      <c r="E387" s="42">
        <v>1</v>
      </c>
      <c r="F387" s="8" t="s">
        <v>18</v>
      </c>
      <c r="G387" s="8">
        <v>43507</v>
      </c>
      <c r="H387" s="9">
        <v>2</v>
      </c>
      <c r="I387" s="7">
        <v>1</v>
      </c>
      <c r="J387" s="6" t="s">
        <v>31</v>
      </c>
      <c r="K387" s="6"/>
      <c r="L387" s="40" t="b">
        <v>0</v>
      </c>
      <c r="M387" s="3" t="s">
        <v>126</v>
      </c>
      <c r="N387" s="3"/>
      <c r="O387" s="3" t="s">
        <v>143</v>
      </c>
      <c r="P387" s="3" t="s">
        <v>143</v>
      </c>
      <c r="Q387" s="3" t="s">
        <v>125</v>
      </c>
      <c r="R387" s="3"/>
      <c r="S387" s="3" t="s">
        <v>126</v>
      </c>
      <c r="T387" s="10" t="s">
        <v>126</v>
      </c>
      <c r="U387" s="10" t="b">
        <v>0</v>
      </c>
      <c r="V387" s="10" t="b">
        <v>0</v>
      </c>
      <c r="W387" s="25"/>
      <c r="X387" s="11"/>
      <c r="Y387" s="26">
        <v>43496</v>
      </c>
      <c r="Z387" s="12"/>
      <c r="AA387" s="6"/>
      <c r="AB387" s="4"/>
      <c r="AC387" t="str">
        <f t="shared" si="31"/>
        <v>NO</v>
      </c>
      <c r="AD387" t="str">
        <f t="shared" si="32"/>
        <v>Material</v>
      </c>
      <c r="AE387" t="str">
        <f t="shared" si="33"/>
        <v/>
      </c>
      <c r="AF387" t="str">
        <f t="shared" si="34"/>
        <v>Material</v>
      </c>
    </row>
    <row r="388" spans="1:32" x14ac:dyDescent="0.25">
      <c r="A388" s="13" t="str">
        <f t="shared" si="30"/>
        <v>75103-10</v>
      </c>
      <c r="B388" s="18">
        <v>75103</v>
      </c>
      <c r="C388" s="19" t="s">
        <v>297</v>
      </c>
      <c r="D388" s="18">
        <v>10</v>
      </c>
      <c r="E388" s="39">
        <v>1</v>
      </c>
      <c r="F388" s="32" t="s">
        <v>0</v>
      </c>
      <c r="G388" s="32">
        <v>43502</v>
      </c>
      <c r="H388" s="22">
        <v>1</v>
      </c>
      <c r="I388" s="20">
        <v>4</v>
      </c>
      <c r="J388" s="19" t="s">
        <v>31</v>
      </c>
      <c r="K388" s="19"/>
      <c r="L388" s="19" t="b">
        <v>0</v>
      </c>
      <c r="M388" s="13" t="s">
        <v>126</v>
      </c>
      <c r="N388" s="13" t="s">
        <v>126</v>
      </c>
      <c r="O388" s="13" t="s">
        <v>143</v>
      </c>
      <c r="P388" s="13" t="s">
        <v>143</v>
      </c>
      <c r="Q388" s="13" t="s">
        <v>125</v>
      </c>
      <c r="R388" s="13"/>
      <c r="S388" s="13"/>
      <c r="T388" s="15" t="s">
        <v>126</v>
      </c>
      <c r="U388" s="15" t="b">
        <v>1</v>
      </c>
      <c r="V388" s="15" t="b">
        <v>0</v>
      </c>
      <c r="W388" s="23">
        <v>43500.713807870372</v>
      </c>
      <c r="X388" s="16"/>
      <c r="Y388" s="24">
        <v>43490</v>
      </c>
      <c r="Z388" s="17"/>
      <c r="AA388" s="6"/>
      <c r="AB388" s="4"/>
      <c r="AC388" t="str">
        <f t="shared" si="31"/>
        <v>OK</v>
      </c>
      <c r="AD388" t="str">
        <f t="shared" si="32"/>
        <v/>
      </c>
      <c r="AE388" t="str">
        <f t="shared" si="33"/>
        <v/>
      </c>
      <c r="AF388" t="str">
        <f t="shared" si="34"/>
        <v/>
      </c>
    </row>
    <row r="389" spans="1:32" x14ac:dyDescent="0.25">
      <c r="A389" s="3" t="str">
        <f t="shared" si="30"/>
        <v>75103-11</v>
      </c>
      <c r="B389" s="5">
        <v>75103</v>
      </c>
      <c r="C389" s="6" t="s">
        <v>298</v>
      </c>
      <c r="D389" s="5">
        <v>11</v>
      </c>
      <c r="E389" s="42">
        <v>1</v>
      </c>
      <c r="F389" s="8" t="s">
        <v>0</v>
      </c>
      <c r="G389" s="8">
        <v>43502</v>
      </c>
      <c r="H389" s="9">
        <v>1</v>
      </c>
      <c r="I389" s="7">
        <v>4</v>
      </c>
      <c r="J389" s="6" t="s">
        <v>31</v>
      </c>
      <c r="K389" s="6"/>
      <c r="L389" s="6" t="b">
        <v>0</v>
      </c>
      <c r="M389" s="3" t="s">
        <v>126</v>
      </c>
      <c r="N389" s="3" t="s">
        <v>126</v>
      </c>
      <c r="O389" s="3" t="s">
        <v>143</v>
      </c>
      <c r="P389" s="3" t="s">
        <v>143</v>
      </c>
      <c r="Q389" s="3" t="s">
        <v>125</v>
      </c>
      <c r="R389" s="3"/>
      <c r="S389" s="3"/>
      <c r="T389" s="10" t="s">
        <v>126</v>
      </c>
      <c r="U389" s="10" t="b">
        <v>1</v>
      </c>
      <c r="V389" s="10" t="b">
        <v>0</v>
      </c>
      <c r="W389" s="25">
        <v>43500.713819444441</v>
      </c>
      <c r="X389" s="11"/>
      <c r="Y389" s="26">
        <v>43490</v>
      </c>
      <c r="Z389" s="12"/>
      <c r="AA389" s="6"/>
      <c r="AB389" s="4"/>
      <c r="AC389" t="str">
        <f t="shared" si="31"/>
        <v>OK</v>
      </c>
      <c r="AD389" t="str">
        <f t="shared" si="32"/>
        <v/>
      </c>
      <c r="AE389" t="str">
        <f t="shared" si="33"/>
        <v/>
      </c>
      <c r="AF389" t="str">
        <f t="shared" si="34"/>
        <v/>
      </c>
    </row>
    <row r="390" spans="1:32" x14ac:dyDescent="0.25">
      <c r="A390" s="13" t="str">
        <f t="shared" si="30"/>
        <v>75103-12</v>
      </c>
      <c r="B390" s="5">
        <v>75103</v>
      </c>
      <c r="C390" s="6" t="s">
        <v>299</v>
      </c>
      <c r="D390" s="5">
        <v>12</v>
      </c>
      <c r="E390" s="42">
        <v>1</v>
      </c>
      <c r="F390" s="8" t="s">
        <v>0</v>
      </c>
      <c r="G390" s="8">
        <v>43502</v>
      </c>
      <c r="H390" s="9">
        <v>1</v>
      </c>
      <c r="I390" s="7">
        <v>4</v>
      </c>
      <c r="J390" s="6" t="s">
        <v>31</v>
      </c>
      <c r="K390" s="6"/>
      <c r="L390" s="6" t="b">
        <v>0</v>
      </c>
      <c r="M390" s="13" t="s">
        <v>126</v>
      </c>
      <c r="N390" s="13" t="s">
        <v>126</v>
      </c>
      <c r="O390" s="13" t="s">
        <v>143</v>
      </c>
      <c r="P390" s="13" t="s">
        <v>143</v>
      </c>
      <c r="Q390" s="13" t="s">
        <v>125</v>
      </c>
      <c r="R390" s="13"/>
      <c r="S390" s="13"/>
      <c r="T390" s="15" t="s">
        <v>126</v>
      </c>
      <c r="U390" s="15" t="b">
        <v>1</v>
      </c>
      <c r="V390" s="15" t="b">
        <v>0</v>
      </c>
      <c r="W390" s="23">
        <v>43500.713831018518</v>
      </c>
      <c r="X390" s="16"/>
      <c r="Y390" s="24">
        <v>43490</v>
      </c>
      <c r="Z390" s="24"/>
      <c r="AA390" s="6"/>
      <c r="AB390" s="4"/>
      <c r="AC390" t="str">
        <f t="shared" si="31"/>
        <v>OK</v>
      </c>
      <c r="AD390" t="str">
        <f t="shared" si="32"/>
        <v/>
      </c>
      <c r="AE390" t="str">
        <f t="shared" si="33"/>
        <v/>
      </c>
      <c r="AF390" t="str">
        <f t="shared" si="34"/>
        <v/>
      </c>
    </row>
    <row r="391" spans="1:32" x14ac:dyDescent="0.25">
      <c r="A391" s="3" t="str">
        <f t="shared" si="30"/>
        <v>75103-13</v>
      </c>
      <c r="B391" s="5">
        <v>75103</v>
      </c>
      <c r="C391" s="6" t="s">
        <v>297</v>
      </c>
      <c r="D391" s="5">
        <v>13</v>
      </c>
      <c r="E391" s="42">
        <v>1</v>
      </c>
      <c r="F391" s="8" t="s">
        <v>0</v>
      </c>
      <c r="G391" s="8">
        <v>43502</v>
      </c>
      <c r="H391" s="9">
        <v>1</v>
      </c>
      <c r="I391" s="7">
        <v>4</v>
      </c>
      <c r="J391" s="6" t="s">
        <v>31</v>
      </c>
      <c r="K391" s="6"/>
      <c r="L391" s="6" t="b">
        <v>0</v>
      </c>
      <c r="M391" s="3" t="s">
        <v>126</v>
      </c>
      <c r="N391" s="3" t="s">
        <v>126</v>
      </c>
      <c r="O391" s="3" t="s">
        <v>143</v>
      </c>
      <c r="P391" s="3" t="s">
        <v>143</v>
      </c>
      <c r="Q391" s="3" t="s">
        <v>125</v>
      </c>
      <c r="R391" s="3"/>
      <c r="S391" s="3"/>
      <c r="T391" s="10" t="s">
        <v>126</v>
      </c>
      <c r="U391" s="10" t="b">
        <v>1</v>
      </c>
      <c r="V391" s="10" t="b">
        <v>0</v>
      </c>
      <c r="W391" s="25">
        <v>43500.713842592595</v>
      </c>
      <c r="X391" s="11"/>
      <c r="Y391" s="26">
        <v>43490</v>
      </c>
      <c r="Z391" s="12"/>
      <c r="AA391" s="6"/>
      <c r="AB391" s="4"/>
      <c r="AC391" t="str">
        <f t="shared" si="31"/>
        <v>OK</v>
      </c>
      <c r="AD391" t="str">
        <f t="shared" si="32"/>
        <v/>
      </c>
      <c r="AE391" t="str">
        <f t="shared" si="33"/>
        <v/>
      </c>
      <c r="AF391" t="str">
        <f t="shared" si="34"/>
        <v/>
      </c>
    </row>
    <row r="392" spans="1:32" x14ac:dyDescent="0.25">
      <c r="A392" s="13" t="str">
        <f t="shared" si="30"/>
        <v>75103-14</v>
      </c>
      <c r="B392" s="5">
        <v>75103</v>
      </c>
      <c r="C392" s="6" t="s">
        <v>298</v>
      </c>
      <c r="D392" s="5">
        <v>14</v>
      </c>
      <c r="E392" s="42">
        <v>1</v>
      </c>
      <c r="F392" s="8" t="s">
        <v>0</v>
      </c>
      <c r="G392" s="8">
        <v>43502</v>
      </c>
      <c r="H392" s="9">
        <v>1</v>
      </c>
      <c r="I392" s="7">
        <v>4</v>
      </c>
      <c r="J392" s="6" t="s">
        <v>31</v>
      </c>
      <c r="K392" s="6"/>
      <c r="L392" s="6" t="b">
        <v>0</v>
      </c>
      <c r="M392" s="13" t="s">
        <v>126</v>
      </c>
      <c r="N392" s="13" t="s">
        <v>126</v>
      </c>
      <c r="O392" s="13" t="s">
        <v>143</v>
      </c>
      <c r="P392" s="13" t="s">
        <v>143</v>
      </c>
      <c r="Q392" s="13" t="s">
        <v>125</v>
      </c>
      <c r="R392" s="13"/>
      <c r="S392" s="13"/>
      <c r="T392" s="15" t="s">
        <v>126</v>
      </c>
      <c r="U392" s="15" t="b">
        <v>1</v>
      </c>
      <c r="V392" s="15" t="b">
        <v>0</v>
      </c>
      <c r="W392" s="23">
        <v>43500.713854166665</v>
      </c>
      <c r="X392" s="16"/>
      <c r="Y392" s="24">
        <v>43490</v>
      </c>
      <c r="Z392" s="17"/>
      <c r="AA392" s="6"/>
      <c r="AB392" s="4"/>
      <c r="AC392" t="str">
        <f t="shared" si="31"/>
        <v>OK</v>
      </c>
      <c r="AD392" t="str">
        <f t="shared" si="32"/>
        <v/>
      </c>
      <c r="AE392" t="str">
        <f t="shared" si="33"/>
        <v/>
      </c>
      <c r="AF392" t="str">
        <f t="shared" si="34"/>
        <v/>
      </c>
    </row>
    <row r="393" spans="1:32" x14ac:dyDescent="0.25">
      <c r="A393" s="3" t="str">
        <f t="shared" si="30"/>
        <v>75103-15</v>
      </c>
      <c r="B393" s="5">
        <v>75103</v>
      </c>
      <c r="C393" s="6" t="s">
        <v>299</v>
      </c>
      <c r="D393" s="5">
        <v>15</v>
      </c>
      <c r="E393" s="42">
        <v>1</v>
      </c>
      <c r="F393" s="8" t="s">
        <v>0</v>
      </c>
      <c r="G393" s="8">
        <v>43502</v>
      </c>
      <c r="H393" s="9">
        <v>1</v>
      </c>
      <c r="I393" s="7">
        <v>4</v>
      </c>
      <c r="J393" s="6" t="s">
        <v>31</v>
      </c>
      <c r="K393" s="6"/>
      <c r="L393" s="6" t="b">
        <v>0</v>
      </c>
      <c r="M393" s="3" t="s">
        <v>126</v>
      </c>
      <c r="N393" s="3" t="s">
        <v>126</v>
      </c>
      <c r="O393" s="3" t="s">
        <v>143</v>
      </c>
      <c r="P393" s="3" t="s">
        <v>143</v>
      </c>
      <c r="Q393" s="3" t="s">
        <v>125</v>
      </c>
      <c r="R393" s="3"/>
      <c r="S393" s="3"/>
      <c r="T393" s="10" t="s">
        <v>126</v>
      </c>
      <c r="U393" s="10" t="b">
        <v>1</v>
      </c>
      <c r="V393" s="10" t="b">
        <v>0</v>
      </c>
      <c r="W393" s="25">
        <v>43500.713865740741</v>
      </c>
      <c r="X393" s="11"/>
      <c r="Y393" s="26">
        <v>43490</v>
      </c>
      <c r="Z393" s="26"/>
      <c r="AA393" s="6"/>
      <c r="AB393" s="4"/>
      <c r="AC393" t="str">
        <f t="shared" si="31"/>
        <v>OK</v>
      </c>
      <c r="AD393" t="str">
        <f t="shared" si="32"/>
        <v/>
      </c>
      <c r="AE393" t="str">
        <f t="shared" si="33"/>
        <v/>
      </c>
      <c r="AF393" t="str">
        <f t="shared" si="34"/>
        <v/>
      </c>
    </row>
    <row r="394" spans="1:32" x14ac:dyDescent="0.25">
      <c r="A394" s="13" t="str">
        <f t="shared" si="30"/>
        <v>75103-3</v>
      </c>
      <c r="B394" s="5">
        <v>75103</v>
      </c>
      <c r="C394" s="40" t="s">
        <v>297</v>
      </c>
      <c r="D394" s="5">
        <v>3</v>
      </c>
      <c r="E394" s="7">
        <v>1</v>
      </c>
      <c r="F394" s="8" t="s">
        <v>0</v>
      </c>
      <c r="G394" s="8">
        <v>43502</v>
      </c>
      <c r="H394" s="9">
        <v>1</v>
      </c>
      <c r="I394" s="7">
        <v>4</v>
      </c>
      <c r="J394" s="6" t="s">
        <v>31</v>
      </c>
      <c r="K394" s="6"/>
      <c r="L394" s="6" t="b">
        <v>0</v>
      </c>
      <c r="M394" s="13" t="s">
        <v>126</v>
      </c>
      <c r="N394" s="13" t="s">
        <v>126</v>
      </c>
      <c r="O394" s="13" t="s">
        <v>143</v>
      </c>
      <c r="P394" s="13" t="s">
        <v>143</v>
      </c>
      <c r="Q394" s="13" t="s">
        <v>125</v>
      </c>
      <c r="R394" s="13"/>
      <c r="S394" s="13"/>
      <c r="T394" s="15" t="s">
        <v>126</v>
      </c>
      <c r="U394" s="15" t="b">
        <v>1</v>
      </c>
      <c r="V394" s="15" t="b">
        <v>0</v>
      </c>
      <c r="W394" s="23">
        <v>43500.713645833333</v>
      </c>
      <c r="X394" s="16"/>
      <c r="Y394" s="24">
        <v>43490</v>
      </c>
      <c r="Z394" s="24"/>
      <c r="AA394" s="6"/>
      <c r="AB394" s="4"/>
      <c r="AC394" t="str">
        <f t="shared" si="31"/>
        <v>OK</v>
      </c>
      <c r="AD394" t="str">
        <f t="shared" si="32"/>
        <v/>
      </c>
      <c r="AE394" t="str">
        <f t="shared" si="33"/>
        <v/>
      </c>
      <c r="AF394" t="str">
        <f t="shared" si="34"/>
        <v/>
      </c>
    </row>
    <row r="395" spans="1:32" x14ac:dyDescent="0.25">
      <c r="A395" s="3" t="str">
        <f t="shared" si="30"/>
        <v>75103-4</v>
      </c>
      <c r="B395" s="5">
        <v>75103</v>
      </c>
      <c r="C395" s="40" t="s">
        <v>298</v>
      </c>
      <c r="D395" s="5">
        <v>4</v>
      </c>
      <c r="E395" s="7">
        <v>1</v>
      </c>
      <c r="F395" s="8" t="s">
        <v>0</v>
      </c>
      <c r="G395" s="8">
        <v>43502</v>
      </c>
      <c r="H395" s="9">
        <v>1</v>
      </c>
      <c r="I395" s="7">
        <v>4</v>
      </c>
      <c r="J395" s="6" t="s">
        <v>31</v>
      </c>
      <c r="K395" s="6"/>
      <c r="L395" s="6" t="b">
        <v>0</v>
      </c>
      <c r="M395" s="3" t="s">
        <v>126</v>
      </c>
      <c r="N395" s="3" t="s">
        <v>126</v>
      </c>
      <c r="O395" s="3" t="s">
        <v>143</v>
      </c>
      <c r="P395" s="3" t="s">
        <v>143</v>
      </c>
      <c r="Q395" s="3" t="s">
        <v>125</v>
      </c>
      <c r="R395" s="3"/>
      <c r="S395" s="3"/>
      <c r="T395" s="10" t="s">
        <v>126</v>
      </c>
      <c r="U395" s="10" t="b">
        <v>1</v>
      </c>
      <c r="V395" s="10" t="b">
        <v>0</v>
      </c>
      <c r="W395" s="25">
        <v>43500.71365740741</v>
      </c>
      <c r="X395" s="11"/>
      <c r="Y395" s="26">
        <v>43490</v>
      </c>
      <c r="Z395" s="26"/>
      <c r="AA395" s="6"/>
      <c r="AB395" s="4"/>
      <c r="AC395" t="str">
        <f t="shared" si="31"/>
        <v>OK</v>
      </c>
      <c r="AD395" t="str">
        <f t="shared" si="32"/>
        <v/>
      </c>
      <c r="AE395" t="str">
        <f t="shared" si="33"/>
        <v/>
      </c>
      <c r="AF395" t="str">
        <f t="shared" si="34"/>
        <v/>
      </c>
    </row>
    <row r="396" spans="1:32" x14ac:dyDescent="0.25">
      <c r="A396" s="13" t="str">
        <f t="shared" si="30"/>
        <v>75103-5</v>
      </c>
      <c r="B396" s="5">
        <v>75103</v>
      </c>
      <c r="C396" s="6" t="s">
        <v>299</v>
      </c>
      <c r="D396" s="5">
        <v>5</v>
      </c>
      <c r="E396" s="7">
        <v>1</v>
      </c>
      <c r="F396" s="14" t="s">
        <v>0</v>
      </c>
      <c r="G396" s="14">
        <v>43502</v>
      </c>
      <c r="H396" s="9">
        <v>1</v>
      </c>
      <c r="I396" s="7">
        <v>4</v>
      </c>
      <c r="J396" s="6" t="s">
        <v>31</v>
      </c>
      <c r="K396" s="6"/>
      <c r="L396" s="6" t="b">
        <v>0</v>
      </c>
      <c r="M396" s="13" t="s">
        <v>126</v>
      </c>
      <c r="N396" s="13" t="s">
        <v>126</v>
      </c>
      <c r="O396" s="13" t="s">
        <v>143</v>
      </c>
      <c r="P396" s="13" t="s">
        <v>143</v>
      </c>
      <c r="Q396" s="13" t="s">
        <v>125</v>
      </c>
      <c r="R396" s="13"/>
      <c r="S396" s="13"/>
      <c r="T396" s="15" t="s">
        <v>126</v>
      </c>
      <c r="U396" s="15" t="b">
        <v>1</v>
      </c>
      <c r="V396" s="15" t="b">
        <v>0</v>
      </c>
      <c r="W396" s="23">
        <v>43500.71365740741</v>
      </c>
      <c r="X396" s="16"/>
      <c r="Y396" s="24">
        <v>43490</v>
      </c>
      <c r="Z396" s="24"/>
      <c r="AA396" s="6"/>
      <c r="AB396" s="4"/>
      <c r="AC396" t="str">
        <f t="shared" si="31"/>
        <v>OK</v>
      </c>
      <c r="AD396" t="str">
        <f t="shared" si="32"/>
        <v/>
      </c>
      <c r="AE396" t="str">
        <f t="shared" si="33"/>
        <v/>
      </c>
      <c r="AF396" t="str">
        <f t="shared" si="34"/>
        <v/>
      </c>
    </row>
    <row r="397" spans="1:32" x14ac:dyDescent="0.25">
      <c r="A397" s="3" t="str">
        <f t="shared" si="30"/>
        <v>75103-6</v>
      </c>
      <c r="B397" s="5">
        <v>75103</v>
      </c>
      <c r="C397" s="6" t="s">
        <v>297</v>
      </c>
      <c r="D397" s="5">
        <v>6</v>
      </c>
      <c r="E397" s="42">
        <v>1</v>
      </c>
      <c r="F397" s="8" t="s">
        <v>0</v>
      </c>
      <c r="G397" s="8">
        <v>43502</v>
      </c>
      <c r="H397" s="9">
        <v>1</v>
      </c>
      <c r="I397" s="7">
        <v>4</v>
      </c>
      <c r="J397" s="6" t="s">
        <v>31</v>
      </c>
      <c r="K397" s="6"/>
      <c r="L397" s="6" t="b">
        <v>0</v>
      </c>
      <c r="M397" s="3" t="s">
        <v>126</v>
      </c>
      <c r="N397" s="3" t="s">
        <v>126</v>
      </c>
      <c r="O397" s="3" t="s">
        <v>143</v>
      </c>
      <c r="P397" s="3" t="s">
        <v>143</v>
      </c>
      <c r="Q397" s="3" t="s">
        <v>125</v>
      </c>
      <c r="R397" s="3"/>
      <c r="S397" s="3"/>
      <c r="T397" s="10" t="s">
        <v>126</v>
      </c>
      <c r="U397" s="10" t="b">
        <v>1</v>
      </c>
      <c r="V397" s="10" t="b">
        <v>0</v>
      </c>
      <c r="W397" s="25">
        <v>43500.71366898148</v>
      </c>
      <c r="X397" s="11"/>
      <c r="Y397" s="26">
        <v>43490</v>
      </c>
      <c r="Z397" s="26"/>
      <c r="AA397" s="6"/>
      <c r="AB397" s="4"/>
      <c r="AC397" t="str">
        <f t="shared" si="31"/>
        <v>OK</v>
      </c>
      <c r="AD397" t="str">
        <f t="shared" si="32"/>
        <v/>
      </c>
      <c r="AE397" t="str">
        <f t="shared" si="33"/>
        <v/>
      </c>
      <c r="AF397" t="str">
        <f t="shared" si="34"/>
        <v/>
      </c>
    </row>
    <row r="398" spans="1:32" x14ac:dyDescent="0.25">
      <c r="A398" s="13" t="str">
        <f t="shared" si="30"/>
        <v>75103-7</v>
      </c>
      <c r="B398" s="5">
        <v>75103</v>
      </c>
      <c r="C398" s="40" t="s">
        <v>298</v>
      </c>
      <c r="D398" s="5">
        <v>7</v>
      </c>
      <c r="E398" s="7">
        <v>1</v>
      </c>
      <c r="F398" s="8" t="s">
        <v>0</v>
      </c>
      <c r="G398" s="8">
        <v>43502</v>
      </c>
      <c r="H398" s="9">
        <v>1</v>
      </c>
      <c r="I398" s="7">
        <v>4</v>
      </c>
      <c r="J398" s="6" t="s">
        <v>31</v>
      </c>
      <c r="K398" s="6"/>
      <c r="L398" s="6" t="b">
        <v>0</v>
      </c>
      <c r="M398" s="13" t="s">
        <v>126</v>
      </c>
      <c r="N398" s="13" t="s">
        <v>126</v>
      </c>
      <c r="O398" s="13" t="s">
        <v>143</v>
      </c>
      <c r="P398" s="13" t="s">
        <v>143</v>
      </c>
      <c r="Q398" s="13" t="s">
        <v>125</v>
      </c>
      <c r="R398" s="13"/>
      <c r="S398" s="13"/>
      <c r="T398" s="15" t="s">
        <v>126</v>
      </c>
      <c r="U398" s="15" t="b">
        <v>1</v>
      </c>
      <c r="V398" s="15" t="b">
        <v>0</v>
      </c>
      <c r="W398" s="23">
        <v>43500.713796296295</v>
      </c>
      <c r="X398" s="16"/>
      <c r="Y398" s="24">
        <v>43490</v>
      </c>
      <c r="Z398" s="17"/>
      <c r="AA398" s="6"/>
      <c r="AB398" s="4"/>
      <c r="AC398" t="str">
        <f t="shared" si="31"/>
        <v>OK</v>
      </c>
      <c r="AD398" t="str">
        <f t="shared" si="32"/>
        <v/>
      </c>
      <c r="AE398" t="str">
        <f t="shared" si="33"/>
        <v/>
      </c>
      <c r="AF398" t="str">
        <f t="shared" si="34"/>
        <v/>
      </c>
    </row>
    <row r="399" spans="1:32" x14ac:dyDescent="0.25">
      <c r="A399" s="3" t="str">
        <f t="shared" si="30"/>
        <v>75212-30</v>
      </c>
      <c r="B399" s="5">
        <v>75212</v>
      </c>
      <c r="C399" s="6" t="s">
        <v>155</v>
      </c>
      <c r="D399" s="5">
        <v>30</v>
      </c>
      <c r="E399" s="42">
        <v>1</v>
      </c>
      <c r="F399" s="8" t="s">
        <v>18</v>
      </c>
      <c r="G399" s="8">
        <v>43497</v>
      </c>
      <c r="H399" s="9">
        <v>1</v>
      </c>
      <c r="I399" s="7">
        <v>18</v>
      </c>
      <c r="J399" s="6" t="s">
        <v>150</v>
      </c>
      <c r="K399" s="6" t="s">
        <v>208</v>
      </c>
      <c r="L399" s="6" t="b">
        <v>0</v>
      </c>
      <c r="M399" s="3"/>
      <c r="N399" s="3" t="s">
        <v>126</v>
      </c>
      <c r="O399" s="3" t="s">
        <v>143</v>
      </c>
      <c r="P399" s="3" t="s">
        <v>143</v>
      </c>
      <c r="Q399" s="3" t="s">
        <v>143</v>
      </c>
      <c r="R399" s="3"/>
      <c r="S399" s="3" t="s">
        <v>126</v>
      </c>
      <c r="T399" s="10" t="s">
        <v>125</v>
      </c>
      <c r="U399" s="10" t="b">
        <v>1</v>
      </c>
      <c r="V399" s="10" t="b">
        <v>0</v>
      </c>
      <c r="W399" s="25">
        <v>43500.359768518516</v>
      </c>
      <c r="X399" s="11"/>
      <c r="Y399" s="26">
        <v>43487</v>
      </c>
      <c r="Z399" s="12" t="s">
        <v>255</v>
      </c>
      <c r="AA399" s="6"/>
      <c r="AB399" s="4"/>
      <c r="AC399" t="str">
        <f t="shared" si="31"/>
        <v>NO</v>
      </c>
      <c r="AD399" t="str">
        <f t="shared" si="32"/>
        <v/>
      </c>
      <c r="AE399" t="str">
        <f t="shared" si="33"/>
        <v/>
      </c>
      <c r="AF399" t="str">
        <f t="shared" si="34"/>
        <v/>
      </c>
    </row>
    <row r="400" spans="1:32" x14ac:dyDescent="0.25">
      <c r="A400" s="13" t="str">
        <f t="shared" si="30"/>
        <v>75212-38</v>
      </c>
      <c r="B400" s="5">
        <v>75212</v>
      </c>
      <c r="C400" s="6" t="s">
        <v>2981</v>
      </c>
      <c r="D400" s="5">
        <v>38</v>
      </c>
      <c r="E400" s="42">
        <v>1</v>
      </c>
      <c r="F400" s="8" t="s">
        <v>18</v>
      </c>
      <c r="G400" s="8">
        <v>43508</v>
      </c>
      <c r="H400" s="9">
        <v>2</v>
      </c>
      <c r="I400" s="7">
        <v>18</v>
      </c>
      <c r="J400" s="6" t="s">
        <v>20</v>
      </c>
      <c r="K400" s="6"/>
      <c r="L400" s="6" t="b">
        <v>0</v>
      </c>
      <c r="M400" s="13"/>
      <c r="N400" s="13" t="s">
        <v>126</v>
      </c>
      <c r="O400" s="13"/>
      <c r="P400" s="13"/>
      <c r="Q400" s="13" t="s">
        <v>143</v>
      </c>
      <c r="R400" s="13"/>
      <c r="S400" s="13" t="s">
        <v>126</v>
      </c>
      <c r="T400" s="15" t="s">
        <v>125</v>
      </c>
      <c r="U400" s="15" t="b">
        <v>0</v>
      </c>
      <c r="V400" s="15" t="b">
        <v>0</v>
      </c>
      <c r="W400" s="23"/>
      <c r="X400" s="16"/>
      <c r="Y400" s="24">
        <v>43487</v>
      </c>
      <c r="Z400" s="24"/>
      <c r="AA400" s="6"/>
      <c r="AB400" s="4"/>
      <c r="AC400" t="str">
        <f t="shared" si="31"/>
        <v>NO</v>
      </c>
      <c r="AD400" t="str">
        <f t="shared" si="32"/>
        <v/>
      </c>
      <c r="AE400" t="str">
        <f t="shared" si="33"/>
        <v/>
      </c>
      <c r="AF400" t="str">
        <f t="shared" si="34"/>
        <v/>
      </c>
    </row>
    <row r="401" spans="1:32" x14ac:dyDescent="0.25">
      <c r="A401" s="3" t="str">
        <f t="shared" si="30"/>
        <v>75218-1</v>
      </c>
      <c r="B401" s="5">
        <v>75218</v>
      </c>
      <c r="C401" s="6" t="s">
        <v>137</v>
      </c>
      <c r="D401" s="5">
        <v>1</v>
      </c>
      <c r="E401" s="42">
        <v>1</v>
      </c>
      <c r="F401" s="8" t="s">
        <v>18</v>
      </c>
      <c r="G401" s="8">
        <v>43528</v>
      </c>
      <c r="H401" s="9">
        <v>2</v>
      </c>
      <c r="I401" s="7">
        <v>4</v>
      </c>
      <c r="J401" s="6" t="s">
        <v>27</v>
      </c>
      <c r="K401" s="6"/>
      <c r="L401" s="6" t="b">
        <v>0</v>
      </c>
      <c r="M401" s="3"/>
      <c r="N401" s="3"/>
      <c r="O401" s="3"/>
      <c r="P401" s="3"/>
      <c r="Q401" s="3"/>
      <c r="R401" s="3"/>
      <c r="S401" s="3"/>
      <c r="T401" s="10" t="s">
        <v>125</v>
      </c>
      <c r="U401" s="10" t="b">
        <v>0</v>
      </c>
      <c r="V401" s="10" t="b">
        <v>0</v>
      </c>
      <c r="W401" s="25"/>
      <c r="X401" s="11"/>
      <c r="Y401" s="26"/>
      <c r="Z401" s="26"/>
      <c r="AA401" s="6"/>
      <c r="AB401" s="4"/>
      <c r="AC401" t="str">
        <f t="shared" si="31"/>
        <v>NO</v>
      </c>
      <c r="AD401" t="str">
        <f t="shared" si="32"/>
        <v>Material</v>
      </c>
      <c r="AE401" t="str">
        <f t="shared" si="33"/>
        <v>+Cartridge</v>
      </c>
      <c r="AF401" t="str">
        <f t="shared" si="34"/>
        <v>Material+Cartridge</v>
      </c>
    </row>
    <row r="402" spans="1:32" x14ac:dyDescent="0.25">
      <c r="A402" s="13" t="str">
        <f t="shared" si="30"/>
        <v>75218-2</v>
      </c>
      <c r="B402" s="5">
        <v>75218</v>
      </c>
      <c r="C402" s="6" t="s">
        <v>406</v>
      </c>
      <c r="D402" s="5">
        <v>2</v>
      </c>
      <c r="E402" s="7">
        <v>1</v>
      </c>
      <c r="F402" s="8" t="s">
        <v>18</v>
      </c>
      <c r="G402" s="8">
        <v>43528</v>
      </c>
      <c r="H402" s="9">
        <v>3</v>
      </c>
      <c r="I402" s="42">
        <v>4</v>
      </c>
      <c r="J402" s="6" t="s">
        <v>27</v>
      </c>
      <c r="K402" s="6"/>
      <c r="L402" s="6" t="b">
        <v>0</v>
      </c>
      <c r="M402" s="13"/>
      <c r="N402" s="13"/>
      <c r="O402" s="13"/>
      <c r="P402" s="13"/>
      <c r="Q402" s="13"/>
      <c r="R402" s="13"/>
      <c r="S402" s="13"/>
      <c r="T402" s="15" t="s">
        <v>125</v>
      </c>
      <c r="U402" s="15" t="b">
        <v>0</v>
      </c>
      <c r="V402" s="15" t="b">
        <v>0</v>
      </c>
      <c r="W402" s="23"/>
      <c r="X402" s="16"/>
      <c r="Y402" s="24"/>
      <c r="Z402" s="17"/>
      <c r="AA402" s="6"/>
      <c r="AB402" s="4"/>
      <c r="AC402" t="str">
        <f t="shared" si="31"/>
        <v>NO</v>
      </c>
      <c r="AD402" t="str">
        <f t="shared" si="32"/>
        <v>Material</v>
      </c>
      <c r="AE402" t="str">
        <f t="shared" si="33"/>
        <v>+Cartridge</v>
      </c>
      <c r="AF402" t="str">
        <f t="shared" si="34"/>
        <v>Material+Cartridge</v>
      </c>
    </row>
    <row r="403" spans="1:32" x14ac:dyDescent="0.25">
      <c r="A403" s="3" t="str">
        <f t="shared" si="30"/>
        <v>75218-3</v>
      </c>
      <c r="B403" s="5">
        <v>75218</v>
      </c>
      <c r="C403" s="6" t="s">
        <v>2833</v>
      </c>
      <c r="D403" s="5">
        <v>3</v>
      </c>
      <c r="E403" s="42">
        <v>1</v>
      </c>
      <c r="F403" s="8" t="s">
        <v>18</v>
      </c>
      <c r="G403" s="8">
        <v>43528</v>
      </c>
      <c r="H403" s="9">
        <v>3</v>
      </c>
      <c r="I403" s="7">
        <v>4</v>
      </c>
      <c r="J403" s="6" t="s">
        <v>27</v>
      </c>
      <c r="K403" s="6"/>
      <c r="L403" s="6" t="b">
        <v>0</v>
      </c>
      <c r="M403" s="3"/>
      <c r="N403" s="3"/>
      <c r="O403" s="3"/>
      <c r="P403" s="3"/>
      <c r="Q403" s="3"/>
      <c r="R403" s="3"/>
      <c r="S403" s="3"/>
      <c r="T403" s="10" t="s">
        <v>125</v>
      </c>
      <c r="U403" s="10" t="b">
        <v>0</v>
      </c>
      <c r="V403" s="10" t="b">
        <v>0</v>
      </c>
      <c r="W403" s="25"/>
      <c r="X403" s="11"/>
      <c r="Y403" s="26"/>
      <c r="Z403" s="12"/>
      <c r="AA403" s="6"/>
      <c r="AB403" s="4"/>
      <c r="AC403" t="str">
        <f t="shared" si="31"/>
        <v>NO</v>
      </c>
      <c r="AD403" t="str">
        <f t="shared" si="32"/>
        <v>Material</v>
      </c>
      <c r="AE403" t="str">
        <f t="shared" si="33"/>
        <v>+Cartridge</v>
      </c>
      <c r="AF403" t="str">
        <f t="shared" si="34"/>
        <v>Material+Cartridge</v>
      </c>
    </row>
    <row r="404" spans="1:32" x14ac:dyDescent="0.25">
      <c r="A404" s="13" t="str">
        <f t="shared" si="30"/>
        <v>75218-4</v>
      </c>
      <c r="B404" s="5">
        <v>75218</v>
      </c>
      <c r="C404" s="6" t="s">
        <v>2982</v>
      </c>
      <c r="D404" s="5">
        <v>4</v>
      </c>
      <c r="E404" s="7">
        <v>1</v>
      </c>
      <c r="F404" s="14" t="s">
        <v>18</v>
      </c>
      <c r="G404" s="14">
        <v>43528</v>
      </c>
      <c r="H404" s="9">
        <v>4</v>
      </c>
      <c r="I404" s="7">
        <v>4</v>
      </c>
      <c r="J404" s="6" t="s">
        <v>27</v>
      </c>
      <c r="K404" s="6"/>
      <c r="L404" s="6" t="b">
        <v>0</v>
      </c>
      <c r="M404" s="13"/>
      <c r="N404" s="13"/>
      <c r="O404" s="13"/>
      <c r="P404" s="13"/>
      <c r="Q404" s="13"/>
      <c r="R404" s="13"/>
      <c r="S404" s="13"/>
      <c r="T404" s="15" t="s">
        <v>125</v>
      </c>
      <c r="U404" s="15" t="b">
        <v>0</v>
      </c>
      <c r="V404" s="15" t="b">
        <v>0</v>
      </c>
      <c r="W404" s="23"/>
      <c r="X404" s="16"/>
      <c r="Y404" s="24"/>
      <c r="Z404" s="17"/>
      <c r="AA404" s="6"/>
      <c r="AB404" s="4"/>
      <c r="AC404" t="str">
        <f t="shared" si="31"/>
        <v>NO</v>
      </c>
      <c r="AD404" t="str">
        <f t="shared" si="32"/>
        <v>Material</v>
      </c>
      <c r="AE404" t="str">
        <f t="shared" si="33"/>
        <v>+Cartridge</v>
      </c>
      <c r="AF404" t="str">
        <f t="shared" si="34"/>
        <v>Material+Cartridge</v>
      </c>
    </row>
    <row r="405" spans="1:32" x14ac:dyDescent="0.25">
      <c r="A405" s="3" t="str">
        <f t="shared" si="30"/>
        <v>75218-5</v>
      </c>
      <c r="B405" s="5">
        <v>75218</v>
      </c>
      <c r="C405" s="6" t="s">
        <v>2983</v>
      </c>
      <c r="D405" s="5">
        <v>5</v>
      </c>
      <c r="E405" s="7">
        <v>1</v>
      </c>
      <c r="F405" s="14" t="s">
        <v>18</v>
      </c>
      <c r="G405" s="14">
        <v>43528</v>
      </c>
      <c r="H405" s="9">
        <v>4</v>
      </c>
      <c r="I405" s="7">
        <v>4</v>
      </c>
      <c r="J405" s="6" t="s">
        <v>27</v>
      </c>
      <c r="K405" s="6"/>
      <c r="L405" s="6" t="b">
        <v>0</v>
      </c>
      <c r="M405" s="3"/>
      <c r="N405" s="3"/>
      <c r="O405" s="3"/>
      <c r="P405" s="3"/>
      <c r="Q405" s="3"/>
      <c r="R405" s="3"/>
      <c r="S405" s="3"/>
      <c r="T405" s="10" t="s">
        <v>125</v>
      </c>
      <c r="U405" s="10" t="b">
        <v>0</v>
      </c>
      <c r="V405" s="10" t="b">
        <v>0</v>
      </c>
      <c r="W405" s="25"/>
      <c r="X405" s="11"/>
      <c r="Y405" s="26"/>
      <c r="Z405" s="12"/>
      <c r="AA405" s="6"/>
      <c r="AB405" s="4"/>
      <c r="AC405" t="str">
        <f t="shared" si="31"/>
        <v>NO</v>
      </c>
      <c r="AD405" t="str">
        <f t="shared" si="32"/>
        <v>Material</v>
      </c>
      <c r="AE405" t="str">
        <f t="shared" si="33"/>
        <v>+Cartridge</v>
      </c>
      <c r="AF405" t="str">
        <f t="shared" si="34"/>
        <v>Material+Cartridge</v>
      </c>
    </row>
    <row r="406" spans="1:32" x14ac:dyDescent="0.25">
      <c r="A406" s="13" t="str">
        <f t="shared" si="30"/>
        <v>75218-6</v>
      </c>
      <c r="B406" s="5">
        <v>75218</v>
      </c>
      <c r="C406" s="6" t="s">
        <v>2984</v>
      </c>
      <c r="D406" s="5">
        <v>6</v>
      </c>
      <c r="E406" s="7">
        <v>1</v>
      </c>
      <c r="F406" s="14" t="s">
        <v>18</v>
      </c>
      <c r="G406" s="14">
        <v>43528</v>
      </c>
      <c r="H406" s="9">
        <v>4</v>
      </c>
      <c r="I406" s="7">
        <v>4</v>
      </c>
      <c r="J406" s="6" t="s">
        <v>27</v>
      </c>
      <c r="K406" s="6"/>
      <c r="L406" s="6" t="b">
        <v>0</v>
      </c>
      <c r="M406" s="13"/>
      <c r="N406" s="13"/>
      <c r="O406" s="13"/>
      <c r="P406" s="13"/>
      <c r="Q406" s="13"/>
      <c r="R406" s="13"/>
      <c r="S406" s="13"/>
      <c r="T406" s="15" t="s">
        <v>125</v>
      </c>
      <c r="U406" s="15" t="b">
        <v>0</v>
      </c>
      <c r="V406" s="15" t="b">
        <v>0</v>
      </c>
      <c r="W406" s="23"/>
      <c r="X406" s="16"/>
      <c r="Y406" s="24"/>
      <c r="Z406" s="17"/>
      <c r="AA406" s="6"/>
      <c r="AB406" s="4"/>
      <c r="AC406" t="str">
        <f t="shared" si="31"/>
        <v>NO</v>
      </c>
      <c r="AD406" t="str">
        <f t="shared" si="32"/>
        <v>Material</v>
      </c>
      <c r="AE406" t="str">
        <f t="shared" si="33"/>
        <v>+Cartridge</v>
      </c>
      <c r="AF406" t="str">
        <f t="shared" si="34"/>
        <v>Material+Cartridge</v>
      </c>
    </row>
    <row r="407" spans="1:32" x14ac:dyDescent="0.25">
      <c r="A407" s="3" t="str">
        <f t="shared" si="30"/>
        <v>75218-7</v>
      </c>
      <c r="B407" s="5">
        <v>75218</v>
      </c>
      <c r="C407" s="40" t="s">
        <v>2985</v>
      </c>
      <c r="D407" s="5">
        <v>7</v>
      </c>
      <c r="E407" s="7">
        <v>1</v>
      </c>
      <c r="F407" s="8" t="s">
        <v>18</v>
      </c>
      <c r="G407" s="8">
        <v>43528</v>
      </c>
      <c r="H407" s="9">
        <v>2</v>
      </c>
      <c r="I407" s="7">
        <v>4</v>
      </c>
      <c r="J407" s="6" t="s">
        <v>27</v>
      </c>
      <c r="K407" s="6"/>
      <c r="L407" s="6" t="b">
        <v>0</v>
      </c>
      <c r="M407" s="3"/>
      <c r="N407" s="3"/>
      <c r="O407" s="3"/>
      <c r="P407" s="3"/>
      <c r="Q407" s="3" t="s">
        <v>125</v>
      </c>
      <c r="R407" s="3"/>
      <c r="S407" s="3"/>
      <c r="T407" s="10" t="s">
        <v>130</v>
      </c>
      <c r="U407" s="10" t="b">
        <v>0</v>
      </c>
      <c r="V407" s="10" t="b">
        <v>0</v>
      </c>
      <c r="W407" s="25"/>
      <c r="X407" s="11"/>
      <c r="Y407" s="26"/>
      <c r="Z407" s="12"/>
      <c r="AA407" s="6"/>
      <c r="AB407" s="4"/>
      <c r="AC407" t="str">
        <f t="shared" si="31"/>
        <v>NO</v>
      </c>
      <c r="AD407" t="str">
        <f t="shared" si="32"/>
        <v>Material</v>
      </c>
      <c r="AE407" t="str">
        <f t="shared" si="33"/>
        <v/>
      </c>
      <c r="AF407" t="str">
        <f t="shared" si="34"/>
        <v>Material</v>
      </c>
    </row>
    <row r="408" spans="1:32" x14ac:dyDescent="0.25">
      <c r="A408" s="13" t="str">
        <f t="shared" si="30"/>
        <v>75218-8</v>
      </c>
      <c r="B408" s="5">
        <v>75218</v>
      </c>
      <c r="C408" s="40" t="s">
        <v>234</v>
      </c>
      <c r="D408" s="5">
        <v>8</v>
      </c>
      <c r="E408" s="7">
        <v>1</v>
      </c>
      <c r="F408" s="8" t="s">
        <v>18</v>
      </c>
      <c r="G408" s="8">
        <v>43528</v>
      </c>
      <c r="H408" s="9">
        <v>1</v>
      </c>
      <c r="I408" s="7">
        <v>4</v>
      </c>
      <c r="J408" s="6" t="s">
        <v>27</v>
      </c>
      <c r="K408" s="6"/>
      <c r="L408" s="6" t="b">
        <v>0</v>
      </c>
      <c r="M408" s="13"/>
      <c r="N408" s="13"/>
      <c r="O408" s="13"/>
      <c r="P408" s="13"/>
      <c r="Q408" s="13"/>
      <c r="R408" s="13"/>
      <c r="S408" s="13"/>
      <c r="T408" s="15" t="s">
        <v>130</v>
      </c>
      <c r="U408" s="15" t="b">
        <v>0</v>
      </c>
      <c r="V408" s="15" t="b">
        <v>0</v>
      </c>
      <c r="W408" s="23"/>
      <c r="X408" s="16"/>
      <c r="Y408" s="24"/>
      <c r="Z408" s="17"/>
      <c r="AA408" s="6"/>
      <c r="AB408" s="4"/>
      <c r="AC408" t="str">
        <f t="shared" si="31"/>
        <v>NO</v>
      </c>
      <c r="AD408" t="str">
        <f t="shared" si="32"/>
        <v>Material</v>
      </c>
      <c r="AE408" t="str">
        <f t="shared" si="33"/>
        <v>+Cartridge</v>
      </c>
      <c r="AF408" t="str">
        <f t="shared" si="34"/>
        <v>Material+Cartridge</v>
      </c>
    </row>
    <row r="409" spans="1:32" x14ac:dyDescent="0.25">
      <c r="A409" s="3" t="str">
        <f t="shared" si="30"/>
        <v>75368-1</v>
      </c>
      <c r="B409" s="5">
        <v>75368</v>
      </c>
      <c r="C409" s="40" t="s">
        <v>370</v>
      </c>
      <c r="D409" s="5">
        <v>1</v>
      </c>
      <c r="E409" s="7">
        <v>1</v>
      </c>
      <c r="F409" s="8" t="s">
        <v>18</v>
      </c>
      <c r="G409" s="8">
        <v>43511</v>
      </c>
      <c r="H409" s="9">
        <v>2</v>
      </c>
      <c r="I409" s="7">
        <v>12</v>
      </c>
      <c r="J409" s="6" t="s">
        <v>20</v>
      </c>
      <c r="K409" s="6"/>
      <c r="L409" s="6" t="b">
        <v>0</v>
      </c>
      <c r="M409" s="3"/>
      <c r="N409" s="3"/>
      <c r="O409" s="3"/>
      <c r="P409" s="3"/>
      <c r="Q409" s="3"/>
      <c r="R409" s="3"/>
      <c r="S409" s="3"/>
      <c r="T409" s="10" t="s">
        <v>125</v>
      </c>
      <c r="U409" s="10" t="b">
        <v>0</v>
      </c>
      <c r="V409" s="10" t="b">
        <v>0</v>
      </c>
      <c r="W409" s="25"/>
      <c r="X409" s="11"/>
      <c r="Y409" s="26"/>
      <c r="Z409" s="12"/>
      <c r="AA409" s="6"/>
      <c r="AB409" s="4"/>
      <c r="AC409" t="str">
        <f t="shared" si="31"/>
        <v>NO</v>
      </c>
      <c r="AD409" t="str">
        <f t="shared" si="32"/>
        <v>Material</v>
      </c>
      <c r="AE409" t="str">
        <f t="shared" si="33"/>
        <v>+Cartridge</v>
      </c>
      <c r="AF409" t="str">
        <f t="shared" si="34"/>
        <v>Material+Cartridge</v>
      </c>
    </row>
    <row r="410" spans="1:32" x14ac:dyDescent="0.25">
      <c r="A410" s="13" t="str">
        <f t="shared" si="30"/>
        <v>75368-2</v>
      </c>
      <c r="B410" s="5">
        <v>75368</v>
      </c>
      <c r="C410" s="6" t="s">
        <v>403</v>
      </c>
      <c r="D410" s="5">
        <v>2</v>
      </c>
      <c r="E410" s="7">
        <v>1</v>
      </c>
      <c r="F410" s="14" t="s">
        <v>18</v>
      </c>
      <c r="G410" s="14">
        <v>43511</v>
      </c>
      <c r="H410" s="9">
        <v>2</v>
      </c>
      <c r="I410" s="7">
        <v>12</v>
      </c>
      <c r="J410" s="6" t="s">
        <v>20</v>
      </c>
      <c r="K410" s="6"/>
      <c r="L410" s="6" t="b">
        <v>0</v>
      </c>
      <c r="M410" s="13"/>
      <c r="N410" s="13"/>
      <c r="O410" s="13"/>
      <c r="P410" s="13"/>
      <c r="Q410" s="13"/>
      <c r="R410" s="13"/>
      <c r="S410" s="13"/>
      <c r="T410" s="15" t="s">
        <v>125</v>
      </c>
      <c r="U410" s="15" t="b">
        <v>0</v>
      </c>
      <c r="V410" s="15" t="b">
        <v>0</v>
      </c>
      <c r="W410" s="23"/>
      <c r="X410" s="16"/>
      <c r="Y410" s="24"/>
      <c r="Z410" s="17"/>
      <c r="AA410" s="6"/>
      <c r="AB410" s="4"/>
      <c r="AC410" t="str">
        <f t="shared" si="31"/>
        <v>NO</v>
      </c>
      <c r="AD410" t="str">
        <f t="shared" si="32"/>
        <v>Material</v>
      </c>
      <c r="AE410" t="str">
        <f t="shared" si="33"/>
        <v>+Cartridge</v>
      </c>
      <c r="AF410" t="str">
        <f t="shared" si="34"/>
        <v>Material+Cartridge</v>
      </c>
    </row>
    <row r="411" spans="1:32" x14ac:dyDescent="0.25">
      <c r="A411" s="3" t="str">
        <f t="shared" si="30"/>
        <v>75392-1</v>
      </c>
      <c r="B411" s="5">
        <v>75392</v>
      </c>
      <c r="C411" s="6" t="s">
        <v>211</v>
      </c>
      <c r="D411" s="5">
        <v>1</v>
      </c>
      <c r="E411" s="7">
        <v>1</v>
      </c>
      <c r="F411" s="14" t="s">
        <v>18</v>
      </c>
      <c r="G411" s="14">
        <v>43501</v>
      </c>
      <c r="H411" s="9">
        <v>6</v>
      </c>
      <c r="I411" s="7">
        <v>12</v>
      </c>
      <c r="J411" s="6" t="s">
        <v>31</v>
      </c>
      <c r="K411" s="6"/>
      <c r="L411" s="6" t="b">
        <v>0</v>
      </c>
      <c r="M411" s="3" t="s">
        <v>126</v>
      </c>
      <c r="N411" s="3" t="s">
        <v>126</v>
      </c>
      <c r="O411" s="3" t="s">
        <v>143</v>
      </c>
      <c r="P411" s="3" t="s">
        <v>143</v>
      </c>
      <c r="Q411" s="3" t="s">
        <v>125</v>
      </c>
      <c r="R411" s="3"/>
      <c r="S411" s="3" t="s">
        <v>126</v>
      </c>
      <c r="T411" s="10" t="s">
        <v>125</v>
      </c>
      <c r="U411" s="10" t="b">
        <v>1</v>
      </c>
      <c r="V411" s="10" t="b">
        <v>0</v>
      </c>
      <c r="W411" s="25">
        <v>43496.71601851852</v>
      </c>
      <c r="X411" s="11"/>
      <c r="Y411" s="26">
        <v>43490</v>
      </c>
      <c r="Z411" s="12"/>
      <c r="AA411" s="6"/>
      <c r="AB411" s="4"/>
      <c r="AC411" t="str">
        <f t="shared" si="31"/>
        <v>OK</v>
      </c>
      <c r="AD411" t="str">
        <f t="shared" si="32"/>
        <v/>
      </c>
      <c r="AE411" t="str">
        <f t="shared" si="33"/>
        <v/>
      </c>
      <c r="AF411" t="str">
        <f t="shared" si="34"/>
        <v/>
      </c>
    </row>
    <row r="412" spans="1:32" x14ac:dyDescent="0.25">
      <c r="A412" s="13" t="str">
        <f t="shared" si="30"/>
        <v>75398-1</v>
      </c>
      <c r="B412" s="5">
        <v>75398</v>
      </c>
      <c r="C412" s="40" t="s">
        <v>310</v>
      </c>
      <c r="D412" s="5">
        <v>1</v>
      </c>
      <c r="E412" s="7">
        <v>1</v>
      </c>
      <c r="F412" s="8" t="s">
        <v>19</v>
      </c>
      <c r="G412" s="8">
        <v>43481</v>
      </c>
      <c r="H412" s="9">
        <v>1</v>
      </c>
      <c r="I412" s="7">
        <v>4</v>
      </c>
      <c r="J412" s="6" t="s">
        <v>37</v>
      </c>
      <c r="K412" s="6" t="s">
        <v>185</v>
      </c>
      <c r="L412" s="6" t="b">
        <v>1</v>
      </c>
      <c r="M412" s="13" t="s">
        <v>126</v>
      </c>
      <c r="N412" s="13" t="s">
        <v>126</v>
      </c>
      <c r="O412" s="13" t="s">
        <v>143</v>
      </c>
      <c r="P412" s="13" t="s">
        <v>143</v>
      </c>
      <c r="Q412" s="13" t="s">
        <v>143</v>
      </c>
      <c r="R412" s="13"/>
      <c r="S412" s="13" t="s">
        <v>126</v>
      </c>
      <c r="T412" s="15" t="s">
        <v>126</v>
      </c>
      <c r="U412" s="15" t="b">
        <v>1</v>
      </c>
      <c r="V412" s="15" t="b">
        <v>0</v>
      </c>
      <c r="W412" s="23">
        <v>43497.489942129629</v>
      </c>
      <c r="X412" s="16">
        <v>17</v>
      </c>
      <c r="Y412" s="24">
        <v>43497</v>
      </c>
      <c r="Z412" s="17" t="s">
        <v>251</v>
      </c>
      <c r="AA412" s="6"/>
      <c r="AB412" s="4"/>
      <c r="AC412" t="str">
        <f t="shared" si="31"/>
        <v>NO</v>
      </c>
      <c r="AD412" t="str">
        <f t="shared" si="32"/>
        <v/>
      </c>
      <c r="AE412" t="str">
        <f t="shared" si="33"/>
        <v/>
      </c>
      <c r="AF412" t="str">
        <f t="shared" si="34"/>
        <v/>
      </c>
    </row>
    <row r="413" spans="1:32" x14ac:dyDescent="0.25">
      <c r="A413" s="3" t="str">
        <f t="shared" si="30"/>
        <v>75398-2</v>
      </c>
      <c r="B413" s="5">
        <v>75398</v>
      </c>
      <c r="C413" s="6" t="s">
        <v>311</v>
      </c>
      <c r="D413" s="5">
        <v>2</v>
      </c>
      <c r="E413" s="7">
        <v>1</v>
      </c>
      <c r="F413" s="14" t="s">
        <v>19</v>
      </c>
      <c r="G413" s="14">
        <v>43481</v>
      </c>
      <c r="H413" s="9">
        <v>3</v>
      </c>
      <c r="I413" s="7">
        <v>4</v>
      </c>
      <c r="J413" s="6" t="s">
        <v>37</v>
      </c>
      <c r="K413" s="6" t="s">
        <v>156</v>
      </c>
      <c r="L413" s="6" t="b">
        <v>0</v>
      </c>
      <c r="M413" s="3" t="s">
        <v>126</v>
      </c>
      <c r="N413" s="3" t="s">
        <v>126</v>
      </c>
      <c r="O413" s="3" t="s">
        <v>143</v>
      </c>
      <c r="P413" s="3" t="s">
        <v>143</v>
      </c>
      <c r="Q413" s="3" t="s">
        <v>143</v>
      </c>
      <c r="R413" s="3"/>
      <c r="S413" s="3" t="s">
        <v>126</v>
      </c>
      <c r="T413" s="10" t="s">
        <v>126</v>
      </c>
      <c r="U413" s="10" t="b">
        <v>1</v>
      </c>
      <c r="V413" s="10" t="b">
        <v>0</v>
      </c>
      <c r="W413" s="25">
        <v>43497.489953703705</v>
      </c>
      <c r="X413" s="11"/>
      <c r="Y413" s="26">
        <v>43497</v>
      </c>
      <c r="Z413" s="12" t="s">
        <v>251</v>
      </c>
      <c r="AA413" s="6"/>
      <c r="AB413" s="4"/>
      <c r="AC413" t="str">
        <f t="shared" si="31"/>
        <v>NO</v>
      </c>
      <c r="AD413" t="str">
        <f t="shared" si="32"/>
        <v/>
      </c>
      <c r="AE413" t="str">
        <f t="shared" si="33"/>
        <v/>
      </c>
      <c r="AF413" t="str">
        <f t="shared" si="34"/>
        <v/>
      </c>
    </row>
    <row r="414" spans="1:32" x14ac:dyDescent="0.25">
      <c r="A414" s="13" t="str">
        <f t="shared" si="30"/>
        <v>75398-3</v>
      </c>
      <c r="B414" s="5">
        <v>75398</v>
      </c>
      <c r="C414" s="6" t="s">
        <v>312</v>
      </c>
      <c r="D414" s="5">
        <v>3</v>
      </c>
      <c r="E414" s="7">
        <v>1</v>
      </c>
      <c r="F414" s="8" t="s">
        <v>19</v>
      </c>
      <c r="G414" s="8">
        <v>43481</v>
      </c>
      <c r="H414" s="9">
        <v>1</v>
      </c>
      <c r="I414" s="42">
        <v>4</v>
      </c>
      <c r="J414" s="6" t="s">
        <v>37</v>
      </c>
      <c r="K414" s="6" t="s">
        <v>156</v>
      </c>
      <c r="L414" s="6" t="b">
        <v>1</v>
      </c>
      <c r="M414" s="13" t="s">
        <v>126</v>
      </c>
      <c r="N414" s="13" t="s">
        <v>126</v>
      </c>
      <c r="O414" s="13" t="s">
        <v>143</v>
      </c>
      <c r="P414" s="13" t="s">
        <v>143</v>
      </c>
      <c r="Q414" s="13" t="s">
        <v>143</v>
      </c>
      <c r="R414" s="13"/>
      <c r="S414" s="13" t="s">
        <v>126</v>
      </c>
      <c r="T414" s="15" t="s">
        <v>126</v>
      </c>
      <c r="U414" s="15" t="b">
        <v>1</v>
      </c>
      <c r="V414" s="15" t="b">
        <v>0</v>
      </c>
      <c r="W414" s="23">
        <v>43497.489965277775</v>
      </c>
      <c r="X414" s="16"/>
      <c r="Y414" s="24">
        <v>43497</v>
      </c>
      <c r="Z414" s="17" t="s">
        <v>251</v>
      </c>
      <c r="AA414" s="6"/>
      <c r="AB414" s="4"/>
      <c r="AC414" t="str">
        <f t="shared" si="31"/>
        <v>NO</v>
      </c>
      <c r="AD414" t="str">
        <f t="shared" si="32"/>
        <v/>
      </c>
      <c r="AE414" t="str">
        <f t="shared" si="33"/>
        <v/>
      </c>
      <c r="AF414" t="str">
        <f t="shared" si="34"/>
        <v/>
      </c>
    </row>
    <row r="415" spans="1:32" x14ac:dyDescent="0.25">
      <c r="A415" s="3" t="str">
        <f t="shared" si="30"/>
        <v>75398-4</v>
      </c>
      <c r="B415" s="5">
        <v>75398</v>
      </c>
      <c r="C415" s="40" t="s">
        <v>209</v>
      </c>
      <c r="D415" s="5">
        <v>4</v>
      </c>
      <c r="E415" s="7">
        <v>1</v>
      </c>
      <c r="F415" s="8" t="s">
        <v>19</v>
      </c>
      <c r="G415" s="8">
        <v>43481</v>
      </c>
      <c r="H415" s="9">
        <v>1</v>
      </c>
      <c r="I415" s="7">
        <v>4</v>
      </c>
      <c r="J415" s="6" t="s">
        <v>128</v>
      </c>
      <c r="K415" s="6" t="s">
        <v>171</v>
      </c>
      <c r="L415" s="6" t="b">
        <v>1</v>
      </c>
      <c r="M415" s="3" t="s">
        <v>126</v>
      </c>
      <c r="N415" s="3" t="s">
        <v>126</v>
      </c>
      <c r="O415" s="3" t="s">
        <v>143</v>
      </c>
      <c r="P415" s="3" t="s">
        <v>143</v>
      </c>
      <c r="Q415" s="3" t="s">
        <v>125</v>
      </c>
      <c r="R415" s="3"/>
      <c r="S415" s="3" t="s">
        <v>126</v>
      </c>
      <c r="T415" s="10" t="s">
        <v>125</v>
      </c>
      <c r="U415" s="10" t="b">
        <v>1</v>
      </c>
      <c r="V415" s="10" t="b">
        <v>0</v>
      </c>
      <c r="W415" s="25"/>
      <c r="X415" s="11"/>
      <c r="Y415" s="26">
        <v>43469</v>
      </c>
      <c r="Z415" s="12" t="s">
        <v>251</v>
      </c>
      <c r="AA415" s="6"/>
      <c r="AB415" s="4"/>
      <c r="AC415" t="str">
        <f t="shared" si="31"/>
        <v>OK</v>
      </c>
      <c r="AD415" t="str">
        <f t="shared" si="32"/>
        <v/>
      </c>
      <c r="AE415" t="str">
        <f t="shared" si="33"/>
        <v/>
      </c>
      <c r="AF415" t="str">
        <f t="shared" si="34"/>
        <v/>
      </c>
    </row>
    <row r="416" spans="1:32" x14ac:dyDescent="0.25">
      <c r="A416" s="13" t="str">
        <f t="shared" si="30"/>
        <v>75398-5</v>
      </c>
      <c r="B416" s="5">
        <v>75398</v>
      </c>
      <c r="C416" s="6" t="s">
        <v>209</v>
      </c>
      <c r="D416" s="5">
        <v>5</v>
      </c>
      <c r="E416" s="7">
        <v>1</v>
      </c>
      <c r="F416" s="8" t="s">
        <v>19</v>
      </c>
      <c r="G416" s="8">
        <v>43481</v>
      </c>
      <c r="H416" s="9">
        <v>1</v>
      </c>
      <c r="I416" s="7">
        <v>4</v>
      </c>
      <c r="J416" s="40" t="s">
        <v>128</v>
      </c>
      <c r="K416" s="6" t="s">
        <v>171</v>
      </c>
      <c r="L416" s="6" t="b">
        <v>1</v>
      </c>
      <c r="M416" s="13" t="s">
        <v>126</v>
      </c>
      <c r="N416" s="13" t="s">
        <v>126</v>
      </c>
      <c r="O416" s="13" t="s">
        <v>143</v>
      </c>
      <c r="P416" s="13" t="s">
        <v>143</v>
      </c>
      <c r="Q416" s="13" t="s">
        <v>125</v>
      </c>
      <c r="R416" s="13"/>
      <c r="S416" s="13" t="s">
        <v>126</v>
      </c>
      <c r="T416" s="15" t="s">
        <v>125</v>
      </c>
      <c r="U416" s="15" t="b">
        <v>1</v>
      </c>
      <c r="V416" s="15" t="b">
        <v>0</v>
      </c>
      <c r="W416" s="23"/>
      <c r="X416" s="16"/>
      <c r="Y416" s="24">
        <v>43469</v>
      </c>
      <c r="Z416" s="17" t="s">
        <v>251</v>
      </c>
      <c r="AA416" s="6"/>
      <c r="AB416" s="4"/>
      <c r="AC416" t="str">
        <f t="shared" si="31"/>
        <v>OK</v>
      </c>
      <c r="AD416" t="str">
        <f t="shared" si="32"/>
        <v/>
      </c>
      <c r="AE416" t="str">
        <f t="shared" si="33"/>
        <v/>
      </c>
      <c r="AF416" t="str">
        <f t="shared" si="34"/>
        <v/>
      </c>
    </row>
    <row r="417" spans="1:32" x14ac:dyDescent="0.25">
      <c r="A417" s="3" t="str">
        <f t="shared" si="30"/>
        <v>75462-10</v>
      </c>
      <c r="B417" s="5">
        <v>75462</v>
      </c>
      <c r="C417" s="6" t="s">
        <v>2986</v>
      </c>
      <c r="D417" s="5">
        <v>10</v>
      </c>
      <c r="E417" s="7">
        <v>1</v>
      </c>
      <c r="F417" s="14" t="s">
        <v>19</v>
      </c>
      <c r="G417" s="14">
        <v>43509</v>
      </c>
      <c r="H417" s="9">
        <v>2</v>
      </c>
      <c r="I417" s="7">
        <v>7</v>
      </c>
      <c r="J417" s="6" t="s">
        <v>20</v>
      </c>
      <c r="K417" s="6"/>
      <c r="L417" s="6" t="b">
        <v>0</v>
      </c>
      <c r="M417" s="3" t="s">
        <v>126</v>
      </c>
      <c r="N417" s="3"/>
      <c r="O417" s="3"/>
      <c r="P417" s="3"/>
      <c r="Q417" s="3"/>
      <c r="R417" s="3"/>
      <c r="S417" s="3" t="s">
        <v>126</v>
      </c>
      <c r="T417" s="10" t="s">
        <v>125</v>
      </c>
      <c r="U417" s="10" t="b">
        <v>0</v>
      </c>
      <c r="V417" s="10" t="b">
        <v>0</v>
      </c>
      <c r="W417" s="25"/>
      <c r="X417" s="11"/>
      <c r="Y417" s="26"/>
      <c r="Z417" s="26"/>
      <c r="AA417" s="6"/>
      <c r="AB417" s="4"/>
      <c r="AC417" t="str">
        <f t="shared" si="31"/>
        <v>NO</v>
      </c>
      <c r="AD417" t="str">
        <f t="shared" si="32"/>
        <v>Material</v>
      </c>
      <c r="AE417" t="str">
        <f t="shared" si="33"/>
        <v>+Cartridge</v>
      </c>
      <c r="AF417" t="str">
        <f t="shared" si="34"/>
        <v>Material+Cartridge</v>
      </c>
    </row>
    <row r="418" spans="1:32" x14ac:dyDescent="0.25">
      <c r="A418" s="13" t="str">
        <f t="shared" si="30"/>
        <v>75462-11</v>
      </c>
      <c r="B418" s="5">
        <v>75462</v>
      </c>
      <c r="C418" s="6" t="s">
        <v>329</v>
      </c>
      <c r="D418" s="5">
        <v>11</v>
      </c>
      <c r="E418" s="7">
        <v>1</v>
      </c>
      <c r="F418" s="14" t="s">
        <v>19</v>
      </c>
      <c r="G418" s="14">
        <v>43509</v>
      </c>
      <c r="H418" s="9">
        <v>1</v>
      </c>
      <c r="I418" s="7">
        <v>7</v>
      </c>
      <c r="J418" s="6" t="s">
        <v>20</v>
      </c>
      <c r="K418" s="6"/>
      <c r="L418" s="6" t="b">
        <v>0</v>
      </c>
      <c r="M418" s="13" t="s">
        <v>126</v>
      </c>
      <c r="N418" s="13"/>
      <c r="O418" s="13"/>
      <c r="P418" s="13"/>
      <c r="Q418" s="13"/>
      <c r="R418" s="13"/>
      <c r="S418" s="13" t="s">
        <v>126</v>
      </c>
      <c r="T418" s="15" t="s">
        <v>125</v>
      </c>
      <c r="U418" s="15" t="b">
        <v>0</v>
      </c>
      <c r="V418" s="15" t="b">
        <v>0</v>
      </c>
      <c r="W418" s="23"/>
      <c r="X418" s="16"/>
      <c r="Y418" s="24"/>
      <c r="Z418" s="24"/>
      <c r="AA418" s="6"/>
      <c r="AB418" s="4"/>
      <c r="AC418" t="str">
        <f t="shared" si="31"/>
        <v>NO</v>
      </c>
      <c r="AD418" t="str">
        <f t="shared" si="32"/>
        <v>Material</v>
      </c>
      <c r="AE418" t="str">
        <f t="shared" si="33"/>
        <v>+Cartridge</v>
      </c>
      <c r="AF418" t="str">
        <f t="shared" si="34"/>
        <v>Material+Cartridge</v>
      </c>
    </row>
    <row r="419" spans="1:32" x14ac:dyDescent="0.25">
      <c r="A419" s="3" t="str">
        <f t="shared" si="30"/>
        <v>75462-14</v>
      </c>
      <c r="B419" s="5">
        <v>75462</v>
      </c>
      <c r="C419" s="6" t="s">
        <v>2987</v>
      </c>
      <c r="D419" s="5">
        <v>14</v>
      </c>
      <c r="E419" s="42">
        <v>1</v>
      </c>
      <c r="F419" s="8" t="s">
        <v>19</v>
      </c>
      <c r="G419" s="8">
        <v>43507</v>
      </c>
      <c r="H419" s="9">
        <v>24</v>
      </c>
      <c r="I419" s="7">
        <v>1</v>
      </c>
      <c r="J419" s="6" t="s">
        <v>20</v>
      </c>
      <c r="K419" s="6" t="s">
        <v>156</v>
      </c>
      <c r="L419" s="6" t="b">
        <v>0</v>
      </c>
      <c r="M419" s="3" t="s">
        <v>126</v>
      </c>
      <c r="N419" s="3"/>
      <c r="O419" s="3"/>
      <c r="P419" s="3"/>
      <c r="Q419" s="3"/>
      <c r="R419" s="3"/>
      <c r="S419" s="3" t="s">
        <v>126</v>
      </c>
      <c r="T419" s="10" t="s">
        <v>125</v>
      </c>
      <c r="U419" s="10" t="b">
        <v>0</v>
      </c>
      <c r="V419" s="10" t="b">
        <v>0</v>
      </c>
      <c r="W419" s="25"/>
      <c r="X419" s="11"/>
      <c r="Y419" s="26"/>
      <c r="Z419" s="12" t="s">
        <v>252</v>
      </c>
      <c r="AA419" s="6"/>
      <c r="AB419" s="4"/>
      <c r="AC419" t="str">
        <f t="shared" si="31"/>
        <v>NO</v>
      </c>
      <c r="AD419" t="str">
        <f t="shared" si="32"/>
        <v>Material</v>
      </c>
      <c r="AE419" t="str">
        <f t="shared" si="33"/>
        <v>+Cartridge</v>
      </c>
      <c r="AF419" t="str">
        <f t="shared" si="34"/>
        <v>Material+Cartridge</v>
      </c>
    </row>
    <row r="420" spans="1:32" x14ac:dyDescent="0.25">
      <c r="A420" s="13" t="str">
        <f t="shared" si="30"/>
        <v>75462-15</v>
      </c>
      <c r="B420" s="5">
        <v>75462</v>
      </c>
      <c r="C420" s="6" t="s">
        <v>2988</v>
      </c>
      <c r="D420" s="5">
        <v>15</v>
      </c>
      <c r="E420" s="42">
        <v>1</v>
      </c>
      <c r="F420" s="8" t="s">
        <v>19</v>
      </c>
      <c r="G420" s="8">
        <v>43509</v>
      </c>
      <c r="H420" s="9">
        <v>3</v>
      </c>
      <c r="I420" s="7">
        <v>7</v>
      </c>
      <c r="J420" s="6" t="s">
        <v>20</v>
      </c>
      <c r="K420" s="6" t="s">
        <v>156</v>
      </c>
      <c r="L420" s="6" t="b">
        <v>0</v>
      </c>
      <c r="M420" s="13" t="s">
        <v>126</v>
      </c>
      <c r="N420" s="13"/>
      <c r="O420" s="13"/>
      <c r="P420" s="13"/>
      <c r="Q420" s="13"/>
      <c r="R420" s="13"/>
      <c r="S420" s="13" t="s">
        <v>126</v>
      </c>
      <c r="T420" s="15" t="s">
        <v>125</v>
      </c>
      <c r="U420" s="15" t="b">
        <v>0</v>
      </c>
      <c r="V420" s="15" t="b">
        <v>0</v>
      </c>
      <c r="W420" s="23"/>
      <c r="X420" s="16"/>
      <c r="Y420" s="24"/>
      <c r="Z420" s="17"/>
      <c r="AA420" s="6"/>
      <c r="AB420" s="4"/>
      <c r="AC420" t="str">
        <f t="shared" si="31"/>
        <v>NO</v>
      </c>
      <c r="AD420" t="str">
        <f t="shared" si="32"/>
        <v>Material</v>
      </c>
      <c r="AE420" t="str">
        <f t="shared" si="33"/>
        <v>+Cartridge</v>
      </c>
      <c r="AF420" t="str">
        <f t="shared" si="34"/>
        <v>Material+Cartridge</v>
      </c>
    </row>
    <row r="421" spans="1:32" x14ac:dyDescent="0.25">
      <c r="A421" s="3" t="str">
        <f t="shared" si="30"/>
        <v>75462-4</v>
      </c>
      <c r="B421" s="5">
        <v>75462</v>
      </c>
      <c r="C421" s="6" t="s">
        <v>2989</v>
      </c>
      <c r="D421" s="5">
        <v>4</v>
      </c>
      <c r="E421" s="7">
        <v>1</v>
      </c>
      <c r="F421" s="14" t="s">
        <v>19</v>
      </c>
      <c r="G421" s="14">
        <v>43509</v>
      </c>
      <c r="H421" s="9">
        <v>1</v>
      </c>
      <c r="I421" s="7">
        <v>7</v>
      </c>
      <c r="J421" s="6" t="s">
        <v>20</v>
      </c>
      <c r="K421" s="6"/>
      <c r="L421" s="6" t="b">
        <v>0</v>
      </c>
      <c r="M421" s="3" t="s">
        <v>126</v>
      </c>
      <c r="N421" s="3"/>
      <c r="O421" s="3"/>
      <c r="P421" s="3"/>
      <c r="Q421" s="3"/>
      <c r="R421" s="3"/>
      <c r="S421" s="3" t="s">
        <v>126</v>
      </c>
      <c r="T421" s="10" t="s">
        <v>125</v>
      </c>
      <c r="U421" s="10" t="b">
        <v>0</v>
      </c>
      <c r="V421" s="10" t="b">
        <v>0</v>
      </c>
      <c r="W421" s="25"/>
      <c r="X421" s="11"/>
      <c r="Y421" s="26"/>
      <c r="Z421" s="12"/>
      <c r="AA421" s="6"/>
      <c r="AB421" s="4"/>
      <c r="AC421" t="str">
        <f t="shared" si="31"/>
        <v>NO</v>
      </c>
      <c r="AD421" t="str">
        <f t="shared" si="32"/>
        <v>Material</v>
      </c>
      <c r="AE421" t="str">
        <f t="shared" si="33"/>
        <v>+Cartridge</v>
      </c>
      <c r="AF421" t="str">
        <f t="shared" si="34"/>
        <v>Material+Cartridge</v>
      </c>
    </row>
    <row r="422" spans="1:32" x14ac:dyDescent="0.25">
      <c r="A422" s="13" t="str">
        <f t="shared" si="30"/>
        <v>75462-5</v>
      </c>
      <c r="B422" s="5">
        <v>75462</v>
      </c>
      <c r="C422" s="6" t="s">
        <v>2990</v>
      </c>
      <c r="D422" s="5">
        <v>5</v>
      </c>
      <c r="E422" s="7">
        <v>1</v>
      </c>
      <c r="F422" s="14" t="s">
        <v>19</v>
      </c>
      <c r="G422" s="14">
        <v>43509</v>
      </c>
      <c r="H422" s="9">
        <v>1</v>
      </c>
      <c r="I422" s="7">
        <v>7</v>
      </c>
      <c r="J422" s="6" t="s">
        <v>20</v>
      </c>
      <c r="K422" s="6"/>
      <c r="L422" s="6" t="b">
        <v>0</v>
      </c>
      <c r="M422" s="13" t="s">
        <v>126</v>
      </c>
      <c r="N422" s="13"/>
      <c r="O422" s="13"/>
      <c r="P422" s="13"/>
      <c r="Q422" s="13"/>
      <c r="R422" s="13"/>
      <c r="S422" s="13" t="s">
        <v>126</v>
      </c>
      <c r="T422" s="15" t="s">
        <v>125</v>
      </c>
      <c r="U422" s="15" t="b">
        <v>0</v>
      </c>
      <c r="V422" s="15" t="b">
        <v>0</v>
      </c>
      <c r="W422" s="23"/>
      <c r="X422" s="16"/>
      <c r="Y422" s="24"/>
      <c r="Z422" s="24"/>
      <c r="AA422" s="6"/>
      <c r="AB422" s="4"/>
      <c r="AC422" t="str">
        <f t="shared" si="31"/>
        <v>NO</v>
      </c>
      <c r="AD422" t="str">
        <f t="shared" si="32"/>
        <v>Material</v>
      </c>
      <c r="AE422" t="str">
        <f t="shared" si="33"/>
        <v>+Cartridge</v>
      </c>
      <c r="AF422" t="str">
        <f t="shared" si="34"/>
        <v>Material+Cartridge</v>
      </c>
    </row>
    <row r="423" spans="1:32" x14ac:dyDescent="0.25">
      <c r="A423" s="3" t="str">
        <f t="shared" si="30"/>
        <v>75462-6</v>
      </c>
      <c r="B423" s="5">
        <v>75462</v>
      </c>
      <c r="C423" s="6" t="s">
        <v>320</v>
      </c>
      <c r="D423" s="5">
        <v>6</v>
      </c>
      <c r="E423" s="7">
        <v>1</v>
      </c>
      <c r="F423" s="14" t="s">
        <v>19</v>
      </c>
      <c r="G423" s="14">
        <v>43509</v>
      </c>
      <c r="H423" s="9">
        <v>1</v>
      </c>
      <c r="I423" s="7">
        <v>7</v>
      </c>
      <c r="J423" s="6" t="s">
        <v>20</v>
      </c>
      <c r="K423" s="6"/>
      <c r="L423" s="6" t="b">
        <v>0</v>
      </c>
      <c r="M423" s="3" t="s">
        <v>126</v>
      </c>
      <c r="N423" s="3"/>
      <c r="O423" s="3"/>
      <c r="P423" s="3"/>
      <c r="Q423" s="3"/>
      <c r="R423" s="3"/>
      <c r="S423" s="3" t="s">
        <v>126</v>
      </c>
      <c r="T423" s="10" t="s">
        <v>125</v>
      </c>
      <c r="U423" s="10" t="b">
        <v>0</v>
      </c>
      <c r="V423" s="10" t="b">
        <v>0</v>
      </c>
      <c r="W423" s="25"/>
      <c r="X423" s="11"/>
      <c r="Y423" s="26"/>
      <c r="Z423" s="26"/>
      <c r="AA423" s="6"/>
      <c r="AB423" s="4"/>
      <c r="AC423" t="str">
        <f t="shared" si="31"/>
        <v>NO</v>
      </c>
      <c r="AD423" t="str">
        <f t="shared" si="32"/>
        <v>Material</v>
      </c>
      <c r="AE423" t="str">
        <f t="shared" si="33"/>
        <v>+Cartridge</v>
      </c>
      <c r="AF423" t="str">
        <f t="shared" si="34"/>
        <v>Material+Cartridge</v>
      </c>
    </row>
    <row r="424" spans="1:32" x14ac:dyDescent="0.25">
      <c r="A424" s="13" t="str">
        <f t="shared" si="30"/>
        <v>75462-7</v>
      </c>
      <c r="B424" s="5">
        <v>75462</v>
      </c>
      <c r="C424" s="40" t="s">
        <v>319</v>
      </c>
      <c r="D424" s="5">
        <v>7</v>
      </c>
      <c r="E424" s="7">
        <v>1</v>
      </c>
      <c r="F424" s="8" t="s">
        <v>19</v>
      </c>
      <c r="G424" s="8">
        <v>43509</v>
      </c>
      <c r="H424" s="9">
        <v>1</v>
      </c>
      <c r="I424" s="42">
        <v>7</v>
      </c>
      <c r="J424" s="6" t="s">
        <v>20</v>
      </c>
      <c r="K424" s="6"/>
      <c r="L424" s="6" t="b">
        <v>0</v>
      </c>
      <c r="M424" s="13" t="s">
        <v>126</v>
      </c>
      <c r="N424" s="13"/>
      <c r="O424" s="13"/>
      <c r="P424" s="13"/>
      <c r="Q424" s="13"/>
      <c r="R424" s="13"/>
      <c r="S424" s="13" t="s">
        <v>126</v>
      </c>
      <c r="T424" s="15" t="s">
        <v>125</v>
      </c>
      <c r="U424" s="15" t="b">
        <v>0</v>
      </c>
      <c r="V424" s="15" t="b">
        <v>0</v>
      </c>
      <c r="W424" s="23"/>
      <c r="X424" s="16"/>
      <c r="Y424" s="24"/>
      <c r="Z424" s="24"/>
      <c r="AA424" s="6"/>
      <c r="AB424" s="4"/>
      <c r="AC424" t="str">
        <f t="shared" si="31"/>
        <v>NO</v>
      </c>
      <c r="AD424" t="str">
        <f t="shared" si="32"/>
        <v>Material</v>
      </c>
      <c r="AE424" t="str">
        <f t="shared" si="33"/>
        <v>+Cartridge</v>
      </c>
      <c r="AF424" t="str">
        <f t="shared" si="34"/>
        <v>Material+Cartridge</v>
      </c>
    </row>
    <row r="425" spans="1:32" x14ac:dyDescent="0.25">
      <c r="A425" s="3" t="str">
        <f t="shared" si="30"/>
        <v>75462-8</v>
      </c>
      <c r="B425" s="5">
        <v>75462</v>
      </c>
      <c r="C425" s="40" t="s">
        <v>2989</v>
      </c>
      <c r="D425" s="5">
        <v>8</v>
      </c>
      <c r="E425" s="7">
        <v>1</v>
      </c>
      <c r="F425" s="8" t="s">
        <v>19</v>
      </c>
      <c r="G425" s="8">
        <v>43509</v>
      </c>
      <c r="H425" s="9">
        <v>1</v>
      </c>
      <c r="I425" s="42">
        <v>7</v>
      </c>
      <c r="J425" s="6" t="s">
        <v>20</v>
      </c>
      <c r="K425" s="6" t="s">
        <v>168</v>
      </c>
      <c r="L425" s="6" t="b">
        <v>1</v>
      </c>
      <c r="M425" s="3" t="s">
        <v>126</v>
      </c>
      <c r="N425" s="3"/>
      <c r="O425" s="3"/>
      <c r="P425" s="3"/>
      <c r="Q425" s="3"/>
      <c r="R425" s="3"/>
      <c r="S425" s="3" t="s">
        <v>126</v>
      </c>
      <c r="T425" s="10" t="s">
        <v>125</v>
      </c>
      <c r="U425" s="10" t="b">
        <v>0</v>
      </c>
      <c r="V425" s="10" t="b">
        <v>0</v>
      </c>
      <c r="W425" s="25"/>
      <c r="X425" s="11"/>
      <c r="Y425" s="26"/>
      <c r="Z425" s="26"/>
      <c r="AA425" s="6"/>
      <c r="AB425" s="4"/>
      <c r="AC425" t="str">
        <f t="shared" si="31"/>
        <v>NO</v>
      </c>
      <c r="AD425" t="str">
        <f t="shared" si="32"/>
        <v>Material</v>
      </c>
      <c r="AE425" t="str">
        <f t="shared" si="33"/>
        <v>+Cartridge</v>
      </c>
      <c r="AF425" t="str">
        <f t="shared" si="34"/>
        <v>Material+Cartridge</v>
      </c>
    </row>
    <row r="426" spans="1:32" x14ac:dyDescent="0.25">
      <c r="A426" s="13" t="str">
        <f t="shared" si="30"/>
        <v>75462-9</v>
      </c>
      <c r="B426" s="5">
        <v>75462</v>
      </c>
      <c r="C426" s="6" t="s">
        <v>2991</v>
      </c>
      <c r="D426" s="5">
        <v>9</v>
      </c>
      <c r="E426" s="7">
        <v>1</v>
      </c>
      <c r="F426" s="8" t="s">
        <v>19</v>
      </c>
      <c r="G426" s="8">
        <v>43509</v>
      </c>
      <c r="H426" s="9">
        <v>2</v>
      </c>
      <c r="I426" s="7">
        <v>7</v>
      </c>
      <c r="J426" s="6" t="s">
        <v>20</v>
      </c>
      <c r="K426" s="6"/>
      <c r="L426" s="6" t="b">
        <v>0</v>
      </c>
      <c r="M426" s="13" t="s">
        <v>126</v>
      </c>
      <c r="N426" s="13"/>
      <c r="O426" s="41"/>
      <c r="P426" s="13"/>
      <c r="Q426" s="13"/>
      <c r="R426" s="13"/>
      <c r="S426" s="13" t="s">
        <v>126</v>
      </c>
      <c r="T426" s="15" t="s">
        <v>125</v>
      </c>
      <c r="U426" s="15" t="b">
        <v>0</v>
      </c>
      <c r="V426" s="15" t="b">
        <v>0</v>
      </c>
      <c r="W426" s="23"/>
      <c r="X426" s="16"/>
      <c r="Y426" s="24"/>
      <c r="Z426" s="24"/>
      <c r="AA426" s="6"/>
      <c r="AB426" s="4"/>
      <c r="AC426" t="str">
        <f t="shared" si="31"/>
        <v>NO</v>
      </c>
      <c r="AD426" t="str">
        <f t="shared" si="32"/>
        <v>Material</v>
      </c>
      <c r="AE426" t="str">
        <f t="shared" si="33"/>
        <v>+Cartridge</v>
      </c>
      <c r="AF426" t="str">
        <f t="shared" si="34"/>
        <v>Material+Cartridge</v>
      </c>
    </row>
    <row r="427" spans="1:32" x14ac:dyDescent="0.25">
      <c r="A427" s="3" t="str">
        <f t="shared" si="30"/>
        <v>75467-6</v>
      </c>
      <c r="B427" s="5">
        <v>75467</v>
      </c>
      <c r="C427" s="6" t="s">
        <v>317</v>
      </c>
      <c r="D427" s="5">
        <v>6</v>
      </c>
      <c r="E427" s="7">
        <v>1</v>
      </c>
      <c r="F427" s="14" t="s">
        <v>18</v>
      </c>
      <c r="G427" s="14">
        <v>43433</v>
      </c>
      <c r="H427" s="9">
        <v>2</v>
      </c>
      <c r="I427" s="7">
        <v>4</v>
      </c>
      <c r="J427" s="6" t="s">
        <v>37</v>
      </c>
      <c r="K427" s="6" t="s">
        <v>156</v>
      </c>
      <c r="L427" s="6" t="b">
        <v>0</v>
      </c>
      <c r="M427" s="3" t="s">
        <v>126</v>
      </c>
      <c r="N427" s="3"/>
      <c r="O427" s="3" t="s">
        <v>143</v>
      </c>
      <c r="P427" s="3" t="s">
        <v>143</v>
      </c>
      <c r="Q427" s="3"/>
      <c r="R427" s="3"/>
      <c r="S427" s="3" t="s">
        <v>126</v>
      </c>
      <c r="T427" s="10" t="s">
        <v>125</v>
      </c>
      <c r="U427" s="10" t="b">
        <v>1</v>
      </c>
      <c r="V427" s="10" t="b">
        <v>0</v>
      </c>
      <c r="W427" s="25">
        <v>43438.670127314814</v>
      </c>
      <c r="X427" s="11"/>
      <c r="Y427" s="26"/>
      <c r="Z427" s="26"/>
      <c r="AA427" s="6"/>
      <c r="AB427" s="4"/>
      <c r="AC427" t="str">
        <f t="shared" si="31"/>
        <v>NO</v>
      </c>
      <c r="AD427" t="str">
        <f t="shared" si="32"/>
        <v>Material</v>
      </c>
      <c r="AE427" t="str">
        <f t="shared" si="33"/>
        <v>+Cartridge</v>
      </c>
      <c r="AF427" t="str">
        <f t="shared" si="34"/>
        <v>Material+Cartridge</v>
      </c>
    </row>
    <row r="428" spans="1:32" x14ac:dyDescent="0.25">
      <c r="A428" s="13" t="str">
        <f t="shared" si="30"/>
        <v>75475-10</v>
      </c>
      <c r="B428" s="5">
        <v>75475</v>
      </c>
      <c r="C428" s="6" t="s">
        <v>2992</v>
      </c>
      <c r="D428" s="5">
        <v>10</v>
      </c>
      <c r="E428" s="42">
        <v>1</v>
      </c>
      <c r="F428" s="8" t="s">
        <v>18</v>
      </c>
      <c r="G428" s="8">
        <v>43509</v>
      </c>
      <c r="H428" s="9">
        <v>2</v>
      </c>
      <c r="I428" s="7">
        <v>7</v>
      </c>
      <c r="J428" s="6" t="s">
        <v>20</v>
      </c>
      <c r="K428" s="6"/>
      <c r="L428" s="6" t="b">
        <v>0</v>
      </c>
      <c r="M428" s="13" t="s">
        <v>126</v>
      </c>
      <c r="N428" s="13"/>
      <c r="O428" s="13"/>
      <c r="P428" s="13"/>
      <c r="Q428" s="13"/>
      <c r="R428" s="13"/>
      <c r="S428" s="13" t="s">
        <v>126</v>
      </c>
      <c r="T428" s="15" t="s">
        <v>125</v>
      </c>
      <c r="U428" s="15" t="b">
        <v>0</v>
      </c>
      <c r="V428" s="15" t="b">
        <v>0</v>
      </c>
      <c r="W428" s="23"/>
      <c r="X428" s="16"/>
      <c r="Y428" s="24"/>
      <c r="Z428" s="24"/>
      <c r="AA428" s="6"/>
      <c r="AB428" s="4"/>
      <c r="AC428" t="str">
        <f t="shared" si="31"/>
        <v>NO</v>
      </c>
      <c r="AD428" t="str">
        <f t="shared" si="32"/>
        <v>Material</v>
      </c>
      <c r="AE428" t="str">
        <f t="shared" si="33"/>
        <v>+Cartridge</v>
      </c>
      <c r="AF428" t="str">
        <f t="shared" si="34"/>
        <v>Material+Cartridge</v>
      </c>
    </row>
    <row r="429" spans="1:32" x14ac:dyDescent="0.25">
      <c r="A429" s="3" t="str">
        <f t="shared" si="30"/>
        <v>75475-27</v>
      </c>
      <c r="B429" s="5">
        <v>75475</v>
      </c>
      <c r="C429" s="6" t="s">
        <v>2993</v>
      </c>
      <c r="D429" s="5">
        <v>27</v>
      </c>
      <c r="E429" s="42">
        <v>1</v>
      </c>
      <c r="F429" s="8" t="s">
        <v>18</v>
      </c>
      <c r="G429" s="8">
        <v>43509</v>
      </c>
      <c r="H429" s="9">
        <v>3</v>
      </c>
      <c r="I429" s="7">
        <v>7</v>
      </c>
      <c r="J429" s="6" t="s">
        <v>20</v>
      </c>
      <c r="K429" s="6"/>
      <c r="L429" s="6" t="b">
        <v>0</v>
      </c>
      <c r="M429" s="3" t="s">
        <v>126</v>
      </c>
      <c r="N429" s="3"/>
      <c r="O429" s="3"/>
      <c r="P429" s="3"/>
      <c r="Q429" s="3"/>
      <c r="R429" s="3"/>
      <c r="S429" s="3" t="s">
        <v>126</v>
      </c>
      <c r="T429" s="10" t="s">
        <v>125</v>
      </c>
      <c r="U429" s="10" t="b">
        <v>0</v>
      </c>
      <c r="V429" s="10" t="b">
        <v>0</v>
      </c>
      <c r="W429" s="25"/>
      <c r="X429" s="11"/>
      <c r="Y429" s="26"/>
      <c r="Z429" s="26"/>
      <c r="AA429" s="6"/>
      <c r="AB429" s="4"/>
      <c r="AC429" t="str">
        <f t="shared" si="31"/>
        <v>NO</v>
      </c>
      <c r="AD429" t="str">
        <f t="shared" si="32"/>
        <v>Material</v>
      </c>
      <c r="AE429" t="str">
        <f t="shared" si="33"/>
        <v>+Cartridge</v>
      </c>
      <c r="AF429" t="str">
        <f t="shared" si="34"/>
        <v>Material+Cartridge</v>
      </c>
    </row>
    <row r="430" spans="1:32" x14ac:dyDescent="0.25">
      <c r="A430" s="13" t="str">
        <f t="shared" si="30"/>
        <v>75475-28</v>
      </c>
      <c r="B430" s="5">
        <v>75475</v>
      </c>
      <c r="C430" s="6" t="s">
        <v>319</v>
      </c>
      <c r="D430" s="5">
        <v>28</v>
      </c>
      <c r="E430" s="42">
        <v>1</v>
      </c>
      <c r="F430" s="8" t="s">
        <v>18</v>
      </c>
      <c r="G430" s="8">
        <v>43509</v>
      </c>
      <c r="H430" s="9">
        <v>1</v>
      </c>
      <c r="I430" s="7">
        <v>7</v>
      </c>
      <c r="J430" s="6" t="s">
        <v>20</v>
      </c>
      <c r="K430" s="6"/>
      <c r="L430" s="6" t="b">
        <v>0</v>
      </c>
      <c r="M430" s="13" t="s">
        <v>126</v>
      </c>
      <c r="N430" s="13"/>
      <c r="O430" s="13"/>
      <c r="P430" s="13"/>
      <c r="Q430" s="13"/>
      <c r="R430" s="13"/>
      <c r="S430" s="13" t="s">
        <v>126</v>
      </c>
      <c r="T430" s="15" t="s">
        <v>125</v>
      </c>
      <c r="U430" s="15" t="b">
        <v>0</v>
      </c>
      <c r="V430" s="15" t="b">
        <v>0</v>
      </c>
      <c r="W430" s="23"/>
      <c r="X430" s="16"/>
      <c r="Y430" s="24"/>
      <c r="Z430" s="24"/>
      <c r="AA430" s="6"/>
      <c r="AB430" s="4"/>
      <c r="AC430" t="str">
        <f t="shared" si="31"/>
        <v>NO</v>
      </c>
      <c r="AD430" t="str">
        <f t="shared" si="32"/>
        <v>Material</v>
      </c>
      <c r="AE430" t="str">
        <f t="shared" si="33"/>
        <v>+Cartridge</v>
      </c>
      <c r="AF430" t="str">
        <f t="shared" si="34"/>
        <v>Material+Cartridge</v>
      </c>
    </row>
    <row r="431" spans="1:32" x14ac:dyDescent="0.25">
      <c r="A431" s="3" t="str">
        <f t="shared" si="30"/>
        <v>75475-5</v>
      </c>
      <c r="B431" s="5">
        <v>75475</v>
      </c>
      <c r="C431" s="6" t="s">
        <v>2989</v>
      </c>
      <c r="D431" s="5">
        <v>5</v>
      </c>
      <c r="E431" s="42">
        <v>1</v>
      </c>
      <c r="F431" s="8" t="s">
        <v>18</v>
      </c>
      <c r="G431" s="8">
        <v>43509</v>
      </c>
      <c r="H431" s="9">
        <v>1</v>
      </c>
      <c r="I431" s="7">
        <v>7</v>
      </c>
      <c r="J431" s="6" t="s">
        <v>20</v>
      </c>
      <c r="K431" s="6"/>
      <c r="L431" s="6" t="b">
        <v>0</v>
      </c>
      <c r="M431" s="3" t="s">
        <v>126</v>
      </c>
      <c r="N431" s="3"/>
      <c r="O431" s="3"/>
      <c r="P431" s="3"/>
      <c r="Q431" s="3"/>
      <c r="R431" s="3"/>
      <c r="S431" s="3" t="s">
        <v>126</v>
      </c>
      <c r="T431" s="10" t="s">
        <v>125</v>
      </c>
      <c r="U431" s="10" t="b">
        <v>0</v>
      </c>
      <c r="V431" s="10" t="b">
        <v>0</v>
      </c>
      <c r="W431" s="25"/>
      <c r="X431" s="11"/>
      <c r="Y431" s="26"/>
      <c r="Z431" s="26"/>
      <c r="AA431" s="6"/>
      <c r="AB431" s="4"/>
      <c r="AC431" t="str">
        <f t="shared" si="31"/>
        <v>NO</v>
      </c>
      <c r="AD431" t="str">
        <f t="shared" si="32"/>
        <v>Material</v>
      </c>
      <c r="AE431" t="str">
        <f t="shared" si="33"/>
        <v>+Cartridge</v>
      </c>
      <c r="AF431" t="str">
        <f t="shared" si="34"/>
        <v>Material+Cartridge</v>
      </c>
    </row>
    <row r="432" spans="1:32" x14ac:dyDescent="0.25">
      <c r="A432" s="13" t="str">
        <f t="shared" si="30"/>
        <v>75475-6</v>
      </c>
      <c r="B432" s="5">
        <v>75475</v>
      </c>
      <c r="C432" s="6" t="s">
        <v>288</v>
      </c>
      <c r="D432" s="5">
        <v>6</v>
      </c>
      <c r="E432" s="42">
        <v>1</v>
      </c>
      <c r="F432" s="8" t="s">
        <v>18</v>
      </c>
      <c r="G432" s="8">
        <v>43509</v>
      </c>
      <c r="H432" s="9">
        <v>1</v>
      </c>
      <c r="I432" s="7">
        <v>7</v>
      </c>
      <c r="J432" s="6" t="s">
        <v>20</v>
      </c>
      <c r="K432" s="6"/>
      <c r="L432" s="6" t="b">
        <v>0</v>
      </c>
      <c r="M432" s="13" t="s">
        <v>126</v>
      </c>
      <c r="N432" s="13"/>
      <c r="O432" s="13"/>
      <c r="P432" s="13"/>
      <c r="Q432" s="13"/>
      <c r="R432" s="13"/>
      <c r="S432" s="13" t="s">
        <v>126</v>
      </c>
      <c r="T432" s="15" t="s">
        <v>125</v>
      </c>
      <c r="U432" s="15" t="b">
        <v>0</v>
      </c>
      <c r="V432" s="15" t="b">
        <v>0</v>
      </c>
      <c r="W432" s="23"/>
      <c r="X432" s="16"/>
      <c r="Y432" s="24"/>
      <c r="Z432" s="24"/>
      <c r="AA432" s="6"/>
      <c r="AB432" s="4"/>
      <c r="AC432" t="str">
        <f t="shared" si="31"/>
        <v>NO</v>
      </c>
      <c r="AD432" t="str">
        <f t="shared" si="32"/>
        <v>Material</v>
      </c>
      <c r="AE432" t="str">
        <f t="shared" si="33"/>
        <v>+Cartridge</v>
      </c>
      <c r="AF432" t="str">
        <f t="shared" si="34"/>
        <v>Material+Cartridge</v>
      </c>
    </row>
    <row r="433" spans="1:32" x14ac:dyDescent="0.25">
      <c r="A433" s="3" t="str">
        <f t="shared" si="30"/>
        <v>75475-7</v>
      </c>
      <c r="B433" s="27">
        <v>75475</v>
      </c>
      <c r="C433" s="28" t="s">
        <v>320</v>
      </c>
      <c r="D433" s="27">
        <v>7</v>
      </c>
      <c r="E433" s="43">
        <v>1</v>
      </c>
      <c r="F433" s="30" t="s">
        <v>18</v>
      </c>
      <c r="G433" s="30">
        <v>43509</v>
      </c>
      <c r="H433" s="31">
        <v>1</v>
      </c>
      <c r="I433" s="29">
        <v>7</v>
      </c>
      <c r="J433" s="28" t="s">
        <v>20</v>
      </c>
      <c r="K433" s="28"/>
      <c r="L433" s="28" t="b">
        <v>0</v>
      </c>
      <c r="M433" s="3" t="s">
        <v>126</v>
      </c>
      <c r="N433" s="3"/>
      <c r="O433" s="3"/>
      <c r="P433" s="3"/>
      <c r="Q433" s="3"/>
      <c r="R433" s="3"/>
      <c r="S433" s="3" t="s">
        <v>126</v>
      </c>
      <c r="T433" s="10" t="s">
        <v>125</v>
      </c>
      <c r="U433" s="10" t="b">
        <v>0</v>
      </c>
      <c r="V433" s="10" t="b">
        <v>0</v>
      </c>
      <c r="W433" s="25"/>
      <c r="X433" s="11"/>
      <c r="Y433" s="26"/>
      <c r="Z433" s="26"/>
      <c r="AA433" s="6"/>
      <c r="AB433" s="4"/>
      <c r="AC433" t="str">
        <f t="shared" si="31"/>
        <v>NO</v>
      </c>
      <c r="AD433" t="str">
        <f t="shared" si="32"/>
        <v>Material</v>
      </c>
      <c r="AE433" t="str">
        <f t="shared" si="33"/>
        <v>+Cartridge</v>
      </c>
      <c r="AF433" t="str">
        <f t="shared" si="34"/>
        <v>Material+Cartridge</v>
      </c>
    </row>
    <row r="434" spans="1:32" x14ac:dyDescent="0.25">
      <c r="A434" s="13" t="str">
        <f t="shared" si="30"/>
        <v>75475-8</v>
      </c>
      <c r="B434" s="5">
        <v>75475</v>
      </c>
      <c r="C434" s="6" t="s">
        <v>329</v>
      </c>
      <c r="D434" s="5">
        <v>8</v>
      </c>
      <c r="E434" s="42">
        <v>1</v>
      </c>
      <c r="F434" s="8" t="s">
        <v>18</v>
      </c>
      <c r="G434" s="8">
        <v>43509</v>
      </c>
      <c r="H434" s="9">
        <v>1</v>
      </c>
      <c r="I434" s="7">
        <v>7</v>
      </c>
      <c r="J434" s="6" t="s">
        <v>20</v>
      </c>
      <c r="K434" s="6"/>
      <c r="L434" s="6" t="b">
        <v>0</v>
      </c>
      <c r="M434" s="13" t="s">
        <v>126</v>
      </c>
      <c r="N434" s="13"/>
      <c r="O434" s="13"/>
      <c r="P434" s="13"/>
      <c r="Q434" s="13"/>
      <c r="R434" s="13"/>
      <c r="S434" s="13" t="s">
        <v>126</v>
      </c>
      <c r="T434" s="15" t="s">
        <v>125</v>
      </c>
      <c r="U434" s="15" t="b">
        <v>0</v>
      </c>
      <c r="V434" s="15" t="b">
        <v>0</v>
      </c>
      <c r="W434" s="23"/>
      <c r="X434" s="16"/>
      <c r="Y434" s="24"/>
      <c r="Z434" s="24"/>
      <c r="AA434" s="6"/>
      <c r="AB434" s="4"/>
      <c r="AC434" t="str">
        <f t="shared" si="31"/>
        <v>NO</v>
      </c>
      <c r="AD434" t="str">
        <f t="shared" si="32"/>
        <v>Material</v>
      </c>
      <c r="AE434" t="str">
        <f t="shared" si="33"/>
        <v>+Cartridge</v>
      </c>
      <c r="AF434" t="str">
        <f t="shared" si="34"/>
        <v>Material+Cartridge</v>
      </c>
    </row>
    <row r="435" spans="1:32" x14ac:dyDescent="0.25">
      <c r="A435" s="3" t="str">
        <f t="shared" si="30"/>
        <v>75475-9</v>
      </c>
      <c r="B435" s="5">
        <v>75475</v>
      </c>
      <c r="C435" s="6" t="s">
        <v>2989</v>
      </c>
      <c r="D435" s="5">
        <v>9</v>
      </c>
      <c r="E435" s="7">
        <v>1</v>
      </c>
      <c r="F435" s="8" t="s">
        <v>18</v>
      </c>
      <c r="G435" s="8">
        <v>43509</v>
      </c>
      <c r="H435" s="9">
        <v>1</v>
      </c>
      <c r="I435" s="7">
        <v>7</v>
      </c>
      <c r="J435" s="6" t="s">
        <v>20</v>
      </c>
      <c r="K435" s="6"/>
      <c r="L435" s="6" t="b">
        <v>0</v>
      </c>
      <c r="M435" s="3" t="s">
        <v>126</v>
      </c>
      <c r="N435" s="3"/>
      <c r="O435" s="3"/>
      <c r="P435" s="3"/>
      <c r="Q435" s="3"/>
      <c r="R435" s="3"/>
      <c r="S435" s="3" t="s">
        <v>126</v>
      </c>
      <c r="T435" s="10" t="s">
        <v>125</v>
      </c>
      <c r="U435" s="10" t="b">
        <v>0</v>
      </c>
      <c r="V435" s="10" t="b">
        <v>0</v>
      </c>
      <c r="W435" s="25"/>
      <c r="X435" s="11"/>
      <c r="Y435" s="26"/>
      <c r="Z435" s="26"/>
      <c r="AA435" s="6"/>
      <c r="AB435" s="4"/>
      <c r="AC435" t="str">
        <f t="shared" si="31"/>
        <v>NO</v>
      </c>
      <c r="AD435" t="str">
        <f t="shared" si="32"/>
        <v>Material</v>
      </c>
      <c r="AE435" t="str">
        <f t="shared" si="33"/>
        <v>+Cartridge</v>
      </c>
      <c r="AF435" t="str">
        <f t="shared" si="34"/>
        <v>Material+Cartridge</v>
      </c>
    </row>
    <row r="436" spans="1:32" x14ac:dyDescent="0.25">
      <c r="A436" s="13" t="str">
        <f t="shared" si="30"/>
        <v>75504-11</v>
      </c>
      <c r="B436" s="5">
        <v>75504</v>
      </c>
      <c r="C436" s="6" t="s">
        <v>2994</v>
      </c>
      <c r="D436" s="5">
        <v>11</v>
      </c>
      <c r="E436" s="7">
        <v>1</v>
      </c>
      <c r="F436" s="14" t="s">
        <v>19</v>
      </c>
      <c r="G436" s="14">
        <v>43511</v>
      </c>
      <c r="H436" s="9">
        <v>1</v>
      </c>
      <c r="I436" s="7">
        <v>4</v>
      </c>
      <c r="J436" s="40" t="s">
        <v>27</v>
      </c>
      <c r="K436" s="6"/>
      <c r="L436" s="6" t="b">
        <v>0</v>
      </c>
      <c r="M436" s="13"/>
      <c r="N436" s="13"/>
      <c r="O436" s="13"/>
      <c r="P436" s="13"/>
      <c r="Q436" s="13"/>
      <c r="R436" s="13"/>
      <c r="S436" s="13"/>
      <c r="T436" s="15" t="s">
        <v>125</v>
      </c>
      <c r="U436" s="15" t="b">
        <v>0</v>
      </c>
      <c r="V436" s="15" t="b">
        <v>0</v>
      </c>
      <c r="W436" s="23"/>
      <c r="X436" s="16"/>
      <c r="Y436" s="24"/>
      <c r="Z436" s="24"/>
      <c r="AA436" s="6"/>
      <c r="AB436" s="4"/>
      <c r="AC436" t="str">
        <f t="shared" si="31"/>
        <v>NO</v>
      </c>
      <c r="AD436" t="str">
        <f t="shared" si="32"/>
        <v>Material</v>
      </c>
      <c r="AE436" t="str">
        <f t="shared" si="33"/>
        <v>+Cartridge</v>
      </c>
      <c r="AF436" t="str">
        <f t="shared" si="34"/>
        <v>Material+Cartridge</v>
      </c>
    </row>
    <row r="437" spans="1:32" x14ac:dyDescent="0.25">
      <c r="A437" s="3" t="str">
        <f t="shared" si="30"/>
        <v>75504-12</v>
      </c>
      <c r="B437" s="5">
        <v>75504</v>
      </c>
      <c r="C437" s="6" t="s">
        <v>2995</v>
      </c>
      <c r="D437" s="5">
        <v>12</v>
      </c>
      <c r="E437" s="7">
        <v>1</v>
      </c>
      <c r="F437" s="14" t="s">
        <v>19</v>
      </c>
      <c r="G437" s="14">
        <v>43511</v>
      </c>
      <c r="H437" s="9">
        <v>1</v>
      </c>
      <c r="I437" s="7">
        <v>4</v>
      </c>
      <c r="J437" s="40" t="s">
        <v>27</v>
      </c>
      <c r="K437" s="6"/>
      <c r="L437" s="6" t="b">
        <v>0</v>
      </c>
      <c r="M437" s="3"/>
      <c r="N437" s="3"/>
      <c r="O437" s="3"/>
      <c r="P437" s="3"/>
      <c r="Q437" s="3"/>
      <c r="R437" s="3"/>
      <c r="S437" s="3"/>
      <c r="T437" s="10" t="s">
        <v>125</v>
      </c>
      <c r="U437" s="10" t="b">
        <v>0</v>
      </c>
      <c r="V437" s="10" t="b">
        <v>0</v>
      </c>
      <c r="W437" s="25"/>
      <c r="X437" s="11"/>
      <c r="Y437" s="26"/>
      <c r="Z437" s="26"/>
      <c r="AA437" s="6"/>
      <c r="AB437" s="4"/>
      <c r="AC437" t="str">
        <f t="shared" si="31"/>
        <v>NO</v>
      </c>
      <c r="AD437" t="str">
        <f t="shared" si="32"/>
        <v>Material</v>
      </c>
      <c r="AE437" t="str">
        <f t="shared" si="33"/>
        <v>+Cartridge</v>
      </c>
      <c r="AF437" t="str">
        <f t="shared" si="34"/>
        <v>Material+Cartridge</v>
      </c>
    </row>
    <row r="438" spans="1:32" x14ac:dyDescent="0.25">
      <c r="A438" s="13" t="str">
        <f t="shared" si="30"/>
        <v>75504-15</v>
      </c>
      <c r="B438" s="5">
        <v>75504</v>
      </c>
      <c r="C438" s="40" t="s">
        <v>2996</v>
      </c>
      <c r="D438" s="5">
        <v>15</v>
      </c>
      <c r="E438" s="7">
        <v>1</v>
      </c>
      <c r="F438" s="8" t="s">
        <v>19</v>
      </c>
      <c r="G438" s="8">
        <v>43511</v>
      </c>
      <c r="H438" s="9">
        <v>1</v>
      </c>
      <c r="I438" s="7">
        <v>4</v>
      </c>
      <c r="J438" s="6" t="s">
        <v>27</v>
      </c>
      <c r="K438" s="6"/>
      <c r="L438" s="6" t="b">
        <v>0</v>
      </c>
      <c r="M438" s="13"/>
      <c r="N438" s="13"/>
      <c r="O438" s="13"/>
      <c r="P438" s="13"/>
      <c r="Q438" s="13"/>
      <c r="R438" s="13"/>
      <c r="S438" s="13"/>
      <c r="T438" s="15" t="s">
        <v>125</v>
      </c>
      <c r="U438" s="15" t="b">
        <v>0</v>
      </c>
      <c r="V438" s="15" t="b">
        <v>0</v>
      </c>
      <c r="W438" s="23"/>
      <c r="X438" s="16"/>
      <c r="Y438" s="24"/>
      <c r="Z438" s="24"/>
      <c r="AA438" s="6"/>
      <c r="AB438" s="4"/>
      <c r="AC438" t="str">
        <f t="shared" si="31"/>
        <v>NO</v>
      </c>
      <c r="AD438" t="str">
        <f t="shared" si="32"/>
        <v>Material</v>
      </c>
      <c r="AE438" t="str">
        <f t="shared" si="33"/>
        <v>+Cartridge</v>
      </c>
      <c r="AF438" t="str">
        <f t="shared" si="34"/>
        <v>Material+Cartridge</v>
      </c>
    </row>
    <row r="439" spans="1:32" x14ac:dyDescent="0.25">
      <c r="A439" s="3" t="str">
        <f t="shared" si="30"/>
        <v>75504-16</v>
      </c>
      <c r="B439" s="5">
        <v>75504</v>
      </c>
      <c r="C439" s="6" t="s">
        <v>2997</v>
      </c>
      <c r="D439" s="5">
        <v>16</v>
      </c>
      <c r="E439" s="42">
        <v>1</v>
      </c>
      <c r="F439" s="8" t="s">
        <v>19</v>
      </c>
      <c r="G439" s="8">
        <v>43511</v>
      </c>
      <c r="H439" s="9">
        <v>1</v>
      </c>
      <c r="I439" s="7">
        <v>4</v>
      </c>
      <c r="J439" s="6" t="s">
        <v>27</v>
      </c>
      <c r="K439" s="6"/>
      <c r="L439" s="6" t="b">
        <v>0</v>
      </c>
      <c r="M439" s="3"/>
      <c r="N439" s="3"/>
      <c r="O439" s="3"/>
      <c r="P439" s="3"/>
      <c r="Q439" s="3"/>
      <c r="R439" s="3"/>
      <c r="S439" s="3"/>
      <c r="T439" s="10" t="s">
        <v>125</v>
      </c>
      <c r="U439" s="10" t="b">
        <v>0</v>
      </c>
      <c r="V439" s="10" t="b">
        <v>0</v>
      </c>
      <c r="W439" s="25"/>
      <c r="X439" s="11"/>
      <c r="Y439" s="26"/>
      <c r="Z439" s="26"/>
      <c r="AA439" s="6"/>
      <c r="AB439" s="4"/>
      <c r="AC439" t="str">
        <f t="shared" si="31"/>
        <v>NO</v>
      </c>
      <c r="AD439" t="str">
        <f t="shared" si="32"/>
        <v>Material</v>
      </c>
      <c r="AE439" t="str">
        <f t="shared" si="33"/>
        <v>+Cartridge</v>
      </c>
      <c r="AF439" t="str">
        <f t="shared" si="34"/>
        <v>Material+Cartridge</v>
      </c>
    </row>
    <row r="440" spans="1:32" x14ac:dyDescent="0.25">
      <c r="A440" s="13" t="str">
        <f t="shared" si="30"/>
        <v>75504-20</v>
      </c>
      <c r="B440" s="5">
        <v>75504</v>
      </c>
      <c r="C440" s="6" t="s">
        <v>2998</v>
      </c>
      <c r="D440" s="5">
        <v>20</v>
      </c>
      <c r="E440" s="42">
        <v>1</v>
      </c>
      <c r="F440" s="8" t="s">
        <v>19</v>
      </c>
      <c r="G440" s="8">
        <v>43511</v>
      </c>
      <c r="H440" s="9">
        <v>1</v>
      </c>
      <c r="I440" s="7">
        <v>4</v>
      </c>
      <c r="J440" s="6" t="s">
        <v>27</v>
      </c>
      <c r="K440" s="6"/>
      <c r="L440" s="6" t="b">
        <v>0</v>
      </c>
      <c r="M440" s="13"/>
      <c r="N440" s="13"/>
      <c r="O440" s="13"/>
      <c r="P440" s="13"/>
      <c r="Q440" s="13"/>
      <c r="R440" s="13"/>
      <c r="S440" s="13"/>
      <c r="T440" s="15" t="s">
        <v>125</v>
      </c>
      <c r="U440" s="15" t="b">
        <v>0</v>
      </c>
      <c r="V440" s="15" t="b">
        <v>0</v>
      </c>
      <c r="W440" s="23"/>
      <c r="X440" s="16"/>
      <c r="Y440" s="24"/>
      <c r="Z440" s="24"/>
      <c r="AA440" s="6"/>
      <c r="AB440" s="4"/>
      <c r="AC440" t="str">
        <f t="shared" si="31"/>
        <v>NO</v>
      </c>
      <c r="AD440" t="str">
        <f t="shared" si="32"/>
        <v>Material</v>
      </c>
      <c r="AE440" t="str">
        <f t="shared" si="33"/>
        <v>+Cartridge</v>
      </c>
      <c r="AF440" t="str">
        <f t="shared" si="34"/>
        <v>Material+Cartridge</v>
      </c>
    </row>
    <row r="441" spans="1:32" x14ac:dyDescent="0.25">
      <c r="A441" s="3" t="str">
        <f t="shared" si="30"/>
        <v>75504-23</v>
      </c>
      <c r="B441" s="5">
        <v>75504</v>
      </c>
      <c r="C441" s="6" t="s">
        <v>2999</v>
      </c>
      <c r="D441" s="5">
        <v>23</v>
      </c>
      <c r="E441" s="42">
        <v>1</v>
      </c>
      <c r="F441" s="8" t="s">
        <v>19</v>
      </c>
      <c r="G441" s="8">
        <v>43511</v>
      </c>
      <c r="H441" s="9">
        <v>1</v>
      </c>
      <c r="I441" s="7">
        <v>4</v>
      </c>
      <c r="J441" s="6" t="s">
        <v>27</v>
      </c>
      <c r="K441" s="6"/>
      <c r="L441" s="6" t="b">
        <v>0</v>
      </c>
      <c r="M441" s="3"/>
      <c r="N441" s="3"/>
      <c r="O441" s="3"/>
      <c r="P441" s="3"/>
      <c r="Q441" s="3"/>
      <c r="R441" s="3"/>
      <c r="S441" s="3"/>
      <c r="T441" s="10" t="s">
        <v>125</v>
      </c>
      <c r="U441" s="10" t="b">
        <v>0</v>
      </c>
      <c r="V441" s="10" t="b">
        <v>0</v>
      </c>
      <c r="W441" s="25"/>
      <c r="X441" s="11"/>
      <c r="Y441" s="26"/>
      <c r="Z441" s="26"/>
      <c r="AA441" s="6"/>
      <c r="AB441" s="4"/>
      <c r="AC441" t="str">
        <f t="shared" si="31"/>
        <v>NO</v>
      </c>
      <c r="AD441" t="str">
        <f t="shared" si="32"/>
        <v>Material</v>
      </c>
      <c r="AE441" t="str">
        <f t="shared" si="33"/>
        <v>+Cartridge</v>
      </c>
      <c r="AF441" t="str">
        <f t="shared" si="34"/>
        <v>Material+Cartridge</v>
      </c>
    </row>
    <row r="442" spans="1:32" x14ac:dyDescent="0.25">
      <c r="A442" s="13" t="str">
        <f t="shared" si="30"/>
        <v>75504-24</v>
      </c>
      <c r="B442" s="50">
        <v>75504</v>
      </c>
      <c r="C442" s="51" t="s">
        <v>3000</v>
      </c>
      <c r="D442" s="50">
        <v>24</v>
      </c>
      <c r="E442" s="52">
        <v>1</v>
      </c>
      <c r="F442" s="53" t="s">
        <v>19</v>
      </c>
      <c r="G442" s="53">
        <v>43511</v>
      </c>
      <c r="H442" s="54">
        <v>1</v>
      </c>
      <c r="I442" s="52">
        <v>4</v>
      </c>
      <c r="J442" s="51" t="s">
        <v>27</v>
      </c>
      <c r="K442" s="51"/>
      <c r="L442" s="51" t="b">
        <v>0</v>
      </c>
      <c r="M442" s="13"/>
      <c r="N442" s="13"/>
      <c r="O442" s="13"/>
      <c r="P442" s="13"/>
      <c r="Q442" s="13"/>
      <c r="R442" s="13"/>
      <c r="S442" s="13"/>
      <c r="T442" s="15" t="s">
        <v>125</v>
      </c>
      <c r="U442" s="15" t="b">
        <v>0</v>
      </c>
      <c r="V442" s="15" t="b">
        <v>0</v>
      </c>
      <c r="W442" s="23"/>
      <c r="X442" s="16"/>
      <c r="Y442" s="24"/>
      <c r="Z442" s="24"/>
      <c r="AA442" s="51"/>
      <c r="AB442" s="4"/>
      <c r="AC442" t="str">
        <f t="shared" si="31"/>
        <v>NO</v>
      </c>
      <c r="AD442" t="str">
        <f t="shared" si="32"/>
        <v>Material</v>
      </c>
      <c r="AE442" t="str">
        <f t="shared" si="33"/>
        <v>+Cartridge</v>
      </c>
      <c r="AF442" t="str">
        <f t="shared" si="34"/>
        <v>Material+Cartridge</v>
      </c>
    </row>
    <row r="443" spans="1:32" x14ac:dyDescent="0.25">
      <c r="A443" s="3" t="str">
        <f t="shared" si="30"/>
        <v>75504-25</v>
      </c>
      <c r="B443" s="50">
        <v>75504</v>
      </c>
      <c r="C443" s="51" t="s">
        <v>3001</v>
      </c>
      <c r="D443" s="50">
        <v>25</v>
      </c>
      <c r="E443" s="52">
        <v>1</v>
      </c>
      <c r="F443" s="53" t="s">
        <v>19</v>
      </c>
      <c r="G443" s="53">
        <v>43511</v>
      </c>
      <c r="H443" s="54">
        <v>1</v>
      </c>
      <c r="I443" s="52">
        <v>4</v>
      </c>
      <c r="J443" s="51" t="s">
        <v>27</v>
      </c>
      <c r="K443" s="51"/>
      <c r="L443" s="51" t="b">
        <v>0</v>
      </c>
      <c r="M443" s="3"/>
      <c r="N443" s="3"/>
      <c r="O443" s="3"/>
      <c r="P443" s="3"/>
      <c r="Q443" s="3"/>
      <c r="R443" s="3"/>
      <c r="S443" s="3"/>
      <c r="T443" s="10" t="s">
        <v>125</v>
      </c>
      <c r="U443" s="10" t="b">
        <v>0</v>
      </c>
      <c r="V443" s="10" t="b">
        <v>0</v>
      </c>
      <c r="W443" s="25"/>
      <c r="X443" s="11"/>
      <c r="Y443" s="26"/>
      <c r="Z443" s="26"/>
      <c r="AA443" s="51"/>
      <c r="AB443" s="4"/>
      <c r="AC443" t="str">
        <f t="shared" si="31"/>
        <v>NO</v>
      </c>
      <c r="AD443" t="str">
        <f t="shared" si="32"/>
        <v>Material</v>
      </c>
      <c r="AE443" t="str">
        <f t="shared" si="33"/>
        <v>+Cartridge</v>
      </c>
      <c r="AF443" t="str">
        <f t="shared" si="34"/>
        <v>Material+Cartridge</v>
      </c>
    </row>
    <row r="444" spans="1:32" x14ac:dyDescent="0.25">
      <c r="A444" s="13" t="str">
        <f t="shared" si="30"/>
        <v>75504-28</v>
      </c>
      <c r="B444" s="50">
        <v>75504</v>
      </c>
      <c r="C444" s="51" t="s">
        <v>3002</v>
      </c>
      <c r="D444" s="50">
        <v>28</v>
      </c>
      <c r="E444" s="52">
        <v>1</v>
      </c>
      <c r="F444" s="53" t="s">
        <v>19</v>
      </c>
      <c r="G444" s="53">
        <v>43511</v>
      </c>
      <c r="H444" s="54">
        <v>1</v>
      </c>
      <c r="I444" s="52">
        <v>4</v>
      </c>
      <c r="J444" s="51" t="s">
        <v>27</v>
      </c>
      <c r="K444" s="51"/>
      <c r="L444" s="51" t="b">
        <v>0</v>
      </c>
      <c r="M444" s="13"/>
      <c r="N444" s="13"/>
      <c r="O444" s="13"/>
      <c r="P444" s="13"/>
      <c r="Q444" s="13"/>
      <c r="R444" s="13"/>
      <c r="S444" s="13"/>
      <c r="T444" s="15" t="s">
        <v>125</v>
      </c>
      <c r="U444" s="15" t="b">
        <v>0</v>
      </c>
      <c r="V444" s="15" t="b">
        <v>0</v>
      </c>
      <c r="W444" s="23"/>
      <c r="X444" s="16"/>
      <c r="Y444" s="24"/>
      <c r="Z444" s="24"/>
      <c r="AA444" s="51"/>
      <c r="AB444" s="4"/>
      <c r="AC444" t="str">
        <f t="shared" si="31"/>
        <v>NO</v>
      </c>
      <c r="AD444" t="str">
        <f t="shared" si="32"/>
        <v>Material</v>
      </c>
      <c r="AE444" t="str">
        <f t="shared" si="33"/>
        <v>+Cartridge</v>
      </c>
      <c r="AF444" t="str">
        <f t="shared" si="34"/>
        <v>Material+Cartridge</v>
      </c>
    </row>
    <row r="445" spans="1:32" x14ac:dyDescent="0.25">
      <c r="A445" s="3" t="str">
        <f t="shared" si="30"/>
        <v>75504-31</v>
      </c>
      <c r="B445" s="50">
        <v>75504</v>
      </c>
      <c r="C445" s="51" t="s">
        <v>3003</v>
      </c>
      <c r="D445" s="50">
        <v>31</v>
      </c>
      <c r="E445" s="52">
        <v>1</v>
      </c>
      <c r="F445" s="53" t="s">
        <v>19</v>
      </c>
      <c r="G445" s="53">
        <v>43511</v>
      </c>
      <c r="H445" s="54">
        <v>1</v>
      </c>
      <c r="I445" s="52">
        <v>4</v>
      </c>
      <c r="J445" s="51" t="s">
        <v>27</v>
      </c>
      <c r="K445" s="51"/>
      <c r="L445" s="51" t="b">
        <v>0</v>
      </c>
      <c r="M445" s="3"/>
      <c r="N445" s="3"/>
      <c r="O445" s="3"/>
      <c r="P445" s="3"/>
      <c r="Q445" s="3"/>
      <c r="R445" s="3"/>
      <c r="S445" s="3"/>
      <c r="T445" s="10" t="s">
        <v>125</v>
      </c>
      <c r="U445" s="10" t="b">
        <v>0</v>
      </c>
      <c r="V445" s="10" t="b">
        <v>0</v>
      </c>
      <c r="W445" s="25"/>
      <c r="X445" s="11"/>
      <c r="Y445" s="26"/>
      <c r="Z445" s="26"/>
      <c r="AA445" s="51"/>
      <c r="AB445" s="4"/>
      <c r="AC445" t="str">
        <f t="shared" si="31"/>
        <v>NO</v>
      </c>
      <c r="AD445" t="str">
        <f t="shared" si="32"/>
        <v>Material</v>
      </c>
      <c r="AE445" t="str">
        <f t="shared" si="33"/>
        <v>+Cartridge</v>
      </c>
      <c r="AF445" t="str">
        <f t="shared" si="34"/>
        <v>Material+Cartridge</v>
      </c>
    </row>
    <row r="446" spans="1:32" x14ac:dyDescent="0.25">
      <c r="A446" s="13" t="str">
        <f t="shared" si="30"/>
        <v>75504-34</v>
      </c>
      <c r="B446" s="50">
        <v>75504</v>
      </c>
      <c r="C446" s="51" t="s">
        <v>3004</v>
      </c>
      <c r="D446" s="50">
        <v>34</v>
      </c>
      <c r="E446" s="52">
        <v>1</v>
      </c>
      <c r="F446" s="53" t="s">
        <v>19</v>
      </c>
      <c r="G446" s="53">
        <v>43511</v>
      </c>
      <c r="H446" s="54">
        <v>1</v>
      </c>
      <c r="I446" s="52">
        <v>4</v>
      </c>
      <c r="J446" s="51" t="s">
        <v>27</v>
      </c>
      <c r="K446" s="51"/>
      <c r="L446" s="51" t="b">
        <v>0</v>
      </c>
      <c r="M446" s="13"/>
      <c r="N446" s="13"/>
      <c r="O446" s="13"/>
      <c r="P446" s="13"/>
      <c r="Q446" s="13"/>
      <c r="R446" s="13"/>
      <c r="S446" s="13"/>
      <c r="T446" s="15" t="s">
        <v>125</v>
      </c>
      <c r="U446" s="15" t="b">
        <v>0</v>
      </c>
      <c r="V446" s="15" t="b">
        <v>0</v>
      </c>
      <c r="W446" s="23"/>
      <c r="X446" s="16"/>
      <c r="Y446" s="24"/>
      <c r="Z446" s="24"/>
      <c r="AA446" s="51"/>
      <c r="AB446" s="4"/>
      <c r="AC446" t="str">
        <f t="shared" si="31"/>
        <v>NO</v>
      </c>
      <c r="AD446" t="str">
        <f t="shared" si="32"/>
        <v>Material</v>
      </c>
      <c r="AE446" t="str">
        <f t="shared" si="33"/>
        <v>+Cartridge</v>
      </c>
      <c r="AF446" t="str">
        <f t="shared" si="34"/>
        <v>Material+Cartridge</v>
      </c>
    </row>
    <row r="447" spans="1:32" x14ac:dyDescent="0.25">
      <c r="A447" s="3" t="str">
        <f t="shared" si="30"/>
        <v>75504-37</v>
      </c>
      <c r="B447" s="50">
        <v>75504</v>
      </c>
      <c r="C447" s="51" t="s">
        <v>3005</v>
      </c>
      <c r="D447" s="50">
        <v>37</v>
      </c>
      <c r="E447" s="52">
        <v>1</v>
      </c>
      <c r="F447" s="53" t="s">
        <v>19</v>
      </c>
      <c r="G447" s="53">
        <v>43511</v>
      </c>
      <c r="H447" s="54">
        <v>1</v>
      </c>
      <c r="I447" s="52">
        <v>4</v>
      </c>
      <c r="J447" s="51" t="s">
        <v>27</v>
      </c>
      <c r="K447" s="51"/>
      <c r="L447" s="51" t="b">
        <v>0</v>
      </c>
      <c r="M447" s="3"/>
      <c r="N447" s="3"/>
      <c r="O447" s="3"/>
      <c r="P447" s="3"/>
      <c r="Q447" s="3"/>
      <c r="R447" s="3"/>
      <c r="S447" s="3"/>
      <c r="T447" s="10" t="s">
        <v>125</v>
      </c>
      <c r="U447" s="10" t="b">
        <v>0</v>
      </c>
      <c r="V447" s="10" t="b">
        <v>0</v>
      </c>
      <c r="W447" s="25"/>
      <c r="X447" s="11"/>
      <c r="Y447" s="26"/>
      <c r="Z447" s="26"/>
      <c r="AA447" s="51"/>
      <c r="AB447" s="4"/>
      <c r="AC447" t="str">
        <f t="shared" si="31"/>
        <v>NO</v>
      </c>
      <c r="AD447" t="str">
        <f t="shared" si="32"/>
        <v>Material</v>
      </c>
      <c r="AE447" t="str">
        <f t="shared" si="33"/>
        <v>+Cartridge</v>
      </c>
      <c r="AF447" t="str">
        <f t="shared" si="34"/>
        <v>Material+Cartridge</v>
      </c>
    </row>
    <row r="448" spans="1:32" x14ac:dyDescent="0.25">
      <c r="A448" s="13" t="str">
        <f t="shared" si="30"/>
        <v>75504-38</v>
      </c>
      <c r="B448" s="50">
        <v>75504</v>
      </c>
      <c r="C448" s="51" t="s">
        <v>3006</v>
      </c>
      <c r="D448" s="50">
        <v>38</v>
      </c>
      <c r="E448" s="52">
        <v>1</v>
      </c>
      <c r="F448" s="53" t="s">
        <v>19</v>
      </c>
      <c r="G448" s="53">
        <v>43511</v>
      </c>
      <c r="H448" s="54">
        <v>1</v>
      </c>
      <c r="I448" s="52">
        <v>4</v>
      </c>
      <c r="J448" s="51" t="s">
        <v>27</v>
      </c>
      <c r="K448" s="51"/>
      <c r="L448" s="51" t="b">
        <v>0</v>
      </c>
      <c r="M448" s="13"/>
      <c r="N448" s="13"/>
      <c r="O448" s="13"/>
      <c r="P448" s="13"/>
      <c r="Q448" s="13"/>
      <c r="R448" s="13"/>
      <c r="S448" s="13"/>
      <c r="T448" s="15" t="s">
        <v>125</v>
      </c>
      <c r="U448" s="15" t="b">
        <v>0</v>
      </c>
      <c r="V448" s="15" t="b">
        <v>0</v>
      </c>
      <c r="W448" s="23"/>
      <c r="X448" s="16"/>
      <c r="Y448" s="24"/>
      <c r="Z448" s="24"/>
      <c r="AA448" s="51"/>
      <c r="AB448" s="4"/>
      <c r="AC448" t="str">
        <f t="shared" si="31"/>
        <v>NO</v>
      </c>
      <c r="AD448" t="str">
        <f t="shared" si="32"/>
        <v>Material</v>
      </c>
      <c r="AE448" t="str">
        <f t="shared" si="33"/>
        <v>+Cartridge</v>
      </c>
      <c r="AF448" t="str">
        <f t="shared" si="34"/>
        <v>Material+Cartridge</v>
      </c>
    </row>
    <row r="449" spans="1:32" x14ac:dyDescent="0.25">
      <c r="A449" s="3" t="str">
        <f t="shared" ref="A449:A512" si="35">_xlfn.CONCAT(B449,"-",D449)</f>
        <v>75504-39</v>
      </c>
      <c r="B449" s="50">
        <v>75504</v>
      </c>
      <c r="C449" s="51" t="s">
        <v>3007</v>
      </c>
      <c r="D449" s="50">
        <v>39</v>
      </c>
      <c r="E449" s="52">
        <v>1</v>
      </c>
      <c r="F449" s="53" t="s">
        <v>19</v>
      </c>
      <c r="G449" s="53">
        <v>43511</v>
      </c>
      <c r="H449" s="54">
        <v>1</v>
      </c>
      <c r="I449" s="52">
        <v>4</v>
      </c>
      <c r="J449" s="51" t="s">
        <v>27</v>
      </c>
      <c r="K449" s="51"/>
      <c r="L449" s="51" t="b">
        <v>0</v>
      </c>
      <c r="M449" s="3"/>
      <c r="N449" s="3"/>
      <c r="O449" s="3"/>
      <c r="P449" s="3"/>
      <c r="Q449" s="3"/>
      <c r="R449" s="3"/>
      <c r="S449" s="3"/>
      <c r="T449" s="10" t="s">
        <v>125</v>
      </c>
      <c r="U449" s="10" t="b">
        <v>0</v>
      </c>
      <c r="V449" s="10" t="b">
        <v>0</v>
      </c>
      <c r="W449" s="25"/>
      <c r="X449" s="11"/>
      <c r="Y449" s="26"/>
      <c r="Z449" s="26"/>
      <c r="AA449" s="51"/>
      <c r="AB449" s="4"/>
      <c r="AC449" t="str">
        <f t="shared" si="31"/>
        <v>NO</v>
      </c>
      <c r="AD449" t="str">
        <f t="shared" si="32"/>
        <v>Material</v>
      </c>
      <c r="AE449" t="str">
        <f t="shared" si="33"/>
        <v>+Cartridge</v>
      </c>
      <c r="AF449" t="str">
        <f t="shared" si="34"/>
        <v>Material+Cartridge</v>
      </c>
    </row>
    <row r="450" spans="1:32" x14ac:dyDescent="0.25">
      <c r="A450" s="13" t="str">
        <f t="shared" si="35"/>
        <v>75504-42</v>
      </c>
      <c r="B450" s="50">
        <v>75504</v>
      </c>
      <c r="C450" s="51" t="s">
        <v>3008</v>
      </c>
      <c r="D450" s="50">
        <v>42</v>
      </c>
      <c r="E450" s="52">
        <v>1</v>
      </c>
      <c r="F450" s="53" t="s">
        <v>19</v>
      </c>
      <c r="G450" s="53">
        <v>43511</v>
      </c>
      <c r="H450" s="54">
        <v>1</v>
      </c>
      <c r="I450" s="52">
        <v>4</v>
      </c>
      <c r="J450" s="51" t="s">
        <v>27</v>
      </c>
      <c r="K450" s="51"/>
      <c r="L450" s="51" t="b">
        <v>0</v>
      </c>
      <c r="M450" s="13"/>
      <c r="N450" s="13"/>
      <c r="O450" s="13"/>
      <c r="P450" s="13"/>
      <c r="Q450" s="13"/>
      <c r="R450" s="13"/>
      <c r="S450" s="13"/>
      <c r="T450" s="15" t="s">
        <v>125</v>
      </c>
      <c r="U450" s="15" t="b">
        <v>0</v>
      </c>
      <c r="V450" s="15" t="b">
        <v>0</v>
      </c>
      <c r="W450" s="23"/>
      <c r="X450" s="16"/>
      <c r="Y450" s="24"/>
      <c r="Z450" s="17"/>
      <c r="AA450" s="51"/>
      <c r="AB450" s="4"/>
      <c r="AC450" t="str">
        <f t="shared" ref="AC450:AC513" si="36">IF(AND(OR(N450="yes",N450="NA"),OR(P450="yes",P450="NA",P450="Done"),OR(Q450="yes",Q450="NA")),"OK","NO")</f>
        <v>NO</v>
      </c>
      <c r="AD450" t="str">
        <f t="shared" ref="AD450:AD513" si="37">IF(OR(N450="",N450="NO"),"Material","")</f>
        <v>Material</v>
      </c>
      <c r="AE450" t="str">
        <f t="shared" ref="AE450:AE513" si="38">IF(OR(Q450="",Q450="NO"),"+Cartridge","")</f>
        <v>+Cartridge</v>
      </c>
      <c r="AF450" t="str">
        <f t="shared" ref="AF450:AF513" si="39">_xlfn.CONCAT(AD450,AE450)</f>
        <v>Material+Cartridge</v>
      </c>
    </row>
    <row r="451" spans="1:32" x14ac:dyDescent="0.25">
      <c r="A451" s="3" t="str">
        <f t="shared" si="35"/>
        <v>75504-44</v>
      </c>
      <c r="B451" s="50">
        <v>75504</v>
      </c>
      <c r="C451" s="51" t="s">
        <v>3009</v>
      </c>
      <c r="D451" s="50">
        <v>44</v>
      </c>
      <c r="E451" s="52">
        <v>1</v>
      </c>
      <c r="F451" s="53" t="s">
        <v>19</v>
      </c>
      <c r="G451" s="53">
        <v>43511</v>
      </c>
      <c r="H451" s="54">
        <v>1</v>
      </c>
      <c r="I451" s="52">
        <v>4</v>
      </c>
      <c r="J451" s="51" t="s">
        <v>27</v>
      </c>
      <c r="K451" s="51"/>
      <c r="L451" s="51" t="b">
        <v>0</v>
      </c>
      <c r="M451" s="3"/>
      <c r="N451" s="3"/>
      <c r="O451" s="3"/>
      <c r="P451" s="3"/>
      <c r="Q451" s="3"/>
      <c r="R451" s="3"/>
      <c r="S451" s="3"/>
      <c r="T451" s="10" t="s">
        <v>130</v>
      </c>
      <c r="U451" s="10" t="b">
        <v>0</v>
      </c>
      <c r="V451" s="10" t="b">
        <v>0</v>
      </c>
      <c r="W451" s="25"/>
      <c r="X451" s="11"/>
      <c r="Y451" s="26"/>
      <c r="Z451" s="12"/>
      <c r="AA451" s="51"/>
      <c r="AB451" s="4"/>
      <c r="AC451" t="str">
        <f t="shared" si="36"/>
        <v>NO</v>
      </c>
      <c r="AD451" t="str">
        <f t="shared" si="37"/>
        <v>Material</v>
      </c>
      <c r="AE451" t="str">
        <f t="shared" si="38"/>
        <v>+Cartridge</v>
      </c>
      <c r="AF451" t="str">
        <f t="shared" si="39"/>
        <v>Material+Cartridge</v>
      </c>
    </row>
    <row r="452" spans="1:32" x14ac:dyDescent="0.25">
      <c r="A452" s="13" t="str">
        <f t="shared" si="35"/>
        <v>75504-45</v>
      </c>
      <c r="B452" s="50">
        <v>75504</v>
      </c>
      <c r="C452" s="51" t="s">
        <v>3010</v>
      </c>
      <c r="D452" s="50">
        <v>45</v>
      </c>
      <c r="E452" s="52">
        <v>1</v>
      </c>
      <c r="F452" s="53" t="s">
        <v>19</v>
      </c>
      <c r="G452" s="53">
        <v>43511</v>
      </c>
      <c r="H452" s="54">
        <v>2</v>
      </c>
      <c r="I452" s="52">
        <v>4</v>
      </c>
      <c r="J452" s="51" t="s">
        <v>27</v>
      </c>
      <c r="K452" s="51"/>
      <c r="L452" s="51" t="b">
        <v>0</v>
      </c>
      <c r="M452" s="13"/>
      <c r="N452" s="13"/>
      <c r="O452" s="13"/>
      <c r="P452" s="13"/>
      <c r="Q452" s="13"/>
      <c r="R452" s="13"/>
      <c r="S452" s="13"/>
      <c r="T452" s="15" t="s">
        <v>130</v>
      </c>
      <c r="U452" s="15" t="b">
        <v>0</v>
      </c>
      <c r="V452" s="15" t="b">
        <v>0</v>
      </c>
      <c r="W452" s="23"/>
      <c r="X452" s="16"/>
      <c r="Y452" s="24"/>
      <c r="Z452" s="17"/>
      <c r="AA452" s="51"/>
      <c r="AB452" s="4"/>
      <c r="AC452" t="str">
        <f t="shared" si="36"/>
        <v>NO</v>
      </c>
      <c r="AD452" t="str">
        <f t="shared" si="37"/>
        <v>Material</v>
      </c>
      <c r="AE452" t="str">
        <f t="shared" si="38"/>
        <v>+Cartridge</v>
      </c>
      <c r="AF452" t="str">
        <f t="shared" si="39"/>
        <v>Material+Cartridge</v>
      </c>
    </row>
    <row r="453" spans="1:32" x14ac:dyDescent="0.25">
      <c r="A453" s="3" t="str">
        <f t="shared" si="35"/>
        <v>75504-8</v>
      </c>
      <c r="B453" s="50">
        <v>75504</v>
      </c>
      <c r="C453" s="51" t="s">
        <v>3011</v>
      </c>
      <c r="D453" s="50">
        <v>8</v>
      </c>
      <c r="E453" s="52">
        <v>1</v>
      </c>
      <c r="F453" s="53" t="s">
        <v>19</v>
      </c>
      <c r="G453" s="53">
        <v>43511</v>
      </c>
      <c r="H453" s="54">
        <v>1</v>
      </c>
      <c r="I453" s="52">
        <v>4</v>
      </c>
      <c r="J453" s="51" t="s">
        <v>27</v>
      </c>
      <c r="K453" s="51"/>
      <c r="L453" s="51" t="b">
        <v>0</v>
      </c>
      <c r="M453" s="3"/>
      <c r="N453" s="3"/>
      <c r="O453" s="3"/>
      <c r="P453" s="3"/>
      <c r="Q453" s="3"/>
      <c r="R453" s="3"/>
      <c r="S453" s="3"/>
      <c r="T453" s="10" t="s">
        <v>125</v>
      </c>
      <c r="U453" s="10" t="b">
        <v>0</v>
      </c>
      <c r="V453" s="10" t="b">
        <v>0</v>
      </c>
      <c r="W453" s="25"/>
      <c r="X453" s="11"/>
      <c r="Y453" s="26"/>
      <c r="Z453" s="12"/>
      <c r="AA453" s="51"/>
      <c r="AB453" s="4"/>
      <c r="AC453" t="str">
        <f t="shared" si="36"/>
        <v>NO</v>
      </c>
      <c r="AD453" t="str">
        <f t="shared" si="37"/>
        <v>Material</v>
      </c>
      <c r="AE453" t="str">
        <f t="shared" si="38"/>
        <v>+Cartridge</v>
      </c>
      <c r="AF453" t="str">
        <f t="shared" si="39"/>
        <v>Material+Cartridge</v>
      </c>
    </row>
    <row r="454" spans="1:32" x14ac:dyDescent="0.25">
      <c r="A454" s="13" t="str">
        <f t="shared" si="35"/>
        <v>75504-85</v>
      </c>
      <c r="B454" s="50">
        <v>75504</v>
      </c>
      <c r="C454" s="51" t="s">
        <v>3012</v>
      </c>
      <c r="D454" s="50">
        <v>85</v>
      </c>
      <c r="E454" s="52">
        <v>1</v>
      </c>
      <c r="F454" s="53" t="s">
        <v>19</v>
      </c>
      <c r="G454" s="53">
        <v>43511</v>
      </c>
      <c r="H454" s="54">
        <v>1</v>
      </c>
      <c r="I454" s="52">
        <v>4</v>
      </c>
      <c r="J454" s="51" t="s">
        <v>27</v>
      </c>
      <c r="K454" s="51"/>
      <c r="L454" s="51" t="b">
        <v>0</v>
      </c>
      <c r="M454" s="13"/>
      <c r="N454" s="13"/>
      <c r="O454" s="13"/>
      <c r="P454" s="13"/>
      <c r="Q454" s="13"/>
      <c r="R454" s="13"/>
      <c r="S454" s="13"/>
      <c r="T454" s="15" t="s">
        <v>130</v>
      </c>
      <c r="U454" s="15" t="b">
        <v>0</v>
      </c>
      <c r="V454" s="15" t="b">
        <v>0</v>
      </c>
      <c r="W454" s="23"/>
      <c r="X454" s="16"/>
      <c r="Y454" s="24"/>
      <c r="Z454" s="17"/>
      <c r="AA454" s="51"/>
      <c r="AB454" s="4"/>
      <c r="AC454" t="str">
        <f t="shared" si="36"/>
        <v>NO</v>
      </c>
      <c r="AD454" t="str">
        <f t="shared" si="37"/>
        <v>Material</v>
      </c>
      <c r="AE454" t="str">
        <f t="shared" si="38"/>
        <v>+Cartridge</v>
      </c>
      <c r="AF454" t="str">
        <f t="shared" si="39"/>
        <v>Material+Cartridge</v>
      </c>
    </row>
    <row r="455" spans="1:32" x14ac:dyDescent="0.25">
      <c r="A455" s="3" t="str">
        <f t="shared" si="35"/>
        <v>75504-9</v>
      </c>
      <c r="B455" s="50">
        <v>75504</v>
      </c>
      <c r="C455" s="51" t="s">
        <v>3013</v>
      </c>
      <c r="D455" s="50">
        <v>9</v>
      </c>
      <c r="E455" s="52">
        <v>1</v>
      </c>
      <c r="F455" s="53" t="s">
        <v>19</v>
      </c>
      <c r="G455" s="53">
        <v>43511</v>
      </c>
      <c r="H455" s="54">
        <v>1</v>
      </c>
      <c r="I455" s="52">
        <v>4</v>
      </c>
      <c r="J455" s="51" t="s">
        <v>27</v>
      </c>
      <c r="K455" s="51"/>
      <c r="L455" s="51" t="b">
        <v>0</v>
      </c>
      <c r="M455" s="3"/>
      <c r="N455" s="3"/>
      <c r="O455" s="3"/>
      <c r="P455" s="3"/>
      <c r="Q455" s="3"/>
      <c r="R455" s="3"/>
      <c r="S455" s="3"/>
      <c r="T455" s="10" t="s">
        <v>125</v>
      </c>
      <c r="U455" s="10" t="b">
        <v>0</v>
      </c>
      <c r="V455" s="10" t="b">
        <v>0</v>
      </c>
      <c r="W455" s="25"/>
      <c r="X455" s="11"/>
      <c r="Y455" s="26"/>
      <c r="Z455" s="12"/>
      <c r="AA455" s="51"/>
      <c r="AB455" s="4"/>
      <c r="AC455" t="str">
        <f t="shared" si="36"/>
        <v>NO</v>
      </c>
      <c r="AD455" t="str">
        <f t="shared" si="37"/>
        <v>Material</v>
      </c>
      <c r="AE455" t="str">
        <f t="shared" si="38"/>
        <v>+Cartridge</v>
      </c>
      <c r="AF455" t="str">
        <f t="shared" si="39"/>
        <v>Material+Cartridge</v>
      </c>
    </row>
    <row r="456" spans="1:32" x14ac:dyDescent="0.25">
      <c r="A456" s="13" t="str">
        <f t="shared" si="35"/>
        <v>75556-1</v>
      </c>
      <c r="B456" s="50">
        <v>75556</v>
      </c>
      <c r="C456" s="51" t="s">
        <v>264</v>
      </c>
      <c r="D456" s="50">
        <v>1</v>
      </c>
      <c r="E456" s="52">
        <v>1</v>
      </c>
      <c r="F456" s="53" t="s">
        <v>19</v>
      </c>
      <c r="G456" s="53">
        <v>43517</v>
      </c>
      <c r="H456" s="54">
        <v>1</v>
      </c>
      <c r="I456" s="52">
        <v>1</v>
      </c>
      <c r="J456" s="51" t="s">
        <v>27</v>
      </c>
      <c r="K456" s="51"/>
      <c r="L456" s="51" t="b">
        <v>0</v>
      </c>
      <c r="M456" s="13"/>
      <c r="N456" s="13"/>
      <c r="O456" s="13"/>
      <c r="P456" s="13"/>
      <c r="Q456" s="13"/>
      <c r="R456" s="13"/>
      <c r="S456" s="13"/>
      <c r="T456" s="15" t="s">
        <v>130</v>
      </c>
      <c r="U456" s="15" t="b">
        <v>0</v>
      </c>
      <c r="V456" s="15" t="b">
        <v>0</v>
      </c>
      <c r="W456" s="23"/>
      <c r="X456" s="16"/>
      <c r="Y456" s="24"/>
      <c r="Z456" s="17"/>
      <c r="AA456" s="51"/>
      <c r="AB456" s="4"/>
      <c r="AC456" t="str">
        <f t="shared" si="36"/>
        <v>NO</v>
      </c>
      <c r="AD456" t="str">
        <f t="shared" si="37"/>
        <v>Material</v>
      </c>
      <c r="AE456" t="str">
        <f t="shared" si="38"/>
        <v>+Cartridge</v>
      </c>
      <c r="AF456" t="str">
        <f t="shared" si="39"/>
        <v>Material+Cartridge</v>
      </c>
    </row>
    <row r="457" spans="1:32" x14ac:dyDescent="0.25">
      <c r="A457" s="3" t="str">
        <f t="shared" si="35"/>
        <v>75556-2</v>
      </c>
      <c r="B457" s="50">
        <v>75556</v>
      </c>
      <c r="C457" s="51" t="s">
        <v>3014</v>
      </c>
      <c r="D457" s="50">
        <v>2</v>
      </c>
      <c r="E457" s="52">
        <v>1</v>
      </c>
      <c r="F457" s="53" t="s">
        <v>19</v>
      </c>
      <c r="G457" s="53">
        <v>43517</v>
      </c>
      <c r="H457" s="54">
        <v>1</v>
      </c>
      <c r="I457" s="52">
        <v>1</v>
      </c>
      <c r="J457" s="51" t="s">
        <v>27</v>
      </c>
      <c r="K457" s="51"/>
      <c r="L457" s="51" t="b">
        <v>0</v>
      </c>
      <c r="M457" s="3"/>
      <c r="N457" s="3"/>
      <c r="O457" s="3"/>
      <c r="P457" s="3"/>
      <c r="Q457" s="3"/>
      <c r="R457" s="3"/>
      <c r="S457" s="3"/>
      <c r="T457" s="10" t="s">
        <v>130</v>
      </c>
      <c r="U457" s="10" t="b">
        <v>0</v>
      </c>
      <c r="V457" s="10" t="b">
        <v>0</v>
      </c>
      <c r="W457" s="25"/>
      <c r="X457" s="11"/>
      <c r="Y457" s="26"/>
      <c r="Z457" s="12"/>
      <c r="AA457" s="51"/>
      <c r="AB457" s="4"/>
      <c r="AC457" t="str">
        <f t="shared" si="36"/>
        <v>NO</v>
      </c>
      <c r="AD457" t="str">
        <f t="shared" si="37"/>
        <v>Material</v>
      </c>
      <c r="AE457" t="str">
        <f t="shared" si="38"/>
        <v>+Cartridge</v>
      </c>
      <c r="AF457" t="str">
        <f t="shared" si="39"/>
        <v>Material+Cartridge</v>
      </c>
    </row>
    <row r="458" spans="1:32" x14ac:dyDescent="0.25">
      <c r="A458" s="13" t="str">
        <f t="shared" si="35"/>
        <v>75556-3</v>
      </c>
      <c r="B458" s="50">
        <v>75556</v>
      </c>
      <c r="C458" s="51" t="s">
        <v>264</v>
      </c>
      <c r="D458" s="50">
        <v>3</v>
      </c>
      <c r="E458" s="52">
        <v>1</v>
      </c>
      <c r="F458" s="53" t="s">
        <v>19</v>
      </c>
      <c r="G458" s="53">
        <v>43517</v>
      </c>
      <c r="H458" s="54">
        <v>1</v>
      </c>
      <c r="I458" s="52">
        <v>1</v>
      </c>
      <c r="J458" s="51" t="s">
        <v>27</v>
      </c>
      <c r="K458" s="51"/>
      <c r="L458" s="51" t="b">
        <v>0</v>
      </c>
      <c r="M458" s="13"/>
      <c r="N458" s="13"/>
      <c r="O458" s="13"/>
      <c r="P458" s="13"/>
      <c r="Q458" s="13"/>
      <c r="R458" s="13"/>
      <c r="S458" s="13"/>
      <c r="T458" s="15" t="s">
        <v>130</v>
      </c>
      <c r="U458" s="15" t="b">
        <v>0</v>
      </c>
      <c r="V458" s="15" t="b">
        <v>0</v>
      </c>
      <c r="W458" s="23"/>
      <c r="X458" s="16"/>
      <c r="Y458" s="24"/>
      <c r="Z458" s="17"/>
      <c r="AA458" s="51"/>
      <c r="AB458" s="4"/>
      <c r="AC458" t="str">
        <f t="shared" si="36"/>
        <v>NO</v>
      </c>
      <c r="AD458" t="str">
        <f t="shared" si="37"/>
        <v>Material</v>
      </c>
      <c r="AE458" t="str">
        <f t="shared" si="38"/>
        <v>+Cartridge</v>
      </c>
      <c r="AF458" t="str">
        <f t="shared" si="39"/>
        <v>Material+Cartridge</v>
      </c>
    </row>
    <row r="459" spans="1:32" x14ac:dyDescent="0.25">
      <c r="A459" s="3" t="str">
        <f t="shared" si="35"/>
        <v>75556-4</v>
      </c>
      <c r="B459" s="50">
        <v>75556</v>
      </c>
      <c r="C459" s="51" t="s">
        <v>3014</v>
      </c>
      <c r="D459" s="50">
        <v>4</v>
      </c>
      <c r="E459" s="52">
        <v>1</v>
      </c>
      <c r="F459" s="53" t="s">
        <v>19</v>
      </c>
      <c r="G459" s="53">
        <v>43517</v>
      </c>
      <c r="H459" s="54">
        <v>1</v>
      </c>
      <c r="I459" s="52">
        <v>1</v>
      </c>
      <c r="J459" s="51" t="s">
        <v>27</v>
      </c>
      <c r="K459" s="51"/>
      <c r="L459" s="51" t="b">
        <v>0</v>
      </c>
      <c r="M459" s="3"/>
      <c r="N459" s="3"/>
      <c r="O459" s="3"/>
      <c r="P459" s="3"/>
      <c r="Q459" s="3"/>
      <c r="R459" s="3"/>
      <c r="S459" s="3"/>
      <c r="T459" s="10" t="s">
        <v>130</v>
      </c>
      <c r="U459" s="10" t="b">
        <v>0</v>
      </c>
      <c r="V459" s="10" t="b">
        <v>0</v>
      </c>
      <c r="W459" s="25"/>
      <c r="X459" s="11"/>
      <c r="Y459" s="26"/>
      <c r="Z459" s="12"/>
      <c r="AA459" s="51"/>
      <c r="AB459" s="4"/>
      <c r="AC459" t="str">
        <f t="shared" si="36"/>
        <v>NO</v>
      </c>
      <c r="AD459" t="str">
        <f t="shared" si="37"/>
        <v>Material</v>
      </c>
      <c r="AE459" t="str">
        <f t="shared" si="38"/>
        <v>+Cartridge</v>
      </c>
      <c r="AF459" t="str">
        <f t="shared" si="39"/>
        <v>Material+Cartridge</v>
      </c>
    </row>
    <row r="460" spans="1:32" x14ac:dyDescent="0.25">
      <c r="A460" s="13" t="str">
        <f t="shared" si="35"/>
        <v>75675-1</v>
      </c>
      <c r="B460" s="50">
        <v>75675</v>
      </c>
      <c r="C460" s="51" t="s">
        <v>250</v>
      </c>
      <c r="D460" s="50">
        <v>1</v>
      </c>
      <c r="E460" s="52">
        <v>1</v>
      </c>
      <c r="F460" s="53" t="s">
        <v>18</v>
      </c>
      <c r="G460" s="53">
        <v>43510</v>
      </c>
      <c r="H460" s="54">
        <v>3</v>
      </c>
      <c r="I460" s="52">
        <v>1</v>
      </c>
      <c r="J460" s="51" t="s">
        <v>20</v>
      </c>
      <c r="K460" s="51"/>
      <c r="L460" s="51" t="b">
        <v>0</v>
      </c>
      <c r="M460" s="13"/>
      <c r="N460" s="13"/>
      <c r="O460" s="13"/>
      <c r="P460" s="13"/>
      <c r="Q460" s="13"/>
      <c r="R460" s="13"/>
      <c r="S460" s="13"/>
      <c r="T460" s="15" t="s">
        <v>126</v>
      </c>
      <c r="U460" s="15" t="b">
        <v>0</v>
      </c>
      <c r="V460" s="15" t="b">
        <v>0</v>
      </c>
      <c r="W460" s="23"/>
      <c r="X460" s="16"/>
      <c r="Y460" s="24"/>
      <c r="Z460" s="17"/>
      <c r="AA460" s="51"/>
      <c r="AB460" s="4"/>
      <c r="AC460" t="str">
        <f t="shared" si="36"/>
        <v>NO</v>
      </c>
      <c r="AD460" t="str">
        <f t="shared" si="37"/>
        <v>Material</v>
      </c>
      <c r="AE460" t="str">
        <f t="shared" si="38"/>
        <v>+Cartridge</v>
      </c>
      <c r="AF460" t="str">
        <f t="shared" si="39"/>
        <v>Material+Cartridge</v>
      </c>
    </row>
    <row r="461" spans="1:32" x14ac:dyDescent="0.25">
      <c r="A461" s="3" t="str">
        <f t="shared" si="35"/>
        <v>75675-2</v>
      </c>
      <c r="B461" s="50">
        <v>75675</v>
      </c>
      <c r="C461" s="51" t="s">
        <v>3015</v>
      </c>
      <c r="D461" s="50">
        <v>2</v>
      </c>
      <c r="E461" s="52">
        <v>1</v>
      </c>
      <c r="F461" s="53" t="s">
        <v>18</v>
      </c>
      <c r="G461" s="53">
        <v>43510</v>
      </c>
      <c r="H461" s="54">
        <v>5</v>
      </c>
      <c r="I461" s="52">
        <v>1</v>
      </c>
      <c r="J461" s="51" t="s">
        <v>20</v>
      </c>
      <c r="K461" s="51" t="s">
        <v>168</v>
      </c>
      <c r="L461" s="51" t="b">
        <v>1</v>
      </c>
      <c r="M461" s="3"/>
      <c r="N461" s="3"/>
      <c r="O461" s="3"/>
      <c r="P461" s="3"/>
      <c r="Q461" s="3"/>
      <c r="R461" s="3"/>
      <c r="S461" s="3"/>
      <c r="T461" s="10" t="s">
        <v>126</v>
      </c>
      <c r="U461" s="10" t="b">
        <v>0</v>
      </c>
      <c r="V461" s="10" t="b">
        <v>0</v>
      </c>
      <c r="W461" s="25"/>
      <c r="X461" s="11"/>
      <c r="Y461" s="26"/>
      <c r="Z461" s="12"/>
      <c r="AA461" s="51"/>
      <c r="AB461" s="4"/>
      <c r="AC461" t="str">
        <f t="shared" si="36"/>
        <v>NO</v>
      </c>
      <c r="AD461" t="str">
        <f t="shared" si="37"/>
        <v>Material</v>
      </c>
      <c r="AE461" t="str">
        <f t="shared" si="38"/>
        <v>+Cartridge</v>
      </c>
      <c r="AF461" t="str">
        <f t="shared" si="39"/>
        <v>Material+Cartridge</v>
      </c>
    </row>
    <row r="462" spans="1:32" x14ac:dyDescent="0.25">
      <c r="A462" s="13" t="str">
        <f t="shared" si="35"/>
        <v>75692-11</v>
      </c>
      <c r="B462" s="50">
        <v>75692</v>
      </c>
      <c r="C462" s="51" t="s">
        <v>326</v>
      </c>
      <c r="D462" s="50">
        <v>11</v>
      </c>
      <c r="E462" s="52">
        <v>1</v>
      </c>
      <c r="F462" s="53" t="s">
        <v>19</v>
      </c>
      <c r="G462" s="53">
        <v>43481</v>
      </c>
      <c r="H462" s="54">
        <v>5</v>
      </c>
      <c r="I462" s="52">
        <v>1</v>
      </c>
      <c r="J462" s="51" t="s">
        <v>37</v>
      </c>
      <c r="K462" s="51" t="s">
        <v>208</v>
      </c>
      <c r="L462" s="51" t="b">
        <v>0</v>
      </c>
      <c r="M462" s="13" t="s">
        <v>126</v>
      </c>
      <c r="N462" s="13" t="s">
        <v>126</v>
      </c>
      <c r="O462" s="13" t="s">
        <v>143</v>
      </c>
      <c r="P462" s="13" t="s">
        <v>143</v>
      </c>
      <c r="Q462" s="13" t="s">
        <v>143</v>
      </c>
      <c r="R462" s="13"/>
      <c r="S462" s="13" t="s">
        <v>126</v>
      </c>
      <c r="T462" s="15" t="s">
        <v>125</v>
      </c>
      <c r="U462" s="15" t="b">
        <v>1</v>
      </c>
      <c r="V462" s="15" t="b">
        <v>0</v>
      </c>
      <c r="W462" s="23">
        <v>43493.670219907406</v>
      </c>
      <c r="X462" s="16">
        <v>13</v>
      </c>
      <c r="Y462" s="24">
        <v>43473</v>
      </c>
      <c r="Z462" s="17"/>
      <c r="AA462" s="51"/>
      <c r="AB462" s="4"/>
      <c r="AC462" t="str">
        <f t="shared" si="36"/>
        <v>NO</v>
      </c>
      <c r="AD462" t="str">
        <f t="shared" si="37"/>
        <v/>
      </c>
      <c r="AE462" t="str">
        <f t="shared" si="38"/>
        <v/>
      </c>
      <c r="AF462" t="str">
        <f t="shared" si="39"/>
        <v/>
      </c>
    </row>
    <row r="463" spans="1:32" x14ac:dyDescent="0.25">
      <c r="A463" s="3" t="str">
        <f t="shared" si="35"/>
        <v>75693-12</v>
      </c>
      <c r="B463" s="50">
        <v>75693</v>
      </c>
      <c r="C463" s="51" t="s">
        <v>3016</v>
      </c>
      <c r="D463" s="50">
        <v>12</v>
      </c>
      <c r="E463" s="52">
        <v>1</v>
      </c>
      <c r="F463" s="53" t="s">
        <v>18</v>
      </c>
      <c r="G463" s="53">
        <v>43500</v>
      </c>
      <c r="H463" s="54">
        <v>3</v>
      </c>
      <c r="I463" s="52">
        <v>7</v>
      </c>
      <c r="J463" s="51" t="s">
        <v>20</v>
      </c>
      <c r="K463" s="51" t="s">
        <v>168</v>
      </c>
      <c r="L463" s="51" t="b">
        <v>1</v>
      </c>
      <c r="M463" s="3"/>
      <c r="N463" s="3"/>
      <c r="O463" s="3"/>
      <c r="P463" s="3"/>
      <c r="Q463" s="3" t="s">
        <v>143</v>
      </c>
      <c r="R463" s="3"/>
      <c r="S463" s="3" t="s">
        <v>126</v>
      </c>
      <c r="T463" s="10" t="s">
        <v>125</v>
      </c>
      <c r="U463" s="10" t="b">
        <v>0</v>
      </c>
      <c r="V463" s="10" t="b">
        <v>0</v>
      </c>
      <c r="W463" s="25"/>
      <c r="X463" s="11"/>
      <c r="Y463" s="26">
        <v>43501</v>
      </c>
      <c r="Z463" s="12" t="s">
        <v>308</v>
      </c>
      <c r="AA463" s="51"/>
      <c r="AB463" s="4"/>
      <c r="AC463" t="str">
        <f t="shared" si="36"/>
        <v>NO</v>
      </c>
      <c r="AD463" t="str">
        <f t="shared" si="37"/>
        <v>Material</v>
      </c>
      <c r="AE463" t="str">
        <f t="shared" si="38"/>
        <v/>
      </c>
      <c r="AF463" t="str">
        <f t="shared" si="39"/>
        <v>Material</v>
      </c>
    </row>
    <row r="464" spans="1:32" x14ac:dyDescent="0.25">
      <c r="A464" s="13" t="str">
        <f t="shared" si="35"/>
        <v>75693-13</v>
      </c>
      <c r="B464" s="50">
        <v>75693</v>
      </c>
      <c r="C464" s="51" t="s">
        <v>3017</v>
      </c>
      <c r="D464" s="50">
        <v>13</v>
      </c>
      <c r="E464" s="52">
        <v>1</v>
      </c>
      <c r="F464" s="53" t="s">
        <v>18</v>
      </c>
      <c r="G464" s="53">
        <v>43500</v>
      </c>
      <c r="H464" s="54">
        <v>3</v>
      </c>
      <c r="I464" s="52">
        <v>7</v>
      </c>
      <c r="J464" s="51" t="s">
        <v>20</v>
      </c>
      <c r="K464" s="51" t="s">
        <v>168</v>
      </c>
      <c r="L464" s="51" t="b">
        <v>1</v>
      </c>
      <c r="M464" s="13"/>
      <c r="N464" s="13"/>
      <c r="O464" s="13"/>
      <c r="P464" s="13"/>
      <c r="Q464" s="13" t="s">
        <v>143</v>
      </c>
      <c r="R464" s="13"/>
      <c r="S464" s="13" t="s">
        <v>126</v>
      </c>
      <c r="T464" s="15" t="s">
        <v>125</v>
      </c>
      <c r="U464" s="15" t="b">
        <v>0</v>
      </c>
      <c r="V464" s="15" t="b">
        <v>0</v>
      </c>
      <c r="W464" s="23"/>
      <c r="X464" s="16">
        <v>19</v>
      </c>
      <c r="Y464" s="24">
        <v>43501</v>
      </c>
      <c r="Z464" s="17" t="s">
        <v>308</v>
      </c>
      <c r="AA464" s="51"/>
      <c r="AB464" s="4"/>
      <c r="AC464" t="str">
        <f t="shared" si="36"/>
        <v>NO</v>
      </c>
      <c r="AD464" t="str">
        <f t="shared" si="37"/>
        <v>Material</v>
      </c>
      <c r="AE464" t="str">
        <f t="shared" si="38"/>
        <v/>
      </c>
      <c r="AF464" t="str">
        <f t="shared" si="39"/>
        <v>Material</v>
      </c>
    </row>
    <row r="465" spans="1:32" x14ac:dyDescent="0.25">
      <c r="A465" s="3" t="str">
        <f t="shared" si="35"/>
        <v>75693-14</v>
      </c>
      <c r="B465" s="50">
        <v>75693</v>
      </c>
      <c r="C465" s="51" t="s">
        <v>3018</v>
      </c>
      <c r="D465" s="50">
        <v>14</v>
      </c>
      <c r="E465" s="52">
        <v>1</v>
      </c>
      <c r="F465" s="53" t="s">
        <v>18</v>
      </c>
      <c r="G465" s="53">
        <v>43500</v>
      </c>
      <c r="H465" s="54">
        <v>3</v>
      </c>
      <c r="I465" s="52">
        <v>7</v>
      </c>
      <c r="J465" s="51" t="s">
        <v>20</v>
      </c>
      <c r="K465" s="51" t="s">
        <v>168</v>
      </c>
      <c r="L465" s="51" t="b">
        <v>1</v>
      </c>
      <c r="M465" s="3"/>
      <c r="N465" s="3"/>
      <c r="O465" s="3"/>
      <c r="P465" s="3" t="s">
        <v>143</v>
      </c>
      <c r="Q465" s="3" t="s">
        <v>143</v>
      </c>
      <c r="R465" s="3"/>
      <c r="S465" s="3" t="s">
        <v>126</v>
      </c>
      <c r="T465" s="10" t="s">
        <v>125</v>
      </c>
      <c r="U465" s="10" t="b">
        <v>0</v>
      </c>
      <c r="V465" s="10" t="b">
        <v>0</v>
      </c>
      <c r="W465" s="25"/>
      <c r="X465" s="11">
        <v>19</v>
      </c>
      <c r="Y465" s="26">
        <v>43501</v>
      </c>
      <c r="Z465" s="12" t="s">
        <v>308</v>
      </c>
      <c r="AA465" s="51"/>
      <c r="AB465" s="4"/>
      <c r="AC465" t="str">
        <f t="shared" si="36"/>
        <v>NO</v>
      </c>
      <c r="AD465" t="str">
        <f t="shared" si="37"/>
        <v>Material</v>
      </c>
      <c r="AE465" t="str">
        <f t="shared" si="38"/>
        <v/>
      </c>
      <c r="AF465" t="str">
        <f t="shared" si="39"/>
        <v>Material</v>
      </c>
    </row>
    <row r="466" spans="1:32" x14ac:dyDescent="0.25">
      <c r="A466" s="13" t="str">
        <f t="shared" si="35"/>
        <v>75693-17</v>
      </c>
      <c r="B466" s="50">
        <v>75693</v>
      </c>
      <c r="C466" s="51" t="s">
        <v>3019</v>
      </c>
      <c r="D466" s="50">
        <v>17</v>
      </c>
      <c r="E466" s="52">
        <v>1</v>
      </c>
      <c r="F466" s="53" t="s">
        <v>18</v>
      </c>
      <c r="G466" s="53">
        <v>43500</v>
      </c>
      <c r="H466" s="54">
        <v>3</v>
      </c>
      <c r="I466" s="52">
        <v>7</v>
      </c>
      <c r="J466" s="51" t="s">
        <v>20</v>
      </c>
      <c r="K466" s="51"/>
      <c r="L466" s="51" t="b">
        <v>0</v>
      </c>
      <c r="M466" s="13"/>
      <c r="N466" s="13"/>
      <c r="O466" s="13"/>
      <c r="P466" s="13" t="s">
        <v>143</v>
      </c>
      <c r="Q466" s="13" t="s">
        <v>143</v>
      </c>
      <c r="R466" s="13"/>
      <c r="S466" s="13" t="s">
        <v>126</v>
      </c>
      <c r="T466" s="15" t="s">
        <v>125</v>
      </c>
      <c r="U466" s="15" t="b">
        <v>0</v>
      </c>
      <c r="V466" s="15" t="b">
        <v>0</v>
      </c>
      <c r="W466" s="23"/>
      <c r="X466" s="16">
        <v>41</v>
      </c>
      <c r="Y466" s="24">
        <v>43501</v>
      </c>
      <c r="Z466" s="17" t="s">
        <v>308</v>
      </c>
      <c r="AA466" s="51"/>
      <c r="AB466" s="4"/>
      <c r="AC466" t="str">
        <f t="shared" si="36"/>
        <v>NO</v>
      </c>
      <c r="AD466" t="str">
        <f t="shared" si="37"/>
        <v>Material</v>
      </c>
      <c r="AE466" t="str">
        <f t="shared" si="38"/>
        <v/>
      </c>
      <c r="AF466" t="str">
        <f t="shared" si="39"/>
        <v>Material</v>
      </c>
    </row>
    <row r="467" spans="1:32" x14ac:dyDescent="0.25">
      <c r="A467" s="3" t="str">
        <f t="shared" si="35"/>
        <v>75693-18</v>
      </c>
      <c r="B467" s="50">
        <v>75693</v>
      </c>
      <c r="C467" s="51" t="s">
        <v>3020</v>
      </c>
      <c r="D467" s="50">
        <v>18</v>
      </c>
      <c r="E467" s="52">
        <v>1</v>
      </c>
      <c r="F467" s="53" t="s">
        <v>18</v>
      </c>
      <c r="G467" s="53">
        <v>43500</v>
      </c>
      <c r="H467" s="54">
        <v>2</v>
      </c>
      <c r="I467" s="52">
        <v>7</v>
      </c>
      <c r="J467" s="51" t="s">
        <v>20</v>
      </c>
      <c r="K467" s="51"/>
      <c r="L467" s="51" t="b">
        <v>0</v>
      </c>
      <c r="M467" s="3"/>
      <c r="N467" s="3"/>
      <c r="O467" s="3"/>
      <c r="P467" s="3"/>
      <c r="Q467" s="3" t="s">
        <v>143</v>
      </c>
      <c r="R467" s="3"/>
      <c r="S467" s="3" t="s">
        <v>126</v>
      </c>
      <c r="T467" s="10" t="s">
        <v>125</v>
      </c>
      <c r="U467" s="10" t="b">
        <v>0</v>
      </c>
      <c r="V467" s="10" t="b">
        <v>0</v>
      </c>
      <c r="W467" s="25"/>
      <c r="X467" s="11">
        <v>41</v>
      </c>
      <c r="Y467" s="26">
        <v>43501</v>
      </c>
      <c r="Z467" s="12" t="s">
        <v>308</v>
      </c>
      <c r="AA467" s="51"/>
      <c r="AB467" s="4"/>
      <c r="AC467" t="str">
        <f t="shared" si="36"/>
        <v>NO</v>
      </c>
      <c r="AD467" t="str">
        <f t="shared" si="37"/>
        <v>Material</v>
      </c>
      <c r="AE467" t="str">
        <f t="shared" si="38"/>
        <v/>
      </c>
      <c r="AF467" t="str">
        <f t="shared" si="39"/>
        <v>Material</v>
      </c>
    </row>
    <row r="468" spans="1:32" x14ac:dyDescent="0.25">
      <c r="A468" s="13" t="str">
        <f t="shared" si="35"/>
        <v>75693-19</v>
      </c>
      <c r="B468" s="50">
        <v>75693</v>
      </c>
      <c r="C468" s="51" t="s">
        <v>3021</v>
      </c>
      <c r="D468" s="50">
        <v>19</v>
      </c>
      <c r="E468" s="52">
        <v>1</v>
      </c>
      <c r="F468" s="53" t="s">
        <v>18</v>
      </c>
      <c r="G468" s="53">
        <v>43500</v>
      </c>
      <c r="H468" s="54">
        <v>1</v>
      </c>
      <c r="I468" s="52">
        <v>7</v>
      </c>
      <c r="J468" s="51" t="s">
        <v>20</v>
      </c>
      <c r="K468" s="51"/>
      <c r="L468" s="51" t="b">
        <v>0</v>
      </c>
      <c r="M468" s="13"/>
      <c r="N468" s="13"/>
      <c r="O468" s="13"/>
      <c r="P468" s="13" t="s">
        <v>143</v>
      </c>
      <c r="Q468" s="13" t="s">
        <v>143</v>
      </c>
      <c r="R468" s="13"/>
      <c r="S468" s="13" t="s">
        <v>126</v>
      </c>
      <c r="T468" s="15" t="s">
        <v>125</v>
      </c>
      <c r="U468" s="15" t="b">
        <v>0</v>
      </c>
      <c r="V468" s="15" t="b">
        <v>0</v>
      </c>
      <c r="W468" s="23"/>
      <c r="X468" s="16"/>
      <c r="Y468" s="24">
        <v>43501</v>
      </c>
      <c r="Z468" s="17" t="s">
        <v>308</v>
      </c>
      <c r="AA468" s="51"/>
      <c r="AB468" s="4"/>
      <c r="AC468" t="str">
        <f t="shared" si="36"/>
        <v>NO</v>
      </c>
      <c r="AD468" t="str">
        <f t="shared" si="37"/>
        <v>Material</v>
      </c>
      <c r="AE468" t="str">
        <f t="shared" si="38"/>
        <v/>
      </c>
      <c r="AF468" t="str">
        <f t="shared" si="39"/>
        <v>Material</v>
      </c>
    </row>
    <row r="469" spans="1:32" x14ac:dyDescent="0.25">
      <c r="A469" s="3" t="str">
        <f t="shared" si="35"/>
        <v>75693-20</v>
      </c>
      <c r="B469" s="50">
        <v>75693</v>
      </c>
      <c r="C469" s="51" t="s">
        <v>3022</v>
      </c>
      <c r="D469" s="50">
        <v>20</v>
      </c>
      <c r="E469" s="52">
        <v>1</v>
      </c>
      <c r="F469" s="53" t="s">
        <v>18</v>
      </c>
      <c r="G469" s="53">
        <v>43500</v>
      </c>
      <c r="H469" s="54">
        <v>1</v>
      </c>
      <c r="I469" s="52">
        <v>7</v>
      </c>
      <c r="J469" s="51" t="s">
        <v>20</v>
      </c>
      <c r="K469" s="51"/>
      <c r="L469" s="51" t="b">
        <v>0</v>
      </c>
      <c r="M469" s="3"/>
      <c r="N469" s="3"/>
      <c r="O469" s="3"/>
      <c r="P469" s="3" t="s">
        <v>143</v>
      </c>
      <c r="Q469" s="3" t="s">
        <v>143</v>
      </c>
      <c r="R469" s="3"/>
      <c r="S469" s="3" t="s">
        <v>126</v>
      </c>
      <c r="T469" s="10" t="s">
        <v>125</v>
      </c>
      <c r="U469" s="10" t="b">
        <v>0</v>
      </c>
      <c r="V469" s="10" t="b">
        <v>0</v>
      </c>
      <c r="W469" s="25"/>
      <c r="X469" s="11"/>
      <c r="Y469" s="26">
        <v>43501</v>
      </c>
      <c r="Z469" s="12" t="s">
        <v>308</v>
      </c>
      <c r="AA469" s="51"/>
      <c r="AB469" s="4"/>
      <c r="AC469" t="str">
        <f t="shared" si="36"/>
        <v>NO</v>
      </c>
      <c r="AD469" t="str">
        <f t="shared" si="37"/>
        <v>Material</v>
      </c>
      <c r="AE469" t="str">
        <f t="shared" si="38"/>
        <v/>
      </c>
      <c r="AF469" t="str">
        <f t="shared" si="39"/>
        <v>Material</v>
      </c>
    </row>
    <row r="470" spans="1:32" x14ac:dyDescent="0.25">
      <c r="A470" s="13" t="str">
        <f t="shared" si="35"/>
        <v>75693-21</v>
      </c>
      <c r="B470" s="50">
        <v>75693</v>
      </c>
      <c r="C470" s="51" t="s">
        <v>3022</v>
      </c>
      <c r="D470" s="50">
        <v>21</v>
      </c>
      <c r="E470" s="52">
        <v>1</v>
      </c>
      <c r="F470" s="53" t="s">
        <v>18</v>
      </c>
      <c r="G470" s="53">
        <v>43500</v>
      </c>
      <c r="H470" s="54">
        <v>1</v>
      </c>
      <c r="I470" s="52">
        <v>7</v>
      </c>
      <c r="J470" s="51" t="s">
        <v>20</v>
      </c>
      <c r="K470" s="51"/>
      <c r="L470" s="51" t="b">
        <v>0</v>
      </c>
      <c r="M470" s="13"/>
      <c r="N470" s="13"/>
      <c r="O470" s="13"/>
      <c r="P470" s="13" t="s">
        <v>143</v>
      </c>
      <c r="Q470" s="13" t="s">
        <v>143</v>
      </c>
      <c r="R470" s="13"/>
      <c r="S470" s="13" t="s">
        <v>126</v>
      </c>
      <c r="T470" s="15" t="s">
        <v>125</v>
      </c>
      <c r="U470" s="15" t="b">
        <v>0</v>
      </c>
      <c r="V470" s="15" t="b">
        <v>0</v>
      </c>
      <c r="W470" s="23"/>
      <c r="X470" s="16"/>
      <c r="Y470" s="24">
        <v>43501</v>
      </c>
      <c r="Z470" s="17" t="s">
        <v>308</v>
      </c>
      <c r="AA470" s="51"/>
      <c r="AB470" s="4"/>
      <c r="AC470" t="str">
        <f t="shared" si="36"/>
        <v>NO</v>
      </c>
      <c r="AD470" t="str">
        <f t="shared" si="37"/>
        <v>Material</v>
      </c>
      <c r="AE470" t="str">
        <f t="shared" si="38"/>
        <v/>
      </c>
      <c r="AF470" t="str">
        <f t="shared" si="39"/>
        <v>Material</v>
      </c>
    </row>
    <row r="471" spans="1:32" x14ac:dyDescent="0.25">
      <c r="A471" s="3" t="str">
        <f t="shared" si="35"/>
        <v>75693-22</v>
      </c>
      <c r="B471" s="50">
        <v>75693</v>
      </c>
      <c r="C471" s="51" t="s">
        <v>3023</v>
      </c>
      <c r="D471" s="50">
        <v>22</v>
      </c>
      <c r="E471" s="52">
        <v>1</v>
      </c>
      <c r="F471" s="53" t="s">
        <v>18</v>
      </c>
      <c r="G471" s="53">
        <v>43500</v>
      </c>
      <c r="H471" s="54">
        <v>3</v>
      </c>
      <c r="I471" s="52">
        <v>7</v>
      </c>
      <c r="J471" s="51" t="s">
        <v>20</v>
      </c>
      <c r="K471" s="51"/>
      <c r="L471" s="51" t="b">
        <v>0</v>
      </c>
      <c r="M471" s="3"/>
      <c r="N471" s="3"/>
      <c r="O471" s="3"/>
      <c r="P471" s="3" t="s">
        <v>143</v>
      </c>
      <c r="Q471" s="3" t="s">
        <v>143</v>
      </c>
      <c r="R471" s="3"/>
      <c r="S471" s="3" t="s">
        <v>126</v>
      </c>
      <c r="T471" s="10" t="s">
        <v>125</v>
      </c>
      <c r="U471" s="10" t="b">
        <v>0</v>
      </c>
      <c r="V471" s="10" t="b">
        <v>0</v>
      </c>
      <c r="W471" s="25"/>
      <c r="X471" s="11"/>
      <c r="Y471" s="26">
        <v>43501</v>
      </c>
      <c r="Z471" s="12" t="s">
        <v>308</v>
      </c>
      <c r="AA471" s="51"/>
      <c r="AB471" s="4"/>
      <c r="AC471" t="str">
        <f t="shared" si="36"/>
        <v>NO</v>
      </c>
      <c r="AD471" t="str">
        <f t="shared" si="37"/>
        <v>Material</v>
      </c>
      <c r="AE471" t="str">
        <f t="shared" si="38"/>
        <v/>
      </c>
      <c r="AF471" t="str">
        <f t="shared" si="39"/>
        <v>Material</v>
      </c>
    </row>
    <row r="472" spans="1:32" x14ac:dyDescent="0.25">
      <c r="A472" s="13" t="str">
        <f t="shared" si="35"/>
        <v>75693-23</v>
      </c>
      <c r="B472" s="50">
        <v>75693</v>
      </c>
      <c r="C472" s="51" t="s">
        <v>3024</v>
      </c>
      <c r="D472" s="50">
        <v>23</v>
      </c>
      <c r="E472" s="52">
        <v>1</v>
      </c>
      <c r="F472" s="53" t="s">
        <v>18</v>
      </c>
      <c r="G472" s="53">
        <v>43500</v>
      </c>
      <c r="H472" s="54">
        <v>1</v>
      </c>
      <c r="I472" s="52">
        <v>7</v>
      </c>
      <c r="J472" s="51" t="s">
        <v>20</v>
      </c>
      <c r="K472" s="51"/>
      <c r="L472" s="51" t="b">
        <v>0</v>
      </c>
      <c r="M472" s="13"/>
      <c r="N472" s="13"/>
      <c r="O472" s="13"/>
      <c r="P472" s="13" t="s">
        <v>143</v>
      </c>
      <c r="Q472" s="13" t="s">
        <v>143</v>
      </c>
      <c r="R472" s="13"/>
      <c r="S472" s="13" t="s">
        <v>126</v>
      </c>
      <c r="T472" s="15" t="s">
        <v>125</v>
      </c>
      <c r="U472" s="15" t="b">
        <v>0</v>
      </c>
      <c r="V472" s="15" t="b">
        <v>0</v>
      </c>
      <c r="W472" s="23"/>
      <c r="X472" s="16"/>
      <c r="Y472" s="24">
        <v>43501</v>
      </c>
      <c r="Z472" s="24" t="s">
        <v>308</v>
      </c>
      <c r="AA472" s="51"/>
      <c r="AB472" s="4"/>
      <c r="AC472" t="str">
        <f t="shared" si="36"/>
        <v>NO</v>
      </c>
      <c r="AD472" t="str">
        <f t="shared" si="37"/>
        <v>Material</v>
      </c>
      <c r="AE472" t="str">
        <f t="shared" si="38"/>
        <v/>
      </c>
      <c r="AF472" t="str">
        <f t="shared" si="39"/>
        <v>Material</v>
      </c>
    </row>
    <row r="473" spans="1:32" x14ac:dyDescent="0.25">
      <c r="A473" s="3" t="str">
        <f t="shared" si="35"/>
        <v>75693-24</v>
      </c>
      <c r="B473" s="50">
        <v>75693</v>
      </c>
      <c r="C473" s="51" t="s">
        <v>3025</v>
      </c>
      <c r="D473" s="50">
        <v>24</v>
      </c>
      <c r="E473" s="52">
        <v>1</v>
      </c>
      <c r="F473" s="53" t="s">
        <v>18</v>
      </c>
      <c r="G473" s="53">
        <v>43500</v>
      </c>
      <c r="H473" s="54">
        <v>1</v>
      </c>
      <c r="I473" s="52">
        <v>7</v>
      </c>
      <c r="J473" s="51" t="s">
        <v>20</v>
      </c>
      <c r="K473" s="51" t="s">
        <v>185</v>
      </c>
      <c r="L473" s="51" t="b">
        <v>1</v>
      </c>
      <c r="M473" s="3"/>
      <c r="N473" s="3"/>
      <c r="O473" s="3"/>
      <c r="P473" s="3" t="s">
        <v>143</v>
      </c>
      <c r="Q473" s="3" t="s">
        <v>143</v>
      </c>
      <c r="R473" s="3"/>
      <c r="S473" s="3" t="s">
        <v>126</v>
      </c>
      <c r="T473" s="10" t="s">
        <v>125</v>
      </c>
      <c r="U473" s="10" t="b">
        <v>0</v>
      </c>
      <c r="V473" s="10" t="b">
        <v>0</v>
      </c>
      <c r="W473" s="25"/>
      <c r="X473" s="11"/>
      <c r="Y473" s="26">
        <v>43501</v>
      </c>
      <c r="Z473" s="26" t="s">
        <v>308</v>
      </c>
      <c r="AA473" s="51"/>
      <c r="AB473" s="4"/>
      <c r="AC473" t="str">
        <f t="shared" si="36"/>
        <v>NO</v>
      </c>
      <c r="AD473" t="str">
        <f t="shared" si="37"/>
        <v>Material</v>
      </c>
      <c r="AE473" t="str">
        <f t="shared" si="38"/>
        <v/>
      </c>
      <c r="AF473" t="str">
        <f t="shared" si="39"/>
        <v>Material</v>
      </c>
    </row>
    <row r="474" spans="1:32" x14ac:dyDescent="0.25">
      <c r="A474" s="13" t="str">
        <f t="shared" si="35"/>
        <v>75693-25</v>
      </c>
      <c r="B474" s="50">
        <v>75693</v>
      </c>
      <c r="C474" s="51" t="s">
        <v>3026</v>
      </c>
      <c r="D474" s="50">
        <v>25</v>
      </c>
      <c r="E474" s="52">
        <v>1</v>
      </c>
      <c r="F474" s="53" t="s">
        <v>18</v>
      </c>
      <c r="G474" s="53">
        <v>43500</v>
      </c>
      <c r="H474" s="54">
        <v>1</v>
      </c>
      <c r="I474" s="52">
        <v>7</v>
      </c>
      <c r="J474" s="51" t="s">
        <v>20</v>
      </c>
      <c r="K474" s="51"/>
      <c r="L474" s="51" t="b">
        <v>0</v>
      </c>
      <c r="M474" s="13"/>
      <c r="N474" s="13"/>
      <c r="O474" s="13"/>
      <c r="P474" s="13" t="s">
        <v>143</v>
      </c>
      <c r="Q474" s="13" t="s">
        <v>143</v>
      </c>
      <c r="R474" s="13"/>
      <c r="S474" s="13" t="s">
        <v>126</v>
      </c>
      <c r="T474" s="15" t="s">
        <v>125</v>
      </c>
      <c r="U474" s="15" t="b">
        <v>0</v>
      </c>
      <c r="V474" s="15" t="b">
        <v>0</v>
      </c>
      <c r="W474" s="23"/>
      <c r="X474" s="16"/>
      <c r="Y474" s="24">
        <v>43501</v>
      </c>
      <c r="Z474" s="24" t="s">
        <v>308</v>
      </c>
      <c r="AA474" s="51"/>
      <c r="AB474" s="4"/>
      <c r="AC474" t="str">
        <f t="shared" si="36"/>
        <v>NO</v>
      </c>
      <c r="AD474" t="str">
        <f t="shared" si="37"/>
        <v>Material</v>
      </c>
      <c r="AE474" t="str">
        <f t="shared" si="38"/>
        <v/>
      </c>
      <c r="AF474" t="str">
        <f t="shared" si="39"/>
        <v>Material</v>
      </c>
    </row>
    <row r="475" spans="1:32" x14ac:dyDescent="0.25">
      <c r="A475" s="3" t="str">
        <f t="shared" si="35"/>
        <v>75693-26</v>
      </c>
      <c r="B475" s="50">
        <v>75693</v>
      </c>
      <c r="C475" s="51" t="s">
        <v>3026</v>
      </c>
      <c r="D475" s="50">
        <v>26</v>
      </c>
      <c r="E475" s="52">
        <v>1</v>
      </c>
      <c r="F475" s="53" t="s">
        <v>18</v>
      </c>
      <c r="G475" s="53">
        <v>43500</v>
      </c>
      <c r="H475" s="54">
        <v>1</v>
      </c>
      <c r="I475" s="52">
        <v>7</v>
      </c>
      <c r="J475" s="51" t="s">
        <v>20</v>
      </c>
      <c r="K475" s="51"/>
      <c r="L475" s="51" t="b">
        <v>0</v>
      </c>
      <c r="M475" s="3"/>
      <c r="N475" s="3"/>
      <c r="O475" s="3"/>
      <c r="P475" s="3" t="s">
        <v>143</v>
      </c>
      <c r="Q475" s="3" t="s">
        <v>143</v>
      </c>
      <c r="R475" s="3"/>
      <c r="S475" s="3" t="s">
        <v>126</v>
      </c>
      <c r="T475" s="10" t="s">
        <v>125</v>
      </c>
      <c r="U475" s="10" t="b">
        <v>0</v>
      </c>
      <c r="V475" s="10" t="b">
        <v>0</v>
      </c>
      <c r="W475" s="25"/>
      <c r="X475" s="11"/>
      <c r="Y475" s="26">
        <v>43501</v>
      </c>
      <c r="Z475" s="26" t="s">
        <v>308</v>
      </c>
      <c r="AA475" s="51"/>
      <c r="AB475" s="4"/>
      <c r="AC475" t="str">
        <f t="shared" si="36"/>
        <v>NO</v>
      </c>
      <c r="AD475" t="str">
        <f t="shared" si="37"/>
        <v>Material</v>
      </c>
      <c r="AE475" t="str">
        <f t="shared" si="38"/>
        <v/>
      </c>
      <c r="AF475" t="str">
        <f t="shared" si="39"/>
        <v>Material</v>
      </c>
    </row>
    <row r="476" spans="1:32" x14ac:dyDescent="0.25">
      <c r="A476" s="13" t="str">
        <f t="shared" si="35"/>
        <v>75693-27</v>
      </c>
      <c r="B476" s="50">
        <v>75693</v>
      </c>
      <c r="C476" s="51" t="s">
        <v>3027</v>
      </c>
      <c r="D476" s="50">
        <v>27</v>
      </c>
      <c r="E476" s="52">
        <v>1</v>
      </c>
      <c r="F476" s="53" t="s">
        <v>18</v>
      </c>
      <c r="G476" s="53">
        <v>43500</v>
      </c>
      <c r="H476" s="54">
        <v>1</v>
      </c>
      <c r="I476" s="52">
        <v>7</v>
      </c>
      <c r="J476" s="51" t="s">
        <v>20</v>
      </c>
      <c r="K476" s="51"/>
      <c r="L476" s="51" t="b">
        <v>0</v>
      </c>
      <c r="M476" s="13"/>
      <c r="N476" s="13"/>
      <c r="O476" s="13"/>
      <c r="P476" s="13" t="s">
        <v>143</v>
      </c>
      <c r="Q476" s="13" t="s">
        <v>143</v>
      </c>
      <c r="R476" s="13"/>
      <c r="S476" s="13" t="s">
        <v>126</v>
      </c>
      <c r="T476" s="15" t="s">
        <v>125</v>
      </c>
      <c r="U476" s="15" t="b">
        <v>0</v>
      </c>
      <c r="V476" s="15" t="b">
        <v>0</v>
      </c>
      <c r="W476" s="23"/>
      <c r="X476" s="16"/>
      <c r="Y476" s="24">
        <v>43501</v>
      </c>
      <c r="Z476" s="17" t="s">
        <v>308</v>
      </c>
      <c r="AA476" s="51"/>
      <c r="AB476" s="4"/>
      <c r="AC476" t="str">
        <f t="shared" si="36"/>
        <v>NO</v>
      </c>
      <c r="AD476" t="str">
        <f t="shared" si="37"/>
        <v>Material</v>
      </c>
      <c r="AE476" t="str">
        <f t="shared" si="38"/>
        <v/>
      </c>
      <c r="AF476" t="str">
        <f t="shared" si="39"/>
        <v>Material</v>
      </c>
    </row>
    <row r="477" spans="1:32" x14ac:dyDescent="0.25">
      <c r="A477" s="3" t="str">
        <f t="shared" si="35"/>
        <v>75693-28</v>
      </c>
      <c r="B477" s="50">
        <v>75693</v>
      </c>
      <c r="C477" s="51" t="s">
        <v>3028</v>
      </c>
      <c r="D477" s="50">
        <v>28</v>
      </c>
      <c r="E477" s="52">
        <v>1</v>
      </c>
      <c r="F477" s="53" t="s">
        <v>18</v>
      </c>
      <c r="G477" s="53">
        <v>43500</v>
      </c>
      <c r="H477" s="54">
        <v>1</v>
      </c>
      <c r="I477" s="52">
        <v>7</v>
      </c>
      <c r="J477" s="51" t="s">
        <v>20</v>
      </c>
      <c r="K477" s="51"/>
      <c r="L477" s="51" t="b">
        <v>0</v>
      </c>
      <c r="M477" s="3"/>
      <c r="N477" s="3"/>
      <c r="O477" s="3"/>
      <c r="P477" s="3" t="s">
        <v>143</v>
      </c>
      <c r="Q477" s="3" t="s">
        <v>143</v>
      </c>
      <c r="R477" s="3"/>
      <c r="S477" s="3" t="s">
        <v>126</v>
      </c>
      <c r="T477" s="10" t="s">
        <v>125</v>
      </c>
      <c r="U477" s="10" t="b">
        <v>0</v>
      </c>
      <c r="V477" s="10" t="b">
        <v>0</v>
      </c>
      <c r="W477" s="25"/>
      <c r="X477" s="11"/>
      <c r="Y477" s="26">
        <v>43501</v>
      </c>
      <c r="Z477" s="12" t="s">
        <v>308</v>
      </c>
      <c r="AA477" s="51"/>
      <c r="AB477" s="4"/>
      <c r="AC477" t="str">
        <f t="shared" si="36"/>
        <v>NO</v>
      </c>
      <c r="AD477" t="str">
        <f t="shared" si="37"/>
        <v>Material</v>
      </c>
      <c r="AE477" t="str">
        <f t="shared" si="38"/>
        <v/>
      </c>
      <c r="AF477" t="str">
        <f t="shared" si="39"/>
        <v>Material</v>
      </c>
    </row>
    <row r="478" spans="1:32" x14ac:dyDescent="0.25">
      <c r="A478" s="13" t="str">
        <f t="shared" si="35"/>
        <v>75693-29</v>
      </c>
      <c r="B478" s="50">
        <v>75693</v>
      </c>
      <c r="C478" s="51" t="s">
        <v>3029</v>
      </c>
      <c r="D478" s="50">
        <v>29</v>
      </c>
      <c r="E478" s="52">
        <v>1</v>
      </c>
      <c r="F478" s="53" t="s">
        <v>18</v>
      </c>
      <c r="G478" s="53">
        <v>43500</v>
      </c>
      <c r="H478" s="54">
        <v>2</v>
      </c>
      <c r="I478" s="52">
        <v>7</v>
      </c>
      <c r="J478" s="51" t="s">
        <v>20</v>
      </c>
      <c r="K478" s="51"/>
      <c r="L478" s="51" t="b">
        <v>0</v>
      </c>
      <c r="M478" s="13"/>
      <c r="N478" s="13"/>
      <c r="O478" s="13"/>
      <c r="P478" s="13"/>
      <c r="Q478" s="13" t="s">
        <v>143</v>
      </c>
      <c r="R478" s="13"/>
      <c r="S478" s="13" t="s">
        <v>126</v>
      </c>
      <c r="T478" s="15" t="s">
        <v>125</v>
      </c>
      <c r="U478" s="15" t="b">
        <v>0</v>
      </c>
      <c r="V478" s="15" t="b">
        <v>0</v>
      </c>
      <c r="W478" s="23"/>
      <c r="X478" s="16"/>
      <c r="Y478" s="24">
        <v>43501</v>
      </c>
      <c r="Z478" s="17" t="s">
        <v>308</v>
      </c>
      <c r="AA478" s="51"/>
      <c r="AB478" s="4"/>
      <c r="AC478" t="str">
        <f t="shared" si="36"/>
        <v>NO</v>
      </c>
      <c r="AD478" t="str">
        <f t="shared" si="37"/>
        <v>Material</v>
      </c>
      <c r="AE478" t="str">
        <f t="shared" si="38"/>
        <v/>
      </c>
      <c r="AF478" t="str">
        <f t="shared" si="39"/>
        <v>Material</v>
      </c>
    </row>
    <row r="479" spans="1:32" x14ac:dyDescent="0.25">
      <c r="A479" s="3" t="str">
        <f t="shared" si="35"/>
        <v>75693-30</v>
      </c>
      <c r="B479" s="50">
        <v>75693</v>
      </c>
      <c r="C479" s="51" t="s">
        <v>3030</v>
      </c>
      <c r="D479" s="50">
        <v>30</v>
      </c>
      <c r="E479" s="52">
        <v>1</v>
      </c>
      <c r="F479" s="53" t="s">
        <v>18</v>
      </c>
      <c r="G479" s="53">
        <v>43500</v>
      </c>
      <c r="H479" s="54">
        <v>3</v>
      </c>
      <c r="I479" s="52">
        <v>7</v>
      </c>
      <c r="J479" s="51" t="s">
        <v>20</v>
      </c>
      <c r="K479" s="51"/>
      <c r="L479" s="51" t="b">
        <v>0</v>
      </c>
      <c r="M479" s="3"/>
      <c r="N479" s="3"/>
      <c r="O479" s="3"/>
      <c r="P479" s="3" t="s">
        <v>143</v>
      </c>
      <c r="Q479" s="3" t="s">
        <v>143</v>
      </c>
      <c r="R479" s="3"/>
      <c r="S479" s="3" t="s">
        <v>126</v>
      </c>
      <c r="T479" s="10" t="s">
        <v>125</v>
      </c>
      <c r="U479" s="10" t="b">
        <v>0</v>
      </c>
      <c r="V479" s="10" t="b">
        <v>0</v>
      </c>
      <c r="W479" s="25"/>
      <c r="X479" s="11"/>
      <c r="Y479" s="26">
        <v>43501</v>
      </c>
      <c r="Z479" s="26" t="s">
        <v>308</v>
      </c>
      <c r="AA479" s="51"/>
      <c r="AB479" s="4"/>
      <c r="AC479" t="str">
        <f t="shared" si="36"/>
        <v>NO</v>
      </c>
      <c r="AD479" t="str">
        <f t="shared" si="37"/>
        <v>Material</v>
      </c>
      <c r="AE479" t="str">
        <f t="shared" si="38"/>
        <v/>
      </c>
      <c r="AF479" t="str">
        <f t="shared" si="39"/>
        <v>Material</v>
      </c>
    </row>
    <row r="480" spans="1:32" x14ac:dyDescent="0.25">
      <c r="A480" s="13" t="str">
        <f t="shared" si="35"/>
        <v>75693-31</v>
      </c>
      <c r="B480" s="50">
        <v>75693</v>
      </c>
      <c r="C480" s="51" t="s">
        <v>3031</v>
      </c>
      <c r="D480" s="50">
        <v>31</v>
      </c>
      <c r="E480" s="52">
        <v>1</v>
      </c>
      <c r="F480" s="53" t="s">
        <v>18</v>
      </c>
      <c r="G480" s="53">
        <v>43500</v>
      </c>
      <c r="H480" s="54">
        <v>3</v>
      </c>
      <c r="I480" s="52">
        <v>7</v>
      </c>
      <c r="J480" s="51" t="s">
        <v>20</v>
      </c>
      <c r="K480" s="51"/>
      <c r="L480" s="51" t="b">
        <v>0</v>
      </c>
      <c r="M480" s="13"/>
      <c r="N480" s="13"/>
      <c r="O480" s="13"/>
      <c r="P480" s="13"/>
      <c r="Q480" s="13" t="s">
        <v>143</v>
      </c>
      <c r="R480" s="13"/>
      <c r="S480" s="13" t="s">
        <v>126</v>
      </c>
      <c r="T480" s="15" t="s">
        <v>125</v>
      </c>
      <c r="U480" s="15" t="b">
        <v>0</v>
      </c>
      <c r="V480" s="15" t="b">
        <v>0</v>
      </c>
      <c r="W480" s="23"/>
      <c r="X480" s="16"/>
      <c r="Y480" s="24">
        <v>43501</v>
      </c>
      <c r="Z480" s="24" t="s">
        <v>308</v>
      </c>
      <c r="AA480" s="51"/>
      <c r="AB480" s="4"/>
      <c r="AC480" t="str">
        <f t="shared" si="36"/>
        <v>NO</v>
      </c>
      <c r="AD480" t="str">
        <f t="shared" si="37"/>
        <v>Material</v>
      </c>
      <c r="AE480" t="str">
        <f t="shared" si="38"/>
        <v/>
      </c>
      <c r="AF480" t="str">
        <f t="shared" si="39"/>
        <v>Material</v>
      </c>
    </row>
    <row r="481" spans="1:32" x14ac:dyDescent="0.25">
      <c r="A481" s="3" t="str">
        <f t="shared" si="35"/>
        <v>75693-32</v>
      </c>
      <c r="B481" s="50">
        <v>75693</v>
      </c>
      <c r="C481" s="51" t="s">
        <v>3032</v>
      </c>
      <c r="D481" s="50">
        <v>32</v>
      </c>
      <c r="E481" s="52">
        <v>1</v>
      </c>
      <c r="F481" s="53" t="s">
        <v>18</v>
      </c>
      <c r="G481" s="53">
        <v>43500</v>
      </c>
      <c r="H481" s="54">
        <v>8</v>
      </c>
      <c r="I481" s="52">
        <v>7</v>
      </c>
      <c r="J481" s="51" t="s">
        <v>20</v>
      </c>
      <c r="K481" s="51" t="s">
        <v>190</v>
      </c>
      <c r="L481" s="51" t="b">
        <v>1</v>
      </c>
      <c r="M481" s="3"/>
      <c r="N481" s="3"/>
      <c r="O481" s="3"/>
      <c r="P481" s="3"/>
      <c r="Q481" s="3" t="s">
        <v>143</v>
      </c>
      <c r="R481" s="3"/>
      <c r="S481" s="3" t="s">
        <v>126</v>
      </c>
      <c r="T481" s="10" t="s">
        <v>125</v>
      </c>
      <c r="U481" s="10" t="b">
        <v>0</v>
      </c>
      <c r="V481" s="10" t="b">
        <v>0</v>
      </c>
      <c r="W481" s="25"/>
      <c r="X481" s="11"/>
      <c r="Y481" s="26">
        <v>43501</v>
      </c>
      <c r="Z481" s="26" t="s">
        <v>308</v>
      </c>
      <c r="AA481" s="51"/>
      <c r="AB481" s="4"/>
      <c r="AC481" t="str">
        <f t="shared" si="36"/>
        <v>NO</v>
      </c>
      <c r="AD481" t="str">
        <f t="shared" si="37"/>
        <v>Material</v>
      </c>
      <c r="AE481" t="str">
        <f t="shared" si="38"/>
        <v/>
      </c>
      <c r="AF481" t="str">
        <f t="shared" si="39"/>
        <v>Material</v>
      </c>
    </row>
    <row r="482" spans="1:32" x14ac:dyDescent="0.25">
      <c r="A482" s="13" t="str">
        <f t="shared" si="35"/>
        <v>75693-33</v>
      </c>
      <c r="B482" s="50">
        <v>75693</v>
      </c>
      <c r="C482" s="51" t="s">
        <v>318</v>
      </c>
      <c r="D482" s="50">
        <v>33</v>
      </c>
      <c r="E482" s="52">
        <v>1</v>
      </c>
      <c r="F482" s="53" t="s">
        <v>18</v>
      </c>
      <c r="G482" s="53">
        <v>43500</v>
      </c>
      <c r="H482" s="54">
        <v>1</v>
      </c>
      <c r="I482" s="52">
        <v>7</v>
      </c>
      <c r="J482" s="51" t="s">
        <v>20</v>
      </c>
      <c r="K482" s="51"/>
      <c r="L482" s="51" t="b">
        <v>0</v>
      </c>
      <c r="M482" s="13"/>
      <c r="N482" s="13"/>
      <c r="O482" s="13"/>
      <c r="P482" s="13" t="s">
        <v>143</v>
      </c>
      <c r="Q482" s="13" t="s">
        <v>143</v>
      </c>
      <c r="R482" s="13"/>
      <c r="S482" s="13" t="s">
        <v>126</v>
      </c>
      <c r="T482" s="15" t="s">
        <v>125</v>
      </c>
      <c r="U482" s="15" t="b">
        <v>0</v>
      </c>
      <c r="V482" s="15" t="b">
        <v>0</v>
      </c>
      <c r="W482" s="23"/>
      <c r="X482" s="16"/>
      <c r="Y482" s="24">
        <v>43501</v>
      </c>
      <c r="Z482" s="24" t="s">
        <v>308</v>
      </c>
      <c r="AA482" s="51"/>
      <c r="AB482" s="4"/>
      <c r="AC482" t="str">
        <f t="shared" si="36"/>
        <v>NO</v>
      </c>
      <c r="AD482" t="str">
        <f t="shared" si="37"/>
        <v>Material</v>
      </c>
      <c r="AE482" t="str">
        <f t="shared" si="38"/>
        <v/>
      </c>
      <c r="AF482" t="str">
        <f t="shared" si="39"/>
        <v>Material</v>
      </c>
    </row>
    <row r="483" spans="1:32" x14ac:dyDescent="0.25">
      <c r="A483" s="3" t="str">
        <f t="shared" si="35"/>
        <v>75693-36</v>
      </c>
      <c r="B483" s="50">
        <v>75693</v>
      </c>
      <c r="C483" s="51" t="s">
        <v>3033</v>
      </c>
      <c r="D483" s="50">
        <v>36</v>
      </c>
      <c r="E483" s="52">
        <v>1</v>
      </c>
      <c r="F483" s="53" t="s">
        <v>18</v>
      </c>
      <c r="G483" s="53">
        <v>43500</v>
      </c>
      <c r="H483" s="54">
        <v>3</v>
      </c>
      <c r="I483" s="52">
        <v>7</v>
      </c>
      <c r="J483" s="51" t="s">
        <v>20</v>
      </c>
      <c r="K483" s="51" t="s">
        <v>156</v>
      </c>
      <c r="L483" s="51" t="b">
        <v>0</v>
      </c>
      <c r="M483" s="3"/>
      <c r="N483" s="3"/>
      <c r="O483" s="3"/>
      <c r="P483" s="3"/>
      <c r="Q483" s="3"/>
      <c r="R483" s="3"/>
      <c r="S483" s="3" t="s">
        <v>126</v>
      </c>
      <c r="T483" s="10" t="s">
        <v>125</v>
      </c>
      <c r="U483" s="10" t="b">
        <v>0</v>
      </c>
      <c r="V483" s="10" t="b">
        <v>0</v>
      </c>
      <c r="W483" s="25"/>
      <c r="X483" s="11"/>
      <c r="Y483" s="26">
        <v>43501</v>
      </c>
      <c r="Z483" s="26" t="s">
        <v>308</v>
      </c>
      <c r="AA483" s="51"/>
      <c r="AB483" s="4"/>
      <c r="AC483" t="str">
        <f t="shared" si="36"/>
        <v>NO</v>
      </c>
      <c r="AD483" t="str">
        <f t="shared" si="37"/>
        <v>Material</v>
      </c>
      <c r="AE483" t="str">
        <f t="shared" si="38"/>
        <v>+Cartridge</v>
      </c>
      <c r="AF483" t="str">
        <f t="shared" si="39"/>
        <v>Material+Cartridge</v>
      </c>
    </row>
    <row r="484" spans="1:32" x14ac:dyDescent="0.25">
      <c r="A484" s="13" t="str">
        <f t="shared" si="35"/>
        <v>75693-40</v>
      </c>
      <c r="B484" s="50">
        <v>75693</v>
      </c>
      <c r="C484" s="51" t="s">
        <v>362</v>
      </c>
      <c r="D484" s="50">
        <v>40</v>
      </c>
      <c r="E484" s="52">
        <v>1</v>
      </c>
      <c r="F484" s="53" t="s">
        <v>18</v>
      </c>
      <c r="G484" s="53">
        <v>43500</v>
      </c>
      <c r="H484" s="54">
        <v>1</v>
      </c>
      <c r="I484" s="52">
        <v>7</v>
      </c>
      <c r="J484" s="51" t="s">
        <v>20</v>
      </c>
      <c r="K484" s="51"/>
      <c r="L484" s="51" t="b">
        <v>0</v>
      </c>
      <c r="M484" s="13"/>
      <c r="N484" s="13"/>
      <c r="O484" s="13"/>
      <c r="P484" s="13" t="s">
        <v>143</v>
      </c>
      <c r="Q484" s="13" t="s">
        <v>143</v>
      </c>
      <c r="R484" s="13"/>
      <c r="S484" s="13" t="s">
        <v>126</v>
      </c>
      <c r="T484" s="15" t="s">
        <v>125</v>
      </c>
      <c r="U484" s="15" t="b">
        <v>0</v>
      </c>
      <c r="V484" s="15" t="b">
        <v>0</v>
      </c>
      <c r="W484" s="23"/>
      <c r="X484" s="16"/>
      <c r="Y484" s="24">
        <v>43501</v>
      </c>
      <c r="Z484" s="24" t="s">
        <v>308</v>
      </c>
      <c r="AA484" s="51"/>
      <c r="AB484" s="4"/>
      <c r="AC484" t="str">
        <f t="shared" si="36"/>
        <v>NO</v>
      </c>
      <c r="AD484" t="str">
        <f t="shared" si="37"/>
        <v>Material</v>
      </c>
      <c r="AE484" t="str">
        <f t="shared" si="38"/>
        <v/>
      </c>
      <c r="AF484" t="str">
        <f t="shared" si="39"/>
        <v>Material</v>
      </c>
    </row>
    <row r="485" spans="1:32" x14ac:dyDescent="0.25">
      <c r="A485" s="3" t="str">
        <f t="shared" si="35"/>
        <v>75693-4</v>
      </c>
      <c r="B485" s="50">
        <v>75693</v>
      </c>
      <c r="C485" s="51" t="s">
        <v>320</v>
      </c>
      <c r="D485" s="50">
        <v>4</v>
      </c>
      <c r="E485" s="52">
        <v>1</v>
      </c>
      <c r="F485" s="53" t="s">
        <v>18</v>
      </c>
      <c r="G485" s="53">
        <v>43500</v>
      </c>
      <c r="H485" s="54">
        <v>1</v>
      </c>
      <c r="I485" s="52">
        <v>7</v>
      </c>
      <c r="J485" s="51" t="s">
        <v>31</v>
      </c>
      <c r="K485" s="51" t="s">
        <v>156</v>
      </c>
      <c r="L485" s="51" t="b">
        <v>0</v>
      </c>
      <c r="M485" s="3"/>
      <c r="N485" s="3"/>
      <c r="O485" s="3" t="s">
        <v>143</v>
      </c>
      <c r="P485" s="3" t="s">
        <v>143</v>
      </c>
      <c r="Q485" s="3"/>
      <c r="R485" s="3"/>
      <c r="S485" s="3" t="s">
        <v>126</v>
      </c>
      <c r="T485" s="10" t="s">
        <v>125</v>
      </c>
      <c r="U485" s="10" t="b">
        <v>0</v>
      </c>
      <c r="V485" s="10" t="b">
        <v>0</v>
      </c>
      <c r="W485" s="25"/>
      <c r="X485" s="11"/>
      <c r="Y485" s="26"/>
      <c r="Z485" s="26" t="s">
        <v>308</v>
      </c>
      <c r="AA485" s="51"/>
      <c r="AB485" s="4"/>
      <c r="AC485" t="str">
        <f t="shared" si="36"/>
        <v>NO</v>
      </c>
      <c r="AD485" t="str">
        <f t="shared" si="37"/>
        <v>Material</v>
      </c>
      <c r="AE485" t="str">
        <f t="shared" si="38"/>
        <v>+Cartridge</v>
      </c>
      <c r="AF485" t="str">
        <f t="shared" si="39"/>
        <v>Material+Cartridge</v>
      </c>
    </row>
    <row r="486" spans="1:32" x14ac:dyDescent="0.25">
      <c r="A486" s="13" t="str">
        <f t="shared" si="35"/>
        <v>75693-41</v>
      </c>
      <c r="B486" s="50">
        <v>75693</v>
      </c>
      <c r="C486" s="51" t="s">
        <v>3034</v>
      </c>
      <c r="D486" s="50">
        <v>41</v>
      </c>
      <c r="E486" s="52">
        <v>1</v>
      </c>
      <c r="F486" s="53" t="s">
        <v>18</v>
      </c>
      <c r="G486" s="53">
        <v>43500</v>
      </c>
      <c r="H486" s="54">
        <v>1</v>
      </c>
      <c r="I486" s="52">
        <v>7</v>
      </c>
      <c r="J486" s="51" t="s">
        <v>20</v>
      </c>
      <c r="K486" s="51"/>
      <c r="L486" s="51" t="b">
        <v>0</v>
      </c>
      <c r="M486" s="13"/>
      <c r="N486" s="13"/>
      <c r="O486" s="13"/>
      <c r="P486" s="13" t="s">
        <v>143</v>
      </c>
      <c r="Q486" s="13" t="s">
        <v>143</v>
      </c>
      <c r="R486" s="13"/>
      <c r="S486" s="13" t="s">
        <v>126</v>
      </c>
      <c r="T486" s="15" t="s">
        <v>125</v>
      </c>
      <c r="U486" s="15" t="b">
        <v>0</v>
      </c>
      <c r="V486" s="15" t="b">
        <v>0</v>
      </c>
      <c r="W486" s="23"/>
      <c r="X486" s="16"/>
      <c r="Y486" s="24">
        <v>43501</v>
      </c>
      <c r="Z486" s="24" t="s">
        <v>308</v>
      </c>
      <c r="AA486" s="51"/>
      <c r="AB486" s="4"/>
      <c r="AC486" t="str">
        <f t="shared" si="36"/>
        <v>NO</v>
      </c>
      <c r="AD486" t="str">
        <f t="shared" si="37"/>
        <v>Material</v>
      </c>
      <c r="AE486" t="str">
        <f t="shared" si="38"/>
        <v/>
      </c>
      <c r="AF486" t="str">
        <f t="shared" si="39"/>
        <v>Material</v>
      </c>
    </row>
    <row r="487" spans="1:32" x14ac:dyDescent="0.25">
      <c r="A487" s="3" t="str">
        <f t="shared" si="35"/>
        <v>75693-42</v>
      </c>
      <c r="B487" s="50">
        <v>75693</v>
      </c>
      <c r="C487" s="51" t="s">
        <v>3035</v>
      </c>
      <c r="D487" s="50">
        <v>42</v>
      </c>
      <c r="E487" s="52">
        <v>1</v>
      </c>
      <c r="F487" s="53" t="s">
        <v>18</v>
      </c>
      <c r="G487" s="53">
        <v>43500</v>
      </c>
      <c r="H487" s="54">
        <v>1</v>
      </c>
      <c r="I487" s="52">
        <v>7</v>
      </c>
      <c r="J487" s="51" t="s">
        <v>20</v>
      </c>
      <c r="K487" s="51"/>
      <c r="L487" s="51" t="b">
        <v>0</v>
      </c>
      <c r="M487" s="3"/>
      <c r="N487" s="3"/>
      <c r="O487" s="3"/>
      <c r="P487" s="3" t="s">
        <v>143</v>
      </c>
      <c r="Q487" s="3" t="s">
        <v>143</v>
      </c>
      <c r="R487" s="3"/>
      <c r="S487" s="3" t="s">
        <v>126</v>
      </c>
      <c r="T487" s="10" t="s">
        <v>125</v>
      </c>
      <c r="U487" s="10" t="b">
        <v>0</v>
      </c>
      <c r="V487" s="10" t="b">
        <v>0</v>
      </c>
      <c r="W487" s="25"/>
      <c r="X487" s="11"/>
      <c r="Y487" s="26">
        <v>43501</v>
      </c>
      <c r="Z487" s="26" t="s">
        <v>308</v>
      </c>
      <c r="AA487" s="51"/>
      <c r="AB487" s="4"/>
      <c r="AC487" t="str">
        <f t="shared" si="36"/>
        <v>NO</v>
      </c>
      <c r="AD487" t="str">
        <f t="shared" si="37"/>
        <v>Material</v>
      </c>
      <c r="AE487" t="str">
        <f t="shared" si="38"/>
        <v/>
      </c>
      <c r="AF487" t="str">
        <f t="shared" si="39"/>
        <v>Material</v>
      </c>
    </row>
    <row r="488" spans="1:32" x14ac:dyDescent="0.25">
      <c r="A488" s="13" t="str">
        <f t="shared" si="35"/>
        <v>75693-43</v>
      </c>
      <c r="B488" s="50">
        <v>75693</v>
      </c>
      <c r="C488" s="51" t="s">
        <v>3036</v>
      </c>
      <c r="D488" s="50">
        <v>43</v>
      </c>
      <c r="E488" s="52">
        <v>1</v>
      </c>
      <c r="F488" s="53" t="s">
        <v>18</v>
      </c>
      <c r="G488" s="53">
        <v>43500</v>
      </c>
      <c r="H488" s="54">
        <v>2</v>
      </c>
      <c r="I488" s="52">
        <v>7</v>
      </c>
      <c r="J488" s="51" t="s">
        <v>20</v>
      </c>
      <c r="K488" s="51"/>
      <c r="L488" s="51" t="b">
        <v>0</v>
      </c>
      <c r="M488" s="13"/>
      <c r="N488" s="13"/>
      <c r="O488" s="13"/>
      <c r="P488" s="13" t="s">
        <v>143</v>
      </c>
      <c r="Q488" s="13" t="s">
        <v>143</v>
      </c>
      <c r="R488" s="13"/>
      <c r="S488" s="13" t="s">
        <v>126</v>
      </c>
      <c r="T488" s="15" t="s">
        <v>125</v>
      </c>
      <c r="U488" s="15" t="b">
        <v>0</v>
      </c>
      <c r="V488" s="15" t="b">
        <v>0</v>
      </c>
      <c r="W488" s="23"/>
      <c r="X488" s="16"/>
      <c r="Y488" s="24">
        <v>43501</v>
      </c>
      <c r="Z488" s="24" t="s">
        <v>308</v>
      </c>
      <c r="AA488" s="51"/>
      <c r="AB488" s="4"/>
      <c r="AC488" t="str">
        <f t="shared" si="36"/>
        <v>NO</v>
      </c>
      <c r="AD488" t="str">
        <f t="shared" si="37"/>
        <v>Material</v>
      </c>
      <c r="AE488" t="str">
        <f t="shared" si="38"/>
        <v/>
      </c>
      <c r="AF488" t="str">
        <f t="shared" si="39"/>
        <v>Material</v>
      </c>
    </row>
    <row r="489" spans="1:32" x14ac:dyDescent="0.25">
      <c r="A489" s="3" t="str">
        <f t="shared" si="35"/>
        <v>75693-44</v>
      </c>
      <c r="B489" s="50">
        <v>75693</v>
      </c>
      <c r="C489" s="51" t="s">
        <v>319</v>
      </c>
      <c r="D489" s="50">
        <v>44</v>
      </c>
      <c r="E489" s="52">
        <v>1</v>
      </c>
      <c r="F489" s="53" t="s">
        <v>18</v>
      </c>
      <c r="G489" s="53">
        <v>43500</v>
      </c>
      <c r="H489" s="54">
        <v>1</v>
      </c>
      <c r="I489" s="52">
        <v>7</v>
      </c>
      <c r="J489" s="51" t="s">
        <v>31</v>
      </c>
      <c r="K489" s="51"/>
      <c r="L489" s="51" t="b">
        <v>0</v>
      </c>
      <c r="M489" s="3"/>
      <c r="N489" s="3"/>
      <c r="O489" s="3" t="s">
        <v>143</v>
      </c>
      <c r="P489" s="3" t="s">
        <v>143</v>
      </c>
      <c r="Q489" s="3"/>
      <c r="R489" s="3"/>
      <c r="S489" s="3" t="s">
        <v>126</v>
      </c>
      <c r="T489" s="10" t="s">
        <v>125</v>
      </c>
      <c r="U489" s="10" t="b">
        <v>0</v>
      </c>
      <c r="V489" s="10" t="b">
        <v>0</v>
      </c>
      <c r="W489" s="25"/>
      <c r="X489" s="11"/>
      <c r="Y489" s="26">
        <v>43501</v>
      </c>
      <c r="Z489" s="26" t="s">
        <v>308</v>
      </c>
      <c r="AA489" s="51"/>
      <c r="AB489" s="4"/>
      <c r="AC489" t="str">
        <f t="shared" si="36"/>
        <v>NO</v>
      </c>
      <c r="AD489" t="str">
        <f t="shared" si="37"/>
        <v>Material</v>
      </c>
      <c r="AE489" t="str">
        <f t="shared" si="38"/>
        <v>+Cartridge</v>
      </c>
      <c r="AF489" t="str">
        <f t="shared" si="39"/>
        <v>Material+Cartridge</v>
      </c>
    </row>
    <row r="490" spans="1:32" x14ac:dyDescent="0.25">
      <c r="A490" s="13" t="str">
        <f t="shared" si="35"/>
        <v>75693-45</v>
      </c>
      <c r="B490" s="50">
        <v>75693</v>
      </c>
      <c r="C490" s="51" t="s">
        <v>3037</v>
      </c>
      <c r="D490" s="50">
        <v>45</v>
      </c>
      <c r="E490" s="52">
        <v>1</v>
      </c>
      <c r="F490" s="53" t="s">
        <v>18</v>
      </c>
      <c r="G490" s="53">
        <v>43500</v>
      </c>
      <c r="H490" s="54">
        <v>1</v>
      </c>
      <c r="I490" s="52">
        <v>7</v>
      </c>
      <c r="J490" s="51" t="s">
        <v>20</v>
      </c>
      <c r="K490" s="51"/>
      <c r="L490" s="51" t="b">
        <v>0</v>
      </c>
      <c r="M490" s="13"/>
      <c r="N490" s="13"/>
      <c r="O490" s="13"/>
      <c r="P490" s="13" t="s">
        <v>143</v>
      </c>
      <c r="Q490" s="13" t="s">
        <v>143</v>
      </c>
      <c r="R490" s="13"/>
      <c r="S490" s="13" t="s">
        <v>126</v>
      </c>
      <c r="T490" s="15" t="s">
        <v>125</v>
      </c>
      <c r="U490" s="15" t="b">
        <v>0</v>
      </c>
      <c r="V490" s="15" t="b">
        <v>0</v>
      </c>
      <c r="W490" s="23"/>
      <c r="X490" s="16"/>
      <c r="Y490" s="24">
        <v>43501</v>
      </c>
      <c r="Z490" s="24" t="s">
        <v>308</v>
      </c>
      <c r="AA490" s="51"/>
      <c r="AB490" s="4"/>
      <c r="AC490" t="str">
        <f t="shared" si="36"/>
        <v>NO</v>
      </c>
      <c r="AD490" t="str">
        <f t="shared" si="37"/>
        <v>Material</v>
      </c>
      <c r="AE490" t="str">
        <f t="shared" si="38"/>
        <v/>
      </c>
      <c r="AF490" t="str">
        <f t="shared" si="39"/>
        <v>Material</v>
      </c>
    </row>
    <row r="491" spans="1:32" x14ac:dyDescent="0.25">
      <c r="A491" s="3" t="str">
        <f t="shared" si="35"/>
        <v>75693-5</v>
      </c>
      <c r="B491" s="50">
        <v>75693</v>
      </c>
      <c r="C491" s="51" t="s">
        <v>2989</v>
      </c>
      <c r="D491" s="50">
        <v>5</v>
      </c>
      <c r="E491" s="52">
        <v>1</v>
      </c>
      <c r="F491" s="53" t="s">
        <v>18</v>
      </c>
      <c r="G491" s="53">
        <v>43500</v>
      </c>
      <c r="H491" s="54">
        <v>1</v>
      </c>
      <c r="I491" s="52">
        <v>7</v>
      </c>
      <c r="J491" s="51" t="s">
        <v>31</v>
      </c>
      <c r="K491" s="51"/>
      <c r="L491" s="51" t="b">
        <v>0</v>
      </c>
      <c r="M491" s="3"/>
      <c r="N491" s="3"/>
      <c r="O491" s="3" t="s">
        <v>143</v>
      </c>
      <c r="P491" s="3" t="s">
        <v>143</v>
      </c>
      <c r="Q491" s="3"/>
      <c r="R491" s="3"/>
      <c r="S491" s="3" t="s">
        <v>126</v>
      </c>
      <c r="T491" s="10" t="s">
        <v>125</v>
      </c>
      <c r="U491" s="10" t="b">
        <v>0</v>
      </c>
      <c r="V491" s="10" t="b">
        <v>0</v>
      </c>
      <c r="W491" s="25"/>
      <c r="X491" s="11"/>
      <c r="Y491" s="26"/>
      <c r="Z491" s="26" t="s">
        <v>308</v>
      </c>
      <c r="AA491" s="51"/>
      <c r="AB491" s="4"/>
      <c r="AC491" t="str">
        <f t="shared" si="36"/>
        <v>NO</v>
      </c>
      <c r="AD491" t="str">
        <f t="shared" si="37"/>
        <v>Material</v>
      </c>
      <c r="AE491" t="str">
        <f t="shared" si="38"/>
        <v>+Cartridge</v>
      </c>
      <c r="AF491" t="str">
        <f t="shared" si="39"/>
        <v>Material+Cartridge</v>
      </c>
    </row>
    <row r="492" spans="1:32" x14ac:dyDescent="0.25">
      <c r="A492" s="13" t="str">
        <f t="shared" si="35"/>
        <v>75693-6</v>
      </c>
      <c r="B492" s="50">
        <v>75693</v>
      </c>
      <c r="C492" s="51" t="s">
        <v>321</v>
      </c>
      <c r="D492" s="50">
        <v>6</v>
      </c>
      <c r="E492" s="52">
        <v>1</v>
      </c>
      <c r="F492" s="53" t="s">
        <v>18</v>
      </c>
      <c r="G492" s="53">
        <v>43500</v>
      </c>
      <c r="H492" s="54">
        <v>1</v>
      </c>
      <c r="I492" s="52">
        <v>7</v>
      </c>
      <c r="J492" s="51" t="s">
        <v>31</v>
      </c>
      <c r="K492" s="51"/>
      <c r="L492" s="51" t="b">
        <v>0</v>
      </c>
      <c r="M492" s="13"/>
      <c r="N492" s="13"/>
      <c r="O492" s="13" t="s">
        <v>143</v>
      </c>
      <c r="P492" s="13" t="s">
        <v>143</v>
      </c>
      <c r="Q492" s="13"/>
      <c r="R492" s="13"/>
      <c r="S492" s="13" t="s">
        <v>126</v>
      </c>
      <c r="T492" s="15" t="s">
        <v>125</v>
      </c>
      <c r="U492" s="15" t="b">
        <v>0</v>
      </c>
      <c r="V492" s="15" t="b">
        <v>0</v>
      </c>
      <c r="W492" s="23"/>
      <c r="X492" s="16"/>
      <c r="Y492" s="24"/>
      <c r="Z492" s="24" t="s">
        <v>308</v>
      </c>
      <c r="AA492" s="51"/>
      <c r="AB492" s="4"/>
      <c r="AC492" t="str">
        <f t="shared" si="36"/>
        <v>NO</v>
      </c>
      <c r="AD492" t="str">
        <f t="shared" si="37"/>
        <v>Material</v>
      </c>
      <c r="AE492" t="str">
        <f t="shared" si="38"/>
        <v>+Cartridge</v>
      </c>
      <c r="AF492" t="str">
        <f t="shared" si="39"/>
        <v>Material+Cartridge</v>
      </c>
    </row>
    <row r="493" spans="1:32" x14ac:dyDescent="0.25">
      <c r="A493" s="3" t="str">
        <f t="shared" si="35"/>
        <v>75693-7</v>
      </c>
      <c r="B493" s="50">
        <v>75693</v>
      </c>
      <c r="C493" s="51" t="s">
        <v>319</v>
      </c>
      <c r="D493" s="50">
        <v>7</v>
      </c>
      <c r="E493" s="52">
        <v>1</v>
      </c>
      <c r="F493" s="53" t="s">
        <v>18</v>
      </c>
      <c r="G493" s="53">
        <v>43500</v>
      </c>
      <c r="H493" s="54">
        <v>1</v>
      </c>
      <c r="I493" s="52">
        <v>7</v>
      </c>
      <c r="J493" s="51" t="s">
        <v>31</v>
      </c>
      <c r="K493" s="51"/>
      <c r="L493" s="51" t="b">
        <v>0</v>
      </c>
      <c r="M493" s="3"/>
      <c r="N493" s="3"/>
      <c r="O493" s="3" t="s">
        <v>143</v>
      </c>
      <c r="P493" s="3" t="s">
        <v>143</v>
      </c>
      <c r="Q493" s="3"/>
      <c r="R493" s="3"/>
      <c r="S493" s="3" t="s">
        <v>126</v>
      </c>
      <c r="T493" s="10" t="s">
        <v>125</v>
      </c>
      <c r="U493" s="10" t="b">
        <v>0</v>
      </c>
      <c r="V493" s="10" t="b">
        <v>0</v>
      </c>
      <c r="W493" s="25"/>
      <c r="X493" s="11"/>
      <c r="Y493" s="26"/>
      <c r="Z493" s="26" t="s">
        <v>308</v>
      </c>
      <c r="AA493" s="51"/>
      <c r="AB493" s="4"/>
      <c r="AC493" t="str">
        <f t="shared" si="36"/>
        <v>NO</v>
      </c>
      <c r="AD493" t="str">
        <f t="shared" si="37"/>
        <v>Material</v>
      </c>
      <c r="AE493" t="str">
        <f t="shared" si="38"/>
        <v>+Cartridge</v>
      </c>
      <c r="AF493" t="str">
        <f t="shared" si="39"/>
        <v>Material+Cartridge</v>
      </c>
    </row>
    <row r="494" spans="1:32" x14ac:dyDescent="0.25">
      <c r="A494" s="13" t="str">
        <f t="shared" si="35"/>
        <v>75693-8</v>
      </c>
      <c r="B494" s="50">
        <v>75693</v>
      </c>
      <c r="C494" s="51" t="s">
        <v>319</v>
      </c>
      <c r="D494" s="50">
        <v>8</v>
      </c>
      <c r="E494" s="52">
        <v>1</v>
      </c>
      <c r="F494" s="53" t="s">
        <v>18</v>
      </c>
      <c r="G494" s="53">
        <v>43500</v>
      </c>
      <c r="H494" s="54">
        <v>1</v>
      </c>
      <c r="I494" s="52">
        <v>7</v>
      </c>
      <c r="J494" s="51" t="s">
        <v>20</v>
      </c>
      <c r="K494" s="51" t="s">
        <v>208</v>
      </c>
      <c r="L494" s="51" t="b">
        <v>0</v>
      </c>
      <c r="M494" s="13"/>
      <c r="N494" s="13"/>
      <c r="O494" s="13" t="s">
        <v>143</v>
      </c>
      <c r="P494" s="13" t="s">
        <v>143</v>
      </c>
      <c r="Q494" s="13"/>
      <c r="R494" s="13"/>
      <c r="S494" s="13" t="s">
        <v>126</v>
      </c>
      <c r="T494" s="15" t="s">
        <v>125</v>
      </c>
      <c r="U494" s="15" t="b">
        <v>0</v>
      </c>
      <c r="V494" s="15" t="b">
        <v>0</v>
      </c>
      <c r="W494" s="23"/>
      <c r="X494" s="16"/>
      <c r="Y494" s="24"/>
      <c r="Z494" s="24" t="s">
        <v>308</v>
      </c>
      <c r="AA494" s="51"/>
      <c r="AB494" s="4"/>
      <c r="AC494" t="str">
        <f t="shared" si="36"/>
        <v>NO</v>
      </c>
      <c r="AD494" t="str">
        <f t="shared" si="37"/>
        <v>Material</v>
      </c>
      <c r="AE494" t="str">
        <f t="shared" si="38"/>
        <v>+Cartridge</v>
      </c>
      <c r="AF494" t="str">
        <f t="shared" si="39"/>
        <v>Material+Cartridge</v>
      </c>
    </row>
    <row r="495" spans="1:32" x14ac:dyDescent="0.25">
      <c r="A495" s="3" t="str">
        <f t="shared" si="35"/>
        <v>75697-1</v>
      </c>
      <c r="B495" s="50">
        <v>75697</v>
      </c>
      <c r="C495" s="51" t="s">
        <v>386</v>
      </c>
      <c r="D495" s="50">
        <v>1</v>
      </c>
      <c r="E495" s="52">
        <v>1</v>
      </c>
      <c r="F495" s="53" t="s">
        <v>18</v>
      </c>
      <c r="G495" s="53">
        <v>43501</v>
      </c>
      <c r="H495" s="54">
        <v>1</v>
      </c>
      <c r="I495" s="52">
        <v>1</v>
      </c>
      <c r="J495" s="51" t="s">
        <v>31</v>
      </c>
      <c r="K495" s="51"/>
      <c r="L495" s="51" t="b">
        <v>0</v>
      </c>
      <c r="M495" s="3"/>
      <c r="N495" s="3" t="s">
        <v>126</v>
      </c>
      <c r="O495" s="3" t="s">
        <v>143</v>
      </c>
      <c r="P495" s="3" t="s">
        <v>143</v>
      </c>
      <c r="Q495" s="3" t="s">
        <v>143</v>
      </c>
      <c r="R495" s="3"/>
      <c r="S495" s="3" t="s">
        <v>126</v>
      </c>
      <c r="T495" s="10" t="s">
        <v>126</v>
      </c>
      <c r="U495" s="10" t="b">
        <v>1</v>
      </c>
      <c r="V495" s="10" t="b">
        <v>0</v>
      </c>
      <c r="W495" s="25">
        <v>43500.535636574074</v>
      </c>
      <c r="X495" s="11">
        <v>45</v>
      </c>
      <c r="Y495" s="26">
        <v>43493</v>
      </c>
      <c r="Z495" s="26" t="s">
        <v>212</v>
      </c>
      <c r="AA495" s="51"/>
      <c r="AB495" s="4"/>
      <c r="AC495" t="str">
        <f t="shared" si="36"/>
        <v>NO</v>
      </c>
      <c r="AD495" t="str">
        <f t="shared" si="37"/>
        <v/>
      </c>
      <c r="AE495" t="str">
        <f t="shared" si="38"/>
        <v/>
      </c>
      <c r="AF495" t="str">
        <f t="shared" si="39"/>
        <v/>
      </c>
    </row>
    <row r="496" spans="1:32" x14ac:dyDescent="0.25">
      <c r="A496" s="13" t="str">
        <f t="shared" si="35"/>
        <v>75697-2</v>
      </c>
      <c r="B496" s="50">
        <v>75697</v>
      </c>
      <c r="C496" s="51" t="s">
        <v>386</v>
      </c>
      <c r="D496" s="50">
        <v>2</v>
      </c>
      <c r="E496" s="52">
        <v>1</v>
      </c>
      <c r="F496" s="53" t="s">
        <v>18</v>
      </c>
      <c r="G496" s="53">
        <v>43501</v>
      </c>
      <c r="H496" s="54">
        <v>1</v>
      </c>
      <c r="I496" s="52">
        <v>1</v>
      </c>
      <c r="J496" s="51" t="s">
        <v>31</v>
      </c>
      <c r="K496" s="51"/>
      <c r="L496" s="51" t="b">
        <v>0</v>
      </c>
      <c r="M496" s="13"/>
      <c r="N496" s="13" t="s">
        <v>126</v>
      </c>
      <c r="O496" s="13" t="s">
        <v>143</v>
      </c>
      <c r="P496" s="13" t="s">
        <v>143</v>
      </c>
      <c r="Q496" s="13" t="s">
        <v>143</v>
      </c>
      <c r="R496" s="13"/>
      <c r="S496" s="13" t="s">
        <v>126</v>
      </c>
      <c r="T496" s="15" t="s">
        <v>126</v>
      </c>
      <c r="U496" s="15" t="b">
        <v>1</v>
      </c>
      <c r="V496" s="15" t="b">
        <v>0</v>
      </c>
      <c r="W496" s="23">
        <v>43500.53564814815</v>
      </c>
      <c r="X496" s="16">
        <v>45</v>
      </c>
      <c r="Y496" s="24">
        <v>43493</v>
      </c>
      <c r="Z496" s="17" t="s">
        <v>212</v>
      </c>
      <c r="AA496" s="51"/>
      <c r="AB496" s="4"/>
      <c r="AC496" t="str">
        <f t="shared" si="36"/>
        <v>NO</v>
      </c>
      <c r="AD496" t="str">
        <f t="shared" si="37"/>
        <v/>
      </c>
      <c r="AE496" t="str">
        <f t="shared" si="38"/>
        <v/>
      </c>
      <c r="AF496" t="str">
        <f t="shared" si="39"/>
        <v/>
      </c>
    </row>
    <row r="497" spans="1:32" x14ac:dyDescent="0.25">
      <c r="A497" s="3" t="str">
        <f t="shared" si="35"/>
        <v>75697-3</v>
      </c>
      <c r="B497" s="50">
        <v>75697</v>
      </c>
      <c r="C497" s="51" t="s">
        <v>3038</v>
      </c>
      <c r="D497" s="50">
        <v>3</v>
      </c>
      <c r="E497" s="52">
        <v>1</v>
      </c>
      <c r="F497" s="53" t="s">
        <v>18</v>
      </c>
      <c r="G497" s="53">
        <v>43501</v>
      </c>
      <c r="H497" s="54">
        <v>1</v>
      </c>
      <c r="I497" s="52">
        <v>1</v>
      </c>
      <c r="J497" s="51" t="s">
        <v>31</v>
      </c>
      <c r="K497" s="51"/>
      <c r="L497" s="51" t="b">
        <v>0</v>
      </c>
      <c r="M497" s="3"/>
      <c r="N497" s="3" t="s">
        <v>126</v>
      </c>
      <c r="O497" s="3" t="s">
        <v>143</v>
      </c>
      <c r="P497" s="3" t="s">
        <v>143</v>
      </c>
      <c r="Q497" s="3" t="s">
        <v>143</v>
      </c>
      <c r="R497" s="3"/>
      <c r="S497" s="3" t="s">
        <v>126</v>
      </c>
      <c r="T497" s="10" t="s">
        <v>126</v>
      </c>
      <c r="U497" s="10" t="b">
        <v>1</v>
      </c>
      <c r="V497" s="10" t="b">
        <v>0</v>
      </c>
      <c r="W497" s="25">
        <v>43500.53565972222</v>
      </c>
      <c r="X497" s="11">
        <v>45</v>
      </c>
      <c r="Y497" s="26">
        <v>43493</v>
      </c>
      <c r="Z497" s="12" t="s">
        <v>212</v>
      </c>
      <c r="AA497" s="51"/>
      <c r="AB497" s="4"/>
      <c r="AC497" t="str">
        <f t="shared" si="36"/>
        <v>NO</v>
      </c>
      <c r="AD497" t="str">
        <f t="shared" si="37"/>
        <v/>
      </c>
      <c r="AE497" t="str">
        <f t="shared" si="38"/>
        <v/>
      </c>
      <c r="AF497" t="str">
        <f t="shared" si="39"/>
        <v/>
      </c>
    </row>
    <row r="498" spans="1:32" x14ac:dyDescent="0.25">
      <c r="A498" s="13" t="str">
        <f t="shared" si="35"/>
        <v>75697-4</v>
      </c>
      <c r="B498" s="50">
        <v>75697</v>
      </c>
      <c r="C498" s="51" t="s">
        <v>388</v>
      </c>
      <c r="D498" s="50">
        <v>4</v>
      </c>
      <c r="E498" s="52">
        <v>1</v>
      </c>
      <c r="F498" s="53" t="s">
        <v>18</v>
      </c>
      <c r="G498" s="53">
        <v>43501</v>
      </c>
      <c r="H498" s="54">
        <v>1</v>
      </c>
      <c r="I498" s="52">
        <v>1</v>
      </c>
      <c r="J498" s="51" t="s">
        <v>31</v>
      </c>
      <c r="K498" s="51"/>
      <c r="L498" s="51" t="b">
        <v>0</v>
      </c>
      <c r="M498" s="13"/>
      <c r="N498" s="13" t="s">
        <v>126</v>
      </c>
      <c r="O498" s="13" t="s">
        <v>143</v>
      </c>
      <c r="P498" s="13" t="s">
        <v>143</v>
      </c>
      <c r="Q498" s="13" t="s">
        <v>143</v>
      </c>
      <c r="R498" s="13"/>
      <c r="S498" s="13" t="s">
        <v>126</v>
      </c>
      <c r="T498" s="15" t="s">
        <v>126</v>
      </c>
      <c r="U498" s="15" t="b">
        <v>1</v>
      </c>
      <c r="V498" s="15" t="b">
        <v>0</v>
      </c>
      <c r="W498" s="23">
        <v>43500.53565972222</v>
      </c>
      <c r="X498" s="16">
        <v>45</v>
      </c>
      <c r="Y498" s="24">
        <v>43493</v>
      </c>
      <c r="Z498" s="17" t="s">
        <v>212</v>
      </c>
      <c r="AA498" s="51"/>
      <c r="AB498" s="4"/>
      <c r="AC498" t="str">
        <f t="shared" si="36"/>
        <v>NO</v>
      </c>
      <c r="AD498" t="str">
        <f t="shared" si="37"/>
        <v/>
      </c>
      <c r="AE498" t="str">
        <f t="shared" si="38"/>
        <v/>
      </c>
      <c r="AF498" t="str">
        <f t="shared" si="39"/>
        <v/>
      </c>
    </row>
    <row r="499" spans="1:32" x14ac:dyDescent="0.25">
      <c r="A499" s="3" t="str">
        <f t="shared" si="35"/>
        <v>75728-1</v>
      </c>
      <c r="B499" s="50">
        <v>75728</v>
      </c>
      <c r="C499" s="51" t="s">
        <v>157</v>
      </c>
      <c r="D499" s="50">
        <v>1</v>
      </c>
      <c r="E499" s="52">
        <v>1</v>
      </c>
      <c r="F499" s="53" t="s">
        <v>19</v>
      </c>
      <c r="G499" s="53">
        <v>43504</v>
      </c>
      <c r="H499" s="54">
        <v>1</v>
      </c>
      <c r="I499" s="52">
        <v>18</v>
      </c>
      <c r="J499" s="51" t="s">
        <v>31</v>
      </c>
      <c r="K499" s="51"/>
      <c r="L499" s="51" t="b">
        <v>0</v>
      </c>
      <c r="M499" s="3"/>
      <c r="N499" s="3" t="s">
        <v>126</v>
      </c>
      <c r="O499" s="3"/>
      <c r="P499" s="3"/>
      <c r="Q499" s="3"/>
      <c r="R499" s="3"/>
      <c r="S499" s="3" t="s">
        <v>126</v>
      </c>
      <c r="T499" s="10" t="s">
        <v>125</v>
      </c>
      <c r="U499" s="10" t="b">
        <v>0</v>
      </c>
      <c r="V499" s="10" t="b">
        <v>0</v>
      </c>
      <c r="W499" s="25"/>
      <c r="X499" s="11"/>
      <c r="Y499" s="26"/>
      <c r="Z499" s="12" t="s">
        <v>257</v>
      </c>
      <c r="AA499" s="51"/>
      <c r="AB499" s="4"/>
      <c r="AC499" t="str">
        <f t="shared" si="36"/>
        <v>NO</v>
      </c>
      <c r="AD499" t="str">
        <f t="shared" si="37"/>
        <v/>
      </c>
      <c r="AE499" t="str">
        <f t="shared" si="38"/>
        <v>+Cartridge</v>
      </c>
      <c r="AF499" t="str">
        <f t="shared" si="39"/>
        <v>+Cartridge</v>
      </c>
    </row>
    <row r="500" spans="1:32" x14ac:dyDescent="0.25">
      <c r="A500" s="13" t="str">
        <f t="shared" si="35"/>
        <v>75728-2</v>
      </c>
      <c r="B500" s="50">
        <v>75728</v>
      </c>
      <c r="C500" s="51" t="s">
        <v>240</v>
      </c>
      <c r="D500" s="50">
        <v>2</v>
      </c>
      <c r="E500" s="52">
        <v>1</v>
      </c>
      <c r="F500" s="53" t="s">
        <v>19</v>
      </c>
      <c r="G500" s="53">
        <v>43504</v>
      </c>
      <c r="H500" s="54">
        <v>1</v>
      </c>
      <c r="I500" s="52">
        <v>18</v>
      </c>
      <c r="J500" s="51" t="s">
        <v>31</v>
      </c>
      <c r="K500" s="51"/>
      <c r="L500" s="51" t="b">
        <v>0</v>
      </c>
      <c r="M500" s="13"/>
      <c r="N500" s="13" t="s">
        <v>126</v>
      </c>
      <c r="O500" s="13"/>
      <c r="P500" s="13"/>
      <c r="Q500" s="13"/>
      <c r="R500" s="13"/>
      <c r="S500" s="13" t="s">
        <v>126</v>
      </c>
      <c r="T500" s="15" t="s">
        <v>125</v>
      </c>
      <c r="U500" s="15" t="b">
        <v>0</v>
      </c>
      <c r="V500" s="15" t="b">
        <v>0</v>
      </c>
      <c r="W500" s="23"/>
      <c r="X500" s="16"/>
      <c r="Y500" s="24"/>
      <c r="Z500" s="17" t="s">
        <v>257</v>
      </c>
      <c r="AA500" s="51"/>
      <c r="AB500" s="4"/>
      <c r="AC500" t="str">
        <f t="shared" si="36"/>
        <v>NO</v>
      </c>
      <c r="AD500" t="str">
        <f t="shared" si="37"/>
        <v/>
      </c>
      <c r="AE500" t="str">
        <f t="shared" si="38"/>
        <v>+Cartridge</v>
      </c>
      <c r="AF500" t="str">
        <f t="shared" si="39"/>
        <v>+Cartridge</v>
      </c>
    </row>
    <row r="501" spans="1:32" x14ac:dyDescent="0.25">
      <c r="A501" s="3" t="str">
        <f t="shared" si="35"/>
        <v>75728-3</v>
      </c>
      <c r="B501" s="50">
        <v>75728</v>
      </c>
      <c r="C501" s="51" t="s">
        <v>240</v>
      </c>
      <c r="D501" s="50">
        <v>3</v>
      </c>
      <c r="E501" s="52">
        <v>1</v>
      </c>
      <c r="F501" s="53" t="s">
        <v>19</v>
      </c>
      <c r="G501" s="53">
        <v>43504</v>
      </c>
      <c r="H501" s="54">
        <v>1</v>
      </c>
      <c r="I501" s="52">
        <v>18</v>
      </c>
      <c r="J501" s="51" t="s">
        <v>31</v>
      </c>
      <c r="K501" s="51"/>
      <c r="L501" s="51" t="b">
        <v>0</v>
      </c>
      <c r="M501" s="3"/>
      <c r="N501" s="3" t="s">
        <v>126</v>
      </c>
      <c r="O501" s="3"/>
      <c r="P501" s="3"/>
      <c r="Q501" s="3"/>
      <c r="R501" s="3"/>
      <c r="S501" s="3" t="s">
        <v>126</v>
      </c>
      <c r="T501" s="10" t="s">
        <v>125</v>
      </c>
      <c r="U501" s="10" t="b">
        <v>0</v>
      </c>
      <c r="V501" s="10" t="b">
        <v>0</v>
      </c>
      <c r="W501" s="25"/>
      <c r="X501" s="11"/>
      <c r="Y501" s="26"/>
      <c r="Z501" s="26" t="s">
        <v>257</v>
      </c>
      <c r="AA501" s="51"/>
      <c r="AB501" s="4"/>
      <c r="AC501" t="str">
        <f t="shared" si="36"/>
        <v>NO</v>
      </c>
      <c r="AD501" t="str">
        <f t="shared" si="37"/>
        <v/>
      </c>
      <c r="AE501" t="str">
        <f t="shared" si="38"/>
        <v>+Cartridge</v>
      </c>
      <c r="AF501" t="str">
        <f t="shared" si="39"/>
        <v>+Cartridge</v>
      </c>
    </row>
    <row r="502" spans="1:32" x14ac:dyDescent="0.25">
      <c r="A502" s="13" t="str">
        <f t="shared" si="35"/>
        <v>75728-4</v>
      </c>
      <c r="B502" s="50">
        <v>75728</v>
      </c>
      <c r="C502" s="51" t="s">
        <v>263</v>
      </c>
      <c r="D502" s="50">
        <v>4</v>
      </c>
      <c r="E502" s="52">
        <v>1</v>
      </c>
      <c r="F502" s="53" t="s">
        <v>19</v>
      </c>
      <c r="G502" s="53">
        <v>43504</v>
      </c>
      <c r="H502" s="54">
        <v>3</v>
      </c>
      <c r="I502" s="52">
        <v>18</v>
      </c>
      <c r="J502" s="51" t="s">
        <v>31</v>
      </c>
      <c r="K502" s="51"/>
      <c r="L502" s="51" t="b">
        <v>0</v>
      </c>
      <c r="M502" s="13"/>
      <c r="N502" s="13" t="s">
        <v>126</v>
      </c>
      <c r="O502" s="13"/>
      <c r="P502" s="13"/>
      <c r="Q502" s="13"/>
      <c r="R502" s="13"/>
      <c r="S502" s="13" t="s">
        <v>126</v>
      </c>
      <c r="T502" s="15" t="s">
        <v>125</v>
      </c>
      <c r="U502" s="15" t="b">
        <v>0</v>
      </c>
      <c r="V502" s="15" t="b">
        <v>0</v>
      </c>
      <c r="W502" s="23"/>
      <c r="X502" s="16"/>
      <c r="Y502" s="24"/>
      <c r="Z502" s="17" t="s">
        <v>257</v>
      </c>
      <c r="AA502" s="51"/>
      <c r="AB502" s="4"/>
      <c r="AC502" t="str">
        <f t="shared" si="36"/>
        <v>NO</v>
      </c>
      <c r="AD502" t="str">
        <f t="shared" si="37"/>
        <v/>
      </c>
      <c r="AE502" t="str">
        <f t="shared" si="38"/>
        <v>+Cartridge</v>
      </c>
      <c r="AF502" t="str">
        <f t="shared" si="39"/>
        <v>+Cartridge</v>
      </c>
    </row>
    <row r="503" spans="1:32" x14ac:dyDescent="0.25">
      <c r="A503" s="3" t="str">
        <f t="shared" si="35"/>
        <v>75728-5</v>
      </c>
      <c r="B503" s="50">
        <v>75728</v>
      </c>
      <c r="C503" s="51" t="s">
        <v>220</v>
      </c>
      <c r="D503" s="50">
        <v>5</v>
      </c>
      <c r="E503" s="52">
        <v>1</v>
      </c>
      <c r="F503" s="53" t="s">
        <v>19</v>
      </c>
      <c r="G503" s="53">
        <v>43504</v>
      </c>
      <c r="H503" s="54">
        <v>2</v>
      </c>
      <c r="I503" s="52">
        <v>18</v>
      </c>
      <c r="J503" s="51" t="s">
        <v>31</v>
      </c>
      <c r="K503" s="51"/>
      <c r="L503" s="51" t="b">
        <v>0</v>
      </c>
      <c r="M503" s="3"/>
      <c r="N503" s="3" t="s">
        <v>126</v>
      </c>
      <c r="O503" s="3"/>
      <c r="P503" s="3"/>
      <c r="Q503" s="3"/>
      <c r="R503" s="3"/>
      <c r="S503" s="3" t="s">
        <v>126</v>
      </c>
      <c r="T503" s="10" t="s">
        <v>125</v>
      </c>
      <c r="U503" s="10" t="b">
        <v>0</v>
      </c>
      <c r="V503" s="10" t="b">
        <v>0</v>
      </c>
      <c r="W503" s="25"/>
      <c r="X503" s="11"/>
      <c r="Y503" s="26"/>
      <c r="Z503" s="12" t="s">
        <v>257</v>
      </c>
      <c r="AA503" s="51"/>
      <c r="AB503" s="4"/>
      <c r="AC503" t="str">
        <f t="shared" si="36"/>
        <v>NO</v>
      </c>
      <c r="AD503" t="str">
        <f t="shared" si="37"/>
        <v/>
      </c>
      <c r="AE503" t="str">
        <f t="shared" si="38"/>
        <v>+Cartridge</v>
      </c>
      <c r="AF503" t="str">
        <f t="shared" si="39"/>
        <v>+Cartridge</v>
      </c>
    </row>
    <row r="504" spans="1:32" x14ac:dyDescent="0.25">
      <c r="A504" s="13" t="str">
        <f t="shared" si="35"/>
        <v>75728-9</v>
      </c>
      <c r="B504" s="50">
        <v>75728</v>
      </c>
      <c r="C504" s="51" t="s">
        <v>3039</v>
      </c>
      <c r="D504" s="50">
        <v>9</v>
      </c>
      <c r="E504" s="52">
        <v>1</v>
      </c>
      <c r="F504" s="53" t="s">
        <v>19</v>
      </c>
      <c r="G504" s="53">
        <v>43504</v>
      </c>
      <c r="H504" s="54">
        <v>16</v>
      </c>
      <c r="I504" s="52">
        <v>18</v>
      </c>
      <c r="J504" s="51" t="s">
        <v>20</v>
      </c>
      <c r="K504" s="51"/>
      <c r="L504" s="51" t="b">
        <v>0</v>
      </c>
      <c r="M504" s="13"/>
      <c r="N504" s="13" t="s">
        <v>126</v>
      </c>
      <c r="O504" s="13"/>
      <c r="P504" s="13"/>
      <c r="Q504" s="13"/>
      <c r="R504" s="13"/>
      <c r="S504" s="13" t="s">
        <v>126</v>
      </c>
      <c r="T504" s="15" t="s">
        <v>125</v>
      </c>
      <c r="U504" s="15" t="b">
        <v>0</v>
      </c>
      <c r="V504" s="15" t="b">
        <v>0</v>
      </c>
      <c r="W504" s="23"/>
      <c r="X504" s="16"/>
      <c r="Y504" s="24"/>
      <c r="Z504" s="17" t="s">
        <v>257</v>
      </c>
      <c r="AA504" s="51"/>
      <c r="AB504" s="4"/>
      <c r="AC504" t="str">
        <f t="shared" si="36"/>
        <v>NO</v>
      </c>
      <c r="AD504" t="str">
        <f t="shared" si="37"/>
        <v/>
      </c>
      <c r="AE504" t="str">
        <f t="shared" si="38"/>
        <v>+Cartridge</v>
      </c>
      <c r="AF504" t="str">
        <f t="shared" si="39"/>
        <v>+Cartridge</v>
      </c>
    </row>
    <row r="505" spans="1:32" x14ac:dyDescent="0.25">
      <c r="A505" s="3" t="str">
        <f t="shared" si="35"/>
        <v>75738-1</v>
      </c>
      <c r="B505" s="50">
        <v>75738</v>
      </c>
      <c r="C505" s="51" t="s">
        <v>148</v>
      </c>
      <c r="D505" s="50">
        <v>1</v>
      </c>
      <c r="E505" s="52">
        <v>2</v>
      </c>
      <c r="F505" s="53" t="s">
        <v>18</v>
      </c>
      <c r="G505" s="53">
        <v>43500</v>
      </c>
      <c r="H505" s="54">
        <v>1</v>
      </c>
      <c r="I505" s="52">
        <v>12</v>
      </c>
      <c r="J505" s="51" t="s">
        <v>150</v>
      </c>
      <c r="K505" s="51" t="s">
        <v>171</v>
      </c>
      <c r="L505" s="51" t="b">
        <v>1</v>
      </c>
      <c r="M505" s="3"/>
      <c r="N505" s="3" t="s">
        <v>126</v>
      </c>
      <c r="O505" s="3" t="s">
        <v>143</v>
      </c>
      <c r="P505" s="3" t="s">
        <v>143</v>
      </c>
      <c r="Q505" s="3" t="s">
        <v>143</v>
      </c>
      <c r="R505" s="3"/>
      <c r="S505" s="3" t="s">
        <v>126</v>
      </c>
      <c r="T505" s="10" t="s">
        <v>125</v>
      </c>
      <c r="U505" s="10" t="b">
        <v>1</v>
      </c>
      <c r="V505" s="10" t="b">
        <v>0</v>
      </c>
      <c r="W505" s="25">
        <v>43495.538506944446</v>
      </c>
      <c r="X505" s="11">
        <v>35</v>
      </c>
      <c r="Y505" s="26">
        <v>43496</v>
      </c>
      <c r="Z505" s="12"/>
      <c r="AA505" s="51"/>
      <c r="AB505" s="4"/>
      <c r="AC505" t="str">
        <f t="shared" si="36"/>
        <v>NO</v>
      </c>
      <c r="AD505" t="str">
        <f t="shared" si="37"/>
        <v/>
      </c>
      <c r="AE505" t="str">
        <f t="shared" si="38"/>
        <v/>
      </c>
      <c r="AF505" t="str">
        <f t="shared" si="39"/>
        <v/>
      </c>
    </row>
    <row r="506" spans="1:32" x14ac:dyDescent="0.25">
      <c r="A506" s="13" t="str">
        <f t="shared" si="35"/>
        <v>75738-2</v>
      </c>
      <c r="B506" s="50">
        <v>75738</v>
      </c>
      <c r="C506" s="51" t="s">
        <v>385</v>
      </c>
      <c r="D506" s="50">
        <v>2</v>
      </c>
      <c r="E506" s="52">
        <v>2</v>
      </c>
      <c r="F506" s="53" t="s">
        <v>18</v>
      </c>
      <c r="G506" s="53">
        <v>43500</v>
      </c>
      <c r="H506" s="54">
        <v>1</v>
      </c>
      <c r="I506" s="52">
        <v>12</v>
      </c>
      <c r="J506" s="51" t="s">
        <v>150</v>
      </c>
      <c r="K506" s="51" t="s">
        <v>168</v>
      </c>
      <c r="L506" s="51" t="b">
        <v>1</v>
      </c>
      <c r="M506" s="13"/>
      <c r="N506" s="13" t="s">
        <v>126</v>
      </c>
      <c r="O506" s="13" t="s">
        <v>143</v>
      </c>
      <c r="P506" s="13" t="s">
        <v>143</v>
      </c>
      <c r="Q506" s="13" t="s">
        <v>143</v>
      </c>
      <c r="R506" s="13"/>
      <c r="S506" s="13" t="s">
        <v>126</v>
      </c>
      <c r="T506" s="15" t="s">
        <v>125</v>
      </c>
      <c r="U506" s="15" t="b">
        <v>1</v>
      </c>
      <c r="V506" s="15" t="b">
        <v>0</v>
      </c>
      <c r="W506" s="23">
        <v>43495.538495370369</v>
      </c>
      <c r="X506" s="16">
        <v>35</v>
      </c>
      <c r="Y506" s="24">
        <v>43496</v>
      </c>
      <c r="Z506" s="17"/>
      <c r="AA506" s="51"/>
      <c r="AB506" s="4"/>
      <c r="AC506" t="str">
        <f t="shared" si="36"/>
        <v>NO</v>
      </c>
      <c r="AD506" t="str">
        <f t="shared" si="37"/>
        <v/>
      </c>
      <c r="AE506" t="str">
        <f t="shared" si="38"/>
        <v/>
      </c>
      <c r="AF506" t="str">
        <f t="shared" si="39"/>
        <v/>
      </c>
    </row>
    <row r="507" spans="1:32" x14ac:dyDescent="0.25">
      <c r="A507" s="3" t="str">
        <f t="shared" si="35"/>
        <v>75745-13</v>
      </c>
      <c r="B507" s="50">
        <v>75745</v>
      </c>
      <c r="C507" s="51" t="s">
        <v>3040</v>
      </c>
      <c r="D507" s="50">
        <v>13</v>
      </c>
      <c r="E507" s="52">
        <v>1</v>
      </c>
      <c r="F507" s="53" t="s">
        <v>18</v>
      </c>
      <c r="G507" s="53">
        <v>43493</v>
      </c>
      <c r="H507" s="54">
        <v>5</v>
      </c>
      <c r="I507" s="52">
        <v>1</v>
      </c>
      <c r="J507" s="51" t="s">
        <v>37</v>
      </c>
      <c r="K507" s="51" t="s">
        <v>208</v>
      </c>
      <c r="L507" s="51" t="b">
        <v>0</v>
      </c>
      <c r="M507" s="3" t="s">
        <v>126</v>
      </c>
      <c r="N507" s="3" t="s">
        <v>126</v>
      </c>
      <c r="O507" s="3" t="s">
        <v>143</v>
      </c>
      <c r="P507" s="3" t="s">
        <v>143</v>
      </c>
      <c r="Q507" s="3" t="s">
        <v>143</v>
      </c>
      <c r="R507" s="3"/>
      <c r="S507" s="3" t="s">
        <v>126</v>
      </c>
      <c r="T507" s="10" t="s">
        <v>125</v>
      </c>
      <c r="U507" s="10" t="b">
        <v>1</v>
      </c>
      <c r="V507" s="10" t="b">
        <v>0</v>
      </c>
      <c r="W507" s="25">
        <v>43496.66138888889</v>
      </c>
      <c r="X507" s="11">
        <v>50</v>
      </c>
      <c r="Y507" s="26">
        <v>43488</v>
      </c>
      <c r="Z507" s="12" t="s">
        <v>195</v>
      </c>
      <c r="AA507" s="51"/>
      <c r="AB507" s="4"/>
      <c r="AC507" t="str">
        <f t="shared" si="36"/>
        <v>NO</v>
      </c>
      <c r="AD507" t="str">
        <f t="shared" si="37"/>
        <v/>
      </c>
      <c r="AE507" t="str">
        <f t="shared" si="38"/>
        <v/>
      </c>
      <c r="AF507" t="str">
        <f t="shared" si="39"/>
        <v/>
      </c>
    </row>
    <row r="508" spans="1:32" x14ac:dyDescent="0.25">
      <c r="A508" s="13" t="str">
        <f t="shared" si="35"/>
        <v>75745-21</v>
      </c>
      <c r="B508" s="50">
        <v>75745</v>
      </c>
      <c r="C508" s="51" t="s">
        <v>2988</v>
      </c>
      <c r="D508" s="50">
        <v>21</v>
      </c>
      <c r="E508" s="52">
        <v>1</v>
      </c>
      <c r="F508" s="53" t="s">
        <v>18</v>
      </c>
      <c r="G508" s="53">
        <v>43507</v>
      </c>
      <c r="H508" s="54">
        <v>3</v>
      </c>
      <c r="I508" s="52">
        <v>7</v>
      </c>
      <c r="J508" s="51" t="s">
        <v>20</v>
      </c>
      <c r="K508" s="51" t="s">
        <v>156</v>
      </c>
      <c r="L508" s="51" t="b">
        <v>0</v>
      </c>
      <c r="M508" s="13" t="s">
        <v>126</v>
      </c>
      <c r="N508" s="13"/>
      <c r="O508" s="13" t="s">
        <v>143</v>
      </c>
      <c r="P508" s="13"/>
      <c r="Q508" s="13"/>
      <c r="R508" s="13"/>
      <c r="S508" s="13" t="s">
        <v>126</v>
      </c>
      <c r="T508" s="15" t="s">
        <v>125</v>
      </c>
      <c r="U508" s="15" t="b">
        <v>0</v>
      </c>
      <c r="V508" s="15" t="b">
        <v>0</v>
      </c>
      <c r="W508" s="23"/>
      <c r="X508" s="16"/>
      <c r="Y508" s="24"/>
      <c r="Z508" s="17"/>
      <c r="AA508" s="51"/>
      <c r="AB508" s="4"/>
      <c r="AC508" t="str">
        <f t="shared" si="36"/>
        <v>NO</v>
      </c>
      <c r="AD508" t="str">
        <f t="shared" si="37"/>
        <v>Material</v>
      </c>
      <c r="AE508" t="str">
        <f t="shared" si="38"/>
        <v>+Cartridge</v>
      </c>
      <c r="AF508" t="str">
        <f t="shared" si="39"/>
        <v>Material+Cartridge</v>
      </c>
    </row>
    <row r="509" spans="1:32" x14ac:dyDescent="0.25">
      <c r="A509" s="3" t="str">
        <f t="shared" si="35"/>
        <v>75745-5</v>
      </c>
      <c r="B509" s="50">
        <v>75745</v>
      </c>
      <c r="C509" s="51" t="s">
        <v>320</v>
      </c>
      <c r="D509" s="50">
        <v>5</v>
      </c>
      <c r="E509" s="52">
        <v>1</v>
      </c>
      <c r="F509" s="53" t="s">
        <v>18</v>
      </c>
      <c r="G509" s="53">
        <v>43507</v>
      </c>
      <c r="H509" s="54">
        <v>1</v>
      </c>
      <c r="I509" s="52">
        <v>7</v>
      </c>
      <c r="J509" s="51" t="s">
        <v>20</v>
      </c>
      <c r="K509" s="51"/>
      <c r="L509" s="51" t="b">
        <v>0</v>
      </c>
      <c r="M509" s="3" t="s">
        <v>126</v>
      </c>
      <c r="N509" s="3"/>
      <c r="O509" s="3" t="s">
        <v>143</v>
      </c>
      <c r="P509" s="3"/>
      <c r="Q509" s="3"/>
      <c r="R509" s="3"/>
      <c r="S509" s="3" t="s">
        <v>126</v>
      </c>
      <c r="T509" s="10" t="s">
        <v>125</v>
      </c>
      <c r="U509" s="10" t="b">
        <v>0</v>
      </c>
      <c r="V509" s="10" t="b">
        <v>0</v>
      </c>
      <c r="W509" s="25"/>
      <c r="X509" s="11"/>
      <c r="Y509" s="26"/>
      <c r="Z509" s="12"/>
      <c r="AA509" s="51"/>
      <c r="AB509" s="4"/>
      <c r="AC509" t="str">
        <f t="shared" si="36"/>
        <v>NO</v>
      </c>
      <c r="AD509" t="str">
        <f t="shared" si="37"/>
        <v>Material</v>
      </c>
      <c r="AE509" t="str">
        <f t="shared" si="38"/>
        <v>+Cartridge</v>
      </c>
      <c r="AF509" t="str">
        <f t="shared" si="39"/>
        <v>Material+Cartridge</v>
      </c>
    </row>
    <row r="510" spans="1:32" x14ac:dyDescent="0.25">
      <c r="A510" s="13" t="str">
        <f t="shared" si="35"/>
        <v>75745-6</v>
      </c>
      <c r="B510" s="50">
        <v>75745</v>
      </c>
      <c r="C510" s="51" t="s">
        <v>3041</v>
      </c>
      <c r="D510" s="50">
        <v>6</v>
      </c>
      <c r="E510" s="52">
        <v>1</v>
      </c>
      <c r="F510" s="53" t="s">
        <v>18</v>
      </c>
      <c r="G510" s="53">
        <v>43507</v>
      </c>
      <c r="H510" s="54">
        <v>2</v>
      </c>
      <c r="I510" s="52">
        <v>7</v>
      </c>
      <c r="J510" s="51" t="s">
        <v>20</v>
      </c>
      <c r="K510" s="51"/>
      <c r="L510" s="51" t="b">
        <v>0</v>
      </c>
      <c r="M510" s="13" t="s">
        <v>126</v>
      </c>
      <c r="N510" s="13"/>
      <c r="O510" s="13" t="s">
        <v>143</v>
      </c>
      <c r="P510" s="13"/>
      <c r="Q510" s="13"/>
      <c r="R510" s="13"/>
      <c r="S510" s="13" t="s">
        <v>126</v>
      </c>
      <c r="T510" s="15" t="s">
        <v>125</v>
      </c>
      <c r="U510" s="15" t="b">
        <v>0</v>
      </c>
      <c r="V510" s="15" t="b">
        <v>0</v>
      </c>
      <c r="W510" s="23"/>
      <c r="X510" s="16"/>
      <c r="Y510" s="24"/>
      <c r="Z510" s="17"/>
      <c r="AA510" s="51"/>
      <c r="AB510" s="4"/>
      <c r="AC510" t="str">
        <f t="shared" si="36"/>
        <v>NO</v>
      </c>
      <c r="AD510" t="str">
        <f t="shared" si="37"/>
        <v>Material</v>
      </c>
      <c r="AE510" t="str">
        <f t="shared" si="38"/>
        <v>+Cartridge</v>
      </c>
      <c r="AF510" t="str">
        <f t="shared" si="39"/>
        <v>Material+Cartridge</v>
      </c>
    </row>
    <row r="511" spans="1:32" x14ac:dyDescent="0.25">
      <c r="A511" s="3" t="str">
        <f t="shared" si="35"/>
        <v>75745-7</v>
      </c>
      <c r="B511" s="50">
        <v>75745</v>
      </c>
      <c r="C511" s="51" t="s">
        <v>320</v>
      </c>
      <c r="D511" s="50">
        <v>7</v>
      </c>
      <c r="E511" s="52">
        <v>1</v>
      </c>
      <c r="F511" s="53" t="s">
        <v>18</v>
      </c>
      <c r="G511" s="53">
        <v>43507</v>
      </c>
      <c r="H511" s="54">
        <v>1</v>
      </c>
      <c r="I511" s="52">
        <v>7</v>
      </c>
      <c r="J511" s="51" t="s">
        <v>20</v>
      </c>
      <c r="K511" s="51" t="s">
        <v>141</v>
      </c>
      <c r="L511" s="51" t="b">
        <v>1</v>
      </c>
      <c r="M511" s="3" t="s">
        <v>126</v>
      </c>
      <c r="N511" s="3"/>
      <c r="O511" s="3" t="s">
        <v>143</v>
      </c>
      <c r="P511" s="3"/>
      <c r="Q511" s="3"/>
      <c r="R511" s="3"/>
      <c r="S511" s="3" t="s">
        <v>126</v>
      </c>
      <c r="T511" s="10" t="s">
        <v>125</v>
      </c>
      <c r="U511" s="10" t="b">
        <v>0</v>
      </c>
      <c r="V511" s="10" t="b">
        <v>0</v>
      </c>
      <c r="W511" s="25"/>
      <c r="X511" s="11"/>
      <c r="Y511" s="26"/>
      <c r="Z511" s="12"/>
      <c r="AA511" s="51"/>
      <c r="AB511" s="4"/>
      <c r="AC511" t="str">
        <f t="shared" si="36"/>
        <v>NO</v>
      </c>
      <c r="AD511" t="str">
        <f t="shared" si="37"/>
        <v>Material</v>
      </c>
      <c r="AE511" t="str">
        <f t="shared" si="38"/>
        <v>+Cartridge</v>
      </c>
      <c r="AF511" t="str">
        <f t="shared" si="39"/>
        <v>Material+Cartridge</v>
      </c>
    </row>
    <row r="512" spans="1:32" x14ac:dyDescent="0.25">
      <c r="A512" s="13" t="str">
        <f t="shared" si="35"/>
        <v>75745-8</v>
      </c>
      <c r="B512" s="50">
        <v>75745</v>
      </c>
      <c r="C512" s="51" t="s">
        <v>2989</v>
      </c>
      <c r="D512" s="50">
        <v>8</v>
      </c>
      <c r="E512" s="52">
        <v>1</v>
      </c>
      <c r="F512" s="53" t="s">
        <v>18</v>
      </c>
      <c r="G512" s="53">
        <v>43507</v>
      </c>
      <c r="H512" s="54">
        <v>1</v>
      </c>
      <c r="I512" s="52">
        <v>7</v>
      </c>
      <c r="J512" s="51" t="s">
        <v>20</v>
      </c>
      <c r="K512" s="51"/>
      <c r="L512" s="51" t="b">
        <v>0</v>
      </c>
      <c r="M512" s="13" t="s">
        <v>126</v>
      </c>
      <c r="N512" s="13"/>
      <c r="O512" s="13" t="s">
        <v>143</v>
      </c>
      <c r="P512" s="13"/>
      <c r="Q512" s="13"/>
      <c r="R512" s="13"/>
      <c r="S512" s="13" t="s">
        <v>126</v>
      </c>
      <c r="T512" s="15" t="s">
        <v>125</v>
      </c>
      <c r="U512" s="15" t="b">
        <v>0</v>
      </c>
      <c r="V512" s="15" t="b">
        <v>0</v>
      </c>
      <c r="W512" s="23"/>
      <c r="X512" s="16"/>
      <c r="Y512" s="24"/>
      <c r="Z512" s="17"/>
      <c r="AA512" s="51"/>
      <c r="AB512" s="4"/>
      <c r="AC512" t="str">
        <f t="shared" si="36"/>
        <v>NO</v>
      </c>
      <c r="AD512" t="str">
        <f t="shared" si="37"/>
        <v>Material</v>
      </c>
      <c r="AE512" t="str">
        <f t="shared" si="38"/>
        <v>+Cartridge</v>
      </c>
      <c r="AF512" t="str">
        <f t="shared" si="39"/>
        <v>Material+Cartridge</v>
      </c>
    </row>
    <row r="513" spans="1:32" x14ac:dyDescent="0.25">
      <c r="A513" s="3" t="str">
        <f t="shared" ref="A513:A576" si="40">_xlfn.CONCAT(B513,"-",D513)</f>
        <v>75745-9</v>
      </c>
      <c r="B513" s="50">
        <v>75745</v>
      </c>
      <c r="C513" s="51" t="s">
        <v>2992</v>
      </c>
      <c r="D513" s="50">
        <v>9</v>
      </c>
      <c r="E513" s="52">
        <v>1</v>
      </c>
      <c r="F513" s="53" t="s">
        <v>18</v>
      </c>
      <c r="G513" s="53">
        <v>43507</v>
      </c>
      <c r="H513" s="54">
        <v>2</v>
      </c>
      <c r="I513" s="52">
        <v>7</v>
      </c>
      <c r="J513" s="51" t="s">
        <v>20</v>
      </c>
      <c r="K513" s="51"/>
      <c r="L513" s="51" t="b">
        <v>0</v>
      </c>
      <c r="M513" s="3" t="s">
        <v>126</v>
      </c>
      <c r="N513" s="3"/>
      <c r="O513" s="3" t="s">
        <v>143</v>
      </c>
      <c r="P513" s="3"/>
      <c r="Q513" s="3"/>
      <c r="R513" s="3"/>
      <c r="S513" s="3" t="s">
        <v>126</v>
      </c>
      <c r="T513" s="10" t="s">
        <v>125</v>
      </c>
      <c r="U513" s="10" t="b">
        <v>0</v>
      </c>
      <c r="V513" s="10" t="b">
        <v>0</v>
      </c>
      <c r="W513" s="25"/>
      <c r="X513" s="11"/>
      <c r="Y513" s="26"/>
      <c r="Z513" s="26"/>
      <c r="AA513" s="51"/>
      <c r="AB513" s="4"/>
      <c r="AC513" t="str">
        <f t="shared" si="36"/>
        <v>NO</v>
      </c>
      <c r="AD513" t="str">
        <f t="shared" si="37"/>
        <v>Material</v>
      </c>
      <c r="AE513" t="str">
        <f t="shared" si="38"/>
        <v>+Cartridge</v>
      </c>
      <c r="AF513" t="str">
        <f t="shared" si="39"/>
        <v>Material+Cartridge</v>
      </c>
    </row>
    <row r="514" spans="1:32" x14ac:dyDescent="0.25">
      <c r="A514" s="13" t="str">
        <f t="shared" si="40"/>
        <v>75746-22</v>
      </c>
      <c r="B514" s="50">
        <v>75746</v>
      </c>
      <c r="C514" s="51" t="s">
        <v>3042</v>
      </c>
      <c r="D514" s="50">
        <v>22</v>
      </c>
      <c r="E514" s="52">
        <v>1</v>
      </c>
      <c r="F514" s="53" t="s">
        <v>18</v>
      </c>
      <c r="G514" s="53">
        <v>43507</v>
      </c>
      <c r="H514" s="54">
        <v>1</v>
      </c>
      <c r="I514" s="52">
        <v>1</v>
      </c>
      <c r="J514" s="51" t="s">
        <v>20</v>
      </c>
      <c r="K514" s="51"/>
      <c r="L514" s="51" t="b">
        <v>0</v>
      </c>
      <c r="M514" s="13" t="s">
        <v>126</v>
      </c>
      <c r="N514" s="13"/>
      <c r="O514" s="13"/>
      <c r="P514" s="13"/>
      <c r="Q514" s="13" t="s">
        <v>125</v>
      </c>
      <c r="R514" s="13"/>
      <c r="S514" s="13" t="s">
        <v>126</v>
      </c>
      <c r="T514" s="15" t="s">
        <v>125</v>
      </c>
      <c r="U514" s="15" t="b">
        <v>0</v>
      </c>
      <c r="V514" s="15" t="b">
        <v>0</v>
      </c>
      <c r="W514" s="23"/>
      <c r="X514" s="16"/>
      <c r="Y514" s="24">
        <v>43499</v>
      </c>
      <c r="Z514" s="24"/>
      <c r="AA514" s="51"/>
      <c r="AB514" s="4"/>
      <c r="AC514" t="str">
        <f t="shared" ref="AC514:AC577" si="41">IF(AND(OR(N514="yes",N514="NA"),OR(P514="yes",P514="NA",P514="Done"),OR(Q514="yes",Q514="NA")),"OK","NO")</f>
        <v>NO</v>
      </c>
      <c r="AD514" t="str">
        <f t="shared" ref="AD514:AD577" si="42">IF(OR(N514="",N514="NO"),"Material","")</f>
        <v>Material</v>
      </c>
      <c r="AE514" t="str">
        <f t="shared" ref="AE514:AE577" si="43">IF(OR(Q514="",Q514="NO"),"+Cartridge","")</f>
        <v/>
      </c>
      <c r="AF514" t="str">
        <f t="shared" ref="AF514:AF577" si="44">_xlfn.CONCAT(AD514,AE514)</f>
        <v>Material</v>
      </c>
    </row>
    <row r="515" spans="1:32" x14ac:dyDescent="0.25">
      <c r="A515" s="3" t="str">
        <f t="shared" si="40"/>
        <v>75746-23</v>
      </c>
      <c r="B515" s="50">
        <v>75746</v>
      </c>
      <c r="C515" s="51" t="s">
        <v>3043</v>
      </c>
      <c r="D515" s="50">
        <v>23</v>
      </c>
      <c r="E515" s="52">
        <v>1</v>
      </c>
      <c r="F515" s="53" t="s">
        <v>18</v>
      </c>
      <c r="G515" s="53">
        <v>43517</v>
      </c>
      <c r="H515" s="54">
        <v>3</v>
      </c>
      <c r="I515" s="52">
        <v>0</v>
      </c>
      <c r="J515" s="51" t="s">
        <v>27</v>
      </c>
      <c r="K515" s="51"/>
      <c r="L515" s="51" t="b">
        <v>0</v>
      </c>
      <c r="M515" s="3"/>
      <c r="N515" s="3"/>
      <c r="O515" s="3"/>
      <c r="P515" s="3"/>
      <c r="Q515" s="3" t="s">
        <v>125</v>
      </c>
      <c r="R515" s="3"/>
      <c r="S515" s="3"/>
      <c r="T515" s="10" t="s">
        <v>125</v>
      </c>
      <c r="U515" s="10" t="b">
        <v>0</v>
      </c>
      <c r="V515" s="10" t="b">
        <v>0</v>
      </c>
      <c r="W515" s="25"/>
      <c r="X515" s="11"/>
      <c r="Y515" s="26"/>
      <c r="Z515" s="12"/>
      <c r="AA515" s="51"/>
      <c r="AB515" s="4"/>
      <c r="AC515" t="str">
        <f t="shared" si="41"/>
        <v>NO</v>
      </c>
      <c r="AD515" t="str">
        <f t="shared" si="42"/>
        <v>Material</v>
      </c>
      <c r="AE515" t="str">
        <f t="shared" si="43"/>
        <v/>
      </c>
      <c r="AF515" t="str">
        <f t="shared" si="44"/>
        <v>Material</v>
      </c>
    </row>
    <row r="516" spans="1:32" x14ac:dyDescent="0.25">
      <c r="A516" s="13" t="str">
        <f t="shared" si="40"/>
        <v>75746-24</v>
      </c>
      <c r="B516" s="50">
        <v>75746</v>
      </c>
      <c r="C516" s="51" t="s">
        <v>3044</v>
      </c>
      <c r="D516" s="50">
        <v>24</v>
      </c>
      <c r="E516" s="52">
        <v>1</v>
      </c>
      <c r="F516" s="53" t="s">
        <v>18</v>
      </c>
      <c r="G516" s="53">
        <v>43507</v>
      </c>
      <c r="H516" s="54">
        <v>3</v>
      </c>
      <c r="I516" s="52">
        <v>1</v>
      </c>
      <c r="J516" s="51" t="s">
        <v>20</v>
      </c>
      <c r="K516" s="51"/>
      <c r="L516" s="51" t="b">
        <v>0</v>
      </c>
      <c r="M516" s="13" t="s">
        <v>126</v>
      </c>
      <c r="N516" s="13"/>
      <c r="O516" s="13"/>
      <c r="P516" s="13"/>
      <c r="Q516" s="13" t="s">
        <v>125</v>
      </c>
      <c r="R516" s="13"/>
      <c r="S516" s="13" t="s">
        <v>126</v>
      </c>
      <c r="T516" s="15" t="s">
        <v>125</v>
      </c>
      <c r="U516" s="15" t="b">
        <v>0</v>
      </c>
      <c r="V516" s="15" t="b">
        <v>0</v>
      </c>
      <c r="W516" s="23"/>
      <c r="X516" s="16"/>
      <c r="Y516" s="24">
        <v>43499</v>
      </c>
      <c r="Z516" s="24"/>
      <c r="AA516" s="51"/>
      <c r="AB516" s="4"/>
      <c r="AC516" t="str">
        <f t="shared" si="41"/>
        <v>NO</v>
      </c>
      <c r="AD516" t="str">
        <f t="shared" si="42"/>
        <v>Material</v>
      </c>
      <c r="AE516" t="str">
        <f t="shared" si="43"/>
        <v/>
      </c>
      <c r="AF516" t="str">
        <f t="shared" si="44"/>
        <v>Material</v>
      </c>
    </row>
    <row r="517" spans="1:32" x14ac:dyDescent="0.25">
      <c r="A517" s="3" t="str">
        <f t="shared" si="40"/>
        <v>75746-25</v>
      </c>
      <c r="B517" s="50">
        <v>75746</v>
      </c>
      <c r="C517" s="51" t="s">
        <v>3045</v>
      </c>
      <c r="D517" s="50">
        <v>25</v>
      </c>
      <c r="E517" s="52">
        <v>1</v>
      </c>
      <c r="F517" s="53" t="s">
        <v>18</v>
      </c>
      <c r="G517" s="53">
        <v>43507</v>
      </c>
      <c r="H517" s="54">
        <v>3</v>
      </c>
      <c r="I517" s="52">
        <v>1</v>
      </c>
      <c r="J517" s="51" t="s">
        <v>20</v>
      </c>
      <c r="K517" s="51"/>
      <c r="L517" s="51" t="b">
        <v>0</v>
      </c>
      <c r="M517" s="3" t="s">
        <v>126</v>
      </c>
      <c r="N517" s="3"/>
      <c r="O517" s="3"/>
      <c r="P517" s="3"/>
      <c r="Q517" s="3" t="s">
        <v>125</v>
      </c>
      <c r="R517" s="3"/>
      <c r="S517" s="3" t="s">
        <v>126</v>
      </c>
      <c r="T517" s="10" t="s">
        <v>125</v>
      </c>
      <c r="U517" s="10" t="b">
        <v>0</v>
      </c>
      <c r="V517" s="10" t="b">
        <v>0</v>
      </c>
      <c r="W517" s="10"/>
      <c r="X517" s="11"/>
      <c r="Y517" s="26">
        <v>43499</v>
      </c>
      <c r="Z517" s="26"/>
      <c r="AA517" s="51"/>
      <c r="AB517" s="4"/>
      <c r="AC517" t="str">
        <f t="shared" si="41"/>
        <v>NO</v>
      </c>
      <c r="AD517" t="str">
        <f t="shared" si="42"/>
        <v>Material</v>
      </c>
      <c r="AE517" t="str">
        <f t="shared" si="43"/>
        <v/>
      </c>
      <c r="AF517" t="str">
        <f t="shared" si="44"/>
        <v>Material</v>
      </c>
    </row>
    <row r="518" spans="1:32" x14ac:dyDescent="0.25">
      <c r="A518" s="13" t="str">
        <f t="shared" si="40"/>
        <v>75746-26</v>
      </c>
      <c r="B518" s="50">
        <v>75746</v>
      </c>
      <c r="C518" s="51" t="s">
        <v>3046</v>
      </c>
      <c r="D518" s="50">
        <v>26</v>
      </c>
      <c r="E518" s="52">
        <v>1</v>
      </c>
      <c r="F518" s="53" t="s">
        <v>18</v>
      </c>
      <c r="G518" s="53">
        <v>43507</v>
      </c>
      <c r="H518" s="54">
        <v>4</v>
      </c>
      <c r="I518" s="52">
        <v>1</v>
      </c>
      <c r="J518" s="51" t="s">
        <v>20</v>
      </c>
      <c r="K518" s="51"/>
      <c r="L518" s="51" t="b">
        <v>0</v>
      </c>
      <c r="M518" s="13" t="s">
        <v>126</v>
      </c>
      <c r="N518" s="13"/>
      <c r="O518" s="13"/>
      <c r="P518" s="13"/>
      <c r="Q518" s="13" t="s">
        <v>125</v>
      </c>
      <c r="R518" s="13"/>
      <c r="S518" s="13" t="s">
        <v>126</v>
      </c>
      <c r="T518" s="15" t="s">
        <v>125</v>
      </c>
      <c r="U518" s="15" t="b">
        <v>0</v>
      </c>
      <c r="V518" s="15" t="b">
        <v>0</v>
      </c>
      <c r="W518" s="15"/>
      <c r="X518" s="16"/>
      <c r="Y518" s="24">
        <v>43499</v>
      </c>
      <c r="Z518" s="24"/>
      <c r="AA518" s="51"/>
      <c r="AB518" s="4"/>
      <c r="AC518" t="str">
        <f t="shared" si="41"/>
        <v>NO</v>
      </c>
      <c r="AD518" t="str">
        <f t="shared" si="42"/>
        <v>Material</v>
      </c>
      <c r="AE518" t="str">
        <f t="shared" si="43"/>
        <v/>
      </c>
      <c r="AF518" t="str">
        <f t="shared" si="44"/>
        <v>Material</v>
      </c>
    </row>
    <row r="519" spans="1:32" x14ac:dyDescent="0.25">
      <c r="A519" s="3" t="str">
        <f t="shared" si="40"/>
        <v>75746-29</v>
      </c>
      <c r="B519" s="50">
        <v>75746</v>
      </c>
      <c r="C519" s="51" t="s">
        <v>3047</v>
      </c>
      <c r="D519" s="50">
        <v>29</v>
      </c>
      <c r="E519" s="52">
        <v>1</v>
      </c>
      <c r="F519" s="53" t="s">
        <v>18</v>
      </c>
      <c r="G519" s="53">
        <v>43507</v>
      </c>
      <c r="H519" s="54">
        <v>3</v>
      </c>
      <c r="I519" s="52">
        <v>1</v>
      </c>
      <c r="J519" s="51" t="s">
        <v>20</v>
      </c>
      <c r="K519" s="51" t="s">
        <v>156</v>
      </c>
      <c r="L519" s="51" t="b">
        <v>0</v>
      </c>
      <c r="M519" s="3" t="s">
        <v>126</v>
      </c>
      <c r="N519" s="3"/>
      <c r="O519" s="3"/>
      <c r="P519" s="3"/>
      <c r="Q519" s="3"/>
      <c r="R519" s="3"/>
      <c r="S519" s="3" t="s">
        <v>126</v>
      </c>
      <c r="T519" s="10" t="s">
        <v>125</v>
      </c>
      <c r="U519" s="10" t="b">
        <v>0</v>
      </c>
      <c r="V519" s="10" t="b">
        <v>0</v>
      </c>
      <c r="W519" s="25"/>
      <c r="X519" s="11"/>
      <c r="Y519" s="26"/>
      <c r="Z519" s="26"/>
      <c r="AA519" s="51" t="s">
        <v>161</v>
      </c>
      <c r="AB519" s="4"/>
      <c r="AC519" t="str">
        <f t="shared" si="41"/>
        <v>NO</v>
      </c>
      <c r="AD519" t="str">
        <f t="shared" si="42"/>
        <v>Material</v>
      </c>
      <c r="AE519" t="str">
        <f t="shared" si="43"/>
        <v>+Cartridge</v>
      </c>
      <c r="AF519" t="str">
        <f t="shared" si="44"/>
        <v>Material+Cartridge</v>
      </c>
    </row>
    <row r="520" spans="1:32" x14ac:dyDescent="0.25">
      <c r="A520" s="13" t="str">
        <f t="shared" si="40"/>
        <v>75746-31</v>
      </c>
      <c r="B520" s="50">
        <v>75746</v>
      </c>
      <c r="C520" s="51" t="s">
        <v>3045</v>
      </c>
      <c r="D520" s="50">
        <v>31</v>
      </c>
      <c r="E520" s="52">
        <v>1</v>
      </c>
      <c r="F520" s="53" t="s">
        <v>18</v>
      </c>
      <c r="G520" s="53">
        <v>43507</v>
      </c>
      <c r="H520" s="54">
        <v>3</v>
      </c>
      <c r="I520" s="52">
        <v>1</v>
      </c>
      <c r="J520" s="51" t="s">
        <v>20</v>
      </c>
      <c r="K520" s="51" t="s">
        <v>190</v>
      </c>
      <c r="L520" s="51" t="b">
        <v>1</v>
      </c>
      <c r="M520" s="13"/>
      <c r="N520" s="13"/>
      <c r="O520" s="13"/>
      <c r="P520" s="13"/>
      <c r="Q520" s="13" t="s">
        <v>125</v>
      </c>
      <c r="R520" s="13"/>
      <c r="S520" s="13" t="s">
        <v>126</v>
      </c>
      <c r="T520" s="15" t="s">
        <v>125</v>
      </c>
      <c r="U520" s="15" t="b">
        <v>0</v>
      </c>
      <c r="V520" s="15" t="b">
        <v>0</v>
      </c>
      <c r="W520" s="23"/>
      <c r="X520" s="16"/>
      <c r="Y520" s="24">
        <v>43499</v>
      </c>
      <c r="Z520" s="24"/>
      <c r="AA520" s="51"/>
      <c r="AB520" s="4"/>
      <c r="AC520" t="str">
        <f t="shared" si="41"/>
        <v>NO</v>
      </c>
      <c r="AD520" t="str">
        <f t="shared" si="42"/>
        <v>Material</v>
      </c>
      <c r="AE520" t="str">
        <f t="shared" si="43"/>
        <v/>
      </c>
      <c r="AF520" t="str">
        <f t="shared" si="44"/>
        <v>Material</v>
      </c>
    </row>
    <row r="521" spans="1:32" x14ac:dyDescent="0.25">
      <c r="A521" s="3" t="str">
        <f t="shared" si="40"/>
        <v>75746-34</v>
      </c>
      <c r="B521" s="50">
        <v>75746</v>
      </c>
      <c r="C521" s="51" t="s">
        <v>320</v>
      </c>
      <c r="D521" s="50">
        <v>34</v>
      </c>
      <c r="E521" s="52">
        <v>1</v>
      </c>
      <c r="F521" s="53" t="s">
        <v>18</v>
      </c>
      <c r="G521" s="53">
        <v>43507</v>
      </c>
      <c r="H521" s="54">
        <v>1</v>
      </c>
      <c r="I521" s="52">
        <v>1</v>
      </c>
      <c r="J521" s="51" t="s">
        <v>20</v>
      </c>
      <c r="K521" s="51"/>
      <c r="L521" s="51" t="b">
        <v>0</v>
      </c>
      <c r="M521" s="3" t="s">
        <v>126</v>
      </c>
      <c r="N521" s="3"/>
      <c r="O521" s="3"/>
      <c r="P521" s="3"/>
      <c r="Q521" s="3"/>
      <c r="R521" s="3"/>
      <c r="S521" s="3" t="s">
        <v>126</v>
      </c>
      <c r="T521" s="10" t="s">
        <v>125</v>
      </c>
      <c r="U521" s="10" t="b">
        <v>0</v>
      </c>
      <c r="V521" s="10" t="b">
        <v>0</v>
      </c>
      <c r="W521" s="25"/>
      <c r="X521" s="11"/>
      <c r="Y521" s="26"/>
      <c r="Z521" s="26"/>
      <c r="AA521" s="51"/>
      <c r="AB521" s="4" t="s">
        <v>161</v>
      </c>
      <c r="AC521" t="str">
        <f t="shared" si="41"/>
        <v>NO</v>
      </c>
      <c r="AD521" t="str">
        <f t="shared" si="42"/>
        <v>Material</v>
      </c>
      <c r="AE521" t="str">
        <f t="shared" si="43"/>
        <v>+Cartridge</v>
      </c>
      <c r="AF521" t="str">
        <f t="shared" si="44"/>
        <v>Material+Cartridge</v>
      </c>
    </row>
    <row r="522" spans="1:32" x14ac:dyDescent="0.25">
      <c r="A522" s="13" t="str">
        <f t="shared" si="40"/>
        <v>75746-5</v>
      </c>
      <c r="B522" s="50">
        <v>75746</v>
      </c>
      <c r="C522" s="51" t="s">
        <v>319</v>
      </c>
      <c r="D522" s="50">
        <v>5</v>
      </c>
      <c r="E522" s="52">
        <v>1</v>
      </c>
      <c r="F522" s="53" t="s">
        <v>18</v>
      </c>
      <c r="G522" s="53">
        <v>43507</v>
      </c>
      <c r="H522" s="54">
        <v>1</v>
      </c>
      <c r="I522" s="52">
        <v>1</v>
      </c>
      <c r="J522" s="51" t="s">
        <v>20</v>
      </c>
      <c r="K522" s="51"/>
      <c r="L522" s="51" t="b">
        <v>0</v>
      </c>
      <c r="M522" s="13" t="s">
        <v>126</v>
      </c>
      <c r="N522" s="13"/>
      <c r="O522" s="13"/>
      <c r="P522" s="13"/>
      <c r="Q522" s="13"/>
      <c r="R522" s="13"/>
      <c r="S522" s="13" t="s">
        <v>126</v>
      </c>
      <c r="T522" s="15" t="s">
        <v>125</v>
      </c>
      <c r="U522" s="15" t="b">
        <v>0</v>
      </c>
      <c r="V522" s="15" t="b">
        <v>0</v>
      </c>
      <c r="W522" s="23"/>
      <c r="X522" s="16"/>
      <c r="Y522" s="24">
        <v>43480</v>
      </c>
      <c r="Z522" s="17"/>
      <c r="AA522" s="51"/>
      <c r="AB522" s="4" t="s">
        <v>161</v>
      </c>
      <c r="AC522" t="str">
        <f t="shared" si="41"/>
        <v>NO</v>
      </c>
      <c r="AD522" t="str">
        <f t="shared" si="42"/>
        <v>Material</v>
      </c>
      <c r="AE522" t="str">
        <f t="shared" si="43"/>
        <v>+Cartridge</v>
      </c>
      <c r="AF522" t="str">
        <f t="shared" si="44"/>
        <v>Material+Cartridge</v>
      </c>
    </row>
    <row r="523" spans="1:32" x14ac:dyDescent="0.25">
      <c r="A523" s="3" t="str">
        <f t="shared" si="40"/>
        <v>75746-6</v>
      </c>
      <c r="B523" s="50">
        <v>75746</v>
      </c>
      <c r="C523" s="51" t="s">
        <v>320</v>
      </c>
      <c r="D523" s="50">
        <v>6</v>
      </c>
      <c r="E523" s="52">
        <v>1</v>
      </c>
      <c r="F523" s="53" t="s">
        <v>18</v>
      </c>
      <c r="G523" s="53">
        <v>43507</v>
      </c>
      <c r="H523" s="54">
        <v>1</v>
      </c>
      <c r="I523" s="52">
        <v>1</v>
      </c>
      <c r="J523" s="51" t="s">
        <v>20</v>
      </c>
      <c r="K523" s="51"/>
      <c r="L523" s="51" t="b">
        <v>0</v>
      </c>
      <c r="M523" s="3" t="s">
        <v>126</v>
      </c>
      <c r="N523" s="3"/>
      <c r="O523" s="3"/>
      <c r="P523" s="3"/>
      <c r="Q523" s="3"/>
      <c r="R523" s="3"/>
      <c r="S523" s="3" t="s">
        <v>126</v>
      </c>
      <c r="T523" s="10" t="s">
        <v>125</v>
      </c>
      <c r="U523" s="10" t="b">
        <v>0</v>
      </c>
      <c r="V523" s="10" t="b">
        <v>0</v>
      </c>
      <c r="W523" s="25"/>
      <c r="X523" s="11"/>
      <c r="Y523" s="26">
        <v>43480</v>
      </c>
      <c r="Z523" s="26"/>
      <c r="AA523" s="51"/>
      <c r="AB523" s="4" t="s">
        <v>161</v>
      </c>
      <c r="AC523" t="str">
        <f t="shared" si="41"/>
        <v>NO</v>
      </c>
      <c r="AD523" t="str">
        <f t="shared" si="42"/>
        <v>Material</v>
      </c>
      <c r="AE523" t="str">
        <f t="shared" si="43"/>
        <v>+Cartridge</v>
      </c>
      <c r="AF523" t="str">
        <f t="shared" si="44"/>
        <v>Material+Cartridge</v>
      </c>
    </row>
    <row r="524" spans="1:32" x14ac:dyDescent="0.25">
      <c r="A524" s="13" t="str">
        <f t="shared" si="40"/>
        <v>75746-7</v>
      </c>
      <c r="B524" s="50">
        <v>75746</v>
      </c>
      <c r="C524" s="51" t="s">
        <v>2989</v>
      </c>
      <c r="D524" s="50">
        <v>7</v>
      </c>
      <c r="E524" s="52">
        <v>1</v>
      </c>
      <c r="F524" s="53" t="s">
        <v>18</v>
      </c>
      <c r="G524" s="53">
        <v>43507</v>
      </c>
      <c r="H524" s="54">
        <v>1</v>
      </c>
      <c r="I524" s="52">
        <v>1</v>
      </c>
      <c r="J524" s="51" t="s">
        <v>20</v>
      </c>
      <c r="K524" s="51"/>
      <c r="L524" s="51" t="b">
        <v>0</v>
      </c>
      <c r="M524" s="13" t="s">
        <v>126</v>
      </c>
      <c r="N524" s="13"/>
      <c r="O524" s="13"/>
      <c r="P524" s="13"/>
      <c r="Q524" s="13"/>
      <c r="R524" s="13"/>
      <c r="S524" s="13" t="s">
        <v>126</v>
      </c>
      <c r="T524" s="15" t="s">
        <v>125</v>
      </c>
      <c r="U524" s="15" t="b">
        <v>0</v>
      </c>
      <c r="V524" s="15" t="b">
        <v>0</v>
      </c>
      <c r="W524" s="23"/>
      <c r="X524" s="16"/>
      <c r="Y524" s="24">
        <v>43480</v>
      </c>
      <c r="Z524" s="24"/>
      <c r="AA524" s="51"/>
      <c r="AB524" s="4" t="s">
        <v>161</v>
      </c>
      <c r="AC524" t="str">
        <f t="shared" si="41"/>
        <v>NO</v>
      </c>
      <c r="AD524" t="str">
        <f t="shared" si="42"/>
        <v>Material</v>
      </c>
      <c r="AE524" t="str">
        <f t="shared" si="43"/>
        <v>+Cartridge</v>
      </c>
      <c r="AF524" t="str">
        <f t="shared" si="44"/>
        <v>Material+Cartridge</v>
      </c>
    </row>
    <row r="525" spans="1:32" x14ac:dyDescent="0.25">
      <c r="A525" s="3" t="str">
        <f t="shared" si="40"/>
        <v>75746-8</v>
      </c>
      <c r="B525" s="50">
        <v>75746</v>
      </c>
      <c r="C525" s="51" t="s">
        <v>2992</v>
      </c>
      <c r="D525" s="50">
        <v>8</v>
      </c>
      <c r="E525" s="52">
        <v>1</v>
      </c>
      <c r="F525" s="53" t="s">
        <v>18</v>
      </c>
      <c r="G525" s="53">
        <v>43507</v>
      </c>
      <c r="H525" s="54">
        <v>2</v>
      </c>
      <c r="I525" s="52">
        <v>1</v>
      </c>
      <c r="J525" s="51" t="s">
        <v>20</v>
      </c>
      <c r="K525" s="51"/>
      <c r="L525" s="51" t="b">
        <v>0</v>
      </c>
      <c r="M525" s="3" t="s">
        <v>126</v>
      </c>
      <c r="N525" s="3"/>
      <c r="O525" s="3"/>
      <c r="P525" s="3"/>
      <c r="Q525" s="3"/>
      <c r="R525" s="3"/>
      <c r="S525" s="3" t="s">
        <v>126</v>
      </c>
      <c r="T525" s="10" t="s">
        <v>125</v>
      </c>
      <c r="U525" s="10" t="b">
        <v>0</v>
      </c>
      <c r="V525" s="10" t="b">
        <v>0</v>
      </c>
      <c r="W525" s="25"/>
      <c r="X525" s="11"/>
      <c r="Y525" s="26">
        <v>43480</v>
      </c>
      <c r="Z525" s="12"/>
      <c r="AA525" s="51"/>
      <c r="AB525" s="4" t="s">
        <v>161</v>
      </c>
      <c r="AC525" t="str">
        <f t="shared" si="41"/>
        <v>NO</v>
      </c>
      <c r="AD525" t="str">
        <f t="shared" si="42"/>
        <v>Material</v>
      </c>
      <c r="AE525" t="str">
        <f t="shared" si="43"/>
        <v>+Cartridge</v>
      </c>
      <c r="AF525" t="str">
        <f t="shared" si="44"/>
        <v>Material+Cartridge</v>
      </c>
    </row>
    <row r="526" spans="1:32" x14ac:dyDescent="0.25">
      <c r="A526" s="13" t="str">
        <f t="shared" si="40"/>
        <v>75801-10</v>
      </c>
      <c r="B526" s="50">
        <v>75801</v>
      </c>
      <c r="C526" s="51" t="s">
        <v>446</v>
      </c>
      <c r="D526" s="50">
        <v>10</v>
      </c>
      <c r="E526" s="52">
        <v>1</v>
      </c>
      <c r="F526" s="53" t="s">
        <v>18</v>
      </c>
      <c r="G526" s="53">
        <v>43514</v>
      </c>
      <c r="H526" s="54">
        <v>2</v>
      </c>
      <c r="I526" s="52">
        <v>1</v>
      </c>
      <c r="J526" s="51" t="s">
        <v>20</v>
      </c>
      <c r="K526" s="51"/>
      <c r="L526" s="51" t="b">
        <v>0</v>
      </c>
      <c r="M526" s="13"/>
      <c r="N526" s="13"/>
      <c r="O526" s="13"/>
      <c r="P526" s="13"/>
      <c r="Q526" s="13" t="s">
        <v>125</v>
      </c>
      <c r="R526" s="13"/>
      <c r="S526" s="13"/>
      <c r="T526" s="15" t="s">
        <v>125</v>
      </c>
      <c r="U526" s="15" t="b">
        <v>0</v>
      </c>
      <c r="V526" s="15" t="b">
        <v>0</v>
      </c>
      <c r="W526" s="23"/>
      <c r="X526" s="16"/>
      <c r="Y526" s="24"/>
      <c r="Z526" s="24"/>
      <c r="AA526" s="51"/>
      <c r="AB526" s="4"/>
      <c r="AC526" t="str">
        <f t="shared" si="41"/>
        <v>NO</v>
      </c>
      <c r="AD526" t="str">
        <f t="shared" si="42"/>
        <v>Material</v>
      </c>
      <c r="AE526" t="str">
        <f t="shared" si="43"/>
        <v/>
      </c>
      <c r="AF526" t="str">
        <f t="shared" si="44"/>
        <v>Material</v>
      </c>
    </row>
    <row r="527" spans="1:32" x14ac:dyDescent="0.25">
      <c r="A527" s="3" t="str">
        <f t="shared" si="40"/>
        <v>75801-1</v>
      </c>
      <c r="B527" s="50">
        <v>75801</v>
      </c>
      <c r="C527" s="51" t="s">
        <v>3048</v>
      </c>
      <c r="D527" s="50">
        <v>1</v>
      </c>
      <c r="E527" s="52">
        <v>1</v>
      </c>
      <c r="F527" s="53" t="s">
        <v>18</v>
      </c>
      <c r="G527" s="53">
        <v>43514</v>
      </c>
      <c r="H527" s="54">
        <v>1</v>
      </c>
      <c r="I527" s="52">
        <v>1</v>
      </c>
      <c r="J527" s="51" t="s">
        <v>20</v>
      </c>
      <c r="K527" s="51" t="s">
        <v>156</v>
      </c>
      <c r="L527" s="51" t="b">
        <v>1</v>
      </c>
      <c r="M527" s="3"/>
      <c r="N527" s="3"/>
      <c r="O527" s="3"/>
      <c r="P527" s="3"/>
      <c r="Q527" s="3" t="s">
        <v>125</v>
      </c>
      <c r="R527" s="3"/>
      <c r="S527" s="3"/>
      <c r="T527" s="10" t="s">
        <v>125</v>
      </c>
      <c r="U527" s="10" t="b">
        <v>0</v>
      </c>
      <c r="V527" s="10" t="b">
        <v>0</v>
      </c>
      <c r="W527" s="25"/>
      <c r="X527" s="11"/>
      <c r="Y527" s="26"/>
      <c r="Z527" s="26"/>
      <c r="AA527" s="51"/>
      <c r="AB527" s="4"/>
      <c r="AC527" t="str">
        <f t="shared" si="41"/>
        <v>NO</v>
      </c>
      <c r="AD527" t="str">
        <f t="shared" si="42"/>
        <v>Material</v>
      </c>
      <c r="AE527" t="str">
        <f t="shared" si="43"/>
        <v/>
      </c>
      <c r="AF527" t="str">
        <f t="shared" si="44"/>
        <v>Material</v>
      </c>
    </row>
    <row r="528" spans="1:32" x14ac:dyDescent="0.25">
      <c r="A528" s="13" t="str">
        <f t="shared" si="40"/>
        <v>75801-11</v>
      </c>
      <c r="B528" s="50">
        <v>75801</v>
      </c>
      <c r="C528" s="51" t="s">
        <v>3049</v>
      </c>
      <c r="D528" s="50">
        <v>11</v>
      </c>
      <c r="E528" s="52">
        <v>1</v>
      </c>
      <c r="F528" s="53" t="s">
        <v>18</v>
      </c>
      <c r="G528" s="53">
        <v>43514</v>
      </c>
      <c r="H528" s="54">
        <v>2</v>
      </c>
      <c r="I528" s="52">
        <v>1</v>
      </c>
      <c r="J528" s="51" t="s">
        <v>20</v>
      </c>
      <c r="K528" s="51"/>
      <c r="L528" s="51" t="b">
        <v>0</v>
      </c>
      <c r="M528" s="13"/>
      <c r="N528" s="13"/>
      <c r="O528" s="13"/>
      <c r="P528" s="13"/>
      <c r="Q528" s="13" t="s">
        <v>125</v>
      </c>
      <c r="R528" s="13"/>
      <c r="S528" s="13"/>
      <c r="T528" s="15" t="s">
        <v>125</v>
      </c>
      <c r="U528" s="15" t="b">
        <v>0</v>
      </c>
      <c r="V528" s="15" t="b">
        <v>0</v>
      </c>
      <c r="W528" s="23"/>
      <c r="X528" s="16"/>
      <c r="Y528" s="24"/>
      <c r="Z528" s="17"/>
      <c r="AA528" s="51"/>
      <c r="AB528" s="4"/>
      <c r="AC528" t="str">
        <f t="shared" si="41"/>
        <v>NO</v>
      </c>
      <c r="AD528" t="str">
        <f t="shared" si="42"/>
        <v>Material</v>
      </c>
      <c r="AE528" t="str">
        <f t="shared" si="43"/>
        <v/>
      </c>
      <c r="AF528" t="str">
        <f t="shared" si="44"/>
        <v>Material</v>
      </c>
    </row>
    <row r="529" spans="1:32" x14ac:dyDescent="0.25">
      <c r="A529" s="3" t="str">
        <f t="shared" si="40"/>
        <v>75801-12</v>
      </c>
      <c r="B529" s="50">
        <v>75801</v>
      </c>
      <c r="C529" s="51" t="s">
        <v>259</v>
      </c>
      <c r="D529" s="50">
        <v>12</v>
      </c>
      <c r="E529" s="52">
        <v>1</v>
      </c>
      <c r="F529" s="53" t="s">
        <v>18</v>
      </c>
      <c r="G529" s="53">
        <v>43514</v>
      </c>
      <c r="H529" s="54">
        <v>2</v>
      </c>
      <c r="I529" s="52">
        <v>1</v>
      </c>
      <c r="J529" s="51" t="s">
        <v>20</v>
      </c>
      <c r="K529" s="51"/>
      <c r="L529" s="51" t="b">
        <v>0</v>
      </c>
      <c r="M529" s="3"/>
      <c r="N529" s="3"/>
      <c r="O529" s="3"/>
      <c r="P529" s="3"/>
      <c r="Q529" s="3" t="s">
        <v>125</v>
      </c>
      <c r="R529" s="3"/>
      <c r="S529" s="3"/>
      <c r="T529" s="10" t="s">
        <v>125</v>
      </c>
      <c r="U529" s="10" t="b">
        <v>0</v>
      </c>
      <c r="V529" s="10" t="b">
        <v>0</v>
      </c>
      <c r="W529" s="25"/>
      <c r="X529" s="11"/>
      <c r="Y529" s="26"/>
      <c r="Z529" s="26"/>
      <c r="AA529" s="51"/>
      <c r="AB529" s="4"/>
      <c r="AC529" t="str">
        <f t="shared" si="41"/>
        <v>NO</v>
      </c>
      <c r="AD529" t="str">
        <f t="shared" si="42"/>
        <v>Material</v>
      </c>
      <c r="AE529" t="str">
        <f t="shared" si="43"/>
        <v/>
      </c>
      <c r="AF529" t="str">
        <f t="shared" si="44"/>
        <v>Material</v>
      </c>
    </row>
    <row r="530" spans="1:32" x14ac:dyDescent="0.25">
      <c r="A530" s="13" t="str">
        <f t="shared" si="40"/>
        <v>75801-13</v>
      </c>
      <c r="B530" s="50">
        <v>75801</v>
      </c>
      <c r="C530" s="51" t="s">
        <v>3050</v>
      </c>
      <c r="D530" s="50">
        <v>13</v>
      </c>
      <c r="E530" s="52">
        <v>1</v>
      </c>
      <c r="F530" s="53" t="s">
        <v>18</v>
      </c>
      <c r="G530" s="53">
        <v>43514</v>
      </c>
      <c r="H530" s="54">
        <v>3</v>
      </c>
      <c r="I530" s="52">
        <v>1</v>
      </c>
      <c r="J530" s="51" t="s">
        <v>20</v>
      </c>
      <c r="K530" s="51"/>
      <c r="L530" s="51" t="b">
        <v>0</v>
      </c>
      <c r="M530" s="13"/>
      <c r="N530" s="13"/>
      <c r="O530" s="13"/>
      <c r="P530" s="13"/>
      <c r="Q530" s="13" t="s">
        <v>125</v>
      </c>
      <c r="R530" s="13"/>
      <c r="S530" s="13"/>
      <c r="T530" s="15" t="s">
        <v>125</v>
      </c>
      <c r="U530" s="15" t="b">
        <v>0</v>
      </c>
      <c r="V530" s="15" t="b">
        <v>0</v>
      </c>
      <c r="W530" s="15"/>
      <c r="X530" s="16"/>
      <c r="Y530" s="24"/>
      <c r="Z530" s="24"/>
      <c r="AA530" s="51"/>
      <c r="AB530" s="4"/>
      <c r="AC530" t="str">
        <f t="shared" si="41"/>
        <v>NO</v>
      </c>
      <c r="AD530" t="str">
        <f t="shared" si="42"/>
        <v>Material</v>
      </c>
      <c r="AE530" t="str">
        <f t="shared" si="43"/>
        <v/>
      </c>
      <c r="AF530" t="str">
        <f t="shared" si="44"/>
        <v>Material</v>
      </c>
    </row>
    <row r="531" spans="1:32" x14ac:dyDescent="0.25">
      <c r="A531" s="3" t="str">
        <f t="shared" si="40"/>
        <v>75801-14</v>
      </c>
      <c r="B531" s="50">
        <v>75801</v>
      </c>
      <c r="C531" s="51" t="s">
        <v>3051</v>
      </c>
      <c r="D531" s="50">
        <v>14</v>
      </c>
      <c r="E531" s="52">
        <v>1</v>
      </c>
      <c r="F531" s="53" t="s">
        <v>18</v>
      </c>
      <c r="G531" s="53">
        <v>43514</v>
      </c>
      <c r="H531" s="54">
        <v>3</v>
      </c>
      <c r="I531" s="52">
        <v>1</v>
      </c>
      <c r="J531" s="51" t="s">
        <v>20</v>
      </c>
      <c r="K531" s="51" t="s">
        <v>208</v>
      </c>
      <c r="L531" s="51" t="b">
        <v>0</v>
      </c>
      <c r="M531" s="3"/>
      <c r="N531" s="3"/>
      <c r="O531" s="3"/>
      <c r="P531" s="3"/>
      <c r="Q531" s="3" t="s">
        <v>125</v>
      </c>
      <c r="R531" s="3"/>
      <c r="S531" s="3"/>
      <c r="T531" s="10" t="s">
        <v>125</v>
      </c>
      <c r="U531" s="10" t="b">
        <v>0</v>
      </c>
      <c r="V531" s="10" t="b">
        <v>0</v>
      </c>
      <c r="W531" s="25"/>
      <c r="X531" s="11"/>
      <c r="Y531" s="26"/>
      <c r="Z531" s="26"/>
      <c r="AA531" s="51"/>
      <c r="AB531" s="4"/>
      <c r="AC531" t="str">
        <f t="shared" si="41"/>
        <v>NO</v>
      </c>
      <c r="AD531" t="str">
        <f t="shared" si="42"/>
        <v>Material</v>
      </c>
      <c r="AE531" t="str">
        <f t="shared" si="43"/>
        <v/>
      </c>
      <c r="AF531" t="str">
        <f t="shared" si="44"/>
        <v>Material</v>
      </c>
    </row>
    <row r="532" spans="1:32" x14ac:dyDescent="0.25">
      <c r="A532" s="13" t="str">
        <f t="shared" si="40"/>
        <v>75801-18</v>
      </c>
      <c r="B532" s="50">
        <v>75801</v>
      </c>
      <c r="C532" s="51" t="s">
        <v>260</v>
      </c>
      <c r="D532" s="50">
        <v>18</v>
      </c>
      <c r="E532" s="52">
        <v>1</v>
      </c>
      <c r="F532" s="53" t="s">
        <v>18</v>
      </c>
      <c r="G532" s="53">
        <v>43514</v>
      </c>
      <c r="H532" s="54">
        <v>1</v>
      </c>
      <c r="I532" s="52">
        <v>1</v>
      </c>
      <c r="J532" s="51" t="s">
        <v>20</v>
      </c>
      <c r="K532" s="51"/>
      <c r="L532" s="51" t="b">
        <v>0</v>
      </c>
      <c r="M532" s="13"/>
      <c r="N532" s="13"/>
      <c r="O532" s="13"/>
      <c r="P532" s="13"/>
      <c r="Q532" s="13" t="s">
        <v>125</v>
      </c>
      <c r="R532" s="13"/>
      <c r="S532" s="13"/>
      <c r="T532" s="15" t="s">
        <v>125</v>
      </c>
      <c r="U532" s="15" t="b">
        <v>0</v>
      </c>
      <c r="V532" s="15" t="b">
        <v>0</v>
      </c>
      <c r="W532" s="23"/>
      <c r="X532" s="16"/>
      <c r="Y532" s="24"/>
      <c r="Z532" s="24"/>
      <c r="AA532" s="51"/>
      <c r="AB532" s="4"/>
      <c r="AC532" t="str">
        <f t="shared" si="41"/>
        <v>NO</v>
      </c>
      <c r="AD532" t="str">
        <f t="shared" si="42"/>
        <v>Material</v>
      </c>
      <c r="AE532" t="str">
        <f t="shared" si="43"/>
        <v/>
      </c>
      <c r="AF532" t="str">
        <f t="shared" si="44"/>
        <v>Material</v>
      </c>
    </row>
    <row r="533" spans="1:32" x14ac:dyDescent="0.25">
      <c r="A533" s="3" t="str">
        <f t="shared" si="40"/>
        <v>75801-19</v>
      </c>
      <c r="B533" s="50">
        <v>75801</v>
      </c>
      <c r="C533" s="51" t="s">
        <v>3048</v>
      </c>
      <c r="D533" s="50">
        <v>19</v>
      </c>
      <c r="E533" s="52">
        <v>1</v>
      </c>
      <c r="F533" s="53" t="s">
        <v>18</v>
      </c>
      <c r="G533" s="53">
        <v>43514</v>
      </c>
      <c r="H533" s="54">
        <v>1</v>
      </c>
      <c r="I533" s="52">
        <v>1</v>
      </c>
      <c r="J533" s="51" t="s">
        <v>20</v>
      </c>
      <c r="K533" s="51"/>
      <c r="L533" s="51" t="b">
        <v>0</v>
      </c>
      <c r="M533" s="3"/>
      <c r="N533" s="3"/>
      <c r="O533" s="3"/>
      <c r="P533" s="3"/>
      <c r="Q533" s="3" t="s">
        <v>125</v>
      </c>
      <c r="R533" s="3"/>
      <c r="S533" s="3"/>
      <c r="T533" s="10" t="s">
        <v>125</v>
      </c>
      <c r="U533" s="10" t="b">
        <v>0</v>
      </c>
      <c r="V533" s="10" t="b">
        <v>0</v>
      </c>
      <c r="W533" s="25"/>
      <c r="X533" s="11"/>
      <c r="Y533" s="26"/>
      <c r="Z533" s="26"/>
      <c r="AA533" s="51"/>
      <c r="AB533" s="4"/>
      <c r="AC533" t="str">
        <f t="shared" si="41"/>
        <v>NO</v>
      </c>
      <c r="AD533" t="str">
        <f t="shared" si="42"/>
        <v>Material</v>
      </c>
      <c r="AE533" t="str">
        <f t="shared" si="43"/>
        <v/>
      </c>
      <c r="AF533" t="str">
        <f t="shared" si="44"/>
        <v>Material</v>
      </c>
    </row>
    <row r="534" spans="1:32" x14ac:dyDescent="0.25">
      <c r="A534" s="13" t="str">
        <f t="shared" si="40"/>
        <v>75801-20</v>
      </c>
      <c r="B534" s="50">
        <v>75801</v>
      </c>
      <c r="C534" s="51" t="s">
        <v>446</v>
      </c>
      <c r="D534" s="50">
        <v>20</v>
      </c>
      <c r="E534" s="52">
        <v>1</v>
      </c>
      <c r="F534" s="53" t="s">
        <v>18</v>
      </c>
      <c r="G534" s="53">
        <v>43514</v>
      </c>
      <c r="H534" s="54">
        <v>2</v>
      </c>
      <c r="I534" s="52">
        <v>1</v>
      </c>
      <c r="J534" s="51" t="s">
        <v>20</v>
      </c>
      <c r="K534" s="51"/>
      <c r="L534" s="51" t="b">
        <v>0</v>
      </c>
      <c r="M534" s="13"/>
      <c r="N534" s="13"/>
      <c r="O534" s="13"/>
      <c r="P534" s="13"/>
      <c r="Q534" s="13" t="s">
        <v>125</v>
      </c>
      <c r="R534" s="13"/>
      <c r="S534" s="13"/>
      <c r="T534" s="15" t="s">
        <v>125</v>
      </c>
      <c r="U534" s="15" t="b">
        <v>0</v>
      </c>
      <c r="V534" s="15" t="b">
        <v>0</v>
      </c>
      <c r="W534" s="23"/>
      <c r="X534" s="16"/>
      <c r="Y534" s="24"/>
      <c r="Z534" s="17"/>
      <c r="AA534" s="51"/>
      <c r="AB534" s="4"/>
      <c r="AC534" t="str">
        <f t="shared" si="41"/>
        <v>NO</v>
      </c>
      <c r="AD534" t="str">
        <f t="shared" si="42"/>
        <v>Material</v>
      </c>
      <c r="AE534" t="str">
        <f t="shared" si="43"/>
        <v/>
      </c>
      <c r="AF534" t="str">
        <f t="shared" si="44"/>
        <v>Material</v>
      </c>
    </row>
    <row r="535" spans="1:32" x14ac:dyDescent="0.25">
      <c r="A535" s="3" t="str">
        <f t="shared" si="40"/>
        <v>75801-2</v>
      </c>
      <c r="B535" s="50">
        <v>75801</v>
      </c>
      <c r="C535" s="51" t="s">
        <v>3052</v>
      </c>
      <c r="D535" s="50">
        <v>2</v>
      </c>
      <c r="E535" s="52">
        <v>1</v>
      </c>
      <c r="F535" s="53" t="s">
        <v>18</v>
      </c>
      <c r="G535" s="53">
        <v>43514</v>
      </c>
      <c r="H535" s="54">
        <v>2</v>
      </c>
      <c r="I535" s="52">
        <v>1</v>
      </c>
      <c r="J535" s="51" t="s">
        <v>20</v>
      </c>
      <c r="K535" s="51" t="s">
        <v>156</v>
      </c>
      <c r="L535" s="51" t="b">
        <v>1</v>
      </c>
      <c r="M535" s="3"/>
      <c r="N535" s="3"/>
      <c r="O535" s="3"/>
      <c r="P535" s="3"/>
      <c r="Q535" s="3" t="s">
        <v>125</v>
      </c>
      <c r="R535" s="3"/>
      <c r="S535" s="3"/>
      <c r="T535" s="10" t="s">
        <v>125</v>
      </c>
      <c r="U535" s="10" t="b">
        <v>0</v>
      </c>
      <c r="V535" s="10" t="b">
        <v>0</v>
      </c>
      <c r="W535" s="25"/>
      <c r="X535" s="11"/>
      <c r="Y535" s="26"/>
      <c r="Z535" s="26"/>
      <c r="AA535" s="51"/>
      <c r="AB535" s="4"/>
      <c r="AC535" t="str">
        <f t="shared" si="41"/>
        <v>NO</v>
      </c>
      <c r="AD535" t="str">
        <f t="shared" si="42"/>
        <v>Material</v>
      </c>
      <c r="AE535" t="str">
        <f t="shared" si="43"/>
        <v/>
      </c>
      <c r="AF535" t="str">
        <f t="shared" si="44"/>
        <v>Material</v>
      </c>
    </row>
    <row r="536" spans="1:32" x14ac:dyDescent="0.25">
      <c r="A536" s="13" t="str">
        <f t="shared" si="40"/>
        <v>75801-21</v>
      </c>
      <c r="B536" s="50">
        <v>75801</v>
      </c>
      <c r="C536" s="51" t="s">
        <v>3049</v>
      </c>
      <c r="D536" s="50">
        <v>21</v>
      </c>
      <c r="E536" s="52">
        <v>1</v>
      </c>
      <c r="F536" s="53" t="s">
        <v>18</v>
      </c>
      <c r="G536" s="53">
        <v>43514</v>
      </c>
      <c r="H536" s="54">
        <v>2</v>
      </c>
      <c r="I536" s="52">
        <v>1</v>
      </c>
      <c r="J536" s="51" t="s">
        <v>20</v>
      </c>
      <c r="K536" s="51"/>
      <c r="L536" s="51" t="b">
        <v>0</v>
      </c>
      <c r="M536" s="13"/>
      <c r="N536" s="13"/>
      <c r="O536" s="13"/>
      <c r="P536" s="13"/>
      <c r="Q536" s="13" t="s">
        <v>125</v>
      </c>
      <c r="R536" s="13"/>
      <c r="S536" s="13"/>
      <c r="T536" s="15" t="s">
        <v>125</v>
      </c>
      <c r="U536" s="15" t="b">
        <v>0</v>
      </c>
      <c r="V536" s="15" t="b">
        <v>0</v>
      </c>
      <c r="W536" s="23"/>
      <c r="X536" s="16"/>
      <c r="Y536" s="24"/>
      <c r="Z536" s="24"/>
      <c r="AA536" s="51"/>
      <c r="AB536" s="4"/>
      <c r="AC536" t="str">
        <f t="shared" si="41"/>
        <v>NO</v>
      </c>
      <c r="AD536" t="str">
        <f t="shared" si="42"/>
        <v>Material</v>
      </c>
      <c r="AE536" t="str">
        <f t="shared" si="43"/>
        <v/>
      </c>
      <c r="AF536" t="str">
        <f t="shared" si="44"/>
        <v>Material</v>
      </c>
    </row>
    <row r="537" spans="1:32" x14ac:dyDescent="0.25">
      <c r="A537" s="3" t="str">
        <f t="shared" si="40"/>
        <v>75801-23</v>
      </c>
      <c r="B537" s="50">
        <v>75801</v>
      </c>
      <c r="C537" s="51" t="s">
        <v>3050</v>
      </c>
      <c r="D537" s="50">
        <v>23</v>
      </c>
      <c r="E537" s="52">
        <v>1</v>
      </c>
      <c r="F537" s="53" t="s">
        <v>18</v>
      </c>
      <c r="G537" s="53">
        <v>43514</v>
      </c>
      <c r="H537" s="54">
        <v>3</v>
      </c>
      <c r="I537" s="52">
        <v>1</v>
      </c>
      <c r="J537" s="51" t="s">
        <v>20</v>
      </c>
      <c r="K537" s="51"/>
      <c r="L537" s="51" t="b">
        <v>0</v>
      </c>
      <c r="M537" s="3"/>
      <c r="N537" s="3"/>
      <c r="O537" s="3"/>
      <c r="P537" s="3"/>
      <c r="Q537" s="3" t="s">
        <v>125</v>
      </c>
      <c r="R537" s="3"/>
      <c r="S537" s="3"/>
      <c r="T537" s="10" t="s">
        <v>125</v>
      </c>
      <c r="U537" s="10" t="b">
        <v>0</v>
      </c>
      <c r="V537" s="10" t="b">
        <v>0</v>
      </c>
      <c r="W537" s="25"/>
      <c r="X537" s="11"/>
      <c r="Y537" s="26"/>
      <c r="Z537" s="26"/>
      <c r="AA537" s="51"/>
      <c r="AB537" s="4"/>
      <c r="AC537" t="str">
        <f t="shared" si="41"/>
        <v>NO</v>
      </c>
      <c r="AD537" t="str">
        <f t="shared" si="42"/>
        <v>Material</v>
      </c>
      <c r="AE537" t="str">
        <f t="shared" si="43"/>
        <v/>
      </c>
      <c r="AF537" t="str">
        <f t="shared" si="44"/>
        <v>Material</v>
      </c>
    </row>
    <row r="538" spans="1:32" x14ac:dyDescent="0.25">
      <c r="A538" s="13" t="str">
        <f t="shared" si="40"/>
        <v>75801-24</v>
      </c>
      <c r="B538" s="50">
        <v>75801</v>
      </c>
      <c r="C538" s="51" t="s">
        <v>3051</v>
      </c>
      <c r="D538" s="50">
        <v>24</v>
      </c>
      <c r="E538" s="52">
        <v>1</v>
      </c>
      <c r="F538" s="53" t="s">
        <v>18</v>
      </c>
      <c r="G538" s="53">
        <v>43514</v>
      </c>
      <c r="H538" s="54">
        <v>3</v>
      </c>
      <c r="I538" s="52">
        <v>1</v>
      </c>
      <c r="J538" s="51" t="s">
        <v>20</v>
      </c>
      <c r="K538" s="51"/>
      <c r="L538" s="51" t="b">
        <v>0</v>
      </c>
      <c r="M538" s="13"/>
      <c r="N538" s="13"/>
      <c r="O538" s="13"/>
      <c r="P538" s="13"/>
      <c r="Q538" s="13" t="s">
        <v>125</v>
      </c>
      <c r="R538" s="13"/>
      <c r="S538" s="13"/>
      <c r="T538" s="15" t="s">
        <v>125</v>
      </c>
      <c r="U538" s="15" t="b">
        <v>0</v>
      </c>
      <c r="V538" s="15" t="b">
        <v>0</v>
      </c>
      <c r="W538" s="23"/>
      <c r="X538" s="16"/>
      <c r="Y538" s="24"/>
      <c r="Z538" s="17"/>
      <c r="AA538" s="51"/>
      <c r="AB538" s="4"/>
      <c r="AC538" t="str">
        <f t="shared" si="41"/>
        <v>NO</v>
      </c>
      <c r="AD538" t="str">
        <f t="shared" si="42"/>
        <v>Material</v>
      </c>
      <c r="AE538" t="str">
        <f t="shared" si="43"/>
        <v/>
      </c>
      <c r="AF538" t="str">
        <f t="shared" si="44"/>
        <v>Material</v>
      </c>
    </row>
    <row r="539" spans="1:32" x14ac:dyDescent="0.25">
      <c r="A539" s="3" t="str">
        <f t="shared" si="40"/>
        <v>75801-26</v>
      </c>
      <c r="B539" s="50">
        <v>75801</v>
      </c>
      <c r="C539" s="51" t="s">
        <v>230</v>
      </c>
      <c r="D539" s="50">
        <v>26</v>
      </c>
      <c r="E539" s="52">
        <v>1</v>
      </c>
      <c r="F539" s="53" t="s">
        <v>18</v>
      </c>
      <c r="G539" s="53">
        <v>43514</v>
      </c>
      <c r="H539" s="54">
        <v>3</v>
      </c>
      <c r="I539" s="52">
        <v>1</v>
      </c>
      <c r="J539" s="51" t="s">
        <v>20</v>
      </c>
      <c r="K539" s="51" t="s">
        <v>156</v>
      </c>
      <c r="L539" s="51" t="b">
        <v>1</v>
      </c>
      <c r="M539" s="3"/>
      <c r="N539" s="3"/>
      <c r="O539" s="3"/>
      <c r="P539" s="3"/>
      <c r="Q539" s="3"/>
      <c r="R539" s="3"/>
      <c r="S539" s="3"/>
      <c r="T539" s="10" t="s">
        <v>130</v>
      </c>
      <c r="U539" s="10" t="b">
        <v>0</v>
      </c>
      <c r="V539" s="10" t="b">
        <v>0</v>
      </c>
      <c r="W539" s="25"/>
      <c r="X539" s="11"/>
      <c r="Y539" s="26"/>
      <c r="Z539" s="12"/>
      <c r="AA539" s="51"/>
      <c r="AB539" s="4"/>
      <c r="AC539" t="str">
        <f t="shared" si="41"/>
        <v>NO</v>
      </c>
      <c r="AD539" t="str">
        <f t="shared" si="42"/>
        <v>Material</v>
      </c>
      <c r="AE539" t="str">
        <f t="shared" si="43"/>
        <v>+Cartridge</v>
      </c>
      <c r="AF539" t="str">
        <f t="shared" si="44"/>
        <v>Material+Cartridge</v>
      </c>
    </row>
    <row r="540" spans="1:32" x14ac:dyDescent="0.25">
      <c r="A540" s="13" t="str">
        <f t="shared" si="40"/>
        <v>75801-27</v>
      </c>
      <c r="B540" s="50">
        <v>75801</v>
      </c>
      <c r="C540" s="51" t="s">
        <v>231</v>
      </c>
      <c r="D540" s="50">
        <v>27</v>
      </c>
      <c r="E540" s="52">
        <v>1</v>
      </c>
      <c r="F540" s="53" t="s">
        <v>18</v>
      </c>
      <c r="G540" s="53">
        <v>43514</v>
      </c>
      <c r="H540" s="54">
        <v>3</v>
      </c>
      <c r="I540" s="52">
        <v>1</v>
      </c>
      <c r="J540" s="51" t="s">
        <v>20</v>
      </c>
      <c r="K540" s="51"/>
      <c r="L540" s="51" t="b">
        <v>0</v>
      </c>
      <c r="M540" s="13"/>
      <c r="N540" s="13"/>
      <c r="O540" s="13"/>
      <c r="P540" s="13"/>
      <c r="Q540" s="13"/>
      <c r="R540" s="13"/>
      <c r="S540" s="13"/>
      <c r="T540" s="15" t="s">
        <v>130</v>
      </c>
      <c r="U540" s="15" t="b">
        <v>0</v>
      </c>
      <c r="V540" s="15" t="b">
        <v>0</v>
      </c>
      <c r="W540" s="23"/>
      <c r="X540" s="16"/>
      <c r="Y540" s="24"/>
      <c r="Z540" s="17"/>
      <c r="AA540" s="51"/>
      <c r="AB540" s="4"/>
      <c r="AC540" t="str">
        <f t="shared" si="41"/>
        <v>NO</v>
      </c>
      <c r="AD540" t="str">
        <f t="shared" si="42"/>
        <v>Material</v>
      </c>
      <c r="AE540" t="str">
        <f t="shared" si="43"/>
        <v>+Cartridge</v>
      </c>
      <c r="AF540" t="str">
        <f t="shared" si="44"/>
        <v>Material+Cartridge</v>
      </c>
    </row>
    <row r="541" spans="1:32" x14ac:dyDescent="0.25">
      <c r="A541" s="3" t="str">
        <f t="shared" si="40"/>
        <v>75801-30</v>
      </c>
      <c r="B541" s="50">
        <v>75801</v>
      </c>
      <c r="C541" s="51" t="s">
        <v>339</v>
      </c>
      <c r="D541" s="50">
        <v>30</v>
      </c>
      <c r="E541" s="52">
        <v>1</v>
      </c>
      <c r="F541" s="53" t="s">
        <v>18</v>
      </c>
      <c r="G541" s="53">
        <v>43514</v>
      </c>
      <c r="H541" s="54">
        <v>2</v>
      </c>
      <c r="I541" s="52">
        <v>1</v>
      </c>
      <c r="J541" s="51" t="s">
        <v>20</v>
      </c>
      <c r="K541" s="51"/>
      <c r="L541" s="51" t="b">
        <v>0</v>
      </c>
      <c r="M541" s="3"/>
      <c r="N541" s="3"/>
      <c r="O541" s="3"/>
      <c r="P541" s="3"/>
      <c r="Q541" s="3" t="s">
        <v>125</v>
      </c>
      <c r="R541" s="3"/>
      <c r="S541" s="3"/>
      <c r="T541" s="10" t="s">
        <v>125</v>
      </c>
      <c r="U541" s="10" t="b">
        <v>0</v>
      </c>
      <c r="V541" s="10" t="b">
        <v>0</v>
      </c>
      <c r="W541" s="25"/>
      <c r="X541" s="11"/>
      <c r="Y541" s="26"/>
      <c r="Z541" s="12"/>
      <c r="AA541" s="51"/>
      <c r="AB541" s="4"/>
      <c r="AC541" t="str">
        <f t="shared" si="41"/>
        <v>NO</v>
      </c>
      <c r="AD541" t="str">
        <f t="shared" si="42"/>
        <v>Material</v>
      </c>
      <c r="AE541" t="str">
        <f t="shared" si="43"/>
        <v/>
      </c>
      <c r="AF541" t="str">
        <f t="shared" si="44"/>
        <v>Material</v>
      </c>
    </row>
    <row r="542" spans="1:32" x14ac:dyDescent="0.25">
      <c r="A542" s="13" t="str">
        <f t="shared" si="40"/>
        <v>75801-3</v>
      </c>
      <c r="B542" s="50">
        <v>75801</v>
      </c>
      <c r="C542" s="51" t="s">
        <v>446</v>
      </c>
      <c r="D542" s="50">
        <v>3</v>
      </c>
      <c r="E542" s="52">
        <v>1</v>
      </c>
      <c r="F542" s="53" t="s">
        <v>18</v>
      </c>
      <c r="G542" s="53">
        <v>43514</v>
      </c>
      <c r="H542" s="54">
        <v>2</v>
      </c>
      <c r="I542" s="52">
        <v>1</v>
      </c>
      <c r="J542" s="51" t="s">
        <v>20</v>
      </c>
      <c r="K542" s="51" t="s">
        <v>156</v>
      </c>
      <c r="L542" s="51" t="b">
        <v>1</v>
      </c>
      <c r="M542" s="13"/>
      <c r="N542" s="13"/>
      <c r="O542" s="13"/>
      <c r="P542" s="13"/>
      <c r="Q542" s="13" t="s">
        <v>125</v>
      </c>
      <c r="R542" s="13"/>
      <c r="S542" s="13"/>
      <c r="T542" s="15" t="s">
        <v>125</v>
      </c>
      <c r="U542" s="15" t="b">
        <v>0</v>
      </c>
      <c r="V542" s="15" t="b">
        <v>0</v>
      </c>
      <c r="W542" s="23"/>
      <c r="X542" s="16"/>
      <c r="Y542" s="24"/>
      <c r="Z542" s="17"/>
      <c r="AA542" s="51"/>
      <c r="AB542" s="4"/>
      <c r="AC542" t="str">
        <f t="shared" si="41"/>
        <v>NO</v>
      </c>
      <c r="AD542" t="str">
        <f t="shared" si="42"/>
        <v>Material</v>
      </c>
      <c r="AE542" t="str">
        <f t="shared" si="43"/>
        <v/>
      </c>
      <c r="AF542" t="str">
        <f t="shared" si="44"/>
        <v>Material</v>
      </c>
    </row>
    <row r="543" spans="1:32" x14ac:dyDescent="0.25">
      <c r="A543" s="3" t="str">
        <f t="shared" si="40"/>
        <v>75801-31</v>
      </c>
      <c r="B543" s="50">
        <v>75801</v>
      </c>
      <c r="C543" s="51" t="s">
        <v>261</v>
      </c>
      <c r="D543" s="50">
        <v>31</v>
      </c>
      <c r="E543" s="52">
        <v>1</v>
      </c>
      <c r="F543" s="53" t="s">
        <v>18</v>
      </c>
      <c r="G543" s="53">
        <v>43514</v>
      </c>
      <c r="H543" s="54">
        <v>1</v>
      </c>
      <c r="I543" s="52">
        <v>1</v>
      </c>
      <c r="J543" s="51" t="s">
        <v>20</v>
      </c>
      <c r="K543" s="51"/>
      <c r="L543" s="51" t="b">
        <v>0</v>
      </c>
      <c r="M543" s="3"/>
      <c r="N543" s="3"/>
      <c r="O543" s="3"/>
      <c r="P543" s="3"/>
      <c r="Q543" s="3" t="s">
        <v>125</v>
      </c>
      <c r="R543" s="3"/>
      <c r="S543" s="3"/>
      <c r="T543" s="10" t="s">
        <v>125</v>
      </c>
      <c r="U543" s="10" t="b">
        <v>0</v>
      </c>
      <c r="V543" s="10" t="b">
        <v>0</v>
      </c>
      <c r="W543" s="25"/>
      <c r="X543" s="11"/>
      <c r="Y543" s="26"/>
      <c r="Z543" s="12"/>
      <c r="AA543" s="51"/>
      <c r="AB543" s="4"/>
      <c r="AC543" t="str">
        <f t="shared" si="41"/>
        <v>NO</v>
      </c>
      <c r="AD543" t="str">
        <f t="shared" si="42"/>
        <v>Material</v>
      </c>
      <c r="AE543" t="str">
        <f t="shared" si="43"/>
        <v/>
      </c>
      <c r="AF543" t="str">
        <f t="shared" si="44"/>
        <v>Material</v>
      </c>
    </row>
    <row r="544" spans="1:32" x14ac:dyDescent="0.25">
      <c r="A544" s="13" t="str">
        <f t="shared" si="40"/>
        <v>75801-32</v>
      </c>
      <c r="B544" s="50">
        <v>75801</v>
      </c>
      <c r="C544" s="51" t="s">
        <v>3053</v>
      </c>
      <c r="D544" s="50">
        <v>32</v>
      </c>
      <c r="E544" s="52">
        <v>1</v>
      </c>
      <c r="F544" s="53" t="s">
        <v>18</v>
      </c>
      <c r="G544" s="53">
        <v>43514</v>
      </c>
      <c r="H544" s="54">
        <v>2</v>
      </c>
      <c r="I544" s="52">
        <v>1</v>
      </c>
      <c r="J544" s="51" t="s">
        <v>20</v>
      </c>
      <c r="K544" s="51"/>
      <c r="L544" s="51" t="b">
        <v>0</v>
      </c>
      <c r="M544" s="13"/>
      <c r="N544" s="13"/>
      <c r="O544" s="13"/>
      <c r="P544" s="13"/>
      <c r="Q544" s="13" t="s">
        <v>125</v>
      </c>
      <c r="R544" s="13"/>
      <c r="S544" s="13"/>
      <c r="T544" s="15" t="s">
        <v>125</v>
      </c>
      <c r="U544" s="15" t="b">
        <v>0</v>
      </c>
      <c r="V544" s="15" t="b">
        <v>0</v>
      </c>
      <c r="W544" s="23"/>
      <c r="X544" s="16"/>
      <c r="Y544" s="24"/>
      <c r="Z544" s="17"/>
      <c r="AA544" s="51"/>
      <c r="AB544" s="4"/>
      <c r="AC544" t="str">
        <f t="shared" si="41"/>
        <v>NO</v>
      </c>
      <c r="AD544" t="str">
        <f t="shared" si="42"/>
        <v>Material</v>
      </c>
      <c r="AE544" t="str">
        <f t="shared" si="43"/>
        <v/>
      </c>
      <c r="AF544" t="str">
        <f t="shared" si="44"/>
        <v>Material</v>
      </c>
    </row>
    <row r="545" spans="1:32" x14ac:dyDescent="0.25">
      <c r="A545" s="3" t="str">
        <f t="shared" si="40"/>
        <v>75801-33</v>
      </c>
      <c r="B545" s="50">
        <v>75801</v>
      </c>
      <c r="C545" s="51" t="s">
        <v>446</v>
      </c>
      <c r="D545" s="50">
        <v>33</v>
      </c>
      <c r="E545" s="52">
        <v>1</v>
      </c>
      <c r="F545" s="53" t="s">
        <v>18</v>
      </c>
      <c r="G545" s="53">
        <v>43514</v>
      </c>
      <c r="H545" s="54">
        <v>2</v>
      </c>
      <c r="I545" s="52">
        <v>1</v>
      </c>
      <c r="J545" s="51" t="s">
        <v>20</v>
      </c>
      <c r="K545" s="51"/>
      <c r="L545" s="51" t="b">
        <v>0</v>
      </c>
      <c r="M545" s="3"/>
      <c r="N545" s="3"/>
      <c r="O545" s="3"/>
      <c r="P545" s="3"/>
      <c r="Q545" s="3" t="s">
        <v>125</v>
      </c>
      <c r="R545" s="3"/>
      <c r="S545" s="3"/>
      <c r="T545" s="10" t="s">
        <v>125</v>
      </c>
      <c r="U545" s="10" t="b">
        <v>0</v>
      </c>
      <c r="V545" s="10" t="b">
        <v>0</v>
      </c>
      <c r="W545" s="25"/>
      <c r="X545" s="11"/>
      <c r="Y545" s="26"/>
      <c r="Z545" s="12"/>
      <c r="AA545" s="51"/>
      <c r="AB545" s="4"/>
      <c r="AC545" t="str">
        <f t="shared" si="41"/>
        <v>NO</v>
      </c>
      <c r="AD545" t="str">
        <f t="shared" si="42"/>
        <v>Material</v>
      </c>
      <c r="AE545" t="str">
        <f t="shared" si="43"/>
        <v/>
      </c>
      <c r="AF545" t="str">
        <f t="shared" si="44"/>
        <v>Material</v>
      </c>
    </row>
    <row r="546" spans="1:32" x14ac:dyDescent="0.25">
      <c r="A546" s="13" t="str">
        <f t="shared" si="40"/>
        <v>75801-34</v>
      </c>
      <c r="B546" s="50">
        <v>75801</v>
      </c>
      <c r="C546" s="51" t="s">
        <v>3049</v>
      </c>
      <c r="D546" s="50">
        <v>34</v>
      </c>
      <c r="E546" s="52">
        <v>1</v>
      </c>
      <c r="F546" s="53" t="s">
        <v>18</v>
      </c>
      <c r="G546" s="53">
        <v>43514</v>
      </c>
      <c r="H546" s="54">
        <v>2</v>
      </c>
      <c r="I546" s="52">
        <v>1</v>
      </c>
      <c r="J546" s="51" t="s">
        <v>20</v>
      </c>
      <c r="K546" s="51"/>
      <c r="L546" s="51" t="b">
        <v>0</v>
      </c>
      <c r="M546" s="13"/>
      <c r="N546" s="13"/>
      <c r="O546" s="13"/>
      <c r="P546" s="13"/>
      <c r="Q546" s="13" t="s">
        <v>125</v>
      </c>
      <c r="R546" s="13"/>
      <c r="S546" s="13"/>
      <c r="T546" s="15" t="s">
        <v>125</v>
      </c>
      <c r="U546" s="15" t="b">
        <v>0</v>
      </c>
      <c r="V546" s="15" t="b">
        <v>0</v>
      </c>
      <c r="W546" s="23"/>
      <c r="X546" s="16"/>
      <c r="Y546" s="24"/>
      <c r="Z546" s="17"/>
      <c r="AA546" s="51"/>
      <c r="AB546" s="4"/>
      <c r="AC546" t="str">
        <f t="shared" si="41"/>
        <v>NO</v>
      </c>
      <c r="AD546" t="str">
        <f t="shared" si="42"/>
        <v>Material</v>
      </c>
      <c r="AE546" t="str">
        <f t="shared" si="43"/>
        <v/>
      </c>
      <c r="AF546" t="str">
        <f t="shared" si="44"/>
        <v>Material</v>
      </c>
    </row>
    <row r="547" spans="1:32" x14ac:dyDescent="0.25">
      <c r="A547" s="3" t="str">
        <f t="shared" si="40"/>
        <v>75801-35</v>
      </c>
      <c r="B547" s="50">
        <v>75801</v>
      </c>
      <c r="C547" s="51" t="s">
        <v>3051</v>
      </c>
      <c r="D547" s="50">
        <v>35</v>
      </c>
      <c r="E547" s="52">
        <v>1</v>
      </c>
      <c r="F547" s="53" t="s">
        <v>18</v>
      </c>
      <c r="G547" s="53">
        <v>43514</v>
      </c>
      <c r="H547" s="54">
        <v>3</v>
      </c>
      <c r="I547" s="52">
        <v>1</v>
      </c>
      <c r="J547" s="51" t="s">
        <v>20</v>
      </c>
      <c r="K547" s="51"/>
      <c r="L547" s="51" t="b">
        <v>0</v>
      </c>
      <c r="M547" s="3"/>
      <c r="N547" s="3"/>
      <c r="O547" s="3"/>
      <c r="P547" s="3"/>
      <c r="Q547" s="3" t="s">
        <v>125</v>
      </c>
      <c r="R547" s="3"/>
      <c r="S547" s="3"/>
      <c r="T547" s="10" t="s">
        <v>125</v>
      </c>
      <c r="U547" s="10" t="b">
        <v>0</v>
      </c>
      <c r="V547" s="10" t="b">
        <v>0</v>
      </c>
      <c r="W547" s="25"/>
      <c r="X547" s="11"/>
      <c r="Y547" s="26"/>
      <c r="Z547" s="12"/>
      <c r="AA547" s="51"/>
      <c r="AB547" s="4"/>
      <c r="AC547" t="str">
        <f t="shared" si="41"/>
        <v>NO</v>
      </c>
      <c r="AD547" t="str">
        <f t="shared" si="42"/>
        <v>Material</v>
      </c>
      <c r="AE547" t="str">
        <f t="shared" si="43"/>
        <v/>
      </c>
      <c r="AF547" t="str">
        <f t="shared" si="44"/>
        <v>Material</v>
      </c>
    </row>
    <row r="548" spans="1:32" x14ac:dyDescent="0.25">
      <c r="A548" s="13" t="str">
        <f t="shared" si="40"/>
        <v>75801-4</v>
      </c>
      <c r="B548" s="50">
        <v>75801</v>
      </c>
      <c r="C548" s="51" t="s">
        <v>3049</v>
      </c>
      <c r="D548" s="50">
        <v>4</v>
      </c>
      <c r="E548" s="52">
        <v>1</v>
      </c>
      <c r="F548" s="53" t="s">
        <v>18</v>
      </c>
      <c r="G548" s="53">
        <v>43514</v>
      </c>
      <c r="H548" s="54">
        <v>2</v>
      </c>
      <c r="I548" s="52">
        <v>1</v>
      </c>
      <c r="J548" s="51" t="s">
        <v>20</v>
      </c>
      <c r="K548" s="51"/>
      <c r="L548" s="51" t="b">
        <v>0</v>
      </c>
      <c r="M548" s="13"/>
      <c r="N548" s="13"/>
      <c r="O548" s="13"/>
      <c r="P548" s="13"/>
      <c r="Q548" s="13" t="s">
        <v>125</v>
      </c>
      <c r="R548" s="13"/>
      <c r="S548" s="13"/>
      <c r="T548" s="15" t="s">
        <v>125</v>
      </c>
      <c r="U548" s="15" t="b">
        <v>0</v>
      </c>
      <c r="V548" s="15" t="b">
        <v>0</v>
      </c>
      <c r="W548" s="23"/>
      <c r="X548" s="16"/>
      <c r="Y548" s="24"/>
      <c r="Z548" s="17"/>
      <c r="AA548" s="51"/>
      <c r="AB548" s="4"/>
      <c r="AC548" t="str">
        <f t="shared" si="41"/>
        <v>NO</v>
      </c>
      <c r="AD548" t="str">
        <f t="shared" si="42"/>
        <v>Material</v>
      </c>
      <c r="AE548" t="str">
        <f t="shared" si="43"/>
        <v/>
      </c>
      <c r="AF548" t="str">
        <f t="shared" si="44"/>
        <v>Material</v>
      </c>
    </row>
    <row r="549" spans="1:32" x14ac:dyDescent="0.25">
      <c r="A549" s="3" t="str">
        <f t="shared" si="40"/>
        <v>75801-43</v>
      </c>
      <c r="B549" s="50">
        <v>75801</v>
      </c>
      <c r="C549" s="51" t="s">
        <v>230</v>
      </c>
      <c r="D549" s="50">
        <v>43</v>
      </c>
      <c r="E549" s="52">
        <v>1</v>
      </c>
      <c r="F549" s="53" t="s">
        <v>18</v>
      </c>
      <c r="G549" s="53">
        <v>43514</v>
      </c>
      <c r="H549" s="54">
        <v>3</v>
      </c>
      <c r="I549" s="52">
        <v>1</v>
      </c>
      <c r="J549" s="51" t="s">
        <v>20</v>
      </c>
      <c r="K549" s="51"/>
      <c r="L549" s="51" t="b">
        <v>0</v>
      </c>
      <c r="M549" s="3"/>
      <c r="N549" s="3"/>
      <c r="O549" s="3"/>
      <c r="P549" s="3"/>
      <c r="Q549" s="3"/>
      <c r="R549" s="3"/>
      <c r="S549" s="3"/>
      <c r="T549" s="10" t="s">
        <v>130</v>
      </c>
      <c r="U549" s="10" t="b">
        <v>0</v>
      </c>
      <c r="V549" s="10" t="b">
        <v>0</v>
      </c>
      <c r="W549" s="25"/>
      <c r="X549" s="11"/>
      <c r="Y549" s="26"/>
      <c r="Z549" s="12"/>
      <c r="AA549" s="51"/>
      <c r="AB549" s="4"/>
      <c r="AC549" t="str">
        <f t="shared" si="41"/>
        <v>NO</v>
      </c>
      <c r="AD549" t="str">
        <f t="shared" si="42"/>
        <v>Material</v>
      </c>
      <c r="AE549" t="str">
        <f t="shared" si="43"/>
        <v>+Cartridge</v>
      </c>
      <c r="AF549" t="str">
        <f t="shared" si="44"/>
        <v>Material+Cartridge</v>
      </c>
    </row>
    <row r="550" spans="1:32" x14ac:dyDescent="0.25">
      <c r="A550" s="13" t="str">
        <f t="shared" si="40"/>
        <v>75801-44</v>
      </c>
      <c r="B550" s="50">
        <v>75801</v>
      </c>
      <c r="C550" s="51" t="s">
        <v>231</v>
      </c>
      <c r="D550" s="50">
        <v>44</v>
      </c>
      <c r="E550" s="52">
        <v>1</v>
      </c>
      <c r="F550" s="53" t="s">
        <v>18</v>
      </c>
      <c r="G550" s="53">
        <v>43514</v>
      </c>
      <c r="H550" s="54">
        <v>3</v>
      </c>
      <c r="I550" s="52">
        <v>1</v>
      </c>
      <c r="J550" s="51" t="s">
        <v>20</v>
      </c>
      <c r="K550" s="51"/>
      <c r="L550" s="51" t="b">
        <v>0</v>
      </c>
      <c r="M550" s="13"/>
      <c r="N550" s="13"/>
      <c r="O550" s="13"/>
      <c r="P550" s="13"/>
      <c r="Q550" s="13"/>
      <c r="R550" s="13"/>
      <c r="S550" s="13"/>
      <c r="T550" s="15" t="s">
        <v>130</v>
      </c>
      <c r="U550" s="15" t="b">
        <v>0</v>
      </c>
      <c r="V550" s="15" t="b">
        <v>0</v>
      </c>
      <c r="W550" s="23"/>
      <c r="X550" s="16"/>
      <c r="Y550" s="24"/>
      <c r="Z550" s="17"/>
      <c r="AA550" s="51"/>
      <c r="AB550" s="4"/>
      <c r="AC550" t="str">
        <f t="shared" si="41"/>
        <v>NO</v>
      </c>
      <c r="AD550" t="str">
        <f t="shared" si="42"/>
        <v>Material</v>
      </c>
      <c r="AE550" t="str">
        <f t="shared" si="43"/>
        <v>+Cartridge</v>
      </c>
      <c r="AF550" t="str">
        <f t="shared" si="44"/>
        <v>Material+Cartridge</v>
      </c>
    </row>
    <row r="551" spans="1:32" x14ac:dyDescent="0.25">
      <c r="A551" s="3" t="str">
        <f t="shared" si="40"/>
        <v>75801-45</v>
      </c>
      <c r="B551" s="50">
        <v>75801</v>
      </c>
      <c r="C551" s="51" t="s">
        <v>3048</v>
      </c>
      <c r="D551" s="50">
        <v>45</v>
      </c>
      <c r="E551" s="52">
        <v>1</v>
      </c>
      <c r="F551" s="53" t="s">
        <v>18</v>
      </c>
      <c r="G551" s="53">
        <v>43514</v>
      </c>
      <c r="H551" s="54">
        <v>1</v>
      </c>
      <c r="I551" s="52">
        <v>1</v>
      </c>
      <c r="J551" s="51" t="s">
        <v>20</v>
      </c>
      <c r="K551" s="51"/>
      <c r="L551" s="51" t="b">
        <v>0</v>
      </c>
      <c r="M551" s="3"/>
      <c r="N551" s="3"/>
      <c r="O551" s="3"/>
      <c r="P551" s="3"/>
      <c r="Q551" s="3" t="s">
        <v>125</v>
      </c>
      <c r="R551" s="3"/>
      <c r="S551" s="3"/>
      <c r="T551" s="10" t="s">
        <v>125</v>
      </c>
      <c r="U551" s="10" t="b">
        <v>0</v>
      </c>
      <c r="V551" s="10" t="b">
        <v>0</v>
      </c>
      <c r="W551" s="25"/>
      <c r="X551" s="11"/>
      <c r="Y551" s="26"/>
      <c r="Z551" s="12"/>
      <c r="AA551" s="51"/>
      <c r="AB551" s="4"/>
      <c r="AC551" t="str">
        <f t="shared" si="41"/>
        <v>NO</v>
      </c>
      <c r="AD551" t="str">
        <f t="shared" si="42"/>
        <v>Material</v>
      </c>
      <c r="AE551" t="str">
        <f t="shared" si="43"/>
        <v/>
      </c>
      <c r="AF551" t="str">
        <f t="shared" si="44"/>
        <v>Material</v>
      </c>
    </row>
    <row r="552" spans="1:32" x14ac:dyDescent="0.25">
      <c r="A552" s="13" t="str">
        <f t="shared" si="40"/>
        <v>75801-46</v>
      </c>
      <c r="B552" s="50">
        <v>75801</v>
      </c>
      <c r="C552" s="51" t="s">
        <v>446</v>
      </c>
      <c r="D552" s="50">
        <v>46</v>
      </c>
      <c r="E552" s="52">
        <v>1</v>
      </c>
      <c r="F552" s="53" t="s">
        <v>18</v>
      </c>
      <c r="G552" s="53">
        <v>43514</v>
      </c>
      <c r="H552" s="54">
        <v>2</v>
      </c>
      <c r="I552" s="52">
        <v>1</v>
      </c>
      <c r="J552" s="51" t="s">
        <v>20</v>
      </c>
      <c r="K552" s="51"/>
      <c r="L552" s="51" t="b">
        <v>0</v>
      </c>
      <c r="M552" s="13"/>
      <c r="N552" s="13"/>
      <c r="O552" s="13"/>
      <c r="P552" s="13"/>
      <c r="Q552" s="13" t="s">
        <v>125</v>
      </c>
      <c r="R552" s="13"/>
      <c r="S552" s="13"/>
      <c r="T552" s="15" t="s">
        <v>125</v>
      </c>
      <c r="U552" s="15" t="b">
        <v>0</v>
      </c>
      <c r="V552" s="15" t="b">
        <v>0</v>
      </c>
      <c r="W552" s="23"/>
      <c r="X552" s="16"/>
      <c r="Y552" s="24"/>
      <c r="Z552" s="17"/>
      <c r="AA552" s="51"/>
      <c r="AB552" s="4"/>
      <c r="AC552" t="str">
        <f t="shared" si="41"/>
        <v>NO</v>
      </c>
      <c r="AD552" t="str">
        <f t="shared" si="42"/>
        <v>Material</v>
      </c>
      <c r="AE552" t="str">
        <f t="shared" si="43"/>
        <v/>
      </c>
      <c r="AF552" t="str">
        <f t="shared" si="44"/>
        <v>Material</v>
      </c>
    </row>
    <row r="553" spans="1:32" x14ac:dyDescent="0.25">
      <c r="A553" s="3" t="str">
        <f t="shared" si="40"/>
        <v>75801-47</v>
      </c>
      <c r="B553" s="50">
        <v>75801</v>
      </c>
      <c r="C553" s="51" t="s">
        <v>3049</v>
      </c>
      <c r="D553" s="50">
        <v>47</v>
      </c>
      <c r="E553" s="52">
        <v>1</v>
      </c>
      <c r="F553" s="53" t="s">
        <v>18</v>
      </c>
      <c r="G553" s="53">
        <v>43514</v>
      </c>
      <c r="H553" s="54">
        <v>2</v>
      </c>
      <c r="I553" s="52">
        <v>1</v>
      </c>
      <c r="J553" s="51" t="s">
        <v>20</v>
      </c>
      <c r="K553" s="51"/>
      <c r="L553" s="51" t="b">
        <v>0</v>
      </c>
      <c r="M553" s="3"/>
      <c r="N553" s="3"/>
      <c r="O553" s="3"/>
      <c r="P553" s="3"/>
      <c r="Q553" s="3" t="s">
        <v>125</v>
      </c>
      <c r="R553" s="3"/>
      <c r="S553" s="3"/>
      <c r="T553" s="10" t="s">
        <v>125</v>
      </c>
      <c r="U553" s="10" t="b">
        <v>0</v>
      </c>
      <c r="V553" s="10" t="b">
        <v>0</v>
      </c>
      <c r="W553" s="25"/>
      <c r="X553" s="11"/>
      <c r="Y553" s="26"/>
      <c r="Z553" s="12"/>
      <c r="AA553" s="51"/>
      <c r="AB553" s="4"/>
      <c r="AC553" t="str">
        <f t="shared" si="41"/>
        <v>NO</v>
      </c>
      <c r="AD553" t="str">
        <f t="shared" si="42"/>
        <v>Material</v>
      </c>
      <c r="AE553" t="str">
        <f t="shared" si="43"/>
        <v/>
      </c>
      <c r="AF553" t="str">
        <f t="shared" si="44"/>
        <v>Material</v>
      </c>
    </row>
    <row r="554" spans="1:32" x14ac:dyDescent="0.25">
      <c r="A554" s="13" t="str">
        <f t="shared" si="40"/>
        <v>75801-48</v>
      </c>
      <c r="B554" s="50">
        <v>75801</v>
      </c>
      <c r="C554" s="51" t="s">
        <v>3050</v>
      </c>
      <c r="D554" s="50">
        <v>48</v>
      </c>
      <c r="E554" s="52">
        <v>1</v>
      </c>
      <c r="F554" s="53" t="s">
        <v>18</v>
      </c>
      <c r="G554" s="53">
        <v>43514</v>
      </c>
      <c r="H554" s="54">
        <v>3</v>
      </c>
      <c r="I554" s="52">
        <v>1</v>
      </c>
      <c r="J554" s="51" t="s">
        <v>20</v>
      </c>
      <c r="K554" s="51"/>
      <c r="L554" s="51" t="b">
        <v>0</v>
      </c>
      <c r="M554" s="13"/>
      <c r="N554" s="13"/>
      <c r="O554" s="13"/>
      <c r="P554" s="13"/>
      <c r="Q554" s="13" t="s">
        <v>125</v>
      </c>
      <c r="R554" s="13"/>
      <c r="S554" s="13"/>
      <c r="T554" s="15" t="s">
        <v>125</v>
      </c>
      <c r="U554" s="15" t="b">
        <v>0</v>
      </c>
      <c r="V554" s="15" t="b">
        <v>0</v>
      </c>
      <c r="W554" s="23"/>
      <c r="X554" s="16"/>
      <c r="Y554" s="24"/>
      <c r="Z554" s="17"/>
      <c r="AA554" s="51"/>
      <c r="AB554" s="4"/>
      <c r="AC554" t="str">
        <f t="shared" si="41"/>
        <v>NO</v>
      </c>
      <c r="AD554" t="str">
        <f t="shared" si="42"/>
        <v>Material</v>
      </c>
      <c r="AE554" t="str">
        <f t="shared" si="43"/>
        <v/>
      </c>
      <c r="AF554" t="str">
        <f t="shared" si="44"/>
        <v>Material</v>
      </c>
    </row>
    <row r="555" spans="1:32" x14ac:dyDescent="0.25">
      <c r="A555" s="3" t="str">
        <f t="shared" si="40"/>
        <v>75801-5</v>
      </c>
      <c r="B555" s="50">
        <v>75801</v>
      </c>
      <c r="C555" s="51" t="s">
        <v>3051</v>
      </c>
      <c r="D555" s="50">
        <v>5</v>
      </c>
      <c r="E555" s="52">
        <v>1</v>
      </c>
      <c r="F555" s="53" t="s">
        <v>18</v>
      </c>
      <c r="G555" s="53">
        <v>43514</v>
      </c>
      <c r="H555" s="54">
        <v>3</v>
      </c>
      <c r="I555" s="52">
        <v>1</v>
      </c>
      <c r="J555" s="51" t="s">
        <v>20</v>
      </c>
      <c r="K555" s="51"/>
      <c r="L555" s="51" t="b">
        <v>0</v>
      </c>
      <c r="M555" s="3"/>
      <c r="N555" s="3"/>
      <c r="O555" s="3"/>
      <c r="P555" s="3"/>
      <c r="Q555" s="3" t="s">
        <v>125</v>
      </c>
      <c r="R555" s="3"/>
      <c r="S555" s="3"/>
      <c r="T555" s="10" t="s">
        <v>125</v>
      </c>
      <c r="U555" s="10" t="b">
        <v>0</v>
      </c>
      <c r="V555" s="10" t="b">
        <v>0</v>
      </c>
      <c r="W555" s="25"/>
      <c r="X555" s="11"/>
      <c r="Y555" s="26"/>
      <c r="Z555" s="12"/>
      <c r="AA555" s="51"/>
      <c r="AB555" s="4"/>
      <c r="AC555" t="str">
        <f t="shared" si="41"/>
        <v>NO</v>
      </c>
      <c r="AD555" t="str">
        <f t="shared" si="42"/>
        <v>Material</v>
      </c>
      <c r="AE555" t="str">
        <f t="shared" si="43"/>
        <v/>
      </c>
      <c r="AF555" t="str">
        <f t="shared" si="44"/>
        <v>Material</v>
      </c>
    </row>
    <row r="556" spans="1:32" x14ac:dyDescent="0.25">
      <c r="A556" s="13" t="str">
        <f t="shared" si="40"/>
        <v>75801-51</v>
      </c>
      <c r="B556" s="50">
        <v>75801</v>
      </c>
      <c r="C556" s="51" t="s">
        <v>230</v>
      </c>
      <c r="D556" s="50">
        <v>51</v>
      </c>
      <c r="E556" s="52">
        <v>1</v>
      </c>
      <c r="F556" s="53" t="s">
        <v>18</v>
      </c>
      <c r="G556" s="53">
        <v>43514</v>
      </c>
      <c r="H556" s="54">
        <v>3</v>
      </c>
      <c r="I556" s="52">
        <v>1</v>
      </c>
      <c r="J556" s="51" t="s">
        <v>20</v>
      </c>
      <c r="K556" s="51"/>
      <c r="L556" s="51" t="b">
        <v>0</v>
      </c>
      <c r="M556" s="13"/>
      <c r="N556" s="13"/>
      <c r="O556" s="13"/>
      <c r="P556" s="13"/>
      <c r="Q556" s="13"/>
      <c r="R556" s="13"/>
      <c r="S556" s="13"/>
      <c r="T556" s="15" t="s">
        <v>130</v>
      </c>
      <c r="U556" s="15" t="b">
        <v>0</v>
      </c>
      <c r="V556" s="15" t="b">
        <v>0</v>
      </c>
      <c r="W556" s="23"/>
      <c r="X556" s="16"/>
      <c r="Y556" s="24"/>
      <c r="Z556" s="17"/>
      <c r="AA556" s="51"/>
      <c r="AB556" s="4"/>
      <c r="AC556" t="str">
        <f t="shared" si="41"/>
        <v>NO</v>
      </c>
      <c r="AD556" t="str">
        <f t="shared" si="42"/>
        <v>Material</v>
      </c>
      <c r="AE556" t="str">
        <f t="shared" si="43"/>
        <v>+Cartridge</v>
      </c>
      <c r="AF556" t="str">
        <f t="shared" si="44"/>
        <v>Material+Cartridge</v>
      </c>
    </row>
    <row r="557" spans="1:32" x14ac:dyDescent="0.25">
      <c r="A557" s="3" t="str">
        <f t="shared" si="40"/>
        <v>75801-52</v>
      </c>
      <c r="B557" s="50">
        <v>75801</v>
      </c>
      <c r="C557" s="51" t="s">
        <v>231</v>
      </c>
      <c r="D557" s="50">
        <v>52</v>
      </c>
      <c r="E557" s="52">
        <v>1</v>
      </c>
      <c r="F557" s="53" t="s">
        <v>18</v>
      </c>
      <c r="G557" s="53">
        <v>43514</v>
      </c>
      <c r="H557" s="54">
        <v>3</v>
      </c>
      <c r="I557" s="52">
        <v>1</v>
      </c>
      <c r="J557" s="51" t="s">
        <v>20</v>
      </c>
      <c r="K557" s="51"/>
      <c r="L557" s="51" t="b">
        <v>0</v>
      </c>
      <c r="M557" s="3"/>
      <c r="N557" s="3"/>
      <c r="O557" s="3"/>
      <c r="P557" s="3"/>
      <c r="Q557" s="3"/>
      <c r="R557" s="3"/>
      <c r="S557" s="3"/>
      <c r="T557" s="10" t="s">
        <v>130</v>
      </c>
      <c r="U557" s="10" t="b">
        <v>0</v>
      </c>
      <c r="V557" s="10" t="b">
        <v>0</v>
      </c>
      <c r="W557" s="25"/>
      <c r="X557" s="11"/>
      <c r="Y557" s="26"/>
      <c r="Z557" s="12"/>
      <c r="AA557" s="51"/>
      <c r="AB557" s="4"/>
      <c r="AC557" t="str">
        <f t="shared" si="41"/>
        <v>NO</v>
      </c>
      <c r="AD557" t="str">
        <f t="shared" si="42"/>
        <v>Material</v>
      </c>
      <c r="AE557" t="str">
        <f t="shared" si="43"/>
        <v>+Cartridge</v>
      </c>
      <c r="AF557" t="str">
        <f t="shared" si="44"/>
        <v>Material+Cartridge</v>
      </c>
    </row>
    <row r="558" spans="1:32" x14ac:dyDescent="0.25">
      <c r="A558" s="13" t="str">
        <f t="shared" si="40"/>
        <v>75801-53</v>
      </c>
      <c r="B558" s="50">
        <v>75801</v>
      </c>
      <c r="C558" s="51" t="s">
        <v>3054</v>
      </c>
      <c r="D558" s="50">
        <v>53</v>
      </c>
      <c r="E558" s="52">
        <v>1</v>
      </c>
      <c r="F558" s="53" t="s">
        <v>18</v>
      </c>
      <c r="G558" s="53">
        <v>43514</v>
      </c>
      <c r="H558" s="54">
        <v>3</v>
      </c>
      <c r="I558" s="52">
        <v>1</v>
      </c>
      <c r="J558" s="51" t="s">
        <v>20</v>
      </c>
      <c r="K558" s="51"/>
      <c r="L558" s="51" t="b">
        <v>0</v>
      </c>
      <c r="M558" s="13"/>
      <c r="N558" s="13"/>
      <c r="O558" s="13"/>
      <c r="P558" s="13"/>
      <c r="Q558" s="13" t="s">
        <v>125</v>
      </c>
      <c r="R558" s="13"/>
      <c r="S558" s="13"/>
      <c r="T558" s="15" t="s">
        <v>125</v>
      </c>
      <c r="U558" s="15" t="b">
        <v>0</v>
      </c>
      <c r="V558" s="15" t="b">
        <v>0</v>
      </c>
      <c r="W558" s="23"/>
      <c r="X558" s="16"/>
      <c r="Y558" s="24"/>
      <c r="Z558" s="17"/>
      <c r="AA558" s="51"/>
      <c r="AB558" s="4"/>
      <c r="AC558" t="str">
        <f t="shared" si="41"/>
        <v>NO</v>
      </c>
      <c r="AD558" t="str">
        <f t="shared" si="42"/>
        <v>Material</v>
      </c>
      <c r="AE558" t="str">
        <f t="shared" si="43"/>
        <v/>
      </c>
      <c r="AF558" t="str">
        <f t="shared" si="44"/>
        <v>Material</v>
      </c>
    </row>
    <row r="559" spans="1:32" x14ac:dyDescent="0.25">
      <c r="A559" s="3" t="str">
        <f t="shared" si="40"/>
        <v>75801-56</v>
      </c>
      <c r="B559" s="50">
        <v>75801</v>
      </c>
      <c r="C559" s="51" t="s">
        <v>3055</v>
      </c>
      <c r="D559" s="50">
        <v>56</v>
      </c>
      <c r="E559" s="52">
        <v>1</v>
      </c>
      <c r="F559" s="53" t="s">
        <v>18</v>
      </c>
      <c r="G559" s="53">
        <v>43514</v>
      </c>
      <c r="H559" s="54">
        <v>1</v>
      </c>
      <c r="I559" s="52">
        <v>1</v>
      </c>
      <c r="J559" s="51" t="s">
        <v>20</v>
      </c>
      <c r="K559" s="51"/>
      <c r="L559" s="51" t="b">
        <v>0</v>
      </c>
      <c r="M559" s="3"/>
      <c r="N559" s="3"/>
      <c r="O559" s="3"/>
      <c r="P559" s="3"/>
      <c r="Q559" s="3" t="s">
        <v>125</v>
      </c>
      <c r="R559" s="3"/>
      <c r="S559" s="3"/>
      <c r="T559" s="10" t="s">
        <v>125</v>
      </c>
      <c r="U559" s="10" t="b">
        <v>0</v>
      </c>
      <c r="V559" s="10" t="b">
        <v>0</v>
      </c>
      <c r="W559" s="25"/>
      <c r="X559" s="11"/>
      <c r="Y559" s="26"/>
      <c r="Z559" s="12"/>
      <c r="AA559" s="51"/>
      <c r="AB559" s="4"/>
      <c r="AC559" t="str">
        <f t="shared" si="41"/>
        <v>NO</v>
      </c>
      <c r="AD559" t="str">
        <f t="shared" si="42"/>
        <v>Material</v>
      </c>
      <c r="AE559" t="str">
        <f t="shared" si="43"/>
        <v/>
      </c>
      <c r="AF559" t="str">
        <f t="shared" si="44"/>
        <v>Material</v>
      </c>
    </row>
    <row r="560" spans="1:32" x14ac:dyDescent="0.25">
      <c r="A560" s="13" t="str">
        <f t="shared" si="40"/>
        <v>75801-57</v>
      </c>
      <c r="B560" s="50">
        <v>75801</v>
      </c>
      <c r="C560" s="51" t="s">
        <v>673</v>
      </c>
      <c r="D560" s="50">
        <v>57</v>
      </c>
      <c r="E560" s="52">
        <v>1</v>
      </c>
      <c r="F560" s="53" t="s">
        <v>18</v>
      </c>
      <c r="G560" s="53">
        <v>43514</v>
      </c>
      <c r="H560" s="54">
        <v>2</v>
      </c>
      <c r="I560" s="52">
        <v>1</v>
      </c>
      <c r="J560" s="51" t="s">
        <v>20</v>
      </c>
      <c r="K560" s="51"/>
      <c r="L560" s="51" t="b">
        <v>0</v>
      </c>
      <c r="M560" s="13"/>
      <c r="N560" s="13"/>
      <c r="O560" s="13"/>
      <c r="P560" s="13"/>
      <c r="Q560" s="13" t="s">
        <v>125</v>
      </c>
      <c r="R560" s="13"/>
      <c r="S560" s="13"/>
      <c r="T560" s="15" t="s">
        <v>125</v>
      </c>
      <c r="U560" s="15" t="b">
        <v>0</v>
      </c>
      <c r="V560" s="15" t="b">
        <v>0</v>
      </c>
      <c r="W560" s="23"/>
      <c r="X560" s="16"/>
      <c r="Y560" s="24"/>
      <c r="Z560" s="17"/>
      <c r="AA560" s="51"/>
      <c r="AB560" s="4"/>
      <c r="AC560" t="str">
        <f t="shared" si="41"/>
        <v>NO</v>
      </c>
      <c r="AD560" t="str">
        <f t="shared" si="42"/>
        <v>Material</v>
      </c>
      <c r="AE560" t="str">
        <f t="shared" si="43"/>
        <v/>
      </c>
      <c r="AF560" t="str">
        <f t="shared" si="44"/>
        <v>Material</v>
      </c>
    </row>
    <row r="561" spans="1:32" x14ac:dyDescent="0.25">
      <c r="A561" s="3" t="str">
        <f t="shared" si="40"/>
        <v>75801-58</v>
      </c>
      <c r="B561" s="50">
        <v>75801</v>
      </c>
      <c r="C561" s="51" t="s">
        <v>3056</v>
      </c>
      <c r="D561" s="50">
        <v>58</v>
      </c>
      <c r="E561" s="52">
        <v>1</v>
      </c>
      <c r="F561" s="53" t="s">
        <v>18</v>
      </c>
      <c r="G561" s="53">
        <v>43514</v>
      </c>
      <c r="H561" s="54">
        <v>1</v>
      </c>
      <c r="I561" s="52">
        <v>1</v>
      </c>
      <c r="J561" s="51" t="s">
        <v>20</v>
      </c>
      <c r="K561" s="51"/>
      <c r="L561" s="51" t="b">
        <v>0</v>
      </c>
      <c r="M561" s="3"/>
      <c r="N561" s="3"/>
      <c r="O561" s="3"/>
      <c r="P561" s="3"/>
      <c r="Q561" s="3" t="s">
        <v>125</v>
      </c>
      <c r="R561" s="3"/>
      <c r="S561" s="3"/>
      <c r="T561" s="10" t="s">
        <v>125</v>
      </c>
      <c r="U561" s="10" t="b">
        <v>0</v>
      </c>
      <c r="V561" s="10" t="b">
        <v>0</v>
      </c>
      <c r="W561" s="25"/>
      <c r="X561" s="11"/>
      <c r="Y561" s="26"/>
      <c r="Z561" s="12"/>
      <c r="AA561" s="51"/>
      <c r="AB561" s="4"/>
      <c r="AC561" t="str">
        <f t="shared" si="41"/>
        <v>NO</v>
      </c>
      <c r="AD561" t="str">
        <f t="shared" si="42"/>
        <v>Material</v>
      </c>
      <c r="AE561" t="str">
        <f t="shared" si="43"/>
        <v/>
      </c>
      <c r="AF561" t="str">
        <f t="shared" si="44"/>
        <v>Material</v>
      </c>
    </row>
    <row r="562" spans="1:32" x14ac:dyDescent="0.25">
      <c r="A562" s="13" t="str">
        <f t="shared" si="40"/>
        <v>75801-59</v>
      </c>
      <c r="B562" s="50">
        <v>75801</v>
      </c>
      <c r="C562" s="51" t="s">
        <v>3057</v>
      </c>
      <c r="D562" s="50">
        <v>59</v>
      </c>
      <c r="E562" s="52">
        <v>1</v>
      </c>
      <c r="F562" s="53" t="s">
        <v>18</v>
      </c>
      <c r="G562" s="53">
        <v>43514</v>
      </c>
      <c r="H562" s="54">
        <v>1</v>
      </c>
      <c r="I562" s="52">
        <v>1</v>
      </c>
      <c r="J562" s="51" t="s">
        <v>20</v>
      </c>
      <c r="K562" s="51"/>
      <c r="L562" s="51" t="b">
        <v>0</v>
      </c>
      <c r="M562" s="13"/>
      <c r="N562" s="13"/>
      <c r="O562" s="13"/>
      <c r="P562" s="13"/>
      <c r="Q562" s="13" t="s">
        <v>125</v>
      </c>
      <c r="R562" s="13"/>
      <c r="S562" s="13"/>
      <c r="T562" s="15" t="s">
        <v>125</v>
      </c>
      <c r="U562" s="15" t="b">
        <v>0</v>
      </c>
      <c r="V562" s="15" t="b">
        <v>0</v>
      </c>
      <c r="W562" s="23"/>
      <c r="X562" s="16"/>
      <c r="Y562" s="24"/>
      <c r="Z562" s="17"/>
      <c r="AA562" s="51"/>
      <c r="AB562" s="4"/>
      <c r="AC562" t="str">
        <f t="shared" si="41"/>
        <v>NO</v>
      </c>
      <c r="AD562" t="str">
        <f t="shared" si="42"/>
        <v>Material</v>
      </c>
      <c r="AE562" t="str">
        <f t="shared" si="43"/>
        <v/>
      </c>
      <c r="AF562" t="str">
        <f t="shared" si="44"/>
        <v>Material</v>
      </c>
    </row>
    <row r="563" spans="1:32" x14ac:dyDescent="0.25">
      <c r="A563" s="3" t="str">
        <f t="shared" si="40"/>
        <v>75801-61</v>
      </c>
      <c r="B563" s="50">
        <v>75801</v>
      </c>
      <c r="C563" s="51" t="s">
        <v>3058</v>
      </c>
      <c r="D563" s="50">
        <v>61</v>
      </c>
      <c r="E563" s="52">
        <v>1</v>
      </c>
      <c r="F563" s="53" t="s">
        <v>18</v>
      </c>
      <c r="G563" s="53">
        <v>43514</v>
      </c>
      <c r="H563" s="54">
        <v>2</v>
      </c>
      <c r="I563" s="52">
        <v>1</v>
      </c>
      <c r="J563" s="51" t="s">
        <v>20</v>
      </c>
      <c r="K563" s="51"/>
      <c r="L563" s="51" t="b">
        <v>0</v>
      </c>
      <c r="M563" s="3"/>
      <c r="N563" s="3"/>
      <c r="O563" s="3"/>
      <c r="P563" s="3"/>
      <c r="Q563" s="3" t="s">
        <v>125</v>
      </c>
      <c r="R563" s="3"/>
      <c r="S563" s="3"/>
      <c r="T563" s="10" t="s">
        <v>125</v>
      </c>
      <c r="U563" s="10" t="b">
        <v>0</v>
      </c>
      <c r="V563" s="10" t="b">
        <v>0</v>
      </c>
      <c r="W563" s="25"/>
      <c r="X563" s="11"/>
      <c r="Y563" s="26"/>
      <c r="Z563" s="12"/>
      <c r="AA563" s="51"/>
      <c r="AB563" s="4"/>
      <c r="AC563" t="str">
        <f t="shared" si="41"/>
        <v>NO</v>
      </c>
      <c r="AD563" t="str">
        <f t="shared" si="42"/>
        <v>Material</v>
      </c>
      <c r="AE563" t="str">
        <f t="shared" si="43"/>
        <v/>
      </c>
      <c r="AF563" t="str">
        <f t="shared" si="44"/>
        <v>Material</v>
      </c>
    </row>
    <row r="564" spans="1:32" x14ac:dyDescent="0.25">
      <c r="A564" s="13" t="str">
        <f t="shared" si="40"/>
        <v>75801-62</v>
      </c>
      <c r="B564" s="50">
        <v>75801</v>
      </c>
      <c r="C564" s="51" t="s">
        <v>3059</v>
      </c>
      <c r="D564" s="50">
        <v>62</v>
      </c>
      <c r="E564" s="52">
        <v>1</v>
      </c>
      <c r="F564" s="53" t="s">
        <v>18</v>
      </c>
      <c r="G564" s="53">
        <v>43514</v>
      </c>
      <c r="H564" s="54">
        <v>2</v>
      </c>
      <c r="I564" s="52">
        <v>1</v>
      </c>
      <c r="J564" s="51" t="s">
        <v>20</v>
      </c>
      <c r="K564" s="51"/>
      <c r="L564" s="51" t="b">
        <v>0</v>
      </c>
      <c r="M564" s="13"/>
      <c r="N564" s="13"/>
      <c r="O564" s="13"/>
      <c r="P564" s="13"/>
      <c r="Q564" s="13" t="s">
        <v>125</v>
      </c>
      <c r="R564" s="13"/>
      <c r="S564" s="13"/>
      <c r="T564" s="15" t="s">
        <v>125</v>
      </c>
      <c r="U564" s="15" t="b">
        <v>0</v>
      </c>
      <c r="V564" s="15" t="b">
        <v>0</v>
      </c>
      <c r="W564" s="23"/>
      <c r="X564" s="16"/>
      <c r="Y564" s="24"/>
      <c r="Z564" s="17"/>
      <c r="AA564" s="51"/>
      <c r="AB564" s="4"/>
      <c r="AC564" t="str">
        <f t="shared" si="41"/>
        <v>NO</v>
      </c>
      <c r="AD564" t="str">
        <f t="shared" si="42"/>
        <v>Material</v>
      </c>
      <c r="AE564" t="str">
        <f t="shared" si="43"/>
        <v/>
      </c>
      <c r="AF564" t="str">
        <f t="shared" si="44"/>
        <v>Material</v>
      </c>
    </row>
    <row r="565" spans="1:32" x14ac:dyDescent="0.25">
      <c r="A565" s="3" t="str">
        <f t="shared" si="40"/>
        <v>75801-8</v>
      </c>
      <c r="B565" s="50">
        <v>75801</v>
      </c>
      <c r="C565" s="51" t="s">
        <v>261</v>
      </c>
      <c r="D565" s="50">
        <v>8</v>
      </c>
      <c r="E565" s="52">
        <v>1</v>
      </c>
      <c r="F565" s="53" t="s">
        <v>18</v>
      </c>
      <c r="G565" s="53">
        <v>43514</v>
      </c>
      <c r="H565" s="54">
        <v>1</v>
      </c>
      <c r="I565" s="52">
        <v>1</v>
      </c>
      <c r="J565" s="51" t="s">
        <v>20</v>
      </c>
      <c r="K565" s="51"/>
      <c r="L565" s="51" t="b">
        <v>0</v>
      </c>
      <c r="M565" s="3"/>
      <c r="N565" s="3"/>
      <c r="O565" s="3"/>
      <c r="P565" s="3"/>
      <c r="Q565" s="3" t="s">
        <v>125</v>
      </c>
      <c r="R565" s="3"/>
      <c r="S565" s="3"/>
      <c r="T565" s="10" t="s">
        <v>125</v>
      </c>
      <c r="U565" s="10" t="b">
        <v>0</v>
      </c>
      <c r="V565" s="10" t="b">
        <v>0</v>
      </c>
      <c r="W565" s="25"/>
      <c r="X565" s="11"/>
      <c r="Y565" s="26"/>
      <c r="Z565" s="12"/>
      <c r="AA565" s="51"/>
      <c r="AB565" s="4"/>
      <c r="AC565" t="str">
        <f t="shared" si="41"/>
        <v>NO</v>
      </c>
      <c r="AD565" t="str">
        <f t="shared" si="42"/>
        <v>Material</v>
      </c>
      <c r="AE565" t="str">
        <f t="shared" si="43"/>
        <v/>
      </c>
      <c r="AF565" t="str">
        <f t="shared" si="44"/>
        <v>Material</v>
      </c>
    </row>
    <row r="566" spans="1:32" x14ac:dyDescent="0.25">
      <c r="A566" s="13" t="str">
        <f t="shared" si="40"/>
        <v>75801-9</v>
      </c>
      <c r="B566" s="50">
        <v>75801</v>
      </c>
      <c r="C566" s="51" t="s">
        <v>258</v>
      </c>
      <c r="D566" s="50">
        <v>9</v>
      </c>
      <c r="E566" s="52">
        <v>1</v>
      </c>
      <c r="F566" s="53" t="s">
        <v>18</v>
      </c>
      <c r="G566" s="53">
        <v>43514</v>
      </c>
      <c r="H566" s="54">
        <v>2</v>
      </c>
      <c r="I566" s="52">
        <v>1</v>
      </c>
      <c r="J566" s="51" t="s">
        <v>20</v>
      </c>
      <c r="K566" s="51"/>
      <c r="L566" s="51" t="b">
        <v>0</v>
      </c>
      <c r="M566" s="13"/>
      <c r="N566" s="13"/>
      <c r="O566" s="13"/>
      <c r="P566" s="13"/>
      <c r="Q566" s="13" t="s">
        <v>125</v>
      </c>
      <c r="R566" s="13"/>
      <c r="S566" s="13"/>
      <c r="T566" s="15" t="s">
        <v>125</v>
      </c>
      <c r="U566" s="15" t="b">
        <v>0</v>
      </c>
      <c r="V566" s="15" t="b">
        <v>0</v>
      </c>
      <c r="W566" s="23"/>
      <c r="X566" s="16"/>
      <c r="Y566" s="24"/>
      <c r="Z566" s="17"/>
      <c r="AA566" s="51"/>
      <c r="AB566" s="4"/>
      <c r="AC566" t="str">
        <f t="shared" si="41"/>
        <v>NO</v>
      </c>
      <c r="AD566" t="str">
        <f t="shared" si="42"/>
        <v>Material</v>
      </c>
      <c r="AE566" t="str">
        <f t="shared" si="43"/>
        <v/>
      </c>
      <c r="AF566" t="str">
        <f t="shared" si="44"/>
        <v>Material</v>
      </c>
    </row>
    <row r="567" spans="1:32" x14ac:dyDescent="0.25">
      <c r="A567" s="3" t="str">
        <f t="shared" si="40"/>
        <v>75811-1</v>
      </c>
      <c r="B567" s="50">
        <v>75811</v>
      </c>
      <c r="C567" s="51" t="s">
        <v>331</v>
      </c>
      <c r="D567" s="50">
        <v>1</v>
      </c>
      <c r="E567" s="52">
        <v>1</v>
      </c>
      <c r="F567" s="53" t="s">
        <v>18</v>
      </c>
      <c r="G567" s="53">
        <v>43497</v>
      </c>
      <c r="H567" s="54">
        <v>3</v>
      </c>
      <c r="I567" s="52">
        <v>7</v>
      </c>
      <c r="J567" s="51" t="s">
        <v>37</v>
      </c>
      <c r="K567" s="51" t="s">
        <v>171</v>
      </c>
      <c r="L567" s="51" t="b">
        <v>0</v>
      </c>
      <c r="M567" s="3" t="s">
        <v>126</v>
      </c>
      <c r="N567" s="3" t="s">
        <v>126</v>
      </c>
      <c r="O567" s="3" t="s">
        <v>143</v>
      </c>
      <c r="P567" s="3" t="s">
        <v>143</v>
      </c>
      <c r="Q567" s="3" t="s">
        <v>143</v>
      </c>
      <c r="R567" s="3"/>
      <c r="S567" s="3" t="s">
        <v>126</v>
      </c>
      <c r="T567" s="10" t="s">
        <v>126</v>
      </c>
      <c r="U567" s="10" t="b">
        <v>1</v>
      </c>
      <c r="V567" s="10" t="b">
        <v>0</v>
      </c>
      <c r="W567" s="25">
        <v>43501.418067129627</v>
      </c>
      <c r="X567" s="11" t="s">
        <v>192</v>
      </c>
      <c r="Y567" s="26">
        <v>43501</v>
      </c>
      <c r="Z567" s="12"/>
      <c r="AA567" s="51"/>
      <c r="AB567" s="4"/>
      <c r="AC567" t="str">
        <f t="shared" si="41"/>
        <v>NO</v>
      </c>
      <c r="AD567" t="str">
        <f t="shared" si="42"/>
        <v/>
      </c>
      <c r="AE567" t="str">
        <f t="shared" si="43"/>
        <v/>
      </c>
      <c r="AF567" t="str">
        <f t="shared" si="44"/>
        <v/>
      </c>
    </row>
    <row r="568" spans="1:32" x14ac:dyDescent="0.25">
      <c r="A568" s="13" t="str">
        <f t="shared" si="40"/>
        <v>75811-2</v>
      </c>
      <c r="B568" s="50">
        <v>75811</v>
      </c>
      <c r="C568" s="51" t="s">
        <v>331</v>
      </c>
      <c r="D568" s="50">
        <v>2</v>
      </c>
      <c r="E568" s="52">
        <v>1</v>
      </c>
      <c r="F568" s="53" t="s">
        <v>18</v>
      </c>
      <c r="G568" s="53">
        <v>43497</v>
      </c>
      <c r="H568" s="54">
        <v>3</v>
      </c>
      <c r="I568" s="52">
        <v>7</v>
      </c>
      <c r="J568" s="51" t="s">
        <v>37</v>
      </c>
      <c r="K568" s="51" t="s">
        <v>171</v>
      </c>
      <c r="L568" s="51" t="b">
        <v>1</v>
      </c>
      <c r="M568" s="13" t="s">
        <v>126</v>
      </c>
      <c r="N568" s="13" t="s">
        <v>126</v>
      </c>
      <c r="O568" s="13" t="s">
        <v>143</v>
      </c>
      <c r="P568" s="13" t="s">
        <v>143</v>
      </c>
      <c r="Q568" s="13" t="s">
        <v>143</v>
      </c>
      <c r="R568" s="13"/>
      <c r="S568" s="13" t="s">
        <v>126</v>
      </c>
      <c r="T568" s="15" t="s">
        <v>126</v>
      </c>
      <c r="U568" s="15" t="b">
        <v>1</v>
      </c>
      <c r="V568" s="15" t="b">
        <v>0</v>
      </c>
      <c r="W568" s="23">
        <v>43501.418078703704</v>
      </c>
      <c r="X568" s="16"/>
      <c r="Y568" s="24">
        <v>43501</v>
      </c>
      <c r="Z568" s="17"/>
      <c r="AA568" s="51"/>
      <c r="AB568" s="4"/>
      <c r="AC568" t="str">
        <f t="shared" si="41"/>
        <v>NO</v>
      </c>
      <c r="AD568" t="str">
        <f t="shared" si="42"/>
        <v/>
      </c>
      <c r="AE568" t="str">
        <f t="shared" si="43"/>
        <v/>
      </c>
      <c r="AF568" t="str">
        <f t="shared" si="44"/>
        <v/>
      </c>
    </row>
    <row r="569" spans="1:32" x14ac:dyDescent="0.25">
      <c r="A569" s="3" t="str">
        <f t="shared" si="40"/>
        <v>75811-3</v>
      </c>
      <c r="B569" s="50">
        <v>75811</v>
      </c>
      <c r="C569" s="51" t="s">
        <v>331</v>
      </c>
      <c r="D569" s="50">
        <v>3</v>
      </c>
      <c r="E569" s="52">
        <v>1</v>
      </c>
      <c r="F569" s="53" t="s">
        <v>18</v>
      </c>
      <c r="G569" s="53">
        <v>43497</v>
      </c>
      <c r="H569" s="54">
        <v>3</v>
      </c>
      <c r="I569" s="52">
        <v>7</v>
      </c>
      <c r="J569" s="51" t="s">
        <v>37</v>
      </c>
      <c r="K569" s="51" t="s">
        <v>156</v>
      </c>
      <c r="L569" s="51" t="b">
        <v>0</v>
      </c>
      <c r="M569" s="3" t="s">
        <v>126</v>
      </c>
      <c r="N569" s="3" t="s">
        <v>126</v>
      </c>
      <c r="O569" s="3" t="s">
        <v>143</v>
      </c>
      <c r="P569" s="3" t="s">
        <v>143</v>
      </c>
      <c r="Q569" s="3" t="s">
        <v>143</v>
      </c>
      <c r="R569" s="3"/>
      <c r="S569" s="3" t="s">
        <v>126</v>
      </c>
      <c r="T569" s="10" t="s">
        <v>126</v>
      </c>
      <c r="U569" s="10" t="b">
        <v>1</v>
      </c>
      <c r="V569" s="10" t="b">
        <v>0</v>
      </c>
      <c r="W569" s="25">
        <v>43501.418055555558</v>
      </c>
      <c r="X569" s="11"/>
      <c r="Y569" s="26">
        <v>43501</v>
      </c>
      <c r="Z569" s="12"/>
      <c r="AA569" s="51"/>
      <c r="AB569" s="4"/>
      <c r="AC569" t="str">
        <f t="shared" si="41"/>
        <v>NO</v>
      </c>
      <c r="AD569" t="str">
        <f t="shared" si="42"/>
        <v/>
      </c>
      <c r="AE569" t="str">
        <f t="shared" si="43"/>
        <v/>
      </c>
      <c r="AF569" t="str">
        <f t="shared" si="44"/>
        <v/>
      </c>
    </row>
    <row r="570" spans="1:32" x14ac:dyDescent="0.25">
      <c r="A570" s="13" t="str">
        <f t="shared" si="40"/>
        <v>75841-1</v>
      </c>
      <c r="B570" s="50">
        <v>75841</v>
      </c>
      <c r="C570" s="51" t="s">
        <v>250</v>
      </c>
      <c r="D570" s="50">
        <v>1</v>
      </c>
      <c r="E570" s="52">
        <v>1</v>
      </c>
      <c r="F570" s="53" t="s">
        <v>18</v>
      </c>
      <c r="G570" s="53">
        <v>43510</v>
      </c>
      <c r="H570" s="54">
        <v>3</v>
      </c>
      <c r="I570" s="52">
        <v>1</v>
      </c>
      <c r="J570" s="51" t="s">
        <v>20</v>
      </c>
      <c r="K570" s="51"/>
      <c r="L570" s="51" t="b">
        <v>0</v>
      </c>
      <c r="M570" s="13"/>
      <c r="N570" s="13"/>
      <c r="O570" s="13"/>
      <c r="P570" s="13"/>
      <c r="Q570" s="13"/>
      <c r="R570" s="13"/>
      <c r="S570" s="13"/>
      <c r="T570" s="15" t="s">
        <v>130</v>
      </c>
      <c r="U570" s="15" t="b">
        <v>0</v>
      </c>
      <c r="V570" s="15" t="b">
        <v>0</v>
      </c>
      <c r="W570" s="23"/>
      <c r="X570" s="16"/>
      <c r="Y570" s="24"/>
      <c r="Z570" s="17"/>
      <c r="AA570" s="51"/>
      <c r="AB570" s="4"/>
      <c r="AC570" t="str">
        <f t="shared" si="41"/>
        <v>NO</v>
      </c>
      <c r="AD570" t="str">
        <f t="shared" si="42"/>
        <v>Material</v>
      </c>
      <c r="AE570" t="str">
        <f t="shared" si="43"/>
        <v>+Cartridge</v>
      </c>
      <c r="AF570" t="str">
        <f t="shared" si="44"/>
        <v>Material+Cartridge</v>
      </c>
    </row>
    <row r="571" spans="1:32" x14ac:dyDescent="0.25">
      <c r="A571" s="3" t="str">
        <f t="shared" si="40"/>
        <v>75859-100</v>
      </c>
      <c r="B571" s="50">
        <v>75859</v>
      </c>
      <c r="C571" s="51" t="s">
        <v>148</v>
      </c>
      <c r="D571" s="50">
        <v>100</v>
      </c>
      <c r="E571" s="52">
        <v>1</v>
      </c>
      <c r="F571" s="53" t="s">
        <v>18</v>
      </c>
      <c r="G571" s="53">
        <v>43524</v>
      </c>
      <c r="H571" s="54">
        <v>1</v>
      </c>
      <c r="I571" s="52">
        <v>12</v>
      </c>
      <c r="J571" s="51" t="s">
        <v>27</v>
      </c>
      <c r="K571" s="51"/>
      <c r="L571" s="51" t="b">
        <v>0</v>
      </c>
      <c r="M571" s="3"/>
      <c r="N571" s="3"/>
      <c r="O571" s="3"/>
      <c r="P571" s="3"/>
      <c r="Q571" s="3"/>
      <c r="R571" s="3"/>
      <c r="S571" s="3"/>
      <c r="T571" s="10" t="s">
        <v>125</v>
      </c>
      <c r="U571" s="10" t="b">
        <v>0</v>
      </c>
      <c r="V571" s="10" t="b">
        <v>0</v>
      </c>
      <c r="W571" s="25"/>
      <c r="X571" s="11"/>
      <c r="Y571" s="26"/>
      <c r="Z571" s="12" t="s">
        <v>3060</v>
      </c>
      <c r="AA571" s="51"/>
      <c r="AB571" s="4"/>
      <c r="AC571" t="str">
        <f t="shared" si="41"/>
        <v>NO</v>
      </c>
      <c r="AD571" t="str">
        <f t="shared" si="42"/>
        <v>Material</v>
      </c>
      <c r="AE571" t="str">
        <f t="shared" si="43"/>
        <v>+Cartridge</v>
      </c>
      <c r="AF571" t="str">
        <f t="shared" si="44"/>
        <v>Material+Cartridge</v>
      </c>
    </row>
    <row r="572" spans="1:32" x14ac:dyDescent="0.25">
      <c r="A572" s="13" t="str">
        <f t="shared" si="40"/>
        <v>75859-104</v>
      </c>
      <c r="B572" s="50">
        <v>75859</v>
      </c>
      <c r="C572" s="51" t="s">
        <v>3061</v>
      </c>
      <c r="D572" s="50">
        <v>104</v>
      </c>
      <c r="E572" s="52">
        <v>1</v>
      </c>
      <c r="F572" s="53" t="s">
        <v>18</v>
      </c>
      <c r="G572" s="53">
        <v>43552</v>
      </c>
      <c r="H572" s="54">
        <v>12</v>
      </c>
      <c r="I572" s="52">
        <v>7</v>
      </c>
      <c r="J572" s="51" t="s">
        <v>27</v>
      </c>
      <c r="K572" s="51"/>
      <c r="L572" s="51" t="b">
        <v>0</v>
      </c>
      <c r="M572" s="13"/>
      <c r="N572" s="13"/>
      <c r="O572" s="13"/>
      <c r="P572" s="13"/>
      <c r="Q572" s="13"/>
      <c r="R572" s="13"/>
      <c r="S572" s="13"/>
      <c r="T572" s="15" t="s">
        <v>130</v>
      </c>
      <c r="U572" s="15" t="b">
        <v>0</v>
      </c>
      <c r="V572" s="15" t="b">
        <v>0</v>
      </c>
      <c r="W572" s="23"/>
      <c r="X572" s="16"/>
      <c r="Y572" s="24"/>
      <c r="Z572" s="17"/>
      <c r="AA572" s="51"/>
      <c r="AB572" s="4"/>
      <c r="AC572" t="str">
        <f t="shared" si="41"/>
        <v>NO</v>
      </c>
      <c r="AD572" t="str">
        <f t="shared" si="42"/>
        <v>Material</v>
      </c>
      <c r="AE572" t="str">
        <f t="shared" si="43"/>
        <v>+Cartridge</v>
      </c>
      <c r="AF572" t="str">
        <f t="shared" si="44"/>
        <v>Material+Cartridge</v>
      </c>
    </row>
    <row r="573" spans="1:32" x14ac:dyDescent="0.25">
      <c r="A573" s="3" t="str">
        <f t="shared" si="40"/>
        <v>75859-105</v>
      </c>
      <c r="B573" s="50">
        <v>75859</v>
      </c>
      <c r="C573" s="51" t="s">
        <v>3062</v>
      </c>
      <c r="D573" s="50">
        <v>105</v>
      </c>
      <c r="E573" s="52">
        <v>1</v>
      </c>
      <c r="F573" s="53" t="s">
        <v>18</v>
      </c>
      <c r="G573" s="53">
        <v>43552</v>
      </c>
      <c r="H573" s="54">
        <v>9</v>
      </c>
      <c r="I573" s="52">
        <v>7</v>
      </c>
      <c r="J573" s="51" t="s">
        <v>27</v>
      </c>
      <c r="K573" s="51"/>
      <c r="L573" s="51" t="b">
        <v>0</v>
      </c>
      <c r="M573" s="3"/>
      <c r="N573" s="3"/>
      <c r="O573" s="3"/>
      <c r="P573" s="3"/>
      <c r="Q573" s="3"/>
      <c r="R573" s="3"/>
      <c r="S573" s="3"/>
      <c r="T573" s="10" t="s">
        <v>130</v>
      </c>
      <c r="U573" s="10" t="b">
        <v>0</v>
      </c>
      <c r="V573" s="10" t="b">
        <v>0</v>
      </c>
      <c r="W573" s="25"/>
      <c r="X573" s="11"/>
      <c r="Y573" s="26"/>
      <c r="Z573" s="12"/>
      <c r="AA573" s="51"/>
      <c r="AB573" s="4"/>
      <c r="AC573" t="str">
        <f t="shared" si="41"/>
        <v>NO</v>
      </c>
      <c r="AD573" t="str">
        <f t="shared" si="42"/>
        <v>Material</v>
      </c>
      <c r="AE573" t="str">
        <f t="shared" si="43"/>
        <v>+Cartridge</v>
      </c>
      <c r="AF573" t="str">
        <f t="shared" si="44"/>
        <v>Material+Cartridge</v>
      </c>
    </row>
    <row r="574" spans="1:32" x14ac:dyDescent="0.25">
      <c r="A574" s="13" t="str">
        <f t="shared" si="40"/>
        <v>75859-106</v>
      </c>
      <c r="B574" s="50">
        <v>75859</v>
      </c>
      <c r="C574" s="51" t="s">
        <v>3062</v>
      </c>
      <c r="D574" s="50">
        <v>106</v>
      </c>
      <c r="E574" s="52">
        <v>1</v>
      </c>
      <c r="F574" s="53" t="s">
        <v>18</v>
      </c>
      <c r="G574" s="53">
        <v>43552</v>
      </c>
      <c r="H574" s="54">
        <v>5</v>
      </c>
      <c r="I574" s="52">
        <v>7</v>
      </c>
      <c r="J574" s="51" t="s">
        <v>27</v>
      </c>
      <c r="K574" s="51"/>
      <c r="L574" s="51" t="b">
        <v>0</v>
      </c>
      <c r="M574" s="13"/>
      <c r="N574" s="13"/>
      <c r="O574" s="13"/>
      <c r="P574" s="13"/>
      <c r="Q574" s="13"/>
      <c r="R574" s="13"/>
      <c r="S574" s="13"/>
      <c r="T574" s="15" t="s">
        <v>130</v>
      </c>
      <c r="U574" s="15" t="b">
        <v>0</v>
      </c>
      <c r="V574" s="15" t="b">
        <v>0</v>
      </c>
      <c r="W574" s="23"/>
      <c r="X574" s="16"/>
      <c r="Y574" s="24"/>
      <c r="Z574" s="17"/>
      <c r="AA574" s="51"/>
      <c r="AB574" s="4"/>
      <c r="AC574" t="str">
        <f t="shared" si="41"/>
        <v>NO</v>
      </c>
      <c r="AD574" t="str">
        <f t="shared" si="42"/>
        <v>Material</v>
      </c>
      <c r="AE574" t="str">
        <f t="shared" si="43"/>
        <v>+Cartridge</v>
      </c>
      <c r="AF574" t="str">
        <f t="shared" si="44"/>
        <v>Material+Cartridge</v>
      </c>
    </row>
    <row r="575" spans="1:32" x14ac:dyDescent="0.25">
      <c r="A575" s="3" t="str">
        <f t="shared" si="40"/>
        <v>75859-115</v>
      </c>
      <c r="B575" s="50">
        <v>75859</v>
      </c>
      <c r="C575" s="51" t="s">
        <v>3063</v>
      </c>
      <c r="D575" s="50">
        <v>115</v>
      </c>
      <c r="E575" s="52">
        <v>1</v>
      </c>
      <c r="F575" s="53" t="s">
        <v>18</v>
      </c>
      <c r="G575" s="53">
        <v>43524</v>
      </c>
      <c r="H575" s="54">
        <v>4</v>
      </c>
      <c r="I575" s="52">
        <v>12</v>
      </c>
      <c r="J575" s="51" t="s">
        <v>27</v>
      </c>
      <c r="K575" s="51"/>
      <c r="L575" s="51" t="b">
        <v>0</v>
      </c>
      <c r="M575" s="3"/>
      <c r="N575" s="3"/>
      <c r="O575" s="3"/>
      <c r="P575" s="3"/>
      <c r="Q575" s="3"/>
      <c r="R575" s="3"/>
      <c r="S575" s="3"/>
      <c r="T575" s="10" t="s">
        <v>125</v>
      </c>
      <c r="U575" s="10" t="b">
        <v>0</v>
      </c>
      <c r="V575" s="10" t="b">
        <v>0</v>
      </c>
      <c r="W575" s="25"/>
      <c r="X575" s="11"/>
      <c r="Y575" s="26"/>
      <c r="Z575" s="12" t="s">
        <v>3060</v>
      </c>
      <c r="AA575" s="51"/>
      <c r="AB575" s="4"/>
      <c r="AC575" t="str">
        <f t="shared" si="41"/>
        <v>NO</v>
      </c>
      <c r="AD575" t="str">
        <f t="shared" si="42"/>
        <v>Material</v>
      </c>
      <c r="AE575" t="str">
        <f t="shared" si="43"/>
        <v>+Cartridge</v>
      </c>
      <c r="AF575" t="str">
        <f t="shared" si="44"/>
        <v>Material+Cartridge</v>
      </c>
    </row>
    <row r="576" spans="1:32" x14ac:dyDescent="0.25">
      <c r="A576" s="13" t="str">
        <f t="shared" si="40"/>
        <v>75859-36</v>
      </c>
      <c r="B576" s="50">
        <v>75859</v>
      </c>
      <c r="C576" s="51" t="s">
        <v>333</v>
      </c>
      <c r="D576" s="50">
        <v>36</v>
      </c>
      <c r="E576" s="52">
        <v>1</v>
      </c>
      <c r="F576" s="53" t="s">
        <v>18</v>
      </c>
      <c r="G576" s="53">
        <v>43524</v>
      </c>
      <c r="H576" s="54">
        <v>1</v>
      </c>
      <c r="I576" s="52">
        <v>12</v>
      </c>
      <c r="J576" s="51" t="s">
        <v>27</v>
      </c>
      <c r="K576" s="51"/>
      <c r="L576" s="51" t="b">
        <v>0</v>
      </c>
      <c r="M576" s="13"/>
      <c r="N576" s="13"/>
      <c r="O576" s="13"/>
      <c r="P576" s="13"/>
      <c r="Q576" s="13"/>
      <c r="R576" s="13"/>
      <c r="S576" s="13"/>
      <c r="T576" s="15" t="s">
        <v>125</v>
      </c>
      <c r="U576" s="15" t="b">
        <v>0</v>
      </c>
      <c r="V576" s="15" t="b">
        <v>0</v>
      </c>
      <c r="W576" s="23"/>
      <c r="X576" s="16"/>
      <c r="Y576" s="24"/>
      <c r="Z576" s="17" t="s">
        <v>3060</v>
      </c>
      <c r="AA576" s="51"/>
      <c r="AB576" s="4"/>
      <c r="AC576" t="str">
        <f t="shared" si="41"/>
        <v>NO</v>
      </c>
      <c r="AD576" t="str">
        <f t="shared" si="42"/>
        <v>Material</v>
      </c>
      <c r="AE576" t="str">
        <f t="shared" si="43"/>
        <v>+Cartridge</v>
      </c>
      <c r="AF576" t="str">
        <f t="shared" si="44"/>
        <v>Material+Cartridge</v>
      </c>
    </row>
    <row r="577" spans="1:32" x14ac:dyDescent="0.25">
      <c r="A577" s="3" t="str">
        <f t="shared" ref="A577:A640" si="45">_xlfn.CONCAT(B577,"-",D577)</f>
        <v>75859-39</v>
      </c>
      <c r="B577" s="50">
        <v>75859</v>
      </c>
      <c r="C577" s="51" t="s">
        <v>333</v>
      </c>
      <c r="D577" s="50">
        <v>39</v>
      </c>
      <c r="E577" s="52">
        <v>1</v>
      </c>
      <c r="F577" s="53" t="s">
        <v>18</v>
      </c>
      <c r="G577" s="53">
        <v>43524</v>
      </c>
      <c r="H577" s="54">
        <v>1</v>
      </c>
      <c r="I577" s="52">
        <v>12</v>
      </c>
      <c r="J577" s="51" t="s">
        <v>27</v>
      </c>
      <c r="K577" s="51"/>
      <c r="L577" s="51" t="b">
        <v>0</v>
      </c>
      <c r="M577" s="3"/>
      <c r="N577" s="3"/>
      <c r="O577" s="3"/>
      <c r="P577" s="3"/>
      <c r="Q577" s="3"/>
      <c r="R577" s="3"/>
      <c r="S577" s="3"/>
      <c r="T577" s="10" t="s">
        <v>125</v>
      </c>
      <c r="U577" s="10" t="b">
        <v>0</v>
      </c>
      <c r="V577" s="10" t="b">
        <v>0</v>
      </c>
      <c r="W577" s="25"/>
      <c r="X577" s="11"/>
      <c r="Y577" s="26"/>
      <c r="Z577" s="12" t="s">
        <v>3060</v>
      </c>
      <c r="AA577" s="51"/>
      <c r="AB577" s="4"/>
      <c r="AC577" t="str">
        <f t="shared" si="41"/>
        <v>NO</v>
      </c>
      <c r="AD577" t="str">
        <f t="shared" si="42"/>
        <v>Material</v>
      </c>
      <c r="AE577" t="str">
        <f t="shared" si="43"/>
        <v>+Cartridge</v>
      </c>
      <c r="AF577" t="str">
        <f t="shared" si="44"/>
        <v>Material+Cartridge</v>
      </c>
    </row>
    <row r="578" spans="1:32" x14ac:dyDescent="0.25">
      <c r="A578" s="13" t="str">
        <f t="shared" si="45"/>
        <v>75859-4</v>
      </c>
      <c r="B578" s="50">
        <v>75859</v>
      </c>
      <c r="C578" s="51" t="s">
        <v>3064</v>
      </c>
      <c r="D578" s="50">
        <v>4</v>
      </c>
      <c r="E578" s="52">
        <v>1</v>
      </c>
      <c r="F578" s="53" t="s">
        <v>18</v>
      </c>
      <c r="G578" s="53">
        <v>43552</v>
      </c>
      <c r="H578" s="54">
        <v>8</v>
      </c>
      <c r="I578" s="52">
        <v>7</v>
      </c>
      <c r="J578" s="51" t="s">
        <v>27</v>
      </c>
      <c r="K578" s="51"/>
      <c r="L578" s="51" t="b">
        <v>0</v>
      </c>
      <c r="M578" s="13"/>
      <c r="N578" s="13"/>
      <c r="O578" s="13"/>
      <c r="P578" s="13"/>
      <c r="Q578" s="13"/>
      <c r="R578" s="13"/>
      <c r="S578" s="13"/>
      <c r="T578" s="15" t="s">
        <v>130</v>
      </c>
      <c r="U578" s="15" t="b">
        <v>0</v>
      </c>
      <c r="V578" s="15" t="b">
        <v>0</v>
      </c>
      <c r="W578" s="23"/>
      <c r="X578" s="16"/>
      <c r="Y578" s="24"/>
      <c r="Z578" s="17"/>
      <c r="AA578" s="51"/>
      <c r="AB578" s="4"/>
      <c r="AC578" t="str">
        <f t="shared" ref="AC578:AC641" si="46">IF(AND(OR(N578="yes",N578="NA"),OR(P578="yes",P578="NA",P578="Done"),OR(Q578="yes",Q578="NA")),"OK","NO")</f>
        <v>NO</v>
      </c>
      <c r="AD578" t="str">
        <f t="shared" ref="AD578:AD641" si="47">IF(OR(N578="",N578="NO"),"Material","")</f>
        <v>Material</v>
      </c>
      <c r="AE578" t="str">
        <f t="shared" ref="AE578:AE641" si="48">IF(OR(Q578="",Q578="NO"),"+Cartridge","")</f>
        <v>+Cartridge</v>
      </c>
      <c r="AF578" t="str">
        <f t="shared" ref="AF578:AF641" si="49">_xlfn.CONCAT(AD578,AE578)</f>
        <v>Material+Cartridge</v>
      </c>
    </row>
    <row r="579" spans="1:32" x14ac:dyDescent="0.25">
      <c r="A579" s="3" t="str">
        <f t="shared" si="45"/>
        <v>75859-42</v>
      </c>
      <c r="B579" s="50">
        <v>75859</v>
      </c>
      <c r="C579" s="51" t="s">
        <v>334</v>
      </c>
      <c r="D579" s="50">
        <v>42</v>
      </c>
      <c r="E579" s="52">
        <v>1</v>
      </c>
      <c r="F579" s="53" t="s">
        <v>18</v>
      </c>
      <c r="G579" s="53">
        <v>43524</v>
      </c>
      <c r="H579" s="54">
        <v>2</v>
      </c>
      <c r="I579" s="52">
        <v>12</v>
      </c>
      <c r="J579" s="51" t="s">
        <v>27</v>
      </c>
      <c r="K579" s="51"/>
      <c r="L579" s="51" t="b">
        <v>0</v>
      </c>
      <c r="M579" s="3"/>
      <c r="N579" s="3"/>
      <c r="O579" s="3"/>
      <c r="P579" s="3"/>
      <c r="Q579" s="3"/>
      <c r="R579" s="3"/>
      <c r="S579" s="3"/>
      <c r="T579" s="10" t="s">
        <v>125</v>
      </c>
      <c r="U579" s="10" t="b">
        <v>0</v>
      </c>
      <c r="V579" s="10" t="b">
        <v>0</v>
      </c>
      <c r="W579" s="25"/>
      <c r="X579" s="11"/>
      <c r="Y579" s="26"/>
      <c r="Z579" s="12" t="s">
        <v>3060</v>
      </c>
      <c r="AA579" s="51"/>
      <c r="AB579" s="4"/>
      <c r="AC579" t="str">
        <f t="shared" si="46"/>
        <v>NO</v>
      </c>
      <c r="AD579" t="str">
        <f t="shared" si="47"/>
        <v>Material</v>
      </c>
      <c r="AE579" t="str">
        <f t="shared" si="48"/>
        <v>+Cartridge</v>
      </c>
      <c r="AF579" t="str">
        <f t="shared" si="49"/>
        <v>Material+Cartridge</v>
      </c>
    </row>
    <row r="580" spans="1:32" x14ac:dyDescent="0.25">
      <c r="A580" s="13" t="str">
        <f t="shared" si="45"/>
        <v>75859-61</v>
      </c>
      <c r="B580" s="50">
        <v>75859</v>
      </c>
      <c r="C580" s="51" t="s">
        <v>228</v>
      </c>
      <c r="D580" s="50">
        <v>61</v>
      </c>
      <c r="E580" s="52">
        <v>1</v>
      </c>
      <c r="F580" s="53" t="s">
        <v>18</v>
      </c>
      <c r="G580" s="53">
        <v>43524</v>
      </c>
      <c r="H580" s="54">
        <v>1</v>
      </c>
      <c r="I580" s="52">
        <v>12</v>
      </c>
      <c r="J580" s="51" t="s">
        <v>27</v>
      </c>
      <c r="K580" s="51"/>
      <c r="L580" s="51" t="b">
        <v>0</v>
      </c>
      <c r="M580" s="13"/>
      <c r="N580" s="13"/>
      <c r="O580" s="13"/>
      <c r="P580" s="13"/>
      <c r="Q580" s="13"/>
      <c r="R580" s="13"/>
      <c r="S580" s="13"/>
      <c r="T580" s="15" t="s">
        <v>125</v>
      </c>
      <c r="U580" s="15" t="b">
        <v>0</v>
      </c>
      <c r="V580" s="15" t="b">
        <v>0</v>
      </c>
      <c r="W580" s="23"/>
      <c r="X580" s="16"/>
      <c r="Y580" s="24"/>
      <c r="Z580" s="17" t="s">
        <v>3060</v>
      </c>
      <c r="AA580" s="51"/>
      <c r="AB580" s="4"/>
      <c r="AC580" t="str">
        <f t="shared" si="46"/>
        <v>NO</v>
      </c>
      <c r="AD580" t="str">
        <f t="shared" si="47"/>
        <v>Material</v>
      </c>
      <c r="AE580" t="str">
        <f t="shared" si="48"/>
        <v>+Cartridge</v>
      </c>
      <c r="AF580" t="str">
        <f t="shared" si="49"/>
        <v>Material+Cartridge</v>
      </c>
    </row>
    <row r="581" spans="1:32" x14ac:dyDescent="0.25">
      <c r="A581" s="3" t="str">
        <f t="shared" si="45"/>
        <v>75859-62</v>
      </c>
      <c r="B581" s="50">
        <v>75859</v>
      </c>
      <c r="C581" s="51" t="s">
        <v>228</v>
      </c>
      <c r="D581" s="50">
        <v>62</v>
      </c>
      <c r="E581" s="52">
        <v>1</v>
      </c>
      <c r="F581" s="53" t="s">
        <v>18</v>
      </c>
      <c r="G581" s="53">
        <v>43552</v>
      </c>
      <c r="H581" s="54">
        <v>1</v>
      </c>
      <c r="I581" s="52">
        <v>7</v>
      </c>
      <c r="J581" s="51" t="s">
        <v>27</v>
      </c>
      <c r="K581" s="51"/>
      <c r="L581" s="51" t="b">
        <v>0</v>
      </c>
      <c r="M581" s="3"/>
      <c r="N581" s="3"/>
      <c r="O581" s="3"/>
      <c r="P581" s="3"/>
      <c r="Q581" s="3"/>
      <c r="R581" s="3"/>
      <c r="S581" s="3"/>
      <c r="T581" s="10" t="s">
        <v>125</v>
      </c>
      <c r="U581" s="10" t="b">
        <v>0</v>
      </c>
      <c r="V581" s="10" t="b">
        <v>0</v>
      </c>
      <c r="W581" s="25"/>
      <c r="X581" s="11"/>
      <c r="Y581" s="26"/>
      <c r="Z581" s="12"/>
      <c r="AA581" s="51"/>
      <c r="AB581" s="4"/>
      <c r="AC581" t="str">
        <f t="shared" si="46"/>
        <v>NO</v>
      </c>
      <c r="AD581" t="str">
        <f t="shared" si="47"/>
        <v>Material</v>
      </c>
      <c r="AE581" t="str">
        <f t="shared" si="48"/>
        <v>+Cartridge</v>
      </c>
      <c r="AF581" t="str">
        <f t="shared" si="49"/>
        <v>Material+Cartridge</v>
      </c>
    </row>
    <row r="582" spans="1:32" x14ac:dyDescent="0.25">
      <c r="A582" s="13" t="str">
        <f t="shared" si="45"/>
        <v>75859-64</v>
      </c>
      <c r="B582" s="50">
        <v>75859</v>
      </c>
      <c r="C582" s="51" t="s">
        <v>332</v>
      </c>
      <c r="D582" s="50">
        <v>64</v>
      </c>
      <c r="E582" s="52">
        <v>1</v>
      </c>
      <c r="F582" s="53" t="s">
        <v>18</v>
      </c>
      <c r="G582" s="53">
        <v>43524</v>
      </c>
      <c r="H582" s="54">
        <v>1</v>
      </c>
      <c r="I582" s="52">
        <v>12</v>
      </c>
      <c r="J582" s="51" t="s">
        <v>27</v>
      </c>
      <c r="K582" s="51"/>
      <c r="L582" s="51" t="b">
        <v>0</v>
      </c>
      <c r="M582" s="13"/>
      <c r="N582" s="13"/>
      <c r="O582" s="13"/>
      <c r="P582" s="13"/>
      <c r="Q582" s="13"/>
      <c r="R582" s="13"/>
      <c r="S582" s="13"/>
      <c r="T582" s="15" t="s">
        <v>125</v>
      </c>
      <c r="U582" s="15" t="b">
        <v>0</v>
      </c>
      <c r="V582" s="15" t="b">
        <v>0</v>
      </c>
      <c r="W582" s="23"/>
      <c r="X582" s="16"/>
      <c r="Y582" s="24"/>
      <c r="Z582" s="17" t="s">
        <v>3060</v>
      </c>
      <c r="AA582" s="51"/>
      <c r="AB582" s="4"/>
      <c r="AC582" t="str">
        <f t="shared" si="46"/>
        <v>NO</v>
      </c>
      <c r="AD582" t="str">
        <f t="shared" si="47"/>
        <v>Material</v>
      </c>
      <c r="AE582" t="str">
        <f t="shared" si="48"/>
        <v>+Cartridge</v>
      </c>
      <c r="AF582" t="str">
        <f t="shared" si="49"/>
        <v>Material+Cartridge</v>
      </c>
    </row>
    <row r="583" spans="1:32" x14ac:dyDescent="0.25">
      <c r="A583" s="3" t="str">
        <f t="shared" si="45"/>
        <v>75859-66</v>
      </c>
      <c r="B583" s="50">
        <v>75859</v>
      </c>
      <c r="C583" s="51" t="s">
        <v>333</v>
      </c>
      <c r="D583" s="50">
        <v>66</v>
      </c>
      <c r="E583" s="52">
        <v>1</v>
      </c>
      <c r="F583" s="53" t="s">
        <v>18</v>
      </c>
      <c r="G583" s="53">
        <v>43524</v>
      </c>
      <c r="H583" s="54">
        <v>1</v>
      </c>
      <c r="I583" s="52">
        <v>12</v>
      </c>
      <c r="J583" s="51" t="s">
        <v>27</v>
      </c>
      <c r="K583" s="51"/>
      <c r="L583" s="51" t="b">
        <v>0</v>
      </c>
      <c r="M583" s="3"/>
      <c r="N583" s="3"/>
      <c r="O583" s="3"/>
      <c r="P583" s="3"/>
      <c r="Q583" s="3"/>
      <c r="R583" s="3"/>
      <c r="S583" s="3"/>
      <c r="T583" s="10" t="s">
        <v>125</v>
      </c>
      <c r="U583" s="10" t="b">
        <v>0</v>
      </c>
      <c r="V583" s="10" t="b">
        <v>0</v>
      </c>
      <c r="W583" s="25"/>
      <c r="X583" s="11"/>
      <c r="Y583" s="26"/>
      <c r="Z583" s="12" t="s">
        <v>3060</v>
      </c>
      <c r="AA583" s="51"/>
      <c r="AB583" s="4"/>
      <c r="AC583" t="str">
        <f t="shared" si="46"/>
        <v>NO</v>
      </c>
      <c r="AD583" t="str">
        <f t="shared" si="47"/>
        <v>Material</v>
      </c>
      <c r="AE583" t="str">
        <f t="shared" si="48"/>
        <v>+Cartridge</v>
      </c>
      <c r="AF583" t="str">
        <f t="shared" si="49"/>
        <v>Material+Cartridge</v>
      </c>
    </row>
    <row r="584" spans="1:32" x14ac:dyDescent="0.25">
      <c r="A584" s="13" t="str">
        <f t="shared" si="45"/>
        <v>75859-67</v>
      </c>
      <c r="B584" s="50">
        <v>75859</v>
      </c>
      <c r="C584" s="51" t="s">
        <v>333</v>
      </c>
      <c r="D584" s="50">
        <v>67</v>
      </c>
      <c r="E584" s="52">
        <v>1</v>
      </c>
      <c r="F584" s="53" t="s">
        <v>18</v>
      </c>
      <c r="G584" s="53">
        <v>43552</v>
      </c>
      <c r="H584" s="54">
        <v>1</v>
      </c>
      <c r="I584" s="52">
        <v>7</v>
      </c>
      <c r="J584" s="51" t="s">
        <v>27</v>
      </c>
      <c r="K584" s="51"/>
      <c r="L584" s="51" t="b">
        <v>0</v>
      </c>
      <c r="M584" s="13"/>
      <c r="N584" s="13"/>
      <c r="O584" s="13"/>
      <c r="P584" s="13"/>
      <c r="Q584" s="13"/>
      <c r="R584" s="13"/>
      <c r="S584" s="13"/>
      <c r="T584" s="15" t="s">
        <v>125</v>
      </c>
      <c r="U584" s="15" t="b">
        <v>0</v>
      </c>
      <c r="V584" s="15" t="b">
        <v>0</v>
      </c>
      <c r="W584" s="23"/>
      <c r="X584" s="16"/>
      <c r="Y584" s="24"/>
      <c r="Z584" s="17"/>
      <c r="AA584" s="51"/>
      <c r="AB584" s="4"/>
      <c r="AC584" t="str">
        <f t="shared" si="46"/>
        <v>NO</v>
      </c>
      <c r="AD584" t="str">
        <f t="shared" si="47"/>
        <v>Material</v>
      </c>
      <c r="AE584" t="str">
        <f t="shared" si="48"/>
        <v>+Cartridge</v>
      </c>
      <c r="AF584" t="str">
        <f t="shared" si="49"/>
        <v>Material+Cartridge</v>
      </c>
    </row>
    <row r="585" spans="1:32" x14ac:dyDescent="0.25">
      <c r="A585" s="3" t="str">
        <f t="shared" si="45"/>
        <v>75859-69</v>
      </c>
      <c r="B585" s="50">
        <v>75859</v>
      </c>
      <c r="C585" s="51" t="s">
        <v>3065</v>
      </c>
      <c r="D585" s="50">
        <v>69</v>
      </c>
      <c r="E585" s="52">
        <v>1</v>
      </c>
      <c r="F585" s="53" t="s">
        <v>18</v>
      </c>
      <c r="G585" s="53">
        <v>43524</v>
      </c>
      <c r="H585" s="54">
        <v>2</v>
      </c>
      <c r="I585" s="52">
        <v>12</v>
      </c>
      <c r="J585" s="51" t="s">
        <v>27</v>
      </c>
      <c r="K585" s="51"/>
      <c r="L585" s="51" t="b">
        <v>0</v>
      </c>
      <c r="M585" s="3"/>
      <c r="N585" s="3"/>
      <c r="O585" s="3"/>
      <c r="P585" s="3"/>
      <c r="Q585" s="3"/>
      <c r="R585" s="3"/>
      <c r="S585" s="3"/>
      <c r="T585" s="10" t="s">
        <v>125</v>
      </c>
      <c r="U585" s="10" t="b">
        <v>0</v>
      </c>
      <c r="V585" s="10" t="b">
        <v>0</v>
      </c>
      <c r="W585" s="25"/>
      <c r="X585" s="11"/>
      <c r="Y585" s="26"/>
      <c r="Z585" s="12" t="s">
        <v>3060</v>
      </c>
      <c r="AA585" s="51"/>
      <c r="AB585" s="4"/>
      <c r="AC585" t="str">
        <f t="shared" si="46"/>
        <v>NO</v>
      </c>
      <c r="AD585" t="str">
        <f t="shared" si="47"/>
        <v>Material</v>
      </c>
      <c r="AE585" t="str">
        <f t="shared" si="48"/>
        <v>+Cartridge</v>
      </c>
      <c r="AF585" t="str">
        <f t="shared" si="49"/>
        <v>Material+Cartridge</v>
      </c>
    </row>
    <row r="586" spans="1:32" x14ac:dyDescent="0.25">
      <c r="A586" s="13" t="str">
        <f t="shared" si="45"/>
        <v>75859-70</v>
      </c>
      <c r="B586" s="50">
        <v>75859</v>
      </c>
      <c r="C586" s="51" t="s">
        <v>3065</v>
      </c>
      <c r="D586" s="50">
        <v>70</v>
      </c>
      <c r="E586" s="52">
        <v>1</v>
      </c>
      <c r="F586" s="53" t="s">
        <v>18</v>
      </c>
      <c r="G586" s="53">
        <v>43552</v>
      </c>
      <c r="H586" s="54">
        <v>2</v>
      </c>
      <c r="I586" s="52">
        <v>7</v>
      </c>
      <c r="J586" s="51" t="s">
        <v>27</v>
      </c>
      <c r="K586" s="51"/>
      <c r="L586" s="51" t="b">
        <v>0</v>
      </c>
      <c r="M586" s="13"/>
      <c r="N586" s="13"/>
      <c r="O586" s="13"/>
      <c r="P586" s="13"/>
      <c r="Q586" s="13"/>
      <c r="R586" s="13"/>
      <c r="S586" s="13"/>
      <c r="T586" s="15" t="s">
        <v>125</v>
      </c>
      <c r="U586" s="15" t="b">
        <v>0</v>
      </c>
      <c r="V586" s="15" t="b">
        <v>0</v>
      </c>
      <c r="W586" s="23"/>
      <c r="X586" s="16"/>
      <c r="Y586" s="24"/>
      <c r="Z586" s="17"/>
      <c r="AA586" s="51"/>
      <c r="AB586" s="4"/>
      <c r="AC586" t="str">
        <f t="shared" si="46"/>
        <v>NO</v>
      </c>
      <c r="AD586" t="str">
        <f t="shared" si="47"/>
        <v>Material</v>
      </c>
      <c r="AE586" t="str">
        <f t="shared" si="48"/>
        <v>+Cartridge</v>
      </c>
      <c r="AF586" t="str">
        <f t="shared" si="49"/>
        <v>Material+Cartridge</v>
      </c>
    </row>
    <row r="587" spans="1:32" x14ac:dyDescent="0.25">
      <c r="A587" s="3" t="str">
        <f t="shared" si="45"/>
        <v>75859-71</v>
      </c>
      <c r="B587" s="50">
        <v>75859</v>
      </c>
      <c r="C587" s="51" t="s">
        <v>3065</v>
      </c>
      <c r="D587" s="50">
        <v>71</v>
      </c>
      <c r="E587" s="52">
        <v>1</v>
      </c>
      <c r="F587" s="53" t="s">
        <v>18</v>
      </c>
      <c r="G587" s="53">
        <v>43524</v>
      </c>
      <c r="H587" s="54">
        <v>2</v>
      </c>
      <c r="I587" s="52">
        <v>12</v>
      </c>
      <c r="J587" s="51" t="s">
        <v>27</v>
      </c>
      <c r="K587" s="51"/>
      <c r="L587" s="51" t="b">
        <v>0</v>
      </c>
      <c r="M587" s="3"/>
      <c r="N587" s="3"/>
      <c r="O587" s="3"/>
      <c r="P587" s="3"/>
      <c r="Q587" s="3"/>
      <c r="R587" s="3"/>
      <c r="S587" s="3"/>
      <c r="T587" s="10" t="s">
        <v>125</v>
      </c>
      <c r="U587" s="10" t="b">
        <v>0</v>
      </c>
      <c r="V587" s="10" t="b">
        <v>0</v>
      </c>
      <c r="W587" s="25"/>
      <c r="X587" s="11"/>
      <c r="Y587" s="26"/>
      <c r="Z587" s="12" t="s">
        <v>3060</v>
      </c>
      <c r="AA587" s="51"/>
      <c r="AB587" s="4"/>
      <c r="AC587" t="str">
        <f t="shared" si="46"/>
        <v>NO</v>
      </c>
      <c r="AD587" t="str">
        <f t="shared" si="47"/>
        <v>Material</v>
      </c>
      <c r="AE587" t="str">
        <f t="shared" si="48"/>
        <v>+Cartridge</v>
      </c>
      <c r="AF587" t="str">
        <f t="shared" si="49"/>
        <v>Material+Cartridge</v>
      </c>
    </row>
    <row r="588" spans="1:32" x14ac:dyDescent="0.25">
      <c r="A588" s="13" t="str">
        <f t="shared" si="45"/>
        <v>75859-73</v>
      </c>
      <c r="B588" s="50">
        <v>75859</v>
      </c>
      <c r="C588" s="51" t="s">
        <v>335</v>
      </c>
      <c r="D588" s="50">
        <v>73</v>
      </c>
      <c r="E588" s="52">
        <v>1</v>
      </c>
      <c r="F588" s="53" t="s">
        <v>18</v>
      </c>
      <c r="G588" s="53">
        <v>43524</v>
      </c>
      <c r="H588" s="54">
        <v>2</v>
      </c>
      <c r="I588" s="52">
        <v>12</v>
      </c>
      <c r="J588" s="51" t="s">
        <v>27</v>
      </c>
      <c r="K588" s="51"/>
      <c r="L588" s="51" t="b">
        <v>0</v>
      </c>
      <c r="M588" s="13"/>
      <c r="N588" s="13"/>
      <c r="O588" s="13"/>
      <c r="P588" s="13"/>
      <c r="Q588" s="13"/>
      <c r="R588" s="13"/>
      <c r="S588" s="13"/>
      <c r="T588" s="15" t="s">
        <v>125</v>
      </c>
      <c r="U588" s="15" t="b">
        <v>0</v>
      </c>
      <c r="V588" s="15" t="b">
        <v>0</v>
      </c>
      <c r="W588" s="23"/>
      <c r="X588" s="16"/>
      <c r="Y588" s="24"/>
      <c r="Z588" s="17" t="s">
        <v>3060</v>
      </c>
      <c r="AA588" s="51"/>
      <c r="AB588" s="4"/>
      <c r="AC588" t="str">
        <f t="shared" si="46"/>
        <v>NO</v>
      </c>
      <c r="AD588" t="str">
        <f t="shared" si="47"/>
        <v>Material</v>
      </c>
      <c r="AE588" t="str">
        <f t="shared" si="48"/>
        <v>+Cartridge</v>
      </c>
      <c r="AF588" t="str">
        <f t="shared" si="49"/>
        <v>Material+Cartridge</v>
      </c>
    </row>
    <row r="589" spans="1:32" x14ac:dyDescent="0.25">
      <c r="A589" s="3" t="str">
        <f t="shared" si="45"/>
        <v>75859-74</v>
      </c>
      <c r="B589" s="50">
        <v>75859</v>
      </c>
      <c r="C589" s="51" t="s">
        <v>335</v>
      </c>
      <c r="D589" s="50">
        <v>74</v>
      </c>
      <c r="E589" s="52">
        <v>1</v>
      </c>
      <c r="F589" s="53" t="s">
        <v>18</v>
      </c>
      <c r="G589" s="53">
        <v>43552</v>
      </c>
      <c r="H589" s="54">
        <v>2</v>
      </c>
      <c r="I589" s="52">
        <v>7</v>
      </c>
      <c r="J589" s="51" t="s">
        <v>27</v>
      </c>
      <c r="K589" s="51"/>
      <c r="L589" s="51" t="b">
        <v>0</v>
      </c>
      <c r="M589" s="3"/>
      <c r="N589" s="3"/>
      <c r="O589" s="3"/>
      <c r="P589" s="3"/>
      <c r="Q589" s="3"/>
      <c r="R589" s="3"/>
      <c r="S589" s="3"/>
      <c r="T589" s="10" t="s">
        <v>125</v>
      </c>
      <c r="U589" s="10" t="b">
        <v>0</v>
      </c>
      <c r="V589" s="10" t="b">
        <v>0</v>
      </c>
      <c r="W589" s="25"/>
      <c r="X589" s="11"/>
      <c r="Y589" s="26"/>
      <c r="Z589" s="12"/>
      <c r="AA589" s="51"/>
      <c r="AB589" s="4"/>
      <c r="AC589" t="str">
        <f t="shared" si="46"/>
        <v>NO</v>
      </c>
      <c r="AD589" t="str">
        <f t="shared" si="47"/>
        <v>Material</v>
      </c>
      <c r="AE589" t="str">
        <f t="shared" si="48"/>
        <v>+Cartridge</v>
      </c>
      <c r="AF589" t="str">
        <f t="shared" si="49"/>
        <v>Material+Cartridge</v>
      </c>
    </row>
    <row r="590" spans="1:32" x14ac:dyDescent="0.25">
      <c r="A590" s="13" t="str">
        <f t="shared" si="45"/>
        <v>75859-79</v>
      </c>
      <c r="B590" s="50">
        <v>75859</v>
      </c>
      <c r="C590" s="51" t="s">
        <v>3063</v>
      </c>
      <c r="D590" s="50">
        <v>79</v>
      </c>
      <c r="E590" s="52">
        <v>1</v>
      </c>
      <c r="F590" s="53" t="s">
        <v>18</v>
      </c>
      <c r="G590" s="53">
        <v>43524</v>
      </c>
      <c r="H590" s="54">
        <v>4</v>
      </c>
      <c r="I590" s="52">
        <v>12</v>
      </c>
      <c r="J590" s="51" t="s">
        <v>27</v>
      </c>
      <c r="K590" s="51"/>
      <c r="L590" s="51" t="b">
        <v>0</v>
      </c>
      <c r="M590" s="13"/>
      <c r="N590" s="13"/>
      <c r="O590" s="13"/>
      <c r="P590" s="13"/>
      <c r="Q590" s="13"/>
      <c r="R590" s="13"/>
      <c r="S590" s="13"/>
      <c r="T590" s="15" t="s">
        <v>125</v>
      </c>
      <c r="U590" s="15" t="b">
        <v>0</v>
      </c>
      <c r="V590" s="15" t="b">
        <v>0</v>
      </c>
      <c r="W590" s="23"/>
      <c r="X590" s="16"/>
      <c r="Y590" s="24"/>
      <c r="Z590" s="17" t="s">
        <v>3060</v>
      </c>
      <c r="AA590" s="51"/>
      <c r="AB590" s="4"/>
      <c r="AC590" t="str">
        <f t="shared" si="46"/>
        <v>NO</v>
      </c>
      <c r="AD590" t="str">
        <f t="shared" si="47"/>
        <v>Material</v>
      </c>
      <c r="AE590" t="str">
        <f t="shared" si="48"/>
        <v>+Cartridge</v>
      </c>
      <c r="AF590" t="str">
        <f t="shared" si="49"/>
        <v>Material+Cartridge</v>
      </c>
    </row>
    <row r="591" spans="1:32" x14ac:dyDescent="0.25">
      <c r="A591" s="3" t="str">
        <f t="shared" si="45"/>
        <v>75859-81</v>
      </c>
      <c r="B591" s="50">
        <v>75859</v>
      </c>
      <c r="C591" s="51" t="s">
        <v>3063</v>
      </c>
      <c r="D591" s="50">
        <v>81</v>
      </c>
      <c r="E591" s="52">
        <v>1</v>
      </c>
      <c r="F591" s="53" t="s">
        <v>18</v>
      </c>
      <c r="G591" s="53">
        <v>43524</v>
      </c>
      <c r="H591" s="54">
        <v>4</v>
      </c>
      <c r="I591" s="52">
        <v>12</v>
      </c>
      <c r="J591" s="51" t="s">
        <v>27</v>
      </c>
      <c r="K591" s="51"/>
      <c r="L591" s="51" t="b">
        <v>0</v>
      </c>
      <c r="M591" s="3"/>
      <c r="N591" s="3"/>
      <c r="O591" s="3"/>
      <c r="P591" s="3"/>
      <c r="Q591" s="3"/>
      <c r="R591" s="3"/>
      <c r="S591" s="3"/>
      <c r="T591" s="10" t="s">
        <v>125</v>
      </c>
      <c r="U591" s="10" t="b">
        <v>0</v>
      </c>
      <c r="V591" s="10" t="b">
        <v>0</v>
      </c>
      <c r="W591" s="25"/>
      <c r="X591" s="11"/>
      <c r="Y591" s="26"/>
      <c r="Z591" s="12" t="s">
        <v>3060</v>
      </c>
      <c r="AA591" s="51"/>
      <c r="AB591" s="4"/>
      <c r="AC591" t="str">
        <f t="shared" si="46"/>
        <v>NO</v>
      </c>
      <c r="AD591" t="str">
        <f t="shared" si="47"/>
        <v>Material</v>
      </c>
      <c r="AE591" t="str">
        <f t="shared" si="48"/>
        <v>+Cartridge</v>
      </c>
      <c r="AF591" t="str">
        <f t="shared" si="49"/>
        <v>Material+Cartridge</v>
      </c>
    </row>
    <row r="592" spans="1:32" x14ac:dyDescent="0.25">
      <c r="A592" s="13" t="str">
        <f t="shared" si="45"/>
        <v>75859-82</v>
      </c>
      <c r="B592" s="50">
        <v>75859</v>
      </c>
      <c r="C592" s="51" t="s">
        <v>3063</v>
      </c>
      <c r="D592" s="50">
        <v>82</v>
      </c>
      <c r="E592" s="52">
        <v>1</v>
      </c>
      <c r="F592" s="53" t="s">
        <v>18</v>
      </c>
      <c r="G592" s="53">
        <v>43524</v>
      </c>
      <c r="H592" s="54">
        <v>4</v>
      </c>
      <c r="I592" s="52">
        <v>12</v>
      </c>
      <c r="J592" s="51" t="s">
        <v>27</v>
      </c>
      <c r="K592" s="51"/>
      <c r="L592" s="51" t="b">
        <v>0</v>
      </c>
      <c r="M592" s="13"/>
      <c r="N592" s="13"/>
      <c r="O592" s="13"/>
      <c r="P592" s="13"/>
      <c r="Q592" s="13"/>
      <c r="R592" s="13"/>
      <c r="S592" s="13"/>
      <c r="T592" s="15" t="s">
        <v>125</v>
      </c>
      <c r="U592" s="15" t="b">
        <v>0</v>
      </c>
      <c r="V592" s="15" t="b">
        <v>0</v>
      </c>
      <c r="W592" s="23"/>
      <c r="X592" s="16"/>
      <c r="Y592" s="24"/>
      <c r="Z592" s="17" t="s">
        <v>3060</v>
      </c>
      <c r="AA592" s="51"/>
      <c r="AB592" s="4"/>
      <c r="AC592" t="str">
        <f t="shared" si="46"/>
        <v>NO</v>
      </c>
      <c r="AD592" t="str">
        <f t="shared" si="47"/>
        <v>Material</v>
      </c>
      <c r="AE592" t="str">
        <f t="shared" si="48"/>
        <v>+Cartridge</v>
      </c>
      <c r="AF592" t="str">
        <f t="shared" si="49"/>
        <v>Material+Cartridge</v>
      </c>
    </row>
    <row r="593" spans="1:32" x14ac:dyDescent="0.25">
      <c r="A593" s="3" t="str">
        <f t="shared" si="45"/>
        <v>75859-91</v>
      </c>
      <c r="B593" s="50">
        <v>75859</v>
      </c>
      <c r="C593" s="51" t="s">
        <v>148</v>
      </c>
      <c r="D593" s="50">
        <v>91</v>
      </c>
      <c r="E593" s="52">
        <v>1</v>
      </c>
      <c r="F593" s="53" t="s">
        <v>18</v>
      </c>
      <c r="G593" s="53">
        <v>43509</v>
      </c>
      <c r="H593" s="54">
        <v>1</v>
      </c>
      <c r="I593" s="52">
        <v>12</v>
      </c>
      <c r="J593" s="51" t="s">
        <v>27</v>
      </c>
      <c r="K593" s="51"/>
      <c r="L593" s="51" t="b">
        <v>0</v>
      </c>
      <c r="M593" s="3"/>
      <c r="N593" s="3"/>
      <c r="O593" s="3"/>
      <c r="P593" s="3"/>
      <c r="Q593" s="3"/>
      <c r="R593" s="3"/>
      <c r="S593" s="3"/>
      <c r="T593" s="10" t="s">
        <v>125</v>
      </c>
      <c r="U593" s="10" t="b">
        <v>0</v>
      </c>
      <c r="V593" s="10" t="b">
        <v>0</v>
      </c>
      <c r="W593" s="25"/>
      <c r="X593" s="11"/>
      <c r="Y593" s="26"/>
      <c r="Z593" s="12" t="s">
        <v>3060</v>
      </c>
      <c r="AA593" s="51"/>
      <c r="AB593" s="4"/>
      <c r="AC593" t="str">
        <f t="shared" si="46"/>
        <v>NO</v>
      </c>
      <c r="AD593" t="str">
        <f t="shared" si="47"/>
        <v>Material</v>
      </c>
      <c r="AE593" t="str">
        <f t="shared" si="48"/>
        <v>+Cartridge</v>
      </c>
      <c r="AF593" t="str">
        <f t="shared" si="49"/>
        <v>Material+Cartridge</v>
      </c>
    </row>
    <row r="594" spans="1:32" x14ac:dyDescent="0.25">
      <c r="A594" s="13" t="str">
        <f t="shared" si="45"/>
        <v>75859-97</v>
      </c>
      <c r="B594" s="50">
        <v>75859</v>
      </c>
      <c r="C594" s="51" t="s">
        <v>148</v>
      </c>
      <c r="D594" s="50">
        <v>97</v>
      </c>
      <c r="E594" s="52">
        <v>1</v>
      </c>
      <c r="F594" s="53" t="s">
        <v>18</v>
      </c>
      <c r="G594" s="53">
        <v>43524</v>
      </c>
      <c r="H594" s="54">
        <v>1</v>
      </c>
      <c r="I594" s="52">
        <v>12</v>
      </c>
      <c r="J594" s="51" t="s">
        <v>27</v>
      </c>
      <c r="K594" s="51"/>
      <c r="L594" s="51" t="b">
        <v>0</v>
      </c>
      <c r="M594" s="13"/>
      <c r="N594" s="13"/>
      <c r="O594" s="13"/>
      <c r="P594" s="13"/>
      <c r="Q594" s="13"/>
      <c r="R594" s="13"/>
      <c r="S594" s="13"/>
      <c r="T594" s="15" t="s">
        <v>125</v>
      </c>
      <c r="U594" s="15" t="b">
        <v>0</v>
      </c>
      <c r="V594" s="15" t="b">
        <v>0</v>
      </c>
      <c r="W594" s="23"/>
      <c r="X594" s="16"/>
      <c r="Y594" s="24"/>
      <c r="Z594" s="17" t="s">
        <v>3060</v>
      </c>
      <c r="AA594" s="51"/>
      <c r="AB594" s="4"/>
      <c r="AC594" t="str">
        <f t="shared" si="46"/>
        <v>NO</v>
      </c>
      <c r="AD594" t="str">
        <f t="shared" si="47"/>
        <v>Material</v>
      </c>
      <c r="AE594" t="str">
        <f t="shared" si="48"/>
        <v>+Cartridge</v>
      </c>
      <c r="AF594" t="str">
        <f t="shared" si="49"/>
        <v>Material+Cartridge</v>
      </c>
    </row>
    <row r="595" spans="1:32" x14ac:dyDescent="0.25">
      <c r="A595" s="3" t="str">
        <f t="shared" si="45"/>
        <v>75859-98</v>
      </c>
      <c r="B595" s="50">
        <v>75859</v>
      </c>
      <c r="C595" s="51" t="s">
        <v>148</v>
      </c>
      <c r="D595" s="50">
        <v>98</v>
      </c>
      <c r="E595" s="52">
        <v>1</v>
      </c>
      <c r="F595" s="53" t="s">
        <v>18</v>
      </c>
      <c r="G595" s="53">
        <v>43552</v>
      </c>
      <c r="H595" s="54">
        <v>1</v>
      </c>
      <c r="I595" s="52">
        <v>7</v>
      </c>
      <c r="J595" s="51" t="s">
        <v>27</v>
      </c>
      <c r="K595" s="51"/>
      <c r="L595" s="51" t="b">
        <v>0</v>
      </c>
      <c r="M595" s="3"/>
      <c r="N595" s="3"/>
      <c r="O595" s="3"/>
      <c r="P595" s="3"/>
      <c r="Q595" s="3"/>
      <c r="R595" s="3"/>
      <c r="S595" s="3"/>
      <c r="T595" s="10" t="s">
        <v>125</v>
      </c>
      <c r="U595" s="10" t="b">
        <v>0</v>
      </c>
      <c r="V595" s="10" t="b">
        <v>0</v>
      </c>
      <c r="W595" s="25"/>
      <c r="X595" s="11"/>
      <c r="Y595" s="26"/>
      <c r="Z595" s="12"/>
      <c r="AA595" s="51"/>
      <c r="AB595" s="4"/>
      <c r="AC595" t="str">
        <f t="shared" si="46"/>
        <v>NO</v>
      </c>
      <c r="AD595" t="str">
        <f t="shared" si="47"/>
        <v>Material</v>
      </c>
      <c r="AE595" t="str">
        <f t="shared" si="48"/>
        <v>+Cartridge</v>
      </c>
      <c r="AF595" t="str">
        <f t="shared" si="49"/>
        <v>Material+Cartridge</v>
      </c>
    </row>
    <row r="596" spans="1:32" x14ac:dyDescent="0.25">
      <c r="A596" s="13" t="str">
        <f t="shared" si="45"/>
        <v>75954-10</v>
      </c>
      <c r="B596" s="50">
        <v>75954</v>
      </c>
      <c r="C596" s="51" t="s">
        <v>232</v>
      </c>
      <c r="D596" s="50">
        <v>10</v>
      </c>
      <c r="E596" s="52">
        <v>1</v>
      </c>
      <c r="F596" s="53" t="s">
        <v>18</v>
      </c>
      <c r="G596" s="53">
        <v>43523</v>
      </c>
      <c r="H596" s="54">
        <v>2</v>
      </c>
      <c r="I596" s="52">
        <v>7</v>
      </c>
      <c r="J596" s="51" t="s">
        <v>27</v>
      </c>
      <c r="K596" s="51"/>
      <c r="L596" s="51" t="b">
        <v>0</v>
      </c>
      <c r="M596" s="13"/>
      <c r="N596" s="13"/>
      <c r="O596" s="13"/>
      <c r="P596" s="13"/>
      <c r="Q596" s="13"/>
      <c r="R596" s="13"/>
      <c r="S596" s="13"/>
      <c r="T596" s="15" t="s">
        <v>130</v>
      </c>
      <c r="U596" s="15" t="b">
        <v>0</v>
      </c>
      <c r="V596" s="15" t="b">
        <v>0</v>
      </c>
      <c r="W596" s="23"/>
      <c r="X596" s="16"/>
      <c r="Y596" s="24"/>
      <c r="Z596" s="24"/>
      <c r="AA596" s="51"/>
      <c r="AB596" s="4"/>
      <c r="AC596" t="str">
        <f t="shared" si="46"/>
        <v>NO</v>
      </c>
      <c r="AD596" t="str">
        <f t="shared" si="47"/>
        <v>Material</v>
      </c>
      <c r="AE596" t="str">
        <f t="shared" si="48"/>
        <v>+Cartridge</v>
      </c>
      <c r="AF596" t="str">
        <f t="shared" si="49"/>
        <v>Material+Cartridge</v>
      </c>
    </row>
    <row r="597" spans="1:32" x14ac:dyDescent="0.25">
      <c r="A597" s="3" t="str">
        <f t="shared" si="45"/>
        <v>75954-1</v>
      </c>
      <c r="B597" s="50">
        <v>75954</v>
      </c>
      <c r="C597" s="51" t="s">
        <v>230</v>
      </c>
      <c r="D597" s="50">
        <v>1</v>
      </c>
      <c r="E597" s="52">
        <v>1</v>
      </c>
      <c r="F597" s="53" t="s">
        <v>18</v>
      </c>
      <c r="G597" s="53">
        <v>43523</v>
      </c>
      <c r="H597" s="54">
        <v>1</v>
      </c>
      <c r="I597" s="52">
        <v>7</v>
      </c>
      <c r="J597" s="51" t="s">
        <v>27</v>
      </c>
      <c r="K597" s="51"/>
      <c r="L597" s="51" t="b">
        <v>0</v>
      </c>
      <c r="M597" s="3"/>
      <c r="N597" s="3"/>
      <c r="O597" s="3"/>
      <c r="P597" s="3"/>
      <c r="Q597" s="3"/>
      <c r="R597" s="3"/>
      <c r="S597" s="3"/>
      <c r="T597" s="10" t="s">
        <v>125</v>
      </c>
      <c r="U597" s="10" t="b">
        <v>0</v>
      </c>
      <c r="V597" s="10" t="b">
        <v>0</v>
      </c>
      <c r="W597" s="25"/>
      <c r="X597" s="11"/>
      <c r="Y597" s="26"/>
      <c r="Z597" s="12"/>
      <c r="AA597" s="51"/>
      <c r="AB597" s="4"/>
      <c r="AC597" t="str">
        <f t="shared" si="46"/>
        <v>NO</v>
      </c>
      <c r="AD597" t="str">
        <f t="shared" si="47"/>
        <v>Material</v>
      </c>
      <c r="AE597" t="str">
        <f t="shared" si="48"/>
        <v>+Cartridge</v>
      </c>
      <c r="AF597" t="str">
        <f t="shared" si="49"/>
        <v>Material+Cartridge</v>
      </c>
    </row>
    <row r="598" spans="1:32" x14ac:dyDescent="0.25">
      <c r="A598" s="13" t="str">
        <f t="shared" si="45"/>
        <v>75954-11</v>
      </c>
      <c r="B598" s="50">
        <v>75954</v>
      </c>
      <c r="C598" s="51" t="s">
        <v>229</v>
      </c>
      <c r="D598" s="50">
        <v>11</v>
      </c>
      <c r="E598" s="52">
        <v>1</v>
      </c>
      <c r="F598" s="53" t="s">
        <v>18</v>
      </c>
      <c r="G598" s="53">
        <v>43523</v>
      </c>
      <c r="H598" s="54">
        <v>2</v>
      </c>
      <c r="I598" s="52">
        <v>7</v>
      </c>
      <c r="J598" s="51" t="s">
        <v>27</v>
      </c>
      <c r="K598" s="51"/>
      <c r="L598" s="51" t="b">
        <v>0</v>
      </c>
      <c r="M598" s="13"/>
      <c r="N598" s="13"/>
      <c r="O598" s="13"/>
      <c r="P598" s="13"/>
      <c r="Q598" s="13"/>
      <c r="R598" s="13"/>
      <c r="S598" s="13"/>
      <c r="T598" s="15" t="s">
        <v>130</v>
      </c>
      <c r="U598" s="15" t="b">
        <v>0</v>
      </c>
      <c r="V598" s="15" t="b">
        <v>0</v>
      </c>
      <c r="W598" s="23"/>
      <c r="X598" s="16"/>
      <c r="Y598" s="24"/>
      <c r="Z598" s="17"/>
      <c r="AA598" s="51"/>
      <c r="AB598" s="4"/>
      <c r="AC598" t="str">
        <f t="shared" si="46"/>
        <v>NO</v>
      </c>
      <c r="AD598" t="str">
        <f t="shared" si="47"/>
        <v>Material</v>
      </c>
      <c r="AE598" t="str">
        <f t="shared" si="48"/>
        <v>+Cartridge</v>
      </c>
      <c r="AF598" t="str">
        <f t="shared" si="49"/>
        <v>Material+Cartridge</v>
      </c>
    </row>
    <row r="599" spans="1:32" x14ac:dyDescent="0.25">
      <c r="A599" s="3" t="str">
        <f t="shared" si="45"/>
        <v>75954-12</v>
      </c>
      <c r="B599" s="50">
        <v>75954</v>
      </c>
      <c r="C599" s="51" t="s">
        <v>290</v>
      </c>
      <c r="D599" s="50">
        <v>12</v>
      </c>
      <c r="E599" s="52">
        <v>1</v>
      </c>
      <c r="F599" s="53" t="s">
        <v>18</v>
      </c>
      <c r="G599" s="53">
        <v>43523</v>
      </c>
      <c r="H599" s="54">
        <v>2</v>
      </c>
      <c r="I599" s="52">
        <v>7</v>
      </c>
      <c r="J599" s="51" t="s">
        <v>27</v>
      </c>
      <c r="K599" s="51"/>
      <c r="L599" s="51" t="b">
        <v>0</v>
      </c>
      <c r="M599" s="3"/>
      <c r="N599" s="3"/>
      <c r="O599" s="3"/>
      <c r="P599" s="3"/>
      <c r="Q599" s="3"/>
      <c r="R599" s="3"/>
      <c r="S599" s="3"/>
      <c r="T599" s="10" t="s">
        <v>130</v>
      </c>
      <c r="U599" s="10" t="b">
        <v>0</v>
      </c>
      <c r="V599" s="10" t="b">
        <v>0</v>
      </c>
      <c r="W599" s="25"/>
      <c r="X599" s="11"/>
      <c r="Y599" s="26"/>
      <c r="Z599" s="12"/>
      <c r="AA599" s="51"/>
      <c r="AB599" s="4"/>
      <c r="AC599" t="str">
        <f t="shared" si="46"/>
        <v>NO</v>
      </c>
      <c r="AD599" t="str">
        <f t="shared" si="47"/>
        <v>Material</v>
      </c>
      <c r="AE599" t="str">
        <f t="shared" si="48"/>
        <v>+Cartridge</v>
      </c>
      <c r="AF599" t="str">
        <f t="shared" si="49"/>
        <v>Material+Cartridge</v>
      </c>
    </row>
    <row r="600" spans="1:32" x14ac:dyDescent="0.25">
      <c r="A600" s="13" t="str">
        <f t="shared" si="45"/>
        <v>75954-15</v>
      </c>
      <c r="B600" s="50">
        <v>75954</v>
      </c>
      <c r="C600" s="51" t="s">
        <v>2950</v>
      </c>
      <c r="D600" s="50">
        <v>15</v>
      </c>
      <c r="E600" s="52">
        <v>1</v>
      </c>
      <c r="F600" s="53" t="s">
        <v>18</v>
      </c>
      <c r="G600" s="53">
        <v>43523</v>
      </c>
      <c r="H600" s="54">
        <v>2</v>
      </c>
      <c r="I600" s="52">
        <v>7</v>
      </c>
      <c r="J600" s="51" t="s">
        <v>27</v>
      </c>
      <c r="K600" s="51"/>
      <c r="L600" s="51" t="b">
        <v>0</v>
      </c>
      <c r="M600" s="13"/>
      <c r="N600" s="13"/>
      <c r="O600" s="13"/>
      <c r="P600" s="13"/>
      <c r="Q600" s="13"/>
      <c r="R600" s="13"/>
      <c r="S600" s="13"/>
      <c r="T600" s="15" t="s">
        <v>130</v>
      </c>
      <c r="U600" s="15" t="b">
        <v>0</v>
      </c>
      <c r="V600" s="15" t="b">
        <v>0</v>
      </c>
      <c r="W600" s="23"/>
      <c r="X600" s="16"/>
      <c r="Y600" s="24"/>
      <c r="Z600" s="17"/>
      <c r="AA600" s="51"/>
      <c r="AB600" s="4"/>
      <c r="AC600" t="str">
        <f t="shared" si="46"/>
        <v>NO</v>
      </c>
      <c r="AD600" t="str">
        <f t="shared" si="47"/>
        <v>Material</v>
      </c>
      <c r="AE600" t="str">
        <f t="shared" si="48"/>
        <v>+Cartridge</v>
      </c>
      <c r="AF600" t="str">
        <f t="shared" si="49"/>
        <v>Material+Cartridge</v>
      </c>
    </row>
    <row r="601" spans="1:32" x14ac:dyDescent="0.25">
      <c r="A601" s="3" t="str">
        <f t="shared" si="45"/>
        <v>75954-16</v>
      </c>
      <c r="B601" s="50">
        <v>75954</v>
      </c>
      <c r="C601" s="51" t="s">
        <v>3066</v>
      </c>
      <c r="D601" s="50">
        <v>16</v>
      </c>
      <c r="E601" s="52">
        <v>1</v>
      </c>
      <c r="F601" s="53" t="s">
        <v>18</v>
      </c>
      <c r="G601" s="53">
        <v>43523</v>
      </c>
      <c r="H601" s="54">
        <v>2</v>
      </c>
      <c r="I601" s="52">
        <v>7</v>
      </c>
      <c r="J601" s="51" t="s">
        <v>27</v>
      </c>
      <c r="K601" s="51"/>
      <c r="L601" s="51" t="b">
        <v>0</v>
      </c>
      <c r="M601" s="3"/>
      <c r="N601" s="3"/>
      <c r="O601" s="3"/>
      <c r="P601" s="3"/>
      <c r="Q601" s="3"/>
      <c r="R601" s="3"/>
      <c r="S601" s="3"/>
      <c r="T601" s="10" t="s">
        <v>130</v>
      </c>
      <c r="U601" s="10" t="b">
        <v>0</v>
      </c>
      <c r="V601" s="10" t="b">
        <v>0</v>
      </c>
      <c r="W601" s="25"/>
      <c r="X601" s="11"/>
      <c r="Y601" s="26"/>
      <c r="Z601" s="12"/>
      <c r="AA601" s="51"/>
      <c r="AB601" s="4"/>
      <c r="AC601" t="str">
        <f t="shared" si="46"/>
        <v>NO</v>
      </c>
      <c r="AD601" t="str">
        <f t="shared" si="47"/>
        <v>Material</v>
      </c>
      <c r="AE601" t="str">
        <f t="shared" si="48"/>
        <v>+Cartridge</v>
      </c>
      <c r="AF601" t="str">
        <f t="shared" si="49"/>
        <v>Material+Cartridge</v>
      </c>
    </row>
    <row r="602" spans="1:32" x14ac:dyDescent="0.25">
      <c r="A602" s="13" t="str">
        <f t="shared" si="45"/>
        <v>75954-17</v>
      </c>
      <c r="B602" s="50">
        <v>75954</v>
      </c>
      <c r="C602" s="51" t="s">
        <v>164</v>
      </c>
      <c r="D602" s="50">
        <v>17</v>
      </c>
      <c r="E602" s="52">
        <v>1</v>
      </c>
      <c r="F602" s="53" t="s">
        <v>18</v>
      </c>
      <c r="G602" s="53">
        <v>43523</v>
      </c>
      <c r="H602" s="54">
        <v>1</v>
      </c>
      <c r="I602" s="52">
        <v>7</v>
      </c>
      <c r="J602" s="51" t="s">
        <v>27</v>
      </c>
      <c r="K602" s="51"/>
      <c r="L602" s="51" t="b">
        <v>0</v>
      </c>
      <c r="M602" s="13"/>
      <c r="N602" s="13"/>
      <c r="O602" s="13"/>
      <c r="P602" s="13"/>
      <c r="Q602" s="13"/>
      <c r="R602" s="13"/>
      <c r="S602" s="13"/>
      <c r="T602" s="15" t="s">
        <v>130</v>
      </c>
      <c r="U602" s="15" t="b">
        <v>0</v>
      </c>
      <c r="V602" s="15" t="b">
        <v>0</v>
      </c>
      <c r="W602" s="23"/>
      <c r="X602" s="16"/>
      <c r="Y602" s="24"/>
      <c r="Z602" s="17"/>
      <c r="AA602" s="51"/>
      <c r="AB602" s="4"/>
      <c r="AC602" t="str">
        <f t="shared" si="46"/>
        <v>NO</v>
      </c>
      <c r="AD602" t="str">
        <f t="shared" si="47"/>
        <v>Material</v>
      </c>
      <c r="AE602" t="str">
        <f t="shared" si="48"/>
        <v>+Cartridge</v>
      </c>
      <c r="AF602" t="str">
        <f t="shared" si="49"/>
        <v>Material+Cartridge</v>
      </c>
    </row>
    <row r="603" spans="1:32" x14ac:dyDescent="0.25">
      <c r="A603" s="3" t="str">
        <f t="shared" si="45"/>
        <v>75954-18</v>
      </c>
      <c r="B603" s="50">
        <v>75954</v>
      </c>
      <c r="C603" s="51" t="s">
        <v>165</v>
      </c>
      <c r="D603" s="50">
        <v>18</v>
      </c>
      <c r="E603" s="52">
        <v>1</v>
      </c>
      <c r="F603" s="53" t="s">
        <v>18</v>
      </c>
      <c r="G603" s="53">
        <v>43523</v>
      </c>
      <c r="H603" s="54">
        <v>1</v>
      </c>
      <c r="I603" s="52">
        <v>7</v>
      </c>
      <c r="J603" s="51" t="s">
        <v>27</v>
      </c>
      <c r="K603" s="51"/>
      <c r="L603" s="51" t="b">
        <v>0</v>
      </c>
      <c r="M603" s="3"/>
      <c r="N603" s="3"/>
      <c r="O603" s="3"/>
      <c r="P603" s="3"/>
      <c r="Q603" s="3"/>
      <c r="R603" s="3"/>
      <c r="S603" s="3"/>
      <c r="T603" s="10" t="s">
        <v>130</v>
      </c>
      <c r="U603" s="10" t="b">
        <v>0</v>
      </c>
      <c r="V603" s="10" t="b">
        <v>0</v>
      </c>
      <c r="W603" s="25"/>
      <c r="X603" s="11"/>
      <c r="Y603" s="26"/>
      <c r="Z603" s="12"/>
      <c r="AA603" s="51"/>
      <c r="AB603" s="4"/>
      <c r="AC603" t="str">
        <f t="shared" si="46"/>
        <v>NO</v>
      </c>
      <c r="AD603" t="str">
        <f t="shared" si="47"/>
        <v>Material</v>
      </c>
      <c r="AE603" t="str">
        <f t="shared" si="48"/>
        <v>+Cartridge</v>
      </c>
      <c r="AF603" t="str">
        <f t="shared" si="49"/>
        <v>Material+Cartridge</v>
      </c>
    </row>
    <row r="604" spans="1:32" x14ac:dyDescent="0.25">
      <c r="A604" s="13" t="str">
        <f t="shared" si="45"/>
        <v>75954-19</v>
      </c>
      <c r="B604" s="50">
        <v>75954</v>
      </c>
      <c r="C604" s="51" t="s">
        <v>201</v>
      </c>
      <c r="D604" s="50">
        <v>19</v>
      </c>
      <c r="E604" s="52">
        <v>1</v>
      </c>
      <c r="F604" s="53" t="s">
        <v>18</v>
      </c>
      <c r="G604" s="53">
        <v>43523</v>
      </c>
      <c r="H604" s="54">
        <v>1</v>
      </c>
      <c r="I604" s="52">
        <v>7</v>
      </c>
      <c r="J604" s="51" t="s">
        <v>27</v>
      </c>
      <c r="K604" s="51"/>
      <c r="L604" s="51" t="b">
        <v>0</v>
      </c>
      <c r="M604" s="13"/>
      <c r="N604" s="13"/>
      <c r="O604" s="13"/>
      <c r="P604" s="13"/>
      <c r="Q604" s="13"/>
      <c r="R604" s="13"/>
      <c r="S604" s="13"/>
      <c r="T604" s="15" t="s">
        <v>130</v>
      </c>
      <c r="U604" s="15" t="b">
        <v>0</v>
      </c>
      <c r="V604" s="15" t="b">
        <v>0</v>
      </c>
      <c r="W604" s="23"/>
      <c r="X604" s="16"/>
      <c r="Y604" s="24"/>
      <c r="Z604" s="17"/>
      <c r="AA604" s="51"/>
      <c r="AB604" s="4"/>
      <c r="AC604" t="str">
        <f t="shared" si="46"/>
        <v>NO</v>
      </c>
      <c r="AD604" t="str">
        <f t="shared" si="47"/>
        <v>Material</v>
      </c>
      <c r="AE604" t="str">
        <f t="shared" si="48"/>
        <v>+Cartridge</v>
      </c>
      <c r="AF604" t="str">
        <f t="shared" si="49"/>
        <v>Material+Cartridge</v>
      </c>
    </row>
    <row r="605" spans="1:32" x14ac:dyDescent="0.25">
      <c r="A605" s="3" t="str">
        <f t="shared" si="45"/>
        <v>75954-20</v>
      </c>
      <c r="B605" s="50">
        <v>75954</v>
      </c>
      <c r="C605" s="51" t="s">
        <v>232</v>
      </c>
      <c r="D605" s="50">
        <v>20</v>
      </c>
      <c r="E605" s="52">
        <v>1</v>
      </c>
      <c r="F605" s="53" t="s">
        <v>18</v>
      </c>
      <c r="G605" s="53">
        <v>43523</v>
      </c>
      <c r="H605" s="54">
        <v>2</v>
      </c>
      <c r="I605" s="52">
        <v>7</v>
      </c>
      <c r="J605" s="51" t="s">
        <v>27</v>
      </c>
      <c r="K605" s="51"/>
      <c r="L605" s="51" t="b">
        <v>0</v>
      </c>
      <c r="M605" s="3"/>
      <c r="N605" s="3"/>
      <c r="O605" s="3"/>
      <c r="P605" s="3"/>
      <c r="Q605" s="3"/>
      <c r="R605" s="3"/>
      <c r="S605" s="3"/>
      <c r="T605" s="10" t="s">
        <v>130</v>
      </c>
      <c r="U605" s="10" t="b">
        <v>0</v>
      </c>
      <c r="V605" s="10" t="b">
        <v>0</v>
      </c>
      <c r="W605" s="25"/>
      <c r="X605" s="11"/>
      <c r="Y605" s="26"/>
      <c r="Z605" s="12"/>
      <c r="AA605" s="51"/>
      <c r="AB605" s="4"/>
      <c r="AC605" t="str">
        <f t="shared" si="46"/>
        <v>NO</v>
      </c>
      <c r="AD605" t="str">
        <f t="shared" si="47"/>
        <v>Material</v>
      </c>
      <c r="AE605" t="str">
        <f t="shared" si="48"/>
        <v>+Cartridge</v>
      </c>
      <c r="AF605" t="str">
        <f t="shared" si="49"/>
        <v>Material+Cartridge</v>
      </c>
    </row>
    <row r="606" spans="1:32" x14ac:dyDescent="0.25">
      <c r="A606" s="13" t="str">
        <f t="shared" si="45"/>
        <v>75954-2</v>
      </c>
      <c r="B606" s="50">
        <v>75954</v>
      </c>
      <c r="C606" s="51" t="s">
        <v>200</v>
      </c>
      <c r="D606" s="50">
        <v>2</v>
      </c>
      <c r="E606" s="52">
        <v>1</v>
      </c>
      <c r="F606" s="53" t="s">
        <v>18</v>
      </c>
      <c r="G606" s="53">
        <v>43523</v>
      </c>
      <c r="H606" s="54">
        <v>1</v>
      </c>
      <c r="I606" s="52">
        <v>7</v>
      </c>
      <c r="J606" s="51" t="s">
        <v>27</v>
      </c>
      <c r="K606" s="51"/>
      <c r="L606" s="51" t="b">
        <v>0</v>
      </c>
      <c r="M606" s="13"/>
      <c r="N606" s="13"/>
      <c r="O606" s="13"/>
      <c r="P606" s="13"/>
      <c r="Q606" s="13"/>
      <c r="R606" s="13"/>
      <c r="S606" s="13"/>
      <c r="T606" s="15" t="s">
        <v>125</v>
      </c>
      <c r="U606" s="15" t="b">
        <v>0</v>
      </c>
      <c r="V606" s="15" t="b">
        <v>0</v>
      </c>
      <c r="W606" s="23"/>
      <c r="X606" s="16"/>
      <c r="Y606" s="24"/>
      <c r="Z606" s="17"/>
      <c r="AA606" s="51"/>
      <c r="AB606" s="4"/>
      <c r="AC606" t="str">
        <f t="shared" si="46"/>
        <v>NO</v>
      </c>
      <c r="AD606" t="str">
        <f t="shared" si="47"/>
        <v>Material</v>
      </c>
      <c r="AE606" t="str">
        <f t="shared" si="48"/>
        <v>+Cartridge</v>
      </c>
      <c r="AF606" t="str">
        <f t="shared" si="49"/>
        <v>Material+Cartridge</v>
      </c>
    </row>
    <row r="607" spans="1:32" x14ac:dyDescent="0.25">
      <c r="A607" s="3" t="str">
        <f t="shared" si="45"/>
        <v>75954-21</v>
      </c>
      <c r="B607" s="50">
        <v>75954</v>
      </c>
      <c r="C607" s="51" t="s">
        <v>229</v>
      </c>
      <c r="D607" s="50">
        <v>21</v>
      </c>
      <c r="E607" s="52">
        <v>1</v>
      </c>
      <c r="F607" s="53" t="s">
        <v>18</v>
      </c>
      <c r="G607" s="53">
        <v>43523</v>
      </c>
      <c r="H607" s="54">
        <v>2</v>
      </c>
      <c r="I607" s="52">
        <v>7</v>
      </c>
      <c r="J607" s="51" t="s">
        <v>27</v>
      </c>
      <c r="K607" s="51"/>
      <c r="L607" s="51" t="b">
        <v>0</v>
      </c>
      <c r="M607" s="3"/>
      <c r="N607" s="3"/>
      <c r="O607" s="3"/>
      <c r="P607" s="3"/>
      <c r="Q607" s="3"/>
      <c r="R607" s="3"/>
      <c r="S607" s="3"/>
      <c r="T607" s="10" t="s">
        <v>130</v>
      </c>
      <c r="U607" s="10" t="b">
        <v>0</v>
      </c>
      <c r="V607" s="10" t="b">
        <v>0</v>
      </c>
      <c r="W607" s="25"/>
      <c r="X607" s="11"/>
      <c r="Y607" s="26"/>
      <c r="Z607" s="12"/>
      <c r="AA607" s="51"/>
      <c r="AB607" s="4"/>
      <c r="AC607" t="str">
        <f t="shared" si="46"/>
        <v>NO</v>
      </c>
      <c r="AD607" t="str">
        <f t="shared" si="47"/>
        <v>Material</v>
      </c>
      <c r="AE607" t="str">
        <f t="shared" si="48"/>
        <v>+Cartridge</v>
      </c>
      <c r="AF607" t="str">
        <f t="shared" si="49"/>
        <v>Material+Cartridge</v>
      </c>
    </row>
    <row r="608" spans="1:32" x14ac:dyDescent="0.25">
      <c r="A608" s="13" t="str">
        <f t="shared" si="45"/>
        <v>75954-23</v>
      </c>
      <c r="B608" s="50">
        <v>75954</v>
      </c>
      <c r="C608" s="51" t="s">
        <v>3067</v>
      </c>
      <c r="D608" s="50">
        <v>23</v>
      </c>
      <c r="E608" s="52">
        <v>1</v>
      </c>
      <c r="F608" s="53" t="s">
        <v>18</v>
      </c>
      <c r="G608" s="53">
        <v>43523</v>
      </c>
      <c r="H608" s="54">
        <v>1</v>
      </c>
      <c r="I608" s="52">
        <v>7</v>
      </c>
      <c r="J608" s="51" t="s">
        <v>20</v>
      </c>
      <c r="K608" s="51"/>
      <c r="L608" s="51" t="b">
        <v>0</v>
      </c>
      <c r="M608" s="13"/>
      <c r="N608" s="13"/>
      <c r="O608" s="13"/>
      <c r="P608" s="13"/>
      <c r="Q608" s="13" t="s">
        <v>125</v>
      </c>
      <c r="R608" s="13"/>
      <c r="S608" s="13"/>
      <c r="T608" s="15" t="s">
        <v>125</v>
      </c>
      <c r="U608" s="15" t="b">
        <v>0</v>
      </c>
      <c r="V608" s="15" t="b">
        <v>0</v>
      </c>
      <c r="W608" s="23"/>
      <c r="X608" s="16"/>
      <c r="Y608" s="24"/>
      <c r="Z608" s="17"/>
      <c r="AA608" s="51"/>
      <c r="AB608" s="4"/>
      <c r="AC608" t="str">
        <f t="shared" si="46"/>
        <v>NO</v>
      </c>
      <c r="AD608" t="str">
        <f t="shared" si="47"/>
        <v>Material</v>
      </c>
      <c r="AE608" t="str">
        <f t="shared" si="48"/>
        <v/>
      </c>
      <c r="AF608" t="str">
        <f t="shared" si="49"/>
        <v>Material</v>
      </c>
    </row>
    <row r="609" spans="1:32" x14ac:dyDescent="0.25">
      <c r="A609" s="3" t="str">
        <f t="shared" si="45"/>
        <v>75954-24</v>
      </c>
      <c r="B609" s="50">
        <v>75954</v>
      </c>
      <c r="C609" s="51" t="s">
        <v>3068</v>
      </c>
      <c r="D609" s="50">
        <v>24</v>
      </c>
      <c r="E609" s="52">
        <v>1</v>
      </c>
      <c r="F609" s="53" t="s">
        <v>18</v>
      </c>
      <c r="G609" s="53">
        <v>43523</v>
      </c>
      <c r="H609" s="54">
        <v>1</v>
      </c>
      <c r="I609" s="52">
        <v>7</v>
      </c>
      <c r="J609" s="51" t="s">
        <v>20</v>
      </c>
      <c r="K609" s="51"/>
      <c r="L609" s="51" t="b">
        <v>0</v>
      </c>
      <c r="M609" s="3"/>
      <c r="N609" s="3"/>
      <c r="O609" s="3"/>
      <c r="P609" s="3"/>
      <c r="Q609" s="3" t="s">
        <v>125</v>
      </c>
      <c r="R609" s="3"/>
      <c r="S609" s="3"/>
      <c r="T609" s="10" t="s">
        <v>125</v>
      </c>
      <c r="U609" s="10" t="b">
        <v>0</v>
      </c>
      <c r="V609" s="10" t="b">
        <v>0</v>
      </c>
      <c r="W609" s="25"/>
      <c r="X609" s="11"/>
      <c r="Y609" s="26"/>
      <c r="Z609" s="12"/>
      <c r="AA609" s="51"/>
      <c r="AB609" s="4"/>
      <c r="AC609" t="str">
        <f t="shared" si="46"/>
        <v>NO</v>
      </c>
      <c r="AD609" t="str">
        <f t="shared" si="47"/>
        <v>Material</v>
      </c>
      <c r="AE609" t="str">
        <f t="shared" si="48"/>
        <v/>
      </c>
      <c r="AF609" t="str">
        <f t="shared" si="49"/>
        <v>Material</v>
      </c>
    </row>
    <row r="610" spans="1:32" x14ac:dyDescent="0.25">
      <c r="A610" s="13" t="str">
        <f t="shared" si="45"/>
        <v>75954-25</v>
      </c>
      <c r="B610" s="50">
        <v>75954</v>
      </c>
      <c r="C610" s="51" t="s">
        <v>242</v>
      </c>
      <c r="D610" s="50">
        <v>25</v>
      </c>
      <c r="E610" s="52">
        <v>1</v>
      </c>
      <c r="F610" s="53" t="s">
        <v>18</v>
      </c>
      <c r="G610" s="53">
        <v>43523</v>
      </c>
      <c r="H610" s="54">
        <v>1</v>
      </c>
      <c r="I610" s="52">
        <v>7</v>
      </c>
      <c r="J610" s="51" t="s">
        <v>20</v>
      </c>
      <c r="K610" s="51"/>
      <c r="L610" s="51" t="b">
        <v>0</v>
      </c>
      <c r="M610" s="13"/>
      <c r="N610" s="13"/>
      <c r="O610" s="13"/>
      <c r="P610" s="13"/>
      <c r="Q610" s="13" t="s">
        <v>125</v>
      </c>
      <c r="R610" s="13"/>
      <c r="S610" s="13"/>
      <c r="T610" s="15" t="s">
        <v>125</v>
      </c>
      <c r="U610" s="15" t="b">
        <v>0</v>
      </c>
      <c r="V610" s="15" t="b">
        <v>0</v>
      </c>
      <c r="W610" s="23"/>
      <c r="X610" s="16"/>
      <c r="Y610" s="24"/>
      <c r="Z610" s="17"/>
      <c r="AA610" s="51"/>
      <c r="AB610" s="4"/>
      <c r="AC610" t="str">
        <f t="shared" si="46"/>
        <v>NO</v>
      </c>
      <c r="AD610" t="str">
        <f t="shared" si="47"/>
        <v>Material</v>
      </c>
      <c r="AE610" t="str">
        <f t="shared" si="48"/>
        <v/>
      </c>
      <c r="AF610" t="str">
        <f t="shared" si="49"/>
        <v>Material</v>
      </c>
    </row>
    <row r="611" spans="1:32" x14ac:dyDescent="0.25">
      <c r="A611" s="3" t="str">
        <f t="shared" si="45"/>
        <v>75954-26</v>
      </c>
      <c r="B611" s="50">
        <v>75954</v>
      </c>
      <c r="C611" s="51" t="s">
        <v>3069</v>
      </c>
      <c r="D611" s="50">
        <v>26</v>
      </c>
      <c r="E611" s="52">
        <v>1</v>
      </c>
      <c r="F611" s="53" t="s">
        <v>18</v>
      </c>
      <c r="G611" s="53">
        <v>43523</v>
      </c>
      <c r="H611" s="54">
        <v>1</v>
      </c>
      <c r="I611" s="52">
        <v>7</v>
      </c>
      <c r="J611" s="51" t="s">
        <v>20</v>
      </c>
      <c r="K611" s="51"/>
      <c r="L611" s="51" t="b">
        <v>0</v>
      </c>
      <c r="M611" s="3"/>
      <c r="N611" s="3"/>
      <c r="O611" s="3"/>
      <c r="P611" s="3"/>
      <c r="Q611" s="3" t="s">
        <v>125</v>
      </c>
      <c r="R611" s="3"/>
      <c r="S611" s="3"/>
      <c r="T611" s="10" t="s">
        <v>125</v>
      </c>
      <c r="U611" s="10" t="b">
        <v>0</v>
      </c>
      <c r="V611" s="10" t="b">
        <v>0</v>
      </c>
      <c r="W611" s="25"/>
      <c r="X611" s="11"/>
      <c r="Y611" s="26"/>
      <c r="Z611" s="12"/>
      <c r="AA611" s="51"/>
      <c r="AB611" s="4"/>
      <c r="AC611" t="str">
        <f t="shared" si="46"/>
        <v>NO</v>
      </c>
      <c r="AD611" t="str">
        <f t="shared" si="47"/>
        <v>Material</v>
      </c>
      <c r="AE611" t="str">
        <f t="shared" si="48"/>
        <v/>
      </c>
      <c r="AF611" t="str">
        <f t="shared" si="49"/>
        <v>Material</v>
      </c>
    </row>
    <row r="612" spans="1:32" x14ac:dyDescent="0.25">
      <c r="A612" s="13" t="str">
        <f t="shared" si="45"/>
        <v>75954-27</v>
      </c>
      <c r="B612" s="50">
        <v>75954</v>
      </c>
      <c r="C612" s="51" t="s">
        <v>3070</v>
      </c>
      <c r="D612" s="50">
        <v>27</v>
      </c>
      <c r="E612" s="52">
        <v>1</v>
      </c>
      <c r="F612" s="53" t="s">
        <v>18</v>
      </c>
      <c r="G612" s="53">
        <v>43503</v>
      </c>
      <c r="H612" s="54">
        <v>1</v>
      </c>
      <c r="I612" s="52">
        <v>12</v>
      </c>
      <c r="J612" s="51" t="s">
        <v>20</v>
      </c>
      <c r="K612" s="51"/>
      <c r="L612" s="51" t="b">
        <v>0</v>
      </c>
      <c r="M612" s="13" t="s">
        <v>126</v>
      </c>
      <c r="N612" s="13" t="s">
        <v>126</v>
      </c>
      <c r="O612" s="13"/>
      <c r="P612" s="13" t="s">
        <v>143</v>
      </c>
      <c r="Q612" s="13" t="s">
        <v>143</v>
      </c>
      <c r="R612" s="13"/>
      <c r="S612" s="13" t="s">
        <v>126</v>
      </c>
      <c r="T612" s="15" t="s">
        <v>125</v>
      </c>
      <c r="U612" s="15" t="b">
        <v>0</v>
      </c>
      <c r="V612" s="15" t="b">
        <v>0</v>
      </c>
      <c r="W612" s="23"/>
      <c r="X612" s="16">
        <v>34</v>
      </c>
      <c r="Y612" s="24">
        <v>43499</v>
      </c>
      <c r="Z612" s="17" t="s">
        <v>174</v>
      </c>
      <c r="AA612" s="51"/>
      <c r="AB612" s="4"/>
      <c r="AC612" t="str">
        <f t="shared" si="46"/>
        <v>NO</v>
      </c>
      <c r="AD612" t="str">
        <f t="shared" si="47"/>
        <v/>
      </c>
      <c r="AE612" t="str">
        <f t="shared" si="48"/>
        <v/>
      </c>
      <c r="AF612" t="str">
        <f t="shared" si="49"/>
        <v/>
      </c>
    </row>
    <row r="613" spans="1:32" x14ac:dyDescent="0.25">
      <c r="A613" s="3" t="str">
        <f t="shared" si="45"/>
        <v>75954-28</v>
      </c>
      <c r="B613" s="50">
        <v>75954</v>
      </c>
      <c r="C613" s="51" t="s">
        <v>3071</v>
      </c>
      <c r="D613" s="50">
        <v>28</v>
      </c>
      <c r="E613" s="52">
        <v>1</v>
      </c>
      <c r="F613" s="53" t="s">
        <v>18</v>
      </c>
      <c r="G613" s="53">
        <v>43503</v>
      </c>
      <c r="H613" s="54">
        <v>2</v>
      </c>
      <c r="I613" s="52">
        <v>12</v>
      </c>
      <c r="J613" s="51" t="s">
        <v>20</v>
      </c>
      <c r="K613" s="51"/>
      <c r="L613" s="51" t="b">
        <v>0</v>
      </c>
      <c r="M613" s="3" t="s">
        <v>126</v>
      </c>
      <c r="N613" s="3" t="s">
        <v>126</v>
      </c>
      <c r="O613" s="3"/>
      <c r="P613" s="3" t="s">
        <v>143</v>
      </c>
      <c r="Q613" s="3" t="s">
        <v>143</v>
      </c>
      <c r="R613" s="3"/>
      <c r="S613" s="3" t="s">
        <v>126</v>
      </c>
      <c r="T613" s="10" t="s">
        <v>125</v>
      </c>
      <c r="U613" s="10" t="b">
        <v>0</v>
      </c>
      <c r="V613" s="10" t="b">
        <v>0</v>
      </c>
      <c r="W613" s="25"/>
      <c r="X613" s="11">
        <v>34</v>
      </c>
      <c r="Y613" s="26">
        <v>43499</v>
      </c>
      <c r="Z613" s="12" t="s">
        <v>174</v>
      </c>
      <c r="AA613" s="51"/>
      <c r="AB613" s="4"/>
      <c r="AC613" t="str">
        <f t="shared" si="46"/>
        <v>NO</v>
      </c>
      <c r="AD613" t="str">
        <f t="shared" si="47"/>
        <v/>
      </c>
      <c r="AE613" t="str">
        <f t="shared" si="48"/>
        <v/>
      </c>
      <c r="AF613" t="str">
        <f t="shared" si="49"/>
        <v/>
      </c>
    </row>
    <row r="614" spans="1:32" x14ac:dyDescent="0.25">
      <c r="A614" s="13" t="str">
        <f t="shared" si="45"/>
        <v>75954-29</v>
      </c>
      <c r="B614" s="50">
        <v>75954</v>
      </c>
      <c r="C614" s="51" t="s">
        <v>3072</v>
      </c>
      <c r="D614" s="50">
        <v>29</v>
      </c>
      <c r="E614" s="52">
        <v>1</v>
      </c>
      <c r="F614" s="53" t="s">
        <v>18</v>
      </c>
      <c r="G614" s="53">
        <v>43503</v>
      </c>
      <c r="H614" s="54">
        <v>1</v>
      </c>
      <c r="I614" s="52">
        <v>12</v>
      </c>
      <c r="J614" s="51" t="s">
        <v>20</v>
      </c>
      <c r="K614" s="51"/>
      <c r="L614" s="51" t="b">
        <v>0</v>
      </c>
      <c r="M614" s="13" t="s">
        <v>126</v>
      </c>
      <c r="N614" s="13" t="s">
        <v>126</v>
      </c>
      <c r="O614" s="13"/>
      <c r="P614" s="13" t="s">
        <v>143</v>
      </c>
      <c r="Q614" s="13" t="s">
        <v>143</v>
      </c>
      <c r="R614" s="13"/>
      <c r="S614" s="13" t="s">
        <v>126</v>
      </c>
      <c r="T614" s="15" t="s">
        <v>125</v>
      </c>
      <c r="U614" s="15" t="b">
        <v>0</v>
      </c>
      <c r="V614" s="15" t="b">
        <v>0</v>
      </c>
      <c r="W614" s="23"/>
      <c r="X614" s="16">
        <v>34</v>
      </c>
      <c r="Y614" s="24">
        <v>43499</v>
      </c>
      <c r="Z614" s="17" t="s">
        <v>174</v>
      </c>
      <c r="AA614" s="51"/>
      <c r="AB614" s="4"/>
      <c r="AC614" t="str">
        <f t="shared" si="46"/>
        <v>NO</v>
      </c>
      <c r="AD614" t="str">
        <f t="shared" si="47"/>
        <v/>
      </c>
      <c r="AE614" t="str">
        <f t="shared" si="48"/>
        <v/>
      </c>
      <c r="AF614" t="str">
        <f t="shared" si="49"/>
        <v/>
      </c>
    </row>
    <row r="615" spans="1:32" x14ac:dyDescent="0.25">
      <c r="A615" s="3" t="str">
        <f t="shared" si="45"/>
        <v>75954-32</v>
      </c>
      <c r="B615" s="50">
        <v>75954</v>
      </c>
      <c r="C615" s="51" t="s">
        <v>3073</v>
      </c>
      <c r="D615" s="50">
        <v>32</v>
      </c>
      <c r="E615" s="52">
        <v>1</v>
      </c>
      <c r="F615" s="53" t="s">
        <v>18</v>
      </c>
      <c r="G615" s="53">
        <v>43523</v>
      </c>
      <c r="H615" s="54">
        <v>5</v>
      </c>
      <c r="I615" s="52">
        <v>7</v>
      </c>
      <c r="J615" s="51" t="s">
        <v>27</v>
      </c>
      <c r="K615" s="51"/>
      <c r="L615" s="51" t="b">
        <v>0</v>
      </c>
      <c r="M615" s="3"/>
      <c r="N615" s="3"/>
      <c r="O615" s="3"/>
      <c r="P615" s="3"/>
      <c r="Q615" s="3"/>
      <c r="R615" s="3"/>
      <c r="S615" s="3"/>
      <c r="T615" s="10" t="s">
        <v>130</v>
      </c>
      <c r="U615" s="10" t="b">
        <v>0</v>
      </c>
      <c r="V615" s="10" t="b">
        <v>0</v>
      </c>
      <c r="W615" s="25"/>
      <c r="X615" s="11"/>
      <c r="Y615" s="26"/>
      <c r="Z615" s="12"/>
      <c r="AA615" s="51"/>
      <c r="AB615" s="4"/>
      <c r="AC615" t="str">
        <f t="shared" si="46"/>
        <v>NO</v>
      </c>
      <c r="AD615" t="str">
        <f t="shared" si="47"/>
        <v>Material</v>
      </c>
      <c r="AE615" t="str">
        <f t="shared" si="48"/>
        <v>+Cartridge</v>
      </c>
      <c r="AF615" t="str">
        <f t="shared" si="49"/>
        <v>Material+Cartridge</v>
      </c>
    </row>
    <row r="616" spans="1:32" x14ac:dyDescent="0.25">
      <c r="A616" s="13" t="str">
        <f t="shared" si="45"/>
        <v>75954-34</v>
      </c>
      <c r="B616" s="50">
        <v>75954</v>
      </c>
      <c r="C616" s="51" t="s">
        <v>3074</v>
      </c>
      <c r="D616" s="50">
        <v>34</v>
      </c>
      <c r="E616" s="52">
        <v>1</v>
      </c>
      <c r="F616" s="53" t="s">
        <v>18</v>
      </c>
      <c r="G616" s="53">
        <v>43523</v>
      </c>
      <c r="H616" s="54">
        <v>2</v>
      </c>
      <c r="I616" s="52">
        <v>7</v>
      </c>
      <c r="J616" s="51" t="s">
        <v>27</v>
      </c>
      <c r="K616" s="51"/>
      <c r="L616" s="51" t="b">
        <v>0</v>
      </c>
      <c r="M616" s="13"/>
      <c r="N616" s="13"/>
      <c r="O616" s="13"/>
      <c r="P616" s="13"/>
      <c r="Q616" s="13"/>
      <c r="R616" s="13"/>
      <c r="S616" s="13"/>
      <c r="T616" s="15" t="s">
        <v>130</v>
      </c>
      <c r="U616" s="15" t="b">
        <v>0</v>
      </c>
      <c r="V616" s="15" t="b">
        <v>0</v>
      </c>
      <c r="W616" s="23"/>
      <c r="X616" s="16"/>
      <c r="Y616" s="24"/>
      <c r="Z616" s="17"/>
      <c r="AA616" s="51"/>
      <c r="AB616" s="4"/>
      <c r="AC616" t="str">
        <f t="shared" si="46"/>
        <v>NO</v>
      </c>
      <c r="AD616" t="str">
        <f t="shared" si="47"/>
        <v>Material</v>
      </c>
      <c r="AE616" t="str">
        <f t="shared" si="48"/>
        <v>+Cartridge</v>
      </c>
      <c r="AF616" t="str">
        <f t="shared" si="49"/>
        <v>Material+Cartridge</v>
      </c>
    </row>
    <row r="617" spans="1:32" x14ac:dyDescent="0.25">
      <c r="A617" s="3" t="str">
        <f t="shared" si="45"/>
        <v>75954-35</v>
      </c>
      <c r="B617" s="50">
        <v>75954</v>
      </c>
      <c r="C617" s="51" t="s">
        <v>3075</v>
      </c>
      <c r="D617" s="50">
        <v>35</v>
      </c>
      <c r="E617" s="52">
        <v>1</v>
      </c>
      <c r="F617" s="53" t="s">
        <v>18</v>
      </c>
      <c r="G617" s="53">
        <v>43523</v>
      </c>
      <c r="H617" s="54">
        <v>3</v>
      </c>
      <c r="I617" s="52">
        <v>7</v>
      </c>
      <c r="J617" s="51" t="s">
        <v>27</v>
      </c>
      <c r="K617" s="51"/>
      <c r="L617" s="51" t="b">
        <v>0</v>
      </c>
      <c r="M617" s="3"/>
      <c r="N617" s="3"/>
      <c r="O617" s="3"/>
      <c r="P617" s="3"/>
      <c r="Q617" s="3"/>
      <c r="R617" s="3"/>
      <c r="S617" s="3"/>
      <c r="T617" s="10" t="s">
        <v>130</v>
      </c>
      <c r="U617" s="10" t="b">
        <v>0</v>
      </c>
      <c r="V617" s="10" t="b">
        <v>0</v>
      </c>
      <c r="W617" s="25"/>
      <c r="X617" s="11"/>
      <c r="Y617" s="26"/>
      <c r="Z617" s="12"/>
      <c r="AA617" s="51"/>
      <c r="AB617" s="4"/>
      <c r="AC617" t="str">
        <f t="shared" si="46"/>
        <v>NO</v>
      </c>
      <c r="AD617" t="str">
        <f t="shared" si="47"/>
        <v>Material</v>
      </c>
      <c r="AE617" t="str">
        <f t="shared" si="48"/>
        <v>+Cartridge</v>
      </c>
      <c r="AF617" t="str">
        <f t="shared" si="49"/>
        <v>Material+Cartridge</v>
      </c>
    </row>
    <row r="618" spans="1:32" x14ac:dyDescent="0.25">
      <c r="A618" s="13" t="str">
        <f t="shared" si="45"/>
        <v>75954-36</v>
      </c>
      <c r="B618" s="50">
        <v>75954</v>
      </c>
      <c r="C618" s="51" t="s">
        <v>240</v>
      </c>
      <c r="D618" s="50">
        <v>36</v>
      </c>
      <c r="E618" s="52">
        <v>1</v>
      </c>
      <c r="F618" s="53" t="s">
        <v>18</v>
      </c>
      <c r="G618" s="53">
        <v>43523</v>
      </c>
      <c r="H618" s="54">
        <v>1</v>
      </c>
      <c r="I618" s="52">
        <v>7</v>
      </c>
      <c r="J618" s="51" t="s">
        <v>27</v>
      </c>
      <c r="K618" s="51"/>
      <c r="L618" s="51" t="b">
        <v>0</v>
      </c>
      <c r="M618" s="13"/>
      <c r="N618" s="13"/>
      <c r="O618" s="13"/>
      <c r="P618" s="13"/>
      <c r="Q618" s="13"/>
      <c r="R618" s="13"/>
      <c r="S618" s="13"/>
      <c r="T618" s="15" t="s">
        <v>125</v>
      </c>
      <c r="U618" s="15" t="b">
        <v>0</v>
      </c>
      <c r="V618" s="15" t="b">
        <v>0</v>
      </c>
      <c r="W618" s="23"/>
      <c r="X618" s="16"/>
      <c r="Y618" s="24"/>
      <c r="Z618" s="17"/>
      <c r="AA618" s="51"/>
      <c r="AB618" s="4"/>
      <c r="AC618" t="str">
        <f t="shared" si="46"/>
        <v>NO</v>
      </c>
      <c r="AD618" t="str">
        <f t="shared" si="47"/>
        <v>Material</v>
      </c>
      <c r="AE618" t="str">
        <f t="shared" si="48"/>
        <v>+Cartridge</v>
      </c>
      <c r="AF618" t="str">
        <f t="shared" si="49"/>
        <v>Material+Cartridge</v>
      </c>
    </row>
    <row r="619" spans="1:32" x14ac:dyDescent="0.25">
      <c r="A619" s="3" t="str">
        <f t="shared" si="45"/>
        <v>75954-37</v>
      </c>
      <c r="B619" s="50">
        <v>75954</v>
      </c>
      <c r="C619" s="51" t="s">
        <v>3076</v>
      </c>
      <c r="D619" s="50">
        <v>37</v>
      </c>
      <c r="E619" s="52">
        <v>1</v>
      </c>
      <c r="F619" s="53" t="s">
        <v>18</v>
      </c>
      <c r="G619" s="53">
        <v>43523</v>
      </c>
      <c r="H619" s="54">
        <v>2</v>
      </c>
      <c r="I619" s="52">
        <v>7</v>
      </c>
      <c r="J619" s="51" t="s">
        <v>27</v>
      </c>
      <c r="K619" s="51"/>
      <c r="L619" s="51" t="b">
        <v>0</v>
      </c>
      <c r="M619" s="3"/>
      <c r="N619" s="3"/>
      <c r="O619" s="3"/>
      <c r="P619" s="3"/>
      <c r="Q619" s="3"/>
      <c r="R619" s="3"/>
      <c r="S619" s="3"/>
      <c r="T619" s="10" t="s">
        <v>130</v>
      </c>
      <c r="U619" s="10" t="b">
        <v>0</v>
      </c>
      <c r="V619" s="10" t="b">
        <v>0</v>
      </c>
      <c r="W619" s="25"/>
      <c r="X619" s="11"/>
      <c r="Y619" s="26"/>
      <c r="Z619" s="12"/>
      <c r="AA619" s="51"/>
      <c r="AB619" s="4"/>
      <c r="AC619" t="str">
        <f t="shared" si="46"/>
        <v>NO</v>
      </c>
      <c r="AD619" t="str">
        <f t="shared" si="47"/>
        <v>Material</v>
      </c>
      <c r="AE619" t="str">
        <f t="shared" si="48"/>
        <v>+Cartridge</v>
      </c>
      <c r="AF619" t="str">
        <f t="shared" si="49"/>
        <v>Material+Cartridge</v>
      </c>
    </row>
    <row r="620" spans="1:32" x14ac:dyDescent="0.25">
      <c r="A620" s="13" t="str">
        <f t="shared" si="45"/>
        <v>75954-4</v>
      </c>
      <c r="B620" s="50">
        <v>75954</v>
      </c>
      <c r="C620" s="51" t="s">
        <v>231</v>
      </c>
      <c r="D620" s="50">
        <v>4</v>
      </c>
      <c r="E620" s="52">
        <v>1</v>
      </c>
      <c r="F620" s="53" t="s">
        <v>18</v>
      </c>
      <c r="G620" s="53">
        <v>43523</v>
      </c>
      <c r="H620" s="54">
        <v>1</v>
      </c>
      <c r="I620" s="52">
        <v>7</v>
      </c>
      <c r="J620" s="51" t="s">
        <v>27</v>
      </c>
      <c r="K620" s="51"/>
      <c r="L620" s="51" t="b">
        <v>0</v>
      </c>
      <c r="M620" s="13"/>
      <c r="N620" s="13"/>
      <c r="O620" s="13"/>
      <c r="P620" s="13"/>
      <c r="Q620" s="13"/>
      <c r="R620" s="13"/>
      <c r="S620" s="13"/>
      <c r="T620" s="15" t="s">
        <v>125</v>
      </c>
      <c r="U620" s="15" t="b">
        <v>0</v>
      </c>
      <c r="V620" s="15" t="b">
        <v>0</v>
      </c>
      <c r="W620" s="23"/>
      <c r="X620" s="16"/>
      <c r="Y620" s="24"/>
      <c r="Z620" s="17"/>
      <c r="AA620" s="51"/>
      <c r="AB620" s="4"/>
      <c r="AC620" t="str">
        <f t="shared" si="46"/>
        <v>NO</v>
      </c>
      <c r="AD620" t="str">
        <f t="shared" si="47"/>
        <v>Material</v>
      </c>
      <c r="AE620" t="str">
        <f t="shared" si="48"/>
        <v>+Cartridge</v>
      </c>
      <c r="AF620" t="str">
        <f t="shared" si="49"/>
        <v>Material+Cartridge</v>
      </c>
    </row>
    <row r="621" spans="1:32" x14ac:dyDescent="0.25">
      <c r="A621" s="3" t="str">
        <f t="shared" si="45"/>
        <v>75954-41</v>
      </c>
      <c r="B621" s="50">
        <v>75954</v>
      </c>
      <c r="C621" s="51" t="s">
        <v>3077</v>
      </c>
      <c r="D621" s="50">
        <v>41</v>
      </c>
      <c r="E621" s="52">
        <v>1</v>
      </c>
      <c r="F621" s="53" t="s">
        <v>18</v>
      </c>
      <c r="G621" s="53">
        <v>43503</v>
      </c>
      <c r="H621" s="54">
        <v>1</v>
      </c>
      <c r="I621" s="52">
        <v>12</v>
      </c>
      <c r="J621" s="51" t="s">
        <v>20</v>
      </c>
      <c r="K621" s="51"/>
      <c r="L621" s="51" t="b">
        <v>0</v>
      </c>
      <c r="M621" s="3" t="s">
        <v>126</v>
      </c>
      <c r="N621" s="3" t="s">
        <v>126</v>
      </c>
      <c r="O621" s="3"/>
      <c r="P621" s="3" t="s">
        <v>143</v>
      </c>
      <c r="Q621" s="3" t="s">
        <v>143</v>
      </c>
      <c r="R621" s="3"/>
      <c r="S621" s="3" t="s">
        <v>126</v>
      </c>
      <c r="T621" s="10" t="s">
        <v>125</v>
      </c>
      <c r="U621" s="10" t="b">
        <v>0</v>
      </c>
      <c r="V621" s="10" t="b">
        <v>0</v>
      </c>
      <c r="W621" s="25"/>
      <c r="X621" s="11">
        <v>34</v>
      </c>
      <c r="Y621" s="26">
        <v>43499</v>
      </c>
      <c r="Z621" s="12" t="s">
        <v>174</v>
      </c>
      <c r="AA621" s="51"/>
      <c r="AB621" s="4"/>
      <c r="AC621" t="str">
        <f t="shared" si="46"/>
        <v>NO</v>
      </c>
      <c r="AD621" t="str">
        <f t="shared" si="47"/>
        <v/>
      </c>
      <c r="AE621" t="str">
        <f t="shared" si="48"/>
        <v/>
      </c>
      <c r="AF621" t="str">
        <f t="shared" si="49"/>
        <v/>
      </c>
    </row>
    <row r="622" spans="1:32" x14ac:dyDescent="0.25">
      <c r="A622" s="13" t="str">
        <f t="shared" si="45"/>
        <v>75954-42</v>
      </c>
      <c r="B622" s="50">
        <v>75954</v>
      </c>
      <c r="C622" s="51" t="s">
        <v>3078</v>
      </c>
      <c r="D622" s="50">
        <v>42</v>
      </c>
      <c r="E622" s="52">
        <v>1</v>
      </c>
      <c r="F622" s="53" t="s">
        <v>18</v>
      </c>
      <c r="G622" s="53">
        <v>43503</v>
      </c>
      <c r="H622" s="54">
        <v>2</v>
      </c>
      <c r="I622" s="52">
        <v>12</v>
      </c>
      <c r="J622" s="51" t="s">
        <v>20</v>
      </c>
      <c r="K622" s="51"/>
      <c r="L622" s="51" t="b">
        <v>0</v>
      </c>
      <c r="M622" s="13" t="s">
        <v>126</v>
      </c>
      <c r="N622" s="13" t="s">
        <v>126</v>
      </c>
      <c r="O622" s="13"/>
      <c r="P622" s="13" t="s">
        <v>143</v>
      </c>
      <c r="Q622" s="13" t="s">
        <v>143</v>
      </c>
      <c r="R622" s="13"/>
      <c r="S622" s="13" t="s">
        <v>126</v>
      </c>
      <c r="T622" s="15" t="s">
        <v>125</v>
      </c>
      <c r="U622" s="15" t="b">
        <v>0</v>
      </c>
      <c r="V622" s="15" t="b">
        <v>0</v>
      </c>
      <c r="W622" s="23"/>
      <c r="X622" s="16">
        <v>34</v>
      </c>
      <c r="Y622" s="24">
        <v>43499</v>
      </c>
      <c r="Z622" s="17" t="s">
        <v>174</v>
      </c>
      <c r="AA622" s="51"/>
      <c r="AB622" s="4"/>
      <c r="AC622" t="str">
        <f t="shared" si="46"/>
        <v>NO</v>
      </c>
      <c r="AD622" t="str">
        <f t="shared" si="47"/>
        <v/>
      </c>
      <c r="AE622" t="str">
        <f t="shared" si="48"/>
        <v/>
      </c>
      <c r="AF622" t="str">
        <f t="shared" si="49"/>
        <v/>
      </c>
    </row>
    <row r="623" spans="1:32" x14ac:dyDescent="0.25">
      <c r="A623" s="3" t="str">
        <f t="shared" si="45"/>
        <v>75954-5</v>
      </c>
      <c r="B623" s="50">
        <v>75954</v>
      </c>
      <c r="C623" s="51" t="s">
        <v>238</v>
      </c>
      <c r="D623" s="50">
        <v>5</v>
      </c>
      <c r="E623" s="52">
        <v>1</v>
      </c>
      <c r="F623" s="53" t="s">
        <v>18</v>
      </c>
      <c r="G623" s="53">
        <v>43523</v>
      </c>
      <c r="H623" s="54">
        <v>2</v>
      </c>
      <c r="I623" s="52">
        <v>7</v>
      </c>
      <c r="J623" s="51" t="s">
        <v>27</v>
      </c>
      <c r="K623" s="51"/>
      <c r="L623" s="51" t="b">
        <v>0</v>
      </c>
      <c r="M623" s="3"/>
      <c r="N623" s="3"/>
      <c r="O623" s="3"/>
      <c r="P623" s="3"/>
      <c r="Q623" s="3"/>
      <c r="R623" s="3"/>
      <c r="S623" s="3"/>
      <c r="T623" s="10" t="s">
        <v>125</v>
      </c>
      <c r="U623" s="10" t="b">
        <v>0</v>
      </c>
      <c r="V623" s="10" t="b">
        <v>0</v>
      </c>
      <c r="W623" s="25"/>
      <c r="X623" s="11"/>
      <c r="Y623" s="26"/>
      <c r="Z623" s="12"/>
      <c r="AA623" s="51"/>
      <c r="AB623" s="4"/>
      <c r="AC623" t="str">
        <f t="shared" si="46"/>
        <v>NO</v>
      </c>
      <c r="AD623" t="str">
        <f t="shared" si="47"/>
        <v>Material</v>
      </c>
      <c r="AE623" t="str">
        <f t="shared" si="48"/>
        <v>+Cartridge</v>
      </c>
      <c r="AF623" t="str">
        <f t="shared" si="49"/>
        <v>Material+Cartridge</v>
      </c>
    </row>
    <row r="624" spans="1:32" x14ac:dyDescent="0.25">
      <c r="A624" s="13" t="str">
        <f t="shared" si="45"/>
        <v>75954-6</v>
      </c>
      <c r="B624" s="50">
        <v>75954</v>
      </c>
      <c r="C624" s="51" t="s">
        <v>232</v>
      </c>
      <c r="D624" s="50">
        <v>6</v>
      </c>
      <c r="E624" s="52">
        <v>1</v>
      </c>
      <c r="F624" s="53" t="s">
        <v>18</v>
      </c>
      <c r="G624" s="53">
        <v>43523</v>
      </c>
      <c r="H624" s="54">
        <v>2</v>
      </c>
      <c r="I624" s="52">
        <v>7</v>
      </c>
      <c r="J624" s="51" t="s">
        <v>27</v>
      </c>
      <c r="K624" s="51"/>
      <c r="L624" s="51" t="b">
        <v>0</v>
      </c>
      <c r="M624" s="13"/>
      <c r="N624" s="13"/>
      <c r="O624" s="13"/>
      <c r="P624" s="13"/>
      <c r="Q624" s="13"/>
      <c r="R624" s="13"/>
      <c r="S624" s="13"/>
      <c r="T624" s="15" t="s">
        <v>125</v>
      </c>
      <c r="U624" s="15" t="b">
        <v>0</v>
      </c>
      <c r="V624" s="15" t="b">
        <v>0</v>
      </c>
      <c r="W624" s="23"/>
      <c r="X624" s="16"/>
      <c r="Y624" s="24"/>
      <c r="Z624" s="17"/>
      <c r="AA624" s="51"/>
      <c r="AB624" s="4"/>
      <c r="AC624" t="str">
        <f t="shared" si="46"/>
        <v>NO</v>
      </c>
      <c r="AD624" t="str">
        <f t="shared" si="47"/>
        <v>Material</v>
      </c>
      <c r="AE624" t="str">
        <f t="shared" si="48"/>
        <v>+Cartridge</v>
      </c>
      <c r="AF624" t="str">
        <f t="shared" si="49"/>
        <v>Material+Cartridge</v>
      </c>
    </row>
    <row r="625" spans="1:32" x14ac:dyDescent="0.25">
      <c r="A625" s="3" t="str">
        <f t="shared" si="45"/>
        <v>75954-7</v>
      </c>
      <c r="B625" s="50">
        <v>75954</v>
      </c>
      <c r="C625" s="51" t="s">
        <v>290</v>
      </c>
      <c r="D625" s="50">
        <v>7</v>
      </c>
      <c r="E625" s="52">
        <v>1</v>
      </c>
      <c r="F625" s="53" t="s">
        <v>18</v>
      </c>
      <c r="G625" s="53">
        <v>43523</v>
      </c>
      <c r="H625" s="54">
        <v>2</v>
      </c>
      <c r="I625" s="52">
        <v>7</v>
      </c>
      <c r="J625" s="51" t="s">
        <v>27</v>
      </c>
      <c r="K625" s="51"/>
      <c r="L625" s="51" t="b">
        <v>0</v>
      </c>
      <c r="M625" s="3"/>
      <c r="N625" s="3"/>
      <c r="O625" s="3"/>
      <c r="P625" s="3"/>
      <c r="Q625" s="3"/>
      <c r="R625" s="3"/>
      <c r="S625" s="3"/>
      <c r="T625" s="10" t="s">
        <v>125</v>
      </c>
      <c r="U625" s="10" t="b">
        <v>0</v>
      </c>
      <c r="V625" s="10" t="b">
        <v>0</v>
      </c>
      <c r="W625" s="25"/>
      <c r="X625" s="11"/>
      <c r="Y625" s="26"/>
      <c r="Z625" s="12"/>
      <c r="AA625" s="51"/>
      <c r="AB625" s="4"/>
      <c r="AC625" t="str">
        <f t="shared" si="46"/>
        <v>NO</v>
      </c>
      <c r="AD625" t="str">
        <f t="shared" si="47"/>
        <v>Material</v>
      </c>
      <c r="AE625" t="str">
        <f t="shared" si="48"/>
        <v>+Cartridge</v>
      </c>
      <c r="AF625" t="str">
        <f t="shared" si="49"/>
        <v>Material+Cartridge</v>
      </c>
    </row>
    <row r="626" spans="1:32" x14ac:dyDescent="0.25">
      <c r="A626" s="13" t="str">
        <f t="shared" si="45"/>
        <v>75954-8</v>
      </c>
      <c r="B626" s="50">
        <v>75954</v>
      </c>
      <c r="C626" s="51" t="s">
        <v>165</v>
      </c>
      <c r="D626" s="50">
        <v>8</v>
      </c>
      <c r="E626" s="52">
        <v>1</v>
      </c>
      <c r="F626" s="53" t="s">
        <v>18</v>
      </c>
      <c r="G626" s="53">
        <v>43523</v>
      </c>
      <c r="H626" s="54">
        <v>1</v>
      </c>
      <c r="I626" s="52">
        <v>7</v>
      </c>
      <c r="J626" s="51" t="s">
        <v>27</v>
      </c>
      <c r="K626" s="51"/>
      <c r="L626" s="51" t="b">
        <v>0</v>
      </c>
      <c r="M626" s="13"/>
      <c r="N626" s="13"/>
      <c r="O626" s="13"/>
      <c r="P626" s="13"/>
      <c r="Q626" s="13"/>
      <c r="R626" s="13"/>
      <c r="S626" s="13"/>
      <c r="T626" s="15" t="s">
        <v>130</v>
      </c>
      <c r="U626" s="15" t="b">
        <v>0</v>
      </c>
      <c r="V626" s="15" t="b">
        <v>0</v>
      </c>
      <c r="W626" s="23"/>
      <c r="X626" s="16"/>
      <c r="Y626" s="24"/>
      <c r="Z626" s="17"/>
      <c r="AA626" s="51"/>
      <c r="AB626" s="4"/>
      <c r="AC626" t="str">
        <f t="shared" si="46"/>
        <v>NO</v>
      </c>
      <c r="AD626" t="str">
        <f t="shared" si="47"/>
        <v>Material</v>
      </c>
      <c r="AE626" t="str">
        <f t="shared" si="48"/>
        <v>+Cartridge</v>
      </c>
      <c r="AF626" t="str">
        <f t="shared" si="49"/>
        <v>Material+Cartridge</v>
      </c>
    </row>
    <row r="627" spans="1:32" x14ac:dyDescent="0.25">
      <c r="A627" s="3" t="str">
        <f t="shared" si="45"/>
        <v>75954-9</v>
      </c>
      <c r="B627" s="50">
        <v>75954</v>
      </c>
      <c r="C627" s="51" t="s">
        <v>201</v>
      </c>
      <c r="D627" s="50">
        <v>9</v>
      </c>
      <c r="E627" s="52">
        <v>1</v>
      </c>
      <c r="F627" s="53" t="s">
        <v>18</v>
      </c>
      <c r="G627" s="53">
        <v>43523</v>
      </c>
      <c r="H627" s="54">
        <v>1</v>
      </c>
      <c r="I627" s="52">
        <v>7</v>
      </c>
      <c r="J627" s="51" t="s">
        <v>27</v>
      </c>
      <c r="K627" s="51"/>
      <c r="L627" s="51" t="b">
        <v>0</v>
      </c>
      <c r="M627" s="3"/>
      <c r="N627" s="3"/>
      <c r="O627" s="3"/>
      <c r="P627" s="3"/>
      <c r="Q627" s="3"/>
      <c r="R627" s="3"/>
      <c r="S627" s="3"/>
      <c r="T627" s="10" t="s">
        <v>130</v>
      </c>
      <c r="U627" s="10" t="b">
        <v>0</v>
      </c>
      <c r="V627" s="10" t="b">
        <v>0</v>
      </c>
      <c r="W627" s="25"/>
      <c r="X627" s="11"/>
      <c r="Y627" s="26"/>
      <c r="Z627" s="12"/>
      <c r="AA627" s="51"/>
      <c r="AB627" s="4"/>
      <c r="AC627" t="str">
        <f t="shared" si="46"/>
        <v>NO</v>
      </c>
      <c r="AD627" t="str">
        <f t="shared" si="47"/>
        <v>Material</v>
      </c>
      <c r="AE627" t="str">
        <f t="shared" si="48"/>
        <v>+Cartridge</v>
      </c>
      <c r="AF627" t="str">
        <f t="shared" si="49"/>
        <v>Material+Cartridge</v>
      </c>
    </row>
    <row r="628" spans="1:32" x14ac:dyDescent="0.25">
      <c r="A628" s="13" t="str">
        <f t="shared" si="45"/>
        <v>75966-8</v>
      </c>
      <c r="B628" s="50">
        <v>75966</v>
      </c>
      <c r="C628" s="51" t="s">
        <v>340</v>
      </c>
      <c r="D628" s="50">
        <v>8</v>
      </c>
      <c r="E628" s="52">
        <v>1</v>
      </c>
      <c r="F628" s="53" t="s">
        <v>18</v>
      </c>
      <c r="G628" s="53">
        <v>43507</v>
      </c>
      <c r="H628" s="54">
        <v>1</v>
      </c>
      <c r="I628" s="52">
        <v>10</v>
      </c>
      <c r="J628" s="51" t="s">
        <v>20</v>
      </c>
      <c r="K628" s="51" t="s">
        <v>208</v>
      </c>
      <c r="L628" s="51" t="b">
        <v>0</v>
      </c>
      <c r="M628" s="13"/>
      <c r="N628" s="13"/>
      <c r="O628" s="13"/>
      <c r="P628" s="13"/>
      <c r="Q628" s="13" t="s">
        <v>126</v>
      </c>
      <c r="R628" s="13"/>
      <c r="S628" s="13" t="s">
        <v>126</v>
      </c>
      <c r="T628" s="15" t="s">
        <v>125</v>
      </c>
      <c r="U628" s="15" t="b">
        <v>0</v>
      </c>
      <c r="V628" s="15" t="b">
        <v>0</v>
      </c>
      <c r="W628" s="23"/>
      <c r="X628" s="16"/>
      <c r="Y628" s="24">
        <v>43462</v>
      </c>
      <c r="Z628" s="24"/>
      <c r="AA628" s="51"/>
      <c r="AB628" s="4"/>
      <c r="AC628" t="str">
        <f t="shared" si="46"/>
        <v>NO</v>
      </c>
      <c r="AD628" t="str">
        <f t="shared" si="47"/>
        <v>Material</v>
      </c>
      <c r="AE628" t="str">
        <f t="shared" si="48"/>
        <v/>
      </c>
      <c r="AF628" t="str">
        <f t="shared" si="49"/>
        <v>Material</v>
      </c>
    </row>
    <row r="629" spans="1:32" x14ac:dyDescent="0.25">
      <c r="A629" s="3" t="str">
        <f t="shared" si="45"/>
        <v>76021-1</v>
      </c>
      <c r="B629" s="50">
        <v>76021</v>
      </c>
      <c r="C629" s="51" t="s">
        <v>197</v>
      </c>
      <c r="D629" s="50">
        <v>1</v>
      </c>
      <c r="E629" s="52">
        <v>1</v>
      </c>
      <c r="F629" s="53" t="s">
        <v>18</v>
      </c>
      <c r="G629" s="53">
        <v>43509</v>
      </c>
      <c r="H629" s="54">
        <v>1</v>
      </c>
      <c r="I629" s="52">
        <v>18</v>
      </c>
      <c r="J629" s="51" t="s">
        <v>20</v>
      </c>
      <c r="K629" s="51"/>
      <c r="L629" s="51" t="b">
        <v>0</v>
      </c>
      <c r="M629" s="3"/>
      <c r="N629" s="3"/>
      <c r="O629" s="3"/>
      <c r="P629" s="3"/>
      <c r="Q629" s="3"/>
      <c r="R629" s="3"/>
      <c r="S629" s="3" t="s">
        <v>126</v>
      </c>
      <c r="T629" s="10" t="s">
        <v>130</v>
      </c>
      <c r="U629" s="10" t="b">
        <v>0</v>
      </c>
      <c r="V629" s="10" t="b">
        <v>0</v>
      </c>
      <c r="W629" s="25"/>
      <c r="X629" s="11"/>
      <c r="Y629" s="26"/>
      <c r="Z629" s="26"/>
      <c r="AA629" s="51"/>
      <c r="AB629" s="4"/>
      <c r="AC629" t="str">
        <f t="shared" si="46"/>
        <v>NO</v>
      </c>
      <c r="AD629" t="str">
        <f t="shared" si="47"/>
        <v>Material</v>
      </c>
      <c r="AE629" t="str">
        <f t="shared" si="48"/>
        <v>+Cartridge</v>
      </c>
      <c r="AF629" t="str">
        <f t="shared" si="49"/>
        <v>Material+Cartridge</v>
      </c>
    </row>
    <row r="630" spans="1:32" x14ac:dyDescent="0.25">
      <c r="A630" s="13" t="str">
        <f t="shared" si="45"/>
        <v>76028-32</v>
      </c>
      <c r="B630" s="50">
        <v>76028</v>
      </c>
      <c r="C630" s="51" t="s">
        <v>209</v>
      </c>
      <c r="D630" s="50">
        <v>32</v>
      </c>
      <c r="E630" s="52">
        <v>1</v>
      </c>
      <c r="F630" s="53" t="s">
        <v>19</v>
      </c>
      <c r="G630" s="53">
        <v>43504</v>
      </c>
      <c r="H630" s="54">
        <v>5</v>
      </c>
      <c r="I630" s="52">
        <v>4</v>
      </c>
      <c r="J630" s="51" t="s">
        <v>20</v>
      </c>
      <c r="K630" s="51"/>
      <c r="L630" s="51" t="b">
        <v>0</v>
      </c>
      <c r="M630" s="13" t="s">
        <v>126</v>
      </c>
      <c r="N630" s="13" t="s">
        <v>126</v>
      </c>
      <c r="O630" s="13"/>
      <c r="P630" s="13"/>
      <c r="Q630" s="13" t="s">
        <v>125</v>
      </c>
      <c r="R630" s="13"/>
      <c r="S630" s="13" t="s">
        <v>126</v>
      </c>
      <c r="T630" s="15" t="s">
        <v>125</v>
      </c>
      <c r="U630" s="15" t="b">
        <v>0</v>
      </c>
      <c r="V630" s="15" t="b">
        <v>0</v>
      </c>
      <c r="W630" s="23"/>
      <c r="X630" s="16"/>
      <c r="Y630" s="24">
        <v>43496</v>
      </c>
      <c r="Z630" s="24"/>
      <c r="AA630" s="51"/>
      <c r="AB630" s="4"/>
      <c r="AC630" t="str">
        <f t="shared" si="46"/>
        <v>NO</v>
      </c>
      <c r="AD630" t="str">
        <f t="shared" si="47"/>
        <v/>
      </c>
      <c r="AE630" t="str">
        <f t="shared" si="48"/>
        <v/>
      </c>
      <c r="AF630" t="str">
        <f t="shared" si="49"/>
        <v/>
      </c>
    </row>
    <row r="631" spans="1:32" x14ac:dyDescent="0.25">
      <c r="A631" s="3" t="str">
        <f t="shared" si="45"/>
        <v>76028-44</v>
      </c>
      <c r="B631" s="50">
        <v>76028</v>
      </c>
      <c r="C631" s="51" t="s">
        <v>209</v>
      </c>
      <c r="D631" s="50">
        <v>44</v>
      </c>
      <c r="E631" s="52">
        <v>1</v>
      </c>
      <c r="F631" s="53" t="s">
        <v>19</v>
      </c>
      <c r="G631" s="53">
        <v>43504</v>
      </c>
      <c r="H631" s="54">
        <v>9</v>
      </c>
      <c r="I631" s="52">
        <v>4</v>
      </c>
      <c r="J631" s="51" t="s">
        <v>27</v>
      </c>
      <c r="K631" s="51"/>
      <c r="L631" s="51" t="b">
        <v>0</v>
      </c>
      <c r="M631" s="3"/>
      <c r="N631" s="3" t="s">
        <v>126</v>
      </c>
      <c r="O631" s="3"/>
      <c r="P631" s="3"/>
      <c r="Q631" s="3" t="s">
        <v>125</v>
      </c>
      <c r="R631" s="3"/>
      <c r="S631" s="3"/>
      <c r="T631" s="10" t="s">
        <v>125</v>
      </c>
      <c r="U631" s="10" t="b">
        <v>0</v>
      </c>
      <c r="V631" s="10" t="b">
        <v>0</v>
      </c>
      <c r="W631" s="25"/>
      <c r="X631" s="11"/>
      <c r="Y631" s="26">
        <v>43500</v>
      </c>
      <c r="Z631" s="26"/>
      <c r="AA631" s="51"/>
      <c r="AB631" s="4"/>
      <c r="AC631" t="str">
        <f t="shared" si="46"/>
        <v>NO</v>
      </c>
      <c r="AD631" t="str">
        <f t="shared" si="47"/>
        <v/>
      </c>
      <c r="AE631" t="str">
        <f t="shared" si="48"/>
        <v/>
      </c>
      <c r="AF631" t="str">
        <f t="shared" si="49"/>
        <v/>
      </c>
    </row>
    <row r="632" spans="1:32" x14ac:dyDescent="0.25">
      <c r="A632" s="13" t="str">
        <f t="shared" si="45"/>
        <v>76076-1</v>
      </c>
      <c r="B632" s="50">
        <v>76076</v>
      </c>
      <c r="C632" s="51" t="s">
        <v>337</v>
      </c>
      <c r="D632" s="50">
        <v>1</v>
      </c>
      <c r="E632" s="52">
        <v>1</v>
      </c>
      <c r="F632" s="53" t="s">
        <v>18</v>
      </c>
      <c r="G632" s="53">
        <v>43504</v>
      </c>
      <c r="H632" s="54">
        <v>1</v>
      </c>
      <c r="I632" s="52">
        <v>12</v>
      </c>
      <c r="J632" s="51" t="s">
        <v>31</v>
      </c>
      <c r="K632" s="51"/>
      <c r="L632" s="51" t="b">
        <v>0</v>
      </c>
      <c r="M632" s="13" t="s">
        <v>126</v>
      </c>
      <c r="N632" s="13" t="s">
        <v>126</v>
      </c>
      <c r="O632" s="13"/>
      <c r="P632" s="13"/>
      <c r="Q632" s="13"/>
      <c r="R632" s="13"/>
      <c r="S632" s="13" t="s">
        <v>126</v>
      </c>
      <c r="T632" s="15" t="s">
        <v>125</v>
      </c>
      <c r="U632" s="15" t="b">
        <v>1</v>
      </c>
      <c r="V632" s="15" t="b">
        <v>0</v>
      </c>
      <c r="W632" s="23">
        <v>43499.558657407404</v>
      </c>
      <c r="X632" s="16"/>
      <c r="Y632" s="24"/>
      <c r="Z632" s="24"/>
      <c r="AA632" s="51"/>
      <c r="AB632" s="4"/>
      <c r="AC632" t="str">
        <f t="shared" si="46"/>
        <v>NO</v>
      </c>
      <c r="AD632" t="str">
        <f t="shared" si="47"/>
        <v/>
      </c>
      <c r="AE632" t="str">
        <f t="shared" si="48"/>
        <v>+Cartridge</v>
      </c>
      <c r="AF632" t="str">
        <f t="shared" si="49"/>
        <v>+Cartridge</v>
      </c>
    </row>
    <row r="633" spans="1:32" x14ac:dyDescent="0.25">
      <c r="A633" s="3" t="str">
        <f t="shared" si="45"/>
        <v>76076-2</v>
      </c>
      <c r="B633" s="50">
        <v>76076</v>
      </c>
      <c r="C633" s="51" t="s">
        <v>227</v>
      </c>
      <c r="D633" s="50">
        <v>2</v>
      </c>
      <c r="E633" s="52">
        <v>1</v>
      </c>
      <c r="F633" s="53" t="s">
        <v>18</v>
      </c>
      <c r="G633" s="53">
        <v>43504</v>
      </c>
      <c r="H633" s="54">
        <v>1</v>
      </c>
      <c r="I633" s="52">
        <v>12</v>
      </c>
      <c r="J633" s="51" t="s">
        <v>31</v>
      </c>
      <c r="K633" s="51"/>
      <c r="L633" s="51" t="b">
        <v>0</v>
      </c>
      <c r="M633" s="3" t="s">
        <v>126</v>
      </c>
      <c r="N633" s="3" t="s">
        <v>126</v>
      </c>
      <c r="O633" s="3"/>
      <c r="P633" s="3"/>
      <c r="Q633" s="3"/>
      <c r="R633" s="3"/>
      <c r="S633" s="3" t="s">
        <v>126</v>
      </c>
      <c r="T633" s="10" t="s">
        <v>125</v>
      </c>
      <c r="U633" s="10" t="b">
        <v>1</v>
      </c>
      <c r="V633" s="10" t="b">
        <v>0</v>
      </c>
      <c r="W633" s="25">
        <v>43499.558645833335</v>
      </c>
      <c r="X633" s="11"/>
      <c r="Y633" s="26"/>
      <c r="Z633" s="26"/>
      <c r="AA633" s="51"/>
      <c r="AB633" s="4"/>
      <c r="AC633" t="str">
        <f t="shared" si="46"/>
        <v>NO</v>
      </c>
      <c r="AD633" t="str">
        <f t="shared" si="47"/>
        <v/>
      </c>
      <c r="AE633" t="str">
        <f t="shared" si="48"/>
        <v>+Cartridge</v>
      </c>
      <c r="AF633" t="str">
        <f t="shared" si="49"/>
        <v>+Cartridge</v>
      </c>
    </row>
    <row r="634" spans="1:32" x14ac:dyDescent="0.25">
      <c r="A634" s="13" t="str">
        <f t="shared" si="45"/>
        <v>76076-3</v>
      </c>
      <c r="B634" s="50">
        <v>76076</v>
      </c>
      <c r="C634" s="51" t="s">
        <v>163</v>
      </c>
      <c r="D634" s="50">
        <v>3</v>
      </c>
      <c r="E634" s="52">
        <v>1</v>
      </c>
      <c r="F634" s="53" t="s">
        <v>18</v>
      </c>
      <c r="G634" s="53">
        <v>43504</v>
      </c>
      <c r="H634" s="54">
        <v>1</v>
      </c>
      <c r="I634" s="52">
        <v>12</v>
      </c>
      <c r="J634" s="51" t="s">
        <v>31</v>
      </c>
      <c r="K634" s="51"/>
      <c r="L634" s="51" t="b">
        <v>0</v>
      </c>
      <c r="M634" s="13" t="s">
        <v>126</v>
      </c>
      <c r="N634" s="13" t="s">
        <v>126</v>
      </c>
      <c r="O634" s="13"/>
      <c r="P634" s="13"/>
      <c r="Q634" s="13"/>
      <c r="R634" s="13"/>
      <c r="S634" s="13" t="s">
        <v>126</v>
      </c>
      <c r="T634" s="15" t="s">
        <v>125</v>
      </c>
      <c r="U634" s="15" t="b">
        <v>1</v>
      </c>
      <c r="V634" s="15" t="b">
        <v>0</v>
      </c>
      <c r="W634" s="23">
        <v>43499.558645833335</v>
      </c>
      <c r="X634" s="16"/>
      <c r="Y634" s="24"/>
      <c r="Z634" s="24"/>
      <c r="AA634" s="51"/>
      <c r="AB634" s="4"/>
      <c r="AC634" t="str">
        <f t="shared" si="46"/>
        <v>NO</v>
      </c>
      <c r="AD634" t="str">
        <f t="shared" si="47"/>
        <v/>
      </c>
      <c r="AE634" t="str">
        <f t="shared" si="48"/>
        <v>+Cartridge</v>
      </c>
      <c r="AF634" t="str">
        <f t="shared" si="49"/>
        <v>+Cartridge</v>
      </c>
    </row>
    <row r="635" spans="1:32" x14ac:dyDescent="0.25">
      <c r="A635" s="3" t="str">
        <f t="shared" si="45"/>
        <v>76076-4</v>
      </c>
      <c r="B635" s="50">
        <v>76076</v>
      </c>
      <c r="C635" s="51" t="s">
        <v>228</v>
      </c>
      <c r="D635" s="50">
        <v>4</v>
      </c>
      <c r="E635" s="52">
        <v>1</v>
      </c>
      <c r="F635" s="53" t="s">
        <v>18</v>
      </c>
      <c r="G635" s="53">
        <v>43504</v>
      </c>
      <c r="H635" s="54">
        <v>1</v>
      </c>
      <c r="I635" s="52">
        <v>12</v>
      </c>
      <c r="J635" s="51" t="s">
        <v>31</v>
      </c>
      <c r="K635" s="51"/>
      <c r="L635" s="51" t="b">
        <v>0</v>
      </c>
      <c r="M635" s="3" t="s">
        <v>126</v>
      </c>
      <c r="N635" s="3" t="s">
        <v>126</v>
      </c>
      <c r="O635" s="3"/>
      <c r="P635" s="3"/>
      <c r="Q635" s="3"/>
      <c r="R635" s="3"/>
      <c r="S635" s="3" t="s">
        <v>126</v>
      </c>
      <c r="T635" s="10" t="s">
        <v>125</v>
      </c>
      <c r="U635" s="10" t="b">
        <v>1</v>
      </c>
      <c r="V635" s="10" t="b">
        <v>0</v>
      </c>
      <c r="W635" s="25">
        <v>43499.558622685188</v>
      </c>
      <c r="X635" s="11"/>
      <c r="Y635" s="26"/>
      <c r="Z635" s="26"/>
      <c r="AA635" s="51"/>
      <c r="AB635" s="4"/>
      <c r="AC635" t="str">
        <f t="shared" si="46"/>
        <v>NO</v>
      </c>
      <c r="AD635" t="str">
        <f t="shared" si="47"/>
        <v/>
      </c>
      <c r="AE635" t="str">
        <f t="shared" si="48"/>
        <v>+Cartridge</v>
      </c>
      <c r="AF635" t="str">
        <f t="shared" si="49"/>
        <v>+Cartridge</v>
      </c>
    </row>
    <row r="636" spans="1:32" x14ac:dyDescent="0.25">
      <c r="A636" s="13" t="str">
        <f t="shared" si="45"/>
        <v>76080-10</v>
      </c>
      <c r="B636" s="50">
        <v>76080</v>
      </c>
      <c r="C636" s="51" t="s">
        <v>2836</v>
      </c>
      <c r="D636" s="50">
        <v>10</v>
      </c>
      <c r="E636" s="52">
        <v>1</v>
      </c>
      <c r="F636" s="53" t="s">
        <v>18</v>
      </c>
      <c r="G636" s="53">
        <v>43528</v>
      </c>
      <c r="H636" s="54">
        <v>2</v>
      </c>
      <c r="I636" s="52">
        <v>7</v>
      </c>
      <c r="J636" s="51" t="s">
        <v>128</v>
      </c>
      <c r="K636" s="51"/>
      <c r="L636" s="51" t="b">
        <v>0</v>
      </c>
      <c r="M636" s="13" t="s">
        <v>126</v>
      </c>
      <c r="N636" s="13" t="s">
        <v>126</v>
      </c>
      <c r="O636" s="13" t="s">
        <v>143</v>
      </c>
      <c r="P636" s="13" t="s">
        <v>143</v>
      </c>
      <c r="Q636" s="13" t="s">
        <v>143</v>
      </c>
      <c r="R636" s="13"/>
      <c r="S636" s="13" t="s">
        <v>126</v>
      </c>
      <c r="T636" s="15" t="s">
        <v>126</v>
      </c>
      <c r="U636" s="15" t="b">
        <v>1</v>
      </c>
      <c r="V636" s="15" t="b">
        <v>0</v>
      </c>
      <c r="W636" s="23">
        <v>43492.479861111111</v>
      </c>
      <c r="X636" s="16">
        <v>33</v>
      </c>
      <c r="Y636" s="24">
        <v>43490</v>
      </c>
      <c r="Z636" s="24"/>
      <c r="AA636" s="51"/>
      <c r="AB636" s="4"/>
      <c r="AC636" t="str">
        <f t="shared" si="46"/>
        <v>NO</v>
      </c>
      <c r="AD636" t="str">
        <f t="shared" si="47"/>
        <v/>
      </c>
      <c r="AE636" t="str">
        <f t="shared" si="48"/>
        <v/>
      </c>
      <c r="AF636" t="str">
        <f t="shared" si="49"/>
        <v/>
      </c>
    </row>
    <row r="637" spans="1:32" x14ac:dyDescent="0.25">
      <c r="A637" s="3" t="str">
        <f t="shared" si="45"/>
        <v>76080-1</v>
      </c>
      <c r="B637" s="50">
        <v>76080</v>
      </c>
      <c r="C637" s="51" t="s">
        <v>137</v>
      </c>
      <c r="D637" s="50">
        <v>1</v>
      </c>
      <c r="E637" s="52">
        <v>1</v>
      </c>
      <c r="F637" s="53" t="s">
        <v>18</v>
      </c>
      <c r="G637" s="53">
        <v>43528</v>
      </c>
      <c r="H637" s="54">
        <v>2</v>
      </c>
      <c r="I637" s="52">
        <v>7</v>
      </c>
      <c r="J637" s="51" t="s">
        <v>128</v>
      </c>
      <c r="K637" s="51"/>
      <c r="L637" s="51" t="b">
        <v>0</v>
      </c>
      <c r="M637" s="3" t="s">
        <v>126</v>
      </c>
      <c r="N637" s="3" t="s">
        <v>126</v>
      </c>
      <c r="O637" s="3" t="s">
        <v>143</v>
      </c>
      <c r="P637" s="3" t="s">
        <v>143</v>
      </c>
      <c r="Q637" s="3" t="s">
        <v>143</v>
      </c>
      <c r="R637" s="3"/>
      <c r="S637" s="3" t="s">
        <v>126</v>
      </c>
      <c r="T637" s="10" t="s">
        <v>126</v>
      </c>
      <c r="U637" s="10" t="b">
        <v>1</v>
      </c>
      <c r="V637" s="10" t="b">
        <v>0</v>
      </c>
      <c r="W637" s="25">
        <v>43492.479756944442</v>
      </c>
      <c r="X637" s="11">
        <v>35</v>
      </c>
      <c r="Y637" s="26">
        <v>43490</v>
      </c>
      <c r="Z637" s="26"/>
      <c r="AA637" s="51"/>
      <c r="AB637" s="4"/>
      <c r="AC637" t="str">
        <f t="shared" si="46"/>
        <v>NO</v>
      </c>
      <c r="AD637" t="str">
        <f t="shared" si="47"/>
        <v/>
      </c>
      <c r="AE637" t="str">
        <f t="shared" si="48"/>
        <v/>
      </c>
      <c r="AF637" t="str">
        <f t="shared" si="49"/>
        <v/>
      </c>
    </row>
    <row r="638" spans="1:32" x14ac:dyDescent="0.25">
      <c r="A638" s="13" t="str">
        <f t="shared" si="45"/>
        <v>76080-11</v>
      </c>
      <c r="B638" s="50">
        <v>76080</v>
      </c>
      <c r="C638" s="51" t="s">
        <v>2836</v>
      </c>
      <c r="D638" s="50">
        <v>11</v>
      </c>
      <c r="E638" s="52">
        <v>1</v>
      </c>
      <c r="F638" s="53" t="s">
        <v>18</v>
      </c>
      <c r="G638" s="53">
        <v>43528</v>
      </c>
      <c r="H638" s="54">
        <v>2</v>
      </c>
      <c r="I638" s="52">
        <v>7</v>
      </c>
      <c r="J638" s="51" t="s">
        <v>128</v>
      </c>
      <c r="K638" s="51"/>
      <c r="L638" s="51" t="b">
        <v>0</v>
      </c>
      <c r="M638" s="13" t="s">
        <v>126</v>
      </c>
      <c r="N638" s="13" t="s">
        <v>126</v>
      </c>
      <c r="O638" s="13" t="s">
        <v>143</v>
      </c>
      <c r="P638" s="13" t="s">
        <v>143</v>
      </c>
      <c r="Q638" s="13" t="s">
        <v>143</v>
      </c>
      <c r="R638" s="13"/>
      <c r="S638" s="13" t="s">
        <v>126</v>
      </c>
      <c r="T638" s="15" t="s">
        <v>126</v>
      </c>
      <c r="U638" s="15" t="b">
        <v>1</v>
      </c>
      <c r="V638" s="15" t="b">
        <v>0</v>
      </c>
      <c r="W638" s="23">
        <v>43492.479872685188</v>
      </c>
      <c r="X638" s="16">
        <v>33</v>
      </c>
      <c r="Y638" s="24">
        <v>43490</v>
      </c>
      <c r="Z638" s="24"/>
      <c r="AA638" s="51"/>
      <c r="AB638" s="4"/>
      <c r="AC638" t="str">
        <f t="shared" si="46"/>
        <v>NO</v>
      </c>
      <c r="AD638" t="str">
        <f t="shared" si="47"/>
        <v/>
      </c>
      <c r="AE638" t="str">
        <f t="shared" si="48"/>
        <v/>
      </c>
      <c r="AF638" t="str">
        <f t="shared" si="49"/>
        <v/>
      </c>
    </row>
    <row r="639" spans="1:32" x14ac:dyDescent="0.25">
      <c r="A639" s="3" t="str">
        <f t="shared" si="45"/>
        <v>76080-12</v>
      </c>
      <c r="B639" s="50">
        <v>76080</v>
      </c>
      <c r="C639" s="51" t="s">
        <v>3079</v>
      </c>
      <c r="D639" s="50">
        <v>12</v>
      </c>
      <c r="E639" s="52">
        <v>1</v>
      </c>
      <c r="F639" s="53" t="s">
        <v>18</v>
      </c>
      <c r="G639" s="53">
        <v>43528</v>
      </c>
      <c r="H639" s="54">
        <v>2</v>
      </c>
      <c r="I639" s="52">
        <v>7</v>
      </c>
      <c r="J639" s="51" t="s">
        <v>128</v>
      </c>
      <c r="K639" s="51"/>
      <c r="L639" s="51" t="b">
        <v>0</v>
      </c>
      <c r="M639" s="3" t="s">
        <v>126</v>
      </c>
      <c r="N639" s="3" t="s">
        <v>126</v>
      </c>
      <c r="O639" s="3" t="s">
        <v>143</v>
      </c>
      <c r="P639" s="3" t="s">
        <v>143</v>
      </c>
      <c r="Q639" s="3" t="s">
        <v>143</v>
      </c>
      <c r="R639" s="3"/>
      <c r="S639" s="3" t="s">
        <v>126</v>
      </c>
      <c r="T639" s="10" t="s">
        <v>126</v>
      </c>
      <c r="U639" s="10" t="b">
        <v>1</v>
      </c>
      <c r="V639" s="10" t="b">
        <v>0</v>
      </c>
      <c r="W639" s="25">
        <v>43492.479884259257</v>
      </c>
      <c r="X639" s="11">
        <v>33</v>
      </c>
      <c r="Y639" s="26">
        <v>43490</v>
      </c>
      <c r="Z639" s="26"/>
      <c r="AA639" s="51"/>
      <c r="AB639" s="4"/>
      <c r="AC639" t="str">
        <f t="shared" si="46"/>
        <v>NO</v>
      </c>
      <c r="AD639" t="str">
        <f t="shared" si="47"/>
        <v/>
      </c>
      <c r="AE639" t="str">
        <f t="shared" si="48"/>
        <v/>
      </c>
      <c r="AF639" t="str">
        <f t="shared" si="49"/>
        <v/>
      </c>
    </row>
    <row r="640" spans="1:32" x14ac:dyDescent="0.25">
      <c r="A640" s="13" t="str">
        <f t="shared" si="45"/>
        <v>76080-13</v>
      </c>
      <c r="B640" s="50">
        <v>76080</v>
      </c>
      <c r="C640" s="51" t="s">
        <v>3079</v>
      </c>
      <c r="D640" s="50">
        <v>13</v>
      </c>
      <c r="E640" s="52">
        <v>1</v>
      </c>
      <c r="F640" s="53" t="s">
        <v>18</v>
      </c>
      <c r="G640" s="53">
        <v>43528</v>
      </c>
      <c r="H640" s="54">
        <v>2</v>
      </c>
      <c r="I640" s="52">
        <v>7</v>
      </c>
      <c r="J640" s="51" t="s">
        <v>128</v>
      </c>
      <c r="K640" s="51"/>
      <c r="L640" s="51" t="b">
        <v>0</v>
      </c>
      <c r="M640" s="13" t="s">
        <v>126</v>
      </c>
      <c r="N640" s="13" t="s">
        <v>126</v>
      </c>
      <c r="O640" s="13" t="s">
        <v>143</v>
      </c>
      <c r="P640" s="13" t="s">
        <v>143</v>
      </c>
      <c r="Q640" s="13" t="s">
        <v>143</v>
      </c>
      <c r="R640" s="13"/>
      <c r="S640" s="13" t="s">
        <v>126</v>
      </c>
      <c r="T640" s="15" t="s">
        <v>126</v>
      </c>
      <c r="U640" s="15" t="b">
        <v>1</v>
      </c>
      <c r="V640" s="15" t="b">
        <v>0</v>
      </c>
      <c r="W640" s="23">
        <v>43492.479895833334</v>
      </c>
      <c r="X640" s="16">
        <v>2</v>
      </c>
      <c r="Y640" s="24">
        <v>43490</v>
      </c>
      <c r="Z640" s="24"/>
      <c r="AA640" s="51"/>
      <c r="AB640" s="4"/>
      <c r="AC640" t="str">
        <f t="shared" si="46"/>
        <v>NO</v>
      </c>
      <c r="AD640" t="str">
        <f t="shared" si="47"/>
        <v/>
      </c>
      <c r="AE640" t="str">
        <f t="shared" si="48"/>
        <v/>
      </c>
      <c r="AF640" t="str">
        <f t="shared" si="49"/>
        <v/>
      </c>
    </row>
    <row r="641" spans="1:32" x14ac:dyDescent="0.25">
      <c r="A641" s="3" t="str">
        <f t="shared" ref="A641:A704" si="50">_xlfn.CONCAT(B641,"-",D641)</f>
        <v>76080-14</v>
      </c>
      <c r="B641" s="50">
        <v>76080</v>
      </c>
      <c r="C641" s="51" t="s">
        <v>352</v>
      </c>
      <c r="D641" s="50">
        <v>14</v>
      </c>
      <c r="E641" s="52">
        <v>1</v>
      </c>
      <c r="F641" s="53" t="s">
        <v>18</v>
      </c>
      <c r="G641" s="53">
        <v>43528</v>
      </c>
      <c r="H641" s="54">
        <v>1</v>
      </c>
      <c r="I641" s="52">
        <v>7</v>
      </c>
      <c r="J641" s="51" t="s">
        <v>128</v>
      </c>
      <c r="K641" s="51"/>
      <c r="L641" s="51" t="b">
        <v>0</v>
      </c>
      <c r="M641" s="3" t="s">
        <v>126</v>
      </c>
      <c r="N641" s="3" t="s">
        <v>126</v>
      </c>
      <c r="O641" s="3" t="s">
        <v>143</v>
      </c>
      <c r="P641" s="3" t="s">
        <v>143</v>
      </c>
      <c r="Q641" s="3" t="s">
        <v>143</v>
      </c>
      <c r="R641" s="3"/>
      <c r="S641" s="3" t="s">
        <v>126</v>
      </c>
      <c r="T641" s="10" t="s">
        <v>126</v>
      </c>
      <c r="U641" s="10" t="b">
        <v>1</v>
      </c>
      <c r="V641" s="10" t="b">
        <v>0</v>
      </c>
      <c r="W641" s="25">
        <v>43492.479907407411</v>
      </c>
      <c r="X641" s="11">
        <v>2</v>
      </c>
      <c r="Y641" s="26">
        <v>43490</v>
      </c>
      <c r="Z641" s="26"/>
      <c r="AA641" s="51"/>
      <c r="AB641" s="4"/>
      <c r="AC641" t="str">
        <f t="shared" si="46"/>
        <v>NO</v>
      </c>
      <c r="AD641" t="str">
        <f t="shared" si="47"/>
        <v/>
      </c>
      <c r="AE641" t="str">
        <f t="shared" si="48"/>
        <v/>
      </c>
      <c r="AF641" t="str">
        <f t="shared" si="49"/>
        <v/>
      </c>
    </row>
    <row r="642" spans="1:32" x14ac:dyDescent="0.25">
      <c r="A642" s="13" t="str">
        <f t="shared" si="50"/>
        <v>76080-15</v>
      </c>
      <c r="B642" s="50">
        <v>76080</v>
      </c>
      <c r="C642" s="51" t="s">
        <v>137</v>
      </c>
      <c r="D642" s="50">
        <v>15</v>
      </c>
      <c r="E642" s="52">
        <v>1</v>
      </c>
      <c r="F642" s="53" t="s">
        <v>18</v>
      </c>
      <c r="G642" s="53">
        <v>43528</v>
      </c>
      <c r="H642" s="54">
        <v>2</v>
      </c>
      <c r="I642" s="52">
        <v>7</v>
      </c>
      <c r="J642" s="51" t="s">
        <v>128</v>
      </c>
      <c r="K642" s="51"/>
      <c r="L642" s="51" t="b">
        <v>0</v>
      </c>
      <c r="M642" s="13" t="s">
        <v>126</v>
      </c>
      <c r="N642" s="13" t="s">
        <v>126</v>
      </c>
      <c r="O642" s="13" t="s">
        <v>143</v>
      </c>
      <c r="P642" s="13" t="s">
        <v>143</v>
      </c>
      <c r="Q642" s="13" t="s">
        <v>143</v>
      </c>
      <c r="R642" s="13"/>
      <c r="S642" s="13" t="s">
        <v>126</v>
      </c>
      <c r="T642" s="15" t="s">
        <v>126</v>
      </c>
      <c r="U642" s="15" t="b">
        <v>1</v>
      </c>
      <c r="V642" s="15" t="b">
        <v>0</v>
      </c>
      <c r="W642" s="23">
        <v>43492.47991898148</v>
      </c>
      <c r="X642" s="16">
        <v>2</v>
      </c>
      <c r="Y642" s="24">
        <v>43490</v>
      </c>
      <c r="Z642" s="24"/>
      <c r="AA642" s="51"/>
      <c r="AB642" s="4"/>
      <c r="AC642" t="str">
        <f t="shared" ref="AC642:AC705" si="51">IF(AND(OR(N642="yes",N642="NA"),OR(P642="yes",P642="NA",P642="Done"),OR(Q642="yes",Q642="NA")),"OK","NO")</f>
        <v>NO</v>
      </c>
      <c r="AD642" t="str">
        <f t="shared" ref="AD642:AD705" si="52">IF(OR(N642="",N642="NO"),"Material","")</f>
        <v/>
      </c>
      <c r="AE642" t="str">
        <f t="shared" ref="AE642:AE705" si="53">IF(OR(Q642="",Q642="NO"),"+Cartridge","")</f>
        <v/>
      </c>
      <c r="AF642" t="str">
        <f t="shared" ref="AF642:AF705" si="54">_xlfn.CONCAT(AD642,AE642)</f>
        <v/>
      </c>
    </row>
    <row r="643" spans="1:32" x14ac:dyDescent="0.25">
      <c r="A643" s="3" t="str">
        <f t="shared" si="50"/>
        <v>76080-16</v>
      </c>
      <c r="B643" s="50">
        <v>76080</v>
      </c>
      <c r="C643" s="51" t="s">
        <v>330</v>
      </c>
      <c r="D643" s="50">
        <v>16</v>
      </c>
      <c r="E643" s="52">
        <v>1</v>
      </c>
      <c r="F643" s="53" t="s">
        <v>18</v>
      </c>
      <c r="G643" s="53">
        <v>43528</v>
      </c>
      <c r="H643" s="54">
        <v>1</v>
      </c>
      <c r="I643" s="52">
        <v>7</v>
      </c>
      <c r="J643" s="51" t="s">
        <v>128</v>
      </c>
      <c r="K643" s="51"/>
      <c r="L643" s="51" t="b">
        <v>0</v>
      </c>
      <c r="M643" s="3" t="s">
        <v>126</v>
      </c>
      <c r="N643" s="3" t="s">
        <v>126</v>
      </c>
      <c r="O643" s="3" t="s">
        <v>143</v>
      </c>
      <c r="P643" s="3" t="s">
        <v>143</v>
      </c>
      <c r="Q643" s="3" t="s">
        <v>143</v>
      </c>
      <c r="R643" s="3"/>
      <c r="S643" s="3" t="s">
        <v>126</v>
      </c>
      <c r="T643" s="10" t="s">
        <v>126</v>
      </c>
      <c r="U643" s="10" t="b">
        <v>1</v>
      </c>
      <c r="V643" s="10" t="b">
        <v>0</v>
      </c>
      <c r="W643" s="25">
        <v>43492.479930555557</v>
      </c>
      <c r="X643" s="11">
        <v>2</v>
      </c>
      <c r="Y643" s="26">
        <v>43490</v>
      </c>
      <c r="Z643" s="26"/>
      <c r="AA643" s="51"/>
      <c r="AB643" s="4"/>
      <c r="AC643" t="str">
        <f t="shared" si="51"/>
        <v>NO</v>
      </c>
      <c r="AD643" t="str">
        <f t="shared" si="52"/>
        <v/>
      </c>
      <c r="AE643" t="str">
        <f t="shared" si="53"/>
        <v/>
      </c>
      <c r="AF643" t="str">
        <f t="shared" si="54"/>
        <v/>
      </c>
    </row>
    <row r="644" spans="1:32" x14ac:dyDescent="0.25">
      <c r="A644" s="13" t="str">
        <f t="shared" si="50"/>
        <v>76080-17</v>
      </c>
      <c r="B644" s="50">
        <v>76080</v>
      </c>
      <c r="C644" s="51" t="s">
        <v>352</v>
      </c>
      <c r="D644" s="50">
        <v>17</v>
      </c>
      <c r="E644" s="52">
        <v>1</v>
      </c>
      <c r="F644" s="53" t="s">
        <v>18</v>
      </c>
      <c r="G644" s="53">
        <v>43528</v>
      </c>
      <c r="H644" s="54">
        <v>1</v>
      </c>
      <c r="I644" s="52">
        <v>7</v>
      </c>
      <c r="J644" s="51" t="s">
        <v>128</v>
      </c>
      <c r="K644" s="51"/>
      <c r="L644" s="51" t="b">
        <v>0</v>
      </c>
      <c r="M644" s="13" t="s">
        <v>126</v>
      </c>
      <c r="N644" s="13" t="s">
        <v>126</v>
      </c>
      <c r="O644" s="13" t="s">
        <v>143</v>
      </c>
      <c r="P644" s="13" t="s">
        <v>143</v>
      </c>
      <c r="Q644" s="13" t="s">
        <v>143</v>
      </c>
      <c r="R644" s="13"/>
      <c r="S644" s="13" t="s">
        <v>126</v>
      </c>
      <c r="T644" s="15" t="s">
        <v>126</v>
      </c>
      <c r="U644" s="15" t="b">
        <v>1</v>
      </c>
      <c r="V644" s="15" t="b">
        <v>0</v>
      </c>
      <c r="W644" s="23">
        <v>43492.479942129627</v>
      </c>
      <c r="X644" s="16">
        <v>2</v>
      </c>
      <c r="Y644" s="24">
        <v>43490</v>
      </c>
      <c r="Z644" s="24"/>
      <c r="AA644" s="51"/>
      <c r="AB644" s="4"/>
      <c r="AC644" t="str">
        <f t="shared" si="51"/>
        <v>NO</v>
      </c>
      <c r="AD644" t="str">
        <f t="shared" si="52"/>
        <v/>
      </c>
      <c r="AE644" t="str">
        <f t="shared" si="53"/>
        <v/>
      </c>
      <c r="AF644" t="str">
        <f t="shared" si="54"/>
        <v/>
      </c>
    </row>
    <row r="645" spans="1:32" x14ac:dyDescent="0.25">
      <c r="A645" s="3" t="str">
        <f t="shared" si="50"/>
        <v>76080-18</v>
      </c>
      <c r="B645" s="50">
        <v>76080</v>
      </c>
      <c r="C645" s="51" t="s">
        <v>347</v>
      </c>
      <c r="D645" s="50">
        <v>18</v>
      </c>
      <c r="E645" s="52">
        <v>1</v>
      </c>
      <c r="F645" s="53" t="s">
        <v>18</v>
      </c>
      <c r="G645" s="53">
        <v>43528</v>
      </c>
      <c r="H645" s="54">
        <v>2</v>
      </c>
      <c r="I645" s="52">
        <v>7</v>
      </c>
      <c r="J645" s="51" t="s">
        <v>128</v>
      </c>
      <c r="K645" s="51"/>
      <c r="L645" s="51" t="b">
        <v>0</v>
      </c>
      <c r="M645" s="3" t="s">
        <v>126</v>
      </c>
      <c r="N645" s="3" t="s">
        <v>126</v>
      </c>
      <c r="O645" s="3" t="s">
        <v>143</v>
      </c>
      <c r="P645" s="3" t="s">
        <v>143</v>
      </c>
      <c r="Q645" s="3" t="s">
        <v>143</v>
      </c>
      <c r="R645" s="3"/>
      <c r="S645" s="3" t="s">
        <v>126</v>
      </c>
      <c r="T645" s="10" t="s">
        <v>126</v>
      </c>
      <c r="U645" s="10" t="b">
        <v>1</v>
      </c>
      <c r="V645" s="10" t="b">
        <v>0</v>
      </c>
      <c r="W645" s="25">
        <v>43492.479953703703</v>
      </c>
      <c r="X645" s="11">
        <v>3</v>
      </c>
      <c r="Y645" s="26">
        <v>43490</v>
      </c>
      <c r="Z645" s="26"/>
      <c r="AA645" s="51"/>
      <c r="AB645" s="4"/>
      <c r="AC645" t="str">
        <f t="shared" si="51"/>
        <v>NO</v>
      </c>
      <c r="AD645" t="str">
        <f t="shared" si="52"/>
        <v/>
      </c>
      <c r="AE645" t="str">
        <f t="shared" si="53"/>
        <v/>
      </c>
      <c r="AF645" t="str">
        <f t="shared" si="54"/>
        <v/>
      </c>
    </row>
    <row r="646" spans="1:32" x14ac:dyDescent="0.25">
      <c r="A646" s="13" t="str">
        <f t="shared" si="50"/>
        <v>76080-19</v>
      </c>
      <c r="B646" s="50">
        <v>76080</v>
      </c>
      <c r="C646" s="51" t="s">
        <v>285</v>
      </c>
      <c r="D646" s="50">
        <v>19</v>
      </c>
      <c r="E646" s="52">
        <v>1</v>
      </c>
      <c r="F646" s="53" t="s">
        <v>18</v>
      </c>
      <c r="G646" s="53">
        <v>43528</v>
      </c>
      <c r="H646" s="54">
        <v>3</v>
      </c>
      <c r="I646" s="52">
        <v>7</v>
      </c>
      <c r="J646" s="51" t="s">
        <v>128</v>
      </c>
      <c r="K646" s="51"/>
      <c r="L646" s="51" t="b">
        <v>0</v>
      </c>
      <c r="M646" s="13" t="s">
        <v>126</v>
      </c>
      <c r="N646" s="13" t="s">
        <v>126</v>
      </c>
      <c r="O646" s="13" t="s">
        <v>143</v>
      </c>
      <c r="P646" s="13" t="s">
        <v>143</v>
      </c>
      <c r="Q646" s="13" t="s">
        <v>143</v>
      </c>
      <c r="R646" s="13"/>
      <c r="S646" s="13" t="s">
        <v>126</v>
      </c>
      <c r="T646" s="15" t="s">
        <v>126</v>
      </c>
      <c r="U646" s="15" t="b">
        <v>1</v>
      </c>
      <c r="V646" s="15" t="b">
        <v>0</v>
      </c>
      <c r="W646" s="23">
        <v>43492.47996527778</v>
      </c>
      <c r="X646" s="16">
        <v>3</v>
      </c>
      <c r="Y646" s="24">
        <v>43490</v>
      </c>
      <c r="Z646" s="24"/>
      <c r="AA646" s="51"/>
      <c r="AB646" s="4"/>
      <c r="AC646" t="str">
        <f t="shared" si="51"/>
        <v>NO</v>
      </c>
      <c r="AD646" t="str">
        <f t="shared" si="52"/>
        <v/>
      </c>
      <c r="AE646" t="str">
        <f t="shared" si="53"/>
        <v/>
      </c>
      <c r="AF646" t="str">
        <f t="shared" si="54"/>
        <v/>
      </c>
    </row>
    <row r="647" spans="1:32" x14ac:dyDescent="0.25">
      <c r="A647" s="3" t="str">
        <f t="shared" si="50"/>
        <v>76080-20</v>
      </c>
      <c r="B647" s="50">
        <v>76080</v>
      </c>
      <c r="C647" s="51" t="s">
        <v>352</v>
      </c>
      <c r="D647" s="50">
        <v>20</v>
      </c>
      <c r="E647" s="52">
        <v>1</v>
      </c>
      <c r="F647" s="53" t="s">
        <v>18</v>
      </c>
      <c r="G647" s="53">
        <v>43528</v>
      </c>
      <c r="H647" s="54">
        <v>1</v>
      </c>
      <c r="I647" s="52">
        <v>7</v>
      </c>
      <c r="J647" s="51" t="s">
        <v>128</v>
      </c>
      <c r="K647" s="51"/>
      <c r="L647" s="51" t="b">
        <v>0</v>
      </c>
      <c r="M647" s="3" t="s">
        <v>126</v>
      </c>
      <c r="N647" s="3" t="s">
        <v>126</v>
      </c>
      <c r="O647" s="3" t="s">
        <v>143</v>
      </c>
      <c r="P647" s="3" t="s">
        <v>143</v>
      </c>
      <c r="Q647" s="3" t="s">
        <v>143</v>
      </c>
      <c r="R647" s="3"/>
      <c r="S647" s="3" t="s">
        <v>126</v>
      </c>
      <c r="T647" s="10" t="s">
        <v>126</v>
      </c>
      <c r="U647" s="10" t="b">
        <v>1</v>
      </c>
      <c r="V647" s="10" t="b">
        <v>0</v>
      </c>
      <c r="W647" s="25">
        <v>43492.47997685185</v>
      </c>
      <c r="X647" s="11">
        <v>3</v>
      </c>
      <c r="Y647" s="26">
        <v>43490</v>
      </c>
      <c r="Z647" s="26"/>
      <c r="AA647" s="51"/>
      <c r="AB647" s="4"/>
      <c r="AC647" t="str">
        <f t="shared" si="51"/>
        <v>NO</v>
      </c>
      <c r="AD647" t="str">
        <f t="shared" si="52"/>
        <v/>
      </c>
      <c r="AE647" t="str">
        <f t="shared" si="53"/>
        <v/>
      </c>
      <c r="AF647" t="str">
        <f t="shared" si="54"/>
        <v/>
      </c>
    </row>
    <row r="648" spans="1:32" x14ac:dyDescent="0.25">
      <c r="A648" s="13" t="str">
        <f t="shared" si="50"/>
        <v>76080-2</v>
      </c>
      <c r="B648" s="50">
        <v>76080</v>
      </c>
      <c r="C648" s="51" t="s">
        <v>135</v>
      </c>
      <c r="D648" s="50">
        <v>2</v>
      </c>
      <c r="E648" s="52">
        <v>1</v>
      </c>
      <c r="F648" s="53" t="s">
        <v>18</v>
      </c>
      <c r="G648" s="53">
        <v>43528</v>
      </c>
      <c r="H648" s="54">
        <v>1</v>
      </c>
      <c r="I648" s="52">
        <v>7</v>
      </c>
      <c r="J648" s="51" t="s">
        <v>128</v>
      </c>
      <c r="K648" s="51"/>
      <c r="L648" s="51" t="b">
        <v>0</v>
      </c>
      <c r="M648" s="13" t="s">
        <v>126</v>
      </c>
      <c r="N648" s="13" t="s">
        <v>126</v>
      </c>
      <c r="O648" s="13" t="s">
        <v>143</v>
      </c>
      <c r="P648" s="13" t="s">
        <v>143</v>
      </c>
      <c r="Q648" s="13" t="s">
        <v>143</v>
      </c>
      <c r="R648" s="13"/>
      <c r="S648" s="13" t="s">
        <v>126</v>
      </c>
      <c r="T648" s="15" t="s">
        <v>126</v>
      </c>
      <c r="U648" s="15" t="b">
        <v>1</v>
      </c>
      <c r="V648" s="15" t="b">
        <v>0</v>
      </c>
      <c r="W648" s="23">
        <v>43492.479768518519</v>
      </c>
      <c r="X648" s="16">
        <v>35</v>
      </c>
      <c r="Y648" s="24">
        <v>43490</v>
      </c>
      <c r="Z648" s="24"/>
      <c r="AA648" s="51"/>
      <c r="AB648" s="4"/>
      <c r="AC648" t="str">
        <f t="shared" si="51"/>
        <v>NO</v>
      </c>
      <c r="AD648" t="str">
        <f t="shared" si="52"/>
        <v/>
      </c>
      <c r="AE648" t="str">
        <f t="shared" si="53"/>
        <v/>
      </c>
      <c r="AF648" t="str">
        <f t="shared" si="54"/>
        <v/>
      </c>
    </row>
    <row r="649" spans="1:32" x14ac:dyDescent="0.25">
      <c r="A649" s="3" t="str">
        <f t="shared" si="50"/>
        <v>76080-21</v>
      </c>
      <c r="B649" s="50">
        <v>76080</v>
      </c>
      <c r="C649" s="51" t="s">
        <v>3079</v>
      </c>
      <c r="D649" s="50">
        <v>21</v>
      </c>
      <c r="E649" s="52">
        <v>1</v>
      </c>
      <c r="F649" s="53" t="s">
        <v>18</v>
      </c>
      <c r="G649" s="53">
        <v>43528</v>
      </c>
      <c r="H649" s="54">
        <v>2</v>
      </c>
      <c r="I649" s="52">
        <v>7</v>
      </c>
      <c r="J649" s="51" t="s">
        <v>128</v>
      </c>
      <c r="K649" s="51"/>
      <c r="L649" s="51" t="b">
        <v>0</v>
      </c>
      <c r="M649" s="3" t="s">
        <v>126</v>
      </c>
      <c r="N649" s="3" t="s">
        <v>126</v>
      </c>
      <c r="O649" s="3" t="s">
        <v>143</v>
      </c>
      <c r="P649" s="3" t="s">
        <v>143</v>
      </c>
      <c r="Q649" s="3" t="s">
        <v>143</v>
      </c>
      <c r="R649" s="3"/>
      <c r="S649" s="3" t="s">
        <v>126</v>
      </c>
      <c r="T649" s="10" t="s">
        <v>126</v>
      </c>
      <c r="U649" s="10" t="b">
        <v>1</v>
      </c>
      <c r="V649" s="10" t="b">
        <v>0</v>
      </c>
      <c r="W649" s="25">
        <v>43492.479988425926</v>
      </c>
      <c r="X649" s="11">
        <v>3</v>
      </c>
      <c r="Y649" s="26">
        <v>43490</v>
      </c>
      <c r="Z649" s="26"/>
      <c r="AA649" s="51"/>
      <c r="AB649" s="4"/>
      <c r="AC649" t="str">
        <f t="shared" si="51"/>
        <v>NO</v>
      </c>
      <c r="AD649" t="str">
        <f t="shared" si="52"/>
        <v/>
      </c>
      <c r="AE649" t="str">
        <f t="shared" si="53"/>
        <v/>
      </c>
      <c r="AF649" t="str">
        <f t="shared" si="54"/>
        <v/>
      </c>
    </row>
    <row r="650" spans="1:32" x14ac:dyDescent="0.25">
      <c r="A650" s="13" t="str">
        <f t="shared" si="50"/>
        <v>76080-22</v>
      </c>
      <c r="B650" s="50">
        <v>76080</v>
      </c>
      <c r="C650" s="51" t="s">
        <v>148</v>
      </c>
      <c r="D650" s="50">
        <v>22</v>
      </c>
      <c r="E650" s="52">
        <v>1</v>
      </c>
      <c r="F650" s="53" t="s">
        <v>18</v>
      </c>
      <c r="G650" s="53">
        <v>43528</v>
      </c>
      <c r="H650" s="54">
        <v>1</v>
      </c>
      <c r="I650" s="52">
        <v>7</v>
      </c>
      <c r="J650" s="51" t="s">
        <v>128</v>
      </c>
      <c r="K650" s="51" t="s">
        <v>156</v>
      </c>
      <c r="L650" s="51" t="b">
        <v>1</v>
      </c>
      <c r="M650" s="13" t="s">
        <v>126</v>
      </c>
      <c r="N650" s="13" t="s">
        <v>126</v>
      </c>
      <c r="O650" s="13" t="s">
        <v>143</v>
      </c>
      <c r="P650" s="13" t="s">
        <v>143</v>
      </c>
      <c r="Q650" s="13" t="s">
        <v>143</v>
      </c>
      <c r="R650" s="13"/>
      <c r="S650" s="13" t="s">
        <v>126</v>
      </c>
      <c r="T650" s="15" t="s">
        <v>125</v>
      </c>
      <c r="U650" s="15" t="b">
        <v>1</v>
      </c>
      <c r="V650" s="15" t="b">
        <v>0</v>
      </c>
      <c r="W650" s="23">
        <v>43492.480000000003</v>
      </c>
      <c r="X650" s="16">
        <v>3</v>
      </c>
      <c r="Y650" s="24">
        <v>43490</v>
      </c>
      <c r="Z650" s="24"/>
      <c r="AA650" s="51"/>
      <c r="AB650" s="4"/>
      <c r="AC650" t="str">
        <f t="shared" si="51"/>
        <v>NO</v>
      </c>
      <c r="AD650" t="str">
        <f t="shared" si="52"/>
        <v/>
      </c>
      <c r="AE650" t="str">
        <f t="shared" si="53"/>
        <v/>
      </c>
      <c r="AF650" t="str">
        <f t="shared" si="54"/>
        <v/>
      </c>
    </row>
    <row r="651" spans="1:32" x14ac:dyDescent="0.25">
      <c r="A651" s="3" t="str">
        <f t="shared" si="50"/>
        <v>76080-26</v>
      </c>
      <c r="B651" s="50">
        <v>76080</v>
      </c>
      <c r="C651" s="51" t="s">
        <v>135</v>
      </c>
      <c r="D651" s="50">
        <v>26</v>
      </c>
      <c r="E651" s="52">
        <v>1</v>
      </c>
      <c r="F651" s="53" t="s">
        <v>18</v>
      </c>
      <c r="G651" s="53">
        <v>43528</v>
      </c>
      <c r="H651" s="54">
        <v>1</v>
      </c>
      <c r="I651" s="52">
        <v>7</v>
      </c>
      <c r="J651" s="51" t="s">
        <v>128</v>
      </c>
      <c r="K651" s="51"/>
      <c r="L651" s="51" t="b">
        <v>0</v>
      </c>
      <c r="M651" s="3" t="s">
        <v>126</v>
      </c>
      <c r="N651" s="3" t="s">
        <v>126</v>
      </c>
      <c r="O651" s="3" t="s">
        <v>143</v>
      </c>
      <c r="P651" s="3" t="s">
        <v>143</v>
      </c>
      <c r="Q651" s="3" t="s">
        <v>143</v>
      </c>
      <c r="R651" s="3"/>
      <c r="S651" s="3" t="s">
        <v>126</v>
      </c>
      <c r="T651" s="10" t="s">
        <v>125</v>
      </c>
      <c r="U651" s="10" t="b">
        <v>1</v>
      </c>
      <c r="V651" s="10" t="b">
        <v>0</v>
      </c>
      <c r="W651" s="25">
        <v>43492.480011574073</v>
      </c>
      <c r="X651" s="11">
        <v>3</v>
      </c>
      <c r="Y651" s="26">
        <v>43490</v>
      </c>
      <c r="Z651" s="26"/>
      <c r="AA651" s="51"/>
      <c r="AB651" s="4"/>
      <c r="AC651" t="str">
        <f t="shared" si="51"/>
        <v>NO</v>
      </c>
      <c r="AD651" t="str">
        <f t="shared" si="52"/>
        <v/>
      </c>
      <c r="AE651" t="str">
        <f t="shared" si="53"/>
        <v/>
      </c>
      <c r="AF651" t="str">
        <f t="shared" si="54"/>
        <v/>
      </c>
    </row>
    <row r="652" spans="1:32" x14ac:dyDescent="0.25">
      <c r="A652" s="13" t="str">
        <f t="shared" si="50"/>
        <v>76080-27</v>
      </c>
      <c r="B652" s="50">
        <v>76080</v>
      </c>
      <c r="C652" s="51" t="s">
        <v>137</v>
      </c>
      <c r="D652" s="50">
        <v>27</v>
      </c>
      <c r="E652" s="52">
        <v>1</v>
      </c>
      <c r="F652" s="53" t="s">
        <v>18</v>
      </c>
      <c r="G652" s="53">
        <v>43528</v>
      </c>
      <c r="H652" s="54">
        <v>2</v>
      </c>
      <c r="I652" s="52">
        <v>7</v>
      </c>
      <c r="J652" s="51" t="s">
        <v>128</v>
      </c>
      <c r="K652" s="51"/>
      <c r="L652" s="51" t="b">
        <v>0</v>
      </c>
      <c r="M652" s="13" t="s">
        <v>126</v>
      </c>
      <c r="N652" s="13" t="s">
        <v>126</v>
      </c>
      <c r="O652" s="13" t="s">
        <v>143</v>
      </c>
      <c r="P652" s="13" t="s">
        <v>143</v>
      </c>
      <c r="Q652" s="13" t="s">
        <v>143</v>
      </c>
      <c r="R652" s="13"/>
      <c r="S652" s="13" t="s">
        <v>126</v>
      </c>
      <c r="T652" s="15" t="s">
        <v>125</v>
      </c>
      <c r="U652" s="15" t="b">
        <v>1</v>
      </c>
      <c r="V652" s="15" t="b">
        <v>0</v>
      </c>
      <c r="W652" s="23">
        <v>43492.480023148149</v>
      </c>
      <c r="X652" s="16"/>
      <c r="Y652" s="24">
        <v>43490</v>
      </c>
      <c r="Z652" s="24"/>
      <c r="AA652" s="51"/>
      <c r="AB652" s="4"/>
      <c r="AC652" t="str">
        <f t="shared" si="51"/>
        <v>NO</v>
      </c>
      <c r="AD652" t="str">
        <f t="shared" si="52"/>
        <v/>
      </c>
      <c r="AE652" t="str">
        <f t="shared" si="53"/>
        <v/>
      </c>
      <c r="AF652" t="str">
        <f t="shared" si="54"/>
        <v/>
      </c>
    </row>
    <row r="653" spans="1:32" x14ac:dyDescent="0.25">
      <c r="A653" s="3" t="str">
        <f t="shared" si="50"/>
        <v>76080-28</v>
      </c>
      <c r="B653" s="50">
        <v>76080</v>
      </c>
      <c r="C653" s="51" t="s">
        <v>2982</v>
      </c>
      <c r="D653" s="50">
        <v>28</v>
      </c>
      <c r="E653" s="52">
        <v>1</v>
      </c>
      <c r="F653" s="53" t="s">
        <v>18</v>
      </c>
      <c r="G653" s="53">
        <v>43528</v>
      </c>
      <c r="H653" s="54">
        <v>4</v>
      </c>
      <c r="I653" s="52">
        <v>7</v>
      </c>
      <c r="J653" s="51" t="s">
        <v>128</v>
      </c>
      <c r="K653" s="51"/>
      <c r="L653" s="51" t="b">
        <v>0</v>
      </c>
      <c r="M653" s="3" t="s">
        <v>126</v>
      </c>
      <c r="N653" s="3" t="s">
        <v>126</v>
      </c>
      <c r="O653" s="3" t="s">
        <v>143</v>
      </c>
      <c r="P653" s="3" t="s">
        <v>143</v>
      </c>
      <c r="Q653" s="3" t="s">
        <v>143</v>
      </c>
      <c r="R653" s="3"/>
      <c r="S653" s="3" t="s">
        <v>126</v>
      </c>
      <c r="T653" s="10" t="s">
        <v>125</v>
      </c>
      <c r="U653" s="10" t="b">
        <v>1</v>
      </c>
      <c r="V653" s="10" t="b">
        <v>0</v>
      </c>
      <c r="W653" s="25">
        <v>43492.480034722219</v>
      </c>
      <c r="X653" s="11"/>
      <c r="Y653" s="26">
        <v>43490</v>
      </c>
      <c r="Z653" s="26"/>
      <c r="AA653" s="51"/>
      <c r="AB653" s="4"/>
      <c r="AC653" t="str">
        <f t="shared" si="51"/>
        <v>NO</v>
      </c>
      <c r="AD653" t="str">
        <f t="shared" si="52"/>
        <v/>
      </c>
      <c r="AE653" t="str">
        <f t="shared" si="53"/>
        <v/>
      </c>
      <c r="AF653" t="str">
        <f t="shared" si="54"/>
        <v/>
      </c>
    </row>
    <row r="654" spans="1:32" x14ac:dyDescent="0.25">
      <c r="A654" s="13" t="str">
        <f t="shared" si="50"/>
        <v>76080-29</v>
      </c>
      <c r="B654" s="50">
        <v>76080</v>
      </c>
      <c r="C654" s="51" t="s">
        <v>3079</v>
      </c>
      <c r="D654" s="50">
        <v>29</v>
      </c>
      <c r="E654" s="52">
        <v>1</v>
      </c>
      <c r="F654" s="53" t="s">
        <v>18</v>
      </c>
      <c r="G654" s="53">
        <v>43528</v>
      </c>
      <c r="H654" s="54">
        <v>2</v>
      </c>
      <c r="I654" s="52">
        <v>7</v>
      </c>
      <c r="J654" s="51" t="s">
        <v>128</v>
      </c>
      <c r="K654" s="51"/>
      <c r="L654" s="51" t="b">
        <v>0</v>
      </c>
      <c r="M654" s="13" t="s">
        <v>126</v>
      </c>
      <c r="N654" s="13" t="s">
        <v>126</v>
      </c>
      <c r="O654" s="13" t="s">
        <v>143</v>
      </c>
      <c r="P654" s="13" t="s">
        <v>143</v>
      </c>
      <c r="Q654" s="13" t="s">
        <v>143</v>
      </c>
      <c r="R654" s="13"/>
      <c r="S654" s="13" t="s">
        <v>126</v>
      </c>
      <c r="T654" s="15" t="s">
        <v>125</v>
      </c>
      <c r="U654" s="15" t="b">
        <v>1</v>
      </c>
      <c r="V654" s="15" t="b">
        <v>0</v>
      </c>
      <c r="W654" s="23">
        <v>43492.480046296296</v>
      </c>
      <c r="X654" s="16"/>
      <c r="Y654" s="24">
        <v>43490</v>
      </c>
      <c r="Z654" s="24"/>
      <c r="AA654" s="51"/>
      <c r="AB654" s="4"/>
      <c r="AC654" t="str">
        <f t="shared" si="51"/>
        <v>NO</v>
      </c>
      <c r="AD654" t="str">
        <f t="shared" si="52"/>
        <v/>
      </c>
      <c r="AE654" t="str">
        <f t="shared" si="53"/>
        <v/>
      </c>
      <c r="AF654" t="str">
        <f t="shared" si="54"/>
        <v/>
      </c>
    </row>
    <row r="655" spans="1:32" x14ac:dyDescent="0.25">
      <c r="A655" s="3" t="str">
        <f t="shared" si="50"/>
        <v>76080-30</v>
      </c>
      <c r="B655" s="50">
        <v>76080</v>
      </c>
      <c r="C655" s="51" t="s">
        <v>135</v>
      </c>
      <c r="D655" s="50">
        <v>30</v>
      </c>
      <c r="E655" s="52">
        <v>1</v>
      </c>
      <c r="F655" s="53" t="s">
        <v>18</v>
      </c>
      <c r="G655" s="53">
        <v>43528</v>
      </c>
      <c r="H655" s="54">
        <v>1</v>
      </c>
      <c r="I655" s="52">
        <v>7</v>
      </c>
      <c r="J655" s="51" t="s">
        <v>128</v>
      </c>
      <c r="K655" s="51"/>
      <c r="L655" s="51" t="b">
        <v>0</v>
      </c>
      <c r="M655" s="3" t="s">
        <v>126</v>
      </c>
      <c r="N655" s="3" t="s">
        <v>126</v>
      </c>
      <c r="O655" s="3" t="s">
        <v>143</v>
      </c>
      <c r="P655" s="3" t="s">
        <v>143</v>
      </c>
      <c r="Q655" s="3" t="s">
        <v>143</v>
      </c>
      <c r="R655" s="3"/>
      <c r="S655" s="3" t="s">
        <v>126</v>
      </c>
      <c r="T655" s="10" t="s">
        <v>125</v>
      </c>
      <c r="U655" s="10" t="b">
        <v>1</v>
      </c>
      <c r="V655" s="10" t="b">
        <v>0</v>
      </c>
      <c r="W655" s="25">
        <v>43492.480046296296</v>
      </c>
      <c r="X655" s="11"/>
      <c r="Y655" s="26">
        <v>43490</v>
      </c>
      <c r="Z655" s="26"/>
      <c r="AA655" s="51"/>
      <c r="AB655" s="4"/>
      <c r="AC655" t="str">
        <f t="shared" si="51"/>
        <v>NO</v>
      </c>
      <c r="AD655" t="str">
        <f t="shared" si="52"/>
        <v/>
      </c>
      <c r="AE655" t="str">
        <f t="shared" si="53"/>
        <v/>
      </c>
      <c r="AF655" t="str">
        <f t="shared" si="54"/>
        <v/>
      </c>
    </row>
    <row r="656" spans="1:32" x14ac:dyDescent="0.25">
      <c r="A656" s="13" t="str">
        <f t="shared" si="50"/>
        <v>76080-3</v>
      </c>
      <c r="B656" s="50">
        <v>76080</v>
      </c>
      <c r="C656" s="51" t="s">
        <v>2835</v>
      </c>
      <c r="D656" s="50">
        <v>3</v>
      </c>
      <c r="E656" s="52">
        <v>1</v>
      </c>
      <c r="F656" s="53" t="s">
        <v>18</v>
      </c>
      <c r="G656" s="53">
        <v>43528</v>
      </c>
      <c r="H656" s="54">
        <v>2</v>
      </c>
      <c r="I656" s="52">
        <v>7</v>
      </c>
      <c r="J656" s="51" t="s">
        <v>128</v>
      </c>
      <c r="K656" s="51"/>
      <c r="L656" s="51" t="b">
        <v>0</v>
      </c>
      <c r="M656" s="13" t="s">
        <v>126</v>
      </c>
      <c r="N656" s="13" t="s">
        <v>126</v>
      </c>
      <c r="O656" s="13" t="s">
        <v>143</v>
      </c>
      <c r="P656" s="13" t="s">
        <v>143</v>
      </c>
      <c r="Q656" s="13" t="s">
        <v>143</v>
      </c>
      <c r="R656" s="13"/>
      <c r="S656" s="13" t="s">
        <v>126</v>
      </c>
      <c r="T656" s="15" t="s">
        <v>126</v>
      </c>
      <c r="U656" s="15" t="b">
        <v>1</v>
      </c>
      <c r="V656" s="15" t="b">
        <v>0</v>
      </c>
      <c r="W656" s="23">
        <v>43492.479780092595</v>
      </c>
      <c r="X656" s="16">
        <v>35</v>
      </c>
      <c r="Y656" s="24">
        <v>43490</v>
      </c>
      <c r="Z656" s="24"/>
      <c r="AA656" s="51"/>
      <c r="AB656" s="4"/>
      <c r="AC656" t="str">
        <f t="shared" si="51"/>
        <v>NO</v>
      </c>
      <c r="AD656" t="str">
        <f t="shared" si="52"/>
        <v/>
      </c>
      <c r="AE656" t="str">
        <f t="shared" si="53"/>
        <v/>
      </c>
      <c r="AF656" t="str">
        <f t="shared" si="54"/>
        <v/>
      </c>
    </row>
    <row r="657" spans="1:32" x14ac:dyDescent="0.25">
      <c r="A657" s="3" t="str">
        <f t="shared" si="50"/>
        <v>76080-31</v>
      </c>
      <c r="B657" s="50">
        <v>76080</v>
      </c>
      <c r="C657" s="51" t="s">
        <v>352</v>
      </c>
      <c r="D657" s="50">
        <v>31</v>
      </c>
      <c r="E657" s="52">
        <v>1</v>
      </c>
      <c r="F657" s="53" t="s">
        <v>18</v>
      </c>
      <c r="G657" s="53">
        <v>43528</v>
      </c>
      <c r="H657" s="54">
        <v>1</v>
      </c>
      <c r="I657" s="52">
        <v>7</v>
      </c>
      <c r="J657" s="51" t="s">
        <v>128</v>
      </c>
      <c r="K657" s="51"/>
      <c r="L657" s="51" t="b">
        <v>0</v>
      </c>
      <c r="M657" s="3" t="s">
        <v>126</v>
      </c>
      <c r="N657" s="3" t="s">
        <v>126</v>
      </c>
      <c r="O657" s="3" t="s">
        <v>143</v>
      </c>
      <c r="P657" s="3" t="s">
        <v>143</v>
      </c>
      <c r="Q657" s="3" t="s">
        <v>143</v>
      </c>
      <c r="R657" s="3"/>
      <c r="S657" s="3" t="s">
        <v>126</v>
      </c>
      <c r="T657" s="10" t="s">
        <v>125</v>
      </c>
      <c r="U657" s="10" t="b">
        <v>1</v>
      </c>
      <c r="V657" s="10" t="b">
        <v>0</v>
      </c>
      <c r="W657" s="25">
        <v>43492.480057870373</v>
      </c>
      <c r="X657" s="11"/>
      <c r="Y657" s="26">
        <v>43490</v>
      </c>
      <c r="Z657" s="26"/>
      <c r="AA657" s="51"/>
      <c r="AB657" s="4"/>
      <c r="AC657" t="str">
        <f t="shared" si="51"/>
        <v>NO</v>
      </c>
      <c r="AD657" t="str">
        <f t="shared" si="52"/>
        <v/>
      </c>
      <c r="AE657" t="str">
        <f t="shared" si="53"/>
        <v/>
      </c>
      <c r="AF657" t="str">
        <f t="shared" si="54"/>
        <v/>
      </c>
    </row>
    <row r="658" spans="1:32" x14ac:dyDescent="0.25">
      <c r="A658" s="13" t="str">
        <f t="shared" si="50"/>
        <v>76080-32</v>
      </c>
      <c r="B658" s="50">
        <v>76080</v>
      </c>
      <c r="C658" s="51" t="s">
        <v>347</v>
      </c>
      <c r="D658" s="50">
        <v>32</v>
      </c>
      <c r="E658" s="52">
        <v>1</v>
      </c>
      <c r="F658" s="53" t="s">
        <v>18</v>
      </c>
      <c r="G658" s="53">
        <v>43528</v>
      </c>
      <c r="H658" s="54">
        <v>2</v>
      </c>
      <c r="I658" s="52">
        <v>7</v>
      </c>
      <c r="J658" s="51" t="s">
        <v>128</v>
      </c>
      <c r="K658" s="51"/>
      <c r="L658" s="51" t="b">
        <v>0</v>
      </c>
      <c r="M658" s="13" t="s">
        <v>126</v>
      </c>
      <c r="N658" s="13" t="s">
        <v>126</v>
      </c>
      <c r="O658" s="13" t="s">
        <v>143</v>
      </c>
      <c r="P658" s="13" t="s">
        <v>143</v>
      </c>
      <c r="Q658" s="13" t="s">
        <v>143</v>
      </c>
      <c r="R658" s="13"/>
      <c r="S658" s="13" t="s">
        <v>126</v>
      </c>
      <c r="T658" s="15" t="s">
        <v>125</v>
      </c>
      <c r="U658" s="15" t="b">
        <v>1</v>
      </c>
      <c r="V658" s="15" t="b">
        <v>0</v>
      </c>
      <c r="W658" s="23">
        <v>43492.480069444442</v>
      </c>
      <c r="X658" s="16"/>
      <c r="Y658" s="24">
        <v>43490</v>
      </c>
      <c r="Z658" s="24"/>
      <c r="AA658" s="51"/>
      <c r="AB658" s="4"/>
      <c r="AC658" t="str">
        <f t="shared" si="51"/>
        <v>NO</v>
      </c>
      <c r="AD658" t="str">
        <f t="shared" si="52"/>
        <v/>
      </c>
      <c r="AE658" t="str">
        <f t="shared" si="53"/>
        <v/>
      </c>
      <c r="AF658" t="str">
        <f t="shared" si="54"/>
        <v/>
      </c>
    </row>
    <row r="659" spans="1:32" x14ac:dyDescent="0.25">
      <c r="A659" s="3" t="str">
        <f t="shared" si="50"/>
        <v>76080-34</v>
      </c>
      <c r="B659" s="50">
        <v>76080</v>
      </c>
      <c r="C659" s="51" t="s">
        <v>352</v>
      </c>
      <c r="D659" s="50">
        <v>34</v>
      </c>
      <c r="E659" s="52">
        <v>1</v>
      </c>
      <c r="F659" s="53" t="s">
        <v>18</v>
      </c>
      <c r="G659" s="53">
        <v>43528</v>
      </c>
      <c r="H659" s="54">
        <v>1</v>
      </c>
      <c r="I659" s="52">
        <v>7</v>
      </c>
      <c r="J659" s="51" t="s">
        <v>128</v>
      </c>
      <c r="K659" s="51"/>
      <c r="L659" s="51" t="b">
        <v>0</v>
      </c>
      <c r="M659" s="3" t="s">
        <v>126</v>
      </c>
      <c r="N659" s="3" t="s">
        <v>126</v>
      </c>
      <c r="O659" s="3" t="s">
        <v>143</v>
      </c>
      <c r="P659" s="3" t="s">
        <v>143</v>
      </c>
      <c r="Q659" s="3" t="s">
        <v>143</v>
      </c>
      <c r="R659" s="3"/>
      <c r="S659" s="3" t="s">
        <v>126</v>
      </c>
      <c r="T659" s="10" t="s">
        <v>125</v>
      </c>
      <c r="U659" s="10" t="b">
        <v>1</v>
      </c>
      <c r="V659" s="10" t="b">
        <v>0</v>
      </c>
      <c r="W659" s="25">
        <v>43492.480081018519</v>
      </c>
      <c r="X659" s="11"/>
      <c r="Y659" s="26">
        <v>43490</v>
      </c>
      <c r="Z659" s="26"/>
      <c r="AA659" s="51"/>
      <c r="AB659" s="4"/>
      <c r="AC659" t="str">
        <f t="shared" si="51"/>
        <v>NO</v>
      </c>
      <c r="AD659" t="str">
        <f t="shared" si="52"/>
        <v/>
      </c>
      <c r="AE659" t="str">
        <f t="shared" si="53"/>
        <v/>
      </c>
      <c r="AF659" t="str">
        <f t="shared" si="54"/>
        <v/>
      </c>
    </row>
    <row r="660" spans="1:32" x14ac:dyDescent="0.25">
      <c r="A660" s="13" t="str">
        <f t="shared" si="50"/>
        <v>76080-35</v>
      </c>
      <c r="B660" s="50">
        <v>76080</v>
      </c>
      <c r="C660" s="51" t="s">
        <v>347</v>
      </c>
      <c r="D660" s="50">
        <v>35</v>
      </c>
      <c r="E660" s="52">
        <v>1</v>
      </c>
      <c r="F660" s="53" t="s">
        <v>18</v>
      </c>
      <c r="G660" s="53">
        <v>43528</v>
      </c>
      <c r="H660" s="54">
        <v>2</v>
      </c>
      <c r="I660" s="52">
        <v>7</v>
      </c>
      <c r="J660" s="51" t="s">
        <v>128</v>
      </c>
      <c r="K660" s="51"/>
      <c r="L660" s="51" t="b">
        <v>0</v>
      </c>
      <c r="M660" s="13" t="s">
        <v>126</v>
      </c>
      <c r="N660" s="13" t="s">
        <v>126</v>
      </c>
      <c r="O660" s="13" t="s">
        <v>143</v>
      </c>
      <c r="P660" s="13" t="s">
        <v>143</v>
      </c>
      <c r="Q660" s="13" t="s">
        <v>143</v>
      </c>
      <c r="R660" s="13"/>
      <c r="S660" s="13" t="s">
        <v>126</v>
      </c>
      <c r="T660" s="15" t="s">
        <v>125</v>
      </c>
      <c r="U660" s="15" t="b">
        <v>1</v>
      </c>
      <c r="V660" s="15" t="b">
        <v>0</v>
      </c>
      <c r="W660" s="23">
        <v>43492.480092592596</v>
      </c>
      <c r="X660" s="16"/>
      <c r="Y660" s="24">
        <v>43490</v>
      </c>
      <c r="Z660" s="24"/>
      <c r="AA660" s="51"/>
      <c r="AB660" s="4"/>
      <c r="AC660" t="str">
        <f t="shared" si="51"/>
        <v>NO</v>
      </c>
      <c r="AD660" t="str">
        <f t="shared" si="52"/>
        <v/>
      </c>
      <c r="AE660" t="str">
        <f t="shared" si="53"/>
        <v/>
      </c>
      <c r="AF660" t="str">
        <f t="shared" si="54"/>
        <v/>
      </c>
    </row>
    <row r="661" spans="1:32" x14ac:dyDescent="0.25">
      <c r="A661" s="3" t="str">
        <f t="shared" si="50"/>
        <v>76080-36</v>
      </c>
      <c r="B661" s="50">
        <v>76080</v>
      </c>
      <c r="C661" s="51" t="s">
        <v>330</v>
      </c>
      <c r="D661" s="50">
        <v>36</v>
      </c>
      <c r="E661" s="52">
        <v>1</v>
      </c>
      <c r="F661" s="53" t="s">
        <v>18</v>
      </c>
      <c r="G661" s="53">
        <v>43528</v>
      </c>
      <c r="H661" s="54">
        <v>1</v>
      </c>
      <c r="I661" s="52">
        <v>7</v>
      </c>
      <c r="J661" s="51" t="s">
        <v>128</v>
      </c>
      <c r="K661" s="51" t="s">
        <v>156</v>
      </c>
      <c r="L661" s="51" t="b">
        <v>1</v>
      </c>
      <c r="M661" s="3" t="s">
        <v>126</v>
      </c>
      <c r="N661" s="3" t="s">
        <v>126</v>
      </c>
      <c r="O661" s="3" t="s">
        <v>143</v>
      </c>
      <c r="P661" s="3" t="s">
        <v>143</v>
      </c>
      <c r="Q661" s="3" t="s">
        <v>143</v>
      </c>
      <c r="R661" s="3"/>
      <c r="S661" s="3" t="s">
        <v>126</v>
      </c>
      <c r="T661" s="10" t="s">
        <v>125</v>
      </c>
      <c r="U661" s="10" t="b">
        <v>1</v>
      </c>
      <c r="V661" s="10" t="b">
        <v>0</v>
      </c>
      <c r="W661" s="25">
        <v>43492.480104166665</v>
      </c>
      <c r="X661" s="11"/>
      <c r="Y661" s="26">
        <v>43490</v>
      </c>
      <c r="Z661" s="12"/>
      <c r="AA661" s="51"/>
      <c r="AB661" s="4"/>
      <c r="AC661" t="str">
        <f t="shared" si="51"/>
        <v>NO</v>
      </c>
      <c r="AD661" t="str">
        <f t="shared" si="52"/>
        <v/>
      </c>
      <c r="AE661" t="str">
        <f t="shared" si="53"/>
        <v/>
      </c>
      <c r="AF661" t="str">
        <f t="shared" si="54"/>
        <v/>
      </c>
    </row>
    <row r="662" spans="1:32" x14ac:dyDescent="0.25">
      <c r="A662" s="13" t="str">
        <f t="shared" si="50"/>
        <v>76080-37</v>
      </c>
      <c r="B662" s="50">
        <v>76080</v>
      </c>
      <c r="C662" s="51" t="s">
        <v>330</v>
      </c>
      <c r="D662" s="50">
        <v>37</v>
      </c>
      <c r="E662" s="52">
        <v>1</v>
      </c>
      <c r="F662" s="53" t="s">
        <v>18</v>
      </c>
      <c r="G662" s="53">
        <v>43528</v>
      </c>
      <c r="H662" s="54">
        <v>1</v>
      </c>
      <c r="I662" s="52">
        <v>7</v>
      </c>
      <c r="J662" s="51" t="s">
        <v>128</v>
      </c>
      <c r="K662" s="51"/>
      <c r="L662" s="51" t="b">
        <v>0</v>
      </c>
      <c r="M662" s="13" t="s">
        <v>126</v>
      </c>
      <c r="N662" s="13" t="s">
        <v>126</v>
      </c>
      <c r="O662" s="13" t="s">
        <v>143</v>
      </c>
      <c r="P662" s="13" t="s">
        <v>143</v>
      </c>
      <c r="Q662" s="13" t="s">
        <v>143</v>
      </c>
      <c r="R662" s="13"/>
      <c r="S662" s="13" t="s">
        <v>126</v>
      </c>
      <c r="T662" s="15" t="s">
        <v>125</v>
      </c>
      <c r="U662" s="15" t="b">
        <v>1</v>
      </c>
      <c r="V662" s="15" t="b">
        <v>0</v>
      </c>
      <c r="W662" s="23">
        <v>43492.480115740742</v>
      </c>
      <c r="X662" s="16"/>
      <c r="Y662" s="24">
        <v>43490</v>
      </c>
      <c r="Z662" s="17"/>
      <c r="AA662" s="51"/>
      <c r="AB662" s="4"/>
      <c r="AC662" t="str">
        <f t="shared" si="51"/>
        <v>NO</v>
      </c>
      <c r="AD662" t="str">
        <f t="shared" si="52"/>
        <v/>
      </c>
      <c r="AE662" t="str">
        <f t="shared" si="53"/>
        <v/>
      </c>
      <c r="AF662" t="str">
        <f t="shared" si="54"/>
        <v/>
      </c>
    </row>
    <row r="663" spans="1:32" x14ac:dyDescent="0.25">
      <c r="A663" s="3" t="str">
        <f t="shared" si="50"/>
        <v>76080-5</v>
      </c>
      <c r="B663" s="50">
        <v>76080</v>
      </c>
      <c r="C663" s="51" t="s">
        <v>330</v>
      </c>
      <c r="D663" s="50">
        <v>5</v>
      </c>
      <c r="E663" s="52">
        <v>1</v>
      </c>
      <c r="F663" s="53" t="s">
        <v>18</v>
      </c>
      <c r="G663" s="53">
        <v>43528</v>
      </c>
      <c r="H663" s="54">
        <v>1</v>
      </c>
      <c r="I663" s="52">
        <v>7</v>
      </c>
      <c r="J663" s="51" t="s">
        <v>128</v>
      </c>
      <c r="K663" s="51"/>
      <c r="L663" s="51" t="b">
        <v>0</v>
      </c>
      <c r="M663" s="3" t="s">
        <v>126</v>
      </c>
      <c r="N663" s="3" t="s">
        <v>126</v>
      </c>
      <c r="O663" s="3" t="s">
        <v>143</v>
      </c>
      <c r="P663" s="3" t="s">
        <v>143</v>
      </c>
      <c r="Q663" s="3" t="s">
        <v>143</v>
      </c>
      <c r="R663" s="3"/>
      <c r="S663" s="3" t="s">
        <v>126</v>
      </c>
      <c r="T663" s="10" t="s">
        <v>126</v>
      </c>
      <c r="U663" s="10" t="b">
        <v>1</v>
      </c>
      <c r="V663" s="10" t="b">
        <v>0</v>
      </c>
      <c r="W663" s="25">
        <v>43492.479791666665</v>
      </c>
      <c r="X663" s="11">
        <v>53</v>
      </c>
      <c r="Y663" s="26">
        <v>43490</v>
      </c>
      <c r="Z663" s="12"/>
      <c r="AA663" s="51"/>
      <c r="AB663" s="4"/>
      <c r="AC663" t="str">
        <f t="shared" si="51"/>
        <v>NO</v>
      </c>
      <c r="AD663" t="str">
        <f t="shared" si="52"/>
        <v/>
      </c>
      <c r="AE663" t="str">
        <f t="shared" si="53"/>
        <v/>
      </c>
      <c r="AF663" t="str">
        <f t="shared" si="54"/>
        <v/>
      </c>
    </row>
    <row r="664" spans="1:32" x14ac:dyDescent="0.25">
      <c r="A664" s="13" t="str">
        <f t="shared" si="50"/>
        <v>76080-6</v>
      </c>
      <c r="B664" s="50">
        <v>76080</v>
      </c>
      <c r="C664" s="51" t="s">
        <v>330</v>
      </c>
      <c r="D664" s="50">
        <v>6</v>
      </c>
      <c r="E664" s="52">
        <v>1</v>
      </c>
      <c r="F664" s="53" t="s">
        <v>18</v>
      </c>
      <c r="G664" s="53">
        <v>43528</v>
      </c>
      <c r="H664" s="54">
        <v>1</v>
      </c>
      <c r="I664" s="52">
        <v>7</v>
      </c>
      <c r="J664" s="51" t="s">
        <v>128</v>
      </c>
      <c r="K664" s="51"/>
      <c r="L664" s="51" t="b">
        <v>0</v>
      </c>
      <c r="M664" s="13" t="s">
        <v>126</v>
      </c>
      <c r="N664" s="13" t="s">
        <v>126</v>
      </c>
      <c r="O664" s="13" t="s">
        <v>143</v>
      </c>
      <c r="P664" s="13" t="s">
        <v>143</v>
      </c>
      <c r="Q664" s="13" t="s">
        <v>143</v>
      </c>
      <c r="R664" s="13"/>
      <c r="S664" s="13" t="s">
        <v>126</v>
      </c>
      <c r="T664" s="15" t="s">
        <v>126</v>
      </c>
      <c r="U664" s="15" t="b">
        <v>1</v>
      </c>
      <c r="V664" s="15" t="b">
        <v>0</v>
      </c>
      <c r="W664" s="23">
        <v>43492.479803240742</v>
      </c>
      <c r="X664" s="16">
        <v>53</v>
      </c>
      <c r="Y664" s="24">
        <v>43490</v>
      </c>
      <c r="Z664" s="17"/>
      <c r="AA664" s="51"/>
      <c r="AB664" s="4"/>
      <c r="AC664" t="str">
        <f t="shared" si="51"/>
        <v>NO</v>
      </c>
      <c r="AD664" t="str">
        <f t="shared" si="52"/>
        <v/>
      </c>
      <c r="AE664" t="str">
        <f t="shared" si="53"/>
        <v/>
      </c>
      <c r="AF664" t="str">
        <f t="shared" si="54"/>
        <v/>
      </c>
    </row>
    <row r="665" spans="1:32" x14ac:dyDescent="0.25">
      <c r="A665" s="3" t="str">
        <f t="shared" si="50"/>
        <v>76080-7</v>
      </c>
      <c r="B665" s="50">
        <v>76080</v>
      </c>
      <c r="C665" s="51" t="s">
        <v>330</v>
      </c>
      <c r="D665" s="50">
        <v>7</v>
      </c>
      <c r="E665" s="52">
        <v>1</v>
      </c>
      <c r="F665" s="53" t="s">
        <v>18</v>
      </c>
      <c r="G665" s="53">
        <v>43528</v>
      </c>
      <c r="H665" s="54">
        <v>1</v>
      </c>
      <c r="I665" s="52">
        <v>7</v>
      </c>
      <c r="J665" s="51" t="s">
        <v>128</v>
      </c>
      <c r="K665" s="51"/>
      <c r="L665" s="51" t="b">
        <v>0</v>
      </c>
      <c r="M665" s="3" t="s">
        <v>126</v>
      </c>
      <c r="N665" s="3" t="s">
        <v>126</v>
      </c>
      <c r="O665" s="3" t="s">
        <v>143</v>
      </c>
      <c r="P665" s="3" t="s">
        <v>143</v>
      </c>
      <c r="Q665" s="3" t="s">
        <v>143</v>
      </c>
      <c r="R665" s="3"/>
      <c r="S665" s="3" t="s">
        <v>126</v>
      </c>
      <c r="T665" s="10" t="s">
        <v>126</v>
      </c>
      <c r="U665" s="10" t="b">
        <v>1</v>
      </c>
      <c r="V665" s="10" t="b">
        <v>0</v>
      </c>
      <c r="W665" s="25">
        <v>43492.479826388888</v>
      </c>
      <c r="X665" s="11">
        <v>53</v>
      </c>
      <c r="Y665" s="26">
        <v>43490</v>
      </c>
      <c r="Z665" s="12"/>
      <c r="AA665" s="51"/>
      <c r="AB665" s="4"/>
      <c r="AC665" t="str">
        <f t="shared" si="51"/>
        <v>NO</v>
      </c>
      <c r="AD665" t="str">
        <f t="shared" si="52"/>
        <v/>
      </c>
      <c r="AE665" t="str">
        <f t="shared" si="53"/>
        <v/>
      </c>
      <c r="AF665" t="str">
        <f t="shared" si="54"/>
        <v/>
      </c>
    </row>
    <row r="666" spans="1:32" x14ac:dyDescent="0.25">
      <c r="A666" s="13" t="str">
        <f t="shared" si="50"/>
        <v>76080-8</v>
      </c>
      <c r="B666" s="50">
        <v>76080</v>
      </c>
      <c r="C666" s="51" t="s">
        <v>352</v>
      </c>
      <c r="D666" s="50">
        <v>8</v>
      </c>
      <c r="E666" s="52">
        <v>1</v>
      </c>
      <c r="F666" s="53" t="s">
        <v>18</v>
      </c>
      <c r="G666" s="53">
        <v>43528</v>
      </c>
      <c r="H666" s="54">
        <v>1</v>
      </c>
      <c r="I666" s="52">
        <v>7</v>
      </c>
      <c r="J666" s="51" t="s">
        <v>128</v>
      </c>
      <c r="K666" s="51"/>
      <c r="L666" s="51" t="b">
        <v>0</v>
      </c>
      <c r="M666" s="13" t="s">
        <v>126</v>
      </c>
      <c r="N666" s="13" t="s">
        <v>126</v>
      </c>
      <c r="O666" s="13" t="s">
        <v>143</v>
      </c>
      <c r="P666" s="13" t="s">
        <v>143</v>
      </c>
      <c r="Q666" s="13" t="s">
        <v>143</v>
      </c>
      <c r="R666" s="13"/>
      <c r="S666" s="13" t="s">
        <v>126</v>
      </c>
      <c r="T666" s="15" t="s">
        <v>126</v>
      </c>
      <c r="U666" s="15" t="b">
        <v>1</v>
      </c>
      <c r="V666" s="15" t="b">
        <v>0</v>
      </c>
      <c r="W666" s="23">
        <v>43492.479837962965</v>
      </c>
      <c r="X666" s="16">
        <v>53</v>
      </c>
      <c r="Y666" s="24">
        <v>43490</v>
      </c>
      <c r="Z666" s="17"/>
      <c r="AA666" s="51"/>
      <c r="AB666" s="4"/>
      <c r="AC666" t="str">
        <f t="shared" si="51"/>
        <v>NO</v>
      </c>
      <c r="AD666" t="str">
        <f t="shared" si="52"/>
        <v/>
      </c>
      <c r="AE666" t="str">
        <f t="shared" si="53"/>
        <v/>
      </c>
      <c r="AF666" t="str">
        <f t="shared" si="54"/>
        <v/>
      </c>
    </row>
    <row r="667" spans="1:32" x14ac:dyDescent="0.25">
      <c r="A667" s="3" t="str">
        <f t="shared" si="50"/>
        <v>76080-9</v>
      </c>
      <c r="B667" s="50">
        <v>76080</v>
      </c>
      <c r="C667" s="51" t="s">
        <v>352</v>
      </c>
      <c r="D667" s="50">
        <v>9</v>
      </c>
      <c r="E667" s="52">
        <v>1</v>
      </c>
      <c r="F667" s="53" t="s">
        <v>18</v>
      </c>
      <c r="G667" s="53">
        <v>43528</v>
      </c>
      <c r="H667" s="54">
        <v>1</v>
      </c>
      <c r="I667" s="52">
        <v>7</v>
      </c>
      <c r="J667" s="51" t="s">
        <v>128</v>
      </c>
      <c r="K667" s="51"/>
      <c r="L667" s="51" t="b">
        <v>0</v>
      </c>
      <c r="M667" s="3" t="s">
        <v>126</v>
      </c>
      <c r="N667" s="3" t="s">
        <v>126</v>
      </c>
      <c r="O667" s="3" t="s">
        <v>143</v>
      </c>
      <c r="P667" s="3" t="s">
        <v>143</v>
      </c>
      <c r="Q667" s="3" t="s">
        <v>143</v>
      </c>
      <c r="R667" s="3"/>
      <c r="S667" s="3" t="s">
        <v>126</v>
      </c>
      <c r="T667" s="10" t="s">
        <v>126</v>
      </c>
      <c r="U667" s="10" t="b">
        <v>1</v>
      </c>
      <c r="V667" s="10" t="b">
        <v>0</v>
      </c>
      <c r="W667" s="25">
        <v>43492.479837962965</v>
      </c>
      <c r="X667" s="11">
        <v>33</v>
      </c>
      <c r="Y667" s="26">
        <v>43490</v>
      </c>
      <c r="Z667" s="12"/>
      <c r="AA667" s="51"/>
      <c r="AB667" s="4"/>
      <c r="AC667" t="str">
        <f t="shared" si="51"/>
        <v>NO</v>
      </c>
      <c r="AD667" t="str">
        <f t="shared" si="52"/>
        <v/>
      </c>
      <c r="AE667" t="str">
        <f t="shared" si="53"/>
        <v/>
      </c>
      <c r="AF667" t="str">
        <f t="shared" si="54"/>
        <v/>
      </c>
    </row>
    <row r="668" spans="1:32" x14ac:dyDescent="0.25">
      <c r="A668" s="13" t="str">
        <f t="shared" si="50"/>
        <v>76093-2</v>
      </c>
      <c r="B668" s="50">
        <v>76093</v>
      </c>
      <c r="C668" s="51" t="s">
        <v>3080</v>
      </c>
      <c r="D668" s="50">
        <v>2</v>
      </c>
      <c r="E668" s="52">
        <v>1</v>
      </c>
      <c r="F668" s="53" t="s">
        <v>18</v>
      </c>
      <c r="G668" s="53">
        <v>43508</v>
      </c>
      <c r="H668" s="54">
        <v>1</v>
      </c>
      <c r="I668" s="52">
        <v>12</v>
      </c>
      <c r="J668" s="51" t="s">
        <v>31</v>
      </c>
      <c r="K668" s="51"/>
      <c r="L668" s="51" t="b">
        <v>0</v>
      </c>
      <c r="M668" s="13" t="s">
        <v>126</v>
      </c>
      <c r="N668" s="13"/>
      <c r="O668" s="13" t="s">
        <v>143</v>
      </c>
      <c r="P668" s="13" t="s">
        <v>143</v>
      </c>
      <c r="Q668" s="13"/>
      <c r="R668" s="13"/>
      <c r="S668" s="13" t="s">
        <v>126</v>
      </c>
      <c r="T668" s="15" t="s">
        <v>125</v>
      </c>
      <c r="U668" s="15" t="b">
        <v>0</v>
      </c>
      <c r="V668" s="15" t="b">
        <v>0</v>
      </c>
      <c r="W668" s="23"/>
      <c r="X668" s="16"/>
      <c r="Y668" s="24"/>
      <c r="Z668" s="17" t="s">
        <v>271</v>
      </c>
      <c r="AA668" s="51"/>
      <c r="AB668" s="4"/>
      <c r="AC668" t="str">
        <f t="shared" si="51"/>
        <v>NO</v>
      </c>
      <c r="AD668" t="str">
        <f t="shared" si="52"/>
        <v>Material</v>
      </c>
      <c r="AE668" t="str">
        <f t="shared" si="53"/>
        <v>+Cartridge</v>
      </c>
      <c r="AF668" t="str">
        <f t="shared" si="54"/>
        <v>Material+Cartridge</v>
      </c>
    </row>
    <row r="669" spans="1:32" x14ac:dyDescent="0.25">
      <c r="A669" s="3" t="str">
        <f t="shared" si="50"/>
        <v>76134-10</v>
      </c>
      <c r="B669" s="50">
        <v>76134</v>
      </c>
      <c r="C669" s="51" t="s">
        <v>345</v>
      </c>
      <c r="D669" s="50">
        <v>10</v>
      </c>
      <c r="E669" s="52">
        <v>1</v>
      </c>
      <c r="F669" s="53" t="s">
        <v>18</v>
      </c>
      <c r="G669" s="53">
        <v>43579</v>
      </c>
      <c r="H669" s="54">
        <v>5</v>
      </c>
      <c r="I669" s="52">
        <v>4</v>
      </c>
      <c r="J669" s="51" t="s">
        <v>27</v>
      </c>
      <c r="K669" s="51"/>
      <c r="L669" s="51" t="b">
        <v>0</v>
      </c>
      <c r="M669" s="3"/>
      <c r="N669" s="3"/>
      <c r="O669" s="3"/>
      <c r="P669" s="3"/>
      <c r="Q669" s="3"/>
      <c r="R669" s="3"/>
      <c r="S669" s="3"/>
      <c r="T669" s="10" t="s">
        <v>125</v>
      </c>
      <c r="U669" s="10" t="b">
        <v>0</v>
      </c>
      <c r="V669" s="10" t="b">
        <v>0</v>
      </c>
      <c r="W669" s="25"/>
      <c r="X669" s="11"/>
      <c r="Y669" s="26"/>
      <c r="Z669" s="12"/>
      <c r="AA669" s="51"/>
      <c r="AB669" s="4"/>
      <c r="AC669" t="str">
        <f t="shared" si="51"/>
        <v>NO</v>
      </c>
      <c r="AD669" t="str">
        <f t="shared" si="52"/>
        <v>Material</v>
      </c>
      <c r="AE669" t="str">
        <f t="shared" si="53"/>
        <v>+Cartridge</v>
      </c>
      <c r="AF669" t="str">
        <f t="shared" si="54"/>
        <v>Material+Cartridge</v>
      </c>
    </row>
    <row r="670" spans="1:32" x14ac:dyDescent="0.25">
      <c r="A670" s="13" t="str">
        <f t="shared" si="50"/>
        <v>76134-1</v>
      </c>
      <c r="B670" s="50">
        <v>76134</v>
      </c>
      <c r="C670" s="51" t="s">
        <v>263</v>
      </c>
      <c r="D670" s="50">
        <v>1</v>
      </c>
      <c r="E670" s="52">
        <v>1</v>
      </c>
      <c r="F670" s="53" t="s">
        <v>18</v>
      </c>
      <c r="G670" s="53">
        <v>43579</v>
      </c>
      <c r="H670" s="54">
        <v>6</v>
      </c>
      <c r="I670" s="52">
        <v>4</v>
      </c>
      <c r="J670" s="51" t="s">
        <v>27</v>
      </c>
      <c r="K670" s="51"/>
      <c r="L670" s="51" t="b">
        <v>0</v>
      </c>
      <c r="M670" s="13"/>
      <c r="N670" s="13"/>
      <c r="O670" s="13"/>
      <c r="P670" s="13"/>
      <c r="Q670" s="13"/>
      <c r="R670" s="13"/>
      <c r="S670" s="13"/>
      <c r="T670" s="15" t="s">
        <v>130</v>
      </c>
      <c r="U670" s="15" t="b">
        <v>0</v>
      </c>
      <c r="V670" s="15" t="b">
        <v>0</v>
      </c>
      <c r="W670" s="23"/>
      <c r="X670" s="16"/>
      <c r="Y670" s="24"/>
      <c r="Z670" s="17"/>
      <c r="AA670" s="51"/>
      <c r="AB670" s="4"/>
      <c r="AC670" t="str">
        <f t="shared" si="51"/>
        <v>NO</v>
      </c>
      <c r="AD670" t="str">
        <f t="shared" si="52"/>
        <v>Material</v>
      </c>
      <c r="AE670" t="str">
        <f t="shared" si="53"/>
        <v>+Cartridge</v>
      </c>
      <c r="AF670" t="str">
        <f t="shared" si="54"/>
        <v>Material+Cartridge</v>
      </c>
    </row>
    <row r="671" spans="1:32" x14ac:dyDescent="0.25">
      <c r="A671" s="3" t="str">
        <f t="shared" si="50"/>
        <v>76134-11</v>
      </c>
      <c r="B671" s="50">
        <v>76134</v>
      </c>
      <c r="C671" s="51" t="s">
        <v>346</v>
      </c>
      <c r="D671" s="50">
        <v>11</v>
      </c>
      <c r="E671" s="52">
        <v>1</v>
      </c>
      <c r="F671" s="53" t="s">
        <v>18</v>
      </c>
      <c r="G671" s="53">
        <v>43579</v>
      </c>
      <c r="H671" s="54">
        <v>5</v>
      </c>
      <c r="I671" s="52">
        <v>4</v>
      </c>
      <c r="J671" s="51" t="s">
        <v>27</v>
      </c>
      <c r="K671" s="51"/>
      <c r="L671" s="51" t="b">
        <v>0</v>
      </c>
      <c r="M671" s="3"/>
      <c r="N671" s="3"/>
      <c r="O671" s="3"/>
      <c r="P671" s="3"/>
      <c r="Q671" s="3"/>
      <c r="R671" s="3"/>
      <c r="S671" s="3"/>
      <c r="T671" s="10" t="s">
        <v>125</v>
      </c>
      <c r="U671" s="10" t="b">
        <v>0</v>
      </c>
      <c r="V671" s="10" t="b">
        <v>0</v>
      </c>
      <c r="W671" s="25"/>
      <c r="X671" s="11"/>
      <c r="Y671" s="26"/>
      <c r="Z671" s="12"/>
      <c r="AA671" s="51"/>
      <c r="AB671" s="4"/>
      <c r="AC671" t="str">
        <f t="shared" si="51"/>
        <v>NO</v>
      </c>
      <c r="AD671" t="str">
        <f t="shared" si="52"/>
        <v>Material</v>
      </c>
      <c r="AE671" t="str">
        <f t="shared" si="53"/>
        <v>+Cartridge</v>
      </c>
      <c r="AF671" t="str">
        <f t="shared" si="54"/>
        <v>Material+Cartridge</v>
      </c>
    </row>
    <row r="672" spans="1:32" x14ac:dyDescent="0.25">
      <c r="A672" s="13" t="str">
        <f t="shared" si="50"/>
        <v>76134-12</v>
      </c>
      <c r="B672" s="50">
        <v>76134</v>
      </c>
      <c r="C672" s="51" t="s">
        <v>148</v>
      </c>
      <c r="D672" s="50">
        <v>12</v>
      </c>
      <c r="E672" s="52">
        <v>1</v>
      </c>
      <c r="F672" s="53" t="s">
        <v>18</v>
      </c>
      <c r="G672" s="53">
        <v>43579</v>
      </c>
      <c r="H672" s="54">
        <v>1</v>
      </c>
      <c r="I672" s="52">
        <v>4</v>
      </c>
      <c r="J672" s="51" t="s">
        <v>27</v>
      </c>
      <c r="K672" s="51"/>
      <c r="L672" s="51" t="b">
        <v>0</v>
      </c>
      <c r="M672" s="13"/>
      <c r="N672" s="13"/>
      <c r="O672" s="13"/>
      <c r="P672" s="13"/>
      <c r="Q672" s="13"/>
      <c r="R672" s="13"/>
      <c r="S672" s="13"/>
      <c r="T672" s="15" t="s">
        <v>130</v>
      </c>
      <c r="U672" s="15" t="b">
        <v>0</v>
      </c>
      <c r="V672" s="15" t="b">
        <v>0</v>
      </c>
      <c r="W672" s="23"/>
      <c r="X672" s="16"/>
      <c r="Y672" s="24"/>
      <c r="Z672" s="17"/>
      <c r="AA672" s="51"/>
      <c r="AB672" s="4"/>
      <c r="AC672" t="str">
        <f t="shared" si="51"/>
        <v>NO</v>
      </c>
      <c r="AD672" t="str">
        <f t="shared" si="52"/>
        <v>Material</v>
      </c>
      <c r="AE672" t="str">
        <f t="shared" si="53"/>
        <v>+Cartridge</v>
      </c>
      <c r="AF672" t="str">
        <f t="shared" si="54"/>
        <v>Material+Cartridge</v>
      </c>
    </row>
    <row r="673" spans="1:32" x14ac:dyDescent="0.25">
      <c r="A673" s="3" t="str">
        <f t="shared" si="50"/>
        <v>76134-13</v>
      </c>
      <c r="B673" s="50">
        <v>76134</v>
      </c>
      <c r="C673" s="51" t="s">
        <v>135</v>
      </c>
      <c r="D673" s="50">
        <v>13</v>
      </c>
      <c r="E673" s="52">
        <v>1</v>
      </c>
      <c r="F673" s="53" t="s">
        <v>18</v>
      </c>
      <c r="G673" s="53">
        <v>43579</v>
      </c>
      <c r="H673" s="54">
        <v>1</v>
      </c>
      <c r="I673" s="52">
        <v>4</v>
      </c>
      <c r="J673" s="51" t="s">
        <v>27</v>
      </c>
      <c r="K673" s="51"/>
      <c r="L673" s="51" t="b">
        <v>0</v>
      </c>
      <c r="M673" s="3"/>
      <c r="N673" s="3"/>
      <c r="O673" s="3"/>
      <c r="P673" s="3"/>
      <c r="Q673" s="3"/>
      <c r="R673" s="3"/>
      <c r="S673" s="3"/>
      <c r="T673" s="10" t="s">
        <v>130</v>
      </c>
      <c r="U673" s="10" t="b">
        <v>0</v>
      </c>
      <c r="V673" s="10" t="b">
        <v>0</v>
      </c>
      <c r="W673" s="25"/>
      <c r="X673" s="11"/>
      <c r="Y673" s="26"/>
      <c r="Z673" s="12"/>
      <c r="AA673" s="51"/>
      <c r="AB673" s="4"/>
      <c r="AC673" t="str">
        <f t="shared" si="51"/>
        <v>NO</v>
      </c>
      <c r="AD673" t="str">
        <f t="shared" si="52"/>
        <v>Material</v>
      </c>
      <c r="AE673" t="str">
        <f t="shared" si="53"/>
        <v>+Cartridge</v>
      </c>
      <c r="AF673" t="str">
        <f t="shared" si="54"/>
        <v>Material+Cartridge</v>
      </c>
    </row>
    <row r="674" spans="1:32" x14ac:dyDescent="0.25">
      <c r="A674" s="13" t="str">
        <f t="shared" si="50"/>
        <v>76134-14</v>
      </c>
      <c r="B674" s="50">
        <v>76134</v>
      </c>
      <c r="C674" s="51" t="s">
        <v>347</v>
      </c>
      <c r="D674" s="50">
        <v>14</v>
      </c>
      <c r="E674" s="52">
        <v>1</v>
      </c>
      <c r="F674" s="53" t="s">
        <v>18</v>
      </c>
      <c r="G674" s="53">
        <v>43579</v>
      </c>
      <c r="H674" s="54">
        <v>2</v>
      </c>
      <c r="I674" s="52">
        <v>4</v>
      </c>
      <c r="J674" s="51" t="s">
        <v>27</v>
      </c>
      <c r="K674" s="51"/>
      <c r="L674" s="51" t="b">
        <v>0</v>
      </c>
      <c r="M674" s="13"/>
      <c r="N674" s="13"/>
      <c r="O674" s="13"/>
      <c r="P674" s="13"/>
      <c r="Q674" s="13"/>
      <c r="R674" s="13"/>
      <c r="S674" s="13"/>
      <c r="T674" s="15" t="s">
        <v>125</v>
      </c>
      <c r="U674" s="15" t="b">
        <v>0</v>
      </c>
      <c r="V674" s="15" t="b">
        <v>0</v>
      </c>
      <c r="W674" s="23"/>
      <c r="X674" s="16"/>
      <c r="Y674" s="24"/>
      <c r="Z674" s="17"/>
      <c r="AA674" s="51"/>
      <c r="AB674" s="4"/>
      <c r="AC674" t="str">
        <f t="shared" si="51"/>
        <v>NO</v>
      </c>
      <c r="AD674" t="str">
        <f t="shared" si="52"/>
        <v>Material</v>
      </c>
      <c r="AE674" t="str">
        <f t="shared" si="53"/>
        <v>+Cartridge</v>
      </c>
      <c r="AF674" t="str">
        <f t="shared" si="54"/>
        <v>Material+Cartridge</v>
      </c>
    </row>
    <row r="675" spans="1:32" x14ac:dyDescent="0.25">
      <c r="A675" s="3" t="str">
        <f t="shared" si="50"/>
        <v>76134-15</v>
      </c>
      <c r="B675" s="50">
        <v>76134</v>
      </c>
      <c r="C675" s="51" t="s">
        <v>137</v>
      </c>
      <c r="D675" s="50">
        <v>15</v>
      </c>
      <c r="E675" s="52">
        <v>1</v>
      </c>
      <c r="F675" s="53" t="s">
        <v>18</v>
      </c>
      <c r="G675" s="53">
        <v>43579</v>
      </c>
      <c r="H675" s="54">
        <v>2</v>
      </c>
      <c r="I675" s="52">
        <v>4</v>
      </c>
      <c r="J675" s="51" t="s">
        <v>27</v>
      </c>
      <c r="K675" s="51"/>
      <c r="L675" s="51" t="b">
        <v>0</v>
      </c>
      <c r="M675" s="3"/>
      <c r="N675" s="3"/>
      <c r="O675" s="3"/>
      <c r="P675" s="3"/>
      <c r="Q675" s="3"/>
      <c r="R675" s="3"/>
      <c r="S675" s="3"/>
      <c r="T675" s="10" t="s">
        <v>125</v>
      </c>
      <c r="U675" s="10" t="b">
        <v>0</v>
      </c>
      <c r="V675" s="10" t="b">
        <v>0</v>
      </c>
      <c r="W675" s="25"/>
      <c r="X675" s="11"/>
      <c r="Y675" s="26"/>
      <c r="Z675" s="12"/>
      <c r="AA675" s="51"/>
      <c r="AB675" s="4"/>
      <c r="AC675" t="str">
        <f t="shared" si="51"/>
        <v>NO</v>
      </c>
      <c r="AD675" t="str">
        <f t="shared" si="52"/>
        <v>Material</v>
      </c>
      <c r="AE675" t="str">
        <f t="shared" si="53"/>
        <v>+Cartridge</v>
      </c>
      <c r="AF675" t="str">
        <f t="shared" si="54"/>
        <v>Material+Cartridge</v>
      </c>
    </row>
    <row r="676" spans="1:32" x14ac:dyDescent="0.25">
      <c r="A676" s="13" t="str">
        <f t="shared" si="50"/>
        <v>76134-2</v>
      </c>
      <c r="B676" s="50">
        <v>76134</v>
      </c>
      <c r="C676" s="51" t="s">
        <v>348</v>
      </c>
      <c r="D676" s="50">
        <v>2</v>
      </c>
      <c r="E676" s="52">
        <v>1</v>
      </c>
      <c r="F676" s="53" t="s">
        <v>18</v>
      </c>
      <c r="G676" s="53">
        <v>43579</v>
      </c>
      <c r="H676" s="54">
        <v>6</v>
      </c>
      <c r="I676" s="52">
        <v>4</v>
      </c>
      <c r="J676" s="51" t="s">
        <v>27</v>
      </c>
      <c r="K676" s="51"/>
      <c r="L676" s="51" t="b">
        <v>0</v>
      </c>
      <c r="M676" s="13"/>
      <c r="N676" s="13"/>
      <c r="O676" s="13"/>
      <c r="P676" s="13"/>
      <c r="Q676" s="13"/>
      <c r="R676" s="13"/>
      <c r="S676" s="13"/>
      <c r="T676" s="15" t="s">
        <v>130</v>
      </c>
      <c r="U676" s="15" t="b">
        <v>0</v>
      </c>
      <c r="V676" s="15" t="b">
        <v>0</v>
      </c>
      <c r="W676" s="23"/>
      <c r="X676" s="16"/>
      <c r="Y676" s="24"/>
      <c r="Z676" s="17"/>
      <c r="AA676" s="51"/>
      <c r="AB676" s="4"/>
      <c r="AC676" t="str">
        <f t="shared" si="51"/>
        <v>NO</v>
      </c>
      <c r="AD676" t="str">
        <f t="shared" si="52"/>
        <v>Material</v>
      </c>
      <c r="AE676" t="str">
        <f t="shared" si="53"/>
        <v>+Cartridge</v>
      </c>
      <c r="AF676" t="str">
        <f t="shared" si="54"/>
        <v>Material+Cartridge</v>
      </c>
    </row>
    <row r="677" spans="1:32" x14ac:dyDescent="0.25">
      <c r="A677" s="3" t="str">
        <f t="shared" si="50"/>
        <v>76134-3</v>
      </c>
      <c r="B677" s="50">
        <v>76134</v>
      </c>
      <c r="C677" s="51" t="s">
        <v>323</v>
      </c>
      <c r="D677" s="50">
        <v>3</v>
      </c>
      <c r="E677" s="52">
        <v>1</v>
      </c>
      <c r="F677" s="53" t="s">
        <v>18</v>
      </c>
      <c r="G677" s="53">
        <v>43579</v>
      </c>
      <c r="H677" s="54">
        <v>6</v>
      </c>
      <c r="I677" s="52">
        <v>4</v>
      </c>
      <c r="J677" s="51" t="s">
        <v>27</v>
      </c>
      <c r="K677" s="51"/>
      <c r="L677" s="51" t="b">
        <v>0</v>
      </c>
      <c r="M677" s="3"/>
      <c r="N677" s="3"/>
      <c r="O677" s="3"/>
      <c r="P677" s="3"/>
      <c r="Q677" s="3"/>
      <c r="R677" s="3"/>
      <c r="S677" s="3"/>
      <c r="T677" s="10" t="s">
        <v>130</v>
      </c>
      <c r="U677" s="10" t="b">
        <v>0</v>
      </c>
      <c r="V677" s="10" t="b">
        <v>0</v>
      </c>
      <c r="W677" s="25"/>
      <c r="X677" s="11"/>
      <c r="Y677" s="26"/>
      <c r="Z677" s="12"/>
      <c r="AA677" s="51"/>
      <c r="AB677" s="4"/>
      <c r="AC677" t="str">
        <f t="shared" si="51"/>
        <v>NO</v>
      </c>
      <c r="AD677" t="str">
        <f t="shared" si="52"/>
        <v>Material</v>
      </c>
      <c r="AE677" t="str">
        <f t="shared" si="53"/>
        <v>+Cartridge</v>
      </c>
      <c r="AF677" t="str">
        <f t="shared" si="54"/>
        <v>Material+Cartridge</v>
      </c>
    </row>
    <row r="678" spans="1:32" x14ac:dyDescent="0.25">
      <c r="A678" s="13" t="str">
        <f t="shared" si="50"/>
        <v>76134-4</v>
      </c>
      <c r="B678" s="50">
        <v>76134</v>
      </c>
      <c r="C678" s="51" t="s">
        <v>349</v>
      </c>
      <c r="D678" s="50">
        <v>4</v>
      </c>
      <c r="E678" s="52">
        <v>1</v>
      </c>
      <c r="F678" s="53" t="s">
        <v>18</v>
      </c>
      <c r="G678" s="53">
        <v>43579</v>
      </c>
      <c r="H678" s="54">
        <v>3</v>
      </c>
      <c r="I678" s="52">
        <v>4</v>
      </c>
      <c r="J678" s="51" t="s">
        <v>27</v>
      </c>
      <c r="K678" s="51"/>
      <c r="L678" s="51" t="b">
        <v>0</v>
      </c>
      <c r="M678" s="13"/>
      <c r="N678" s="13"/>
      <c r="O678" s="13"/>
      <c r="P678" s="13"/>
      <c r="Q678" s="13"/>
      <c r="R678" s="13"/>
      <c r="S678" s="13"/>
      <c r="T678" s="15" t="s">
        <v>130</v>
      </c>
      <c r="U678" s="15" t="b">
        <v>0</v>
      </c>
      <c r="V678" s="15" t="b">
        <v>0</v>
      </c>
      <c r="W678" s="23"/>
      <c r="X678" s="16"/>
      <c r="Y678" s="24"/>
      <c r="Z678" s="17"/>
      <c r="AA678" s="51"/>
      <c r="AB678" s="4"/>
      <c r="AC678" t="str">
        <f t="shared" si="51"/>
        <v>NO</v>
      </c>
      <c r="AD678" t="str">
        <f t="shared" si="52"/>
        <v>Material</v>
      </c>
      <c r="AE678" t="str">
        <f t="shared" si="53"/>
        <v>+Cartridge</v>
      </c>
      <c r="AF678" t="str">
        <f t="shared" si="54"/>
        <v>Material+Cartridge</v>
      </c>
    </row>
    <row r="679" spans="1:32" x14ac:dyDescent="0.25">
      <c r="A679" s="3" t="str">
        <f t="shared" si="50"/>
        <v>76134-5</v>
      </c>
      <c r="B679" s="50">
        <v>76134</v>
      </c>
      <c r="C679" s="51" t="s">
        <v>137</v>
      </c>
      <c r="D679" s="50">
        <v>5</v>
      </c>
      <c r="E679" s="52">
        <v>1</v>
      </c>
      <c r="F679" s="53" t="s">
        <v>18</v>
      </c>
      <c r="G679" s="53">
        <v>43579</v>
      </c>
      <c r="H679" s="54">
        <v>2</v>
      </c>
      <c r="I679" s="52">
        <v>4</v>
      </c>
      <c r="J679" s="51" t="s">
        <v>27</v>
      </c>
      <c r="K679" s="51"/>
      <c r="L679" s="51" t="b">
        <v>0</v>
      </c>
      <c r="M679" s="3"/>
      <c r="N679" s="3"/>
      <c r="O679" s="3"/>
      <c r="P679" s="3"/>
      <c r="Q679" s="3"/>
      <c r="R679" s="3"/>
      <c r="S679" s="3"/>
      <c r="T679" s="10" t="s">
        <v>125</v>
      </c>
      <c r="U679" s="10" t="b">
        <v>0</v>
      </c>
      <c r="V679" s="10" t="b">
        <v>0</v>
      </c>
      <c r="W679" s="25"/>
      <c r="X679" s="11"/>
      <c r="Y679" s="26"/>
      <c r="Z679" s="12"/>
      <c r="AA679" s="51"/>
      <c r="AB679" s="4"/>
      <c r="AC679" t="str">
        <f t="shared" si="51"/>
        <v>NO</v>
      </c>
      <c r="AD679" t="str">
        <f t="shared" si="52"/>
        <v>Material</v>
      </c>
      <c r="AE679" t="str">
        <f t="shared" si="53"/>
        <v>+Cartridge</v>
      </c>
      <c r="AF679" t="str">
        <f t="shared" si="54"/>
        <v>Material+Cartridge</v>
      </c>
    </row>
    <row r="680" spans="1:32" x14ac:dyDescent="0.25">
      <c r="A680" s="13" t="str">
        <f t="shared" si="50"/>
        <v>76134-6</v>
      </c>
      <c r="B680" s="50">
        <v>76134</v>
      </c>
      <c r="C680" s="51" t="s">
        <v>350</v>
      </c>
      <c r="D680" s="50">
        <v>6</v>
      </c>
      <c r="E680" s="52">
        <v>1</v>
      </c>
      <c r="F680" s="53" t="s">
        <v>18</v>
      </c>
      <c r="G680" s="53">
        <v>43579</v>
      </c>
      <c r="H680" s="54">
        <v>3</v>
      </c>
      <c r="I680" s="52">
        <v>4</v>
      </c>
      <c r="J680" s="51" t="s">
        <v>27</v>
      </c>
      <c r="K680" s="51"/>
      <c r="L680" s="51" t="b">
        <v>0</v>
      </c>
      <c r="M680" s="13"/>
      <c r="N680" s="13"/>
      <c r="O680" s="13"/>
      <c r="P680" s="13"/>
      <c r="Q680" s="13"/>
      <c r="R680" s="13"/>
      <c r="S680" s="13"/>
      <c r="T680" s="15" t="s">
        <v>125</v>
      </c>
      <c r="U680" s="15" t="b">
        <v>0</v>
      </c>
      <c r="V680" s="15" t="b">
        <v>0</v>
      </c>
      <c r="W680" s="23"/>
      <c r="X680" s="16"/>
      <c r="Y680" s="24"/>
      <c r="Z680" s="17"/>
      <c r="AA680" s="51"/>
      <c r="AB680" s="4"/>
      <c r="AC680" t="str">
        <f t="shared" si="51"/>
        <v>NO</v>
      </c>
      <c r="AD680" t="str">
        <f t="shared" si="52"/>
        <v>Material</v>
      </c>
      <c r="AE680" t="str">
        <f t="shared" si="53"/>
        <v>+Cartridge</v>
      </c>
      <c r="AF680" t="str">
        <f t="shared" si="54"/>
        <v>Material+Cartridge</v>
      </c>
    </row>
    <row r="681" spans="1:32" x14ac:dyDescent="0.25">
      <c r="A681" s="3" t="str">
        <f t="shared" si="50"/>
        <v>76134-7</v>
      </c>
      <c r="B681" s="50">
        <v>76134</v>
      </c>
      <c r="C681" s="51" t="s">
        <v>351</v>
      </c>
      <c r="D681" s="50">
        <v>7</v>
      </c>
      <c r="E681" s="52">
        <v>1</v>
      </c>
      <c r="F681" s="53" t="s">
        <v>18</v>
      </c>
      <c r="G681" s="53">
        <v>43579</v>
      </c>
      <c r="H681" s="54">
        <v>5</v>
      </c>
      <c r="I681" s="52">
        <v>4</v>
      </c>
      <c r="J681" s="51" t="s">
        <v>27</v>
      </c>
      <c r="K681" s="51"/>
      <c r="L681" s="51" t="b">
        <v>0</v>
      </c>
      <c r="M681" s="3"/>
      <c r="N681" s="3"/>
      <c r="O681" s="3"/>
      <c r="P681" s="3"/>
      <c r="Q681" s="3"/>
      <c r="R681" s="3"/>
      <c r="S681" s="3"/>
      <c r="T681" s="10" t="s">
        <v>125</v>
      </c>
      <c r="U681" s="10" t="b">
        <v>0</v>
      </c>
      <c r="V681" s="10" t="b">
        <v>0</v>
      </c>
      <c r="W681" s="25"/>
      <c r="X681" s="11"/>
      <c r="Y681" s="26"/>
      <c r="Z681" s="12"/>
      <c r="AA681" s="51"/>
      <c r="AB681" s="4"/>
      <c r="AC681" t="str">
        <f t="shared" si="51"/>
        <v>NO</v>
      </c>
      <c r="AD681" t="str">
        <f t="shared" si="52"/>
        <v>Material</v>
      </c>
      <c r="AE681" t="str">
        <f t="shared" si="53"/>
        <v>+Cartridge</v>
      </c>
      <c r="AF681" t="str">
        <f t="shared" si="54"/>
        <v>Material+Cartridge</v>
      </c>
    </row>
    <row r="682" spans="1:32" x14ac:dyDescent="0.25">
      <c r="A682" s="13" t="str">
        <f t="shared" si="50"/>
        <v>76134-8</v>
      </c>
      <c r="B682" s="50">
        <v>76134</v>
      </c>
      <c r="C682" s="51" t="s">
        <v>135</v>
      </c>
      <c r="D682" s="50">
        <v>8</v>
      </c>
      <c r="E682" s="52">
        <v>1</v>
      </c>
      <c r="F682" s="53" t="s">
        <v>18</v>
      </c>
      <c r="G682" s="53">
        <v>43579</v>
      </c>
      <c r="H682" s="54">
        <v>1</v>
      </c>
      <c r="I682" s="52">
        <v>4</v>
      </c>
      <c r="J682" s="51" t="s">
        <v>27</v>
      </c>
      <c r="K682" s="51"/>
      <c r="L682" s="51" t="b">
        <v>0</v>
      </c>
      <c r="M682" s="13"/>
      <c r="N682" s="13"/>
      <c r="O682" s="13"/>
      <c r="P682" s="13"/>
      <c r="Q682" s="13"/>
      <c r="R682" s="13"/>
      <c r="S682" s="13"/>
      <c r="T682" s="15" t="s">
        <v>125</v>
      </c>
      <c r="U682" s="15" t="b">
        <v>0</v>
      </c>
      <c r="V682" s="15" t="b">
        <v>0</v>
      </c>
      <c r="W682" s="23"/>
      <c r="X682" s="16"/>
      <c r="Y682" s="24"/>
      <c r="Z682" s="17"/>
      <c r="AA682" s="51"/>
      <c r="AB682" s="4"/>
      <c r="AC682" t="str">
        <f t="shared" si="51"/>
        <v>NO</v>
      </c>
      <c r="AD682" t="str">
        <f t="shared" si="52"/>
        <v>Material</v>
      </c>
      <c r="AE682" t="str">
        <f t="shared" si="53"/>
        <v>+Cartridge</v>
      </c>
      <c r="AF682" t="str">
        <f t="shared" si="54"/>
        <v>Material+Cartridge</v>
      </c>
    </row>
    <row r="683" spans="1:32" x14ac:dyDescent="0.25">
      <c r="A683" s="3" t="str">
        <f t="shared" si="50"/>
        <v>76134-9</v>
      </c>
      <c r="B683" s="50">
        <v>76134</v>
      </c>
      <c r="C683" s="51" t="s">
        <v>352</v>
      </c>
      <c r="D683" s="50">
        <v>9</v>
      </c>
      <c r="E683" s="52">
        <v>1</v>
      </c>
      <c r="F683" s="53" t="s">
        <v>18</v>
      </c>
      <c r="G683" s="53">
        <v>43579</v>
      </c>
      <c r="H683" s="54">
        <v>1</v>
      </c>
      <c r="I683" s="52">
        <v>4</v>
      </c>
      <c r="J683" s="51" t="s">
        <v>27</v>
      </c>
      <c r="K683" s="51"/>
      <c r="L683" s="51" t="b">
        <v>0</v>
      </c>
      <c r="M683" s="3"/>
      <c r="N683" s="3"/>
      <c r="O683" s="3"/>
      <c r="P683" s="3"/>
      <c r="Q683" s="3"/>
      <c r="R683" s="3"/>
      <c r="S683" s="3"/>
      <c r="T683" s="10" t="s">
        <v>125</v>
      </c>
      <c r="U683" s="10" t="b">
        <v>0</v>
      </c>
      <c r="V683" s="10" t="b">
        <v>0</v>
      </c>
      <c r="W683" s="25"/>
      <c r="X683" s="11"/>
      <c r="Y683" s="26"/>
      <c r="Z683" s="12"/>
      <c r="AA683" s="51"/>
      <c r="AB683" s="4"/>
      <c r="AC683" t="str">
        <f t="shared" si="51"/>
        <v>NO</v>
      </c>
      <c r="AD683" t="str">
        <f t="shared" si="52"/>
        <v>Material</v>
      </c>
      <c r="AE683" t="str">
        <f t="shared" si="53"/>
        <v>+Cartridge</v>
      </c>
      <c r="AF683" t="str">
        <f t="shared" si="54"/>
        <v>Material+Cartridge</v>
      </c>
    </row>
    <row r="684" spans="1:32" x14ac:dyDescent="0.25">
      <c r="A684" s="13" t="str">
        <f t="shared" si="50"/>
        <v>76155-1</v>
      </c>
      <c r="B684" s="50">
        <v>76155</v>
      </c>
      <c r="C684" s="51" t="s">
        <v>138</v>
      </c>
      <c r="D684" s="50">
        <v>1</v>
      </c>
      <c r="E684" s="52">
        <v>1</v>
      </c>
      <c r="F684" s="53" t="s">
        <v>0</v>
      </c>
      <c r="G684" s="53">
        <v>43518</v>
      </c>
      <c r="H684" s="54">
        <v>1</v>
      </c>
      <c r="I684" s="52">
        <v>4</v>
      </c>
      <c r="J684" s="51" t="s">
        <v>27</v>
      </c>
      <c r="K684" s="51"/>
      <c r="L684" s="51" t="b">
        <v>0</v>
      </c>
      <c r="M684" s="13"/>
      <c r="N684" s="13"/>
      <c r="O684" s="13"/>
      <c r="P684" s="13"/>
      <c r="Q684" s="13" t="s">
        <v>125</v>
      </c>
      <c r="R684" s="13"/>
      <c r="S684" s="13"/>
      <c r="T684" s="15" t="s">
        <v>130</v>
      </c>
      <c r="U684" s="15" t="b">
        <v>0</v>
      </c>
      <c r="V684" s="15" t="b">
        <v>0</v>
      </c>
      <c r="W684" s="23"/>
      <c r="X684" s="16"/>
      <c r="Y684" s="24"/>
      <c r="Z684" s="17"/>
      <c r="AA684" s="51"/>
      <c r="AB684" s="4"/>
      <c r="AC684" t="str">
        <f t="shared" si="51"/>
        <v>NO</v>
      </c>
      <c r="AD684" t="str">
        <f t="shared" si="52"/>
        <v>Material</v>
      </c>
      <c r="AE684" t="str">
        <f t="shared" si="53"/>
        <v/>
      </c>
      <c r="AF684" t="str">
        <f t="shared" si="54"/>
        <v>Material</v>
      </c>
    </row>
    <row r="685" spans="1:32" x14ac:dyDescent="0.25">
      <c r="A685" s="3" t="str">
        <f t="shared" si="50"/>
        <v>76155-2</v>
      </c>
      <c r="B685" s="50">
        <v>76155</v>
      </c>
      <c r="C685" s="51" t="s">
        <v>138</v>
      </c>
      <c r="D685" s="50">
        <v>2</v>
      </c>
      <c r="E685" s="52">
        <v>1</v>
      </c>
      <c r="F685" s="53" t="s">
        <v>0</v>
      </c>
      <c r="G685" s="53">
        <v>43518</v>
      </c>
      <c r="H685" s="54">
        <v>1</v>
      </c>
      <c r="I685" s="52">
        <v>4</v>
      </c>
      <c r="J685" s="51" t="s">
        <v>27</v>
      </c>
      <c r="K685" s="51"/>
      <c r="L685" s="51" t="b">
        <v>0</v>
      </c>
      <c r="M685" s="3"/>
      <c r="N685" s="3"/>
      <c r="O685" s="3"/>
      <c r="P685" s="3"/>
      <c r="Q685" s="3" t="s">
        <v>125</v>
      </c>
      <c r="R685" s="3"/>
      <c r="S685" s="3"/>
      <c r="T685" s="10" t="s">
        <v>130</v>
      </c>
      <c r="U685" s="10" t="b">
        <v>0</v>
      </c>
      <c r="V685" s="10" t="b">
        <v>0</v>
      </c>
      <c r="W685" s="25"/>
      <c r="X685" s="11"/>
      <c r="Y685" s="26"/>
      <c r="Z685" s="12"/>
      <c r="AA685" s="51"/>
      <c r="AB685" s="4"/>
      <c r="AC685" t="str">
        <f t="shared" si="51"/>
        <v>NO</v>
      </c>
      <c r="AD685" t="str">
        <f t="shared" si="52"/>
        <v>Material</v>
      </c>
      <c r="AE685" t="str">
        <f t="shared" si="53"/>
        <v/>
      </c>
      <c r="AF685" t="str">
        <f t="shared" si="54"/>
        <v>Material</v>
      </c>
    </row>
    <row r="686" spans="1:32" x14ac:dyDescent="0.25">
      <c r="A686" s="13" t="str">
        <f t="shared" si="50"/>
        <v>76155-3</v>
      </c>
      <c r="B686" s="50">
        <v>76155</v>
      </c>
      <c r="C686" s="51" t="s">
        <v>138</v>
      </c>
      <c r="D686" s="50">
        <v>3</v>
      </c>
      <c r="E686" s="52">
        <v>1</v>
      </c>
      <c r="F686" s="53" t="s">
        <v>0</v>
      </c>
      <c r="G686" s="53">
        <v>43518</v>
      </c>
      <c r="H686" s="54">
        <v>1</v>
      </c>
      <c r="I686" s="52">
        <v>4</v>
      </c>
      <c r="J686" s="51" t="s">
        <v>27</v>
      </c>
      <c r="K686" s="51"/>
      <c r="L686" s="51" t="b">
        <v>0</v>
      </c>
      <c r="M686" s="13"/>
      <c r="N686" s="13"/>
      <c r="O686" s="13"/>
      <c r="P686" s="13"/>
      <c r="Q686" s="13" t="s">
        <v>125</v>
      </c>
      <c r="R686" s="13"/>
      <c r="S686" s="13"/>
      <c r="T686" s="15" t="s">
        <v>130</v>
      </c>
      <c r="U686" s="15" t="b">
        <v>0</v>
      </c>
      <c r="V686" s="15" t="b">
        <v>0</v>
      </c>
      <c r="W686" s="23"/>
      <c r="X686" s="16"/>
      <c r="Y686" s="24"/>
      <c r="Z686" s="17"/>
      <c r="AA686" s="51"/>
      <c r="AB686" s="4"/>
      <c r="AC686" t="str">
        <f t="shared" si="51"/>
        <v>NO</v>
      </c>
      <c r="AD686" t="str">
        <f t="shared" si="52"/>
        <v>Material</v>
      </c>
      <c r="AE686" t="str">
        <f t="shared" si="53"/>
        <v/>
      </c>
      <c r="AF686" t="str">
        <f t="shared" si="54"/>
        <v>Material</v>
      </c>
    </row>
    <row r="687" spans="1:32" x14ac:dyDescent="0.25">
      <c r="A687" s="3" t="str">
        <f t="shared" si="50"/>
        <v>76155-4</v>
      </c>
      <c r="B687" s="50">
        <v>76155</v>
      </c>
      <c r="C687" s="51" t="s">
        <v>138</v>
      </c>
      <c r="D687" s="50">
        <v>4</v>
      </c>
      <c r="E687" s="52">
        <v>1</v>
      </c>
      <c r="F687" s="53" t="s">
        <v>0</v>
      </c>
      <c r="G687" s="53">
        <v>43518</v>
      </c>
      <c r="H687" s="54">
        <v>1</v>
      </c>
      <c r="I687" s="52">
        <v>4</v>
      </c>
      <c r="J687" s="51" t="s">
        <v>27</v>
      </c>
      <c r="K687" s="51"/>
      <c r="L687" s="51" t="b">
        <v>0</v>
      </c>
      <c r="M687" s="3"/>
      <c r="N687" s="3"/>
      <c r="O687" s="3"/>
      <c r="P687" s="3"/>
      <c r="Q687" s="3" t="s">
        <v>125</v>
      </c>
      <c r="R687" s="3"/>
      <c r="S687" s="3"/>
      <c r="T687" s="10" t="s">
        <v>130</v>
      </c>
      <c r="U687" s="10" t="b">
        <v>0</v>
      </c>
      <c r="V687" s="10" t="b">
        <v>0</v>
      </c>
      <c r="W687" s="25"/>
      <c r="X687" s="11"/>
      <c r="Y687" s="26"/>
      <c r="Z687" s="12"/>
      <c r="AA687" s="51"/>
      <c r="AB687" s="4"/>
      <c r="AC687" t="str">
        <f t="shared" si="51"/>
        <v>NO</v>
      </c>
      <c r="AD687" t="str">
        <f t="shared" si="52"/>
        <v>Material</v>
      </c>
      <c r="AE687" t="str">
        <f t="shared" si="53"/>
        <v/>
      </c>
      <c r="AF687" t="str">
        <f t="shared" si="54"/>
        <v>Material</v>
      </c>
    </row>
    <row r="688" spans="1:32" x14ac:dyDescent="0.25">
      <c r="A688" s="13" t="str">
        <f t="shared" si="50"/>
        <v>76155-5</v>
      </c>
      <c r="B688" s="50">
        <v>76155</v>
      </c>
      <c r="C688" s="51" t="s">
        <v>401</v>
      </c>
      <c r="D688" s="50">
        <v>5</v>
      </c>
      <c r="E688" s="52">
        <v>1</v>
      </c>
      <c r="F688" s="53" t="s">
        <v>0</v>
      </c>
      <c r="G688" s="53">
        <v>43518</v>
      </c>
      <c r="H688" s="54">
        <v>1</v>
      </c>
      <c r="I688" s="52">
        <v>4</v>
      </c>
      <c r="J688" s="51" t="s">
        <v>27</v>
      </c>
      <c r="K688" s="51"/>
      <c r="L688" s="51" t="b">
        <v>0</v>
      </c>
      <c r="M688" s="13"/>
      <c r="N688" s="13"/>
      <c r="O688" s="13"/>
      <c r="P688" s="13"/>
      <c r="Q688" s="13" t="s">
        <v>125</v>
      </c>
      <c r="R688" s="13"/>
      <c r="S688" s="13"/>
      <c r="T688" s="15" t="s">
        <v>130</v>
      </c>
      <c r="U688" s="15" t="b">
        <v>0</v>
      </c>
      <c r="V688" s="15" t="b">
        <v>0</v>
      </c>
      <c r="W688" s="23"/>
      <c r="X688" s="16"/>
      <c r="Y688" s="24"/>
      <c r="Z688" s="17"/>
      <c r="AA688" s="51"/>
      <c r="AB688" s="4"/>
      <c r="AC688" t="str">
        <f t="shared" si="51"/>
        <v>NO</v>
      </c>
      <c r="AD688" t="str">
        <f t="shared" si="52"/>
        <v>Material</v>
      </c>
      <c r="AE688" t="str">
        <f t="shared" si="53"/>
        <v/>
      </c>
      <c r="AF688" t="str">
        <f t="shared" si="54"/>
        <v>Material</v>
      </c>
    </row>
    <row r="689" spans="1:32" x14ac:dyDescent="0.25">
      <c r="A689" s="3" t="str">
        <f t="shared" si="50"/>
        <v>76155-6</v>
      </c>
      <c r="B689" s="50">
        <v>76155</v>
      </c>
      <c r="C689" s="51" t="s">
        <v>401</v>
      </c>
      <c r="D689" s="50">
        <v>6</v>
      </c>
      <c r="E689" s="52">
        <v>1</v>
      </c>
      <c r="F689" s="53" t="s">
        <v>0</v>
      </c>
      <c r="G689" s="53">
        <v>43518</v>
      </c>
      <c r="H689" s="54">
        <v>1</v>
      </c>
      <c r="I689" s="52">
        <v>4</v>
      </c>
      <c r="J689" s="51" t="s">
        <v>27</v>
      </c>
      <c r="K689" s="51"/>
      <c r="L689" s="51" t="b">
        <v>0</v>
      </c>
      <c r="M689" s="3"/>
      <c r="N689" s="3"/>
      <c r="O689" s="3"/>
      <c r="P689" s="3"/>
      <c r="Q689" s="3" t="s">
        <v>125</v>
      </c>
      <c r="R689" s="3"/>
      <c r="S689" s="3"/>
      <c r="T689" s="10" t="s">
        <v>130</v>
      </c>
      <c r="U689" s="10" t="b">
        <v>0</v>
      </c>
      <c r="V689" s="10" t="b">
        <v>0</v>
      </c>
      <c r="W689" s="25"/>
      <c r="X689" s="11"/>
      <c r="Y689" s="26"/>
      <c r="Z689" s="12"/>
      <c r="AA689" s="51"/>
      <c r="AB689" s="4"/>
      <c r="AC689" t="str">
        <f t="shared" si="51"/>
        <v>NO</v>
      </c>
      <c r="AD689" t="str">
        <f t="shared" si="52"/>
        <v>Material</v>
      </c>
      <c r="AE689" t="str">
        <f t="shared" si="53"/>
        <v/>
      </c>
      <c r="AF689" t="str">
        <f t="shared" si="54"/>
        <v>Material</v>
      </c>
    </row>
    <row r="690" spans="1:32" x14ac:dyDescent="0.25">
      <c r="A690" s="13" t="str">
        <f t="shared" si="50"/>
        <v>76155-7</v>
      </c>
      <c r="B690" s="50">
        <v>76155</v>
      </c>
      <c r="C690" s="51" t="s">
        <v>401</v>
      </c>
      <c r="D690" s="50">
        <v>7</v>
      </c>
      <c r="E690" s="52">
        <v>1</v>
      </c>
      <c r="F690" s="53" t="s">
        <v>0</v>
      </c>
      <c r="G690" s="53">
        <v>43518</v>
      </c>
      <c r="H690" s="54">
        <v>1</v>
      </c>
      <c r="I690" s="52">
        <v>4</v>
      </c>
      <c r="J690" s="51" t="s">
        <v>27</v>
      </c>
      <c r="K690" s="51"/>
      <c r="L690" s="51" t="b">
        <v>0</v>
      </c>
      <c r="M690" s="13"/>
      <c r="N690" s="13"/>
      <c r="O690" s="13"/>
      <c r="P690" s="13"/>
      <c r="Q690" s="13" t="s">
        <v>125</v>
      </c>
      <c r="R690" s="13"/>
      <c r="S690" s="13"/>
      <c r="T690" s="15" t="s">
        <v>130</v>
      </c>
      <c r="U690" s="15" t="b">
        <v>0</v>
      </c>
      <c r="V690" s="15" t="b">
        <v>0</v>
      </c>
      <c r="W690" s="23"/>
      <c r="X690" s="16"/>
      <c r="Y690" s="24"/>
      <c r="Z690" s="17"/>
      <c r="AA690" s="51"/>
      <c r="AB690" s="4"/>
      <c r="AC690" t="str">
        <f t="shared" si="51"/>
        <v>NO</v>
      </c>
      <c r="AD690" t="str">
        <f t="shared" si="52"/>
        <v>Material</v>
      </c>
      <c r="AE690" t="str">
        <f t="shared" si="53"/>
        <v/>
      </c>
      <c r="AF690" t="str">
        <f t="shared" si="54"/>
        <v>Material</v>
      </c>
    </row>
    <row r="691" spans="1:32" x14ac:dyDescent="0.25">
      <c r="A691" s="3" t="str">
        <f t="shared" si="50"/>
        <v>76181-1</v>
      </c>
      <c r="B691" s="50">
        <v>76181</v>
      </c>
      <c r="C691" s="51" t="s">
        <v>180</v>
      </c>
      <c r="D691" s="50">
        <v>1</v>
      </c>
      <c r="E691" s="52">
        <v>1</v>
      </c>
      <c r="F691" s="53" t="s">
        <v>18</v>
      </c>
      <c r="G691" s="53">
        <v>43514</v>
      </c>
      <c r="H691" s="54">
        <v>3</v>
      </c>
      <c r="I691" s="52">
        <v>4</v>
      </c>
      <c r="J691" s="51" t="s">
        <v>20</v>
      </c>
      <c r="K691" s="51"/>
      <c r="L691" s="51" t="b">
        <v>0</v>
      </c>
      <c r="M691" s="3"/>
      <c r="N691" s="3"/>
      <c r="O691" s="3"/>
      <c r="P691" s="3"/>
      <c r="Q691" s="3"/>
      <c r="R691" s="3"/>
      <c r="S691" s="3"/>
      <c r="T691" s="10" t="s">
        <v>130</v>
      </c>
      <c r="U691" s="10" t="b">
        <v>0</v>
      </c>
      <c r="V691" s="10" t="b">
        <v>0</v>
      </c>
      <c r="W691" s="25"/>
      <c r="X691" s="11"/>
      <c r="Y691" s="26"/>
      <c r="Z691" s="12"/>
      <c r="AA691" s="51" t="s">
        <v>161</v>
      </c>
      <c r="AB691" s="4"/>
      <c r="AC691" t="str">
        <f t="shared" si="51"/>
        <v>NO</v>
      </c>
      <c r="AD691" t="str">
        <f t="shared" si="52"/>
        <v>Material</v>
      </c>
      <c r="AE691" t="str">
        <f t="shared" si="53"/>
        <v>+Cartridge</v>
      </c>
      <c r="AF691" t="str">
        <f t="shared" si="54"/>
        <v>Material+Cartridge</v>
      </c>
    </row>
    <row r="692" spans="1:32" x14ac:dyDescent="0.25">
      <c r="A692" s="13" t="str">
        <f t="shared" si="50"/>
        <v>76181-2</v>
      </c>
      <c r="B692" s="50">
        <v>76181</v>
      </c>
      <c r="C692" s="51" t="s">
        <v>265</v>
      </c>
      <c r="D692" s="50">
        <v>2</v>
      </c>
      <c r="E692" s="52">
        <v>1</v>
      </c>
      <c r="F692" s="53" t="s">
        <v>18</v>
      </c>
      <c r="G692" s="53">
        <v>43514</v>
      </c>
      <c r="H692" s="54">
        <v>18</v>
      </c>
      <c r="I692" s="52">
        <v>4</v>
      </c>
      <c r="J692" s="51" t="s">
        <v>31</v>
      </c>
      <c r="K692" s="51"/>
      <c r="L692" s="51" t="b">
        <v>0</v>
      </c>
      <c r="M692" s="13"/>
      <c r="N692" s="13"/>
      <c r="O692" s="13"/>
      <c r="P692" s="13"/>
      <c r="Q692" s="13" t="s">
        <v>125</v>
      </c>
      <c r="R692" s="13"/>
      <c r="S692" s="13"/>
      <c r="T692" s="15" t="s">
        <v>125</v>
      </c>
      <c r="U692" s="15" t="b">
        <v>0</v>
      </c>
      <c r="V692" s="15" t="b">
        <v>0</v>
      </c>
      <c r="W692" s="23"/>
      <c r="X692" s="16"/>
      <c r="Y692" s="24"/>
      <c r="Z692" s="17"/>
      <c r="AA692" s="51"/>
      <c r="AB692" s="4"/>
      <c r="AC692" t="str">
        <f t="shared" si="51"/>
        <v>NO</v>
      </c>
      <c r="AD692" t="str">
        <f t="shared" si="52"/>
        <v>Material</v>
      </c>
      <c r="AE692" t="str">
        <f t="shared" si="53"/>
        <v/>
      </c>
      <c r="AF692" t="str">
        <f t="shared" si="54"/>
        <v>Material</v>
      </c>
    </row>
    <row r="693" spans="1:32" x14ac:dyDescent="0.25">
      <c r="A693" s="3" t="str">
        <f t="shared" si="50"/>
        <v>76181-3</v>
      </c>
      <c r="B693" s="50">
        <v>76181</v>
      </c>
      <c r="C693" s="51" t="s">
        <v>180</v>
      </c>
      <c r="D693" s="50">
        <v>3</v>
      </c>
      <c r="E693" s="52">
        <v>1</v>
      </c>
      <c r="F693" s="53" t="s">
        <v>18</v>
      </c>
      <c r="G693" s="53">
        <v>43514</v>
      </c>
      <c r="H693" s="54">
        <v>3</v>
      </c>
      <c r="I693" s="52">
        <v>4</v>
      </c>
      <c r="J693" s="51" t="s">
        <v>20</v>
      </c>
      <c r="K693" s="51"/>
      <c r="L693" s="51" t="b">
        <v>0</v>
      </c>
      <c r="M693" s="3"/>
      <c r="N693" s="3"/>
      <c r="O693" s="3"/>
      <c r="P693" s="3"/>
      <c r="Q693" s="3"/>
      <c r="R693" s="3"/>
      <c r="S693" s="3"/>
      <c r="T693" s="10" t="s">
        <v>130</v>
      </c>
      <c r="U693" s="10" t="b">
        <v>0</v>
      </c>
      <c r="V693" s="10" t="b">
        <v>0</v>
      </c>
      <c r="W693" s="25"/>
      <c r="X693" s="11"/>
      <c r="Y693" s="26"/>
      <c r="Z693" s="12"/>
      <c r="AA693" s="51" t="s">
        <v>161</v>
      </c>
      <c r="AB693" s="4"/>
      <c r="AC693" t="str">
        <f t="shared" si="51"/>
        <v>NO</v>
      </c>
      <c r="AD693" t="str">
        <f t="shared" si="52"/>
        <v>Material</v>
      </c>
      <c r="AE693" t="str">
        <f t="shared" si="53"/>
        <v>+Cartridge</v>
      </c>
      <c r="AF693" t="str">
        <f t="shared" si="54"/>
        <v>Material+Cartridge</v>
      </c>
    </row>
    <row r="694" spans="1:32" x14ac:dyDescent="0.25">
      <c r="A694" s="13" t="str">
        <f t="shared" si="50"/>
        <v>76181-4</v>
      </c>
      <c r="B694" s="50">
        <v>76181</v>
      </c>
      <c r="C694" s="51" t="s">
        <v>180</v>
      </c>
      <c r="D694" s="50">
        <v>4</v>
      </c>
      <c r="E694" s="52">
        <v>1</v>
      </c>
      <c r="F694" s="53" t="s">
        <v>18</v>
      </c>
      <c r="G694" s="53">
        <v>43514</v>
      </c>
      <c r="H694" s="54">
        <v>3</v>
      </c>
      <c r="I694" s="52">
        <v>4</v>
      </c>
      <c r="J694" s="51" t="s">
        <v>20</v>
      </c>
      <c r="K694" s="51"/>
      <c r="L694" s="51" t="b">
        <v>0</v>
      </c>
      <c r="M694" s="13"/>
      <c r="N694" s="13"/>
      <c r="O694" s="13"/>
      <c r="P694" s="13"/>
      <c r="Q694" s="13"/>
      <c r="R694" s="13"/>
      <c r="S694" s="13"/>
      <c r="T694" s="15" t="s">
        <v>130</v>
      </c>
      <c r="U694" s="15" t="b">
        <v>0</v>
      </c>
      <c r="V694" s="15" t="b">
        <v>0</v>
      </c>
      <c r="W694" s="23"/>
      <c r="X694" s="16"/>
      <c r="Y694" s="24"/>
      <c r="Z694" s="17"/>
      <c r="AA694" s="51" t="s">
        <v>161</v>
      </c>
      <c r="AB694" s="4"/>
      <c r="AC694" t="str">
        <f t="shared" si="51"/>
        <v>NO</v>
      </c>
      <c r="AD694" t="str">
        <f t="shared" si="52"/>
        <v>Material</v>
      </c>
      <c r="AE694" t="str">
        <f t="shared" si="53"/>
        <v>+Cartridge</v>
      </c>
      <c r="AF694" t="str">
        <f t="shared" si="54"/>
        <v>Material+Cartridge</v>
      </c>
    </row>
    <row r="695" spans="1:32" x14ac:dyDescent="0.25">
      <c r="A695" s="3" t="str">
        <f t="shared" si="50"/>
        <v>76191-1</v>
      </c>
      <c r="B695" s="50">
        <v>76191</v>
      </c>
      <c r="C695" s="51" t="s">
        <v>354</v>
      </c>
      <c r="D695" s="50">
        <v>1</v>
      </c>
      <c r="E695" s="52">
        <v>1</v>
      </c>
      <c r="F695" s="53" t="s">
        <v>18</v>
      </c>
      <c r="G695" s="53">
        <v>43482</v>
      </c>
      <c r="H695" s="54">
        <v>1</v>
      </c>
      <c r="I695" s="52">
        <v>4</v>
      </c>
      <c r="J695" s="51" t="s">
        <v>20</v>
      </c>
      <c r="K695" s="51" t="s">
        <v>171</v>
      </c>
      <c r="L695" s="51" t="b">
        <v>0</v>
      </c>
      <c r="M695" s="3" t="s">
        <v>126</v>
      </c>
      <c r="N695" s="3" t="s">
        <v>126</v>
      </c>
      <c r="O695" s="3" t="s">
        <v>143</v>
      </c>
      <c r="P695" s="3" t="s">
        <v>143</v>
      </c>
      <c r="Q695" s="3" t="s">
        <v>125</v>
      </c>
      <c r="R695" s="3"/>
      <c r="S695" s="3" t="s">
        <v>126</v>
      </c>
      <c r="T695" s="10" t="s">
        <v>126</v>
      </c>
      <c r="U695" s="10" t="b">
        <v>1</v>
      </c>
      <c r="V695" s="10" t="b">
        <v>0</v>
      </c>
      <c r="W695" s="25">
        <v>43482.449236111112</v>
      </c>
      <c r="X695" s="11"/>
      <c r="Y695" s="26">
        <v>43475</v>
      </c>
      <c r="Z695" s="12"/>
      <c r="AA695" s="51"/>
      <c r="AB695" s="4"/>
      <c r="AC695" t="str">
        <f t="shared" si="51"/>
        <v>OK</v>
      </c>
      <c r="AD695" t="str">
        <f t="shared" si="52"/>
        <v/>
      </c>
      <c r="AE695" t="str">
        <f t="shared" si="53"/>
        <v/>
      </c>
      <c r="AF695" t="str">
        <f t="shared" si="54"/>
        <v/>
      </c>
    </row>
    <row r="696" spans="1:32" x14ac:dyDescent="0.25">
      <c r="A696" s="13" t="str">
        <f t="shared" si="50"/>
        <v>76192-1</v>
      </c>
      <c r="B696" s="50">
        <v>76192</v>
      </c>
      <c r="C696" s="51" t="s">
        <v>355</v>
      </c>
      <c r="D696" s="50">
        <v>1</v>
      </c>
      <c r="E696" s="52">
        <v>1</v>
      </c>
      <c r="F696" s="53" t="s">
        <v>18</v>
      </c>
      <c r="G696" s="53">
        <v>43495</v>
      </c>
      <c r="H696" s="54">
        <v>1</v>
      </c>
      <c r="I696" s="52">
        <v>1</v>
      </c>
      <c r="J696" s="51" t="s">
        <v>20</v>
      </c>
      <c r="K696" s="51" t="s">
        <v>156</v>
      </c>
      <c r="L696" s="51" t="b">
        <v>0</v>
      </c>
      <c r="M696" s="13" t="s">
        <v>126</v>
      </c>
      <c r="N696" s="13" t="s">
        <v>126</v>
      </c>
      <c r="O696" s="13" t="s">
        <v>143</v>
      </c>
      <c r="P696" s="13" t="s">
        <v>143</v>
      </c>
      <c r="Q696" s="13"/>
      <c r="R696" s="13"/>
      <c r="S696" s="13" t="s">
        <v>126</v>
      </c>
      <c r="T696" s="15" t="s">
        <v>125</v>
      </c>
      <c r="U696" s="15" t="b">
        <v>1</v>
      </c>
      <c r="V696" s="15" t="b">
        <v>0</v>
      </c>
      <c r="W696" s="23">
        <v>43501.471331018518</v>
      </c>
      <c r="X696" s="16"/>
      <c r="Y696" s="24"/>
      <c r="Z696" s="17" t="s">
        <v>195</v>
      </c>
      <c r="AA696" s="51" t="s">
        <v>161</v>
      </c>
      <c r="AB696" s="4" t="s">
        <v>161</v>
      </c>
      <c r="AC696" t="str">
        <f t="shared" si="51"/>
        <v>NO</v>
      </c>
      <c r="AD696" t="str">
        <f t="shared" si="52"/>
        <v/>
      </c>
      <c r="AE696" t="str">
        <f t="shared" si="53"/>
        <v>+Cartridge</v>
      </c>
      <c r="AF696" t="str">
        <f t="shared" si="54"/>
        <v>+Cartridge</v>
      </c>
    </row>
    <row r="697" spans="1:32" x14ac:dyDescent="0.25">
      <c r="A697" s="3" t="str">
        <f t="shared" si="50"/>
        <v>76192-2</v>
      </c>
      <c r="B697" s="50">
        <v>76192</v>
      </c>
      <c r="C697" s="51" t="s">
        <v>356</v>
      </c>
      <c r="D697" s="50">
        <v>2</v>
      </c>
      <c r="E697" s="52">
        <v>1</v>
      </c>
      <c r="F697" s="53" t="s">
        <v>18</v>
      </c>
      <c r="G697" s="53">
        <v>43495</v>
      </c>
      <c r="H697" s="54">
        <v>1</v>
      </c>
      <c r="I697" s="52">
        <v>1</v>
      </c>
      <c r="J697" s="51" t="s">
        <v>20</v>
      </c>
      <c r="K697" s="51" t="s">
        <v>208</v>
      </c>
      <c r="L697" s="51" t="b">
        <v>0</v>
      </c>
      <c r="M697" s="3" t="s">
        <v>126</v>
      </c>
      <c r="N697" s="3" t="s">
        <v>126</v>
      </c>
      <c r="O697" s="3" t="s">
        <v>143</v>
      </c>
      <c r="P697" s="3" t="s">
        <v>143</v>
      </c>
      <c r="Q697" s="3"/>
      <c r="R697" s="3"/>
      <c r="S697" s="3" t="s">
        <v>126</v>
      </c>
      <c r="T697" s="10" t="s">
        <v>125</v>
      </c>
      <c r="U697" s="10" t="b">
        <v>1</v>
      </c>
      <c r="V697" s="10" t="b">
        <v>0</v>
      </c>
      <c r="W697" s="25">
        <v>43501.471342592595</v>
      </c>
      <c r="X697" s="11"/>
      <c r="Y697" s="26"/>
      <c r="Z697" s="12" t="s">
        <v>195</v>
      </c>
      <c r="AA697" s="51" t="s">
        <v>161</v>
      </c>
      <c r="AB697" s="4" t="s">
        <v>161</v>
      </c>
      <c r="AC697" t="str">
        <f t="shared" si="51"/>
        <v>NO</v>
      </c>
      <c r="AD697" t="str">
        <f t="shared" si="52"/>
        <v/>
      </c>
      <c r="AE697" t="str">
        <f t="shared" si="53"/>
        <v>+Cartridge</v>
      </c>
      <c r="AF697" t="str">
        <f t="shared" si="54"/>
        <v>+Cartridge</v>
      </c>
    </row>
    <row r="698" spans="1:32" x14ac:dyDescent="0.25">
      <c r="A698" s="13" t="str">
        <f t="shared" si="50"/>
        <v>76192-3</v>
      </c>
      <c r="B698" s="50">
        <v>76192</v>
      </c>
      <c r="C698" s="51" t="s">
        <v>357</v>
      </c>
      <c r="D698" s="50">
        <v>3</v>
      </c>
      <c r="E698" s="52">
        <v>1</v>
      </c>
      <c r="F698" s="53" t="s">
        <v>18</v>
      </c>
      <c r="G698" s="53">
        <v>43495</v>
      </c>
      <c r="H698" s="54">
        <v>1</v>
      </c>
      <c r="I698" s="52">
        <v>1</v>
      </c>
      <c r="J698" s="51" t="s">
        <v>20</v>
      </c>
      <c r="K698" s="51" t="s">
        <v>208</v>
      </c>
      <c r="L698" s="51" t="b">
        <v>0</v>
      </c>
      <c r="M698" s="13" t="s">
        <v>126</v>
      </c>
      <c r="N698" s="13" t="s">
        <v>126</v>
      </c>
      <c r="O698" s="13" t="s">
        <v>143</v>
      </c>
      <c r="P698" s="13" t="s">
        <v>143</v>
      </c>
      <c r="Q698" s="13"/>
      <c r="R698" s="13"/>
      <c r="S698" s="13" t="s">
        <v>126</v>
      </c>
      <c r="T698" s="15" t="s">
        <v>125</v>
      </c>
      <c r="U698" s="15" t="b">
        <v>1</v>
      </c>
      <c r="V698" s="15" t="b">
        <v>0</v>
      </c>
      <c r="W698" s="23">
        <v>43501.471354166664</v>
      </c>
      <c r="X698" s="16"/>
      <c r="Y698" s="24"/>
      <c r="Z698" s="17" t="s">
        <v>195</v>
      </c>
      <c r="AA698" s="51" t="s">
        <v>161</v>
      </c>
      <c r="AB698" s="4" t="s">
        <v>161</v>
      </c>
      <c r="AC698" t="str">
        <f t="shared" si="51"/>
        <v>NO</v>
      </c>
      <c r="AD698" t="str">
        <f t="shared" si="52"/>
        <v/>
      </c>
      <c r="AE698" t="str">
        <f t="shared" si="53"/>
        <v>+Cartridge</v>
      </c>
      <c r="AF698" t="str">
        <f t="shared" si="54"/>
        <v>+Cartridge</v>
      </c>
    </row>
    <row r="699" spans="1:32" x14ac:dyDescent="0.25">
      <c r="A699" s="3" t="str">
        <f t="shared" si="50"/>
        <v>76192-4</v>
      </c>
      <c r="B699" s="50">
        <v>76192</v>
      </c>
      <c r="C699" s="51" t="s">
        <v>358</v>
      </c>
      <c r="D699" s="50">
        <v>4</v>
      </c>
      <c r="E699" s="52">
        <v>1</v>
      </c>
      <c r="F699" s="53" t="s">
        <v>18</v>
      </c>
      <c r="G699" s="53">
        <v>43495</v>
      </c>
      <c r="H699" s="54">
        <v>2</v>
      </c>
      <c r="I699" s="52">
        <v>1</v>
      </c>
      <c r="J699" s="51" t="s">
        <v>20</v>
      </c>
      <c r="K699" s="51"/>
      <c r="L699" s="51" t="b">
        <v>0</v>
      </c>
      <c r="M699" s="3" t="s">
        <v>126</v>
      </c>
      <c r="N699" s="3" t="s">
        <v>126</v>
      </c>
      <c r="O699" s="3" t="s">
        <v>143</v>
      </c>
      <c r="P699" s="3" t="s">
        <v>143</v>
      </c>
      <c r="Q699" s="3"/>
      <c r="R699" s="3"/>
      <c r="S699" s="3" t="s">
        <v>126</v>
      </c>
      <c r="T699" s="10" t="s">
        <v>125</v>
      </c>
      <c r="U699" s="10" t="b">
        <v>1</v>
      </c>
      <c r="V699" s="10" t="b">
        <v>0</v>
      </c>
      <c r="W699" s="25">
        <v>43501.471365740741</v>
      </c>
      <c r="X699" s="11"/>
      <c r="Y699" s="26"/>
      <c r="Z699" s="26" t="s">
        <v>195</v>
      </c>
      <c r="AA699" s="51" t="s">
        <v>161</v>
      </c>
      <c r="AB699" s="4" t="s">
        <v>161</v>
      </c>
      <c r="AC699" t="str">
        <f t="shared" si="51"/>
        <v>NO</v>
      </c>
      <c r="AD699" t="str">
        <f t="shared" si="52"/>
        <v/>
      </c>
      <c r="AE699" t="str">
        <f t="shared" si="53"/>
        <v>+Cartridge</v>
      </c>
      <c r="AF699" t="str">
        <f t="shared" si="54"/>
        <v>+Cartridge</v>
      </c>
    </row>
    <row r="700" spans="1:32" x14ac:dyDescent="0.25">
      <c r="A700" s="13" t="str">
        <f t="shared" si="50"/>
        <v>76192-5</v>
      </c>
      <c r="B700" s="50">
        <v>76192</v>
      </c>
      <c r="C700" s="51" t="s">
        <v>359</v>
      </c>
      <c r="D700" s="50">
        <v>5</v>
      </c>
      <c r="E700" s="52">
        <v>1</v>
      </c>
      <c r="F700" s="53" t="s">
        <v>18</v>
      </c>
      <c r="G700" s="53">
        <v>43495</v>
      </c>
      <c r="H700" s="54">
        <v>2</v>
      </c>
      <c r="I700" s="52">
        <v>1</v>
      </c>
      <c r="J700" s="51" t="s">
        <v>20</v>
      </c>
      <c r="K700" s="51"/>
      <c r="L700" s="51" t="b">
        <v>0</v>
      </c>
      <c r="M700" s="13" t="s">
        <v>126</v>
      </c>
      <c r="N700" s="13" t="s">
        <v>126</v>
      </c>
      <c r="O700" s="13" t="s">
        <v>143</v>
      </c>
      <c r="P700" s="13" t="s">
        <v>143</v>
      </c>
      <c r="Q700" s="13"/>
      <c r="R700" s="13"/>
      <c r="S700" s="13" t="s">
        <v>126</v>
      </c>
      <c r="T700" s="15" t="s">
        <v>125</v>
      </c>
      <c r="U700" s="15" t="b">
        <v>1</v>
      </c>
      <c r="V700" s="15" t="b">
        <v>0</v>
      </c>
      <c r="W700" s="23">
        <v>43501.471365740741</v>
      </c>
      <c r="X700" s="16"/>
      <c r="Y700" s="24"/>
      <c r="Z700" s="24" t="s">
        <v>195</v>
      </c>
      <c r="AA700" s="51" t="s">
        <v>161</v>
      </c>
      <c r="AB700" s="4" t="s">
        <v>161</v>
      </c>
      <c r="AC700" t="str">
        <f t="shared" si="51"/>
        <v>NO</v>
      </c>
      <c r="AD700" t="str">
        <f t="shared" si="52"/>
        <v/>
      </c>
      <c r="AE700" t="str">
        <f t="shared" si="53"/>
        <v>+Cartridge</v>
      </c>
      <c r="AF700" t="str">
        <f t="shared" si="54"/>
        <v>+Cartridge</v>
      </c>
    </row>
    <row r="701" spans="1:32" x14ac:dyDescent="0.25">
      <c r="A701" s="3" t="str">
        <f t="shared" si="50"/>
        <v>76192-6</v>
      </c>
      <c r="B701" s="50">
        <v>76192</v>
      </c>
      <c r="C701" s="51" t="s">
        <v>360</v>
      </c>
      <c r="D701" s="50">
        <v>6</v>
      </c>
      <c r="E701" s="52">
        <v>1</v>
      </c>
      <c r="F701" s="53" t="s">
        <v>18</v>
      </c>
      <c r="G701" s="53">
        <v>43495</v>
      </c>
      <c r="H701" s="54">
        <v>2</v>
      </c>
      <c r="I701" s="52">
        <v>1</v>
      </c>
      <c r="J701" s="51" t="s">
        <v>20</v>
      </c>
      <c r="K701" s="51"/>
      <c r="L701" s="51" t="b">
        <v>0</v>
      </c>
      <c r="M701" s="3" t="s">
        <v>126</v>
      </c>
      <c r="N701" s="3" t="s">
        <v>126</v>
      </c>
      <c r="O701" s="3" t="s">
        <v>143</v>
      </c>
      <c r="P701" s="3" t="s">
        <v>143</v>
      </c>
      <c r="Q701" s="3"/>
      <c r="R701" s="3"/>
      <c r="S701" s="3" t="s">
        <v>126</v>
      </c>
      <c r="T701" s="10" t="s">
        <v>125</v>
      </c>
      <c r="U701" s="10" t="b">
        <v>1</v>
      </c>
      <c r="V701" s="10" t="b">
        <v>0</v>
      </c>
      <c r="W701" s="25">
        <v>43501.471388888887</v>
      </c>
      <c r="X701" s="11"/>
      <c r="Y701" s="26"/>
      <c r="Z701" s="26" t="s">
        <v>195</v>
      </c>
      <c r="AA701" s="51" t="s">
        <v>161</v>
      </c>
      <c r="AB701" s="4" t="s">
        <v>161</v>
      </c>
      <c r="AC701" t="str">
        <f t="shared" si="51"/>
        <v>NO</v>
      </c>
      <c r="AD701" t="str">
        <f t="shared" si="52"/>
        <v/>
      </c>
      <c r="AE701" t="str">
        <f t="shared" si="53"/>
        <v>+Cartridge</v>
      </c>
      <c r="AF701" t="str">
        <f t="shared" si="54"/>
        <v>+Cartridge</v>
      </c>
    </row>
    <row r="702" spans="1:32" x14ac:dyDescent="0.25">
      <c r="A702" s="13" t="str">
        <f t="shared" si="50"/>
        <v>76203-28</v>
      </c>
      <c r="B702" s="50">
        <v>76203</v>
      </c>
      <c r="C702" s="51" t="s">
        <v>2989</v>
      </c>
      <c r="D702" s="50">
        <v>28</v>
      </c>
      <c r="E702" s="52">
        <v>1</v>
      </c>
      <c r="F702" s="53" t="s">
        <v>18</v>
      </c>
      <c r="G702" s="53">
        <v>43509</v>
      </c>
      <c r="H702" s="54">
        <v>1</v>
      </c>
      <c r="I702" s="52">
        <v>1</v>
      </c>
      <c r="J702" s="51" t="s">
        <v>20</v>
      </c>
      <c r="K702" s="51" t="s">
        <v>168</v>
      </c>
      <c r="L702" s="51" t="b">
        <v>1</v>
      </c>
      <c r="M702" s="13"/>
      <c r="N702" s="13"/>
      <c r="O702" s="13"/>
      <c r="P702" s="13" t="s">
        <v>143</v>
      </c>
      <c r="Q702" s="13"/>
      <c r="R702" s="13"/>
      <c r="S702" s="13" t="s">
        <v>126</v>
      </c>
      <c r="T702" s="15" t="s">
        <v>125</v>
      </c>
      <c r="U702" s="15" t="b">
        <v>0</v>
      </c>
      <c r="V702" s="15" t="b">
        <v>0</v>
      </c>
      <c r="W702" s="23"/>
      <c r="X702" s="16"/>
      <c r="Y702" s="24"/>
      <c r="Z702" s="24"/>
      <c r="AA702" s="51"/>
      <c r="AB702" s="4"/>
      <c r="AC702" t="str">
        <f t="shared" si="51"/>
        <v>NO</v>
      </c>
      <c r="AD702" t="str">
        <f t="shared" si="52"/>
        <v>Material</v>
      </c>
      <c r="AE702" t="str">
        <f t="shared" si="53"/>
        <v>+Cartridge</v>
      </c>
      <c r="AF702" t="str">
        <f t="shared" si="54"/>
        <v>Material+Cartridge</v>
      </c>
    </row>
    <row r="703" spans="1:32" x14ac:dyDescent="0.25">
      <c r="A703" s="3" t="str">
        <f t="shared" si="50"/>
        <v>76203-29</v>
      </c>
      <c r="B703" s="50">
        <v>76203</v>
      </c>
      <c r="C703" s="51" t="s">
        <v>2991</v>
      </c>
      <c r="D703" s="50">
        <v>29</v>
      </c>
      <c r="E703" s="52">
        <v>1</v>
      </c>
      <c r="F703" s="53" t="s">
        <v>18</v>
      </c>
      <c r="G703" s="53">
        <v>43509</v>
      </c>
      <c r="H703" s="54">
        <v>2</v>
      </c>
      <c r="I703" s="52">
        <v>1</v>
      </c>
      <c r="J703" s="51" t="s">
        <v>20</v>
      </c>
      <c r="K703" s="51"/>
      <c r="L703" s="51" t="b">
        <v>0</v>
      </c>
      <c r="M703" s="3" t="s">
        <v>126</v>
      </c>
      <c r="N703" s="3"/>
      <c r="O703" s="3"/>
      <c r="P703" s="3" t="s">
        <v>143</v>
      </c>
      <c r="Q703" s="3"/>
      <c r="R703" s="3"/>
      <c r="S703" s="3" t="s">
        <v>126</v>
      </c>
      <c r="T703" s="10" t="s">
        <v>125</v>
      </c>
      <c r="U703" s="10" t="b">
        <v>0</v>
      </c>
      <c r="V703" s="10" t="b">
        <v>0</v>
      </c>
      <c r="W703" s="25"/>
      <c r="X703" s="11"/>
      <c r="Y703" s="26"/>
      <c r="Z703" s="26"/>
      <c r="AA703" s="51"/>
      <c r="AB703" s="4"/>
      <c r="AC703" t="str">
        <f t="shared" si="51"/>
        <v>NO</v>
      </c>
      <c r="AD703" t="str">
        <f t="shared" si="52"/>
        <v>Material</v>
      </c>
      <c r="AE703" t="str">
        <f t="shared" si="53"/>
        <v>+Cartridge</v>
      </c>
      <c r="AF703" t="str">
        <f t="shared" si="54"/>
        <v>Material+Cartridge</v>
      </c>
    </row>
    <row r="704" spans="1:32" x14ac:dyDescent="0.25">
      <c r="A704" s="13" t="str">
        <f t="shared" si="50"/>
        <v>76203-30</v>
      </c>
      <c r="B704" s="50">
        <v>76203</v>
      </c>
      <c r="C704" s="51" t="s">
        <v>319</v>
      </c>
      <c r="D704" s="50">
        <v>30</v>
      </c>
      <c r="E704" s="52">
        <v>1</v>
      </c>
      <c r="F704" s="53" t="s">
        <v>18</v>
      </c>
      <c r="G704" s="53">
        <v>43509</v>
      </c>
      <c r="H704" s="54">
        <v>1</v>
      </c>
      <c r="I704" s="52">
        <v>1</v>
      </c>
      <c r="J704" s="51" t="s">
        <v>20</v>
      </c>
      <c r="K704" s="51"/>
      <c r="L704" s="51" t="b">
        <v>0</v>
      </c>
      <c r="M704" s="13" t="s">
        <v>126</v>
      </c>
      <c r="N704" s="13"/>
      <c r="O704" s="13"/>
      <c r="P704" s="13" t="s">
        <v>143</v>
      </c>
      <c r="Q704" s="13"/>
      <c r="R704" s="13"/>
      <c r="S704" s="13" t="s">
        <v>126</v>
      </c>
      <c r="T704" s="15" t="s">
        <v>125</v>
      </c>
      <c r="U704" s="15" t="b">
        <v>0</v>
      </c>
      <c r="V704" s="15" t="b">
        <v>0</v>
      </c>
      <c r="W704" s="23"/>
      <c r="X704" s="16"/>
      <c r="Y704" s="24"/>
      <c r="Z704" s="24"/>
      <c r="AA704" s="51"/>
      <c r="AB704" s="4"/>
      <c r="AC704" t="str">
        <f t="shared" si="51"/>
        <v>NO</v>
      </c>
      <c r="AD704" t="str">
        <f t="shared" si="52"/>
        <v>Material</v>
      </c>
      <c r="AE704" t="str">
        <f t="shared" si="53"/>
        <v>+Cartridge</v>
      </c>
      <c r="AF704" t="str">
        <f t="shared" si="54"/>
        <v>Material+Cartridge</v>
      </c>
    </row>
    <row r="705" spans="1:32" x14ac:dyDescent="0.25">
      <c r="A705" s="3" t="str">
        <f t="shared" ref="A705:A768" si="55">_xlfn.CONCAT(B705,"-",D705)</f>
        <v>76203-31</v>
      </c>
      <c r="B705" s="50">
        <v>76203</v>
      </c>
      <c r="C705" s="51" t="s">
        <v>320</v>
      </c>
      <c r="D705" s="50">
        <v>31</v>
      </c>
      <c r="E705" s="52">
        <v>1</v>
      </c>
      <c r="F705" s="53" t="s">
        <v>18</v>
      </c>
      <c r="G705" s="53">
        <v>43509</v>
      </c>
      <c r="H705" s="54">
        <v>1</v>
      </c>
      <c r="I705" s="52">
        <v>1</v>
      </c>
      <c r="J705" s="51" t="s">
        <v>20</v>
      </c>
      <c r="K705" s="51"/>
      <c r="L705" s="51" t="b">
        <v>0</v>
      </c>
      <c r="M705" s="3" t="s">
        <v>126</v>
      </c>
      <c r="N705" s="3"/>
      <c r="O705" s="3"/>
      <c r="P705" s="3"/>
      <c r="Q705" s="3"/>
      <c r="R705" s="3"/>
      <c r="S705" s="3" t="s">
        <v>126</v>
      </c>
      <c r="T705" s="10" t="s">
        <v>125</v>
      </c>
      <c r="U705" s="10" t="b">
        <v>0</v>
      </c>
      <c r="V705" s="10" t="b">
        <v>0</v>
      </c>
      <c r="W705" s="25"/>
      <c r="X705" s="11"/>
      <c r="Y705" s="26"/>
      <c r="Z705" s="26"/>
      <c r="AA705" s="51"/>
      <c r="AB705" s="4"/>
      <c r="AC705" t="str">
        <f t="shared" si="51"/>
        <v>NO</v>
      </c>
      <c r="AD705" t="str">
        <f t="shared" si="52"/>
        <v>Material</v>
      </c>
      <c r="AE705" t="str">
        <f t="shared" si="53"/>
        <v>+Cartridge</v>
      </c>
      <c r="AF705" t="str">
        <f t="shared" si="54"/>
        <v>Material+Cartridge</v>
      </c>
    </row>
    <row r="706" spans="1:32" x14ac:dyDescent="0.25">
      <c r="A706" s="13" t="str">
        <f t="shared" si="55"/>
        <v>76203-32</v>
      </c>
      <c r="B706" s="50">
        <v>76203</v>
      </c>
      <c r="C706" s="51" t="s">
        <v>319</v>
      </c>
      <c r="D706" s="50">
        <v>32</v>
      </c>
      <c r="E706" s="52">
        <v>1</v>
      </c>
      <c r="F706" s="53" t="s">
        <v>18</v>
      </c>
      <c r="G706" s="53">
        <v>43509</v>
      </c>
      <c r="H706" s="54">
        <v>1</v>
      </c>
      <c r="I706" s="52">
        <v>1</v>
      </c>
      <c r="J706" s="51" t="s">
        <v>20</v>
      </c>
      <c r="K706" s="51"/>
      <c r="L706" s="51" t="b">
        <v>0</v>
      </c>
      <c r="M706" s="13" t="s">
        <v>126</v>
      </c>
      <c r="N706" s="13"/>
      <c r="O706" s="13"/>
      <c r="P706" s="13"/>
      <c r="Q706" s="13"/>
      <c r="R706" s="13"/>
      <c r="S706" s="13" t="s">
        <v>126</v>
      </c>
      <c r="T706" s="15" t="s">
        <v>125</v>
      </c>
      <c r="U706" s="15" t="b">
        <v>0</v>
      </c>
      <c r="V706" s="15" t="b">
        <v>0</v>
      </c>
      <c r="W706" s="23"/>
      <c r="X706" s="16"/>
      <c r="Y706" s="24"/>
      <c r="Z706" s="24"/>
      <c r="AA706" s="51"/>
      <c r="AB706" s="4"/>
      <c r="AC706" t="str">
        <f t="shared" ref="AC706:AC769" si="56">IF(AND(OR(N706="yes",N706="NA"),OR(P706="yes",P706="NA",P706="Done"),OR(Q706="yes",Q706="NA")),"OK","NO")</f>
        <v>NO</v>
      </c>
      <c r="AD706" t="str">
        <f t="shared" ref="AD706:AD769" si="57">IF(OR(N706="",N706="NO"),"Material","")</f>
        <v>Material</v>
      </c>
      <c r="AE706" t="str">
        <f t="shared" ref="AE706:AE769" si="58">IF(OR(Q706="",Q706="NO"),"+Cartridge","")</f>
        <v>+Cartridge</v>
      </c>
      <c r="AF706" t="str">
        <f t="shared" ref="AF706:AF769" si="59">_xlfn.CONCAT(AD706,AE706)</f>
        <v>Material+Cartridge</v>
      </c>
    </row>
    <row r="707" spans="1:32" x14ac:dyDescent="0.25">
      <c r="A707" s="3" t="str">
        <f t="shared" si="55"/>
        <v>76241-10</v>
      </c>
      <c r="B707" s="50">
        <v>76241</v>
      </c>
      <c r="C707" s="51" t="s">
        <v>146</v>
      </c>
      <c r="D707" s="50">
        <v>10</v>
      </c>
      <c r="E707" s="52">
        <v>1</v>
      </c>
      <c r="F707" s="53" t="s">
        <v>18</v>
      </c>
      <c r="G707" s="53">
        <v>43517</v>
      </c>
      <c r="H707" s="54">
        <v>1</v>
      </c>
      <c r="I707" s="52">
        <v>18</v>
      </c>
      <c r="J707" s="51" t="s">
        <v>27</v>
      </c>
      <c r="K707" s="51"/>
      <c r="L707" s="51" t="b">
        <v>0</v>
      </c>
      <c r="M707" s="3"/>
      <c r="N707" s="3"/>
      <c r="O707" s="3"/>
      <c r="P707" s="3"/>
      <c r="Q707" s="3"/>
      <c r="R707" s="3"/>
      <c r="S707" s="3"/>
      <c r="T707" s="10" t="s">
        <v>125</v>
      </c>
      <c r="U707" s="10" t="b">
        <v>0</v>
      </c>
      <c r="V707" s="10" t="b">
        <v>0</v>
      </c>
      <c r="W707" s="25"/>
      <c r="X707" s="11"/>
      <c r="Y707" s="26"/>
      <c r="Z707" s="26"/>
      <c r="AA707" s="51"/>
      <c r="AB707" s="4"/>
      <c r="AC707" t="str">
        <f t="shared" si="56"/>
        <v>NO</v>
      </c>
      <c r="AD707" t="str">
        <f t="shared" si="57"/>
        <v>Material</v>
      </c>
      <c r="AE707" t="str">
        <f t="shared" si="58"/>
        <v>+Cartridge</v>
      </c>
      <c r="AF707" t="str">
        <f t="shared" si="59"/>
        <v>Material+Cartridge</v>
      </c>
    </row>
    <row r="708" spans="1:32" x14ac:dyDescent="0.25">
      <c r="A708" s="13" t="str">
        <f t="shared" si="55"/>
        <v>76241-6</v>
      </c>
      <c r="B708" s="50">
        <v>76241</v>
      </c>
      <c r="C708" s="51" t="s">
        <v>149</v>
      </c>
      <c r="D708" s="50">
        <v>6</v>
      </c>
      <c r="E708" s="52">
        <v>1</v>
      </c>
      <c r="F708" s="53" t="s">
        <v>18</v>
      </c>
      <c r="G708" s="53">
        <v>43517</v>
      </c>
      <c r="H708" s="54">
        <v>1</v>
      </c>
      <c r="I708" s="52">
        <v>18</v>
      </c>
      <c r="J708" s="51" t="s">
        <v>27</v>
      </c>
      <c r="K708" s="51"/>
      <c r="L708" s="51" t="b">
        <v>0</v>
      </c>
      <c r="M708" s="13"/>
      <c r="N708" s="13"/>
      <c r="O708" s="13"/>
      <c r="P708" s="13"/>
      <c r="Q708" s="13"/>
      <c r="R708" s="13"/>
      <c r="S708" s="13"/>
      <c r="T708" s="15" t="s">
        <v>125</v>
      </c>
      <c r="U708" s="15" t="b">
        <v>0</v>
      </c>
      <c r="V708" s="15" t="b">
        <v>0</v>
      </c>
      <c r="W708" s="23"/>
      <c r="X708" s="16"/>
      <c r="Y708" s="24"/>
      <c r="Z708" s="17"/>
      <c r="AA708" s="51"/>
      <c r="AB708" s="4"/>
      <c r="AC708" t="str">
        <f t="shared" si="56"/>
        <v>NO</v>
      </c>
      <c r="AD708" t="str">
        <f t="shared" si="57"/>
        <v>Material</v>
      </c>
      <c r="AE708" t="str">
        <f t="shared" si="58"/>
        <v>+Cartridge</v>
      </c>
      <c r="AF708" t="str">
        <f t="shared" si="59"/>
        <v>Material+Cartridge</v>
      </c>
    </row>
    <row r="709" spans="1:32" x14ac:dyDescent="0.25">
      <c r="A709" s="3" t="str">
        <f t="shared" si="55"/>
        <v>76241-7</v>
      </c>
      <c r="B709" s="50">
        <v>76241</v>
      </c>
      <c r="C709" s="51" t="s">
        <v>213</v>
      </c>
      <c r="D709" s="50">
        <v>7</v>
      </c>
      <c r="E709" s="52">
        <v>1</v>
      </c>
      <c r="F709" s="53" t="s">
        <v>18</v>
      </c>
      <c r="G709" s="53">
        <v>43517</v>
      </c>
      <c r="H709" s="54">
        <v>2</v>
      </c>
      <c r="I709" s="52">
        <v>18</v>
      </c>
      <c r="J709" s="51" t="s">
        <v>27</v>
      </c>
      <c r="K709" s="51"/>
      <c r="L709" s="51" t="b">
        <v>0</v>
      </c>
      <c r="M709" s="3"/>
      <c r="N709" s="3"/>
      <c r="O709" s="3"/>
      <c r="P709" s="3"/>
      <c r="Q709" s="3"/>
      <c r="R709" s="3"/>
      <c r="S709" s="3"/>
      <c r="T709" s="10" t="s">
        <v>125</v>
      </c>
      <c r="U709" s="10" t="b">
        <v>0</v>
      </c>
      <c r="V709" s="10" t="b">
        <v>0</v>
      </c>
      <c r="W709" s="25"/>
      <c r="X709" s="11"/>
      <c r="Y709" s="26"/>
      <c r="Z709" s="12"/>
      <c r="AA709" s="51"/>
      <c r="AB709" s="4"/>
      <c r="AC709" t="str">
        <f t="shared" si="56"/>
        <v>NO</v>
      </c>
      <c r="AD709" t="str">
        <f t="shared" si="57"/>
        <v>Material</v>
      </c>
      <c r="AE709" t="str">
        <f t="shared" si="58"/>
        <v>+Cartridge</v>
      </c>
      <c r="AF709" t="str">
        <f t="shared" si="59"/>
        <v>Material+Cartridge</v>
      </c>
    </row>
    <row r="710" spans="1:32" x14ac:dyDescent="0.25">
      <c r="A710" s="13" t="str">
        <f t="shared" si="55"/>
        <v>76241-8</v>
      </c>
      <c r="B710" s="50">
        <v>76241</v>
      </c>
      <c r="C710" s="51" t="s">
        <v>3081</v>
      </c>
      <c r="D710" s="50">
        <v>8</v>
      </c>
      <c r="E710" s="52">
        <v>1</v>
      </c>
      <c r="F710" s="53" t="s">
        <v>18</v>
      </c>
      <c r="G710" s="53">
        <v>43517</v>
      </c>
      <c r="H710" s="54">
        <v>2</v>
      </c>
      <c r="I710" s="52">
        <v>18</v>
      </c>
      <c r="J710" s="51" t="s">
        <v>27</v>
      </c>
      <c r="K710" s="51"/>
      <c r="L710" s="51" t="b">
        <v>0</v>
      </c>
      <c r="M710" s="13"/>
      <c r="N710" s="13"/>
      <c r="O710" s="13"/>
      <c r="P710" s="13"/>
      <c r="Q710" s="13"/>
      <c r="R710" s="13"/>
      <c r="S710" s="13"/>
      <c r="T710" s="15" t="s">
        <v>125</v>
      </c>
      <c r="U710" s="15" t="b">
        <v>0</v>
      </c>
      <c r="V710" s="15" t="b">
        <v>0</v>
      </c>
      <c r="W710" s="23"/>
      <c r="X710" s="16"/>
      <c r="Y710" s="24"/>
      <c r="Z710" s="17"/>
      <c r="AA710" s="51"/>
      <c r="AB710" s="4"/>
      <c r="AC710" t="str">
        <f t="shared" si="56"/>
        <v>NO</v>
      </c>
      <c r="AD710" t="str">
        <f t="shared" si="57"/>
        <v>Material</v>
      </c>
      <c r="AE710" t="str">
        <f t="shared" si="58"/>
        <v>+Cartridge</v>
      </c>
      <c r="AF710" t="str">
        <f t="shared" si="59"/>
        <v>Material+Cartridge</v>
      </c>
    </row>
    <row r="711" spans="1:32" x14ac:dyDescent="0.25">
      <c r="A711" s="3" t="str">
        <f t="shared" si="55"/>
        <v>76241-9</v>
      </c>
      <c r="B711" s="50">
        <v>76241</v>
      </c>
      <c r="C711" s="51" t="s">
        <v>3082</v>
      </c>
      <c r="D711" s="50">
        <v>9</v>
      </c>
      <c r="E711" s="52">
        <v>1</v>
      </c>
      <c r="F711" s="53" t="s">
        <v>18</v>
      </c>
      <c r="G711" s="53">
        <v>43517</v>
      </c>
      <c r="H711" s="54">
        <v>3</v>
      </c>
      <c r="I711" s="52">
        <v>18</v>
      </c>
      <c r="J711" s="51" t="s">
        <v>27</v>
      </c>
      <c r="K711" s="51"/>
      <c r="L711" s="51" t="b">
        <v>0</v>
      </c>
      <c r="M711" s="3"/>
      <c r="N711" s="3"/>
      <c r="O711" s="3"/>
      <c r="P711" s="3"/>
      <c r="Q711" s="3"/>
      <c r="R711" s="3"/>
      <c r="S711" s="3"/>
      <c r="T711" s="10" t="s">
        <v>125</v>
      </c>
      <c r="U711" s="10" t="b">
        <v>0</v>
      </c>
      <c r="V711" s="10" t="b">
        <v>0</v>
      </c>
      <c r="W711" s="25"/>
      <c r="X711" s="11"/>
      <c r="Y711" s="26"/>
      <c r="Z711" s="12"/>
      <c r="AA711" s="51"/>
      <c r="AB711" s="4"/>
      <c r="AC711" t="str">
        <f t="shared" si="56"/>
        <v>NO</v>
      </c>
      <c r="AD711" t="str">
        <f t="shared" si="57"/>
        <v>Material</v>
      </c>
      <c r="AE711" t="str">
        <f t="shared" si="58"/>
        <v>+Cartridge</v>
      </c>
      <c r="AF711" t="str">
        <f t="shared" si="59"/>
        <v>Material+Cartridge</v>
      </c>
    </row>
    <row r="712" spans="1:32" x14ac:dyDescent="0.25">
      <c r="A712" s="13" t="str">
        <f t="shared" si="55"/>
        <v>76285-2</v>
      </c>
      <c r="B712" s="50">
        <v>76285</v>
      </c>
      <c r="C712" s="51" t="s">
        <v>3083</v>
      </c>
      <c r="D712" s="50">
        <v>2</v>
      </c>
      <c r="E712" s="52">
        <v>1</v>
      </c>
      <c r="F712" s="53" t="s">
        <v>18</v>
      </c>
      <c r="G712" s="53">
        <v>43517</v>
      </c>
      <c r="H712" s="54">
        <v>3</v>
      </c>
      <c r="I712" s="52">
        <v>12</v>
      </c>
      <c r="J712" s="51" t="s">
        <v>27</v>
      </c>
      <c r="K712" s="51"/>
      <c r="L712" s="51" t="b">
        <v>0</v>
      </c>
      <c r="M712" s="13"/>
      <c r="N712" s="13"/>
      <c r="O712" s="13"/>
      <c r="P712" s="13"/>
      <c r="Q712" s="13"/>
      <c r="R712" s="13"/>
      <c r="S712" s="13"/>
      <c r="T712" s="15" t="s">
        <v>125</v>
      </c>
      <c r="U712" s="15" t="b">
        <v>0</v>
      </c>
      <c r="V712" s="15" t="b">
        <v>0</v>
      </c>
      <c r="W712" s="23"/>
      <c r="X712" s="16"/>
      <c r="Y712" s="24"/>
      <c r="Z712" s="17"/>
      <c r="AA712" s="51"/>
      <c r="AB712" s="4"/>
      <c r="AC712" t="str">
        <f t="shared" si="56"/>
        <v>NO</v>
      </c>
      <c r="AD712" t="str">
        <f t="shared" si="57"/>
        <v>Material</v>
      </c>
      <c r="AE712" t="str">
        <f t="shared" si="58"/>
        <v>+Cartridge</v>
      </c>
      <c r="AF712" t="str">
        <f t="shared" si="59"/>
        <v>Material+Cartridge</v>
      </c>
    </row>
    <row r="713" spans="1:32" x14ac:dyDescent="0.25">
      <c r="A713" s="3" t="str">
        <f t="shared" si="55"/>
        <v>76291-29</v>
      </c>
      <c r="B713" s="50">
        <v>76291</v>
      </c>
      <c r="C713" s="51" t="s">
        <v>147</v>
      </c>
      <c r="D713" s="50">
        <v>29</v>
      </c>
      <c r="E713" s="52">
        <v>1</v>
      </c>
      <c r="F713" s="53" t="s">
        <v>18</v>
      </c>
      <c r="G713" s="53">
        <v>43524</v>
      </c>
      <c r="H713" s="54">
        <v>1</v>
      </c>
      <c r="I713" s="52">
        <v>18</v>
      </c>
      <c r="J713" s="51" t="s">
        <v>27</v>
      </c>
      <c r="K713" s="51"/>
      <c r="L713" s="51" t="b">
        <v>0</v>
      </c>
      <c r="M713" s="3"/>
      <c r="N713" s="3"/>
      <c r="O713" s="3"/>
      <c r="P713" s="3"/>
      <c r="Q713" s="3"/>
      <c r="R713" s="3"/>
      <c r="S713" s="3"/>
      <c r="T713" s="10" t="s">
        <v>130</v>
      </c>
      <c r="U713" s="10" t="b">
        <v>0</v>
      </c>
      <c r="V713" s="10" t="b">
        <v>0</v>
      </c>
      <c r="W713" s="25"/>
      <c r="X713" s="11"/>
      <c r="Y713" s="26"/>
      <c r="Z713" s="26"/>
      <c r="AA713" s="51"/>
      <c r="AB713" s="4"/>
      <c r="AC713" t="str">
        <f t="shared" si="56"/>
        <v>NO</v>
      </c>
      <c r="AD713" t="str">
        <f t="shared" si="57"/>
        <v>Material</v>
      </c>
      <c r="AE713" t="str">
        <f t="shared" si="58"/>
        <v>+Cartridge</v>
      </c>
      <c r="AF713" t="str">
        <f t="shared" si="59"/>
        <v>Material+Cartridge</v>
      </c>
    </row>
    <row r="714" spans="1:32" x14ac:dyDescent="0.25">
      <c r="A714" s="13" t="str">
        <f t="shared" si="55"/>
        <v>76291-30</v>
      </c>
      <c r="B714" s="50">
        <v>76291</v>
      </c>
      <c r="C714" s="51" t="s">
        <v>147</v>
      </c>
      <c r="D714" s="50">
        <v>30</v>
      </c>
      <c r="E714" s="52">
        <v>1</v>
      </c>
      <c r="F714" s="53" t="s">
        <v>18</v>
      </c>
      <c r="G714" s="53">
        <v>43524</v>
      </c>
      <c r="H714" s="54">
        <v>1</v>
      </c>
      <c r="I714" s="52">
        <v>18</v>
      </c>
      <c r="J714" s="51" t="s">
        <v>27</v>
      </c>
      <c r="K714" s="51"/>
      <c r="L714" s="51" t="b">
        <v>0</v>
      </c>
      <c r="M714" s="13"/>
      <c r="N714" s="13"/>
      <c r="O714" s="13"/>
      <c r="P714" s="13"/>
      <c r="Q714" s="13"/>
      <c r="R714" s="13"/>
      <c r="S714" s="13"/>
      <c r="T714" s="15" t="s">
        <v>130</v>
      </c>
      <c r="U714" s="15" t="b">
        <v>0</v>
      </c>
      <c r="V714" s="15" t="b">
        <v>0</v>
      </c>
      <c r="W714" s="23"/>
      <c r="X714" s="16"/>
      <c r="Y714" s="24"/>
      <c r="Z714" s="24"/>
      <c r="AA714" s="51"/>
      <c r="AB714" s="4"/>
      <c r="AC714" t="str">
        <f t="shared" si="56"/>
        <v>NO</v>
      </c>
      <c r="AD714" t="str">
        <f t="shared" si="57"/>
        <v>Material</v>
      </c>
      <c r="AE714" t="str">
        <f t="shared" si="58"/>
        <v>+Cartridge</v>
      </c>
      <c r="AF714" t="str">
        <f t="shared" si="59"/>
        <v>Material+Cartridge</v>
      </c>
    </row>
    <row r="715" spans="1:32" x14ac:dyDescent="0.25">
      <c r="A715" s="3" t="str">
        <f t="shared" si="55"/>
        <v>76294-1</v>
      </c>
      <c r="B715" s="50">
        <v>76294</v>
      </c>
      <c r="C715" s="51" t="s">
        <v>3084</v>
      </c>
      <c r="D715" s="50">
        <v>1</v>
      </c>
      <c r="E715" s="52">
        <v>1</v>
      </c>
      <c r="F715" s="53" t="s">
        <v>18</v>
      </c>
      <c r="G715" s="53">
        <v>43535</v>
      </c>
      <c r="H715" s="54">
        <v>6</v>
      </c>
      <c r="I715" s="52">
        <v>1</v>
      </c>
      <c r="J715" s="51" t="s">
        <v>27</v>
      </c>
      <c r="K715" s="51"/>
      <c r="L715" s="51" t="b">
        <v>0</v>
      </c>
      <c r="M715" s="3"/>
      <c r="N715" s="3"/>
      <c r="O715" s="3"/>
      <c r="P715" s="3"/>
      <c r="Q715" s="3"/>
      <c r="R715" s="3"/>
      <c r="S715" s="3"/>
      <c r="T715" s="10" t="s">
        <v>130</v>
      </c>
      <c r="U715" s="10" t="b">
        <v>0</v>
      </c>
      <c r="V715" s="10" t="b">
        <v>0</v>
      </c>
      <c r="W715" s="25"/>
      <c r="X715" s="11"/>
      <c r="Y715" s="26"/>
      <c r="Z715" s="26"/>
      <c r="AA715" s="51"/>
      <c r="AB715" s="4"/>
      <c r="AC715" t="str">
        <f t="shared" si="56"/>
        <v>NO</v>
      </c>
      <c r="AD715" t="str">
        <f t="shared" si="57"/>
        <v>Material</v>
      </c>
      <c r="AE715" t="str">
        <f t="shared" si="58"/>
        <v>+Cartridge</v>
      </c>
      <c r="AF715" t="str">
        <f t="shared" si="59"/>
        <v>Material+Cartridge</v>
      </c>
    </row>
    <row r="716" spans="1:32" x14ac:dyDescent="0.25">
      <c r="A716" s="13" t="str">
        <f t="shared" si="55"/>
        <v>76294-2</v>
      </c>
      <c r="B716" s="50">
        <v>76294</v>
      </c>
      <c r="C716" s="51" t="s">
        <v>148</v>
      </c>
      <c r="D716" s="50">
        <v>2</v>
      </c>
      <c r="E716" s="52">
        <v>1</v>
      </c>
      <c r="F716" s="53" t="s">
        <v>18</v>
      </c>
      <c r="G716" s="53">
        <v>43535</v>
      </c>
      <c r="H716" s="54">
        <v>1</v>
      </c>
      <c r="I716" s="52">
        <v>1</v>
      </c>
      <c r="J716" s="51" t="s">
        <v>27</v>
      </c>
      <c r="K716" s="51"/>
      <c r="L716" s="51" t="b">
        <v>0</v>
      </c>
      <c r="M716" s="13"/>
      <c r="N716" s="13"/>
      <c r="O716" s="13"/>
      <c r="P716" s="13"/>
      <c r="Q716" s="13"/>
      <c r="R716" s="13"/>
      <c r="S716" s="13"/>
      <c r="T716" s="15" t="s">
        <v>125</v>
      </c>
      <c r="U716" s="15" t="b">
        <v>0</v>
      </c>
      <c r="V716" s="15" t="b">
        <v>0</v>
      </c>
      <c r="W716" s="23"/>
      <c r="X716" s="16"/>
      <c r="Y716" s="24"/>
      <c r="Z716" s="24"/>
      <c r="AA716" s="51"/>
      <c r="AB716" s="4"/>
      <c r="AC716" t="str">
        <f t="shared" si="56"/>
        <v>NO</v>
      </c>
      <c r="AD716" t="str">
        <f t="shared" si="57"/>
        <v>Material</v>
      </c>
      <c r="AE716" t="str">
        <f t="shared" si="58"/>
        <v>+Cartridge</v>
      </c>
      <c r="AF716" t="str">
        <f t="shared" si="59"/>
        <v>Material+Cartridge</v>
      </c>
    </row>
    <row r="717" spans="1:32" x14ac:dyDescent="0.25">
      <c r="A717" s="3" t="str">
        <f t="shared" si="55"/>
        <v>76294-3</v>
      </c>
      <c r="B717" s="50">
        <v>76294</v>
      </c>
      <c r="C717" s="51" t="s">
        <v>148</v>
      </c>
      <c r="D717" s="50">
        <v>3</v>
      </c>
      <c r="E717" s="52">
        <v>1</v>
      </c>
      <c r="F717" s="53" t="s">
        <v>18</v>
      </c>
      <c r="G717" s="53">
        <v>43535</v>
      </c>
      <c r="H717" s="54">
        <v>1</v>
      </c>
      <c r="I717" s="52">
        <v>1</v>
      </c>
      <c r="J717" s="51" t="s">
        <v>27</v>
      </c>
      <c r="K717" s="51"/>
      <c r="L717" s="51" t="b">
        <v>0</v>
      </c>
      <c r="M717" s="3"/>
      <c r="N717" s="3"/>
      <c r="O717" s="3"/>
      <c r="P717" s="3"/>
      <c r="Q717" s="3"/>
      <c r="R717" s="3"/>
      <c r="S717" s="3"/>
      <c r="T717" s="10" t="s">
        <v>125</v>
      </c>
      <c r="U717" s="10" t="b">
        <v>0</v>
      </c>
      <c r="V717" s="10" t="b">
        <v>0</v>
      </c>
      <c r="W717" s="25"/>
      <c r="X717" s="11"/>
      <c r="Y717" s="26"/>
      <c r="Z717" s="26"/>
      <c r="AA717" s="51"/>
      <c r="AB717" s="4"/>
      <c r="AC717" t="str">
        <f t="shared" si="56"/>
        <v>NO</v>
      </c>
      <c r="AD717" t="str">
        <f t="shared" si="57"/>
        <v>Material</v>
      </c>
      <c r="AE717" t="str">
        <f t="shared" si="58"/>
        <v>+Cartridge</v>
      </c>
      <c r="AF717" t="str">
        <f t="shared" si="59"/>
        <v>Material+Cartridge</v>
      </c>
    </row>
    <row r="718" spans="1:32" x14ac:dyDescent="0.25">
      <c r="A718" s="13" t="str">
        <f t="shared" si="55"/>
        <v>76372-1</v>
      </c>
      <c r="B718" s="50">
        <v>76372</v>
      </c>
      <c r="C718" s="51" t="s">
        <v>180</v>
      </c>
      <c r="D718" s="50">
        <v>1</v>
      </c>
      <c r="E718" s="52">
        <v>1</v>
      </c>
      <c r="F718" s="53" t="s">
        <v>18</v>
      </c>
      <c r="G718" s="53">
        <v>43515</v>
      </c>
      <c r="H718" s="54">
        <v>42</v>
      </c>
      <c r="I718" s="52">
        <v>7</v>
      </c>
      <c r="J718" s="51" t="s">
        <v>27</v>
      </c>
      <c r="K718" s="51"/>
      <c r="L718" s="51" t="b">
        <v>0</v>
      </c>
      <c r="M718" s="13"/>
      <c r="N718" s="13"/>
      <c r="O718" s="13"/>
      <c r="P718" s="13"/>
      <c r="Q718" s="13"/>
      <c r="R718" s="13"/>
      <c r="S718" s="13"/>
      <c r="T718" s="15" t="s">
        <v>130</v>
      </c>
      <c r="U718" s="15" t="b">
        <v>0</v>
      </c>
      <c r="V718" s="15" t="b">
        <v>0</v>
      </c>
      <c r="W718" s="23"/>
      <c r="X718" s="16"/>
      <c r="Y718" s="24"/>
      <c r="Z718" s="24"/>
      <c r="AA718" s="51"/>
      <c r="AB718" s="4"/>
      <c r="AC718" t="str">
        <f t="shared" si="56"/>
        <v>NO</v>
      </c>
      <c r="AD718" t="str">
        <f t="shared" si="57"/>
        <v>Material</v>
      </c>
      <c r="AE718" t="str">
        <f t="shared" si="58"/>
        <v>+Cartridge</v>
      </c>
      <c r="AF718" t="str">
        <f t="shared" si="59"/>
        <v>Material+Cartridge</v>
      </c>
    </row>
    <row r="719" spans="1:32" x14ac:dyDescent="0.25">
      <c r="A719" s="3" t="str">
        <f t="shared" si="55"/>
        <v>76372-2</v>
      </c>
      <c r="B719" s="50">
        <v>76372</v>
      </c>
      <c r="C719" s="51" t="s">
        <v>307</v>
      </c>
      <c r="D719" s="50">
        <v>2</v>
      </c>
      <c r="E719" s="52">
        <v>1</v>
      </c>
      <c r="F719" s="53" t="s">
        <v>18</v>
      </c>
      <c r="G719" s="53">
        <v>43515</v>
      </c>
      <c r="H719" s="54">
        <v>34</v>
      </c>
      <c r="I719" s="52">
        <v>7</v>
      </c>
      <c r="J719" s="51" t="s">
        <v>27</v>
      </c>
      <c r="K719" s="51"/>
      <c r="L719" s="51" t="b">
        <v>0</v>
      </c>
      <c r="M719" s="3"/>
      <c r="N719" s="3"/>
      <c r="O719" s="3"/>
      <c r="P719" s="3"/>
      <c r="Q719" s="3"/>
      <c r="R719" s="3"/>
      <c r="S719" s="3"/>
      <c r="T719" s="10" t="s">
        <v>130</v>
      </c>
      <c r="U719" s="10" t="b">
        <v>0</v>
      </c>
      <c r="V719" s="10" t="b">
        <v>0</v>
      </c>
      <c r="W719" s="25"/>
      <c r="X719" s="11"/>
      <c r="Y719" s="26"/>
      <c r="Z719" s="12"/>
      <c r="AA719" s="51"/>
      <c r="AB719" s="4"/>
      <c r="AC719" t="str">
        <f t="shared" si="56"/>
        <v>NO</v>
      </c>
      <c r="AD719" t="str">
        <f t="shared" si="57"/>
        <v>Material</v>
      </c>
      <c r="AE719" t="str">
        <f t="shared" si="58"/>
        <v>+Cartridge</v>
      </c>
      <c r="AF719" t="str">
        <f t="shared" si="59"/>
        <v>Material+Cartridge</v>
      </c>
    </row>
    <row r="720" spans="1:32" x14ac:dyDescent="0.25">
      <c r="A720" s="13" t="str">
        <f t="shared" si="55"/>
        <v>76372-3</v>
      </c>
      <c r="B720" s="50">
        <v>76372</v>
      </c>
      <c r="C720" s="51" t="s">
        <v>180</v>
      </c>
      <c r="D720" s="50">
        <v>3</v>
      </c>
      <c r="E720" s="52">
        <v>1</v>
      </c>
      <c r="F720" s="53" t="s">
        <v>18</v>
      </c>
      <c r="G720" s="53">
        <v>43515</v>
      </c>
      <c r="H720" s="54">
        <v>15</v>
      </c>
      <c r="I720" s="52">
        <v>7</v>
      </c>
      <c r="J720" s="51" t="s">
        <v>27</v>
      </c>
      <c r="K720" s="51"/>
      <c r="L720" s="51" t="b">
        <v>0</v>
      </c>
      <c r="M720" s="13"/>
      <c r="N720" s="13"/>
      <c r="O720" s="13"/>
      <c r="P720" s="13"/>
      <c r="Q720" s="13"/>
      <c r="R720" s="13"/>
      <c r="S720" s="13"/>
      <c r="T720" s="15" t="s">
        <v>130</v>
      </c>
      <c r="U720" s="15" t="b">
        <v>0</v>
      </c>
      <c r="V720" s="15" t="b">
        <v>0</v>
      </c>
      <c r="W720" s="23"/>
      <c r="X720" s="16"/>
      <c r="Y720" s="24"/>
      <c r="Z720" s="24"/>
      <c r="AA720" s="51"/>
      <c r="AB720" s="4"/>
      <c r="AC720" t="str">
        <f t="shared" si="56"/>
        <v>NO</v>
      </c>
      <c r="AD720" t="str">
        <f t="shared" si="57"/>
        <v>Material</v>
      </c>
      <c r="AE720" t="str">
        <f t="shared" si="58"/>
        <v>+Cartridge</v>
      </c>
      <c r="AF720" t="str">
        <f t="shared" si="59"/>
        <v>Material+Cartridge</v>
      </c>
    </row>
    <row r="721" spans="1:32" x14ac:dyDescent="0.25">
      <c r="A721" s="3" t="str">
        <f t="shared" si="55"/>
        <v>76465-10</v>
      </c>
      <c r="B721" s="50">
        <v>76465</v>
      </c>
      <c r="C721" s="51" t="s">
        <v>3085</v>
      </c>
      <c r="D721" s="50">
        <v>10</v>
      </c>
      <c r="E721" s="52">
        <v>1</v>
      </c>
      <c r="F721" s="53" t="s">
        <v>18</v>
      </c>
      <c r="G721" s="53">
        <v>43515</v>
      </c>
      <c r="H721" s="54">
        <v>1</v>
      </c>
      <c r="I721" s="52">
        <v>4</v>
      </c>
      <c r="J721" s="51" t="s">
        <v>27</v>
      </c>
      <c r="K721" s="51"/>
      <c r="L721" s="51" t="b">
        <v>0</v>
      </c>
      <c r="M721" s="3"/>
      <c r="N721" s="3"/>
      <c r="O721" s="3"/>
      <c r="P721" s="3"/>
      <c r="Q721" s="3"/>
      <c r="R721" s="3"/>
      <c r="S721" s="3"/>
      <c r="T721" s="10" t="s">
        <v>130</v>
      </c>
      <c r="U721" s="10" t="b">
        <v>0</v>
      </c>
      <c r="V721" s="10" t="b">
        <v>0</v>
      </c>
      <c r="W721" s="25"/>
      <c r="X721" s="11"/>
      <c r="Y721" s="26"/>
      <c r="Z721" s="26"/>
      <c r="AA721" s="51"/>
      <c r="AB721" s="4"/>
      <c r="AC721" t="str">
        <f t="shared" si="56"/>
        <v>NO</v>
      </c>
      <c r="AD721" t="str">
        <f t="shared" si="57"/>
        <v>Material</v>
      </c>
      <c r="AE721" t="str">
        <f t="shared" si="58"/>
        <v>+Cartridge</v>
      </c>
      <c r="AF721" t="str">
        <f t="shared" si="59"/>
        <v>Material+Cartridge</v>
      </c>
    </row>
    <row r="722" spans="1:32" x14ac:dyDescent="0.25">
      <c r="A722" s="13" t="str">
        <f t="shared" si="55"/>
        <v>76465-11</v>
      </c>
      <c r="B722" s="50">
        <v>76465</v>
      </c>
      <c r="C722" s="51" t="s">
        <v>3085</v>
      </c>
      <c r="D722" s="50">
        <v>11</v>
      </c>
      <c r="E722" s="52">
        <v>1</v>
      </c>
      <c r="F722" s="53" t="s">
        <v>18</v>
      </c>
      <c r="G722" s="53">
        <v>43515</v>
      </c>
      <c r="H722" s="54">
        <v>1</v>
      </c>
      <c r="I722" s="52">
        <v>4</v>
      </c>
      <c r="J722" s="51" t="s">
        <v>27</v>
      </c>
      <c r="K722" s="51"/>
      <c r="L722" s="51" t="b">
        <v>0</v>
      </c>
      <c r="M722" s="13"/>
      <c r="N722" s="13"/>
      <c r="O722" s="13"/>
      <c r="P722" s="13"/>
      <c r="Q722" s="13"/>
      <c r="R722" s="13"/>
      <c r="S722" s="13"/>
      <c r="T722" s="15" t="s">
        <v>130</v>
      </c>
      <c r="U722" s="15" t="b">
        <v>0</v>
      </c>
      <c r="V722" s="15" t="b">
        <v>0</v>
      </c>
      <c r="W722" s="23"/>
      <c r="X722" s="16"/>
      <c r="Y722" s="24"/>
      <c r="Z722" s="17"/>
      <c r="AA722" s="51"/>
      <c r="AB722" s="4"/>
      <c r="AC722" t="str">
        <f t="shared" si="56"/>
        <v>NO</v>
      </c>
      <c r="AD722" t="str">
        <f t="shared" si="57"/>
        <v>Material</v>
      </c>
      <c r="AE722" t="str">
        <f t="shared" si="58"/>
        <v>+Cartridge</v>
      </c>
      <c r="AF722" t="str">
        <f t="shared" si="59"/>
        <v>Material+Cartridge</v>
      </c>
    </row>
    <row r="723" spans="1:32" x14ac:dyDescent="0.25">
      <c r="A723" s="3" t="str">
        <f t="shared" si="55"/>
        <v>76465-12</v>
      </c>
      <c r="B723" s="50">
        <v>76465</v>
      </c>
      <c r="C723" s="51" t="s">
        <v>3085</v>
      </c>
      <c r="D723" s="50">
        <v>12</v>
      </c>
      <c r="E723" s="52">
        <v>1</v>
      </c>
      <c r="F723" s="53" t="s">
        <v>18</v>
      </c>
      <c r="G723" s="53">
        <v>43515</v>
      </c>
      <c r="H723" s="54">
        <v>1</v>
      </c>
      <c r="I723" s="52">
        <v>4</v>
      </c>
      <c r="J723" s="51" t="s">
        <v>27</v>
      </c>
      <c r="K723" s="51"/>
      <c r="L723" s="51" t="b">
        <v>0</v>
      </c>
      <c r="M723" s="3"/>
      <c r="N723" s="3"/>
      <c r="O723" s="3"/>
      <c r="P723" s="3"/>
      <c r="Q723" s="3"/>
      <c r="R723" s="3"/>
      <c r="S723" s="3"/>
      <c r="T723" s="10" t="s">
        <v>130</v>
      </c>
      <c r="U723" s="10" t="b">
        <v>0</v>
      </c>
      <c r="V723" s="10" t="b">
        <v>0</v>
      </c>
      <c r="W723" s="25"/>
      <c r="X723" s="11"/>
      <c r="Y723" s="26"/>
      <c r="Z723" s="26"/>
      <c r="AA723" s="51"/>
      <c r="AB723" s="4"/>
      <c r="AC723" t="str">
        <f t="shared" si="56"/>
        <v>NO</v>
      </c>
      <c r="AD723" t="str">
        <f t="shared" si="57"/>
        <v>Material</v>
      </c>
      <c r="AE723" t="str">
        <f t="shared" si="58"/>
        <v>+Cartridge</v>
      </c>
      <c r="AF723" t="str">
        <f t="shared" si="59"/>
        <v>Material+Cartridge</v>
      </c>
    </row>
    <row r="724" spans="1:32" x14ac:dyDescent="0.25">
      <c r="A724" s="13" t="str">
        <f t="shared" si="55"/>
        <v>76465-4</v>
      </c>
      <c r="B724" s="50">
        <v>76465</v>
      </c>
      <c r="C724" s="51" t="s">
        <v>3086</v>
      </c>
      <c r="D724" s="50">
        <v>4</v>
      </c>
      <c r="E724" s="52">
        <v>1</v>
      </c>
      <c r="F724" s="53" t="s">
        <v>18</v>
      </c>
      <c r="G724" s="53">
        <v>43515</v>
      </c>
      <c r="H724" s="54">
        <v>1</v>
      </c>
      <c r="I724" s="52">
        <v>4</v>
      </c>
      <c r="J724" s="51" t="s">
        <v>27</v>
      </c>
      <c r="K724" s="51"/>
      <c r="L724" s="51" t="b">
        <v>0</v>
      </c>
      <c r="M724" s="13"/>
      <c r="N724" s="13"/>
      <c r="O724" s="13"/>
      <c r="P724" s="13"/>
      <c r="Q724" s="13"/>
      <c r="R724" s="13"/>
      <c r="S724" s="13"/>
      <c r="T724" s="15" t="s">
        <v>130</v>
      </c>
      <c r="U724" s="15" t="b">
        <v>0</v>
      </c>
      <c r="V724" s="15" t="b">
        <v>0</v>
      </c>
      <c r="W724" s="23"/>
      <c r="X724" s="16"/>
      <c r="Y724" s="24"/>
      <c r="Z724" s="17"/>
      <c r="AA724" s="51"/>
      <c r="AB724" s="4"/>
      <c r="AC724" t="str">
        <f t="shared" si="56"/>
        <v>NO</v>
      </c>
      <c r="AD724" t="str">
        <f t="shared" si="57"/>
        <v>Material</v>
      </c>
      <c r="AE724" t="str">
        <f t="shared" si="58"/>
        <v>+Cartridge</v>
      </c>
      <c r="AF724" t="str">
        <f t="shared" si="59"/>
        <v>Material+Cartridge</v>
      </c>
    </row>
    <row r="725" spans="1:32" x14ac:dyDescent="0.25">
      <c r="A725" s="3" t="str">
        <f t="shared" si="55"/>
        <v>76465-5</v>
      </c>
      <c r="B725" s="50">
        <v>76465</v>
      </c>
      <c r="C725" s="51" t="s">
        <v>439</v>
      </c>
      <c r="D725" s="50">
        <v>5</v>
      </c>
      <c r="E725" s="52">
        <v>1</v>
      </c>
      <c r="F725" s="53" t="s">
        <v>18</v>
      </c>
      <c r="G725" s="53">
        <v>43515</v>
      </c>
      <c r="H725" s="54">
        <v>4</v>
      </c>
      <c r="I725" s="52">
        <v>4</v>
      </c>
      <c r="J725" s="51" t="s">
        <v>27</v>
      </c>
      <c r="K725" s="51"/>
      <c r="L725" s="51" t="b">
        <v>0</v>
      </c>
      <c r="M725" s="3"/>
      <c r="N725" s="3"/>
      <c r="O725" s="3"/>
      <c r="P725" s="3"/>
      <c r="Q725" s="3"/>
      <c r="R725" s="3"/>
      <c r="S725" s="3"/>
      <c r="T725" s="10" t="s">
        <v>125</v>
      </c>
      <c r="U725" s="10" t="b">
        <v>0</v>
      </c>
      <c r="V725" s="10" t="b">
        <v>0</v>
      </c>
      <c r="W725" s="25"/>
      <c r="X725" s="11"/>
      <c r="Y725" s="26"/>
      <c r="Z725" s="26"/>
      <c r="AA725" s="51"/>
      <c r="AB725" s="4"/>
      <c r="AC725" t="str">
        <f t="shared" si="56"/>
        <v>NO</v>
      </c>
      <c r="AD725" t="str">
        <f t="shared" si="57"/>
        <v>Material</v>
      </c>
      <c r="AE725" t="str">
        <f t="shared" si="58"/>
        <v>+Cartridge</v>
      </c>
      <c r="AF725" t="str">
        <f t="shared" si="59"/>
        <v>Material+Cartridge</v>
      </c>
    </row>
    <row r="726" spans="1:32" x14ac:dyDescent="0.25">
      <c r="A726" s="13" t="str">
        <f t="shared" si="55"/>
        <v>76465-6</v>
      </c>
      <c r="B726" s="50">
        <v>76465</v>
      </c>
      <c r="C726" s="51" t="s">
        <v>3087</v>
      </c>
      <c r="D726" s="50">
        <v>6</v>
      </c>
      <c r="E726" s="52">
        <v>1</v>
      </c>
      <c r="F726" s="53" t="s">
        <v>18</v>
      </c>
      <c r="G726" s="53">
        <v>43515</v>
      </c>
      <c r="H726" s="54">
        <v>8</v>
      </c>
      <c r="I726" s="52">
        <v>4</v>
      </c>
      <c r="J726" s="51" t="s">
        <v>27</v>
      </c>
      <c r="K726" s="51"/>
      <c r="L726" s="51" t="b">
        <v>0</v>
      </c>
      <c r="M726" s="13"/>
      <c r="N726" s="13"/>
      <c r="O726" s="13"/>
      <c r="P726" s="13"/>
      <c r="Q726" s="13"/>
      <c r="R726" s="13"/>
      <c r="S726" s="13"/>
      <c r="T726" s="15" t="s">
        <v>125</v>
      </c>
      <c r="U726" s="15" t="b">
        <v>0</v>
      </c>
      <c r="V726" s="15" t="b">
        <v>0</v>
      </c>
      <c r="W726" s="23"/>
      <c r="X726" s="16"/>
      <c r="Y726" s="24"/>
      <c r="Z726" s="24"/>
      <c r="AA726" s="51"/>
      <c r="AB726" s="4"/>
      <c r="AC726" t="str">
        <f t="shared" si="56"/>
        <v>NO</v>
      </c>
      <c r="AD726" t="str">
        <f t="shared" si="57"/>
        <v>Material</v>
      </c>
      <c r="AE726" t="str">
        <f t="shared" si="58"/>
        <v>+Cartridge</v>
      </c>
      <c r="AF726" t="str">
        <f t="shared" si="59"/>
        <v>Material+Cartridge</v>
      </c>
    </row>
    <row r="727" spans="1:32" x14ac:dyDescent="0.25">
      <c r="A727" s="3" t="str">
        <f t="shared" si="55"/>
        <v>76465-8</v>
      </c>
      <c r="B727" s="50">
        <v>76465</v>
      </c>
      <c r="C727" s="51" t="s">
        <v>3088</v>
      </c>
      <c r="D727" s="50">
        <v>8</v>
      </c>
      <c r="E727" s="52">
        <v>1</v>
      </c>
      <c r="F727" s="53" t="s">
        <v>18</v>
      </c>
      <c r="G727" s="53">
        <v>43515</v>
      </c>
      <c r="H727" s="54">
        <v>1</v>
      </c>
      <c r="I727" s="52">
        <v>4</v>
      </c>
      <c r="J727" s="51" t="s">
        <v>27</v>
      </c>
      <c r="K727" s="51"/>
      <c r="L727" s="51" t="b">
        <v>0</v>
      </c>
      <c r="M727" s="3"/>
      <c r="N727" s="3"/>
      <c r="O727" s="3"/>
      <c r="P727" s="3"/>
      <c r="Q727" s="3"/>
      <c r="R727" s="3"/>
      <c r="S727" s="3"/>
      <c r="T727" s="10" t="s">
        <v>130</v>
      </c>
      <c r="U727" s="10" t="b">
        <v>0</v>
      </c>
      <c r="V727" s="10" t="b">
        <v>0</v>
      </c>
      <c r="W727" s="25"/>
      <c r="X727" s="11"/>
      <c r="Y727" s="26"/>
      <c r="Z727" s="26"/>
      <c r="AA727" s="51"/>
      <c r="AB727" s="4"/>
      <c r="AC727" t="str">
        <f t="shared" si="56"/>
        <v>NO</v>
      </c>
      <c r="AD727" t="str">
        <f t="shared" si="57"/>
        <v>Material</v>
      </c>
      <c r="AE727" t="str">
        <f t="shared" si="58"/>
        <v>+Cartridge</v>
      </c>
      <c r="AF727" t="str">
        <f t="shared" si="59"/>
        <v>Material+Cartridge</v>
      </c>
    </row>
    <row r="728" spans="1:32" x14ac:dyDescent="0.25">
      <c r="A728" s="13" t="str">
        <f t="shared" si="55"/>
        <v>76465-9</v>
      </c>
      <c r="B728" s="50">
        <v>76465</v>
      </c>
      <c r="C728" s="51" t="s">
        <v>3085</v>
      </c>
      <c r="D728" s="50">
        <v>9</v>
      </c>
      <c r="E728" s="52">
        <v>1</v>
      </c>
      <c r="F728" s="53" t="s">
        <v>18</v>
      </c>
      <c r="G728" s="53">
        <v>43515</v>
      </c>
      <c r="H728" s="54">
        <v>1</v>
      </c>
      <c r="I728" s="52">
        <v>4</v>
      </c>
      <c r="J728" s="51" t="s">
        <v>27</v>
      </c>
      <c r="K728" s="51"/>
      <c r="L728" s="51" t="b">
        <v>0</v>
      </c>
      <c r="M728" s="13"/>
      <c r="N728" s="13"/>
      <c r="O728" s="13"/>
      <c r="P728" s="13"/>
      <c r="Q728" s="13"/>
      <c r="R728" s="13"/>
      <c r="S728" s="13"/>
      <c r="T728" s="15" t="s">
        <v>130</v>
      </c>
      <c r="U728" s="15" t="b">
        <v>0</v>
      </c>
      <c r="V728" s="15" t="b">
        <v>0</v>
      </c>
      <c r="W728" s="23"/>
      <c r="X728" s="16"/>
      <c r="Y728" s="24"/>
      <c r="Z728" s="24"/>
      <c r="AA728" s="51"/>
      <c r="AB728" s="4"/>
      <c r="AC728" t="str">
        <f t="shared" si="56"/>
        <v>NO</v>
      </c>
      <c r="AD728" t="str">
        <f t="shared" si="57"/>
        <v>Material</v>
      </c>
      <c r="AE728" t="str">
        <f t="shared" si="58"/>
        <v>+Cartridge</v>
      </c>
      <c r="AF728" t="str">
        <f t="shared" si="59"/>
        <v>Material+Cartridge</v>
      </c>
    </row>
    <row r="729" spans="1:32" x14ac:dyDescent="0.25">
      <c r="A729" s="3" t="str">
        <f t="shared" si="55"/>
        <v>76468-1</v>
      </c>
      <c r="B729" s="50">
        <v>76468</v>
      </c>
      <c r="C729" s="51" t="s">
        <v>279</v>
      </c>
      <c r="D729" s="50">
        <v>1</v>
      </c>
      <c r="E729" s="52">
        <v>1</v>
      </c>
      <c r="F729" s="53" t="s">
        <v>18</v>
      </c>
      <c r="G729" s="53">
        <v>43503</v>
      </c>
      <c r="H729" s="54">
        <v>1</v>
      </c>
      <c r="I729" s="52">
        <v>7</v>
      </c>
      <c r="J729" s="51" t="s">
        <v>1536</v>
      </c>
      <c r="K729" s="51" t="s">
        <v>208</v>
      </c>
      <c r="L729" s="51" t="b">
        <v>1</v>
      </c>
      <c r="M729" s="3" t="s">
        <v>126</v>
      </c>
      <c r="N729" s="3"/>
      <c r="O729" s="3"/>
      <c r="P729" s="3"/>
      <c r="Q729" s="3" t="s">
        <v>143</v>
      </c>
      <c r="R729" s="3"/>
      <c r="S729" s="3" t="s">
        <v>126</v>
      </c>
      <c r="T729" s="10" t="s">
        <v>126</v>
      </c>
      <c r="U729" s="10" t="b">
        <v>1</v>
      </c>
      <c r="V729" s="10" t="b">
        <v>0</v>
      </c>
      <c r="W729" s="25">
        <v>43497.305219907408</v>
      </c>
      <c r="X729" s="11">
        <v>33</v>
      </c>
      <c r="Y729" s="26">
        <v>43496</v>
      </c>
      <c r="Z729" s="26" t="s">
        <v>182</v>
      </c>
      <c r="AA729" s="51"/>
      <c r="AB729" s="4"/>
      <c r="AC729" t="str">
        <f t="shared" si="56"/>
        <v>NO</v>
      </c>
      <c r="AD729" t="str">
        <f t="shared" si="57"/>
        <v>Material</v>
      </c>
      <c r="AE729" t="str">
        <f t="shared" si="58"/>
        <v/>
      </c>
      <c r="AF729" t="str">
        <f t="shared" si="59"/>
        <v>Material</v>
      </c>
    </row>
    <row r="730" spans="1:32" x14ac:dyDescent="0.25">
      <c r="A730" s="13" t="str">
        <f t="shared" si="55"/>
        <v>76468-2</v>
      </c>
      <c r="B730" s="50">
        <v>76468</v>
      </c>
      <c r="C730" s="51" t="s">
        <v>386</v>
      </c>
      <c r="D730" s="50">
        <v>2</v>
      </c>
      <c r="E730" s="52">
        <v>1</v>
      </c>
      <c r="F730" s="53" t="s">
        <v>18</v>
      </c>
      <c r="G730" s="53">
        <v>43503</v>
      </c>
      <c r="H730" s="54">
        <v>1</v>
      </c>
      <c r="I730" s="52">
        <v>7</v>
      </c>
      <c r="J730" s="51" t="s">
        <v>1536</v>
      </c>
      <c r="K730" s="51"/>
      <c r="L730" s="51" t="b">
        <v>0</v>
      </c>
      <c r="M730" s="13" t="s">
        <v>126</v>
      </c>
      <c r="N730" s="13"/>
      <c r="O730" s="13"/>
      <c r="P730" s="13"/>
      <c r="Q730" s="13" t="s">
        <v>143</v>
      </c>
      <c r="R730" s="13"/>
      <c r="S730" s="13" t="s">
        <v>126</v>
      </c>
      <c r="T730" s="15" t="s">
        <v>126</v>
      </c>
      <c r="U730" s="15" t="b">
        <v>1</v>
      </c>
      <c r="V730" s="15" t="b">
        <v>0</v>
      </c>
      <c r="W730" s="23">
        <v>43497.305231481485</v>
      </c>
      <c r="X730" s="16">
        <v>33</v>
      </c>
      <c r="Y730" s="24">
        <v>43496</v>
      </c>
      <c r="Z730" s="24" t="s">
        <v>182</v>
      </c>
      <c r="AA730" s="51"/>
      <c r="AB730" s="4"/>
      <c r="AC730" t="str">
        <f t="shared" si="56"/>
        <v>NO</v>
      </c>
      <c r="AD730" t="str">
        <f t="shared" si="57"/>
        <v>Material</v>
      </c>
      <c r="AE730" t="str">
        <f t="shared" si="58"/>
        <v/>
      </c>
      <c r="AF730" t="str">
        <f t="shared" si="59"/>
        <v>Material</v>
      </c>
    </row>
    <row r="731" spans="1:32" x14ac:dyDescent="0.25">
      <c r="A731" s="3" t="str">
        <f t="shared" si="55"/>
        <v>76468-3</v>
      </c>
      <c r="B731" s="50">
        <v>76468</v>
      </c>
      <c r="C731" s="51" t="s">
        <v>253</v>
      </c>
      <c r="D731" s="50">
        <v>3</v>
      </c>
      <c r="E731" s="52">
        <v>1</v>
      </c>
      <c r="F731" s="53" t="s">
        <v>18</v>
      </c>
      <c r="G731" s="53">
        <v>43503</v>
      </c>
      <c r="H731" s="54">
        <v>1</v>
      </c>
      <c r="I731" s="52">
        <v>7</v>
      </c>
      <c r="J731" s="51" t="s">
        <v>1536</v>
      </c>
      <c r="K731" s="51"/>
      <c r="L731" s="51" t="b">
        <v>0</v>
      </c>
      <c r="M731" s="3" t="s">
        <v>126</v>
      </c>
      <c r="N731" s="3"/>
      <c r="O731" s="3"/>
      <c r="P731" s="3"/>
      <c r="Q731" s="3" t="s">
        <v>143</v>
      </c>
      <c r="R731" s="3"/>
      <c r="S731" s="3" t="s">
        <v>126</v>
      </c>
      <c r="T731" s="10" t="s">
        <v>125</v>
      </c>
      <c r="U731" s="10" t="b">
        <v>1</v>
      </c>
      <c r="V731" s="10" t="b">
        <v>0</v>
      </c>
      <c r="W731" s="25">
        <v>43497.305185185185</v>
      </c>
      <c r="X731" s="11">
        <v>33</v>
      </c>
      <c r="Y731" s="26">
        <v>43496</v>
      </c>
      <c r="Z731" s="26" t="s">
        <v>182</v>
      </c>
      <c r="AA731" s="51"/>
      <c r="AB731" s="4"/>
      <c r="AC731" t="str">
        <f t="shared" si="56"/>
        <v>NO</v>
      </c>
      <c r="AD731" t="str">
        <f t="shared" si="57"/>
        <v>Material</v>
      </c>
      <c r="AE731" t="str">
        <f t="shared" si="58"/>
        <v/>
      </c>
      <c r="AF731" t="str">
        <f t="shared" si="59"/>
        <v>Material</v>
      </c>
    </row>
    <row r="732" spans="1:32" x14ac:dyDescent="0.25">
      <c r="A732" s="13" t="str">
        <f t="shared" si="55"/>
        <v>76468-4</v>
      </c>
      <c r="B732" s="50">
        <v>76468</v>
      </c>
      <c r="C732" s="51" t="s">
        <v>279</v>
      </c>
      <c r="D732" s="50">
        <v>4</v>
      </c>
      <c r="E732" s="52">
        <v>1</v>
      </c>
      <c r="F732" s="53" t="s">
        <v>18</v>
      </c>
      <c r="G732" s="53">
        <v>43503</v>
      </c>
      <c r="H732" s="54">
        <v>1</v>
      </c>
      <c r="I732" s="52">
        <v>7</v>
      </c>
      <c r="J732" s="51" t="s">
        <v>1536</v>
      </c>
      <c r="K732" s="51"/>
      <c r="L732" s="51" t="b">
        <v>0</v>
      </c>
      <c r="M732" s="13" t="s">
        <v>126</v>
      </c>
      <c r="N732" s="13"/>
      <c r="O732" s="13"/>
      <c r="P732" s="13"/>
      <c r="Q732" s="13" t="s">
        <v>143</v>
      </c>
      <c r="R732" s="13"/>
      <c r="S732" s="13" t="s">
        <v>126</v>
      </c>
      <c r="T732" s="15" t="s">
        <v>126</v>
      </c>
      <c r="U732" s="15" t="b">
        <v>1</v>
      </c>
      <c r="V732" s="15" t="b">
        <v>0</v>
      </c>
      <c r="W732" s="23">
        <v>43497.305231481485</v>
      </c>
      <c r="X732" s="16">
        <v>33</v>
      </c>
      <c r="Y732" s="24">
        <v>43496</v>
      </c>
      <c r="Z732" s="17" t="s">
        <v>182</v>
      </c>
      <c r="AA732" s="51"/>
      <c r="AB732" s="4"/>
      <c r="AC732" t="str">
        <f t="shared" si="56"/>
        <v>NO</v>
      </c>
      <c r="AD732" t="str">
        <f t="shared" si="57"/>
        <v>Material</v>
      </c>
      <c r="AE732" t="str">
        <f t="shared" si="58"/>
        <v/>
      </c>
      <c r="AF732" t="str">
        <f t="shared" si="59"/>
        <v>Material</v>
      </c>
    </row>
    <row r="733" spans="1:32" x14ac:dyDescent="0.25">
      <c r="A733" s="3" t="str">
        <f t="shared" si="55"/>
        <v>76468-5</v>
      </c>
      <c r="B733" s="50">
        <v>76468</v>
      </c>
      <c r="C733" s="51" t="s">
        <v>386</v>
      </c>
      <c r="D733" s="50">
        <v>5</v>
      </c>
      <c r="E733" s="52">
        <v>1</v>
      </c>
      <c r="F733" s="53" t="s">
        <v>18</v>
      </c>
      <c r="G733" s="53">
        <v>43503</v>
      </c>
      <c r="H733" s="54">
        <v>1</v>
      </c>
      <c r="I733" s="52">
        <v>7</v>
      </c>
      <c r="J733" s="51" t="s">
        <v>1536</v>
      </c>
      <c r="K733" s="51"/>
      <c r="L733" s="51" t="b">
        <v>0</v>
      </c>
      <c r="M733" s="3" t="s">
        <v>126</v>
      </c>
      <c r="N733" s="3"/>
      <c r="O733" s="3"/>
      <c r="P733" s="3"/>
      <c r="Q733" s="3" t="s">
        <v>143</v>
      </c>
      <c r="R733" s="3"/>
      <c r="S733" s="3" t="s">
        <v>126</v>
      </c>
      <c r="T733" s="10" t="s">
        <v>126</v>
      </c>
      <c r="U733" s="10" t="b">
        <v>1</v>
      </c>
      <c r="V733" s="10" t="b">
        <v>0</v>
      </c>
      <c r="W733" s="25">
        <v>43497.305243055554</v>
      </c>
      <c r="X733" s="11">
        <v>33</v>
      </c>
      <c r="Y733" s="26">
        <v>43496</v>
      </c>
      <c r="Z733" s="12" t="s">
        <v>182</v>
      </c>
      <c r="AA733" s="51"/>
      <c r="AB733" s="4"/>
      <c r="AC733" t="str">
        <f t="shared" si="56"/>
        <v>NO</v>
      </c>
      <c r="AD733" t="str">
        <f t="shared" si="57"/>
        <v>Material</v>
      </c>
      <c r="AE733" t="str">
        <f t="shared" si="58"/>
        <v/>
      </c>
      <c r="AF733" t="str">
        <f t="shared" si="59"/>
        <v>Material</v>
      </c>
    </row>
    <row r="734" spans="1:32" x14ac:dyDescent="0.25">
      <c r="A734" s="13" t="str">
        <f t="shared" si="55"/>
        <v>76468-6</v>
      </c>
      <c r="B734" s="50">
        <v>76468</v>
      </c>
      <c r="C734" s="51" t="s">
        <v>253</v>
      </c>
      <c r="D734" s="50">
        <v>6</v>
      </c>
      <c r="E734" s="52">
        <v>1</v>
      </c>
      <c r="F734" s="53" t="s">
        <v>18</v>
      </c>
      <c r="G734" s="53">
        <v>43503</v>
      </c>
      <c r="H734" s="54">
        <v>1</v>
      </c>
      <c r="I734" s="52">
        <v>7</v>
      </c>
      <c r="J734" s="51" t="s">
        <v>1536</v>
      </c>
      <c r="K734" s="51"/>
      <c r="L734" s="51" t="b">
        <v>0</v>
      </c>
      <c r="M734" s="13" t="s">
        <v>126</v>
      </c>
      <c r="N734" s="13"/>
      <c r="O734" s="13"/>
      <c r="P734" s="13"/>
      <c r="Q734" s="13" t="s">
        <v>143</v>
      </c>
      <c r="R734" s="13"/>
      <c r="S734" s="13" t="s">
        <v>126</v>
      </c>
      <c r="T734" s="15" t="s">
        <v>125</v>
      </c>
      <c r="U734" s="15" t="b">
        <v>1</v>
      </c>
      <c r="V734" s="15" t="b">
        <v>0</v>
      </c>
      <c r="W734" s="23">
        <v>43497.305219907408</v>
      </c>
      <c r="X734" s="16">
        <v>33</v>
      </c>
      <c r="Y734" s="24">
        <v>43496</v>
      </c>
      <c r="Z734" s="17" t="s">
        <v>182</v>
      </c>
      <c r="AA734" s="51"/>
      <c r="AB734" s="4"/>
      <c r="AC734" t="str">
        <f t="shared" si="56"/>
        <v>NO</v>
      </c>
      <c r="AD734" t="str">
        <f t="shared" si="57"/>
        <v>Material</v>
      </c>
      <c r="AE734" t="str">
        <f t="shared" si="58"/>
        <v/>
      </c>
      <c r="AF734" t="str">
        <f t="shared" si="59"/>
        <v>Material</v>
      </c>
    </row>
    <row r="735" spans="1:32" x14ac:dyDescent="0.25">
      <c r="A735" s="3" t="str">
        <f t="shared" si="55"/>
        <v>76472-1</v>
      </c>
      <c r="B735" s="50">
        <v>76472</v>
      </c>
      <c r="C735" s="51" t="s">
        <v>352</v>
      </c>
      <c r="D735" s="50">
        <v>1</v>
      </c>
      <c r="E735" s="52">
        <v>1</v>
      </c>
      <c r="F735" s="53" t="s">
        <v>18</v>
      </c>
      <c r="G735" s="53">
        <v>43556</v>
      </c>
      <c r="H735" s="54">
        <v>1</v>
      </c>
      <c r="I735" s="52">
        <v>12</v>
      </c>
      <c r="J735" s="51" t="s">
        <v>27</v>
      </c>
      <c r="K735" s="51"/>
      <c r="L735" s="51" t="b">
        <v>0</v>
      </c>
      <c r="M735" s="3"/>
      <c r="N735" s="3"/>
      <c r="O735" s="3"/>
      <c r="P735" s="3"/>
      <c r="Q735" s="3"/>
      <c r="R735" s="3"/>
      <c r="S735" s="3"/>
      <c r="T735" s="10" t="s">
        <v>125</v>
      </c>
      <c r="U735" s="10" t="b">
        <v>0</v>
      </c>
      <c r="V735" s="10" t="b">
        <v>0</v>
      </c>
      <c r="W735" s="25"/>
      <c r="X735" s="11"/>
      <c r="Y735" s="26"/>
      <c r="Z735" s="12"/>
      <c r="AA735" s="51"/>
      <c r="AB735" s="4"/>
      <c r="AC735" t="str">
        <f t="shared" si="56"/>
        <v>NO</v>
      </c>
      <c r="AD735" t="str">
        <f t="shared" si="57"/>
        <v>Material</v>
      </c>
      <c r="AE735" t="str">
        <f t="shared" si="58"/>
        <v>+Cartridge</v>
      </c>
      <c r="AF735" t="str">
        <f t="shared" si="59"/>
        <v>Material+Cartridge</v>
      </c>
    </row>
    <row r="736" spans="1:32" x14ac:dyDescent="0.25">
      <c r="A736" s="13" t="str">
        <f t="shared" si="55"/>
        <v>76472-2</v>
      </c>
      <c r="B736" s="50">
        <v>76472</v>
      </c>
      <c r="C736" s="51" t="s">
        <v>148</v>
      </c>
      <c r="D736" s="50">
        <v>2</v>
      </c>
      <c r="E736" s="52">
        <v>1</v>
      </c>
      <c r="F736" s="53" t="s">
        <v>18</v>
      </c>
      <c r="G736" s="53">
        <v>43556</v>
      </c>
      <c r="H736" s="54">
        <v>1</v>
      </c>
      <c r="I736" s="52">
        <v>12</v>
      </c>
      <c r="J736" s="51" t="s">
        <v>27</v>
      </c>
      <c r="K736" s="51"/>
      <c r="L736" s="51" t="b">
        <v>0</v>
      </c>
      <c r="M736" s="13"/>
      <c r="N736" s="13"/>
      <c r="O736" s="13"/>
      <c r="P736" s="13"/>
      <c r="Q736" s="13"/>
      <c r="R736" s="13"/>
      <c r="S736" s="13"/>
      <c r="T736" s="15" t="s">
        <v>125</v>
      </c>
      <c r="U736" s="15" t="b">
        <v>0</v>
      </c>
      <c r="V736" s="15" t="b">
        <v>0</v>
      </c>
      <c r="W736" s="23"/>
      <c r="X736" s="16"/>
      <c r="Y736" s="24"/>
      <c r="Z736" s="24"/>
      <c r="AA736" s="51"/>
      <c r="AB736" s="4"/>
      <c r="AC736" t="str">
        <f t="shared" si="56"/>
        <v>NO</v>
      </c>
      <c r="AD736" t="str">
        <f t="shared" si="57"/>
        <v>Material</v>
      </c>
      <c r="AE736" t="str">
        <f t="shared" si="58"/>
        <v>+Cartridge</v>
      </c>
      <c r="AF736" t="str">
        <f t="shared" si="59"/>
        <v>Material+Cartridge</v>
      </c>
    </row>
    <row r="737" spans="1:32" x14ac:dyDescent="0.25">
      <c r="A737" s="3" t="str">
        <f t="shared" si="55"/>
        <v>76528-1</v>
      </c>
      <c r="B737" s="50">
        <v>76528</v>
      </c>
      <c r="C737" s="51" t="s">
        <v>411</v>
      </c>
      <c r="D737" s="50">
        <v>1</v>
      </c>
      <c r="E737" s="52">
        <v>1</v>
      </c>
      <c r="F737" s="53" t="s">
        <v>18</v>
      </c>
      <c r="G737" s="53">
        <v>43493</v>
      </c>
      <c r="H737" s="54">
        <v>1</v>
      </c>
      <c r="I737" s="52">
        <v>12</v>
      </c>
      <c r="J737" s="51" t="s">
        <v>31</v>
      </c>
      <c r="K737" s="51" t="s">
        <v>156</v>
      </c>
      <c r="L737" s="51" t="b">
        <v>0</v>
      </c>
      <c r="M737" s="3" t="s">
        <v>126</v>
      </c>
      <c r="N737" s="3" t="s">
        <v>126</v>
      </c>
      <c r="O737" s="3" t="s">
        <v>143</v>
      </c>
      <c r="P737" s="3" t="s">
        <v>143</v>
      </c>
      <c r="Q737" s="3" t="s">
        <v>125</v>
      </c>
      <c r="R737" s="3"/>
      <c r="S737" s="3" t="s">
        <v>126</v>
      </c>
      <c r="T737" s="10" t="s">
        <v>125</v>
      </c>
      <c r="U737" s="10" t="b">
        <v>1</v>
      </c>
      <c r="V737" s="10" t="b">
        <v>0</v>
      </c>
      <c r="W737" s="25">
        <v>43494.404687499999</v>
      </c>
      <c r="X737" s="11"/>
      <c r="Y737" s="26">
        <v>43494</v>
      </c>
      <c r="Z737" s="26" t="s">
        <v>271</v>
      </c>
      <c r="AA737" s="51"/>
      <c r="AB737" s="4"/>
      <c r="AC737" t="str">
        <f t="shared" si="56"/>
        <v>OK</v>
      </c>
      <c r="AD737" t="str">
        <f t="shared" si="57"/>
        <v/>
      </c>
      <c r="AE737" t="str">
        <f t="shared" si="58"/>
        <v/>
      </c>
      <c r="AF737" t="str">
        <f t="shared" si="59"/>
        <v/>
      </c>
    </row>
    <row r="738" spans="1:32" x14ac:dyDescent="0.25">
      <c r="A738" s="13" t="str">
        <f t="shared" si="55"/>
        <v>76550-10</v>
      </c>
      <c r="B738" s="50">
        <v>76550</v>
      </c>
      <c r="C738" s="51" t="s">
        <v>250</v>
      </c>
      <c r="D738" s="50">
        <v>10</v>
      </c>
      <c r="E738" s="52">
        <v>1</v>
      </c>
      <c r="F738" s="53" t="s">
        <v>0</v>
      </c>
      <c r="G738" s="53">
        <v>43516</v>
      </c>
      <c r="H738" s="54">
        <v>7</v>
      </c>
      <c r="I738" s="52">
        <v>7</v>
      </c>
      <c r="J738" s="51" t="s">
        <v>27</v>
      </c>
      <c r="K738" s="51"/>
      <c r="L738" s="51" t="b">
        <v>0</v>
      </c>
      <c r="M738" s="13"/>
      <c r="N738" s="13"/>
      <c r="O738" s="13"/>
      <c r="P738" s="13"/>
      <c r="Q738" s="13"/>
      <c r="R738" s="13"/>
      <c r="S738" s="13"/>
      <c r="T738" s="15" t="s">
        <v>130</v>
      </c>
      <c r="U738" s="15" t="b">
        <v>0</v>
      </c>
      <c r="V738" s="15" t="b">
        <v>0</v>
      </c>
      <c r="W738" s="23"/>
      <c r="X738" s="16"/>
      <c r="Y738" s="24"/>
      <c r="Z738" s="24"/>
      <c r="AA738" s="51"/>
      <c r="AB738" s="4"/>
      <c r="AC738" t="str">
        <f t="shared" si="56"/>
        <v>NO</v>
      </c>
      <c r="AD738" t="str">
        <f t="shared" si="57"/>
        <v>Material</v>
      </c>
      <c r="AE738" t="str">
        <f t="shared" si="58"/>
        <v>+Cartridge</v>
      </c>
      <c r="AF738" t="str">
        <f t="shared" si="59"/>
        <v>Material+Cartridge</v>
      </c>
    </row>
    <row r="739" spans="1:32" x14ac:dyDescent="0.25">
      <c r="A739" s="3" t="str">
        <f t="shared" si="55"/>
        <v>76550-1</v>
      </c>
      <c r="B739" s="50">
        <v>76550</v>
      </c>
      <c r="C739" s="51" t="s">
        <v>3089</v>
      </c>
      <c r="D739" s="50">
        <v>1</v>
      </c>
      <c r="E739" s="52">
        <v>1</v>
      </c>
      <c r="F739" s="53" t="s">
        <v>0</v>
      </c>
      <c r="G739" s="53">
        <v>43549</v>
      </c>
      <c r="H739" s="54">
        <v>1</v>
      </c>
      <c r="I739" s="52">
        <v>15</v>
      </c>
      <c r="J739" s="51" t="s">
        <v>27</v>
      </c>
      <c r="K739" s="51"/>
      <c r="L739" s="51" t="b">
        <v>0</v>
      </c>
      <c r="M739" s="3"/>
      <c r="N739" s="3"/>
      <c r="O739" s="3"/>
      <c r="P739" s="3"/>
      <c r="Q739" s="3"/>
      <c r="R739" s="3"/>
      <c r="S739" s="3"/>
      <c r="T739" s="10" t="s">
        <v>130</v>
      </c>
      <c r="U739" s="10" t="b">
        <v>0</v>
      </c>
      <c r="V739" s="10" t="b">
        <v>0</v>
      </c>
      <c r="W739" s="25"/>
      <c r="X739" s="11"/>
      <c r="Y739" s="26"/>
      <c r="Z739" s="26"/>
      <c r="AA739" s="51"/>
      <c r="AB739" s="4"/>
      <c r="AC739" t="str">
        <f t="shared" si="56"/>
        <v>NO</v>
      </c>
      <c r="AD739" t="str">
        <f t="shared" si="57"/>
        <v>Material</v>
      </c>
      <c r="AE739" t="str">
        <f t="shared" si="58"/>
        <v>+Cartridge</v>
      </c>
      <c r="AF739" t="str">
        <f t="shared" si="59"/>
        <v>Material+Cartridge</v>
      </c>
    </row>
    <row r="740" spans="1:32" x14ac:dyDescent="0.25">
      <c r="A740" s="13" t="str">
        <f t="shared" si="55"/>
        <v>76550-11</v>
      </c>
      <c r="B740" s="50">
        <v>76550</v>
      </c>
      <c r="C740" s="51" t="s">
        <v>250</v>
      </c>
      <c r="D740" s="50">
        <v>11</v>
      </c>
      <c r="E740" s="52">
        <v>1</v>
      </c>
      <c r="F740" s="53" t="s">
        <v>0</v>
      </c>
      <c r="G740" s="53">
        <v>43516</v>
      </c>
      <c r="H740" s="54">
        <v>2</v>
      </c>
      <c r="I740" s="52">
        <v>7</v>
      </c>
      <c r="J740" s="51" t="s">
        <v>27</v>
      </c>
      <c r="K740" s="51"/>
      <c r="L740" s="51" t="b">
        <v>0</v>
      </c>
      <c r="M740" s="13"/>
      <c r="N740" s="13"/>
      <c r="O740" s="13"/>
      <c r="P740" s="13"/>
      <c r="Q740" s="13"/>
      <c r="R740" s="13"/>
      <c r="S740" s="13"/>
      <c r="T740" s="15" t="s">
        <v>130</v>
      </c>
      <c r="U740" s="15" t="b">
        <v>0</v>
      </c>
      <c r="V740" s="15" t="b">
        <v>0</v>
      </c>
      <c r="W740" s="23"/>
      <c r="X740" s="16"/>
      <c r="Y740" s="24"/>
      <c r="Z740" s="17"/>
      <c r="AA740" s="51"/>
      <c r="AB740" s="4"/>
      <c r="AC740" t="str">
        <f t="shared" si="56"/>
        <v>NO</v>
      </c>
      <c r="AD740" t="str">
        <f t="shared" si="57"/>
        <v>Material</v>
      </c>
      <c r="AE740" t="str">
        <f t="shared" si="58"/>
        <v>+Cartridge</v>
      </c>
      <c r="AF740" t="str">
        <f t="shared" si="59"/>
        <v>Material+Cartridge</v>
      </c>
    </row>
    <row r="741" spans="1:32" x14ac:dyDescent="0.25">
      <c r="A741" s="3" t="str">
        <f t="shared" si="55"/>
        <v>76550-12</v>
      </c>
      <c r="B741" s="50">
        <v>76550</v>
      </c>
      <c r="C741" s="51" t="s">
        <v>250</v>
      </c>
      <c r="D741" s="50">
        <v>12</v>
      </c>
      <c r="E741" s="52">
        <v>1</v>
      </c>
      <c r="F741" s="53" t="s">
        <v>0</v>
      </c>
      <c r="G741" s="53">
        <v>43516</v>
      </c>
      <c r="H741" s="54">
        <v>6</v>
      </c>
      <c r="I741" s="52">
        <v>7</v>
      </c>
      <c r="J741" s="51" t="s">
        <v>27</v>
      </c>
      <c r="K741" s="51"/>
      <c r="L741" s="51" t="b">
        <v>0</v>
      </c>
      <c r="M741" s="3"/>
      <c r="N741" s="3"/>
      <c r="O741" s="3"/>
      <c r="P741" s="3"/>
      <c r="Q741" s="3"/>
      <c r="R741" s="3"/>
      <c r="S741" s="3"/>
      <c r="T741" s="10" t="s">
        <v>130</v>
      </c>
      <c r="U741" s="10" t="b">
        <v>0</v>
      </c>
      <c r="V741" s="10" t="b">
        <v>0</v>
      </c>
      <c r="W741" s="25"/>
      <c r="X741" s="11"/>
      <c r="Y741" s="26"/>
      <c r="Z741" s="12"/>
      <c r="AA741" s="51"/>
      <c r="AB741" s="4"/>
      <c r="AC741" t="str">
        <f t="shared" si="56"/>
        <v>NO</v>
      </c>
      <c r="AD741" t="str">
        <f t="shared" si="57"/>
        <v>Material</v>
      </c>
      <c r="AE741" t="str">
        <f t="shared" si="58"/>
        <v>+Cartridge</v>
      </c>
      <c r="AF741" t="str">
        <f t="shared" si="59"/>
        <v>Material+Cartridge</v>
      </c>
    </row>
    <row r="742" spans="1:32" x14ac:dyDescent="0.25">
      <c r="A742" s="13" t="str">
        <f t="shared" si="55"/>
        <v>76550-13</v>
      </c>
      <c r="B742" s="50">
        <v>76550</v>
      </c>
      <c r="C742" s="51" t="s">
        <v>3090</v>
      </c>
      <c r="D742" s="50">
        <v>13</v>
      </c>
      <c r="E742" s="52">
        <v>1</v>
      </c>
      <c r="F742" s="53" t="s">
        <v>0</v>
      </c>
      <c r="G742" s="53">
        <v>43516</v>
      </c>
      <c r="H742" s="54">
        <v>5</v>
      </c>
      <c r="I742" s="52">
        <v>7</v>
      </c>
      <c r="J742" s="51" t="s">
        <v>27</v>
      </c>
      <c r="K742" s="51"/>
      <c r="L742" s="51" t="b">
        <v>0</v>
      </c>
      <c r="M742" s="13"/>
      <c r="N742" s="13"/>
      <c r="O742" s="13"/>
      <c r="P742" s="13"/>
      <c r="Q742" s="13"/>
      <c r="R742" s="13"/>
      <c r="S742" s="13"/>
      <c r="T742" s="15" t="s">
        <v>130</v>
      </c>
      <c r="U742" s="15" t="b">
        <v>0</v>
      </c>
      <c r="V742" s="15" t="b">
        <v>0</v>
      </c>
      <c r="W742" s="23"/>
      <c r="X742" s="16"/>
      <c r="Y742" s="24"/>
      <c r="Z742" s="17"/>
      <c r="AA742" s="51"/>
      <c r="AB742" s="4"/>
      <c r="AC742" t="str">
        <f t="shared" si="56"/>
        <v>NO</v>
      </c>
      <c r="AD742" t="str">
        <f t="shared" si="57"/>
        <v>Material</v>
      </c>
      <c r="AE742" t="str">
        <f t="shared" si="58"/>
        <v>+Cartridge</v>
      </c>
      <c r="AF742" t="str">
        <f t="shared" si="59"/>
        <v>Material+Cartridge</v>
      </c>
    </row>
    <row r="743" spans="1:32" x14ac:dyDescent="0.25">
      <c r="A743" s="3" t="str">
        <f t="shared" si="55"/>
        <v>76550-2</v>
      </c>
      <c r="B743" s="50">
        <v>76550</v>
      </c>
      <c r="C743" s="51" t="s">
        <v>3091</v>
      </c>
      <c r="D743" s="50">
        <v>2</v>
      </c>
      <c r="E743" s="52">
        <v>1</v>
      </c>
      <c r="F743" s="53" t="s">
        <v>0</v>
      </c>
      <c r="G743" s="53">
        <v>43549</v>
      </c>
      <c r="H743" s="54">
        <v>1</v>
      </c>
      <c r="I743" s="52">
        <v>15</v>
      </c>
      <c r="J743" s="51" t="s">
        <v>27</v>
      </c>
      <c r="K743" s="51"/>
      <c r="L743" s="51" t="b">
        <v>0</v>
      </c>
      <c r="M743" s="3"/>
      <c r="N743" s="3"/>
      <c r="O743" s="3"/>
      <c r="P743" s="3"/>
      <c r="Q743" s="3"/>
      <c r="R743" s="3"/>
      <c r="S743" s="3"/>
      <c r="T743" s="10" t="s">
        <v>130</v>
      </c>
      <c r="U743" s="10" t="b">
        <v>0</v>
      </c>
      <c r="V743" s="10" t="b">
        <v>0</v>
      </c>
      <c r="W743" s="25"/>
      <c r="X743" s="11"/>
      <c r="Y743" s="26"/>
      <c r="Z743" s="12"/>
      <c r="AA743" s="51"/>
      <c r="AB743" s="4"/>
      <c r="AC743" t="str">
        <f t="shared" si="56"/>
        <v>NO</v>
      </c>
      <c r="AD743" t="str">
        <f t="shared" si="57"/>
        <v>Material</v>
      </c>
      <c r="AE743" t="str">
        <f t="shared" si="58"/>
        <v>+Cartridge</v>
      </c>
      <c r="AF743" t="str">
        <f t="shared" si="59"/>
        <v>Material+Cartridge</v>
      </c>
    </row>
    <row r="744" spans="1:32" x14ac:dyDescent="0.25">
      <c r="A744" s="13" t="str">
        <f t="shared" si="55"/>
        <v>76550-3</v>
      </c>
      <c r="B744" s="50">
        <v>76550</v>
      </c>
      <c r="C744" s="51" t="s">
        <v>3092</v>
      </c>
      <c r="D744" s="50">
        <v>3</v>
      </c>
      <c r="E744" s="52">
        <v>1</v>
      </c>
      <c r="F744" s="53" t="s">
        <v>0</v>
      </c>
      <c r="G744" s="53">
        <v>43549</v>
      </c>
      <c r="H744" s="54">
        <v>5</v>
      </c>
      <c r="I744" s="52">
        <v>15</v>
      </c>
      <c r="J744" s="51" t="s">
        <v>27</v>
      </c>
      <c r="K744" s="51"/>
      <c r="L744" s="51" t="b">
        <v>0</v>
      </c>
      <c r="M744" s="13"/>
      <c r="N744" s="13"/>
      <c r="O744" s="13"/>
      <c r="P744" s="13"/>
      <c r="Q744" s="13"/>
      <c r="R744" s="13"/>
      <c r="S744" s="13"/>
      <c r="T744" s="15" t="s">
        <v>130</v>
      </c>
      <c r="U744" s="15" t="b">
        <v>0</v>
      </c>
      <c r="V744" s="15" t="b">
        <v>0</v>
      </c>
      <c r="W744" s="23"/>
      <c r="X744" s="16"/>
      <c r="Y744" s="24"/>
      <c r="Z744" s="17"/>
      <c r="AA744" s="51"/>
      <c r="AB744" s="4"/>
      <c r="AC744" t="str">
        <f t="shared" si="56"/>
        <v>NO</v>
      </c>
      <c r="AD744" t="str">
        <f t="shared" si="57"/>
        <v>Material</v>
      </c>
      <c r="AE744" t="str">
        <f t="shared" si="58"/>
        <v>+Cartridge</v>
      </c>
      <c r="AF744" t="str">
        <f t="shared" si="59"/>
        <v>Material+Cartridge</v>
      </c>
    </row>
    <row r="745" spans="1:32" x14ac:dyDescent="0.25">
      <c r="A745" s="3" t="str">
        <f t="shared" si="55"/>
        <v>76550-4</v>
      </c>
      <c r="B745" s="50">
        <v>76550</v>
      </c>
      <c r="C745" s="51" t="s">
        <v>250</v>
      </c>
      <c r="D745" s="50">
        <v>4</v>
      </c>
      <c r="E745" s="52">
        <v>1</v>
      </c>
      <c r="F745" s="53" t="s">
        <v>0</v>
      </c>
      <c r="G745" s="53">
        <v>43516</v>
      </c>
      <c r="H745" s="54">
        <v>6</v>
      </c>
      <c r="I745" s="52">
        <v>7</v>
      </c>
      <c r="J745" s="51" t="s">
        <v>27</v>
      </c>
      <c r="K745" s="51"/>
      <c r="L745" s="51" t="b">
        <v>0</v>
      </c>
      <c r="M745" s="3"/>
      <c r="N745" s="3"/>
      <c r="O745" s="3"/>
      <c r="P745" s="3"/>
      <c r="Q745" s="3"/>
      <c r="R745" s="3"/>
      <c r="S745" s="3"/>
      <c r="T745" s="10" t="s">
        <v>130</v>
      </c>
      <c r="U745" s="10" t="b">
        <v>0</v>
      </c>
      <c r="V745" s="10" t="b">
        <v>0</v>
      </c>
      <c r="W745" s="25"/>
      <c r="X745" s="11"/>
      <c r="Y745" s="26"/>
      <c r="Z745" s="12"/>
      <c r="AA745" s="51"/>
      <c r="AB745" s="4"/>
      <c r="AC745" t="str">
        <f t="shared" si="56"/>
        <v>NO</v>
      </c>
      <c r="AD745" t="str">
        <f t="shared" si="57"/>
        <v>Material</v>
      </c>
      <c r="AE745" t="str">
        <f t="shared" si="58"/>
        <v>+Cartridge</v>
      </c>
      <c r="AF745" t="str">
        <f t="shared" si="59"/>
        <v>Material+Cartridge</v>
      </c>
    </row>
    <row r="746" spans="1:32" x14ac:dyDescent="0.25">
      <c r="A746" s="13" t="str">
        <f t="shared" si="55"/>
        <v>76550-5</v>
      </c>
      <c r="B746" s="50">
        <v>76550</v>
      </c>
      <c r="C746" s="51" t="s">
        <v>250</v>
      </c>
      <c r="D746" s="50">
        <v>5</v>
      </c>
      <c r="E746" s="52">
        <v>1</v>
      </c>
      <c r="F746" s="53" t="s">
        <v>0</v>
      </c>
      <c r="G746" s="53">
        <v>43516</v>
      </c>
      <c r="H746" s="54">
        <v>14</v>
      </c>
      <c r="I746" s="52">
        <v>7</v>
      </c>
      <c r="J746" s="51" t="s">
        <v>27</v>
      </c>
      <c r="K746" s="51"/>
      <c r="L746" s="51" t="b">
        <v>0</v>
      </c>
      <c r="M746" s="13"/>
      <c r="N746" s="13"/>
      <c r="O746" s="13"/>
      <c r="P746" s="13"/>
      <c r="Q746" s="13"/>
      <c r="R746" s="13"/>
      <c r="S746" s="13"/>
      <c r="T746" s="15" t="s">
        <v>130</v>
      </c>
      <c r="U746" s="15" t="b">
        <v>0</v>
      </c>
      <c r="V746" s="15" t="b">
        <v>0</v>
      </c>
      <c r="W746" s="23"/>
      <c r="X746" s="16"/>
      <c r="Y746" s="24"/>
      <c r="Z746" s="17"/>
      <c r="AA746" s="51"/>
      <c r="AB746" s="4"/>
      <c r="AC746" t="str">
        <f t="shared" si="56"/>
        <v>NO</v>
      </c>
      <c r="AD746" t="str">
        <f t="shared" si="57"/>
        <v>Material</v>
      </c>
      <c r="AE746" t="str">
        <f t="shared" si="58"/>
        <v>+Cartridge</v>
      </c>
      <c r="AF746" t="str">
        <f t="shared" si="59"/>
        <v>Material+Cartridge</v>
      </c>
    </row>
    <row r="747" spans="1:32" x14ac:dyDescent="0.25">
      <c r="A747" s="3" t="str">
        <f t="shared" si="55"/>
        <v>76550-6</v>
      </c>
      <c r="B747" s="50">
        <v>76550</v>
      </c>
      <c r="C747" s="51" t="s">
        <v>250</v>
      </c>
      <c r="D747" s="50">
        <v>6</v>
      </c>
      <c r="E747" s="52">
        <v>1</v>
      </c>
      <c r="F747" s="53" t="s">
        <v>0</v>
      </c>
      <c r="G747" s="53">
        <v>43516</v>
      </c>
      <c r="H747" s="54">
        <v>11</v>
      </c>
      <c r="I747" s="52">
        <v>7</v>
      </c>
      <c r="J747" s="51" t="s">
        <v>27</v>
      </c>
      <c r="K747" s="51"/>
      <c r="L747" s="51" t="b">
        <v>0</v>
      </c>
      <c r="M747" s="3"/>
      <c r="N747" s="3"/>
      <c r="O747" s="3"/>
      <c r="P747" s="3"/>
      <c r="Q747" s="3"/>
      <c r="R747" s="3"/>
      <c r="S747" s="3"/>
      <c r="T747" s="10" t="s">
        <v>130</v>
      </c>
      <c r="U747" s="10" t="b">
        <v>0</v>
      </c>
      <c r="V747" s="10" t="b">
        <v>0</v>
      </c>
      <c r="W747" s="25"/>
      <c r="X747" s="11"/>
      <c r="Y747" s="26"/>
      <c r="Z747" s="12"/>
      <c r="AA747" s="51"/>
      <c r="AB747" s="4"/>
      <c r="AC747" t="str">
        <f t="shared" si="56"/>
        <v>NO</v>
      </c>
      <c r="AD747" t="str">
        <f t="shared" si="57"/>
        <v>Material</v>
      </c>
      <c r="AE747" t="str">
        <f t="shared" si="58"/>
        <v>+Cartridge</v>
      </c>
      <c r="AF747" t="str">
        <f t="shared" si="59"/>
        <v>Material+Cartridge</v>
      </c>
    </row>
    <row r="748" spans="1:32" x14ac:dyDescent="0.25">
      <c r="A748" s="13" t="str">
        <f t="shared" si="55"/>
        <v>76550-7</v>
      </c>
      <c r="B748" s="50">
        <v>76550</v>
      </c>
      <c r="C748" s="51" t="s">
        <v>382</v>
      </c>
      <c r="D748" s="50">
        <v>7</v>
      </c>
      <c r="E748" s="52">
        <v>1</v>
      </c>
      <c r="F748" s="53" t="s">
        <v>0</v>
      </c>
      <c r="G748" s="53">
        <v>43516</v>
      </c>
      <c r="H748" s="54">
        <v>1</v>
      </c>
      <c r="I748" s="52">
        <v>7</v>
      </c>
      <c r="J748" s="51" t="s">
        <v>27</v>
      </c>
      <c r="K748" s="51"/>
      <c r="L748" s="51" t="b">
        <v>0</v>
      </c>
      <c r="M748" s="13"/>
      <c r="N748" s="13"/>
      <c r="O748" s="13"/>
      <c r="P748" s="13"/>
      <c r="Q748" s="13"/>
      <c r="R748" s="13"/>
      <c r="S748" s="13"/>
      <c r="T748" s="15" t="s">
        <v>130</v>
      </c>
      <c r="U748" s="15" t="b">
        <v>0</v>
      </c>
      <c r="V748" s="15" t="b">
        <v>0</v>
      </c>
      <c r="W748" s="23"/>
      <c r="X748" s="16"/>
      <c r="Y748" s="24"/>
      <c r="Z748" s="17"/>
      <c r="AA748" s="51"/>
      <c r="AB748" s="4"/>
      <c r="AC748" t="str">
        <f t="shared" si="56"/>
        <v>NO</v>
      </c>
      <c r="AD748" t="str">
        <f t="shared" si="57"/>
        <v>Material</v>
      </c>
      <c r="AE748" t="str">
        <f t="shared" si="58"/>
        <v>+Cartridge</v>
      </c>
      <c r="AF748" t="str">
        <f t="shared" si="59"/>
        <v>Material+Cartridge</v>
      </c>
    </row>
    <row r="749" spans="1:32" x14ac:dyDescent="0.25">
      <c r="A749" s="3" t="str">
        <f t="shared" si="55"/>
        <v>76550-8</v>
      </c>
      <c r="B749" s="50">
        <v>76550</v>
      </c>
      <c r="C749" s="51" t="s">
        <v>250</v>
      </c>
      <c r="D749" s="50">
        <v>8</v>
      </c>
      <c r="E749" s="52">
        <v>1</v>
      </c>
      <c r="F749" s="53" t="s">
        <v>0</v>
      </c>
      <c r="G749" s="53">
        <v>43516</v>
      </c>
      <c r="H749" s="54">
        <v>14</v>
      </c>
      <c r="I749" s="52">
        <v>7</v>
      </c>
      <c r="J749" s="51" t="s">
        <v>27</v>
      </c>
      <c r="K749" s="51"/>
      <c r="L749" s="51" t="b">
        <v>0</v>
      </c>
      <c r="M749" s="3"/>
      <c r="N749" s="3"/>
      <c r="O749" s="3"/>
      <c r="P749" s="3"/>
      <c r="Q749" s="3"/>
      <c r="R749" s="3"/>
      <c r="S749" s="3"/>
      <c r="T749" s="10" t="s">
        <v>130</v>
      </c>
      <c r="U749" s="10" t="b">
        <v>0</v>
      </c>
      <c r="V749" s="10" t="b">
        <v>0</v>
      </c>
      <c r="W749" s="25"/>
      <c r="X749" s="11"/>
      <c r="Y749" s="26"/>
      <c r="Z749" s="12"/>
      <c r="AA749" s="51"/>
      <c r="AB749" s="4"/>
      <c r="AC749" t="str">
        <f t="shared" si="56"/>
        <v>NO</v>
      </c>
      <c r="AD749" t="str">
        <f t="shared" si="57"/>
        <v>Material</v>
      </c>
      <c r="AE749" t="str">
        <f t="shared" si="58"/>
        <v>+Cartridge</v>
      </c>
      <c r="AF749" t="str">
        <f t="shared" si="59"/>
        <v>Material+Cartridge</v>
      </c>
    </row>
    <row r="750" spans="1:32" x14ac:dyDescent="0.25">
      <c r="A750" s="13" t="str">
        <f t="shared" si="55"/>
        <v>76550-9</v>
      </c>
      <c r="B750" s="50">
        <v>76550</v>
      </c>
      <c r="C750" s="51" t="s">
        <v>250</v>
      </c>
      <c r="D750" s="50">
        <v>9</v>
      </c>
      <c r="E750" s="52">
        <v>1</v>
      </c>
      <c r="F750" s="53" t="s">
        <v>0</v>
      </c>
      <c r="G750" s="53">
        <v>43516</v>
      </c>
      <c r="H750" s="54">
        <v>14</v>
      </c>
      <c r="I750" s="52">
        <v>7</v>
      </c>
      <c r="J750" s="51" t="s">
        <v>27</v>
      </c>
      <c r="K750" s="51"/>
      <c r="L750" s="51" t="b">
        <v>0</v>
      </c>
      <c r="M750" s="13"/>
      <c r="N750" s="13"/>
      <c r="O750" s="13"/>
      <c r="P750" s="13"/>
      <c r="Q750" s="13"/>
      <c r="R750" s="13"/>
      <c r="S750" s="13"/>
      <c r="T750" s="15" t="s">
        <v>130</v>
      </c>
      <c r="U750" s="15" t="b">
        <v>0</v>
      </c>
      <c r="V750" s="15" t="b">
        <v>0</v>
      </c>
      <c r="W750" s="23"/>
      <c r="X750" s="16"/>
      <c r="Y750" s="24"/>
      <c r="Z750" s="17"/>
      <c r="AA750" s="51"/>
      <c r="AB750" s="4"/>
      <c r="AC750" t="str">
        <f t="shared" si="56"/>
        <v>NO</v>
      </c>
      <c r="AD750" t="str">
        <f t="shared" si="57"/>
        <v>Material</v>
      </c>
      <c r="AE750" t="str">
        <f t="shared" si="58"/>
        <v>+Cartridge</v>
      </c>
      <c r="AF750" t="str">
        <f t="shared" si="59"/>
        <v>Material+Cartridge</v>
      </c>
    </row>
    <row r="751" spans="1:32" x14ac:dyDescent="0.25">
      <c r="A751" s="3" t="str">
        <f t="shared" si="55"/>
        <v>76592-1</v>
      </c>
      <c r="B751" s="50">
        <v>76592</v>
      </c>
      <c r="C751" s="51" t="s">
        <v>2982</v>
      </c>
      <c r="D751" s="50">
        <v>1</v>
      </c>
      <c r="E751" s="52">
        <v>1</v>
      </c>
      <c r="F751" s="53" t="s">
        <v>18</v>
      </c>
      <c r="G751" s="53">
        <v>43504</v>
      </c>
      <c r="H751" s="54">
        <v>8</v>
      </c>
      <c r="I751" s="52">
        <v>7</v>
      </c>
      <c r="J751" s="51" t="s">
        <v>20</v>
      </c>
      <c r="K751" s="51" t="s">
        <v>141</v>
      </c>
      <c r="L751" s="51" t="b">
        <v>1</v>
      </c>
      <c r="M751" s="3" t="s">
        <v>126</v>
      </c>
      <c r="N751" s="3" t="s">
        <v>126</v>
      </c>
      <c r="O751" s="3"/>
      <c r="P751" s="3"/>
      <c r="Q751" s="3" t="s">
        <v>143</v>
      </c>
      <c r="R751" s="3"/>
      <c r="S751" s="3" t="s">
        <v>126</v>
      </c>
      <c r="T751" s="10" t="s">
        <v>125</v>
      </c>
      <c r="U751" s="10" t="b">
        <v>0</v>
      </c>
      <c r="V751" s="10" t="b">
        <v>0</v>
      </c>
      <c r="W751" s="25"/>
      <c r="X751" s="11">
        <v>43</v>
      </c>
      <c r="Y751" s="26">
        <v>43488</v>
      </c>
      <c r="Z751" s="12" t="s">
        <v>195</v>
      </c>
      <c r="AA751" s="51"/>
      <c r="AB751" s="4"/>
      <c r="AC751" t="str">
        <f t="shared" si="56"/>
        <v>NO</v>
      </c>
      <c r="AD751" t="str">
        <f t="shared" si="57"/>
        <v/>
      </c>
      <c r="AE751" t="str">
        <f t="shared" si="58"/>
        <v/>
      </c>
      <c r="AF751" t="str">
        <f t="shared" si="59"/>
        <v/>
      </c>
    </row>
    <row r="752" spans="1:32" x14ac:dyDescent="0.25">
      <c r="A752" s="13" t="str">
        <f t="shared" si="55"/>
        <v>76592-19</v>
      </c>
      <c r="B752" s="50">
        <v>76592</v>
      </c>
      <c r="C752" s="51" t="s">
        <v>3093</v>
      </c>
      <c r="D752" s="50">
        <v>19</v>
      </c>
      <c r="E752" s="52">
        <v>1</v>
      </c>
      <c r="F752" s="53" t="s">
        <v>18</v>
      </c>
      <c r="G752" s="53">
        <v>43504</v>
      </c>
      <c r="H752" s="54">
        <v>3</v>
      </c>
      <c r="I752" s="52">
        <v>7</v>
      </c>
      <c r="J752" s="51" t="s">
        <v>20</v>
      </c>
      <c r="K752" s="51"/>
      <c r="L752" s="51" t="b">
        <v>0</v>
      </c>
      <c r="M752" s="13" t="s">
        <v>126</v>
      </c>
      <c r="N752" s="13" t="s">
        <v>126</v>
      </c>
      <c r="O752" s="13"/>
      <c r="P752" s="13"/>
      <c r="Q752" s="13" t="s">
        <v>143</v>
      </c>
      <c r="R752" s="13"/>
      <c r="S752" s="13" t="s">
        <v>126</v>
      </c>
      <c r="T752" s="15" t="s">
        <v>125</v>
      </c>
      <c r="U752" s="15" t="b">
        <v>0</v>
      </c>
      <c r="V752" s="15" t="b">
        <v>0</v>
      </c>
      <c r="W752" s="23"/>
      <c r="X752" s="16"/>
      <c r="Y752" s="24">
        <v>43488</v>
      </c>
      <c r="Z752" s="17" t="s">
        <v>195</v>
      </c>
      <c r="AA752" s="51"/>
      <c r="AB752" s="4"/>
      <c r="AC752" t="str">
        <f t="shared" si="56"/>
        <v>NO</v>
      </c>
      <c r="AD752" t="str">
        <f t="shared" si="57"/>
        <v/>
      </c>
      <c r="AE752" t="str">
        <f t="shared" si="58"/>
        <v/>
      </c>
      <c r="AF752" t="str">
        <f t="shared" si="59"/>
        <v/>
      </c>
    </row>
    <row r="753" spans="1:32" x14ac:dyDescent="0.25">
      <c r="A753" s="3" t="str">
        <f t="shared" si="55"/>
        <v>76592-2</v>
      </c>
      <c r="B753" s="50">
        <v>76592</v>
      </c>
      <c r="C753" s="51" t="s">
        <v>3094</v>
      </c>
      <c r="D753" s="50">
        <v>2</v>
      </c>
      <c r="E753" s="52">
        <v>1</v>
      </c>
      <c r="F753" s="53" t="s">
        <v>18</v>
      </c>
      <c r="G753" s="53">
        <v>43504</v>
      </c>
      <c r="H753" s="54">
        <v>8</v>
      </c>
      <c r="I753" s="52">
        <v>7</v>
      </c>
      <c r="J753" s="51" t="s">
        <v>20</v>
      </c>
      <c r="K753" s="51" t="s">
        <v>141</v>
      </c>
      <c r="L753" s="51" t="b">
        <v>1</v>
      </c>
      <c r="M753" s="3" t="s">
        <v>126</v>
      </c>
      <c r="N753" s="3" t="s">
        <v>126</v>
      </c>
      <c r="O753" s="3"/>
      <c r="P753" s="3"/>
      <c r="Q753" s="3" t="s">
        <v>143</v>
      </c>
      <c r="R753" s="3"/>
      <c r="S753" s="3" t="s">
        <v>126</v>
      </c>
      <c r="T753" s="10" t="s">
        <v>125</v>
      </c>
      <c r="U753" s="10" t="b">
        <v>0</v>
      </c>
      <c r="V753" s="10" t="b">
        <v>0</v>
      </c>
      <c r="W753" s="25"/>
      <c r="X753" s="11">
        <v>43</v>
      </c>
      <c r="Y753" s="26">
        <v>43488</v>
      </c>
      <c r="Z753" s="12" t="s">
        <v>195</v>
      </c>
      <c r="AA753" s="51"/>
      <c r="AB753" s="4"/>
      <c r="AC753" t="str">
        <f t="shared" si="56"/>
        <v>NO</v>
      </c>
      <c r="AD753" t="str">
        <f t="shared" si="57"/>
        <v/>
      </c>
      <c r="AE753" t="str">
        <f t="shared" si="58"/>
        <v/>
      </c>
      <c r="AF753" t="str">
        <f t="shared" si="59"/>
        <v/>
      </c>
    </row>
    <row r="754" spans="1:32" x14ac:dyDescent="0.25">
      <c r="A754" s="13" t="str">
        <f t="shared" si="55"/>
        <v>76592-22</v>
      </c>
      <c r="B754" s="50">
        <v>76592</v>
      </c>
      <c r="C754" s="51" t="s">
        <v>3095</v>
      </c>
      <c r="D754" s="50">
        <v>22</v>
      </c>
      <c r="E754" s="52">
        <v>1</v>
      </c>
      <c r="F754" s="53" t="s">
        <v>18</v>
      </c>
      <c r="G754" s="53">
        <v>43504</v>
      </c>
      <c r="H754" s="54">
        <v>5</v>
      </c>
      <c r="I754" s="52">
        <v>7</v>
      </c>
      <c r="J754" s="51" t="s">
        <v>20</v>
      </c>
      <c r="K754" s="51" t="s">
        <v>141</v>
      </c>
      <c r="L754" s="51" t="b">
        <v>1</v>
      </c>
      <c r="M754" s="13" t="s">
        <v>126</v>
      </c>
      <c r="N754" s="13" t="s">
        <v>126</v>
      </c>
      <c r="O754" s="13"/>
      <c r="P754" s="13"/>
      <c r="Q754" s="13" t="s">
        <v>143</v>
      </c>
      <c r="R754" s="13"/>
      <c r="S754" s="13" t="s">
        <v>126</v>
      </c>
      <c r="T754" s="15" t="s">
        <v>125</v>
      </c>
      <c r="U754" s="15" t="b">
        <v>0</v>
      </c>
      <c r="V754" s="15" t="b">
        <v>0</v>
      </c>
      <c r="W754" s="23"/>
      <c r="X754" s="16"/>
      <c r="Y754" s="24">
        <v>43488</v>
      </c>
      <c r="Z754" s="17" t="s">
        <v>195</v>
      </c>
      <c r="AA754" s="51"/>
      <c r="AB754" s="4"/>
      <c r="AC754" t="str">
        <f t="shared" si="56"/>
        <v>NO</v>
      </c>
      <c r="AD754" t="str">
        <f t="shared" si="57"/>
        <v/>
      </c>
      <c r="AE754" t="str">
        <f t="shared" si="58"/>
        <v/>
      </c>
      <c r="AF754" t="str">
        <f t="shared" si="59"/>
        <v/>
      </c>
    </row>
    <row r="755" spans="1:32" x14ac:dyDescent="0.25">
      <c r="A755" s="3" t="str">
        <f t="shared" si="55"/>
        <v>76659-1</v>
      </c>
      <c r="B755" s="50">
        <v>76659</v>
      </c>
      <c r="C755" s="51" t="s">
        <v>129</v>
      </c>
      <c r="D755" s="50">
        <v>1</v>
      </c>
      <c r="E755" s="52">
        <v>1</v>
      </c>
      <c r="F755" s="53" t="s">
        <v>18</v>
      </c>
      <c r="G755" s="53">
        <v>43552</v>
      </c>
      <c r="H755" s="54">
        <v>1</v>
      </c>
      <c r="I755" s="52">
        <v>12</v>
      </c>
      <c r="J755" s="51" t="s">
        <v>27</v>
      </c>
      <c r="K755" s="51"/>
      <c r="L755" s="51" t="b">
        <v>0</v>
      </c>
      <c r="M755" s="3"/>
      <c r="N755" s="3"/>
      <c r="O755" s="3"/>
      <c r="P755" s="3"/>
      <c r="Q755" s="3"/>
      <c r="R755" s="3"/>
      <c r="S755" s="3"/>
      <c r="T755" s="10" t="s">
        <v>130</v>
      </c>
      <c r="U755" s="10" t="b">
        <v>0</v>
      </c>
      <c r="V755" s="10" t="b">
        <v>0</v>
      </c>
      <c r="W755" s="25"/>
      <c r="X755" s="11"/>
      <c r="Y755" s="26"/>
      <c r="Z755" s="12"/>
      <c r="AA755" s="51"/>
      <c r="AB755" s="4"/>
      <c r="AC755" t="str">
        <f t="shared" si="56"/>
        <v>NO</v>
      </c>
      <c r="AD755" t="str">
        <f t="shared" si="57"/>
        <v>Material</v>
      </c>
      <c r="AE755" t="str">
        <f t="shared" si="58"/>
        <v>+Cartridge</v>
      </c>
      <c r="AF755" t="str">
        <f t="shared" si="59"/>
        <v>Material+Cartridge</v>
      </c>
    </row>
    <row r="756" spans="1:32" x14ac:dyDescent="0.25">
      <c r="A756" s="13" t="str">
        <f t="shared" si="55"/>
        <v>76659-2</v>
      </c>
      <c r="B756" s="50">
        <v>76659</v>
      </c>
      <c r="C756" s="51" t="s">
        <v>148</v>
      </c>
      <c r="D756" s="50">
        <v>2</v>
      </c>
      <c r="E756" s="52">
        <v>1</v>
      </c>
      <c r="F756" s="53" t="s">
        <v>18</v>
      </c>
      <c r="G756" s="53">
        <v>43552</v>
      </c>
      <c r="H756" s="54">
        <v>1</v>
      </c>
      <c r="I756" s="52">
        <v>12</v>
      </c>
      <c r="J756" s="51" t="s">
        <v>27</v>
      </c>
      <c r="K756" s="51"/>
      <c r="L756" s="51" t="b">
        <v>0</v>
      </c>
      <c r="M756" s="13"/>
      <c r="N756" s="13"/>
      <c r="O756" s="13"/>
      <c r="P756" s="13"/>
      <c r="Q756" s="13"/>
      <c r="R756" s="13"/>
      <c r="S756" s="13"/>
      <c r="T756" s="15" t="s">
        <v>125</v>
      </c>
      <c r="U756" s="15" t="b">
        <v>0</v>
      </c>
      <c r="V756" s="15" t="b">
        <v>0</v>
      </c>
      <c r="W756" s="23"/>
      <c r="X756" s="16"/>
      <c r="Y756" s="24"/>
      <c r="Z756" s="17"/>
      <c r="AA756" s="51"/>
      <c r="AB756" s="4"/>
      <c r="AC756" t="str">
        <f t="shared" si="56"/>
        <v>NO</v>
      </c>
      <c r="AD756" t="str">
        <f t="shared" si="57"/>
        <v>Material</v>
      </c>
      <c r="AE756" t="str">
        <f t="shared" si="58"/>
        <v>+Cartridge</v>
      </c>
      <c r="AF756" t="str">
        <f t="shared" si="59"/>
        <v>Material+Cartridge</v>
      </c>
    </row>
    <row r="757" spans="1:32" x14ac:dyDescent="0.25">
      <c r="A757" s="3" t="str">
        <f t="shared" si="55"/>
        <v>76659-3</v>
      </c>
      <c r="B757" s="50">
        <v>76659</v>
      </c>
      <c r="C757" s="51" t="s">
        <v>148</v>
      </c>
      <c r="D757" s="50">
        <v>3</v>
      </c>
      <c r="E757" s="52">
        <v>1</v>
      </c>
      <c r="F757" s="53" t="s">
        <v>18</v>
      </c>
      <c r="G757" s="53">
        <v>43552</v>
      </c>
      <c r="H757" s="54">
        <v>1</v>
      </c>
      <c r="I757" s="52">
        <v>12</v>
      </c>
      <c r="J757" s="51" t="s">
        <v>27</v>
      </c>
      <c r="K757" s="51"/>
      <c r="L757" s="51" t="b">
        <v>0</v>
      </c>
      <c r="M757" s="3"/>
      <c r="N757" s="3"/>
      <c r="O757" s="3"/>
      <c r="P757" s="3"/>
      <c r="Q757" s="3"/>
      <c r="R757" s="3"/>
      <c r="S757" s="3"/>
      <c r="T757" s="10" t="s">
        <v>125</v>
      </c>
      <c r="U757" s="10" t="b">
        <v>0</v>
      </c>
      <c r="V757" s="10" t="b">
        <v>0</v>
      </c>
      <c r="W757" s="25"/>
      <c r="X757" s="11"/>
      <c r="Y757" s="26"/>
      <c r="Z757" s="12"/>
      <c r="AA757" s="51"/>
      <c r="AB757" s="4"/>
      <c r="AC757" t="str">
        <f t="shared" si="56"/>
        <v>NO</v>
      </c>
      <c r="AD757" t="str">
        <f t="shared" si="57"/>
        <v>Material</v>
      </c>
      <c r="AE757" t="str">
        <f t="shared" si="58"/>
        <v>+Cartridge</v>
      </c>
      <c r="AF757" t="str">
        <f t="shared" si="59"/>
        <v>Material+Cartridge</v>
      </c>
    </row>
    <row r="758" spans="1:32" x14ac:dyDescent="0.25">
      <c r="A758" s="13" t="str">
        <f t="shared" si="55"/>
        <v>76659-4</v>
      </c>
      <c r="B758" s="50">
        <v>76659</v>
      </c>
      <c r="C758" s="51" t="s">
        <v>148</v>
      </c>
      <c r="D758" s="50">
        <v>4</v>
      </c>
      <c r="E758" s="52">
        <v>1</v>
      </c>
      <c r="F758" s="53" t="s">
        <v>18</v>
      </c>
      <c r="G758" s="53">
        <v>43552</v>
      </c>
      <c r="H758" s="54">
        <v>1</v>
      </c>
      <c r="I758" s="52">
        <v>12</v>
      </c>
      <c r="J758" s="51" t="s">
        <v>27</v>
      </c>
      <c r="K758" s="51" t="s">
        <v>181</v>
      </c>
      <c r="L758" s="51" t="b">
        <v>1</v>
      </c>
      <c r="M758" s="13"/>
      <c r="N758" s="13"/>
      <c r="O758" s="13"/>
      <c r="P758" s="13"/>
      <c r="Q758" s="13"/>
      <c r="R758" s="13"/>
      <c r="S758" s="13"/>
      <c r="T758" s="15" t="s">
        <v>125</v>
      </c>
      <c r="U758" s="15" t="b">
        <v>0</v>
      </c>
      <c r="V758" s="15" t="b">
        <v>0</v>
      </c>
      <c r="W758" s="23"/>
      <c r="X758" s="16"/>
      <c r="Y758" s="24"/>
      <c r="Z758" s="24"/>
      <c r="AA758" s="51"/>
      <c r="AB758" s="4"/>
      <c r="AC758" t="str">
        <f t="shared" si="56"/>
        <v>NO</v>
      </c>
      <c r="AD758" t="str">
        <f t="shared" si="57"/>
        <v>Material</v>
      </c>
      <c r="AE758" t="str">
        <f t="shared" si="58"/>
        <v>+Cartridge</v>
      </c>
      <c r="AF758" t="str">
        <f t="shared" si="59"/>
        <v>Material+Cartridge</v>
      </c>
    </row>
    <row r="759" spans="1:32" x14ac:dyDescent="0.25">
      <c r="A759" s="3" t="str">
        <f t="shared" si="55"/>
        <v>76687-10</v>
      </c>
      <c r="B759" s="50">
        <v>76687</v>
      </c>
      <c r="C759" s="51" t="s">
        <v>268</v>
      </c>
      <c r="D759" s="50">
        <v>10</v>
      </c>
      <c r="E759" s="52">
        <v>1</v>
      </c>
      <c r="F759" s="53" t="s">
        <v>18</v>
      </c>
      <c r="G759" s="53">
        <v>43514</v>
      </c>
      <c r="H759" s="54">
        <v>2</v>
      </c>
      <c r="I759" s="52">
        <v>1</v>
      </c>
      <c r="J759" s="51" t="s">
        <v>20</v>
      </c>
      <c r="K759" s="51"/>
      <c r="L759" s="51" t="b">
        <v>0</v>
      </c>
      <c r="M759" s="3"/>
      <c r="N759" s="3"/>
      <c r="O759" s="3"/>
      <c r="P759" s="3"/>
      <c r="Q759" s="3"/>
      <c r="R759" s="3"/>
      <c r="S759" s="3"/>
      <c r="T759" s="10" t="s">
        <v>126</v>
      </c>
      <c r="U759" s="10" t="b">
        <v>0</v>
      </c>
      <c r="V759" s="10" t="b">
        <v>0</v>
      </c>
      <c r="W759" s="25"/>
      <c r="X759" s="11"/>
      <c r="Y759" s="26"/>
      <c r="Z759" s="26"/>
      <c r="AA759" s="51"/>
      <c r="AB759" s="4"/>
      <c r="AC759" t="str">
        <f t="shared" si="56"/>
        <v>NO</v>
      </c>
      <c r="AD759" t="str">
        <f t="shared" si="57"/>
        <v>Material</v>
      </c>
      <c r="AE759" t="str">
        <f t="shared" si="58"/>
        <v>+Cartridge</v>
      </c>
      <c r="AF759" t="str">
        <f t="shared" si="59"/>
        <v>Material+Cartridge</v>
      </c>
    </row>
    <row r="760" spans="1:32" x14ac:dyDescent="0.25">
      <c r="A760" s="13" t="str">
        <f t="shared" si="55"/>
        <v>76687-1</v>
      </c>
      <c r="B760" s="50">
        <v>76687</v>
      </c>
      <c r="C760" s="51" t="s">
        <v>175</v>
      </c>
      <c r="D760" s="50">
        <v>1</v>
      </c>
      <c r="E760" s="52">
        <v>1</v>
      </c>
      <c r="F760" s="53" t="s">
        <v>18</v>
      </c>
      <c r="G760" s="53">
        <v>43514</v>
      </c>
      <c r="H760" s="54">
        <v>1</v>
      </c>
      <c r="I760" s="52">
        <v>1</v>
      </c>
      <c r="J760" s="51" t="s">
        <v>20</v>
      </c>
      <c r="K760" s="51"/>
      <c r="L760" s="51" t="b">
        <v>0</v>
      </c>
      <c r="M760" s="13"/>
      <c r="N760" s="13"/>
      <c r="O760" s="13"/>
      <c r="P760" s="13"/>
      <c r="Q760" s="13" t="s">
        <v>125</v>
      </c>
      <c r="R760" s="13"/>
      <c r="S760" s="13"/>
      <c r="T760" s="15" t="s">
        <v>125</v>
      </c>
      <c r="U760" s="15" t="b">
        <v>0</v>
      </c>
      <c r="V760" s="15" t="b">
        <v>0</v>
      </c>
      <c r="W760" s="23"/>
      <c r="X760" s="16"/>
      <c r="Y760" s="24"/>
      <c r="Z760" s="24"/>
      <c r="AA760" s="51"/>
      <c r="AB760" s="4"/>
      <c r="AC760" t="str">
        <f t="shared" si="56"/>
        <v>NO</v>
      </c>
      <c r="AD760" t="str">
        <f t="shared" si="57"/>
        <v>Material</v>
      </c>
      <c r="AE760" t="str">
        <f t="shared" si="58"/>
        <v/>
      </c>
      <c r="AF760" t="str">
        <f t="shared" si="59"/>
        <v>Material</v>
      </c>
    </row>
    <row r="761" spans="1:32" x14ac:dyDescent="0.25">
      <c r="A761" s="3" t="str">
        <f t="shared" si="55"/>
        <v>76687-11</v>
      </c>
      <c r="B761" s="50">
        <v>76687</v>
      </c>
      <c r="C761" s="51" t="s">
        <v>260</v>
      </c>
      <c r="D761" s="50">
        <v>11</v>
      </c>
      <c r="E761" s="52">
        <v>1</v>
      </c>
      <c r="F761" s="53" t="s">
        <v>18</v>
      </c>
      <c r="G761" s="53">
        <v>43514</v>
      </c>
      <c r="H761" s="54">
        <v>1</v>
      </c>
      <c r="I761" s="52">
        <v>1</v>
      </c>
      <c r="J761" s="51" t="s">
        <v>20</v>
      </c>
      <c r="K761" s="51"/>
      <c r="L761" s="51" t="b">
        <v>0</v>
      </c>
      <c r="M761" s="3"/>
      <c r="N761" s="3"/>
      <c r="O761" s="3"/>
      <c r="P761" s="3"/>
      <c r="Q761" s="3" t="s">
        <v>125</v>
      </c>
      <c r="R761" s="3"/>
      <c r="S761" s="3"/>
      <c r="T761" s="10" t="s">
        <v>125</v>
      </c>
      <c r="U761" s="10" t="b">
        <v>0</v>
      </c>
      <c r="V761" s="10" t="b">
        <v>0</v>
      </c>
      <c r="W761" s="25"/>
      <c r="X761" s="11"/>
      <c r="Y761" s="26"/>
      <c r="Z761" s="26"/>
      <c r="AA761" s="51"/>
      <c r="AB761" s="4"/>
      <c r="AC761" t="str">
        <f t="shared" si="56"/>
        <v>NO</v>
      </c>
      <c r="AD761" t="str">
        <f t="shared" si="57"/>
        <v>Material</v>
      </c>
      <c r="AE761" t="str">
        <f t="shared" si="58"/>
        <v/>
      </c>
      <c r="AF761" t="str">
        <f t="shared" si="59"/>
        <v>Material</v>
      </c>
    </row>
    <row r="762" spans="1:32" x14ac:dyDescent="0.25">
      <c r="A762" s="13" t="str">
        <f t="shared" si="55"/>
        <v>76687-12</v>
      </c>
      <c r="B762" s="50">
        <v>76687</v>
      </c>
      <c r="C762" s="51" t="s">
        <v>260</v>
      </c>
      <c r="D762" s="50">
        <v>12</v>
      </c>
      <c r="E762" s="52">
        <v>1</v>
      </c>
      <c r="F762" s="53" t="s">
        <v>18</v>
      </c>
      <c r="G762" s="53">
        <v>43514</v>
      </c>
      <c r="H762" s="54">
        <v>1</v>
      </c>
      <c r="I762" s="52">
        <v>1</v>
      </c>
      <c r="J762" s="51" t="s">
        <v>20</v>
      </c>
      <c r="K762" s="51"/>
      <c r="L762" s="51" t="b">
        <v>0</v>
      </c>
      <c r="M762" s="13"/>
      <c r="N762" s="13"/>
      <c r="O762" s="13"/>
      <c r="P762" s="13"/>
      <c r="Q762" s="13" t="s">
        <v>125</v>
      </c>
      <c r="R762" s="13"/>
      <c r="S762" s="13"/>
      <c r="T762" s="15" t="s">
        <v>125</v>
      </c>
      <c r="U762" s="15" t="b">
        <v>0</v>
      </c>
      <c r="V762" s="15" t="b">
        <v>0</v>
      </c>
      <c r="W762" s="23"/>
      <c r="X762" s="16"/>
      <c r="Y762" s="24"/>
      <c r="Z762" s="24"/>
      <c r="AA762" s="51"/>
      <c r="AB762" s="4"/>
      <c r="AC762" t="str">
        <f t="shared" si="56"/>
        <v>NO</v>
      </c>
      <c r="AD762" t="str">
        <f t="shared" si="57"/>
        <v>Material</v>
      </c>
      <c r="AE762" t="str">
        <f t="shared" si="58"/>
        <v/>
      </c>
      <c r="AF762" t="str">
        <f t="shared" si="59"/>
        <v>Material</v>
      </c>
    </row>
    <row r="763" spans="1:32" x14ac:dyDescent="0.25">
      <c r="A763" s="3" t="str">
        <f t="shared" si="55"/>
        <v>76687-13</v>
      </c>
      <c r="B763" s="50">
        <v>76687</v>
      </c>
      <c r="C763" s="51" t="s">
        <v>261</v>
      </c>
      <c r="D763" s="50">
        <v>13</v>
      </c>
      <c r="E763" s="52">
        <v>1</v>
      </c>
      <c r="F763" s="53" t="s">
        <v>18</v>
      </c>
      <c r="G763" s="53">
        <v>43514</v>
      </c>
      <c r="H763" s="54">
        <v>1</v>
      </c>
      <c r="I763" s="52">
        <v>1</v>
      </c>
      <c r="J763" s="51" t="s">
        <v>20</v>
      </c>
      <c r="K763" s="51"/>
      <c r="L763" s="51" t="b">
        <v>0</v>
      </c>
      <c r="M763" s="3"/>
      <c r="N763" s="3"/>
      <c r="O763" s="3"/>
      <c r="P763" s="3"/>
      <c r="Q763" s="3" t="s">
        <v>125</v>
      </c>
      <c r="R763" s="3"/>
      <c r="S763" s="3"/>
      <c r="T763" s="10" t="s">
        <v>125</v>
      </c>
      <c r="U763" s="10" t="b">
        <v>0</v>
      </c>
      <c r="V763" s="10" t="b">
        <v>0</v>
      </c>
      <c r="W763" s="25"/>
      <c r="X763" s="11"/>
      <c r="Y763" s="26"/>
      <c r="Z763" s="26"/>
      <c r="AA763" s="51"/>
      <c r="AB763" s="4"/>
      <c r="AC763" t="str">
        <f t="shared" si="56"/>
        <v>NO</v>
      </c>
      <c r="AD763" t="str">
        <f t="shared" si="57"/>
        <v>Material</v>
      </c>
      <c r="AE763" t="str">
        <f t="shared" si="58"/>
        <v/>
      </c>
      <c r="AF763" t="str">
        <f t="shared" si="59"/>
        <v>Material</v>
      </c>
    </row>
    <row r="764" spans="1:32" x14ac:dyDescent="0.25">
      <c r="A764" s="13" t="str">
        <f t="shared" si="55"/>
        <v>76687-2</v>
      </c>
      <c r="B764" s="50">
        <v>76687</v>
      </c>
      <c r="C764" s="51" t="s">
        <v>266</v>
      </c>
      <c r="D764" s="50">
        <v>2</v>
      </c>
      <c r="E764" s="52">
        <v>1</v>
      </c>
      <c r="F764" s="53" t="s">
        <v>18</v>
      </c>
      <c r="G764" s="53">
        <v>43514</v>
      </c>
      <c r="H764" s="54">
        <v>1</v>
      </c>
      <c r="I764" s="52">
        <v>1</v>
      </c>
      <c r="J764" s="51" t="s">
        <v>20</v>
      </c>
      <c r="K764" s="51"/>
      <c r="L764" s="51" t="b">
        <v>0</v>
      </c>
      <c r="M764" s="13"/>
      <c r="N764" s="13"/>
      <c r="O764" s="13"/>
      <c r="P764" s="13"/>
      <c r="Q764" s="13"/>
      <c r="R764" s="13"/>
      <c r="S764" s="13"/>
      <c r="T764" s="15" t="s">
        <v>126</v>
      </c>
      <c r="U764" s="15" t="b">
        <v>0</v>
      </c>
      <c r="V764" s="15" t="b">
        <v>0</v>
      </c>
      <c r="W764" s="23"/>
      <c r="X764" s="16"/>
      <c r="Y764" s="24"/>
      <c r="Z764" s="17"/>
      <c r="AA764" s="51"/>
      <c r="AB764" s="4"/>
      <c r="AC764" t="str">
        <f t="shared" si="56"/>
        <v>NO</v>
      </c>
      <c r="AD764" t="str">
        <f t="shared" si="57"/>
        <v>Material</v>
      </c>
      <c r="AE764" t="str">
        <f t="shared" si="58"/>
        <v>+Cartridge</v>
      </c>
      <c r="AF764" t="str">
        <f t="shared" si="59"/>
        <v>Material+Cartridge</v>
      </c>
    </row>
    <row r="765" spans="1:32" x14ac:dyDescent="0.25">
      <c r="A765" s="3" t="str">
        <f t="shared" si="55"/>
        <v>76687-3</v>
      </c>
      <c r="B765" s="50">
        <v>76687</v>
      </c>
      <c r="C765" s="51" t="s">
        <v>267</v>
      </c>
      <c r="D765" s="50">
        <v>3</v>
      </c>
      <c r="E765" s="52">
        <v>1</v>
      </c>
      <c r="F765" s="53" t="s">
        <v>18</v>
      </c>
      <c r="G765" s="53">
        <v>43514</v>
      </c>
      <c r="H765" s="54">
        <v>1</v>
      </c>
      <c r="I765" s="52">
        <v>1</v>
      </c>
      <c r="J765" s="51" t="s">
        <v>20</v>
      </c>
      <c r="K765" s="51"/>
      <c r="L765" s="51" t="b">
        <v>0</v>
      </c>
      <c r="M765" s="3"/>
      <c r="N765" s="3"/>
      <c r="O765" s="3"/>
      <c r="P765" s="3"/>
      <c r="Q765" s="3"/>
      <c r="R765" s="3"/>
      <c r="S765" s="3"/>
      <c r="T765" s="10" t="s">
        <v>126</v>
      </c>
      <c r="U765" s="10" t="b">
        <v>0</v>
      </c>
      <c r="V765" s="10" t="b">
        <v>0</v>
      </c>
      <c r="W765" s="25"/>
      <c r="X765" s="11"/>
      <c r="Y765" s="26"/>
      <c r="Z765" s="26"/>
      <c r="AA765" s="51"/>
      <c r="AB765" s="4"/>
      <c r="AC765" t="str">
        <f t="shared" si="56"/>
        <v>NO</v>
      </c>
      <c r="AD765" t="str">
        <f t="shared" si="57"/>
        <v>Material</v>
      </c>
      <c r="AE765" t="str">
        <f t="shared" si="58"/>
        <v>+Cartridge</v>
      </c>
      <c r="AF765" t="str">
        <f t="shared" si="59"/>
        <v>Material+Cartridge</v>
      </c>
    </row>
    <row r="766" spans="1:32" x14ac:dyDescent="0.25">
      <c r="A766" s="13" t="str">
        <f t="shared" si="55"/>
        <v>76687-4</v>
      </c>
      <c r="B766" s="50">
        <v>76687</v>
      </c>
      <c r="C766" s="51" t="s">
        <v>267</v>
      </c>
      <c r="D766" s="50">
        <v>4</v>
      </c>
      <c r="E766" s="52">
        <v>1</v>
      </c>
      <c r="F766" s="53" t="s">
        <v>18</v>
      </c>
      <c r="G766" s="53">
        <v>43514</v>
      </c>
      <c r="H766" s="54">
        <v>1</v>
      </c>
      <c r="I766" s="52">
        <v>1</v>
      </c>
      <c r="J766" s="51" t="s">
        <v>20</v>
      </c>
      <c r="K766" s="51"/>
      <c r="L766" s="51" t="b">
        <v>0</v>
      </c>
      <c r="M766" s="13"/>
      <c r="N766" s="13"/>
      <c r="O766" s="13"/>
      <c r="P766" s="13"/>
      <c r="Q766" s="13"/>
      <c r="R766" s="13"/>
      <c r="S766" s="13"/>
      <c r="T766" s="15" t="s">
        <v>126</v>
      </c>
      <c r="U766" s="15" t="b">
        <v>0</v>
      </c>
      <c r="V766" s="15" t="b">
        <v>0</v>
      </c>
      <c r="W766" s="23"/>
      <c r="X766" s="16"/>
      <c r="Y766" s="24"/>
      <c r="Z766" s="24"/>
      <c r="AA766" s="51"/>
      <c r="AB766" s="4"/>
      <c r="AC766" t="str">
        <f t="shared" si="56"/>
        <v>NO</v>
      </c>
      <c r="AD766" t="str">
        <f t="shared" si="57"/>
        <v>Material</v>
      </c>
      <c r="AE766" t="str">
        <f t="shared" si="58"/>
        <v>+Cartridge</v>
      </c>
      <c r="AF766" t="str">
        <f t="shared" si="59"/>
        <v>Material+Cartridge</v>
      </c>
    </row>
    <row r="767" spans="1:32" x14ac:dyDescent="0.25">
      <c r="A767" s="3" t="str">
        <f t="shared" si="55"/>
        <v>76687-5</v>
      </c>
      <c r="B767" s="50">
        <v>76687</v>
      </c>
      <c r="C767" s="51" t="s">
        <v>267</v>
      </c>
      <c r="D767" s="50">
        <v>5</v>
      </c>
      <c r="E767" s="52">
        <v>1</v>
      </c>
      <c r="F767" s="53" t="s">
        <v>18</v>
      </c>
      <c r="G767" s="53">
        <v>43514</v>
      </c>
      <c r="H767" s="54">
        <v>1</v>
      </c>
      <c r="I767" s="52">
        <v>1</v>
      </c>
      <c r="J767" s="51" t="s">
        <v>20</v>
      </c>
      <c r="K767" s="51"/>
      <c r="L767" s="51" t="b">
        <v>0</v>
      </c>
      <c r="M767" s="3"/>
      <c r="N767" s="3"/>
      <c r="O767" s="3"/>
      <c r="P767" s="3"/>
      <c r="Q767" s="3"/>
      <c r="R767" s="3"/>
      <c r="S767" s="3"/>
      <c r="T767" s="10" t="s">
        <v>126</v>
      </c>
      <c r="U767" s="10" t="b">
        <v>0</v>
      </c>
      <c r="V767" s="10" t="b">
        <v>0</v>
      </c>
      <c r="W767" s="25"/>
      <c r="X767" s="11"/>
      <c r="Y767" s="26"/>
      <c r="Z767" s="26"/>
      <c r="AA767" s="51"/>
      <c r="AB767" s="4"/>
      <c r="AC767" t="str">
        <f t="shared" si="56"/>
        <v>NO</v>
      </c>
      <c r="AD767" t="str">
        <f t="shared" si="57"/>
        <v>Material</v>
      </c>
      <c r="AE767" t="str">
        <f t="shared" si="58"/>
        <v>+Cartridge</v>
      </c>
      <c r="AF767" t="str">
        <f t="shared" si="59"/>
        <v>Material+Cartridge</v>
      </c>
    </row>
    <row r="768" spans="1:32" x14ac:dyDescent="0.25">
      <c r="A768" s="13" t="str">
        <f t="shared" si="55"/>
        <v>76687-6</v>
      </c>
      <c r="B768" s="50">
        <v>76687</v>
      </c>
      <c r="C768" s="51" t="s">
        <v>267</v>
      </c>
      <c r="D768" s="50">
        <v>6</v>
      </c>
      <c r="E768" s="52">
        <v>1</v>
      </c>
      <c r="F768" s="53" t="s">
        <v>18</v>
      </c>
      <c r="G768" s="53">
        <v>43514</v>
      </c>
      <c r="H768" s="54">
        <v>1</v>
      </c>
      <c r="I768" s="52">
        <v>1</v>
      </c>
      <c r="J768" s="51" t="s">
        <v>20</v>
      </c>
      <c r="K768" s="51"/>
      <c r="L768" s="51" t="b">
        <v>0</v>
      </c>
      <c r="M768" s="13"/>
      <c r="N768" s="13"/>
      <c r="O768" s="13"/>
      <c r="P768" s="13"/>
      <c r="Q768" s="13"/>
      <c r="R768" s="13"/>
      <c r="S768" s="13"/>
      <c r="T768" s="15" t="s">
        <v>126</v>
      </c>
      <c r="U768" s="15" t="b">
        <v>0</v>
      </c>
      <c r="V768" s="15" t="b">
        <v>0</v>
      </c>
      <c r="W768" s="23"/>
      <c r="X768" s="16"/>
      <c r="Y768" s="24"/>
      <c r="Z768" s="17"/>
      <c r="AA768" s="51"/>
      <c r="AB768" s="4"/>
      <c r="AC768" t="str">
        <f t="shared" si="56"/>
        <v>NO</v>
      </c>
      <c r="AD768" t="str">
        <f t="shared" si="57"/>
        <v>Material</v>
      </c>
      <c r="AE768" t="str">
        <f t="shared" si="58"/>
        <v>+Cartridge</v>
      </c>
      <c r="AF768" t="str">
        <f t="shared" si="59"/>
        <v>Material+Cartridge</v>
      </c>
    </row>
    <row r="769" spans="1:32" x14ac:dyDescent="0.25">
      <c r="A769" s="3" t="str">
        <f t="shared" ref="A769:A832" si="60">_xlfn.CONCAT(B769,"-",D769)</f>
        <v>76687-7</v>
      </c>
      <c r="B769" s="50">
        <v>76687</v>
      </c>
      <c r="C769" s="51" t="s">
        <v>268</v>
      </c>
      <c r="D769" s="50">
        <v>7</v>
      </c>
      <c r="E769" s="52">
        <v>1</v>
      </c>
      <c r="F769" s="53" t="s">
        <v>18</v>
      </c>
      <c r="G769" s="53">
        <v>43514</v>
      </c>
      <c r="H769" s="54">
        <v>2</v>
      </c>
      <c r="I769" s="52">
        <v>1</v>
      </c>
      <c r="J769" s="51" t="s">
        <v>20</v>
      </c>
      <c r="K769" s="51"/>
      <c r="L769" s="51" t="b">
        <v>0</v>
      </c>
      <c r="M769" s="3"/>
      <c r="N769" s="3"/>
      <c r="O769" s="3"/>
      <c r="P769" s="3"/>
      <c r="Q769" s="3"/>
      <c r="R769" s="3"/>
      <c r="S769" s="3"/>
      <c r="T769" s="10" t="s">
        <v>126</v>
      </c>
      <c r="U769" s="10" t="b">
        <v>0</v>
      </c>
      <c r="V769" s="10" t="b">
        <v>0</v>
      </c>
      <c r="W769" s="25"/>
      <c r="X769" s="11"/>
      <c r="Y769" s="26"/>
      <c r="Z769" s="12"/>
      <c r="AA769" s="51"/>
      <c r="AB769" s="4"/>
      <c r="AC769" t="str">
        <f t="shared" si="56"/>
        <v>NO</v>
      </c>
      <c r="AD769" t="str">
        <f t="shared" si="57"/>
        <v>Material</v>
      </c>
      <c r="AE769" t="str">
        <f t="shared" si="58"/>
        <v>+Cartridge</v>
      </c>
      <c r="AF769" t="str">
        <f t="shared" si="59"/>
        <v>Material+Cartridge</v>
      </c>
    </row>
    <row r="770" spans="1:32" x14ac:dyDescent="0.25">
      <c r="A770" s="13" t="str">
        <f t="shared" si="60"/>
        <v>76687-8</v>
      </c>
      <c r="B770" s="50">
        <v>76687</v>
      </c>
      <c r="C770" s="51" t="s">
        <v>268</v>
      </c>
      <c r="D770" s="50">
        <v>8</v>
      </c>
      <c r="E770" s="52">
        <v>1</v>
      </c>
      <c r="F770" s="53" t="s">
        <v>18</v>
      </c>
      <c r="G770" s="53">
        <v>43514</v>
      </c>
      <c r="H770" s="54">
        <v>2</v>
      </c>
      <c r="I770" s="52">
        <v>1</v>
      </c>
      <c r="J770" s="51" t="s">
        <v>20</v>
      </c>
      <c r="K770" s="51"/>
      <c r="L770" s="51" t="b">
        <v>0</v>
      </c>
      <c r="M770" s="13"/>
      <c r="N770" s="13"/>
      <c r="O770" s="13"/>
      <c r="P770" s="13"/>
      <c r="Q770" s="13"/>
      <c r="R770" s="13"/>
      <c r="S770" s="13"/>
      <c r="T770" s="15" t="s">
        <v>126</v>
      </c>
      <c r="U770" s="15" t="b">
        <v>0</v>
      </c>
      <c r="V770" s="15" t="b">
        <v>0</v>
      </c>
      <c r="W770" s="23"/>
      <c r="X770" s="16"/>
      <c r="Y770" s="24"/>
      <c r="Z770" s="17"/>
      <c r="AA770" s="51"/>
      <c r="AB770" s="4"/>
      <c r="AC770" t="str">
        <f t="shared" ref="AC770:AC833" si="61">IF(AND(OR(N770="yes",N770="NA"),OR(P770="yes",P770="NA",P770="Done"),OR(Q770="yes",Q770="NA")),"OK","NO")</f>
        <v>NO</v>
      </c>
      <c r="AD770" t="str">
        <f t="shared" ref="AD770:AD833" si="62">IF(OR(N770="",N770="NO"),"Material","")</f>
        <v>Material</v>
      </c>
      <c r="AE770" t="str">
        <f t="shared" ref="AE770:AE833" si="63">IF(OR(Q770="",Q770="NO"),"+Cartridge","")</f>
        <v>+Cartridge</v>
      </c>
      <c r="AF770" t="str">
        <f t="shared" ref="AF770:AF833" si="64">_xlfn.CONCAT(AD770,AE770)</f>
        <v>Material+Cartridge</v>
      </c>
    </row>
    <row r="771" spans="1:32" x14ac:dyDescent="0.25">
      <c r="A771" s="3" t="str">
        <f t="shared" si="60"/>
        <v>76687-9</v>
      </c>
      <c r="B771" s="50">
        <v>76687</v>
      </c>
      <c r="C771" s="51" t="s">
        <v>268</v>
      </c>
      <c r="D771" s="50">
        <v>9</v>
      </c>
      <c r="E771" s="52">
        <v>1</v>
      </c>
      <c r="F771" s="53" t="s">
        <v>18</v>
      </c>
      <c r="G771" s="53">
        <v>43514</v>
      </c>
      <c r="H771" s="54">
        <v>2</v>
      </c>
      <c r="I771" s="52">
        <v>1</v>
      </c>
      <c r="J771" s="51" t="s">
        <v>20</v>
      </c>
      <c r="K771" s="51"/>
      <c r="L771" s="51" t="b">
        <v>0</v>
      </c>
      <c r="M771" s="3"/>
      <c r="N771" s="3"/>
      <c r="O771" s="3"/>
      <c r="P771" s="3"/>
      <c r="Q771" s="3"/>
      <c r="R771" s="3"/>
      <c r="S771" s="3"/>
      <c r="T771" s="10" t="s">
        <v>126</v>
      </c>
      <c r="U771" s="10" t="b">
        <v>0</v>
      </c>
      <c r="V771" s="10" t="b">
        <v>0</v>
      </c>
      <c r="W771" s="25"/>
      <c r="X771" s="11"/>
      <c r="Y771" s="26"/>
      <c r="Z771" s="12"/>
      <c r="AA771" s="51"/>
      <c r="AB771" s="4"/>
      <c r="AC771" t="str">
        <f t="shared" si="61"/>
        <v>NO</v>
      </c>
      <c r="AD771" t="str">
        <f t="shared" si="62"/>
        <v>Material</v>
      </c>
      <c r="AE771" t="str">
        <f t="shared" si="63"/>
        <v>+Cartridge</v>
      </c>
      <c r="AF771" t="str">
        <f t="shared" si="64"/>
        <v>Material+Cartridge</v>
      </c>
    </row>
    <row r="772" spans="1:32" x14ac:dyDescent="0.25">
      <c r="A772" s="13" t="str">
        <f t="shared" si="60"/>
        <v>76692-1</v>
      </c>
      <c r="B772" s="50">
        <v>76692</v>
      </c>
      <c r="C772" s="51" t="s">
        <v>146</v>
      </c>
      <c r="D772" s="50">
        <v>1</v>
      </c>
      <c r="E772" s="52">
        <v>1</v>
      </c>
      <c r="F772" s="53" t="s">
        <v>18</v>
      </c>
      <c r="G772" s="53">
        <v>43514</v>
      </c>
      <c r="H772" s="54">
        <v>1</v>
      </c>
      <c r="I772" s="52">
        <v>12</v>
      </c>
      <c r="J772" s="51" t="s">
        <v>20</v>
      </c>
      <c r="K772" s="51"/>
      <c r="L772" s="51" t="b">
        <v>0</v>
      </c>
      <c r="M772" s="13"/>
      <c r="N772" s="13"/>
      <c r="O772" s="13"/>
      <c r="P772" s="13"/>
      <c r="Q772" s="13"/>
      <c r="R772" s="13"/>
      <c r="S772" s="13"/>
      <c r="T772" s="15" t="s">
        <v>125</v>
      </c>
      <c r="U772" s="15" t="b">
        <v>0</v>
      </c>
      <c r="V772" s="15" t="b">
        <v>0</v>
      </c>
      <c r="W772" s="23"/>
      <c r="X772" s="16"/>
      <c r="Y772" s="24"/>
      <c r="Z772" s="17"/>
      <c r="AA772" s="51"/>
      <c r="AB772" s="4"/>
      <c r="AC772" t="str">
        <f t="shared" si="61"/>
        <v>NO</v>
      </c>
      <c r="AD772" t="str">
        <f t="shared" si="62"/>
        <v>Material</v>
      </c>
      <c r="AE772" t="str">
        <f t="shared" si="63"/>
        <v>+Cartridge</v>
      </c>
      <c r="AF772" t="str">
        <f t="shared" si="64"/>
        <v>Material+Cartridge</v>
      </c>
    </row>
    <row r="773" spans="1:32" x14ac:dyDescent="0.25">
      <c r="A773" s="3" t="str">
        <f t="shared" si="60"/>
        <v>76692-2</v>
      </c>
      <c r="B773" s="50">
        <v>76692</v>
      </c>
      <c r="C773" s="51" t="s">
        <v>127</v>
      </c>
      <c r="D773" s="50">
        <v>2</v>
      </c>
      <c r="E773" s="52">
        <v>1</v>
      </c>
      <c r="F773" s="53" t="s">
        <v>18</v>
      </c>
      <c r="G773" s="53">
        <v>43514</v>
      </c>
      <c r="H773" s="54">
        <v>1</v>
      </c>
      <c r="I773" s="52">
        <v>12</v>
      </c>
      <c r="J773" s="51" t="s">
        <v>20</v>
      </c>
      <c r="K773" s="51"/>
      <c r="L773" s="51" t="b">
        <v>0</v>
      </c>
      <c r="M773" s="3"/>
      <c r="N773" s="3"/>
      <c r="O773" s="3"/>
      <c r="P773" s="3"/>
      <c r="Q773" s="3"/>
      <c r="R773" s="3"/>
      <c r="S773" s="3"/>
      <c r="T773" s="10" t="s">
        <v>125</v>
      </c>
      <c r="U773" s="10" t="b">
        <v>0</v>
      </c>
      <c r="V773" s="10" t="b">
        <v>0</v>
      </c>
      <c r="W773" s="25"/>
      <c r="X773" s="11"/>
      <c r="Y773" s="26"/>
      <c r="Z773" s="12"/>
      <c r="AA773" s="51"/>
      <c r="AB773" s="4"/>
      <c r="AC773" t="str">
        <f t="shared" si="61"/>
        <v>NO</v>
      </c>
      <c r="AD773" t="str">
        <f t="shared" si="62"/>
        <v>Material</v>
      </c>
      <c r="AE773" t="str">
        <f t="shared" si="63"/>
        <v>+Cartridge</v>
      </c>
      <c r="AF773" t="str">
        <f t="shared" si="64"/>
        <v>Material+Cartridge</v>
      </c>
    </row>
    <row r="774" spans="1:32" x14ac:dyDescent="0.25">
      <c r="A774" s="13" t="str">
        <f t="shared" si="60"/>
        <v>76692-3</v>
      </c>
      <c r="B774" s="50">
        <v>76692</v>
      </c>
      <c r="C774" s="51" t="s">
        <v>127</v>
      </c>
      <c r="D774" s="50">
        <v>3</v>
      </c>
      <c r="E774" s="52">
        <v>1</v>
      </c>
      <c r="F774" s="53" t="s">
        <v>18</v>
      </c>
      <c r="G774" s="53">
        <v>43514</v>
      </c>
      <c r="H774" s="54">
        <v>1</v>
      </c>
      <c r="I774" s="52">
        <v>12</v>
      </c>
      <c r="J774" s="51" t="s">
        <v>20</v>
      </c>
      <c r="K774" s="51"/>
      <c r="L774" s="51" t="b">
        <v>0</v>
      </c>
      <c r="M774" s="13"/>
      <c r="N774" s="13"/>
      <c r="O774" s="13"/>
      <c r="P774" s="13"/>
      <c r="Q774" s="13"/>
      <c r="R774" s="13"/>
      <c r="S774" s="13"/>
      <c r="T774" s="15" t="s">
        <v>125</v>
      </c>
      <c r="U774" s="15" t="b">
        <v>0</v>
      </c>
      <c r="V774" s="15" t="b">
        <v>0</v>
      </c>
      <c r="W774" s="23"/>
      <c r="X774" s="16"/>
      <c r="Y774" s="24"/>
      <c r="Z774" s="17"/>
      <c r="AA774" s="51"/>
      <c r="AB774" s="4"/>
      <c r="AC774" t="str">
        <f t="shared" si="61"/>
        <v>NO</v>
      </c>
      <c r="AD774" t="str">
        <f t="shared" si="62"/>
        <v>Material</v>
      </c>
      <c r="AE774" t="str">
        <f t="shared" si="63"/>
        <v>+Cartridge</v>
      </c>
      <c r="AF774" t="str">
        <f t="shared" si="64"/>
        <v>Material+Cartridge</v>
      </c>
    </row>
    <row r="775" spans="1:32" x14ac:dyDescent="0.25">
      <c r="A775" s="3" t="str">
        <f t="shared" si="60"/>
        <v>76704-1</v>
      </c>
      <c r="B775" s="50">
        <v>76704</v>
      </c>
      <c r="C775" s="51" t="s">
        <v>3096</v>
      </c>
      <c r="D775" s="50">
        <v>1</v>
      </c>
      <c r="E775" s="52">
        <v>1</v>
      </c>
      <c r="F775" s="53" t="s">
        <v>19</v>
      </c>
      <c r="G775" s="53">
        <v>43504</v>
      </c>
      <c r="H775" s="54">
        <v>2</v>
      </c>
      <c r="I775" s="52">
        <v>12</v>
      </c>
      <c r="J775" s="51" t="s">
        <v>20</v>
      </c>
      <c r="K775" s="51"/>
      <c r="L775" s="51" t="b">
        <v>0</v>
      </c>
      <c r="M775" s="3"/>
      <c r="N775" s="3" t="s">
        <v>126</v>
      </c>
      <c r="O775" s="3"/>
      <c r="P775" s="3"/>
      <c r="Q775" s="3"/>
      <c r="R775" s="3"/>
      <c r="S775" s="3" t="s">
        <v>126</v>
      </c>
      <c r="T775" s="10" t="s">
        <v>125</v>
      </c>
      <c r="U775" s="10" t="b">
        <v>0</v>
      </c>
      <c r="V775" s="10" t="b">
        <v>0</v>
      </c>
      <c r="W775" s="25"/>
      <c r="X775" s="11"/>
      <c r="Y775" s="26"/>
      <c r="Z775" s="12"/>
      <c r="AA775" s="51"/>
      <c r="AB775" s="4"/>
      <c r="AC775" t="str">
        <f t="shared" si="61"/>
        <v>NO</v>
      </c>
      <c r="AD775" t="str">
        <f t="shared" si="62"/>
        <v/>
      </c>
      <c r="AE775" t="str">
        <f t="shared" si="63"/>
        <v>+Cartridge</v>
      </c>
      <c r="AF775" t="str">
        <f t="shared" si="64"/>
        <v>+Cartridge</v>
      </c>
    </row>
    <row r="776" spans="1:32" x14ac:dyDescent="0.25">
      <c r="A776" s="13" t="str">
        <f t="shared" si="60"/>
        <v>76762-10</v>
      </c>
      <c r="B776" s="50">
        <v>76762</v>
      </c>
      <c r="C776" s="51" t="s">
        <v>3097</v>
      </c>
      <c r="D776" s="50">
        <v>10</v>
      </c>
      <c r="E776" s="52">
        <v>1</v>
      </c>
      <c r="F776" s="53" t="s">
        <v>19</v>
      </c>
      <c r="G776" s="53">
        <v>43514</v>
      </c>
      <c r="H776" s="54">
        <v>1</v>
      </c>
      <c r="I776" s="52">
        <v>18</v>
      </c>
      <c r="J776" s="51" t="s">
        <v>20</v>
      </c>
      <c r="K776" s="51"/>
      <c r="L776" s="51" t="b">
        <v>0</v>
      </c>
      <c r="M776" s="13"/>
      <c r="N776" s="13"/>
      <c r="O776" s="13"/>
      <c r="P776" s="13"/>
      <c r="Q776" s="13" t="s">
        <v>143</v>
      </c>
      <c r="R776" s="13"/>
      <c r="S776" s="13"/>
      <c r="T776" s="15" t="s">
        <v>125</v>
      </c>
      <c r="U776" s="15" t="b">
        <v>0</v>
      </c>
      <c r="V776" s="15" t="b">
        <v>0</v>
      </c>
      <c r="W776" s="23"/>
      <c r="X776" s="16"/>
      <c r="Y776" s="24">
        <v>43501</v>
      </c>
      <c r="Z776" s="17" t="s">
        <v>182</v>
      </c>
      <c r="AA776" s="51"/>
      <c r="AB776" s="4"/>
      <c r="AC776" t="str">
        <f t="shared" si="61"/>
        <v>NO</v>
      </c>
      <c r="AD776" t="str">
        <f t="shared" si="62"/>
        <v>Material</v>
      </c>
      <c r="AE776" t="str">
        <f t="shared" si="63"/>
        <v/>
      </c>
      <c r="AF776" t="str">
        <f t="shared" si="64"/>
        <v>Material</v>
      </c>
    </row>
    <row r="777" spans="1:32" x14ac:dyDescent="0.25">
      <c r="A777" s="3" t="str">
        <f t="shared" si="60"/>
        <v>76762-4</v>
      </c>
      <c r="B777" s="50">
        <v>76762</v>
      </c>
      <c r="C777" s="51" t="s">
        <v>3098</v>
      </c>
      <c r="D777" s="50">
        <v>4</v>
      </c>
      <c r="E777" s="52">
        <v>1</v>
      </c>
      <c r="F777" s="53" t="s">
        <v>19</v>
      </c>
      <c r="G777" s="53">
        <v>43502</v>
      </c>
      <c r="H777" s="54">
        <v>16</v>
      </c>
      <c r="I777" s="52">
        <v>7</v>
      </c>
      <c r="J777" s="51" t="s">
        <v>20</v>
      </c>
      <c r="K777" s="51"/>
      <c r="L777" s="51" t="b">
        <v>0</v>
      </c>
      <c r="M777" s="3" t="s">
        <v>126</v>
      </c>
      <c r="N777" s="3" t="s">
        <v>126</v>
      </c>
      <c r="O777" s="3"/>
      <c r="P777" s="3"/>
      <c r="Q777" s="3" t="s">
        <v>143</v>
      </c>
      <c r="R777" s="3"/>
      <c r="S777" s="3" t="s">
        <v>126</v>
      </c>
      <c r="T777" s="10" t="s">
        <v>125</v>
      </c>
      <c r="U777" s="10" t="b">
        <v>0</v>
      </c>
      <c r="V777" s="10" t="b">
        <v>0</v>
      </c>
      <c r="W777" s="25"/>
      <c r="X777" s="11">
        <v>17</v>
      </c>
      <c r="Y777" s="26">
        <v>43501</v>
      </c>
      <c r="Z777" s="12" t="s">
        <v>3099</v>
      </c>
      <c r="AA777" s="51"/>
      <c r="AB777" s="4"/>
      <c r="AC777" t="str">
        <f t="shared" si="61"/>
        <v>NO</v>
      </c>
      <c r="AD777" t="str">
        <f t="shared" si="62"/>
        <v/>
      </c>
      <c r="AE777" t="str">
        <f t="shared" si="63"/>
        <v/>
      </c>
      <c r="AF777" t="str">
        <f t="shared" si="64"/>
        <v/>
      </c>
    </row>
    <row r="778" spans="1:32" x14ac:dyDescent="0.25">
      <c r="A778" s="13" t="str">
        <f t="shared" si="60"/>
        <v>76762-5</v>
      </c>
      <c r="B778" s="50">
        <v>76762</v>
      </c>
      <c r="C778" s="51" t="s">
        <v>3098</v>
      </c>
      <c r="D778" s="50">
        <v>5</v>
      </c>
      <c r="E778" s="52">
        <v>1</v>
      </c>
      <c r="F778" s="53" t="s">
        <v>19</v>
      </c>
      <c r="G778" s="53">
        <v>43502</v>
      </c>
      <c r="H778" s="54">
        <v>16</v>
      </c>
      <c r="I778" s="52">
        <v>7</v>
      </c>
      <c r="J778" s="51" t="s">
        <v>20</v>
      </c>
      <c r="K778" s="51"/>
      <c r="L778" s="51" t="b">
        <v>0</v>
      </c>
      <c r="M778" s="13" t="s">
        <v>126</v>
      </c>
      <c r="N778" s="13" t="s">
        <v>126</v>
      </c>
      <c r="O778" s="13"/>
      <c r="P778" s="13"/>
      <c r="Q778" s="13" t="s">
        <v>143</v>
      </c>
      <c r="R778" s="13"/>
      <c r="S778" s="13" t="s">
        <v>126</v>
      </c>
      <c r="T778" s="15" t="s">
        <v>125</v>
      </c>
      <c r="U778" s="15" t="b">
        <v>0</v>
      </c>
      <c r="V778" s="15" t="b">
        <v>0</v>
      </c>
      <c r="W778" s="23"/>
      <c r="X778" s="16">
        <v>17</v>
      </c>
      <c r="Y778" s="24">
        <v>43501</v>
      </c>
      <c r="Z778" s="17" t="s">
        <v>3099</v>
      </c>
      <c r="AA778" s="51"/>
      <c r="AB778" s="4"/>
      <c r="AC778" t="str">
        <f t="shared" si="61"/>
        <v>NO</v>
      </c>
      <c r="AD778" t="str">
        <f t="shared" si="62"/>
        <v/>
      </c>
      <c r="AE778" t="str">
        <f t="shared" si="63"/>
        <v/>
      </c>
      <c r="AF778" t="str">
        <f t="shared" si="64"/>
        <v/>
      </c>
    </row>
    <row r="779" spans="1:32" x14ac:dyDescent="0.25">
      <c r="A779" s="3" t="str">
        <f t="shared" si="60"/>
        <v>76762-6</v>
      </c>
      <c r="B779" s="50">
        <v>76762</v>
      </c>
      <c r="C779" s="51" t="s">
        <v>406</v>
      </c>
      <c r="D779" s="50">
        <v>6</v>
      </c>
      <c r="E779" s="52">
        <v>1</v>
      </c>
      <c r="F779" s="53" t="s">
        <v>19</v>
      </c>
      <c r="G779" s="53">
        <v>43502</v>
      </c>
      <c r="H779" s="54">
        <v>9</v>
      </c>
      <c r="I779" s="52">
        <v>7</v>
      </c>
      <c r="J779" s="51" t="s">
        <v>20</v>
      </c>
      <c r="K779" s="51"/>
      <c r="L779" s="51" t="b">
        <v>0</v>
      </c>
      <c r="M779" s="3" t="s">
        <v>126</v>
      </c>
      <c r="N779" s="3" t="s">
        <v>126</v>
      </c>
      <c r="O779" s="3"/>
      <c r="P779" s="3"/>
      <c r="Q779" s="3" t="s">
        <v>143</v>
      </c>
      <c r="R779" s="3"/>
      <c r="S779" s="3" t="s">
        <v>126</v>
      </c>
      <c r="T779" s="10" t="s">
        <v>125</v>
      </c>
      <c r="U779" s="10" t="b">
        <v>0</v>
      </c>
      <c r="V779" s="10" t="b">
        <v>0</v>
      </c>
      <c r="W779" s="25"/>
      <c r="X779" s="11">
        <v>17</v>
      </c>
      <c r="Y779" s="26">
        <v>43501</v>
      </c>
      <c r="Z779" s="12" t="s">
        <v>3099</v>
      </c>
      <c r="AA779" s="51"/>
      <c r="AB779" s="4"/>
      <c r="AC779" t="str">
        <f t="shared" si="61"/>
        <v>NO</v>
      </c>
      <c r="AD779" t="str">
        <f t="shared" si="62"/>
        <v/>
      </c>
      <c r="AE779" t="str">
        <f t="shared" si="63"/>
        <v/>
      </c>
      <c r="AF779" t="str">
        <f t="shared" si="64"/>
        <v/>
      </c>
    </row>
    <row r="780" spans="1:32" x14ac:dyDescent="0.25">
      <c r="A780" s="13" t="str">
        <f t="shared" si="60"/>
        <v>76762-7</v>
      </c>
      <c r="B780" s="50">
        <v>76762</v>
      </c>
      <c r="C780" s="51" t="s">
        <v>3100</v>
      </c>
      <c r="D780" s="50">
        <v>7</v>
      </c>
      <c r="E780" s="52">
        <v>1</v>
      </c>
      <c r="F780" s="53" t="s">
        <v>19</v>
      </c>
      <c r="G780" s="53">
        <v>43502</v>
      </c>
      <c r="H780" s="54">
        <v>10</v>
      </c>
      <c r="I780" s="52">
        <v>7</v>
      </c>
      <c r="J780" s="51" t="s">
        <v>20</v>
      </c>
      <c r="K780" s="51" t="s">
        <v>168</v>
      </c>
      <c r="L780" s="51" t="b">
        <v>1</v>
      </c>
      <c r="M780" s="13" t="s">
        <v>126</v>
      </c>
      <c r="N780" s="13" t="s">
        <v>126</v>
      </c>
      <c r="O780" s="13"/>
      <c r="P780" s="13"/>
      <c r="Q780" s="13" t="s">
        <v>143</v>
      </c>
      <c r="R780" s="13"/>
      <c r="S780" s="13" t="s">
        <v>126</v>
      </c>
      <c r="T780" s="15" t="s">
        <v>125</v>
      </c>
      <c r="U780" s="15" t="b">
        <v>0</v>
      </c>
      <c r="V780" s="15" t="b">
        <v>0</v>
      </c>
      <c r="W780" s="23"/>
      <c r="X780" s="16"/>
      <c r="Y780" s="24">
        <v>43501</v>
      </c>
      <c r="Z780" s="17" t="s">
        <v>3099</v>
      </c>
      <c r="AA780" s="51"/>
      <c r="AB780" s="4"/>
      <c r="AC780" t="str">
        <f t="shared" si="61"/>
        <v>NO</v>
      </c>
      <c r="AD780" t="str">
        <f t="shared" si="62"/>
        <v/>
      </c>
      <c r="AE780" t="str">
        <f t="shared" si="63"/>
        <v/>
      </c>
      <c r="AF780" t="str">
        <f t="shared" si="64"/>
        <v/>
      </c>
    </row>
    <row r="781" spans="1:32" x14ac:dyDescent="0.25">
      <c r="A781" s="3" t="str">
        <f t="shared" si="60"/>
        <v>76762-8</v>
      </c>
      <c r="B781" s="50">
        <v>76762</v>
      </c>
      <c r="C781" s="51" t="s">
        <v>3101</v>
      </c>
      <c r="D781" s="50">
        <v>8</v>
      </c>
      <c r="E781" s="52">
        <v>1</v>
      </c>
      <c r="F781" s="53" t="s">
        <v>19</v>
      </c>
      <c r="G781" s="53">
        <v>43502</v>
      </c>
      <c r="H781" s="54">
        <v>10</v>
      </c>
      <c r="I781" s="52">
        <v>7</v>
      </c>
      <c r="J781" s="51" t="s">
        <v>20</v>
      </c>
      <c r="K781" s="51" t="s">
        <v>141</v>
      </c>
      <c r="L781" s="51" t="b">
        <v>1</v>
      </c>
      <c r="M781" s="3" t="s">
        <v>126</v>
      </c>
      <c r="N781" s="3" t="s">
        <v>126</v>
      </c>
      <c r="O781" s="3"/>
      <c r="P781" s="3"/>
      <c r="Q781" s="3" t="s">
        <v>143</v>
      </c>
      <c r="R781" s="3"/>
      <c r="S781" s="3" t="s">
        <v>126</v>
      </c>
      <c r="T781" s="10" t="s">
        <v>125</v>
      </c>
      <c r="U781" s="10" t="b">
        <v>0</v>
      </c>
      <c r="V781" s="10" t="b">
        <v>0</v>
      </c>
      <c r="W781" s="25"/>
      <c r="X781" s="11"/>
      <c r="Y781" s="26">
        <v>43501</v>
      </c>
      <c r="Z781" s="12" t="s">
        <v>3099</v>
      </c>
      <c r="AA781" s="51"/>
      <c r="AB781" s="4"/>
      <c r="AC781" t="str">
        <f t="shared" si="61"/>
        <v>NO</v>
      </c>
      <c r="AD781" t="str">
        <f t="shared" si="62"/>
        <v/>
      </c>
      <c r="AE781" t="str">
        <f t="shared" si="63"/>
        <v/>
      </c>
      <c r="AF781" t="str">
        <f t="shared" si="64"/>
        <v/>
      </c>
    </row>
    <row r="782" spans="1:32" x14ac:dyDescent="0.25">
      <c r="A782" s="13" t="str">
        <f t="shared" si="60"/>
        <v>76762-9</v>
      </c>
      <c r="B782" s="50">
        <v>76762</v>
      </c>
      <c r="C782" s="51" t="s">
        <v>3097</v>
      </c>
      <c r="D782" s="50">
        <v>9</v>
      </c>
      <c r="E782" s="52">
        <v>1</v>
      </c>
      <c r="F782" s="53" t="s">
        <v>19</v>
      </c>
      <c r="G782" s="53">
        <v>43514</v>
      </c>
      <c r="H782" s="54">
        <v>1</v>
      </c>
      <c r="I782" s="52">
        <v>18</v>
      </c>
      <c r="J782" s="51" t="s">
        <v>20</v>
      </c>
      <c r="K782" s="51"/>
      <c r="L782" s="51" t="b">
        <v>0</v>
      </c>
      <c r="M782" s="13"/>
      <c r="N782" s="13"/>
      <c r="O782" s="13"/>
      <c r="P782" s="13"/>
      <c r="Q782" s="13" t="s">
        <v>143</v>
      </c>
      <c r="R782" s="13"/>
      <c r="S782" s="13"/>
      <c r="T782" s="15" t="s">
        <v>125</v>
      </c>
      <c r="U782" s="15" t="b">
        <v>0</v>
      </c>
      <c r="V782" s="15" t="b">
        <v>0</v>
      </c>
      <c r="W782" s="23"/>
      <c r="X782" s="16"/>
      <c r="Y782" s="24">
        <v>43501</v>
      </c>
      <c r="Z782" s="17" t="s">
        <v>182</v>
      </c>
      <c r="AA782" s="51"/>
      <c r="AB782" s="4"/>
      <c r="AC782" t="str">
        <f t="shared" si="61"/>
        <v>NO</v>
      </c>
      <c r="AD782" t="str">
        <f t="shared" si="62"/>
        <v>Material</v>
      </c>
      <c r="AE782" t="str">
        <f t="shared" si="63"/>
        <v/>
      </c>
      <c r="AF782" t="str">
        <f t="shared" si="64"/>
        <v>Material</v>
      </c>
    </row>
    <row r="783" spans="1:32" x14ac:dyDescent="0.25">
      <c r="A783" s="3" t="str">
        <f t="shared" si="60"/>
        <v>76817-10</v>
      </c>
      <c r="B783" s="50">
        <v>76817</v>
      </c>
      <c r="C783" s="51" t="s">
        <v>240</v>
      </c>
      <c r="D783" s="50">
        <v>10</v>
      </c>
      <c r="E783" s="52">
        <v>1</v>
      </c>
      <c r="F783" s="53" t="s">
        <v>18</v>
      </c>
      <c r="G783" s="53">
        <v>43500</v>
      </c>
      <c r="H783" s="54">
        <v>1</v>
      </c>
      <c r="I783" s="52">
        <v>4</v>
      </c>
      <c r="J783" s="51" t="s">
        <v>150</v>
      </c>
      <c r="K783" s="51" t="s">
        <v>168</v>
      </c>
      <c r="L783" s="51" t="b">
        <v>1</v>
      </c>
      <c r="M783" s="3" t="s">
        <v>126</v>
      </c>
      <c r="N783" s="3" t="s">
        <v>126</v>
      </c>
      <c r="O783" s="3" t="s">
        <v>143</v>
      </c>
      <c r="P783" s="3" t="s">
        <v>143</v>
      </c>
      <c r="Q783" s="3" t="s">
        <v>143</v>
      </c>
      <c r="R783" s="3"/>
      <c r="S783" s="3" t="s">
        <v>126</v>
      </c>
      <c r="T783" s="10" t="s">
        <v>126</v>
      </c>
      <c r="U783" s="10" t="b">
        <v>1</v>
      </c>
      <c r="V783" s="10" t="b">
        <v>0</v>
      </c>
      <c r="W783" s="25">
        <v>43495.485231481478</v>
      </c>
      <c r="X783" s="11" t="s">
        <v>343</v>
      </c>
      <c r="Y783" s="26">
        <v>43492</v>
      </c>
      <c r="Z783" s="12" t="s">
        <v>195</v>
      </c>
      <c r="AA783" s="51"/>
      <c r="AB783" s="4"/>
      <c r="AC783" t="str">
        <f t="shared" si="61"/>
        <v>NO</v>
      </c>
      <c r="AD783" t="str">
        <f t="shared" si="62"/>
        <v/>
      </c>
      <c r="AE783" t="str">
        <f t="shared" si="63"/>
        <v/>
      </c>
      <c r="AF783" t="str">
        <f t="shared" si="64"/>
        <v/>
      </c>
    </row>
    <row r="784" spans="1:32" x14ac:dyDescent="0.25">
      <c r="A784" s="13" t="str">
        <f t="shared" si="60"/>
        <v>76817-1</v>
      </c>
      <c r="B784" s="50">
        <v>76817</v>
      </c>
      <c r="C784" s="51" t="s">
        <v>157</v>
      </c>
      <c r="D784" s="50">
        <v>1</v>
      </c>
      <c r="E784" s="52">
        <v>1</v>
      </c>
      <c r="F784" s="53" t="s">
        <v>18</v>
      </c>
      <c r="G784" s="53">
        <v>43500</v>
      </c>
      <c r="H784" s="54">
        <v>1</v>
      </c>
      <c r="I784" s="52">
        <v>4</v>
      </c>
      <c r="J784" s="51" t="s">
        <v>150</v>
      </c>
      <c r="K784" s="51"/>
      <c r="L784" s="51" t="b">
        <v>0</v>
      </c>
      <c r="M784" s="13" t="s">
        <v>126</v>
      </c>
      <c r="N784" s="13" t="s">
        <v>126</v>
      </c>
      <c r="O784" s="13" t="s">
        <v>143</v>
      </c>
      <c r="P784" s="13" t="s">
        <v>143</v>
      </c>
      <c r="Q784" s="13" t="s">
        <v>143</v>
      </c>
      <c r="R784" s="13"/>
      <c r="S784" s="13" t="s">
        <v>126</v>
      </c>
      <c r="T784" s="15" t="s">
        <v>125</v>
      </c>
      <c r="U784" s="15" t="b">
        <v>1</v>
      </c>
      <c r="V784" s="15" t="b">
        <v>0</v>
      </c>
      <c r="W784" s="23">
        <v>43495.485173611109</v>
      </c>
      <c r="X784" s="16" t="s">
        <v>343</v>
      </c>
      <c r="Y784" s="24">
        <v>43492</v>
      </c>
      <c r="Z784" s="17" t="s">
        <v>195</v>
      </c>
      <c r="AA784" s="51"/>
      <c r="AB784" s="4"/>
      <c r="AC784" t="str">
        <f t="shared" si="61"/>
        <v>NO</v>
      </c>
      <c r="AD784" t="str">
        <f t="shared" si="62"/>
        <v/>
      </c>
      <c r="AE784" t="str">
        <f t="shared" si="63"/>
        <v/>
      </c>
      <c r="AF784" t="str">
        <f t="shared" si="64"/>
        <v/>
      </c>
    </row>
    <row r="785" spans="1:32" x14ac:dyDescent="0.25">
      <c r="A785" s="3" t="str">
        <f t="shared" si="60"/>
        <v>76817-11</v>
      </c>
      <c r="B785" s="50">
        <v>76817</v>
      </c>
      <c r="C785" s="51" t="s">
        <v>3066</v>
      </c>
      <c r="D785" s="50">
        <v>11</v>
      </c>
      <c r="E785" s="52">
        <v>1</v>
      </c>
      <c r="F785" s="53" t="s">
        <v>18</v>
      </c>
      <c r="G785" s="53">
        <v>43500</v>
      </c>
      <c r="H785" s="54">
        <v>2</v>
      </c>
      <c r="I785" s="52">
        <v>4</v>
      </c>
      <c r="J785" s="51" t="s">
        <v>150</v>
      </c>
      <c r="K785" s="51"/>
      <c r="L785" s="51" t="b">
        <v>0</v>
      </c>
      <c r="M785" s="3" t="s">
        <v>126</v>
      </c>
      <c r="N785" s="3" t="s">
        <v>126</v>
      </c>
      <c r="O785" s="3" t="s">
        <v>143</v>
      </c>
      <c r="P785" s="3" t="s">
        <v>143</v>
      </c>
      <c r="Q785" s="3" t="s">
        <v>143</v>
      </c>
      <c r="R785" s="3"/>
      <c r="S785" s="3" t="s">
        <v>126</v>
      </c>
      <c r="T785" s="10" t="s">
        <v>126</v>
      </c>
      <c r="U785" s="10" t="b">
        <v>1</v>
      </c>
      <c r="V785" s="10" t="b">
        <v>0</v>
      </c>
      <c r="W785" s="25">
        <v>43495.485243055555</v>
      </c>
      <c r="X785" s="11" t="s">
        <v>343</v>
      </c>
      <c r="Y785" s="26">
        <v>43492</v>
      </c>
      <c r="Z785" s="12" t="s">
        <v>195</v>
      </c>
      <c r="AA785" s="51"/>
      <c r="AB785" s="4"/>
      <c r="AC785" t="str">
        <f t="shared" si="61"/>
        <v>NO</v>
      </c>
      <c r="AD785" t="str">
        <f t="shared" si="62"/>
        <v/>
      </c>
      <c r="AE785" t="str">
        <f t="shared" si="63"/>
        <v/>
      </c>
      <c r="AF785" t="str">
        <f t="shared" si="64"/>
        <v/>
      </c>
    </row>
    <row r="786" spans="1:32" x14ac:dyDescent="0.25">
      <c r="A786" s="13" t="str">
        <f t="shared" si="60"/>
        <v>76817-12</v>
      </c>
      <c r="B786" s="50">
        <v>76817</v>
      </c>
      <c r="C786" s="51" t="s">
        <v>3066</v>
      </c>
      <c r="D786" s="50">
        <v>12</v>
      </c>
      <c r="E786" s="52">
        <v>1</v>
      </c>
      <c r="F786" s="53" t="s">
        <v>18</v>
      </c>
      <c r="G786" s="53">
        <v>43500</v>
      </c>
      <c r="H786" s="54">
        <v>2</v>
      </c>
      <c r="I786" s="52">
        <v>4</v>
      </c>
      <c r="J786" s="51" t="s">
        <v>150</v>
      </c>
      <c r="K786" s="51"/>
      <c r="L786" s="51" t="b">
        <v>0</v>
      </c>
      <c r="M786" s="13" t="s">
        <v>126</v>
      </c>
      <c r="N786" s="13" t="s">
        <v>126</v>
      </c>
      <c r="O786" s="13" t="s">
        <v>143</v>
      </c>
      <c r="P786" s="13" t="s">
        <v>143</v>
      </c>
      <c r="Q786" s="13" t="s">
        <v>143</v>
      </c>
      <c r="R786" s="13"/>
      <c r="S786" s="13" t="s">
        <v>126</v>
      </c>
      <c r="T786" s="15" t="s">
        <v>126</v>
      </c>
      <c r="U786" s="15" t="b">
        <v>1</v>
      </c>
      <c r="V786" s="15" t="b">
        <v>0</v>
      </c>
      <c r="W786" s="23">
        <v>43495.485243055555</v>
      </c>
      <c r="X786" s="16" t="s">
        <v>343</v>
      </c>
      <c r="Y786" s="24">
        <v>43492</v>
      </c>
      <c r="Z786" s="17" t="s">
        <v>195</v>
      </c>
      <c r="AA786" s="51"/>
      <c r="AB786" s="4"/>
      <c r="AC786" t="str">
        <f t="shared" si="61"/>
        <v>NO</v>
      </c>
      <c r="AD786" t="str">
        <f t="shared" si="62"/>
        <v/>
      </c>
      <c r="AE786" t="str">
        <f t="shared" si="63"/>
        <v/>
      </c>
      <c r="AF786" t="str">
        <f t="shared" si="64"/>
        <v/>
      </c>
    </row>
    <row r="787" spans="1:32" x14ac:dyDescent="0.25">
      <c r="A787" s="3" t="str">
        <f t="shared" si="60"/>
        <v>76817-13</v>
      </c>
      <c r="B787" s="50">
        <v>76817</v>
      </c>
      <c r="C787" s="51" t="s">
        <v>303</v>
      </c>
      <c r="D787" s="50">
        <v>13</v>
      </c>
      <c r="E787" s="52">
        <v>1</v>
      </c>
      <c r="F787" s="53" t="s">
        <v>18</v>
      </c>
      <c r="G787" s="53">
        <v>43500</v>
      </c>
      <c r="H787" s="54">
        <v>2</v>
      </c>
      <c r="I787" s="52">
        <v>4</v>
      </c>
      <c r="J787" s="51" t="s">
        <v>150</v>
      </c>
      <c r="K787" s="51"/>
      <c r="L787" s="51" t="b">
        <v>0</v>
      </c>
      <c r="M787" s="3" t="s">
        <v>126</v>
      </c>
      <c r="N787" s="3" t="s">
        <v>126</v>
      </c>
      <c r="O787" s="3" t="s">
        <v>143</v>
      </c>
      <c r="P787" s="3" t="s">
        <v>143</v>
      </c>
      <c r="Q787" s="3" t="s">
        <v>143</v>
      </c>
      <c r="R787" s="3"/>
      <c r="S787" s="3" t="s">
        <v>126</v>
      </c>
      <c r="T787" s="10" t="s">
        <v>126</v>
      </c>
      <c r="U787" s="10" t="b">
        <v>1</v>
      </c>
      <c r="V787" s="10" t="b">
        <v>0</v>
      </c>
      <c r="W787" s="25">
        <v>43495.485254629632</v>
      </c>
      <c r="X787" s="11" t="s">
        <v>343</v>
      </c>
      <c r="Y787" s="26">
        <v>43492</v>
      </c>
      <c r="Z787" s="12" t="s">
        <v>195</v>
      </c>
      <c r="AA787" s="51"/>
      <c r="AB787" s="4"/>
      <c r="AC787" t="str">
        <f t="shared" si="61"/>
        <v>NO</v>
      </c>
      <c r="AD787" t="str">
        <f t="shared" si="62"/>
        <v/>
      </c>
      <c r="AE787" t="str">
        <f t="shared" si="63"/>
        <v/>
      </c>
      <c r="AF787" t="str">
        <f t="shared" si="64"/>
        <v/>
      </c>
    </row>
    <row r="788" spans="1:32" x14ac:dyDescent="0.25">
      <c r="A788" s="13" t="str">
        <f t="shared" si="60"/>
        <v>76817-14</v>
      </c>
      <c r="B788" s="50">
        <v>76817</v>
      </c>
      <c r="C788" s="51" t="s">
        <v>240</v>
      </c>
      <c r="D788" s="50">
        <v>14</v>
      </c>
      <c r="E788" s="52">
        <v>1</v>
      </c>
      <c r="F788" s="53" t="s">
        <v>18</v>
      </c>
      <c r="G788" s="53">
        <v>43500</v>
      </c>
      <c r="H788" s="54">
        <v>1</v>
      </c>
      <c r="I788" s="52">
        <v>4</v>
      </c>
      <c r="J788" s="51" t="s">
        <v>150</v>
      </c>
      <c r="K788" s="51"/>
      <c r="L788" s="51" t="b">
        <v>0</v>
      </c>
      <c r="M788" s="13" t="s">
        <v>126</v>
      </c>
      <c r="N788" s="13" t="s">
        <v>126</v>
      </c>
      <c r="O788" s="13" t="s">
        <v>143</v>
      </c>
      <c r="P788" s="13" t="s">
        <v>143</v>
      </c>
      <c r="Q788" s="13" t="s">
        <v>143</v>
      </c>
      <c r="R788" s="13"/>
      <c r="S788" s="13" t="s">
        <v>126</v>
      </c>
      <c r="T788" s="15" t="s">
        <v>125</v>
      </c>
      <c r="U788" s="15" t="b">
        <v>1</v>
      </c>
      <c r="V788" s="15" t="b">
        <v>0</v>
      </c>
      <c r="W788" s="23">
        <v>43495.485208333332</v>
      </c>
      <c r="X788" s="16" t="s">
        <v>343</v>
      </c>
      <c r="Y788" s="24">
        <v>43492</v>
      </c>
      <c r="Z788" s="17" t="s">
        <v>195</v>
      </c>
      <c r="AA788" s="51"/>
      <c r="AB788" s="4"/>
      <c r="AC788" t="str">
        <f t="shared" si="61"/>
        <v>NO</v>
      </c>
      <c r="AD788" t="str">
        <f t="shared" si="62"/>
        <v/>
      </c>
      <c r="AE788" t="str">
        <f t="shared" si="63"/>
        <v/>
      </c>
      <c r="AF788" t="str">
        <f t="shared" si="64"/>
        <v/>
      </c>
    </row>
    <row r="789" spans="1:32" x14ac:dyDescent="0.25">
      <c r="A789" s="3" t="str">
        <f t="shared" si="60"/>
        <v>76817-2</v>
      </c>
      <c r="B789" s="50">
        <v>76817</v>
      </c>
      <c r="C789" s="51" t="s">
        <v>303</v>
      </c>
      <c r="D789" s="50">
        <v>2</v>
      </c>
      <c r="E789" s="52">
        <v>1</v>
      </c>
      <c r="F789" s="53" t="s">
        <v>18</v>
      </c>
      <c r="G789" s="53">
        <v>43500</v>
      </c>
      <c r="H789" s="54">
        <v>2</v>
      </c>
      <c r="I789" s="52">
        <v>4</v>
      </c>
      <c r="J789" s="51" t="s">
        <v>150</v>
      </c>
      <c r="K789" s="51"/>
      <c r="L789" s="51" t="b">
        <v>0</v>
      </c>
      <c r="M789" s="3" t="s">
        <v>126</v>
      </c>
      <c r="N789" s="3" t="s">
        <v>126</v>
      </c>
      <c r="O789" s="3" t="s">
        <v>143</v>
      </c>
      <c r="P789" s="3" t="s">
        <v>143</v>
      </c>
      <c r="Q789" s="3" t="s">
        <v>143</v>
      </c>
      <c r="R789" s="3"/>
      <c r="S789" s="3" t="s">
        <v>126</v>
      </c>
      <c r="T789" s="10" t="s">
        <v>125</v>
      </c>
      <c r="U789" s="10" t="b">
        <v>1</v>
      </c>
      <c r="V789" s="10" t="b">
        <v>0</v>
      </c>
      <c r="W789" s="25">
        <v>43495.485196759262</v>
      </c>
      <c r="X789" s="11" t="s">
        <v>343</v>
      </c>
      <c r="Y789" s="26">
        <v>43492</v>
      </c>
      <c r="Z789" s="12" t="s">
        <v>195</v>
      </c>
      <c r="AA789" s="51"/>
      <c r="AB789" s="4"/>
      <c r="AC789" t="str">
        <f t="shared" si="61"/>
        <v>NO</v>
      </c>
      <c r="AD789" t="str">
        <f t="shared" si="62"/>
        <v/>
      </c>
      <c r="AE789" t="str">
        <f t="shared" si="63"/>
        <v/>
      </c>
      <c r="AF789" t="str">
        <f t="shared" si="64"/>
        <v/>
      </c>
    </row>
    <row r="790" spans="1:32" x14ac:dyDescent="0.25">
      <c r="A790" s="13" t="str">
        <f t="shared" si="60"/>
        <v>76817-3</v>
      </c>
      <c r="B790" s="50">
        <v>76817</v>
      </c>
      <c r="C790" s="51" t="s">
        <v>2889</v>
      </c>
      <c r="D790" s="50">
        <v>3</v>
      </c>
      <c r="E790" s="52">
        <v>1</v>
      </c>
      <c r="F790" s="53" t="s">
        <v>18</v>
      </c>
      <c r="G790" s="53">
        <v>43500</v>
      </c>
      <c r="H790" s="54">
        <v>2</v>
      </c>
      <c r="I790" s="52">
        <v>4</v>
      </c>
      <c r="J790" s="51" t="s">
        <v>150</v>
      </c>
      <c r="K790" s="51" t="s">
        <v>171</v>
      </c>
      <c r="L790" s="51" t="b">
        <v>1</v>
      </c>
      <c r="M790" s="13" t="s">
        <v>126</v>
      </c>
      <c r="N790" s="13" t="s">
        <v>126</v>
      </c>
      <c r="O790" s="13" t="s">
        <v>143</v>
      </c>
      <c r="P790" s="13" t="s">
        <v>143</v>
      </c>
      <c r="Q790" s="13" t="s">
        <v>143</v>
      </c>
      <c r="R790" s="13"/>
      <c r="S790" s="13" t="s">
        <v>126</v>
      </c>
      <c r="T790" s="15" t="s">
        <v>125</v>
      </c>
      <c r="U790" s="15" t="b">
        <v>1</v>
      </c>
      <c r="V790" s="15" t="b">
        <v>0</v>
      </c>
      <c r="W790" s="23">
        <v>43495.485185185185</v>
      </c>
      <c r="X790" s="16" t="s">
        <v>343</v>
      </c>
      <c r="Y790" s="24">
        <v>43492</v>
      </c>
      <c r="Z790" s="17" t="s">
        <v>195</v>
      </c>
      <c r="AA790" s="51"/>
      <c r="AB790" s="4"/>
      <c r="AC790" t="str">
        <f t="shared" si="61"/>
        <v>NO</v>
      </c>
      <c r="AD790" t="str">
        <f t="shared" si="62"/>
        <v/>
      </c>
      <c r="AE790" t="str">
        <f t="shared" si="63"/>
        <v/>
      </c>
      <c r="AF790" t="str">
        <f t="shared" si="64"/>
        <v/>
      </c>
    </row>
    <row r="791" spans="1:32" x14ac:dyDescent="0.25">
      <c r="A791" s="3" t="str">
        <f t="shared" si="60"/>
        <v>76817-4</v>
      </c>
      <c r="B791" s="50">
        <v>76817</v>
      </c>
      <c r="C791" s="51" t="s">
        <v>219</v>
      </c>
      <c r="D791" s="50">
        <v>4</v>
      </c>
      <c r="E791" s="52">
        <v>1</v>
      </c>
      <c r="F791" s="53" t="s">
        <v>18</v>
      </c>
      <c r="G791" s="53">
        <v>43500</v>
      </c>
      <c r="H791" s="54">
        <v>1</v>
      </c>
      <c r="I791" s="52">
        <v>4</v>
      </c>
      <c r="J791" s="51" t="s">
        <v>150</v>
      </c>
      <c r="K791" s="51"/>
      <c r="L791" s="51" t="b">
        <v>0</v>
      </c>
      <c r="M791" s="3" t="s">
        <v>126</v>
      </c>
      <c r="N791" s="3" t="s">
        <v>126</v>
      </c>
      <c r="O791" s="3" t="s">
        <v>143</v>
      </c>
      <c r="P791" s="3" t="s">
        <v>143</v>
      </c>
      <c r="Q791" s="3" t="s">
        <v>143</v>
      </c>
      <c r="R791" s="3"/>
      <c r="S791" s="3" t="s">
        <v>126</v>
      </c>
      <c r="T791" s="10" t="s">
        <v>125</v>
      </c>
      <c r="U791" s="10" t="b">
        <v>1</v>
      </c>
      <c r="V791" s="10" t="b">
        <v>0</v>
      </c>
      <c r="W791" s="25">
        <v>43495.485150462962</v>
      </c>
      <c r="X791" s="11" t="s">
        <v>343</v>
      </c>
      <c r="Y791" s="26">
        <v>43492</v>
      </c>
      <c r="Z791" s="12" t="s">
        <v>195</v>
      </c>
      <c r="AA791" s="51"/>
      <c r="AB791" s="4"/>
      <c r="AC791" t="str">
        <f t="shared" si="61"/>
        <v>NO</v>
      </c>
      <c r="AD791" t="str">
        <f t="shared" si="62"/>
        <v/>
      </c>
      <c r="AE791" t="str">
        <f t="shared" si="63"/>
        <v/>
      </c>
      <c r="AF791" t="str">
        <f t="shared" si="64"/>
        <v/>
      </c>
    </row>
    <row r="792" spans="1:32" x14ac:dyDescent="0.25">
      <c r="A792" s="13" t="str">
        <f t="shared" si="60"/>
        <v>76817-5</v>
      </c>
      <c r="B792" s="50">
        <v>76817</v>
      </c>
      <c r="C792" s="51" t="s">
        <v>219</v>
      </c>
      <c r="D792" s="50">
        <v>5</v>
      </c>
      <c r="E792" s="52">
        <v>1</v>
      </c>
      <c r="F792" s="53" t="s">
        <v>18</v>
      </c>
      <c r="G792" s="53">
        <v>43500</v>
      </c>
      <c r="H792" s="54">
        <v>1</v>
      </c>
      <c r="I792" s="52">
        <v>4</v>
      </c>
      <c r="J792" s="51" t="s">
        <v>150</v>
      </c>
      <c r="K792" s="51"/>
      <c r="L792" s="51" t="b">
        <v>0</v>
      </c>
      <c r="M792" s="13" t="s">
        <v>126</v>
      </c>
      <c r="N792" s="13" t="s">
        <v>126</v>
      </c>
      <c r="O792" s="13" t="s">
        <v>143</v>
      </c>
      <c r="P792" s="13" t="s">
        <v>143</v>
      </c>
      <c r="Q792" s="13" t="s">
        <v>143</v>
      </c>
      <c r="R792" s="13"/>
      <c r="S792" s="13" t="s">
        <v>126</v>
      </c>
      <c r="T792" s="15" t="s">
        <v>125</v>
      </c>
      <c r="U792" s="15" t="b">
        <v>1</v>
      </c>
      <c r="V792" s="15" t="b">
        <v>0</v>
      </c>
      <c r="W792" s="23">
        <v>43495.485162037039</v>
      </c>
      <c r="X792" s="16" t="s">
        <v>343</v>
      </c>
      <c r="Y792" s="24">
        <v>43492</v>
      </c>
      <c r="Z792" s="17" t="s">
        <v>195</v>
      </c>
      <c r="AA792" s="51"/>
      <c r="AB792" s="4"/>
      <c r="AC792" t="str">
        <f t="shared" si="61"/>
        <v>NO</v>
      </c>
      <c r="AD792" t="str">
        <f t="shared" si="62"/>
        <v/>
      </c>
      <c r="AE792" t="str">
        <f t="shared" si="63"/>
        <v/>
      </c>
      <c r="AF792" t="str">
        <f t="shared" si="64"/>
        <v/>
      </c>
    </row>
    <row r="793" spans="1:32" x14ac:dyDescent="0.25">
      <c r="A793" s="3" t="str">
        <f t="shared" si="60"/>
        <v>76817-6</v>
      </c>
      <c r="B793" s="50">
        <v>76817</v>
      </c>
      <c r="C793" s="51" t="s">
        <v>240</v>
      </c>
      <c r="D793" s="50">
        <v>6</v>
      </c>
      <c r="E793" s="52">
        <v>1</v>
      </c>
      <c r="F793" s="53" t="s">
        <v>18</v>
      </c>
      <c r="G793" s="53">
        <v>43500</v>
      </c>
      <c r="H793" s="54">
        <v>1</v>
      </c>
      <c r="I793" s="52">
        <v>4</v>
      </c>
      <c r="J793" s="51" t="s">
        <v>150</v>
      </c>
      <c r="K793" s="51"/>
      <c r="L793" s="51" t="b">
        <v>0</v>
      </c>
      <c r="M793" s="3" t="s">
        <v>126</v>
      </c>
      <c r="N793" s="3" t="s">
        <v>126</v>
      </c>
      <c r="O793" s="3" t="s">
        <v>143</v>
      </c>
      <c r="P793" s="3" t="s">
        <v>143</v>
      </c>
      <c r="Q793" s="3" t="s">
        <v>143</v>
      </c>
      <c r="R793" s="3"/>
      <c r="S793" s="3" t="s">
        <v>126</v>
      </c>
      <c r="T793" s="10" t="s">
        <v>125</v>
      </c>
      <c r="U793" s="10" t="b">
        <v>1</v>
      </c>
      <c r="V793" s="10" t="b">
        <v>0</v>
      </c>
      <c r="W793" s="25">
        <v>43495.485138888886</v>
      </c>
      <c r="X793" s="11" t="s">
        <v>343</v>
      </c>
      <c r="Y793" s="26">
        <v>43492</v>
      </c>
      <c r="Z793" s="12" t="s">
        <v>195</v>
      </c>
      <c r="AA793" s="51"/>
      <c r="AB793" s="4"/>
      <c r="AC793" t="str">
        <f t="shared" si="61"/>
        <v>NO</v>
      </c>
      <c r="AD793" t="str">
        <f t="shared" si="62"/>
        <v/>
      </c>
      <c r="AE793" t="str">
        <f t="shared" si="63"/>
        <v/>
      </c>
      <c r="AF793" t="str">
        <f t="shared" si="64"/>
        <v/>
      </c>
    </row>
    <row r="794" spans="1:32" x14ac:dyDescent="0.25">
      <c r="A794" s="13" t="str">
        <f t="shared" si="60"/>
        <v>76817-7</v>
      </c>
      <c r="B794" s="50">
        <v>76817</v>
      </c>
      <c r="C794" s="51" t="s">
        <v>220</v>
      </c>
      <c r="D794" s="50">
        <v>7</v>
      </c>
      <c r="E794" s="52">
        <v>1</v>
      </c>
      <c r="F794" s="53" t="s">
        <v>18</v>
      </c>
      <c r="G794" s="53">
        <v>43500</v>
      </c>
      <c r="H794" s="54">
        <v>2</v>
      </c>
      <c r="I794" s="52">
        <v>4</v>
      </c>
      <c r="J794" s="51" t="s">
        <v>150</v>
      </c>
      <c r="K794" s="51"/>
      <c r="L794" s="51" t="b">
        <v>0</v>
      </c>
      <c r="M794" s="13" t="s">
        <v>126</v>
      </c>
      <c r="N794" s="13" t="s">
        <v>126</v>
      </c>
      <c r="O794" s="13" t="s">
        <v>143</v>
      </c>
      <c r="P794" s="13" t="s">
        <v>143</v>
      </c>
      <c r="Q794" s="13" t="s">
        <v>143</v>
      </c>
      <c r="R794" s="13"/>
      <c r="S794" s="13" t="s">
        <v>126</v>
      </c>
      <c r="T794" s="15" t="s">
        <v>125</v>
      </c>
      <c r="U794" s="15" t="b">
        <v>1</v>
      </c>
      <c r="V794" s="15" t="b">
        <v>0</v>
      </c>
      <c r="W794" s="23">
        <v>43495.485138888886</v>
      </c>
      <c r="X794" s="16" t="s">
        <v>343</v>
      </c>
      <c r="Y794" s="24">
        <v>43492</v>
      </c>
      <c r="Z794" s="17" t="s">
        <v>195</v>
      </c>
      <c r="AA794" s="51"/>
      <c r="AB794" s="4"/>
      <c r="AC794" t="str">
        <f t="shared" si="61"/>
        <v>NO</v>
      </c>
      <c r="AD794" t="str">
        <f t="shared" si="62"/>
        <v/>
      </c>
      <c r="AE794" t="str">
        <f t="shared" si="63"/>
        <v/>
      </c>
      <c r="AF794" t="str">
        <f t="shared" si="64"/>
        <v/>
      </c>
    </row>
    <row r="795" spans="1:32" x14ac:dyDescent="0.25">
      <c r="A795" s="3" t="str">
        <f t="shared" si="60"/>
        <v>76817-8</v>
      </c>
      <c r="B795" s="50">
        <v>76817</v>
      </c>
      <c r="C795" s="51" t="s">
        <v>220</v>
      </c>
      <c r="D795" s="50">
        <v>8</v>
      </c>
      <c r="E795" s="52">
        <v>1</v>
      </c>
      <c r="F795" s="53" t="s">
        <v>18</v>
      </c>
      <c r="G795" s="53">
        <v>43500</v>
      </c>
      <c r="H795" s="54">
        <v>2</v>
      </c>
      <c r="I795" s="52">
        <v>4</v>
      </c>
      <c r="J795" s="51" t="s">
        <v>150</v>
      </c>
      <c r="K795" s="51"/>
      <c r="L795" s="51" t="b">
        <v>0</v>
      </c>
      <c r="M795" s="3" t="s">
        <v>126</v>
      </c>
      <c r="N795" s="3" t="s">
        <v>126</v>
      </c>
      <c r="O795" s="3" t="s">
        <v>143</v>
      </c>
      <c r="P795" s="3" t="s">
        <v>143</v>
      </c>
      <c r="Q795" s="3" t="s">
        <v>143</v>
      </c>
      <c r="R795" s="3"/>
      <c r="S795" s="3" t="s">
        <v>126</v>
      </c>
      <c r="T795" s="10" t="s">
        <v>125</v>
      </c>
      <c r="U795" s="10" t="b">
        <v>1</v>
      </c>
      <c r="V795" s="10" t="b">
        <v>0</v>
      </c>
      <c r="W795" s="25">
        <v>43495.485127314816</v>
      </c>
      <c r="X795" s="11" t="s">
        <v>343</v>
      </c>
      <c r="Y795" s="26">
        <v>43492</v>
      </c>
      <c r="Z795" s="12" t="s">
        <v>195</v>
      </c>
      <c r="AA795" s="51"/>
      <c r="AB795" s="4"/>
      <c r="AC795" t="str">
        <f t="shared" si="61"/>
        <v>NO</v>
      </c>
      <c r="AD795" t="str">
        <f t="shared" si="62"/>
        <v/>
      </c>
      <c r="AE795" t="str">
        <f t="shared" si="63"/>
        <v/>
      </c>
      <c r="AF795" t="str">
        <f t="shared" si="64"/>
        <v/>
      </c>
    </row>
    <row r="796" spans="1:32" x14ac:dyDescent="0.25">
      <c r="A796" s="13" t="str">
        <f t="shared" si="60"/>
        <v>76817-9</v>
      </c>
      <c r="B796" s="50">
        <v>76817</v>
      </c>
      <c r="C796" s="51" t="s">
        <v>240</v>
      </c>
      <c r="D796" s="50">
        <v>9</v>
      </c>
      <c r="E796" s="52">
        <v>1</v>
      </c>
      <c r="F796" s="53" t="s">
        <v>18</v>
      </c>
      <c r="G796" s="53">
        <v>43500</v>
      </c>
      <c r="H796" s="54">
        <v>1</v>
      </c>
      <c r="I796" s="52">
        <v>4</v>
      </c>
      <c r="J796" s="51" t="s">
        <v>150</v>
      </c>
      <c r="K796" s="51"/>
      <c r="L796" s="51" t="b">
        <v>0</v>
      </c>
      <c r="M796" s="13" t="s">
        <v>126</v>
      </c>
      <c r="N796" s="13" t="s">
        <v>126</v>
      </c>
      <c r="O796" s="13" t="s">
        <v>143</v>
      </c>
      <c r="P796" s="13" t="s">
        <v>143</v>
      </c>
      <c r="Q796" s="13" t="s">
        <v>143</v>
      </c>
      <c r="R796" s="13"/>
      <c r="S796" s="13" t="s">
        <v>126</v>
      </c>
      <c r="T796" s="15" t="s">
        <v>126</v>
      </c>
      <c r="U796" s="15" t="b">
        <v>1</v>
      </c>
      <c r="V796" s="15" t="b">
        <v>0</v>
      </c>
      <c r="W796" s="23">
        <v>43495.485219907408</v>
      </c>
      <c r="X796" s="16" t="s">
        <v>343</v>
      </c>
      <c r="Y796" s="24">
        <v>43492</v>
      </c>
      <c r="Z796" s="17" t="s">
        <v>195</v>
      </c>
      <c r="AA796" s="51"/>
      <c r="AB796" s="4"/>
      <c r="AC796" t="str">
        <f t="shared" si="61"/>
        <v>NO</v>
      </c>
      <c r="AD796" t="str">
        <f t="shared" si="62"/>
        <v/>
      </c>
      <c r="AE796" t="str">
        <f t="shared" si="63"/>
        <v/>
      </c>
      <c r="AF796" t="str">
        <f t="shared" si="64"/>
        <v/>
      </c>
    </row>
    <row r="797" spans="1:32" x14ac:dyDescent="0.25">
      <c r="A797" s="3" t="str">
        <f t="shared" si="60"/>
        <v>76823-10</v>
      </c>
      <c r="B797" s="50">
        <v>76823</v>
      </c>
      <c r="C797" s="51" t="s">
        <v>331</v>
      </c>
      <c r="D797" s="50">
        <v>10</v>
      </c>
      <c r="E797" s="52">
        <v>1</v>
      </c>
      <c r="F797" s="53" t="s">
        <v>0</v>
      </c>
      <c r="G797" s="53">
        <v>43500</v>
      </c>
      <c r="H797" s="54">
        <v>3</v>
      </c>
      <c r="I797" s="52">
        <v>7</v>
      </c>
      <c r="J797" s="51" t="s">
        <v>37</v>
      </c>
      <c r="K797" s="51"/>
      <c r="L797" s="51" t="b">
        <v>0</v>
      </c>
      <c r="M797" s="3" t="s">
        <v>126</v>
      </c>
      <c r="N797" s="3" t="s">
        <v>126</v>
      </c>
      <c r="O797" s="3" t="s">
        <v>143</v>
      </c>
      <c r="P797" s="3" t="s">
        <v>143</v>
      </c>
      <c r="Q797" s="3" t="s">
        <v>143</v>
      </c>
      <c r="R797" s="3"/>
      <c r="S797" s="3" t="s">
        <v>126</v>
      </c>
      <c r="T797" s="10" t="s">
        <v>126</v>
      </c>
      <c r="U797" s="10" t="b">
        <v>1</v>
      </c>
      <c r="V797" s="10" t="b">
        <v>0</v>
      </c>
      <c r="W797" s="25">
        <v>43497.564699074072</v>
      </c>
      <c r="X797" s="11">
        <v>13</v>
      </c>
      <c r="Y797" s="26">
        <v>43499</v>
      </c>
      <c r="Z797" s="12" t="s">
        <v>3102</v>
      </c>
      <c r="AA797" s="51" t="s">
        <v>161</v>
      </c>
      <c r="AB797" s="4"/>
      <c r="AC797" t="str">
        <f t="shared" si="61"/>
        <v>NO</v>
      </c>
      <c r="AD797" t="str">
        <f t="shared" si="62"/>
        <v/>
      </c>
      <c r="AE797" t="str">
        <f t="shared" si="63"/>
        <v/>
      </c>
      <c r="AF797" t="str">
        <f t="shared" si="64"/>
        <v/>
      </c>
    </row>
    <row r="798" spans="1:32" x14ac:dyDescent="0.25">
      <c r="A798" s="13" t="str">
        <f t="shared" si="60"/>
        <v>76823-1</v>
      </c>
      <c r="B798" s="50">
        <v>76823</v>
      </c>
      <c r="C798" s="51" t="s">
        <v>381</v>
      </c>
      <c r="D798" s="50">
        <v>1</v>
      </c>
      <c r="E798" s="52">
        <v>1</v>
      </c>
      <c r="F798" s="53" t="s">
        <v>0</v>
      </c>
      <c r="G798" s="53">
        <v>43500</v>
      </c>
      <c r="H798" s="54">
        <v>1</v>
      </c>
      <c r="I798" s="52">
        <v>4</v>
      </c>
      <c r="J798" s="51" t="s">
        <v>31</v>
      </c>
      <c r="K798" s="51" t="s">
        <v>171</v>
      </c>
      <c r="L798" s="51" t="b">
        <v>1</v>
      </c>
      <c r="M798" s="13" t="s">
        <v>126</v>
      </c>
      <c r="N798" s="13" t="s">
        <v>126</v>
      </c>
      <c r="O798" s="13" t="s">
        <v>143</v>
      </c>
      <c r="P798" s="13" t="s">
        <v>143</v>
      </c>
      <c r="Q798" s="13" t="s">
        <v>143</v>
      </c>
      <c r="R798" s="13"/>
      <c r="S798" s="13" t="s">
        <v>126</v>
      </c>
      <c r="T798" s="15" t="s">
        <v>125</v>
      </c>
      <c r="U798" s="15" t="b">
        <v>1</v>
      </c>
      <c r="V798" s="15" t="b">
        <v>0</v>
      </c>
      <c r="W798" s="23">
        <v>43497.349050925928</v>
      </c>
      <c r="X798" s="16">
        <v>21</v>
      </c>
      <c r="Y798" s="24">
        <v>43496</v>
      </c>
      <c r="Z798" s="17"/>
      <c r="AA798" s="51"/>
      <c r="AB798" s="4"/>
      <c r="AC798" t="str">
        <f t="shared" si="61"/>
        <v>NO</v>
      </c>
      <c r="AD798" t="str">
        <f t="shared" si="62"/>
        <v/>
      </c>
      <c r="AE798" t="str">
        <f t="shared" si="63"/>
        <v/>
      </c>
      <c r="AF798" t="str">
        <f t="shared" si="64"/>
        <v/>
      </c>
    </row>
    <row r="799" spans="1:32" x14ac:dyDescent="0.25">
      <c r="A799" s="3" t="str">
        <f t="shared" si="60"/>
        <v>76823-11</v>
      </c>
      <c r="B799" s="50">
        <v>76823</v>
      </c>
      <c r="C799" s="51" t="s">
        <v>180</v>
      </c>
      <c r="D799" s="50">
        <v>11</v>
      </c>
      <c r="E799" s="52">
        <v>1</v>
      </c>
      <c r="F799" s="53" t="s">
        <v>0</v>
      </c>
      <c r="G799" s="53">
        <v>43500</v>
      </c>
      <c r="H799" s="54">
        <v>9</v>
      </c>
      <c r="I799" s="52">
        <v>7</v>
      </c>
      <c r="J799" s="51" t="s">
        <v>37</v>
      </c>
      <c r="K799" s="51"/>
      <c r="L799" s="51" t="b">
        <v>0</v>
      </c>
      <c r="M799" s="3" t="s">
        <v>126</v>
      </c>
      <c r="N799" s="3" t="s">
        <v>126</v>
      </c>
      <c r="O799" s="3" t="s">
        <v>143</v>
      </c>
      <c r="P799" s="3" t="s">
        <v>143</v>
      </c>
      <c r="Q799" s="3" t="s">
        <v>143</v>
      </c>
      <c r="R799" s="3"/>
      <c r="S799" s="3" t="s">
        <v>126</v>
      </c>
      <c r="T799" s="10" t="s">
        <v>126</v>
      </c>
      <c r="U799" s="10" t="b">
        <v>1</v>
      </c>
      <c r="V799" s="10" t="b">
        <v>0</v>
      </c>
      <c r="W799" s="25">
        <v>43497.564710648148</v>
      </c>
      <c r="X799" s="11">
        <v>13</v>
      </c>
      <c r="Y799" s="26">
        <v>43499</v>
      </c>
      <c r="Z799" s="12" t="s">
        <v>3102</v>
      </c>
      <c r="AA799" s="51" t="s">
        <v>161</v>
      </c>
      <c r="AB799" s="4"/>
      <c r="AC799" t="str">
        <f t="shared" si="61"/>
        <v>NO</v>
      </c>
      <c r="AD799" t="str">
        <f t="shared" si="62"/>
        <v/>
      </c>
      <c r="AE799" t="str">
        <f t="shared" si="63"/>
        <v/>
      </c>
      <c r="AF799" t="str">
        <f t="shared" si="64"/>
        <v/>
      </c>
    </row>
    <row r="800" spans="1:32" x14ac:dyDescent="0.25">
      <c r="A800" s="13" t="str">
        <f t="shared" si="60"/>
        <v>76823-12</v>
      </c>
      <c r="B800" s="50">
        <v>76823</v>
      </c>
      <c r="C800" s="51" t="s">
        <v>180</v>
      </c>
      <c r="D800" s="50">
        <v>12</v>
      </c>
      <c r="E800" s="52">
        <v>1</v>
      </c>
      <c r="F800" s="53" t="s">
        <v>0</v>
      </c>
      <c r="G800" s="53">
        <v>43500</v>
      </c>
      <c r="H800" s="54">
        <v>6</v>
      </c>
      <c r="I800" s="52">
        <v>7</v>
      </c>
      <c r="J800" s="51" t="s">
        <v>37</v>
      </c>
      <c r="K800" s="51"/>
      <c r="L800" s="51" t="b">
        <v>0</v>
      </c>
      <c r="M800" s="13" t="s">
        <v>126</v>
      </c>
      <c r="N800" s="13" t="s">
        <v>126</v>
      </c>
      <c r="O800" s="13" t="s">
        <v>143</v>
      </c>
      <c r="P800" s="13" t="s">
        <v>143</v>
      </c>
      <c r="Q800" s="13" t="s">
        <v>143</v>
      </c>
      <c r="R800" s="13"/>
      <c r="S800" s="13" t="s">
        <v>126</v>
      </c>
      <c r="T800" s="15" t="s">
        <v>126</v>
      </c>
      <c r="U800" s="15" t="b">
        <v>1</v>
      </c>
      <c r="V800" s="15" t="b">
        <v>0</v>
      </c>
      <c r="W800" s="23">
        <v>43497.564722222225</v>
      </c>
      <c r="X800" s="16">
        <v>13</v>
      </c>
      <c r="Y800" s="24">
        <v>43499</v>
      </c>
      <c r="Z800" s="17" t="s">
        <v>3102</v>
      </c>
      <c r="AA800" s="51" t="s">
        <v>161</v>
      </c>
      <c r="AB800" s="4"/>
      <c r="AC800" t="str">
        <f t="shared" si="61"/>
        <v>NO</v>
      </c>
      <c r="AD800" t="str">
        <f t="shared" si="62"/>
        <v/>
      </c>
      <c r="AE800" t="str">
        <f t="shared" si="63"/>
        <v/>
      </c>
      <c r="AF800" t="str">
        <f t="shared" si="64"/>
        <v/>
      </c>
    </row>
    <row r="801" spans="1:32" x14ac:dyDescent="0.25">
      <c r="A801" s="3" t="str">
        <f t="shared" si="60"/>
        <v>76823-13</v>
      </c>
      <c r="B801" s="50">
        <v>76823</v>
      </c>
      <c r="C801" s="51" t="s">
        <v>274</v>
      </c>
      <c r="D801" s="50">
        <v>13</v>
      </c>
      <c r="E801" s="52">
        <v>1</v>
      </c>
      <c r="F801" s="53" t="s">
        <v>0</v>
      </c>
      <c r="G801" s="53">
        <v>43500</v>
      </c>
      <c r="H801" s="54">
        <v>1</v>
      </c>
      <c r="I801" s="52">
        <v>7</v>
      </c>
      <c r="J801" s="51" t="s">
        <v>31</v>
      </c>
      <c r="K801" s="51"/>
      <c r="L801" s="51" t="b">
        <v>0</v>
      </c>
      <c r="M801" s="3" t="s">
        <v>126</v>
      </c>
      <c r="N801" s="3" t="s">
        <v>126</v>
      </c>
      <c r="O801" s="3" t="s">
        <v>143</v>
      </c>
      <c r="P801" s="3" t="s">
        <v>143</v>
      </c>
      <c r="Q801" s="3" t="s">
        <v>125</v>
      </c>
      <c r="R801" s="3"/>
      <c r="S801" s="3" t="s">
        <v>126</v>
      </c>
      <c r="T801" s="10" t="s">
        <v>126</v>
      </c>
      <c r="U801" s="10" t="b">
        <v>1</v>
      </c>
      <c r="V801" s="10" t="b">
        <v>0</v>
      </c>
      <c r="W801" s="25">
        <v>43497.526655092595</v>
      </c>
      <c r="X801" s="11"/>
      <c r="Y801" s="26">
        <v>43490</v>
      </c>
      <c r="Z801" s="12" t="s">
        <v>3102</v>
      </c>
      <c r="AA801" s="51"/>
      <c r="AB801" s="4"/>
      <c r="AC801" t="str">
        <f t="shared" si="61"/>
        <v>OK</v>
      </c>
      <c r="AD801" t="str">
        <f t="shared" si="62"/>
        <v/>
      </c>
      <c r="AE801" t="str">
        <f t="shared" si="63"/>
        <v/>
      </c>
      <c r="AF801" t="str">
        <f t="shared" si="64"/>
        <v/>
      </c>
    </row>
    <row r="802" spans="1:32" x14ac:dyDescent="0.25">
      <c r="A802" s="13" t="str">
        <f t="shared" si="60"/>
        <v>76823-3</v>
      </c>
      <c r="B802" s="50">
        <v>76823</v>
      </c>
      <c r="C802" s="51" t="s">
        <v>354</v>
      </c>
      <c r="D802" s="50">
        <v>3</v>
      </c>
      <c r="E802" s="52">
        <v>1</v>
      </c>
      <c r="F802" s="53" t="s">
        <v>0</v>
      </c>
      <c r="G802" s="53">
        <v>43500</v>
      </c>
      <c r="H802" s="54">
        <v>1</v>
      </c>
      <c r="I802" s="52">
        <v>4</v>
      </c>
      <c r="J802" s="51" t="s">
        <v>31</v>
      </c>
      <c r="K802" s="51" t="s">
        <v>171</v>
      </c>
      <c r="L802" s="51" t="b">
        <v>0</v>
      </c>
      <c r="M802" s="13" t="s">
        <v>126</v>
      </c>
      <c r="N802" s="13" t="s">
        <v>126</v>
      </c>
      <c r="O802" s="13" t="s">
        <v>143</v>
      </c>
      <c r="P802" s="13" t="s">
        <v>143</v>
      </c>
      <c r="Q802" s="13" t="s">
        <v>143</v>
      </c>
      <c r="R802" s="13"/>
      <c r="S802" s="13" t="s">
        <v>126</v>
      </c>
      <c r="T802" s="15" t="s">
        <v>125</v>
      </c>
      <c r="U802" s="15" t="b">
        <v>1</v>
      </c>
      <c r="V802" s="15" t="b">
        <v>0</v>
      </c>
      <c r="W802" s="23">
        <v>43497.349050925928</v>
      </c>
      <c r="X802" s="16">
        <v>21</v>
      </c>
      <c r="Y802" s="24">
        <v>43496</v>
      </c>
      <c r="Z802" s="17"/>
      <c r="AA802" s="51"/>
      <c r="AB802" s="4"/>
      <c r="AC802" t="str">
        <f t="shared" si="61"/>
        <v>NO</v>
      </c>
      <c r="AD802" t="str">
        <f t="shared" si="62"/>
        <v/>
      </c>
      <c r="AE802" t="str">
        <f t="shared" si="63"/>
        <v/>
      </c>
      <c r="AF802" t="str">
        <f t="shared" si="64"/>
        <v/>
      </c>
    </row>
    <row r="803" spans="1:32" x14ac:dyDescent="0.25">
      <c r="A803" s="3" t="str">
        <f t="shared" si="60"/>
        <v>76823-4</v>
      </c>
      <c r="B803" s="50">
        <v>76823</v>
      </c>
      <c r="C803" s="51" t="s">
        <v>3103</v>
      </c>
      <c r="D803" s="50">
        <v>4</v>
      </c>
      <c r="E803" s="52">
        <v>1</v>
      </c>
      <c r="F803" s="53" t="s">
        <v>0</v>
      </c>
      <c r="G803" s="53">
        <v>43500</v>
      </c>
      <c r="H803" s="54">
        <v>1</v>
      </c>
      <c r="I803" s="52">
        <v>4</v>
      </c>
      <c r="J803" s="51" t="s">
        <v>31</v>
      </c>
      <c r="K803" s="51"/>
      <c r="L803" s="51" t="b">
        <v>0</v>
      </c>
      <c r="M803" s="3" t="s">
        <v>126</v>
      </c>
      <c r="N803" s="3" t="s">
        <v>126</v>
      </c>
      <c r="O803" s="3" t="s">
        <v>143</v>
      </c>
      <c r="P803" s="3" t="s">
        <v>143</v>
      </c>
      <c r="Q803" s="3" t="s">
        <v>143</v>
      </c>
      <c r="R803" s="3"/>
      <c r="S803" s="3" t="s">
        <v>126</v>
      </c>
      <c r="T803" s="10" t="s">
        <v>125</v>
      </c>
      <c r="U803" s="10" t="b">
        <v>1</v>
      </c>
      <c r="V803" s="10" t="b">
        <v>0</v>
      </c>
      <c r="W803" s="25">
        <v>43497.349039351851</v>
      </c>
      <c r="X803" s="11">
        <v>21</v>
      </c>
      <c r="Y803" s="26">
        <v>43496</v>
      </c>
      <c r="Z803" s="12"/>
      <c r="AA803" s="51"/>
      <c r="AB803" s="4"/>
      <c r="AC803" t="str">
        <f t="shared" si="61"/>
        <v>NO</v>
      </c>
      <c r="AD803" t="str">
        <f t="shared" si="62"/>
        <v/>
      </c>
      <c r="AE803" t="str">
        <f t="shared" si="63"/>
        <v/>
      </c>
      <c r="AF803" t="str">
        <f t="shared" si="64"/>
        <v/>
      </c>
    </row>
    <row r="804" spans="1:32" x14ac:dyDescent="0.25">
      <c r="A804" s="13" t="str">
        <f t="shared" si="60"/>
        <v>76823-5</v>
      </c>
      <c r="B804" s="50">
        <v>76823</v>
      </c>
      <c r="C804" s="51" t="s">
        <v>3104</v>
      </c>
      <c r="D804" s="50">
        <v>5</v>
      </c>
      <c r="E804" s="52">
        <v>1</v>
      </c>
      <c r="F804" s="53" t="s">
        <v>0</v>
      </c>
      <c r="G804" s="53">
        <v>43500</v>
      </c>
      <c r="H804" s="54">
        <v>2</v>
      </c>
      <c r="I804" s="52">
        <v>4</v>
      </c>
      <c r="J804" s="51" t="s">
        <v>31</v>
      </c>
      <c r="K804" s="51"/>
      <c r="L804" s="51" t="b">
        <v>0</v>
      </c>
      <c r="M804" s="13" t="s">
        <v>126</v>
      </c>
      <c r="N804" s="13" t="s">
        <v>126</v>
      </c>
      <c r="O804" s="13" t="s">
        <v>143</v>
      </c>
      <c r="P804" s="13" t="s">
        <v>143</v>
      </c>
      <c r="Q804" s="13" t="s">
        <v>143</v>
      </c>
      <c r="R804" s="13"/>
      <c r="S804" s="13" t="s">
        <v>126</v>
      </c>
      <c r="T804" s="15" t="s">
        <v>125</v>
      </c>
      <c r="U804" s="15" t="b">
        <v>1</v>
      </c>
      <c r="V804" s="15" t="b">
        <v>0</v>
      </c>
      <c r="W804" s="23">
        <v>43497.349027777775</v>
      </c>
      <c r="X804" s="16">
        <v>21</v>
      </c>
      <c r="Y804" s="24">
        <v>43496</v>
      </c>
      <c r="Z804" s="17"/>
      <c r="AA804" s="51"/>
      <c r="AB804" s="4"/>
      <c r="AC804" t="str">
        <f t="shared" si="61"/>
        <v>NO</v>
      </c>
      <c r="AD804" t="str">
        <f t="shared" si="62"/>
        <v/>
      </c>
      <c r="AE804" t="str">
        <f t="shared" si="63"/>
        <v/>
      </c>
      <c r="AF804" t="str">
        <f t="shared" si="64"/>
        <v/>
      </c>
    </row>
    <row r="805" spans="1:32" x14ac:dyDescent="0.25">
      <c r="A805" s="3" t="str">
        <f t="shared" si="60"/>
        <v>76823-6</v>
      </c>
      <c r="B805" s="50">
        <v>76823</v>
      </c>
      <c r="C805" s="51" t="s">
        <v>3105</v>
      </c>
      <c r="D805" s="50">
        <v>6</v>
      </c>
      <c r="E805" s="52">
        <v>1</v>
      </c>
      <c r="F805" s="53" t="s">
        <v>0</v>
      </c>
      <c r="G805" s="53">
        <v>43500</v>
      </c>
      <c r="H805" s="54">
        <v>2</v>
      </c>
      <c r="I805" s="52">
        <v>4</v>
      </c>
      <c r="J805" s="51" t="s">
        <v>31</v>
      </c>
      <c r="K805" s="51"/>
      <c r="L805" s="51" t="b">
        <v>0</v>
      </c>
      <c r="M805" s="3" t="s">
        <v>126</v>
      </c>
      <c r="N805" s="3" t="s">
        <v>126</v>
      </c>
      <c r="O805" s="3" t="s">
        <v>143</v>
      </c>
      <c r="P805" s="3" t="s">
        <v>143</v>
      </c>
      <c r="Q805" s="3" t="s">
        <v>143</v>
      </c>
      <c r="R805" s="3"/>
      <c r="S805" s="3" t="s">
        <v>126</v>
      </c>
      <c r="T805" s="10" t="s">
        <v>125</v>
      </c>
      <c r="U805" s="10" t="b">
        <v>1</v>
      </c>
      <c r="V805" s="10" t="b">
        <v>0</v>
      </c>
      <c r="W805" s="25">
        <v>43497.349016203705</v>
      </c>
      <c r="X805" s="11">
        <v>21</v>
      </c>
      <c r="Y805" s="26">
        <v>43496</v>
      </c>
      <c r="Z805" s="12"/>
      <c r="AA805" s="51"/>
      <c r="AB805" s="4"/>
      <c r="AC805" t="str">
        <f t="shared" si="61"/>
        <v>NO</v>
      </c>
      <c r="AD805" t="str">
        <f t="shared" si="62"/>
        <v/>
      </c>
      <c r="AE805" t="str">
        <f t="shared" si="63"/>
        <v/>
      </c>
      <c r="AF805" t="str">
        <f t="shared" si="64"/>
        <v/>
      </c>
    </row>
    <row r="806" spans="1:32" x14ac:dyDescent="0.25">
      <c r="A806" s="13" t="str">
        <f t="shared" si="60"/>
        <v>76823-7</v>
      </c>
      <c r="B806" s="50">
        <v>76823</v>
      </c>
      <c r="C806" s="51" t="s">
        <v>180</v>
      </c>
      <c r="D806" s="50">
        <v>7</v>
      </c>
      <c r="E806" s="52">
        <v>1</v>
      </c>
      <c r="F806" s="53" t="s">
        <v>0</v>
      </c>
      <c r="G806" s="53">
        <v>43500</v>
      </c>
      <c r="H806" s="54">
        <v>4</v>
      </c>
      <c r="I806" s="52">
        <v>7</v>
      </c>
      <c r="J806" s="51" t="s">
        <v>37</v>
      </c>
      <c r="K806" s="51" t="s">
        <v>171</v>
      </c>
      <c r="L806" s="51" t="b">
        <v>0</v>
      </c>
      <c r="M806" s="13" t="s">
        <v>126</v>
      </c>
      <c r="N806" s="13" t="s">
        <v>126</v>
      </c>
      <c r="O806" s="13" t="s">
        <v>143</v>
      </c>
      <c r="P806" s="13" t="s">
        <v>143</v>
      </c>
      <c r="Q806" s="13" t="s">
        <v>143</v>
      </c>
      <c r="R806" s="13"/>
      <c r="S806" s="13" t="s">
        <v>126</v>
      </c>
      <c r="T806" s="15" t="s">
        <v>126</v>
      </c>
      <c r="U806" s="15" t="b">
        <v>1</v>
      </c>
      <c r="V806" s="15" t="b">
        <v>0</v>
      </c>
      <c r="W806" s="23">
        <v>43497.56354166667</v>
      </c>
      <c r="X806" s="16">
        <v>13</v>
      </c>
      <c r="Y806" s="24">
        <v>43499</v>
      </c>
      <c r="Z806" s="17" t="s">
        <v>3102</v>
      </c>
      <c r="AA806" s="51" t="s">
        <v>161</v>
      </c>
      <c r="AB806" s="4"/>
      <c r="AC806" t="str">
        <f t="shared" si="61"/>
        <v>NO</v>
      </c>
      <c r="AD806" t="str">
        <f t="shared" si="62"/>
        <v/>
      </c>
      <c r="AE806" t="str">
        <f t="shared" si="63"/>
        <v/>
      </c>
      <c r="AF806" t="str">
        <f t="shared" si="64"/>
        <v/>
      </c>
    </row>
    <row r="807" spans="1:32" x14ac:dyDescent="0.25">
      <c r="A807" s="3" t="str">
        <f t="shared" si="60"/>
        <v>76823-8</v>
      </c>
      <c r="B807" s="50">
        <v>76823</v>
      </c>
      <c r="C807" s="51" t="s">
        <v>180</v>
      </c>
      <c r="D807" s="50">
        <v>8</v>
      </c>
      <c r="E807" s="52">
        <v>1</v>
      </c>
      <c r="F807" s="53" t="s">
        <v>0</v>
      </c>
      <c r="G807" s="53">
        <v>43500</v>
      </c>
      <c r="H807" s="54">
        <v>5</v>
      </c>
      <c r="I807" s="52">
        <v>7</v>
      </c>
      <c r="J807" s="51" t="s">
        <v>37</v>
      </c>
      <c r="K807" s="51" t="s">
        <v>171</v>
      </c>
      <c r="L807" s="51" t="b">
        <v>0</v>
      </c>
      <c r="M807" s="3" t="s">
        <v>126</v>
      </c>
      <c r="N807" s="3" t="s">
        <v>126</v>
      </c>
      <c r="O807" s="3" t="s">
        <v>143</v>
      </c>
      <c r="P807" s="3" t="s">
        <v>143</v>
      </c>
      <c r="Q807" s="3" t="s">
        <v>143</v>
      </c>
      <c r="R807" s="3"/>
      <c r="S807" s="3" t="s">
        <v>126</v>
      </c>
      <c r="T807" s="10" t="s">
        <v>126</v>
      </c>
      <c r="U807" s="10" t="b">
        <v>1</v>
      </c>
      <c r="V807" s="10" t="b">
        <v>0</v>
      </c>
      <c r="W807" s="25">
        <v>43497.563564814816</v>
      </c>
      <c r="X807" s="11">
        <v>13</v>
      </c>
      <c r="Y807" s="26">
        <v>43499</v>
      </c>
      <c r="Z807" s="12" t="s">
        <v>3102</v>
      </c>
      <c r="AA807" s="51" t="s">
        <v>161</v>
      </c>
      <c r="AB807" s="4"/>
      <c r="AC807" t="str">
        <f t="shared" si="61"/>
        <v>NO</v>
      </c>
      <c r="AD807" t="str">
        <f t="shared" si="62"/>
        <v/>
      </c>
      <c r="AE807" t="str">
        <f t="shared" si="63"/>
        <v/>
      </c>
      <c r="AF807" t="str">
        <f t="shared" si="64"/>
        <v/>
      </c>
    </row>
    <row r="808" spans="1:32" x14ac:dyDescent="0.25">
      <c r="A808" s="13" t="str">
        <f t="shared" si="60"/>
        <v>76823-9</v>
      </c>
      <c r="B808" s="50">
        <v>76823</v>
      </c>
      <c r="C808" s="51" t="s">
        <v>3106</v>
      </c>
      <c r="D808" s="50">
        <v>9</v>
      </c>
      <c r="E808" s="52">
        <v>1</v>
      </c>
      <c r="F808" s="53" t="s">
        <v>0</v>
      </c>
      <c r="G808" s="53">
        <v>43500</v>
      </c>
      <c r="H808" s="54">
        <v>2</v>
      </c>
      <c r="I808" s="52">
        <v>7</v>
      </c>
      <c r="J808" s="51" t="s">
        <v>37</v>
      </c>
      <c r="K808" s="51"/>
      <c r="L808" s="51" t="b">
        <v>0</v>
      </c>
      <c r="M808" s="13" t="s">
        <v>126</v>
      </c>
      <c r="N808" s="13" t="s">
        <v>126</v>
      </c>
      <c r="O808" s="13" t="s">
        <v>143</v>
      </c>
      <c r="P808" s="13" t="s">
        <v>143</v>
      </c>
      <c r="Q808" s="13" t="s">
        <v>143</v>
      </c>
      <c r="R808" s="13"/>
      <c r="S808" s="13" t="s">
        <v>126</v>
      </c>
      <c r="T808" s="15" t="s">
        <v>126</v>
      </c>
      <c r="U808" s="15" t="b">
        <v>1</v>
      </c>
      <c r="V808" s="15" t="b">
        <v>0</v>
      </c>
      <c r="W808" s="23">
        <v>43497.564687500002</v>
      </c>
      <c r="X808" s="16">
        <v>13</v>
      </c>
      <c r="Y808" s="24">
        <v>43499</v>
      </c>
      <c r="Z808" s="17" t="s">
        <v>3102</v>
      </c>
      <c r="AA808" s="51" t="s">
        <v>161</v>
      </c>
      <c r="AB808" s="4"/>
      <c r="AC808" t="str">
        <f t="shared" si="61"/>
        <v>NO</v>
      </c>
      <c r="AD808" t="str">
        <f t="shared" si="62"/>
        <v/>
      </c>
      <c r="AE808" t="str">
        <f t="shared" si="63"/>
        <v/>
      </c>
      <c r="AF808" t="str">
        <f t="shared" si="64"/>
        <v/>
      </c>
    </row>
    <row r="809" spans="1:32" x14ac:dyDescent="0.25">
      <c r="A809" s="3" t="str">
        <f t="shared" si="60"/>
        <v>76853-10</v>
      </c>
      <c r="B809" s="50">
        <v>76853</v>
      </c>
      <c r="C809" s="51" t="s">
        <v>3091</v>
      </c>
      <c r="D809" s="50">
        <v>10</v>
      </c>
      <c r="E809" s="52">
        <v>1</v>
      </c>
      <c r="F809" s="53" t="s">
        <v>18</v>
      </c>
      <c r="G809" s="53">
        <v>43518</v>
      </c>
      <c r="H809" s="54">
        <v>1</v>
      </c>
      <c r="I809" s="52">
        <v>18</v>
      </c>
      <c r="J809" s="51" t="s">
        <v>27</v>
      </c>
      <c r="K809" s="51"/>
      <c r="L809" s="51" t="b">
        <v>0</v>
      </c>
      <c r="M809" s="3"/>
      <c r="N809" s="3"/>
      <c r="O809" s="3"/>
      <c r="P809" s="3"/>
      <c r="Q809" s="3"/>
      <c r="R809" s="3"/>
      <c r="S809" s="3"/>
      <c r="T809" s="10" t="s">
        <v>130</v>
      </c>
      <c r="U809" s="10" t="b">
        <v>0</v>
      </c>
      <c r="V809" s="10" t="b">
        <v>0</v>
      </c>
      <c r="W809" s="25"/>
      <c r="X809" s="11"/>
      <c r="Y809" s="26"/>
      <c r="Z809" s="12"/>
      <c r="AA809" s="51"/>
      <c r="AB809" s="4"/>
      <c r="AC809" t="str">
        <f t="shared" si="61"/>
        <v>NO</v>
      </c>
      <c r="AD809" t="str">
        <f t="shared" si="62"/>
        <v>Material</v>
      </c>
      <c r="AE809" t="str">
        <f t="shared" si="63"/>
        <v>+Cartridge</v>
      </c>
      <c r="AF809" t="str">
        <f t="shared" si="64"/>
        <v>Material+Cartridge</v>
      </c>
    </row>
    <row r="810" spans="1:32" x14ac:dyDescent="0.25">
      <c r="A810" s="13" t="str">
        <f t="shared" si="60"/>
        <v>76853-1</v>
      </c>
      <c r="B810" s="50">
        <v>76853</v>
      </c>
      <c r="C810" s="51" t="s">
        <v>3089</v>
      </c>
      <c r="D810" s="50">
        <v>1</v>
      </c>
      <c r="E810" s="52">
        <v>1</v>
      </c>
      <c r="F810" s="53" t="s">
        <v>18</v>
      </c>
      <c r="G810" s="53">
        <v>43518</v>
      </c>
      <c r="H810" s="54">
        <v>1</v>
      </c>
      <c r="I810" s="52">
        <v>18</v>
      </c>
      <c r="J810" s="51" t="s">
        <v>27</v>
      </c>
      <c r="K810" s="51"/>
      <c r="L810" s="51" t="b">
        <v>0</v>
      </c>
      <c r="M810" s="13"/>
      <c r="N810" s="13"/>
      <c r="O810" s="13"/>
      <c r="P810" s="13"/>
      <c r="Q810" s="13"/>
      <c r="R810" s="13"/>
      <c r="S810" s="13"/>
      <c r="T810" s="15" t="s">
        <v>130</v>
      </c>
      <c r="U810" s="15" t="b">
        <v>0</v>
      </c>
      <c r="V810" s="15" t="b">
        <v>0</v>
      </c>
      <c r="W810" s="23"/>
      <c r="X810" s="16"/>
      <c r="Y810" s="24"/>
      <c r="Z810" s="17"/>
      <c r="AA810" s="51"/>
      <c r="AB810" s="4"/>
      <c r="AC810" t="str">
        <f t="shared" si="61"/>
        <v>NO</v>
      </c>
      <c r="AD810" t="str">
        <f t="shared" si="62"/>
        <v>Material</v>
      </c>
      <c r="AE810" t="str">
        <f t="shared" si="63"/>
        <v>+Cartridge</v>
      </c>
      <c r="AF810" t="str">
        <f t="shared" si="64"/>
        <v>Material+Cartridge</v>
      </c>
    </row>
    <row r="811" spans="1:32" x14ac:dyDescent="0.25">
      <c r="A811" s="3" t="str">
        <f t="shared" si="60"/>
        <v>76853-11</v>
      </c>
      <c r="B811" s="50">
        <v>76853</v>
      </c>
      <c r="C811" s="51" t="s">
        <v>3107</v>
      </c>
      <c r="D811" s="50">
        <v>11</v>
      </c>
      <c r="E811" s="52">
        <v>1</v>
      </c>
      <c r="F811" s="53" t="s">
        <v>18</v>
      </c>
      <c r="G811" s="53">
        <v>43518</v>
      </c>
      <c r="H811" s="54">
        <v>2</v>
      </c>
      <c r="I811" s="52">
        <v>18</v>
      </c>
      <c r="J811" s="51" t="s">
        <v>27</v>
      </c>
      <c r="K811" s="51"/>
      <c r="L811" s="51" t="b">
        <v>0</v>
      </c>
      <c r="M811" s="3"/>
      <c r="N811" s="3"/>
      <c r="O811" s="3"/>
      <c r="P811" s="3"/>
      <c r="Q811" s="3"/>
      <c r="R811" s="3"/>
      <c r="S811" s="3"/>
      <c r="T811" s="10" t="s">
        <v>130</v>
      </c>
      <c r="U811" s="10" t="b">
        <v>0</v>
      </c>
      <c r="V811" s="10" t="b">
        <v>0</v>
      </c>
      <c r="W811" s="25"/>
      <c r="X811" s="11"/>
      <c r="Y811" s="26"/>
      <c r="Z811" s="12"/>
      <c r="AA811" s="51"/>
      <c r="AB811" s="4"/>
      <c r="AC811" t="str">
        <f t="shared" si="61"/>
        <v>NO</v>
      </c>
      <c r="AD811" t="str">
        <f t="shared" si="62"/>
        <v>Material</v>
      </c>
      <c r="AE811" t="str">
        <f t="shared" si="63"/>
        <v>+Cartridge</v>
      </c>
      <c r="AF811" t="str">
        <f t="shared" si="64"/>
        <v>Material+Cartridge</v>
      </c>
    </row>
    <row r="812" spans="1:32" x14ac:dyDescent="0.25">
      <c r="A812" s="13" t="str">
        <f t="shared" si="60"/>
        <v>76853-12</v>
      </c>
      <c r="B812" s="50">
        <v>76853</v>
      </c>
      <c r="C812" s="51" t="s">
        <v>3108</v>
      </c>
      <c r="D812" s="50">
        <v>12</v>
      </c>
      <c r="E812" s="52">
        <v>1</v>
      </c>
      <c r="F812" s="53" t="s">
        <v>18</v>
      </c>
      <c r="G812" s="53">
        <v>43518</v>
      </c>
      <c r="H812" s="54">
        <v>2</v>
      </c>
      <c r="I812" s="52">
        <v>18</v>
      </c>
      <c r="J812" s="51" t="s">
        <v>27</v>
      </c>
      <c r="K812" s="51"/>
      <c r="L812" s="51" t="b">
        <v>0</v>
      </c>
      <c r="M812" s="13"/>
      <c r="N812" s="13"/>
      <c r="O812" s="13"/>
      <c r="P812" s="13"/>
      <c r="Q812" s="13"/>
      <c r="R812" s="13"/>
      <c r="S812" s="13"/>
      <c r="T812" s="15" t="s">
        <v>130</v>
      </c>
      <c r="U812" s="15" t="b">
        <v>0</v>
      </c>
      <c r="V812" s="15" t="b">
        <v>0</v>
      </c>
      <c r="W812" s="23"/>
      <c r="X812" s="16"/>
      <c r="Y812" s="24"/>
      <c r="Z812" s="17"/>
      <c r="AA812" s="51"/>
      <c r="AB812" s="4"/>
      <c r="AC812" t="str">
        <f t="shared" si="61"/>
        <v>NO</v>
      </c>
      <c r="AD812" t="str">
        <f t="shared" si="62"/>
        <v>Material</v>
      </c>
      <c r="AE812" t="str">
        <f t="shared" si="63"/>
        <v>+Cartridge</v>
      </c>
      <c r="AF812" t="str">
        <f t="shared" si="64"/>
        <v>Material+Cartridge</v>
      </c>
    </row>
    <row r="813" spans="1:32" x14ac:dyDescent="0.25">
      <c r="A813" s="3" t="str">
        <f t="shared" si="60"/>
        <v>76853-13</v>
      </c>
      <c r="B813" s="50">
        <v>76853</v>
      </c>
      <c r="C813" s="51" t="s">
        <v>3109</v>
      </c>
      <c r="D813" s="50">
        <v>13</v>
      </c>
      <c r="E813" s="52">
        <v>1</v>
      </c>
      <c r="F813" s="53" t="s">
        <v>18</v>
      </c>
      <c r="G813" s="53">
        <v>43518</v>
      </c>
      <c r="H813" s="54">
        <v>2</v>
      </c>
      <c r="I813" s="52">
        <v>18</v>
      </c>
      <c r="J813" s="51" t="s">
        <v>27</v>
      </c>
      <c r="K813" s="51"/>
      <c r="L813" s="51" t="b">
        <v>0</v>
      </c>
      <c r="M813" s="3"/>
      <c r="N813" s="3"/>
      <c r="O813" s="3"/>
      <c r="P813" s="3"/>
      <c r="Q813" s="3"/>
      <c r="R813" s="3"/>
      <c r="S813" s="3"/>
      <c r="T813" s="10" t="s">
        <v>130</v>
      </c>
      <c r="U813" s="10" t="b">
        <v>0</v>
      </c>
      <c r="V813" s="10" t="b">
        <v>0</v>
      </c>
      <c r="W813" s="25"/>
      <c r="X813" s="11"/>
      <c r="Y813" s="26"/>
      <c r="Z813" s="12"/>
      <c r="AA813" s="51"/>
      <c r="AB813" s="4"/>
      <c r="AC813" t="str">
        <f t="shared" si="61"/>
        <v>NO</v>
      </c>
      <c r="AD813" t="str">
        <f t="shared" si="62"/>
        <v>Material</v>
      </c>
      <c r="AE813" t="str">
        <f t="shared" si="63"/>
        <v>+Cartridge</v>
      </c>
      <c r="AF813" t="str">
        <f t="shared" si="64"/>
        <v>Material+Cartridge</v>
      </c>
    </row>
    <row r="814" spans="1:32" x14ac:dyDescent="0.25">
      <c r="A814" s="13" t="str">
        <f t="shared" si="60"/>
        <v>76853-14</v>
      </c>
      <c r="B814" s="50">
        <v>76853</v>
      </c>
      <c r="C814" s="51" t="s">
        <v>3110</v>
      </c>
      <c r="D814" s="50">
        <v>14</v>
      </c>
      <c r="E814" s="52">
        <v>1</v>
      </c>
      <c r="F814" s="53" t="s">
        <v>18</v>
      </c>
      <c r="G814" s="53">
        <v>43518</v>
      </c>
      <c r="H814" s="54">
        <v>2</v>
      </c>
      <c r="I814" s="52">
        <v>18</v>
      </c>
      <c r="J814" s="51" t="s">
        <v>27</v>
      </c>
      <c r="K814" s="51"/>
      <c r="L814" s="51" t="b">
        <v>0</v>
      </c>
      <c r="M814" s="13"/>
      <c r="N814" s="13"/>
      <c r="O814" s="13"/>
      <c r="P814" s="13"/>
      <c r="Q814" s="13"/>
      <c r="R814" s="13"/>
      <c r="S814" s="13"/>
      <c r="T814" s="15" t="s">
        <v>130</v>
      </c>
      <c r="U814" s="15" t="b">
        <v>0</v>
      </c>
      <c r="V814" s="15" t="b">
        <v>0</v>
      </c>
      <c r="W814" s="23"/>
      <c r="X814" s="16"/>
      <c r="Y814" s="24"/>
      <c r="Z814" s="24"/>
      <c r="AA814" s="51"/>
      <c r="AB814" s="4"/>
      <c r="AC814" t="str">
        <f t="shared" si="61"/>
        <v>NO</v>
      </c>
      <c r="AD814" t="str">
        <f t="shared" si="62"/>
        <v>Material</v>
      </c>
      <c r="AE814" t="str">
        <f t="shared" si="63"/>
        <v>+Cartridge</v>
      </c>
      <c r="AF814" t="str">
        <f t="shared" si="64"/>
        <v>Material+Cartridge</v>
      </c>
    </row>
    <row r="815" spans="1:32" x14ac:dyDescent="0.25">
      <c r="A815" s="3" t="str">
        <f t="shared" si="60"/>
        <v>76853-15</v>
      </c>
      <c r="B815" s="50">
        <v>76853</v>
      </c>
      <c r="C815" s="51" t="s">
        <v>3111</v>
      </c>
      <c r="D815" s="50">
        <v>15</v>
      </c>
      <c r="E815" s="52">
        <v>1</v>
      </c>
      <c r="F815" s="53" t="s">
        <v>18</v>
      </c>
      <c r="G815" s="53">
        <v>43518</v>
      </c>
      <c r="H815" s="54">
        <v>3</v>
      </c>
      <c r="I815" s="52">
        <v>18</v>
      </c>
      <c r="J815" s="51" t="s">
        <v>27</v>
      </c>
      <c r="K815" s="51"/>
      <c r="L815" s="51" t="b">
        <v>0</v>
      </c>
      <c r="M815" s="3"/>
      <c r="N815" s="3"/>
      <c r="O815" s="3"/>
      <c r="P815" s="3"/>
      <c r="Q815" s="3"/>
      <c r="R815" s="3"/>
      <c r="S815" s="3"/>
      <c r="T815" s="10" t="s">
        <v>130</v>
      </c>
      <c r="U815" s="10" t="b">
        <v>0</v>
      </c>
      <c r="V815" s="10" t="b">
        <v>0</v>
      </c>
      <c r="W815" s="25"/>
      <c r="X815" s="11"/>
      <c r="Y815" s="26"/>
      <c r="Z815" s="26"/>
      <c r="AA815" s="51"/>
      <c r="AB815" s="4"/>
      <c r="AC815" t="str">
        <f t="shared" si="61"/>
        <v>NO</v>
      </c>
      <c r="AD815" t="str">
        <f t="shared" si="62"/>
        <v>Material</v>
      </c>
      <c r="AE815" t="str">
        <f t="shared" si="63"/>
        <v>+Cartridge</v>
      </c>
      <c r="AF815" t="str">
        <f t="shared" si="64"/>
        <v>Material+Cartridge</v>
      </c>
    </row>
    <row r="816" spans="1:32" x14ac:dyDescent="0.25">
      <c r="A816" s="13" t="str">
        <f t="shared" si="60"/>
        <v>76853-16</v>
      </c>
      <c r="B816" s="50">
        <v>76853</v>
      </c>
      <c r="C816" s="51" t="s">
        <v>3089</v>
      </c>
      <c r="D816" s="50">
        <v>16</v>
      </c>
      <c r="E816" s="52">
        <v>1</v>
      </c>
      <c r="F816" s="53" t="s">
        <v>18</v>
      </c>
      <c r="G816" s="53">
        <v>43518</v>
      </c>
      <c r="H816" s="54">
        <v>1</v>
      </c>
      <c r="I816" s="52">
        <v>18</v>
      </c>
      <c r="J816" s="51" t="s">
        <v>27</v>
      </c>
      <c r="K816" s="51"/>
      <c r="L816" s="51" t="b">
        <v>0</v>
      </c>
      <c r="M816" s="13"/>
      <c r="N816" s="13"/>
      <c r="O816" s="13"/>
      <c r="P816" s="13"/>
      <c r="Q816" s="13"/>
      <c r="R816" s="13"/>
      <c r="S816" s="13"/>
      <c r="T816" s="15" t="s">
        <v>130</v>
      </c>
      <c r="U816" s="15" t="b">
        <v>0</v>
      </c>
      <c r="V816" s="15" t="b">
        <v>0</v>
      </c>
      <c r="W816" s="23"/>
      <c r="X816" s="16"/>
      <c r="Y816" s="24"/>
      <c r="Z816" s="24"/>
      <c r="AA816" s="51"/>
      <c r="AB816" s="4"/>
      <c r="AC816" t="str">
        <f t="shared" si="61"/>
        <v>NO</v>
      </c>
      <c r="AD816" t="str">
        <f t="shared" si="62"/>
        <v>Material</v>
      </c>
      <c r="AE816" t="str">
        <f t="shared" si="63"/>
        <v>+Cartridge</v>
      </c>
      <c r="AF816" t="str">
        <f t="shared" si="64"/>
        <v>Material+Cartridge</v>
      </c>
    </row>
    <row r="817" spans="1:32" x14ac:dyDescent="0.25">
      <c r="A817" s="3" t="str">
        <f t="shared" si="60"/>
        <v>76853-2</v>
      </c>
      <c r="B817" s="50">
        <v>76853</v>
      </c>
      <c r="C817" s="51" t="s">
        <v>3112</v>
      </c>
      <c r="D817" s="50">
        <v>2</v>
      </c>
      <c r="E817" s="52">
        <v>1</v>
      </c>
      <c r="F817" s="53" t="s">
        <v>18</v>
      </c>
      <c r="G817" s="53">
        <v>43518</v>
      </c>
      <c r="H817" s="54">
        <v>1</v>
      </c>
      <c r="I817" s="52">
        <v>18</v>
      </c>
      <c r="J817" s="51" t="s">
        <v>27</v>
      </c>
      <c r="K817" s="51"/>
      <c r="L817" s="51" t="b">
        <v>0</v>
      </c>
      <c r="M817" s="3"/>
      <c r="N817" s="3"/>
      <c r="O817" s="3"/>
      <c r="P817" s="3"/>
      <c r="Q817" s="3"/>
      <c r="R817" s="3"/>
      <c r="S817" s="3"/>
      <c r="T817" s="10" t="s">
        <v>130</v>
      </c>
      <c r="U817" s="10" t="b">
        <v>0</v>
      </c>
      <c r="V817" s="10" t="b">
        <v>0</v>
      </c>
      <c r="W817" s="25"/>
      <c r="X817" s="11"/>
      <c r="Y817" s="26"/>
      <c r="Z817" s="26"/>
      <c r="AA817" s="51"/>
      <c r="AB817" s="4"/>
      <c r="AC817" t="str">
        <f t="shared" si="61"/>
        <v>NO</v>
      </c>
      <c r="AD817" t="str">
        <f t="shared" si="62"/>
        <v>Material</v>
      </c>
      <c r="AE817" t="str">
        <f t="shared" si="63"/>
        <v>+Cartridge</v>
      </c>
      <c r="AF817" t="str">
        <f t="shared" si="64"/>
        <v>Material+Cartridge</v>
      </c>
    </row>
    <row r="818" spans="1:32" x14ac:dyDescent="0.25">
      <c r="A818" s="13" t="str">
        <f t="shared" si="60"/>
        <v>76853-3</v>
      </c>
      <c r="B818" s="50">
        <v>76853</v>
      </c>
      <c r="C818" s="51" t="s">
        <v>3112</v>
      </c>
      <c r="D818" s="50">
        <v>3</v>
      </c>
      <c r="E818" s="52">
        <v>1</v>
      </c>
      <c r="F818" s="53" t="s">
        <v>18</v>
      </c>
      <c r="G818" s="53">
        <v>43518</v>
      </c>
      <c r="H818" s="54">
        <v>1</v>
      </c>
      <c r="I818" s="52">
        <v>18</v>
      </c>
      <c r="J818" s="51" t="s">
        <v>27</v>
      </c>
      <c r="K818" s="51"/>
      <c r="L818" s="51" t="b">
        <v>0</v>
      </c>
      <c r="M818" s="13"/>
      <c r="N818" s="13"/>
      <c r="O818" s="13"/>
      <c r="P818" s="13"/>
      <c r="Q818" s="13"/>
      <c r="R818" s="13"/>
      <c r="S818" s="13"/>
      <c r="T818" s="15" t="s">
        <v>130</v>
      </c>
      <c r="U818" s="15" t="b">
        <v>0</v>
      </c>
      <c r="V818" s="15" t="b">
        <v>0</v>
      </c>
      <c r="W818" s="23"/>
      <c r="X818" s="16"/>
      <c r="Y818" s="24"/>
      <c r="Z818" s="24"/>
      <c r="AA818" s="51"/>
      <c r="AB818" s="4"/>
      <c r="AC818" t="str">
        <f t="shared" si="61"/>
        <v>NO</v>
      </c>
      <c r="AD818" t="str">
        <f t="shared" si="62"/>
        <v>Material</v>
      </c>
      <c r="AE818" t="str">
        <f t="shared" si="63"/>
        <v>+Cartridge</v>
      </c>
      <c r="AF818" t="str">
        <f t="shared" si="64"/>
        <v>Material+Cartridge</v>
      </c>
    </row>
    <row r="819" spans="1:32" x14ac:dyDescent="0.25">
      <c r="A819" s="3" t="str">
        <f t="shared" si="60"/>
        <v>76853-4</v>
      </c>
      <c r="B819" s="50">
        <v>76853</v>
      </c>
      <c r="C819" s="51" t="s">
        <v>3113</v>
      </c>
      <c r="D819" s="50">
        <v>4</v>
      </c>
      <c r="E819" s="52">
        <v>1</v>
      </c>
      <c r="F819" s="53" t="s">
        <v>18</v>
      </c>
      <c r="G819" s="53">
        <v>43518</v>
      </c>
      <c r="H819" s="54">
        <v>1</v>
      </c>
      <c r="I819" s="52">
        <v>18</v>
      </c>
      <c r="J819" s="51" t="s">
        <v>27</v>
      </c>
      <c r="K819" s="51"/>
      <c r="L819" s="51" t="b">
        <v>0</v>
      </c>
      <c r="M819" s="3"/>
      <c r="N819" s="3"/>
      <c r="O819" s="3"/>
      <c r="P819" s="3"/>
      <c r="Q819" s="3"/>
      <c r="R819" s="3"/>
      <c r="S819" s="3"/>
      <c r="T819" s="10" t="s">
        <v>130</v>
      </c>
      <c r="U819" s="10" t="b">
        <v>0</v>
      </c>
      <c r="V819" s="10" t="b">
        <v>0</v>
      </c>
      <c r="W819" s="25"/>
      <c r="X819" s="11"/>
      <c r="Y819" s="26"/>
      <c r="Z819" s="12"/>
      <c r="AA819" s="51"/>
      <c r="AB819" s="4"/>
      <c r="AC819" t="str">
        <f t="shared" si="61"/>
        <v>NO</v>
      </c>
      <c r="AD819" t="str">
        <f t="shared" si="62"/>
        <v>Material</v>
      </c>
      <c r="AE819" t="str">
        <f t="shared" si="63"/>
        <v>+Cartridge</v>
      </c>
      <c r="AF819" t="str">
        <f t="shared" si="64"/>
        <v>Material+Cartridge</v>
      </c>
    </row>
    <row r="820" spans="1:32" x14ac:dyDescent="0.25">
      <c r="A820" s="13" t="str">
        <f t="shared" si="60"/>
        <v>76853-5</v>
      </c>
      <c r="B820" s="50">
        <v>76853</v>
      </c>
      <c r="C820" s="51" t="s">
        <v>3107</v>
      </c>
      <c r="D820" s="50">
        <v>5</v>
      </c>
      <c r="E820" s="52">
        <v>1</v>
      </c>
      <c r="F820" s="53" t="s">
        <v>18</v>
      </c>
      <c r="G820" s="53">
        <v>43518</v>
      </c>
      <c r="H820" s="54">
        <v>2</v>
      </c>
      <c r="I820" s="52">
        <v>18</v>
      </c>
      <c r="J820" s="51" t="s">
        <v>27</v>
      </c>
      <c r="K820" s="51"/>
      <c r="L820" s="51" t="b">
        <v>0</v>
      </c>
      <c r="M820" s="13"/>
      <c r="N820" s="13"/>
      <c r="O820" s="13"/>
      <c r="P820" s="13"/>
      <c r="Q820" s="13"/>
      <c r="R820" s="13"/>
      <c r="S820" s="13"/>
      <c r="T820" s="15" t="s">
        <v>130</v>
      </c>
      <c r="U820" s="15" t="b">
        <v>0</v>
      </c>
      <c r="V820" s="15" t="b">
        <v>0</v>
      </c>
      <c r="W820" s="23"/>
      <c r="X820" s="16"/>
      <c r="Y820" s="24"/>
      <c r="Z820" s="17"/>
      <c r="AA820" s="51"/>
      <c r="AB820" s="4"/>
      <c r="AC820" t="str">
        <f t="shared" si="61"/>
        <v>NO</v>
      </c>
      <c r="AD820" t="str">
        <f t="shared" si="62"/>
        <v>Material</v>
      </c>
      <c r="AE820" t="str">
        <f t="shared" si="63"/>
        <v>+Cartridge</v>
      </c>
      <c r="AF820" t="str">
        <f t="shared" si="64"/>
        <v>Material+Cartridge</v>
      </c>
    </row>
    <row r="821" spans="1:32" x14ac:dyDescent="0.25">
      <c r="A821" s="3" t="str">
        <f t="shared" si="60"/>
        <v>76853-6</v>
      </c>
      <c r="B821" s="50">
        <v>76853</v>
      </c>
      <c r="C821" s="51" t="s">
        <v>3089</v>
      </c>
      <c r="D821" s="50">
        <v>6</v>
      </c>
      <c r="E821" s="52">
        <v>1</v>
      </c>
      <c r="F821" s="53" t="s">
        <v>18</v>
      </c>
      <c r="G821" s="53">
        <v>43518</v>
      </c>
      <c r="H821" s="54">
        <v>1</v>
      </c>
      <c r="I821" s="52">
        <v>18</v>
      </c>
      <c r="J821" s="51" t="s">
        <v>27</v>
      </c>
      <c r="K821" s="51"/>
      <c r="L821" s="51" t="b">
        <v>0</v>
      </c>
      <c r="M821" s="3"/>
      <c r="N821" s="3"/>
      <c r="O821" s="3"/>
      <c r="P821" s="3"/>
      <c r="Q821" s="3"/>
      <c r="R821" s="3"/>
      <c r="S821" s="3"/>
      <c r="T821" s="10" t="s">
        <v>130</v>
      </c>
      <c r="U821" s="10" t="b">
        <v>0</v>
      </c>
      <c r="V821" s="10" t="b">
        <v>0</v>
      </c>
      <c r="W821" s="25"/>
      <c r="X821" s="11"/>
      <c r="Y821" s="26"/>
      <c r="Z821" s="12"/>
      <c r="AA821" s="51"/>
      <c r="AB821" s="4"/>
      <c r="AC821" t="str">
        <f t="shared" si="61"/>
        <v>NO</v>
      </c>
      <c r="AD821" t="str">
        <f t="shared" si="62"/>
        <v>Material</v>
      </c>
      <c r="AE821" t="str">
        <f t="shared" si="63"/>
        <v>+Cartridge</v>
      </c>
      <c r="AF821" t="str">
        <f t="shared" si="64"/>
        <v>Material+Cartridge</v>
      </c>
    </row>
    <row r="822" spans="1:32" x14ac:dyDescent="0.25">
      <c r="A822" s="13" t="str">
        <f t="shared" si="60"/>
        <v>76853-7</v>
      </c>
      <c r="B822" s="50">
        <v>76853</v>
      </c>
      <c r="C822" s="51" t="s">
        <v>3114</v>
      </c>
      <c r="D822" s="50">
        <v>7</v>
      </c>
      <c r="E822" s="52">
        <v>1</v>
      </c>
      <c r="F822" s="53" t="s">
        <v>18</v>
      </c>
      <c r="G822" s="53">
        <v>43518</v>
      </c>
      <c r="H822" s="54">
        <v>1</v>
      </c>
      <c r="I822" s="52">
        <v>18</v>
      </c>
      <c r="J822" s="51" t="s">
        <v>27</v>
      </c>
      <c r="K822" s="51"/>
      <c r="L822" s="51" t="b">
        <v>0</v>
      </c>
      <c r="M822" s="13"/>
      <c r="N822" s="13"/>
      <c r="O822" s="13"/>
      <c r="P822" s="13"/>
      <c r="Q822" s="13"/>
      <c r="R822" s="13"/>
      <c r="S822" s="13"/>
      <c r="T822" s="15" t="s">
        <v>130</v>
      </c>
      <c r="U822" s="15" t="b">
        <v>0</v>
      </c>
      <c r="V822" s="15" t="b">
        <v>0</v>
      </c>
      <c r="W822" s="23"/>
      <c r="X822" s="16"/>
      <c r="Y822" s="24"/>
      <c r="Z822" s="17"/>
      <c r="AA822" s="51"/>
      <c r="AB822" s="4"/>
      <c r="AC822" t="str">
        <f t="shared" si="61"/>
        <v>NO</v>
      </c>
      <c r="AD822" t="str">
        <f t="shared" si="62"/>
        <v>Material</v>
      </c>
      <c r="AE822" t="str">
        <f t="shared" si="63"/>
        <v>+Cartridge</v>
      </c>
      <c r="AF822" t="str">
        <f t="shared" si="64"/>
        <v>Material+Cartridge</v>
      </c>
    </row>
    <row r="823" spans="1:32" x14ac:dyDescent="0.25">
      <c r="A823" s="3" t="str">
        <f t="shared" si="60"/>
        <v>76853-8</v>
      </c>
      <c r="B823" s="50">
        <v>76853</v>
      </c>
      <c r="C823" s="51" t="s">
        <v>3113</v>
      </c>
      <c r="D823" s="50">
        <v>8</v>
      </c>
      <c r="E823" s="52">
        <v>1</v>
      </c>
      <c r="F823" s="53" t="s">
        <v>18</v>
      </c>
      <c r="G823" s="53">
        <v>43518</v>
      </c>
      <c r="H823" s="54">
        <v>1</v>
      </c>
      <c r="I823" s="52">
        <v>18</v>
      </c>
      <c r="J823" s="51" t="s">
        <v>27</v>
      </c>
      <c r="K823" s="51"/>
      <c r="L823" s="51" t="b">
        <v>0</v>
      </c>
      <c r="M823" s="3"/>
      <c r="N823" s="3"/>
      <c r="O823" s="3"/>
      <c r="P823" s="3"/>
      <c r="Q823" s="3"/>
      <c r="R823" s="3"/>
      <c r="S823" s="3"/>
      <c r="T823" s="10" t="s">
        <v>130</v>
      </c>
      <c r="U823" s="10" t="b">
        <v>0</v>
      </c>
      <c r="V823" s="10" t="b">
        <v>0</v>
      </c>
      <c r="W823" s="25"/>
      <c r="X823" s="11"/>
      <c r="Y823" s="26"/>
      <c r="Z823" s="12"/>
      <c r="AA823" s="51"/>
      <c r="AB823" s="4"/>
      <c r="AC823" t="str">
        <f t="shared" si="61"/>
        <v>NO</v>
      </c>
      <c r="AD823" t="str">
        <f t="shared" si="62"/>
        <v>Material</v>
      </c>
      <c r="AE823" t="str">
        <f t="shared" si="63"/>
        <v>+Cartridge</v>
      </c>
      <c r="AF823" t="str">
        <f t="shared" si="64"/>
        <v>Material+Cartridge</v>
      </c>
    </row>
    <row r="824" spans="1:32" x14ac:dyDescent="0.25">
      <c r="A824" s="13" t="str">
        <f t="shared" si="60"/>
        <v>76853-9</v>
      </c>
      <c r="B824" s="50">
        <v>76853</v>
      </c>
      <c r="C824" s="51" t="s">
        <v>3113</v>
      </c>
      <c r="D824" s="50">
        <v>9</v>
      </c>
      <c r="E824" s="52">
        <v>1</v>
      </c>
      <c r="F824" s="53" t="s">
        <v>18</v>
      </c>
      <c r="G824" s="53">
        <v>43518</v>
      </c>
      <c r="H824" s="54">
        <v>1</v>
      </c>
      <c r="I824" s="52">
        <v>18</v>
      </c>
      <c r="J824" s="51" t="s">
        <v>27</v>
      </c>
      <c r="K824" s="51"/>
      <c r="L824" s="51" t="b">
        <v>0</v>
      </c>
      <c r="M824" s="13"/>
      <c r="N824" s="13"/>
      <c r="O824" s="13"/>
      <c r="P824" s="13"/>
      <c r="Q824" s="13"/>
      <c r="R824" s="13"/>
      <c r="S824" s="13"/>
      <c r="T824" s="15" t="s">
        <v>130</v>
      </c>
      <c r="U824" s="15" t="b">
        <v>0</v>
      </c>
      <c r="V824" s="15" t="b">
        <v>0</v>
      </c>
      <c r="W824" s="23"/>
      <c r="X824" s="16"/>
      <c r="Y824" s="24"/>
      <c r="Z824" s="17"/>
      <c r="AA824" s="51"/>
      <c r="AB824" s="4"/>
      <c r="AC824" t="str">
        <f t="shared" si="61"/>
        <v>NO</v>
      </c>
      <c r="AD824" t="str">
        <f t="shared" si="62"/>
        <v>Material</v>
      </c>
      <c r="AE824" t="str">
        <f t="shared" si="63"/>
        <v>+Cartridge</v>
      </c>
      <c r="AF824" t="str">
        <f t="shared" si="64"/>
        <v>Material+Cartridge</v>
      </c>
    </row>
    <row r="825" spans="1:32" x14ac:dyDescent="0.25">
      <c r="A825" s="3" t="str">
        <f t="shared" si="60"/>
        <v>76884-1</v>
      </c>
      <c r="B825" s="50">
        <v>76884</v>
      </c>
      <c r="C825" s="51" t="s">
        <v>390</v>
      </c>
      <c r="D825" s="50">
        <v>1</v>
      </c>
      <c r="E825" s="52">
        <v>1</v>
      </c>
      <c r="F825" s="53" t="s">
        <v>18</v>
      </c>
      <c r="G825" s="53">
        <v>43502</v>
      </c>
      <c r="H825" s="54">
        <v>2</v>
      </c>
      <c r="I825" s="52">
        <v>1</v>
      </c>
      <c r="J825" s="51" t="s">
        <v>37</v>
      </c>
      <c r="K825" s="51" t="s">
        <v>171</v>
      </c>
      <c r="L825" s="51" t="b">
        <v>0</v>
      </c>
      <c r="M825" s="3" t="s">
        <v>126</v>
      </c>
      <c r="N825" s="3"/>
      <c r="O825" s="3" t="s">
        <v>143</v>
      </c>
      <c r="P825" s="3" t="s">
        <v>143</v>
      </c>
      <c r="Q825" s="3"/>
      <c r="R825" s="3"/>
      <c r="S825" s="3" t="s">
        <v>126</v>
      </c>
      <c r="T825" s="10" t="s">
        <v>125</v>
      </c>
      <c r="U825" s="10" t="b">
        <v>0</v>
      </c>
      <c r="V825" s="10" t="b">
        <v>0</v>
      </c>
      <c r="W825" s="25"/>
      <c r="X825" s="11"/>
      <c r="Y825" s="26"/>
      <c r="Z825" s="12"/>
      <c r="AA825" s="51"/>
      <c r="AB825" s="4"/>
      <c r="AC825" t="str">
        <f t="shared" si="61"/>
        <v>NO</v>
      </c>
      <c r="AD825" t="str">
        <f t="shared" si="62"/>
        <v>Material</v>
      </c>
      <c r="AE825" t="str">
        <f t="shared" si="63"/>
        <v>+Cartridge</v>
      </c>
      <c r="AF825" t="str">
        <f t="shared" si="64"/>
        <v>Material+Cartridge</v>
      </c>
    </row>
    <row r="826" spans="1:32" x14ac:dyDescent="0.25">
      <c r="A826" s="13" t="str">
        <f t="shared" si="60"/>
        <v>76910-10</v>
      </c>
      <c r="B826" s="50">
        <v>76910</v>
      </c>
      <c r="C826" s="51" t="s">
        <v>261</v>
      </c>
      <c r="D826" s="50">
        <v>10</v>
      </c>
      <c r="E826" s="52">
        <v>1</v>
      </c>
      <c r="F826" s="53" t="s">
        <v>0</v>
      </c>
      <c r="G826" s="53">
        <v>43514</v>
      </c>
      <c r="H826" s="54">
        <v>1</v>
      </c>
      <c r="I826" s="52">
        <v>1</v>
      </c>
      <c r="J826" s="51" t="s">
        <v>20</v>
      </c>
      <c r="K826" s="51"/>
      <c r="L826" s="51" t="b">
        <v>0</v>
      </c>
      <c r="M826" s="13"/>
      <c r="N826" s="13"/>
      <c r="O826" s="13"/>
      <c r="P826" s="13"/>
      <c r="Q826" s="13" t="s">
        <v>125</v>
      </c>
      <c r="R826" s="13"/>
      <c r="S826" s="13"/>
      <c r="T826" s="15" t="s">
        <v>125</v>
      </c>
      <c r="U826" s="15" t="b">
        <v>0</v>
      </c>
      <c r="V826" s="15" t="b">
        <v>0</v>
      </c>
      <c r="W826" s="23"/>
      <c r="X826" s="16"/>
      <c r="Y826" s="24"/>
      <c r="Z826" s="17"/>
      <c r="AA826" s="51"/>
      <c r="AB826" s="4"/>
      <c r="AC826" t="str">
        <f t="shared" si="61"/>
        <v>NO</v>
      </c>
      <c r="AD826" t="str">
        <f t="shared" si="62"/>
        <v>Material</v>
      </c>
      <c r="AE826" t="str">
        <f t="shared" si="63"/>
        <v/>
      </c>
      <c r="AF826" t="str">
        <f t="shared" si="64"/>
        <v>Material</v>
      </c>
    </row>
    <row r="827" spans="1:32" x14ac:dyDescent="0.25">
      <c r="A827" s="3" t="str">
        <f t="shared" si="60"/>
        <v>76910-11</v>
      </c>
      <c r="B827" s="50">
        <v>76910</v>
      </c>
      <c r="C827" s="51" t="s">
        <v>261</v>
      </c>
      <c r="D827" s="50">
        <v>11</v>
      </c>
      <c r="E827" s="52">
        <v>1</v>
      </c>
      <c r="F827" s="53" t="s">
        <v>0</v>
      </c>
      <c r="G827" s="53">
        <v>43514</v>
      </c>
      <c r="H827" s="54">
        <v>1</v>
      </c>
      <c r="I827" s="52">
        <v>1</v>
      </c>
      <c r="J827" s="51" t="s">
        <v>20</v>
      </c>
      <c r="K827" s="51"/>
      <c r="L827" s="51" t="b">
        <v>0</v>
      </c>
      <c r="M827" s="3"/>
      <c r="N827" s="3"/>
      <c r="O827" s="3"/>
      <c r="P827" s="3"/>
      <c r="Q827" s="3" t="s">
        <v>125</v>
      </c>
      <c r="R827" s="3"/>
      <c r="S827" s="3"/>
      <c r="T827" s="10" t="s">
        <v>125</v>
      </c>
      <c r="U827" s="10" t="b">
        <v>0</v>
      </c>
      <c r="V827" s="10" t="b">
        <v>0</v>
      </c>
      <c r="W827" s="25"/>
      <c r="X827" s="11"/>
      <c r="Y827" s="26"/>
      <c r="Z827" s="12"/>
      <c r="AA827" s="51"/>
      <c r="AB827" s="4"/>
      <c r="AC827" t="str">
        <f t="shared" si="61"/>
        <v>NO</v>
      </c>
      <c r="AD827" t="str">
        <f t="shared" si="62"/>
        <v>Material</v>
      </c>
      <c r="AE827" t="str">
        <f t="shared" si="63"/>
        <v/>
      </c>
      <c r="AF827" t="str">
        <f t="shared" si="64"/>
        <v>Material</v>
      </c>
    </row>
    <row r="828" spans="1:32" x14ac:dyDescent="0.25">
      <c r="A828" s="13" t="str">
        <f t="shared" si="60"/>
        <v>76910-13</v>
      </c>
      <c r="B828" s="50">
        <v>76910</v>
      </c>
      <c r="C828" s="51" t="s">
        <v>3115</v>
      </c>
      <c r="D828" s="50">
        <v>13</v>
      </c>
      <c r="E828" s="52">
        <v>1</v>
      </c>
      <c r="F828" s="53" t="s">
        <v>0</v>
      </c>
      <c r="G828" s="53">
        <v>43514</v>
      </c>
      <c r="H828" s="54">
        <v>1</v>
      </c>
      <c r="I828" s="52">
        <v>1</v>
      </c>
      <c r="J828" s="51" t="s">
        <v>20</v>
      </c>
      <c r="K828" s="51"/>
      <c r="L828" s="51" t="b">
        <v>0</v>
      </c>
      <c r="M828" s="13"/>
      <c r="N828" s="13"/>
      <c r="O828" s="13"/>
      <c r="P828" s="13"/>
      <c r="Q828" s="13"/>
      <c r="R828" s="13"/>
      <c r="S828" s="13"/>
      <c r="T828" s="15" t="s">
        <v>130</v>
      </c>
      <c r="U828" s="15" t="b">
        <v>0</v>
      </c>
      <c r="V828" s="15" t="b">
        <v>0</v>
      </c>
      <c r="W828" s="23"/>
      <c r="X828" s="16"/>
      <c r="Y828" s="24"/>
      <c r="Z828" s="17"/>
      <c r="AA828" s="51"/>
      <c r="AB828" s="4"/>
      <c r="AC828" t="str">
        <f t="shared" si="61"/>
        <v>NO</v>
      </c>
      <c r="AD828" t="str">
        <f t="shared" si="62"/>
        <v>Material</v>
      </c>
      <c r="AE828" t="str">
        <f t="shared" si="63"/>
        <v>+Cartridge</v>
      </c>
      <c r="AF828" t="str">
        <f t="shared" si="64"/>
        <v>Material+Cartridge</v>
      </c>
    </row>
    <row r="829" spans="1:32" x14ac:dyDescent="0.25">
      <c r="A829" s="3" t="str">
        <f t="shared" si="60"/>
        <v>76910-16</v>
      </c>
      <c r="B829" s="50">
        <v>76910</v>
      </c>
      <c r="C829" s="51" t="s">
        <v>330</v>
      </c>
      <c r="D829" s="50">
        <v>16</v>
      </c>
      <c r="E829" s="52">
        <v>1</v>
      </c>
      <c r="F829" s="53" t="s">
        <v>0</v>
      </c>
      <c r="G829" s="53">
        <v>43514</v>
      </c>
      <c r="H829" s="54">
        <v>1</v>
      </c>
      <c r="I829" s="52">
        <v>1</v>
      </c>
      <c r="J829" s="51" t="s">
        <v>20</v>
      </c>
      <c r="K829" s="51"/>
      <c r="L829" s="51" t="b">
        <v>0</v>
      </c>
      <c r="M829" s="3"/>
      <c r="N829" s="3"/>
      <c r="O829" s="3"/>
      <c r="P829" s="3"/>
      <c r="Q829" s="3"/>
      <c r="R829" s="3"/>
      <c r="S829" s="3"/>
      <c r="T829" s="10" t="s">
        <v>130</v>
      </c>
      <c r="U829" s="10" t="b">
        <v>0</v>
      </c>
      <c r="V829" s="10" t="b">
        <v>0</v>
      </c>
      <c r="W829" s="25"/>
      <c r="X829" s="11"/>
      <c r="Y829" s="26"/>
      <c r="Z829" s="12"/>
      <c r="AA829" s="51"/>
      <c r="AB829" s="4"/>
      <c r="AC829" t="str">
        <f t="shared" si="61"/>
        <v>NO</v>
      </c>
      <c r="AD829" t="str">
        <f t="shared" si="62"/>
        <v>Material</v>
      </c>
      <c r="AE829" t="str">
        <f t="shared" si="63"/>
        <v>+Cartridge</v>
      </c>
      <c r="AF829" t="str">
        <f t="shared" si="64"/>
        <v>Material+Cartridge</v>
      </c>
    </row>
    <row r="830" spans="1:32" x14ac:dyDescent="0.25">
      <c r="A830" s="13" t="str">
        <f t="shared" si="60"/>
        <v>76910-17</v>
      </c>
      <c r="B830" s="50">
        <v>76910</v>
      </c>
      <c r="C830" s="51" t="s">
        <v>330</v>
      </c>
      <c r="D830" s="50">
        <v>17</v>
      </c>
      <c r="E830" s="52">
        <v>1</v>
      </c>
      <c r="F830" s="53" t="s">
        <v>0</v>
      </c>
      <c r="G830" s="53">
        <v>43514</v>
      </c>
      <c r="H830" s="54">
        <v>1</v>
      </c>
      <c r="I830" s="52">
        <v>1</v>
      </c>
      <c r="J830" s="51" t="s">
        <v>20</v>
      </c>
      <c r="K830" s="51"/>
      <c r="L830" s="51" t="b">
        <v>0</v>
      </c>
      <c r="M830" s="13"/>
      <c r="N830" s="13"/>
      <c r="O830" s="13"/>
      <c r="P830" s="13"/>
      <c r="Q830" s="13"/>
      <c r="R830" s="13"/>
      <c r="S830" s="13"/>
      <c r="T830" s="15" t="s">
        <v>130</v>
      </c>
      <c r="U830" s="15" t="b">
        <v>0</v>
      </c>
      <c r="V830" s="15" t="b">
        <v>0</v>
      </c>
      <c r="W830" s="23"/>
      <c r="X830" s="16"/>
      <c r="Y830" s="24"/>
      <c r="Z830" s="17"/>
      <c r="AA830" s="51"/>
      <c r="AB830" s="4"/>
      <c r="AC830" t="str">
        <f t="shared" si="61"/>
        <v>NO</v>
      </c>
      <c r="AD830" t="str">
        <f t="shared" si="62"/>
        <v>Material</v>
      </c>
      <c r="AE830" t="str">
        <f t="shared" si="63"/>
        <v>+Cartridge</v>
      </c>
      <c r="AF830" t="str">
        <f t="shared" si="64"/>
        <v>Material+Cartridge</v>
      </c>
    </row>
    <row r="831" spans="1:32" x14ac:dyDescent="0.25">
      <c r="A831" s="3" t="str">
        <f t="shared" si="60"/>
        <v>76910-18</v>
      </c>
      <c r="B831" s="50">
        <v>76910</v>
      </c>
      <c r="C831" s="51" t="s">
        <v>3116</v>
      </c>
      <c r="D831" s="50">
        <v>18</v>
      </c>
      <c r="E831" s="52">
        <v>1</v>
      </c>
      <c r="F831" s="53" t="s">
        <v>0</v>
      </c>
      <c r="G831" s="53">
        <v>43523</v>
      </c>
      <c r="H831" s="54">
        <v>1</v>
      </c>
      <c r="I831" s="52">
        <v>12</v>
      </c>
      <c r="J831" s="51" t="s">
        <v>27</v>
      </c>
      <c r="K831" s="51"/>
      <c r="L831" s="51" t="b">
        <v>0</v>
      </c>
      <c r="M831" s="3"/>
      <c r="N831" s="3"/>
      <c r="O831" s="3"/>
      <c r="P831" s="3"/>
      <c r="Q831" s="3"/>
      <c r="R831" s="3"/>
      <c r="S831" s="3"/>
      <c r="T831" s="10" t="s">
        <v>125</v>
      </c>
      <c r="U831" s="10" t="b">
        <v>0</v>
      </c>
      <c r="V831" s="10" t="b">
        <v>0</v>
      </c>
      <c r="W831" s="25"/>
      <c r="X831" s="11"/>
      <c r="Y831" s="26"/>
      <c r="Z831" s="12"/>
      <c r="AA831" s="51"/>
      <c r="AB831" s="4"/>
      <c r="AC831" t="str">
        <f t="shared" si="61"/>
        <v>NO</v>
      </c>
      <c r="AD831" t="str">
        <f t="shared" si="62"/>
        <v>Material</v>
      </c>
      <c r="AE831" t="str">
        <f t="shared" si="63"/>
        <v>+Cartridge</v>
      </c>
      <c r="AF831" t="str">
        <f t="shared" si="64"/>
        <v>Material+Cartridge</v>
      </c>
    </row>
    <row r="832" spans="1:32" x14ac:dyDescent="0.25">
      <c r="A832" s="13" t="str">
        <f t="shared" si="60"/>
        <v>76910-19</v>
      </c>
      <c r="B832" s="50">
        <v>76910</v>
      </c>
      <c r="C832" s="51" t="s">
        <v>3117</v>
      </c>
      <c r="D832" s="50">
        <v>19</v>
      </c>
      <c r="E832" s="52">
        <v>1</v>
      </c>
      <c r="F832" s="53" t="s">
        <v>0</v>
      </c>
      <c r="G832" s="53">
        <v>43523</v>
      </c>
      <c r="H832" s="54">
        <v>1</v>
      </c>
      <c r="I832" s="52">
        <v>12</v>
      </c>
      <c r="J832" s="51" t="s">
        <v>27</v>
      </c>
      <c r="K832" s="51"/>
      <c r="L832" s="51" t="b">
        <v>0</v>
      </c>
      <c r="M832" s="13"/>
      <c r="N832" s="13"/>
      <c r="O832" s="13"/>
      <c r="P832" s="13"/>
      <c r="Q832" s="13"/>
      <c r="R832" s="13"/>
      <c r="S832" s="13"/>
      <c r="T832" s="15" t="s">
        <v>125</v>
      </c>
      <c r="U832" s="15" t="b">
        <v>0</v>
      </c>
      <c r="V832" s="15" t="b">
        <v>0</v>
      </c>
      <c r="W832" s="23"/>
      <c r="X832" s="16"/>
      <c r="Y832" s="24"/>
      <c r="Z832" s="17"/>
      <c r="AA832" s="51"/>
      <c r="AB832" s="4"/>
      <c r="AC832" t="str">
        <f t="shared" si="61"/>
        <v>NO</v>
      </c>
      <c r="AD832" t="str">
        <f t="shared" si="62"/>
        <v>Material</v>
      </c>
      <c r="AE832" t="str">
        <f t="shared" si="63"/>
        <v>+Cartridge</v>
      </c>
      <c r="AF832" t="str">
        <f t="shared" si="64"/>
        <v>Material+Cartridge</v>
      </c>
    </row>
    <row r="833" spans="1:32" x14ac:dyDescent="0.25">
      <c r="A833" s="3" t="str">
        <f t="shared" ref="A833:A896" si="65">_xlfn.CONCAT(B833,"-",D833)</f>
        <v>76910-20</v>
      </c>
      <c r="B833" s="50">
        <v>76910</v>
      </c>
      <c r="C833" s="51" t="s">
        <v>3118</v>
      </c>
      <c r="D833" s="50">
        <v>20</v>
      </c>
      <c r="E833" s="52">
        <v>1</v>
      </c>
      <c r="F833" s="53" t="s">
        <v>0</v>
      </c>
      <c r="G833" s="53">
        <v>43523</v>
      </c>
      <c r="H833" s="54">
        <v>1</v>
      </c>
      <c r="I833" s="52">
        <v>12</v>
      </c>
      <c r="J833" s="51" t="s">
        <v>27</v>
      </c>
      <c r="K833" s="51"/>
      <c r="L833" s="51" t="b">
        <v>0</v>
      </c>
      <c r="M833" s="3"/>
      <c r="N833" s="3"/>
      <c r="O833" s="3"/>
      <c r="P833" s="3"/>
      <c r="Q833" s="3"/>
      <c r="R833" s="3"/>
      <c r="S833" s="3"/>
      <c r="T833" s="10" t="s">
        <v>125</v>
      </c>
      <c r="U833" s="10" t="b">
        <v>0</v>
      </c>
      <c r="V833" s="10" t="b">
        <v>0</v>
      </c>
      <c r="W833" s="25"/>
      <c r="X833" s="11"/>
      <c r="Y833" s="26"/>
      <c r="Z833" s="12"/>
      <c r="AA833" s="51"/>
      <c r="AB833" s="4"/>
      <c r="AC833" t="str">
        <f t="shared" si="61"/>
        <v>NO</v>
      </c>
      <c r="AD833" t="str">
        <f t="shared" si="62"/>
        <v>Material</v>
      </c>
      <c r="AE833" t="str">
        <f t="shared" si="63"/>
        <v>+Cartridge</v>
      </c>
      <c r="AF833" t="str">
        <f t="shared" si="64"/>
        <v>Material+Cartridge</v>
      </c>
    </row>
    <row r="834" spans="1:32" x14ac:dyDescent="0.25">
      <c r="A834" s="13" t="str">
        <f t="shared" si="65"/>
        <v>76910-2</v>
      </c>
      <c r="B834" s="50">
        <v>76910</v>
      </c>
      <c r="C834" s="51" t="s">
        <v>3115</v>
      </c>
      <c r="D834" s="50">
        <v>2</v>
      </c>
      <c r="E834" s="52">
        <v>1</v>
      </c>
      <c r="F834" s="53" t="s">
        <v>0</v>
      </c>
      <c r="G834" s="53">
        <v>43514</v>
      </c>
      <c r="H834" s="54">
        <v>1</v>
      </c>
      <c r="I834" s="52">
        <v>1</v>
      </c>
      <c r="J834" s="51" t="s">
        <v>20</v>
      </c>
      <c r="K834" s="51"/>
      <c r="L834" s="51" t="b">
        <v>0</v>
      </c>
      <c r="M834" s="13"/>
      <c r="N834" s="13"/>
      <c r="O834" s="13"/>
      <c r="P834" s="13"/>
      <c r="Q834" s="13"/>
      <c r="R834" s="13"/>
      <c r="S834" s="13"/>
      <c r="T834" s="15" t="s">
        <v>125</v>
      </c>
      <c r="U834" s="15" t="b">
        <v>0</v>
      </c>
      <c r="V834" s="15" t="b">
        <v>0</v>
      </c>
      <c r="W834" s="23"/>
      <c r="X834" s="16"/>
      <c r="Y834" s="24"/>
      <c r="Z834" s="17"/>
      <c r="AA834" s="51"/>
      <c r="AB834" s="4"/>
      <c r="AC834" t="str">
        <f t="shared" ref="AC834:AC897" si="66">IF(AND(OR(N834="yes",N834="NA"),OR(P834="yes",P834="NA",P834="Done"),OR(Q834="yes",Q834="NA")),"OK","NO")</f>
        <v>NO</v>
      </c>
      <c r="AD834" t="str">
        <f t="shared" ref="AD834:AD897" si="67">IF(OR(N834="",N834="NO"),"Material","")</f>
        <v>Material</v>
      </c>
      <c r="AE834" t="str">
        <f t="shared" ref="AE834:AE897" si="68">IF(OR(Q834="",Q834="NO"),"+Cartridge","")</f>
        <v>+Cartridge</v>
      </c>
      <c r="AF834" t="str">
        <f t="shared" ref="AF834:AF897" si="69">_xlfn.CONCAT(AD834,AE834)</f>
        <v>Material+Cartridge</v>
      </c>
    </row>
    <row r="835" spans="1:32" x14ac:dyDescent="0.25">
      <c r="A835" s="3" t="str">
        <f t="shared" si="65"/>
        <v>76910-21</v>
      </c>
      <c r="B835" s="50">
        <v>76910</v>
      </c>
      <c r="C835" s="51" t="s">
        <v>3115</v>
      </c>
      <c r="D835" s="50">
        <v>21</v>
      </c>
      <c r="E835" s="52">
        <v>1</v>
      </c>
      <c r="F835" s="53" t="s">
        <v>0</v>
      </c>
      <c r="G835" s="53">
        <v>43514</v>
      </c>
      <c r="H835" s="54">
        <v>1</v>
      </c>
      <c r="I835" s="52">
        <v>1</v>
      </c>
      <c r="J835" s="51" t="s">
        <v>20</v>
      </c>
      <c r="K835" s="51"/>
      <c r="L835" s="51" t="b">
        <v>0</v>
      </c>
      <c r="M835" s="3"/>
      <c r="N835" s="3"/>
      <c r="O835" s="3"/>
      <c r="P835" s="3"/>
      <c r="Q835" s="3"/>
      <c r="R835" s="3"/>
      <c r="S835" s="3"/>
      <c r="T835" s="10" t="s">
        <v>130</v>
      </c>
      <c r="U835" s="10" t="b">
        <v>0</v>
      </c>
      <c r="V835" s="10" t="b">
        <v>0</v>
      </c>
      <c r="W835" s="25"/>
      <c r="X835" s="11"/>
      <c r="Y835" s="26"/>
      <c r="Z835" s="12"/>
      <c r="AA835" s="51"/>
      <c r="AB835" s="4"/>
      <c r="AC835" t="str">
        <f t="shared" si="66"/>
        <v>NO</v>
      </c>
      <c r="AD835" t="str">
        <f t="shared" si="67"/>
        <v>Material</v>
      </c>
      <c r="AE835" t="str">
        <f t="shared" si="68"/>
        <v>+Cartridge</v>
      </c>
      <c r="AF835" t="str">
        <f t="shared" si="69"/>
        <v>Material+Cartridge</v>
      </c>
    </row>
    <row r="836" spans="1:32" x14ac:dyDescent="0.25">
      <c r="A836" s="13" t="str">
        <f t="shared" si="65"/>
        <v>76910-22</v>
      </c>
      <c r="B836" s="50">
        <v>76910</v>
      </c>
      <c r="C836" s="51" t="s">
        <v>3115</v>
      </c>
      <c r="D836" s="50">
        <v>22</v>
      </c>
      <c r="E836" s="52">
        <v>1</v>
      </c>
      <c r="F836" s="53" t="s">
        <v>0</v>
      </c>
      <c r="G836" s="53">
        <v>43514</v>
      </c>
      <c r="H836" s="54">
        <v>1</v>
      </c>
      <c r="I836" s="52">
        <v>1</v>
      </c>
      <c r="J836" s="51" t="s">
        <v>20</v>
      </c>
      <c r="K836" s="51"/>
      <c r="L836" s="51" t="b">
        <v>0</v>
      </c>
      <c r="M836" s="13"/>
      <c r="N836" s="13"/>
      <c r="O836" s="13"/>
      <c r="P836" s="13"/>
      <c r="Q836" s="13"/>
      <c r="R836" s="13"/>
      <c r="S836" s="13"/>
      <c r="T836" s="15" t="s">
        <v>125</v>
      </c>
      <c r="U836" s="15" t="b">
        <v>0</v>
      </c>
      <c r="V836" s="15" t="b">
        <v>0</v>
      </c>
      <c r="W836" s="23"/>
      <c r="X836" s="16"/>
      <c r="Y836" s="24"/>
      <c r="Z836" s="17"/>
      <c r="AA836" s="51"/>
      <c r="AB836" s="4"/>
      <c r="AC836" t="str">
        <f t="shared" si="66"/>
        <v>NO</v>
      </c>
      <c r="AD836" t="str">
        <f t="shared" si="67"/>
        <v>Material</v>
      </c>
      <c r="AE836" t="str">
        <f t="shared" si="68"/>
        <v>+Cartridge</v>
      </c>
      <c r="AF836" t="str">
        <f t="shared" si="69"/>
        <v>Material+Cartridge</v>
      </c>
    </row>
    <row r="837" spans="1:32" x14ac:dyDescent="0.25">
      <c r="A837" s="3" t="str">
        <f t="shared" si="65"/>
        <v>76910-23</v>
      </c>
      <c r="B837" s="50">
        <v>76910</v>
      </c>
      <c r="C837" s="51" t="s">
        <v>148</v>
      </c>
      <c r="D837" s="50">
        <v>23</v>
      </c>
      <c r="E837" s="52">
        <v>1</v>
      </c>
      <c r="F837" s="53" t="s">
        <v>0</v>
      </c>
      <c r="G837" s="53">
        <v>43514</v>
      </c>
      <c r="H837" s="54">
        <v>1</v>
      </c>
      <c r="I837" s="52">
        <v>1</v>
      </c>
      <c r="J837" s="51" t="s">
        <v>20</v>
      </c>
      <c r="K837" s="51"/>
      <c r="L837" s="51" t="b">
        <v>0</v>
      </c>
      <c r="M837" s="3"/>
      <c r="N837" s="3"/>
      <c r="O837" s="3"/>
      <c r="P837" s="3"/>
      <c r="Q837" s="3"/>
      <c r="R837" s="3"/>
      <c r="S837" s="3"/>
      <c r="T837" s="10" t="s">
        <v>125</v>
      </c>
      <c r="U837" s="10" t="b">
        <v>0</v>
      </c>
      <c r="V837" s="10" t="b">
        <v>0</v>
      </c>
      <c r="W837" s="25"/>
      <c r="X837" s="11"/>
      <c r="Y837" s="26"/>
      <c r="Z837" s="12"/>
      <c r="AA837" s="51"/>
      <c r="AB837" s="4"/>
      <c r="AC837" t="str">
        <f t="shared" si="66"/>
        <v>NO</v>
      </c>
      <c r="AD837" t="str">
        <f t="shared" si="67"/>
        <v>Material</v>
      </c>
      <c r="AE837" t="str">
        <f t="shared" si="68"/>
        <v>+Cartridge</v>
      </c>
      <c r="AF837" t="str">
        <f t="shared" si="69"/>
        <v>Material+Cartridge</v>
      </c>
    </row>
    <row r="838" spans="1:32" x14ac:dyDescent="0.25">
      <c r="A838" s="13" t="str">
        <f t="shared" si="65"/>
        <v>76910-24</v>
      </c>
      <c r="B838" s="50">
        <v>76910</v>
      </c>
      <c r="C838" s="51" t="s">
        <v>160</v>
      </c>
      <c r="D838" s="50">
        <v>24</v>
      </c>
      <c r="E838" s="52">
        <v>1</v>
      </c>
      <c r="F838" s="53" t="s">
        <v>0</v>
      </c>
      <c r="G838" s="53">
        <v>43514</v>
      </c>
      <c r="H838" s="54">
        <v>1</v>
      </c>
      <c r="I838" s="52">
        <v>1</v>
      </c>
      <c r="J838" s="51" t="s">
        <v>20</v>
      </c>
      <c r="K838" s="51"/>
      <c r="L838" s="51" t="b">
        <v>0</v>
      </c>
      <c r="M838" s="13"/>
      <c r="N838" s="13"/>
      <c r="O838" s="13"/>
      <c r="P838" s="13"/>
      <c r="Q838" s="13"/>
      <c r="R838" s="13"/>
      <c r="S838" s="13"/>
      <c r="T838" s="15" t="s">
        <v>125</v>
      </c>
      <c r="U838" s="15" t="b">
        <v>0</v>
      </c>
      <c r="V838" s="15" t="b">
        <v>0</v>
      </c>
      <c r="W838" s="23"/>
      <c r="X838" s="16"/>
      <c r="Y838" s="24"/>
      <c r="Z838" s="17"/>
      <c r="AA838" s="51"/>
      <c r="AB838" s="4"/>
      <c r="AC838" t="str">
        <f t="shared" si="66"/>
        <v>NO</v>
      </c>
      <c r="AD838" t="str">
        <f t="shared" si="67"/>
        <v>Material</v>
      </c>
      <c r="AE838" t="str">
        <f t="shared" si="68"/>
        <v>+Cartridge</v>
      </c>
      <c r="AF838" t="str">
        <f t="shared" si="69"/>
        <v>Material+Cartridge</v>
      </c>
    </row>
    <row r="839" spans="1:32" x14ac:dyDescent="0.25">
      <c r="A839" s="3" t="str">
        <f t="shared" si="65"/>
        <v>76910-25</v>
      </c>
      <c r="B839" s="50">
        <v>76910</v>
      </c>
      <c r="C839" s="51" t="s">
        <v>157</v>
      </c>
      <c r="D839" s="50">
        <v>25</v>
      </c>
      <c r="E839" s="52">
        <v>1</v>
      </c>
      <c r="F839" s="53" t="s">
        <v>0</v>
      </c>
      <c r="G839" s="53">
        <v>43514</v>
      </c>
      <c r="H839" s="54">
        <v>1</v>
      </c>
      <c r="I839" s="52">
        <v>1</v>
      </c>
      <c r="J839" s="51" t="s">
        <v>20</v>
      </c>
      <c r="K839" s="51"/>
      <c r="L839" s="51" t="b">
        <v>0</v>
      </c>
      <c r="M839" s="3"/>
      <c r="N839" s="3"/>
      <c r="O839" s="3"/>
      <c r="P839" s="3"/>
      <c r="Q839" s="3"/>
      <c r="R839" s="3"/>
      <c r="S839" s="3"/>
      <c r="T839" s="10" t="s">
        <v>125</v>
      </c>
      <c r="U839" s="10" t="b">
        <v>0</v>
      </c>
      <c r="V839" s="10" t="b">
        <v>0</v>
      </c>
      <c r="W839" s="25"/>
      <c r="X839" s="11"/>
      <c r="Y839" s="26"/>
      <c r="Z839" s="12"/>
      <c r="AA839" s="51"/>
      <c r="AB839" s="4"/>
      <c r="AC839" t="str">
        <f t="shared" si="66"/>
        <v>NO</v>
      </c>
      <c r="AD839" t="str">
        <f t="shared" si="67"/>
        <v>Material</v>
      </c>
      <c r="AE839" t="str">
        <f t="shared" si="68"/>
        <v>+Cartridge</v>
      </c>
      <c r="AF839" t="str">
        <f t="shared" si="69"/>
        <v>Material+Cartridge</v>
      </c>
    </row>
    <row r="840" spans="1:32" x14ac:dyDescent="0.25">
      <c r="A840" s="13" t="str">
        <f t="shared" si="65"/>
        <v>76910-26</v>
      </c>
      <c r="B840" s="50">
        <v>76910</v>
      </c>
      <c r="C840" s="51" t="s">
        <v>427</v>
      </c>
      <c r="D840" s="50">
        <v>26</v>
      </c>
      <c r="E840" s="52">
        <v>1</v>
      </c>
      <c r="F840" s="53" t="s">
        <v>0</v>
      </c>
      <c r="G840" s="53">
        <v>43514</v>
      </c>
      <c r="H840" s="54">
        <v>1</v>
      </c>
      <c r="I840" s="52">
        <v>1</v>
      </c>
      <c r="J840" s="51" t="s">
        <v>20</v>
      </c>
      <c r="K840" s="51"/>
      <c r="L840" s="51" t="b">
        <v>0</v>
      </c>
      <c r="M840" s="13"/>
      <c r="N840" s="13"/>
      <c r="O840" s="13"/>
      <c r="P840" s="13"/>
      <c r="Q840" s="13"/>
      <c r="R840" s="13"/>
      <c r="S840" s="13"/>
      <c r="T840" s="15" t="s">
        <v>125</v>
      </c>
      <c r="U840" s="15" t="b">
        <v>0</v>
      </c>
      <c r="V840" s="15" t="b">
        <v>0</v>
      </c>
      <c r="W840" s="23"/>
      <c r="X840" s="16"/>
      <c r="Y840" s="24"/>
      <c r="Z840" s="17"/>
      <c r="AA840" s="51"/>
      <c r="AB840" s="4"/>
      <c r="AC840" t="str">
        <f t="shared" si="66"/>
        <v>NO</v>
      </c>
      <c r="AD840" t="str">
        <f t="shared" si="67"/>
        <v>Material</v>
      </c>
      <c r="AE840" t="str">
        <f t="shared" si="68"/>
        <v>+Cartridge</v>
      </c>
      <c r="AF840" t="str">
        <f t="shared" si="69"/>
        <v>Material+Cartridge</v>
      </c>
    </row>
    <row r="841" spans="1:32" x14ac:dyDescent="0.25">
      <c r="A841" s="3" t="str">
        <f t="shared" si="65"/>
        <v>76910-28</v>
      </c>
      <c r="B841" s="50">
        <v>76910</v>
      </c>
      <c r="C841" s="51" t="s">
        <v>3115</v>
      </c>
      <c r="D841" s="50">
        <v>28</v>
      </c>
      <c r="E841" s="52">
        <v>1</v>
      </c>
      <c r="F841" s="53" t="s">
        <v>0</v>
      </c>
      <c r="G841" s="53">
        <v>43514</v>
      </c>
      <c r="H841" s="54">
        <v>1</v>
      </c>
      <c r="I841" s="52">
        <v>1</v>
      </c>
      <c r="J841" s="51" t="s">
        <v>20</v>
      </c>
      <c r="K841" s="51"/>
      <c r="L841" s="51" t="b">
        <v>0</v>
      </c>
      <c r="M841" s="3"/>
      <c r="N841" s="3"/>
      <c r="O841" s="3"/>
      <c r="P841" s="3"/>
      <c r="Q841" s="3"/>
      <c r="R841" s="3"/>
      <c r="S841" s="3"/>
      <c r="T841" s="10" t="s">
        <v>125</v>
      </c>
      <c r="U841" s="10" t="b">
        <v>0</v>
      </c>
      <c r="V841" s="10" t="b">
        <v>0</v>
      </c>
      <c r="W841" s="25"/>
      <c r="X841" s="11"/>
      <c r="Y841" s="26"/>
      <c r="Z841" s="12"/>
      <c r="AA841" s="51"/>
      <c r="AB841" s="4"/>
      <c r="AC841" t="str">
        <f t="shared" si="66"/>
        <v>NO</v>
      </c>
      <c r="AD841" t="str">
        <f t="shared" si="67"/>
        <v>Material</v>
      </c>
      <c r="AE841" t="str">
        <f t="shared" si="68"/>
        <v>+Cartridge</v>
      </c>
      <c r="AF841" t="str">
        <f t="shared" si="69"/>
        <v>Material+Cartridge</v>
      </c>
    </row>
    <row r="842" spans="1:32" x14ac:dyDescent="0.25">
      <c r="A842" s="13" t="str">
        <f t="shared" si="65"/>
        <v>76910-3</v>
      </c>
      <c r="B842" s="50">
        <v>76910</v>
      </c>
      <c r="C842" s="51" t="s">
        <v>148</v>
      </c>
      <c r="D842" s="50">
        <v>3</v>
      </c>
      <c r="E842" s="52">
        <v>1</v>
      </c>
      <c r="F842" s="53" t="s">
        <v>0</v>
      </c>
      <c r="G842" s="53">
        <v>43514</v>
      </c>
      <c r="H842" s="54">
        <v>1</v>
      </c>
      <c r="I842" s="52">
        <v>1</v>
      </c>
      <c r="J842" s="51" t="s">
        <v>20</v>
      </c>
      <c r="K842" s="51"/>
      <c r="L842" s="51" t="b">
        <v>0</v>
      </c>
      <c r="M842" s="13"/>
      <c r="N842" s="13"/>
      <c r="O842" s="13"/>
      <c r="P842" s="13"/>
      <c r="Q842" s="13"/>
      <c r="R842" s="13"/>
      <c r="S842" s="13"/>
      <c r="T842" s="15" t="s">
        <v>125</v>
      </c>
      <c r="U842" s="15" t="b">
        <v>0</v>
      </c>
      <c r="V842" s="15" t="b">
        <v>0</v>
      </c>
      <c r="W842" s="23"/>
      <c r="X842" s="16"/>
      <c r="Y842" s="24"/>
      <c r="Z842" s="17"/>
      <c r="AA842" s="51"/>
      <c r="AB842" s="4"/>
      <c r="AC842" t="str">
        <f t="shared" si="66"/>
        <v>NO</v>
      </c>
      <c r="AD842" t="str">
        <f t="shared" si="67"/>
        <v>Material</v>
      </c>
      <c r="AE842" t="str">
        <f t="shared" si="68"/>
        <v>+Cartridge</v>
      </c>
      <c r="AF842" t="str">
        <f t="shared" si="69"/>
        <v>Material+Cartridge</v>
      </c>
    </row>
    <row r="843" spans="1:32" x14ac:dyDescent="0.25">
      <c r="A843" s="3" t="str">
        <f t="shared" si="65"/>
        <v>76910-5</v>
      </c>
      <c r="B843" s="50">
        <v>76910</v>
      </c>
      <c r="C843" s="51" t="s">
        <v>2836</v>
      </c>
      <c r="D843" s="50">
        <v>5</v>
      </c>
      <c r="E843" s="52">
        <v>1</v>
      </c>
      <c r="F843" s="53" t="s">
        <v>0</v>
      </c>
      <c r="G843" s="53">
        <v>43514</v>
      </c>
      <c r="H843" s="54">
        <v>2</v>
      </c>
      <c r="I843" s="52">
        <v>1</v>
      </c>
      <c r="J843" s="51" t="s">
        <v>20</v>
      </c>
      <c r="K843" s="51"/>
      <c r="L843" s="51" t="b">
        <v>0</v>
      </c>
      <c r="M843" s="3"/>
      <c r="N843" s="3"/>
      <c r="O843" s="3"/>
      <c r="P843" s="3"/>
      <c r="Q843" s="3"/>
      <c r="R843" s="3"/>
      <c r="S843" s="3"/>
      <c r="T843" s="10" t="s">
        <v>125</v>
      </c>
      <c r="U843" s="10" t="b">
        <v>0</v>
      </c>
      <c r="V843" s="10" t="b">
        <v>0</v>
      </c>
      <c r="W843" s="25"/>
      <c r="X843" s="11"/>
      <c r="Y843" s="26"/>
      <c r="Z843" s="12"/>
      <c r="AA843" s="51"/>
      <c r="AB843" s="4"/>
      <c r="AC843" t="str">
        <f t="shared" si="66"/>
        <v>NO</v>
      </c>
      <c r="AD843" t="str">
        <f t="shared" si="67"/>
        <v>Material</v>
      </c>
      <c r="AE843" t="str">
        <f t="shared" si="68"/>
        <v>+Cartridge</v>
      </c>
      <c r="AF843" t="str">
        <f t="shared" si="69"/>
        <v>Material+Cartridge</v>
      </c>
    </row>
    <row r="844" spans="1:32" x14ac:dyDescent="0.25">
      <c r="A844" s="13" t="str">
        <f t="shared" si="65"/>
        <v>76910-6</v>
      </c>
      <c r="B844" s="50">
        <v>76910</v>
      </c>
      <c r="C844" s="51" t="s">
        <v>260</v>
      </c>
      <c r="D844" s="50">
        <v>6</v>
      </c>
      <c r="E844" s="52">
        <v>1</v>
      </c>
      <c r="F844" s="53" t="s">
        <v>0</v>
      </c>
      <c r="G844" s="53">
        <v>43514</v>
      </c>
      <c r="H844" s="54">
        <v>1</v>
      </c>
      <c r="I844" s="52">
        <v>1</v>
      </c>
      <c r="J844" s="51" t="s">
        <v>20</v>
      </c>
      <c r="K844" s="51" t="s">
        <v>208</v>
      </c>
      <c r="L844" s="51" t="b">
        <v>0</v>
      </c>
      <c r="M844" s="13"/>
      <c r="N844" s="13"/>
      <c r="O844" s="13"/>
      <c r="P844" s="13"/>
      <c r="Q844" s="13" t="s">
        <v>125</v>
      </c>
      <c r="R844" s="13"/>
      <c r="S844" s="13"/>
      <c r="T844" s="15" t="s">
        <v>125</v>
      </c>
      <c r="U844" s="15" t="b">
        <v>0</v>
      </c>
      <c r="V844" s="15" t="b">
        <v>0</v>
      </c>
      <c r="W844" s="23"/>
      <c r="X844" s="16"/>
      <c r="Y844" s="24"/>
      <c r="Z844" s="24"/>
      <c r="AA844" s="51"/>
      <c r="AB844" s="4"/>
      <c r="AC844" t="str">
        <f t="shared" si="66"/>
        <v>NO</v>
      </c>
      <c r="AD844" t="str">
        <f t="shared" si="67"/>
        <v>Material</v>
      </c>
      <c r="AE844" t="str">
        <f t="shared" si="68"/>
        <v/>
      </c>
      <c r="AF844" t="str">
        <f t="shared" si="69"/>
        <v>Material</v>
      </c>
    </row>
    <row r="845" spans="1:32" x14ac:dyDescent="0.25">
      <c r="A845" s="3" t="str">
        <f t="shared" si="65"/>
        <v>76910-7</v>
      </c>
      <c r="B845" s="50">
        <v>76910</v>
      </c>
      <c r="C845" s="51" t="s">
        <v>260</v>
      </c>
      <c r="D845" s="50">
        <v>7</v>
      </c>
      <c r="E845" s="52">
        <v>1</v>
      </c>
      <c r="F845" s="53" t="s">
        <v>0</v>
      </c>
      <c r="G845" s="53">
        <v>43514</v>
      </c>
      <c r="H845" s="54">
        <v>1</v>
      </c>
      <c r="I845" s="52">
        <v>1</v>
      </c>
      <c r="J845" s="51" t="s">
        <v>20</v>
      </c>
      <c r="K845" s="51"/>
      <c r="L845" s="51" t="b">
        <v>0</v>
      </c>
      <c r="M845" s="3"/>
      <c r="N845" s="3"/>
      <c r="O845" s="3"/>
      <c r="P845" s="3"/>
      <c r="Q845" s="3" t="s">
        <v>125</v>
      </c>
      <c r="R845" s="3"/>
      <c r="S845" s="3"/>
      <c r="T845" s="10" t="s">
        <v>125</v>
      </c>
      <c r="U845" s="10" t="b">
        <v>0</v>
      </c>
      <c r="V845" s="10" t="b">
        <v>0</v>
      </c>
      <c r="W845" s="25"/>
      <c r="X845" s="11"/>
      <c r="Y845" s="26"/>
      <c r="Z845" s="26"/>
      <c r="AA845" s="51"/>
      <c r="AB845" s="4"/>
      <c r="AC845" t="str">
        <f t="shared" si="66"/>
        <v>NO</v>
      </c>
      <c r="AD845" t="str">
        <f t="shared" si="67"/>
        <v>Material</v>
      </c>
      <c r="AE845" t="str">
        <f t="shared" si="68"/>
        <v/>
      </c>
      <c r="AF845" t="str">
        <f t="shared" si="69"/>
        <v>Material</v>
      </c>
    </row>
    <row r="846" spans="1:32" x14ac:dyDescent="0.25">
      <c r="A846" s="13" t="str">
        <f t="shared" si="65"/>
        <v>76910-8</v>
      </c>
      <c r="B846" s="50">
        <v>76910</v>
      </c>
      <c r="C846" s="51" t="s">
        <v>339</v>
      </c>
      <c r="D846" s="50">
        <v>8</v>
      </c>
      <c r="E846" s="52">
        <v>1</v>
      </c>
      <c r="F846" s="53" t="s">
        <v>0</v>
      </c>
      <c r="G846" s="53">
        <v>43514</v>
      </c>
      <c r="H846" s="54">
        <v>1</v>
      </c>
      <c r="I846" s="52">
        <v>1</v>
      </c>
      <c r="J846" s="51" t="s">
        <v>20</v>
      </c>
      <c r="K846" s="51"/>
      <c r="L846" s="51" t="b">
        <v>0</v>
      </c>
      <c r="M846" s="13"/>
      <c r="N846" s="13"/>
      <c r="O846" s="13"/>
      <c r="P846" s="13"/>
      <c r="Q846" s="13" t="s">
        <v>125</v>
      </c>
      <c r="R846" s="13"/>
      <c r="S846" s="13"/>
      <c r="T846" s="15" t="s">
        <v>125</v>
      </c>
      <c r="U846" s="15" t="b">
        <v>0</v>
      </c>
      <c r="V846" s="15" t="b">
        <v>0</v>
      </c>
      <c r="W846" s="23"/>
      <c r="X846" s="16"/>
      <c r="Y846" s="24"/>
      <c r="Z846" s="24"/>
      <c r="AA846" s="51"/>
      <c r="AB846" s="4"/>
      <c r="AC846" t="str">
        <f t="shared" si="66"/>
        <v>NO</v>
      </c>
      <c r="AD846" t="str">
        <f t="shared" si="67"/>
        <v>Material</v>
      </c>
      <c r="AE846" t="str">
        <f t="shared" si="68"/>
        <v/>
      </c>
      <c r="AF846" t="str">
        <f t="shared" si="69"/>
        <v>Material</v>
      </c>
    </row>
    <row r="847" spans="1:32" x14ac:dyDescent="0.25">
      <c r="A847" s="3" t="str">
        <f t="shared" si="65"/>
        <v>76910-9</v>
      </c>
      <c r="B847" s="50">
        <v>76910</v>
      </c>
      <c r="C847" s="51" t="s">
        <v>339</v>
      </c>
      <c r="D847" s="50">
        <v>9</v>
      </c>
      <c r="E847" s="52">
        <v>1</v>
      </c>
      <c r="F847" s="53" t="s">
        <v>0</v>
      </c>
      <c r="G847" s="53">
        <v>43514</v>
      </c>
      <c r="H847" s="54">
        <v>1</v>
      </c>
      <c r="I847" s="52">
        <v>1</v>
      </c>
      <c r="J847" s="51" t="s">
        <v>20</v>
      </c>
      <c r="K847" s="51"/>
      <c r="L847" s="51" t="b">
        <v>0</v>
      </c>
      <c r="M847" s="3"/>
      <c r="N847" s="3"/>
      <c r="O847" s="3"/>
      <c r="P847" s="3"/>
      <c r="Q847" s="3" t="s">
        <v>125</v>
      </c>
      <c r="R847" s="3"/>
      <c r="S847" s="3"/>
      <c r="T847" s="10" t="s">
        <v>125</v>
      </c>
      <c r="U847" s="10" t="b">
        <v>0</v>
      </c>
      <c r="V847" s="10" t="b">
        <v>0</v>
      </c>
      <c r="W847" s="25"/>
      <c r="X847" s="11"/>
      <c r="Y847" s="26"/>
      <c r="Z847" s="12"/>
      <c r="AA847" s="51"/>
      <c r="AB847" s="4"/>
      <c r="AC847" t="str">
        <f t="shared" si="66"/>
        <v>NO</v>
      </c>
      <c r="AD847" t="str">
        <f t="shared" si="67"/>
        <v>Material</v>
      </c>
      <c r="AE847" t="str">
        <f t="shared" si="68"/>
        <v/>
      </c>
      <c r="AF847" t="str">
        <f t="shared" si="69"/>
        <v>Material</v>
      </c>
    </row>
    <row r="848" spans="1:32" x14ac:dyDescent="0.25">
      <c r="A848" s="13" t="str">
        <f t="shared" si="65"/>
        <v>76914-1</v>
      </c>
      <c r="B848" s="50">
        <v>76914</v>
      </c>
      <c r="C848" s="51" t="s">
        <v>352</v>
      </c>
      <c r="D848" s="50">
        <v>1</v>
      </c>
      <c r="E848" s="52">
        <v>1</v>
      </c>
      <c r="F848" s="53" t="s">
        <v>18</v>
      </c>
      <c r="G848" s="53">
        <v>43544</v>
      </c>
      <c r="H848" s="54">
        <v>1</v>
      </c>
      <c r="I848" s="52">
        <v>12</v>
      </c>
      <c r="J848" s="51" t="s">
        <v>31</v>
      </c>
      <c r="K848" s="51"/>
      <c r="L848" s="51" t="b">
        <v>0</v>
      </c>
      <c r="M848" s="13" t="s">
        <v>126</v>
      </c>
      <c r="N848" s="13"/>
      <c r="O848" s="13" t="s">
        <v>143</v>
      </c>
      <c r="P848" s="13" t="s">
        <v>143</v>
      </c>
      <c r="Q848" s="13"/>
      <c r="R848" s="13"/>
      <c r="S848" s="13"/>
      <c r="T848" s="15" t="s">
        <v>125</v>
      </c>
      <c r="U848" s="15" t="b">
        <v>1</v>
      </c>
      <c r="V848" s="15" t="b">
        <v>0</v>
      </c>
      <c r="W848" s="23">
        <v>43501.440092592595</v>
      </c>
      <c r="X848" s="16"/>
      <c r="Y848" s="24"/>
      <c r="Z848" s="17"/>
      <c r="AA848" s="51"/>
      <c r="AB848" s="4"/>
      <c r="AC848" t="str">
        <f t="shared" si="66"/>
        <v>NO</v>
      </c>
      <c r="AD848" t="str">
        <f t="shared" si="67"/>
        <v>Material</v>
      </c>
      <c r="AE848" t="str">
        <f t="shared" si="68"/>
        <v>+Cartridge</v>
      </c>
      <c r="AF848" t="str">
        <f t="shared" si="69"/>
        <v>Material+Cartridge</v>
      </c>
    </row>
    <row r="849" spans="1:32" x14ac:dyDescent="0.25">
      <c r="A849" s="3" t="str">
        <f t="shared" si="65"/>
        <v>76938-10</v>
      </c>
      <c r="B849" s="50">
        <v>76938</v>
      </c>
      <c r="C849" s="51" t="s">
        <v>127</v>
      </c>
      <c r="D849" s="50">
        <v>10</v>
      </c>
      <c r="E849" s="52">
        <v>1</v>
      </c>
      <c r="F849" s="53" t="s">
        <v>18</v>
      </c>
      <c r="G849" s="53">
        <v>43510</v>
      </c>
      <c r="H849" s="54">
        <v>1</v>
      </c>
      <c r="I849" s="52">
        <v>12</v>
      </c>
      <c r="J849" s="51" t="s">
        <v>20</v>
      </c>
      <c r="K849" s="51"/>
      <c r="L849" s="51" t="b">
        <v>0</v>
      </c>
      <c r="M849" s="3"/>
      <c r="N849" s="3"/>
      <c r="O849" s="3"/>
      <c r="P849" s="3"/>
      <c r="Q849" s="3"/>
      <c r="R849" s="3"/>
      <c r="S849" s="3"/>
      <c r="T849" s="10" t="s">
        <v>125</v>
      </c>
      <c r="U849" s="10" t="b">
        <v>0</v>
      </c>
      <c r="V849" s="10" t="b">
        <v>0</v>
      </c>
      <c r="W849" s="25"/>
      <c r="X849" s="11"/>
      <c r="Y849" s="26"/>
      <c r="Z849" s="12"/>
      <c r="AA849" s="51"/>
      <c r="AB849" s="4"/>
      <c r="AC849" t="str">
        <f t="shared" si="66"/>
        <v>NO</v>
      </c>
      <c r="AD849" t="str">
        <f t="shared" si="67"/>
        <v>Material</v>
      </c>
      <c r="AE849" t="str">
        <f t="shared" si="68"/>
        <v>+Cartridge</v>
      </c>
      <c r="AF849" t="str">
        <f t="shared" si="69"/>
        <v>Material+Cartridge</v>
      </c>
    </row>
    <row r="850" spans="1:32" x14ac:dyDescent="0.25">
      <c r="A850" s="13" t="str">
        <f t="shared" si="65"/>
        <v>76938-9</v>
      </c>
      <c r="B850" s="50">
        <v>76938</v>
      </c>
      <c r="C850" s="51" t="s">
        <v>127</v>
      </c>
      <c r="D850" s="50">
        <v>9</v>
      </c>
      <c r="E850" s="52">
        <v>1</v>
      </c>
      <c r="F850" s="53" t="s">
        <v>18</v>
      </c>
      <c r="G850" s="53">
        <v>43510</v>
      </c>
      <c r="H850" s="54">
        <v>1</v>
      </c>
      <c r="I850" s="52">
        <v>12</v>
      </c>
      <c r="J850" s="51" t="s">
        <v>20</v>
      </c>
      <c r="K850" s="51"/>
      <c r="L850" s="51" t="b">
        <v>0</v>
      </c>
      <c r="M850" s="13"/>
      <c r="N850" s="13"/>
      <c r="O850" s="13"/>
      <c r="P850" s="13"/>
      <c r="Q850" s="13"/>
      <c r="R850" s="13"/>
      <c r="S850" s="13"/>
      <c r="T850" s="15" t="s">
        <v>125</v>
      </c>
      <c r="U850" s="15" t="b">
        <v>0</v>
      </c>
      <c r="V850" s="15" t="b">
        <v>0</v>
      </c>
      <c r="W850" s="15"/>
      <c r="X850" s="16"/>
      <c r="Y850" s="24"/>
      <c r="Z850" s="17"/>
      <c r="AA850" s="51"/>
      <c r="AB850" s="4"/>
      <c r="AC850" t="str">
        <f t="shared" si="66"/>
        <v>NO</v>
      </c>
      <c r="AD850" t="str">
        <f t="shared" si="67"/>
        <v>Material</v>
      </c>
      <c r="AE850" t="str">
        <f t="shared" si="68"/>
        <v>+Cartridge</v>
      </c>
      <c r="AF850" t="str">
        <f t="shared" si="69"/>
        <v>Material+Cartridge</v>
      </c>
    </row>
    <row r="851" spans="1:32" x14ac:dyDescent="0.25">
      <c r="A851" s="3" t="str">
        <f t="shared" si="65"/>
        <v>76939-2</v>
      </c>
      <c r="B851" s="50">
        <v>76939</v>
      </c>
      <c r="C851" s="51" t="s">
        <v>231</v>
      </c>
      <c r="D851" s="50">
        <v>2</v>
      </c>
      <c r="E851" s="52">
        <v>1</v>
      </c>
      <c r="F851" s="53" t="s">
        <v>19</v>
      </c>
      <c r="G851" s="53">
        <v>43508</v>
      </c>
      <c r="H851" s="54">
        <v>1</v>
      </c>
      <c r="I851" s="52">
        <v>12</v>
      </c>
      <c r="J851" s="51" t="s">
        <v>20</v>
      </c>
      <c r="K851" s="51"/>
      <c r="L851" s="51" t="b">
        <v>0</v>
      </c>
      <c r="M851" s="3" t="s">
        <v>126</v>
      </c>
      <c r="N851" s="3"/>
      <c r="O851" s="3"/>
      <c r="P851" s="3" t="s">
        <v>143</v>
      </c>
      <c r="Q851" s="3"/>
      <c r="R851" s="3"/>
      <c r="S851" s="3" t="s">
        <v>126</v>
      </c>
      <c r="T851" s="10" t="s">
        <v>125</v>
      </c>
      <c r="U851" s="10" t="b">
        <v>0</v>
      </c>
      <c r="V851" s="10" t="b">
        <v>0</v>
      </c>
      <c r="W851" s="10"/>
      <c r="X851" s="11"/>
      <c r="Y851" s="26"/>
      <c r="Z851" s="12"/>
      <c r="AA851" s="51"/>
      <c r="AB851" s="4"/>
      <c r="AC851" t="str">
        <f t="shared" si="66"/>
        <v>NO</v>
      </c>
      <c r="AD851" t="str">
        <f t="shared" si="67"/>
        <v>Material</v>
      </c>
      <c r="AE851" t="str">
        <f t="shared" si="68"/>
        <v>+Cartridge</v>
      </c>
      <c r="AF851" t="str">
        <f t="shared" si="69"/>
        <v>Material+Cartridge</v>
      </c>
    </row>
    <row r="852" spans="1:32" x14ac:dyDescent="0.25">
      <c r="A852" s="13" t="str">
        <f t="shared" si="65"/>
        <v>76939-3</v>
      </c>
      <c r="B852" s="50">
        <v>76939</v>
      </c>
      <c r="C852" s="51" t="s">
        <v>232</v>
      </c>
      <c r="D852" s="50">
        <v>3</v>
      </c>
      <c r="E852" s="52">
        <v>1</v>
      </c>
      <c r="F852" s="53" t="s">
        <v>19</v>
      </c>
      <c r="G852" s="53">
        <v>43508</v>
      </c>
      <c r="H852" s="54">
        <v>2</v>
      </c>
      <c r="I852" s="52">
        <v>12</v>
      </c>
      <c r="J852" s="51" t="s">
        <v>20</v>
      </c>
      <c r="K852" s="51"/>
      <c r="L852" s="51" t="b">
        <v>0</v>
      </c>
      <c r="M852" s="13" t="s">
        <v>126</v>
      </c>
      <c r="N852" s="13"/>
      <c r="O852" s="13"/>
      <c r="P852" s="13" t="s">
        <v>143</v>
      </c>
      <c r="Q852" s="13"/>
      <c r="R852" s="13"/>
      <c r="S852" s="13" t="s">
        <v>126</v>
      </c>
      <c r="T852" s="15" t="s">
        <v>125</v>
      </c>
      <c r="U852" s="15" t="b">
        <v>0</v>
      </c>
      <c r="V852" s="15" t="b">
        <v>0</v>
      </c>
      <c r="W852" s="15"/>
      <c r="X852" s="16"/>
      <c r="Y852" s="24"/>
      <c r="Z852" s="17"/>
      <c r="AA852" s="51"/>
      <c r="AB852" s="4"/>
      <c r="AC852" t="str">
        <f t="shared" si="66"/>
        <v>NO</v>
      </c>
      <c r="AD852" t="str">
        <f t="shared" si="67"/>
        <v>Material</v>
      </c>
      <c r="AE852" t="str">
        <f t="shared" si="68"/>
        <v>+Cartridge</v>
      </c>
      <c r="AF852" t="str">
        <f t="shared" si="69"/>
        <v>Material+Cartridge</v>
      </c>
    </row>
    <row r="853" spans="1:32" x14ac:dyDescent="0.25">
      <c r="A853" s="3" t="str">
        <f t="shared" si="65"/>
        <v>76939-4</v>
      </c>
      <c r="B853" s="50">
        <v>76939</v>
      </c>
      <c r="C853" s="51" t="s">
        <v>3119</v>
      </c>
      <c r="D853" s="50">
        <v>4</v>
      </c>
      <c r="E853" s="52">
        <v>1</v>
      </c>
      <c r="F853" s="53" t="s">
        <v>19</v>
      </c>
      <c r="G853" s="53">
        <v>43508</v>
      </c>
      <c r="H853" s="54">
        <v>3</v>
      </c>
      <c r="I853" s="52">
        <v>12</v>
      </c>
      <c r="J853" s="51" t="s">
        <v>20</v>
      </c>
      <c r="K853" s="51"/>
      <c r="L853" s="51" t="b">
        <v>0</v>
      </c>
      <c r="M853" s="3" t="s">
        <v>126</v>
      </c>
      <c r="N853" s="3"/>
      <c r="O853" s="3"/>
      <c r="P853" s="3" t="s">
        <v>143</v>
      </c>
      <c r="Q853" s="3"/>
      <c r="R853" s="3"/>
      <c r="S853" s="3" t="s">
        <v>126</v>
      </c>
      <c r="T853" s="10" t="s">
        <v>125</v>
      </c>
      <c r="U853" s="10" t="b">
        <v>0</v>
      </c>
      <c r="V853" s="10" t="b">
        <v>0</v>
      </c>
      <c r="W853" s="10"/>
      <c r="X853" s="11"/>
      <c r="Y853" s="26"/>
      <c r="Z853" s="12"/>
      <c r="AA853" s="51"/>
      <c r="AB853" s="4"/>
      <c r="AC853" t="str">
        <f t="shared" si="66"/>
        <v>NO</v>
      </c>
      <c r="AD853" t="str">
        <f t="shared" si="67"/>
        <v>Material</v>
      </c>
      <c r="AE853" t="str">
        <f t="shared" si="68"/>
        <v>+Cartridge</v>
      </c>
      <c r="AF853" t="str">
        <f t="shared" si="69"/>
        <v>Material+Cartridge</v>
      </c>
    </row>
    <row r="854" spans="1:32" x14ac:dyDescent="0.25">
      <c r="A854" s="13" t="str">
        <f t="shared" si="65"/>
        <v>76943-1</v>
      </c>
      <c r="B854" s="50">
        <v>76943</v>
      </c>
      <c r="C854" s="51" t="s">
        <v>3120</v>
      </c>
      <c r="D854" s="50">
        <v>1</v>
      </c>
      <c r="E854" s="52">
        <v>1</v>
      </c>
      <c r="F854" s="53" t="s">
        <v>19</v>
      </c>
      <c r="G854" s="53">
        <v>43518</v>
      </c>
      <c r="H854" s="54">
        <v>1</v>
      </c>
      <c r="I854" s="52">
        <v>7</v>
      </c>
      <c r="J854" s="51" t="s">
        <v>27</v>
      </c>
      <c r="K854" s="51"/>
      <c r="L854" s="51" t="b">
        <v>0</v>
      </c>
      <c r="M854" s="13"/>
      <c r="N854" s="13"/>
      <c r="O854" s="13"/>
      <c r="P854" s="13"/>
      <c r="Q854" s="13" t="s">
        <v>125</v>
      </c>
      <c r="R854" s="13"/>
      <c r="S854" s="13"/>
      <c r="T854" s="15" t="s">
        <v>125</v>
      </c>
      <c r="U854" s="15" t="b">
        <v>0</v>
      </c>
      <c r="V854" s="15" t="b">
        <v>0</v>
      </c>
      <c r="W854" s="15"/>
      <c r="X854" s="16"/>
      <c r="Y854" s="24"/>
      <c r="Z854" s="17"/>
      <c r="AA854" s="51"/>
      <c r="AB854" s="4"/>
      <c r="AC854" t="str">
        <f t="shared" si="66"/>
        <v>NO</v>
      </c>
      <c r="AD854" t="str">
        <f t="shared" si="67"/>
        <v>Material</v>
      </c>
      <c r="AE854" t="str">
        <f t="shared" si="68"/>
        <v/>
      </c>
      <c r="AF854" t="str">
        <f t="shared" si="69"/>
        <v>Material</v>
      </c>
    </row>
    <row r="855" spans="1:32" x14ac:dyDescent="0.25">
      <c r="A855" s="3" t="str">
        <f t="shared" si="65"/>
        <v>76943-2</v>
      </c>
      <c r="B855" s="50">
        <v>76943</v>
      </c>
      <c r="C855" s="51" t="s">
        <v>3120</v>
      </c>
      <c r="D855" s="50">
        <v>2</v>
      </c>
      <c r="E855" s="52">
        <v>1</v>
      </c>
      <c r="F855" s="53" t="s">
        <v>19</v>
      </c>
      <c r="G855" s="53">
        <v>43518</v>
      </c>
      <c r="H855" s="54">
        <v>1</v>
      </c>
      <c r="I855" s="52">
        <v>7</v>
      </c>
      <c r="J855" s="51" t="s">
        <v>27</v>
      </c>
      <c r="K855" s="51"/>
      <c r="L855" s="51" t="b">
        <v>0</v>
      </c>
      <c r="M855" s="3"/>
      <c r="N855" s="3"/>
      <c r="O855" s="3"/>
      <c r="P855" s="3"/>
      <c r="Q855" s="3" t="s">
        <v>125</v>
      </c>
      <c r="R855" s="3"/>
      <c r="S855" s="3"/>
      <c r="T855" s="10" t="s">
        <v>125</v>
      </c>
      <c r="U855" s="10" t="b">
        <v>0</v>
      </c>
      <c r="V855" s="10" t="b">
        <v>0</v>
      </c>
      <c r="W855" s="25"/>
      <c r="X855" s="11"/>
      <c r="Y855" s="26"/>
      <c r="Z855" s="26"/>
      <c r="AA855" s="51"/>
      <c r="AB855" s="4"/>
      <c r="AC855" t="str">
        <f t="shared" si="66"/>
        <v>NO</v>
      </c>
      <c r="AD855" t="str">
        <f t="shared" si="67"/>
        <v>Material</v>
      </c>
      <c r="AE855" t="str">
        <f t="shared" si="68"/>
        <v/>
      </c>
      <c r="AF855" t="str">
        <f t="shared" si="69"/>
        <v>Material</v>
      </c>
    </row>
    <row r="856" spans="1:32" x14ac:dyDescent="0.25">
      <c r="A856" s="13" t="str">
        <f t="shared" si="65"/>
        <v>76963-1</v>
      </c>
      <c r="B856" s="50">
        <v>76963</v>
      </c>
      <c r="C856" s="51" t="s">
        <v>3121</v>
      </c>
      <c r="D856" s="50">
        <v>1</v>
      </c>
      <c r="E856" s="52">
        <v>1</v>
      </c>
      <c r="F856" s="53" t="s">
        <v>18</v>
      </c>
      <c r="G856" s="53">
        <v>43517</v>
      </c>
      <c r="H856" s="54">
        <v>2</v>
      </c>
      <c r="I856" s="52">
        <v>7</v>
      </c>
      <c r="J856" s="51" t="s">
        <v>27</v>
      </c>
      <c r="K856" s="51"/>
      <c r="L856" s="51" t="b">
        <v>0</v>
      </c>
      <c r="M856" s="13"/>
      <c r="N856" s="13"/>
      <c r="O856" s="13"/>
      <c r="P856" s="13"/>
      <c r="Q856" s="13" t="s">
        <v>125</v>
      </c>
      <c r="R856" s="13"/>
      <c r="S856" s="13"/>
      <c r="T856" s="15" t="s">
        <v>125</v>
      </c>
      <c r="U856" s="15" t="b">
        <v>0</v>
      </c>
      <c r="V856" s="15" t="b">
        <v>0</v>
      </c>
      <c r="W856" s="23"/>
      <c r="X856" s="16"/>
      <c r="Y856" s="24"/>
      <c r="Z856" s="24"/>
      <c r="AA856" s="51"/>
      <c r="AB856" s="4"/>
      <c r="AC856" t="str">
        <f t="shared" si="66"/>
        <v>NO</v>
      </c>
      <c r="AD856" t="str">
        <f t="shared" si="67"/>
        <v>Material</v>
      </c>
      <c r="AE856" t="str">
        <f t="shared" si="68"/>
        <v/>
      </c>
      <c r="AF856" t="str">
        <f t="shared" si="69"/>
        <v>Material</v>
      </c>
    </row>
    <row r="857" spans="1:32" x14ac:dyDescent="0.25">
      <c r="A857" s="3" t="str">
        <f t="shared" si="65"/>
        <v>76963-2</v>
      </c>
      <c r="B857" s="50">
        <v>76963</v>
      </c>
      <c r="C857" s="51" t="s">
        <v>3121</v>
      </c>
      <c r="D857" s="50">
        <v>2</v>
      </c>
      <c r="E857" s="52">
        <v>1</v>
      </c>
      <c r="F857" s="53" t="s">
        <v>18</v>
      </c>
      <c r="G857" s="53">
        <v>43517</v>
      </c>
      <c r="H857" s="54">
        <v>1</v>
      </c>
      <c r="I857" s="52">
        <v>7</v>
      </c>
      <c r="J857" s="51" t="s">
        <v>27</v>
      </c>
      <c r="K857" s="51"/>
      <c r="L857" s="51" t="b">
        <v>0</v>
      </c>
      <c r="M857" s="3"/>
      <c r="N857" s="3"/>
      <c r="O857" s="3"/>
      <c r="P857" s="3"/>
      <c r="Q857" s="3" t="s">
        <v>125</v>
      </c>
      <c r="R857" s="3"/>
      <c r="S857" s="3"/>
      <c r="T857" s="10" t="s">
        <v>125</v>
      </c>
      <c r="U857" s="10" t="b">
        <v>0</v>
      </c>
      <c r="V857" s="10" t="b">
        <v>0</v>
      </c>
      <c r="W857" s="25"/>
      <c r="X857" s="11"/>
      <c r="Y857" s="26"/>
      <c r="Z857" s="26"/>
      <c r="AA857" s="51"/>
      <c r="AB857" s="4"/>
      <c r="AC857" t="str">
        <f t="shared" si="66"/>
        <v>NO</v>
      </c>
      <c r="AD857" t="str">
        <f t="shared" si="67"/>
        <v>Material</v>
      </c>
      <c r="AE857" t="str">
        <f t="shared" si="68"/>
        <v/>
      </c>
      <c r="AF857" t="str">
        <f t="shared" si="69"/>
        <v>Material</v>
      </c>
    </row>
    <row r="858" spans="1:32" x14ac:dyDescent="0.25">
      <c r="A858" s="13" t="str">
        <f t="shared" si="65"/>
        <v>76963-3</v>
      </c>
      <c r="B858" s="50">
        <v>76963</v>
      </c>
      <c r="C858" s="51" t="s">
        <v>3121</v>
      </c>
      <c r="D858" s="50">
        <v>3</v>
      </c>
      <c r="E858" s="52">
        <v>1</v>
      </c>
      <c r="F858" s="53" t="s">
        <v>18</v>
      </c>
      <c r="G858" s="53">
        <v>43517</v>
      </c>
      <c r="H858" s="54">
        <v>1</v>
      </c>
      <c r="I858" s="52">
        <v>7</v>
      </c>
      <c r="J858" s="51" t="s">
        <v>27</v>
      </c>
      <c r="K858" s="51"/>
      <c r="L858" s="51" t="b">
        <v>0</v>
      </c>
      <c r="M858" s="13"/>
      <c r="N858" s="13"/>
      <c r="O858" s="13"/>
      <c r="P858" s="13"/>
      <c r="Q858" s="13" t="s">
        <v>125</v>
      </c>
      <c r="R858" s="13"/>
      <c r="S858" s="13"/>
      <c r="T858" s="15" t="s">
        <v>125</v>
      </c>
      <c r="U858" s="15" t="b">
        <v>0</v>
      </c>
      <c r="V858" s="15" t="b">
        <v>0</v>
      </c>
      <c r="W858" s="15"/>
      <c r="X858" s="16"/>
      <c r="Y858" s="24"/>
      <c r="Z858" s="24"/>
      <c r="AA858" s="51"/>
      <c r="AB858" s="4"/>
      <c r="AC858" t="str">
        <f t="shared" si="66"/>
        <v>NO</v>
      </c>
      <c r="AD858" t="str">
        <f t="shared" si="67"/>
        <v>Material</v>
      </c>
      <c r="AE858" t="str">
        <f t="shared" si="68"/>
        <v/>
      </c>
      <c r="AF858" t="str">
        <f t="shared" si="69"/>
        <v>Material</v>
      </c>
    </row>
    <row r="859" spans="1:32" x14ac:dyDescent="0.25">
      <c r="A859" s="3" t="str">
        <f t="shared" si="65"/>
        <v>76963-4</v>
      </c>
      <c r="B859" s="50">
        <v>76963</v>
      </c>
      <c r="C859" s="51" t="s">
        <v>3121</v>
      </c>
      <c r="D859" s="50">
        <v>4</v>
      </c>
      <c r="E859" s="52">
        <v>1</v>
      </c>
      <c r="F859" s="53" t="s">
        <v>18</v>
      </c>
      <c r="G859" s="53">
        <v>43517</v>
      </c>
      <c r="H859" s="54">
        <v>5</v>
      </c>
      <c r="I859" s="52">
        <v>7</v>
      </c>
      <c r="J859" s="51" t="s">
        <v>27</v>
      </c>
      <c r="K859" s="51"/>
      <c r="L859" s="51" t="b">
        <v>0</v>
      </c>
      <c r="M859" s="3"/>
      <c r="N859" s="3"/>
      <c r="O859" s="3"/>
      <c r="P859" s="3"/>
      <c r="Q859" s="3" t="s">
        <v>125</v>
      </c>
      <c r="R859" s="3"/>
      <c r="S859" s="3"/>
      <c r="T859" s="10" t="s">
        <v>125</v>
      </c>
      <c r="U859" s="10" t="b">
        <v>0</v>
      </c>
      <c r="V859" s="10" t="b">
        <v>0</v>
      </c>
      <c r="W859" s="10"/>
      <c r="X859" s="11"/>
      <c r="Y859" s="26"/>
      <c r="Z859" s="26"/>
      <c r="AA859" s="51"/>
      <c r="AB859" s="4"/>
      <c r="AC859" t="str">
        <f t="shared" si="66"/>
        <v>NO</v>
      </c>
      <c r="AD859" t="str">
        <f t="shared" si="67"/>
        <v>Material</v>
      </c>
      <c r="AE859" t="str">
        <f t="shared" si="68"/>
        <v/>
      </c>
      <c r="AF859" t="str">
        <f t="shared" si="69"/>
        <v>Material</v>
      </c>
    </row>
    <row r="860" spans="1:32" x14ac:dyDescent="0.25">
      <c r="A860" s="13" t="str">
        <f t="shared" si="65"/>
        <v>76963-5</v>
      </c>
      <c r="B860" s="50">
        <v>76963</v>
      </c>
      <c r="C860" s="51" t="s">
        <v>3121</v>
      </c>
      <c r="D860" s="50">
        <v>5</v>
      </c>
      <c r="E860" s="52">
        <v>1</v>
      </c>
      <c r="F860" s="53" t="s">
        <v>18</v>
      </c>
      <c r="G860" s="53">
        <v>43517</v>
      </c>
      <c r="H860" s="54">
        <v>2</v>
      </c>
      <c r="I860" s="52">
        <v>7</v>
      </c>
      <c r="J860" s="51" t="s">
        <v>27</v>
      </c>
      <c r="K860" s="51"/>
      <c r="L860" s="51" t="b">
        <v>0</v>
      </c>
      <c r="M860" s="13"/>
      <c r="N860" s="13"/>
      <c r="O860" s="13"/>
      <c r="P860" s="13"/>
      <c r="Q860" s="13" t="s">
        <v>125</v>
      </c>
      <c r="R860" s="13"/>
      <c r="S860" s="13"/>
      <c r="T860" s="15" t="s">
        <v>125</v>
      </c>
      <c r="U860" s="15" t="b">
        <v>0</v>
      </c>
      <c r="V860" s="15" t="b">
        <v>0</v>
      </c>
      <c r="W860" s="15"/>
      <c r="X860" s="16"/>
      <c r="Y860" s="24"/>
      <c r="Z860" s="24"/>
      <c r="AA860" s="51"/>
      <c r="AB860" s="4"/>
      <c r="AC860" t="str">
        <f t="shared" si="66"/>
        <v>NO</v>
      </c>
      <c r="AD860" t="str">
        <f t="shared" si="67"/>
        <v>Material</v>
      </c>
      <c r="AE860" t="str">
        <f t="shared" si="68"/>
        <v/>
      </c>
      <c r="AF860" t="str">
        <f t="shared" si="69"/>
        <v>Material</v>
      </c>
    </row>
    <row r="861" spans="1:32" x14ac:dyDescent="0.25">
      <c r="A861" s="3" t="str">
        <f t="shared" si="65"/>
        <v>76963-6</v>
      </c>
      <c r="B861" s="50">
        <v>76963</v>
      </c>
      <c r="C861" s="51" t="s">
        <v>3121</v>
      </c>
      <c r="D861" s="50">
        <v>6</v>
      </c>
      <c r="E861" s="52">
        <v>1</v>
      </c>
      <c r="F861" s="53" t="s">
        <v>18</v>
      </c>
      <c r="G861" s="53">
        <v>43517</v>
      </c>
      <c r="H861" s="54">
        <v>2</v>
      </c>
      <c r="I861" s="52">
        <v>7</v>
      </c>
      <c r="J861" s="51" t="s">
        <v>27</v>
      </c>
      <c r="K861" s="51"/>
      <c r="L861" s="51" t="b">
        <v>0</v>
      </c>
      <c r="M861" s="3"/>
      <c r="N861" s="3"/>
      <c r="O861" s="3"/>
      <c r="P861" s="3"/>
      <c r="Q861" s="3" t="s">
        <v>125</v>
      </c>
      <c r="R861" s="3"/>
      <c r="S861" s="3"/>
      <c r="T861" s="10" t="s">
        <v>125</v>
      </c>
      <c r="U861" s="10" t="b">
        <v>0</v>
      </c>
      <c r="V861" s="10" t="b">
        <v>0</v>
      </c>
      <c r="W861" s="10"/>
      <c r="X861" s="11"/>
      <c r="Y861" s="26"/>
      <c r="Z861" s="26"/>
      <c r="AA861" s="51"/>
      <c r="AB861" s="4"/>
      <c r="AC861" t="str">
        <f t="shared" si="66"/>
        <v>NO</v>
      </c>
      <c r="AD861" t="str">
        <f t="shared" si="67"/>
        <v>Material</v>
      </c>
      <c r="AE861" t="str">
        <f t="shared" si="68"/>
        <v/>
      </c>
      <c r="AF861" t="str">
        <f t="shared" si="69"/>
        <v>Material</v>
      </c>
    </row>
    <row r="862" spans="1:32" x14ac:dyDescent="0.25">
      <c r="A862" s="13" t="str">
        <f t="shared" si="65"/>
        <v>76963-7</v>
      </c>
      <c r="B862" s="50">
        <v>76963</v>
      </c>
      <c r="C862" s="51" t="s">
        <v>3121</v>
      </c>
      <c r="D862" s="50">
        <v>7</v>
      </c>
      <c r="E862" s="52">
        <v>1</v>
      </c>
      <c r="F862" s="53" t="s">
        <v>18</v>
      </c>
      <c r="G862" s="53">
        <v>43517</v>
      </c>
      <c r="H862" s="54">
        <v>3</v>
      </c>
      <c r="I862" s="52">
        <v>7</v>
      </c>
      <c r="J862" s="51" t="s">
        <v>27</v>
      </c>
      <c r="K862" s="51"/>
      <c r="L862" s="51" t="b">
        <v>0</v>
      </c>
      <c r="M862" s="13"/>
      <c r="N862" s="13"/>
      <c r="O862" s="13"/>
      <c r="P862" s="13"/>
      <c r="Q862" s="13" t="s">
        <v>125</v>
      </c>
      <c r="R862" s="13"/>
      <c r="S862" s="13"/>
      <c r="T862" s="15" t="s">
        <v>125</v>
      </c>
      <c r="U862" s="15" t="b">
        <v>0</v>
      </c>
      <c r="V862" s="15" t="b">
        <v>0</v>
      </c>
      <c r="W862" s="23"/>
      <c r="X862" s="16"/>
      <c r="Y862" s="24"/>
      <c r="Z862" s="24"/>
      <c r="AA862" s="51"/>
      <c r="AB862" s="4"/>
      <c r="AC862" t="str">
        <f t="shared" si="66"/>
        <v>NO</v>
      </c>
      <c r="AD862" t="str">
        <f t="shared" si="67"/>
        <v>Material</v>
      </c>
      <c r="AE862" t="str">
        <f t="shared" si="68"/>
        <v/>
      </c>
      <c r="AF862" t="str">
        <f t="shared" si="69"/>
        <v>Material</v>
      </c>
    </row>
    <row r="863" spans="1:32" x14ac:dyDescent="0.25">
      <c r="A863" s="3" t="str">
        <f t="shared" si="65"/>
        <v>76963-8</v>
      </c>
      <c r="B863" s="50">
        <v>76963</v>
      </c>
      <c r="C863" s="51" t="s">
        <v>3121</v>
      </c>
      <c r="D863" s="50">
        <v>8</v>
      </c>
      <c r="E863" s="52">
        <v>1</v>
      </c>
      <c r="F863" s="53" t="s">
        <v>18</v>
      </c>
      <c r="G863" s="53">
        <v>43517</v>
      </c>
      <c r="H863" s="54">
        <v>3</v>
      </c>
      <c r="I863" s="52">
        <v>7</v>
      </c>
      <c r="J863" s="51" t="s">
        <v>27</v>
      </c>
      <c r="K863" s="51"/>
      <c r="L863" s="51" t="b">
        <v>0</v>
      </c>
      <c r="M863" s="3"/>
      <c r="N863" s="3"/>
      <c r="O863" s="3"/>
      <c r="P863" s="3"/>
      <c r="Q863" s="3" t="s">
        <v>125</v>
      </c>
      <c r="R863" s="3"/>
      <c r="S863" s="3"/>
      <c r="T863" s="10" t="s">
        <v>125</v>
      </c>
      <c r="U863" s="10" t="b">
        <v>0</v>
      </c>
      <c r="V863" s="10" t="b">
        <v>0</v>
      </c>
      <c r="W863" s="25"/>
      <c r="X863" s="11"/>
      <c r="Y863" s="26"/>
      <c r="Z863" s="26"/>
      <c r="AA863" s="51"/>
      <c r="AB863" s="4"/>
      <c r="AC863" t="str">
        <f t="shared" si="66"/>
        <v>NO</v>
      </c>
      <c r="AD863" t="str">
        <f t="shared" si="67"/>
        <v>Material</v>
      </c>
      <c r="AE863" t="str">
        <f t="shared" si="68"/>
        <v/>
      </c>
      <c r="AF863" t="str">
        <f t="shared" si="69"/>
        <v>Material</v>
      </c>
    </row>
    <row r="864" spans="1:32" x14ac:dyDescent="0.25">
      <c r="A864" s="13" t="str">
        <f t="shared" si="65"/>
        <v>76963-9</v>
      </c>
      <c r="B864" s="50">
        <v>76963</v>
      </c>
      <c r="C864" s="51" t="s">
        <v>3121</v>
      </c>
      <c r="D864" s="50">
        <v>9</v>
      </c>
      <c r="E864" s="52">
        <v>1</v>
      </c>
      <c r="F864" s="53" t="s">
        <v>18</v>
      </c>
      <c r="G864" s="53">
        <v>43517</v>
      </c>
      <c r="H864" s="54">
        <v>1</v>
      </c>
      <c r="I864" s="52">
        <v>7</v>
      </c>
      <c r="J864" s="51" t="s">
        <v>27</v>
      </c>
      <c r="K864" s="51"/>
      <c r="L864" s="51" t="b">
        <v>0</v>
      </c>
      <c r="M864" s="13"/>
      <c r="N864" s="13"/>
      <c r="O864" s="13"/>
      <c r="P864" s="13"/>
      <c r="Q864" s="13" t="s">
        <v>125</v>
      </c>
      <c r="R864" s="13"/>
      <c r="S864" s="13"/>
      <c r="T864" s="15" t="s">
        <v>125</v>
      </c>
      <c r="U864" s="15" t="b">
        <v>0</v>
      </c>
      <c r="V864" s="15" t="b">
        <v>0</v>
      </c>
      <c r="W864" s="15"/>
      <c r="X864" s="16"/>
      <c r="Y864" s="24"/>
      <c r="Z864" s="24"/>
      <c r="AA864" s="51"/>
      <c r="AB864" s="4"/>
      <c r="AC864" t="str">
        <f t="shared" si="66"/>
        <v>NO</v>
      </c>
      <c r="AD864" t="str">
        <f t="shared" si="67"/>
        <v>Material</v>
      </c>
      <c r="AE864" t="str">
        <f t="shared" si="68"/>
        <v/>
      </c>
      <c r="AF864" t="str">
        <f t="shared" si="69"/>
        <v>Material</v>
      </c>
    </row>
    <row r="865" spans="1:32" x14ac:dyDescent="0.25">
      <c r="A865" s="3" t="str">
        <f t="shared" si="65"/>
        <v>76965-1</v>
      </c>
      <c r="B865" s="50">
        <v>76965</v>
      </c>
      <c r="C865" s="51" t="s">
        <v>2962</v>
      </c>
      <c r="D865" s="50">
        <v>1</v>
      </c>
      <c r="E865" s="52">
        <v>1</v>
      </c>
      <c r="F865" s="53" t="s">
        <v>18</v>
      </c>
      <c r="G865" s="53">
        <v>43516</v>
      </c>
      <c r="H865" s="54">
        <v>1</v>
      </c>
      <c r="I865" s="52">
        <v>18</v>
      </c>
      <c r="J865" s="51" t="s">
        <v>27</v>
      </c>
      <c r="K865" s="51"/>
      <c r="L865" s="51" t="b">
        <v>0</v>
      </c>
      <c r="M865" s="3"/>
      <c r="N865" s="3"/>
      <c r="O865" s="3"/>
      <c r="P865" s="3"/>
      <c r="Q865" s="3"/>
      <c r="R865" s="3"/>
      <c r="S865" s="3"/>
      <c r="T865" s="10" t="s">
        <v>130</v>
      </c>
      <c r="U865" s="10" t="b">
        <v>0</v>
      </c>
      <c r="V865" s="10" t="b">
        <v>0</v>
      </c>
      <c r="W865" s="10"/>
      <c r="X865" s="11"/>
      <c r="Y865" s="26"/>
      <c r="Z865" s="26"/>
      <c r="AA865" s="51"/>
      <c r="AB865" s="4"/>
      <c r="AC865" t="str">
        <f t="shared" si="66"/>
        <v>NO</v>
      </c>
      <c r="AD865" t="str">
        <f t="shared" si="67"/>
        <v>Material</v>
      </c>
      <c r="AE865" t="str">
        <f t="shared" si="68"/>
        <v>+Cartridge</v>
      </c>
      <c r="AF865" t="str">
        <f t="shared" si="69"/>
        <v>Material+Cartridge</v>
      </c>
    </row>
    <row r="866" spans="1:32" x14ac:dyDescent="0.25">
      <c r="A866" s="13" t="str">
        <f t="shared" si="65"/>
        <v>76983-1</v>
      </c>
      <c r="B866" s="50">
        <v>76983</v>
      </c>
      <c r="C866" s="51" t="s">
        <v>3041</v>
      </c>
      <c r="D866" s="50">
        <v>1</v>
      </c>
      <c r="E866" s="52">
        <v>1</v>
      </c>
      <c r="F866" s="53" t="s">
        <v>18</v>
      </c>
      <c r="G866" s="53">
        <v>43496</v>
      </c>
      <c r="H866" s="54">
        <v>2</v>
      </c>
      <c r="I866" s="52">
        <v>12</v>
      </c>
      <c r="J866" s="51" t="s">
        <v>31</v>
      </c>
      <c r="K866" s="51" t="s">
        <v>208</v>
      </c>
      <c r="L866" s="51" t="b">
        <v>0</v>
      </c>
      <c r="M866" s="13" t="s">
        <v>126</v>
      </c>
      <c r="N866" s="13"/>
      <c r="O866" s="13" t="s">
        <v>143</v>
      </c>
      <c r="P866" s="13" t="s">
        <v>143</v>
      </c>
      <c r="Q866" s="13"/>
      <c r="R866" s="13"/>
      <c r="S866" s="13" t="s">
        <v>126</v>
      </c>
      <c r="T866" s="15" t="s">
        <v>125</v>
      </c>
      <c r="U866" s="15" t="b">
        <v>1</v>
      </c>
      <c r="V866" s="15" t="b">
        <v>0</v>
      </c>
      <c r="W866" s="23">
        <v>43495.474131944444</v>
      </c>
      <c r="X866" s="16"/>
      <c r="Y866" s="24"/>
      <c r="Z866" s="24" t="s">
        <v>172</v>
      </c>
      <c r="AA866" s="51"/>
      <c r="AB866" s="4"/>
      <c r="AC866" t="str">
        <f t="shared" si="66"/>
        <v>NO</v>
      </c>
      <c r="AD866" t="str">
        <f t="shared" si="67"/>
        <v>Material</v>
      </c>
      <c r="AE866" t="str">
        <f t="shared" si="68"/>
        <v>+Cartridge</v>
      </c>
      <c r="AF866" t="str">
        <f t="shared" si="69"/>
        <v>Material+Cartridge</v>
      </c>
    </row>
    <row r="867" spans="1:32" x14ac:dyDescent="0.25">
      <c r="A867" s="3" t="str">
        <f t="shared" si="65"/>
        <v>77011-1</v>
      </c>
      <c r="B867" s="50">
        <v>77011</v>
      </c>
      <c r="C867" s="51" t="s">
        <v>404</v>
      </c>
      <c r="D867" s="50">
        <v>1</v>
      </c>
      <c r="E867" s="52">
        <v>1</v>
      </c>
      <c r="F867" s="53" t="s">
        <v>19</v>
      </c>
      <c r="G867" s="53">
        <v>43482</v>
      </c>
      <c r="H867" s="54">
        <v>1</v>
      </c>
      <c r="I867" s="52">
        <v>18</v>
      </c>
      <c r="J867" s="51" t="s">
        <v>150</v>
      </c>
      <c r="K867" s="51" t="s">
        <v>269</v>
      </c>
      <c r="L867" s="51" t="b">
        <v>0</v>
      </c>
      <c r="M867" s="3"/>
      <c r="N867" s="3" t="s">
        <v>126</v>
      </c>
      <c r="O867" s="3" t="s">
        <v>143</v>
      </c>
      <c r="P867" s="3" t="s">
        <v>143</v>
      </c>
      <c r="Q867" s="3" t="s">
        <v>143</v>
      </c>
      <c r="R867" s="3"/>
      <c r="S867" s="3" t="s">
        <v>126</v>
      </c>
      <c r="T867" s="10" t="s">
        <v>126</v>
      </c>
      <c r="U867" s="10" t="b">
        <v>1</v>
      </c>
      <c r="V867" s="10" t="b">
        <v>0</v>
      </c>
      <c r="W867" s="25">
        <v>43481.660925925928</v>
      </c>
      <c r="X867" s="11">
        <v>44</v>
      </c>
      <c r="Y867" s="26">
        <v>43478</v>
      </c>
      <c r="Z867" s="12" t="s">
        <v>145</v>
      </c>
      <c r="AA867" s="51"/>
      <c r="AB867" s="4"/>
      <c r="AC867" t="str">
        <f t="shared" si="66"/>
        <v>NO</v>
      </c>
      <c r="AD867" t="str">
        <f t="shared" si="67"/>
        <v/>
      </c>
      <c r="AE867" t="str">
        <f t="shared" si="68"/>
        <v/>
      </c>
      <c r="AF867" t="str">
        <f t="shared" si="69"/>
        <v/>
      </c>
    </row>
    <row r="868" spans="1:32" x14ac:dyDescent="0.25">
      <c r="A868" s="13" t="str">
        <f t="shared" si="65"/>
        <v>77060-2</v>
      </c>
      <c r="B868" s="50">
        <v>77060</v>
      </c>
      <c r="C868" s="51" t="s">
        <v>380</v>
      </c>
      <c r="D868" s="50">
        <v>2</v>
      </c>
      <c r="E868" s="52">
        <v>1</v>
      </c>
      <c r="F868" s="53" t="s">
        <v>18</v>
      </c>
      <c r="G868" s="53">
        <v>43502</v>
      </c>
      <c r="H868" s="54">
        <v>1</v>
      </c>
      <c r="I868" s="52">
        <v>12</v>
      </c>
      <c r="J868" s="51" t="s">
        <v>20</v>
      </c>
      <c r="K868" s="51"/>
      <c r="L868" s="51" t="b">
        <v>0</v>
      </c>
      <c r="M868" s="13" t="s">
        <v>126</v>
      </c>
      <c r="N868" s="13"/>
      <c r="O868" s="13"/>
      <c r="P868" s="13"/>
      <c r="Q868" s="13" t="s">
        <v>143</v>
      </c>
      <c r="R868" s="13"/>
      <c r="S868" s="13" t="s">
        <v>126</v>
      </c>
      <c r="T868" s="15" t="s">
        <v>125</v>
      </c>
      <c r="U868" s="15" t="b">
        <v>0</v>
      </c>
      <c r="V868" s="15" t="b">
        <v>0</v>
      </c>
      <c r="W868" s="23"/>
      <c r="X868" s="16">
        <v>23</v>
      </c>
      <c r="Y868" s="24">
        <v>43500</v>
      </c>
      <c r="Z868" s="17" t="s">
        <v>284</v>
      </c>
      <c r="AA868" s="51"/>
      <c r="AB868" s="4"/>
      <c r="AC868" t="str">
        <f t="shared" si="66"/>
        <v>NO</v>
      </c>
      <c r="AD868" t="str">
        <f t="shared" si="67"/>
        <v>Material</v>
      </c>
      <c r="AE868" t="str">
        <f t="shared" si="68"/>
        <v/>
      </c>
      <c r="AF868" t="str">
        <f t="shared" si="69"/>
        <v>Material</v>
      </c>
    </row>
    <row r="869" spans="1:32" x14ac:dyDescent="0.25">
      <c r="A869" s="3" t="str">
        <f t="shared" si="65"/>
        <v>77140-10</v>
      </c>
      <c r="B869" s="50">
        <v>77140</v>
      </c>
      <c r="C869" s="51" t="s">
        <v>3122</v>
      </c>
      <c r="D869" s="50">
        <v>10</v>
      </c>
      <c r="E869" s="52">
        <v>1</v>
      </c>
      <c r="F869" s="53" t="s">
        <v>18</v>
      </c>
      <c r="G869" s="53">
        <v>43522</v>
      </c>
      <c r="H869" s="54">
        <v>1</v>
      </c>
      <c r="I869" s="52">
        <v>4</v>
      </c>
      <c r="J869" s="51" t="s">
        <v>27</v>
      </c>
      <c r="K869" s="51"/>
      <c r="L869" s="51" t="b">
        <v>0</v>
      </c>
      <c r="M869" s="3"/>
      <c r="N869" s="3"/>
      <c r="O869" s="3"/>
      <c r="P869" s="3"/>
      <c r="Q869" s="3"/>
      <c r="R869" s="3"/>
      <c r="S869" s="3"/>
      <c r="T869" s="10" t="s">
        <v>125</v>
      </c>
      <c r="U869" s="10" t="b">
        <v>0</v>
      </c>
      <c r="V869" s="10" t="b">
        <v>0</v>
      </c>
      <c r="W869" s="25"/>
      <c r="X869" s="11"/>
      <c r="Y869" s="26"/>
      <c r="Z869" s="12"/>
      <c r="AA869" s="51"/>
      <c r="AB869" s="4"/>
      <c r="AC869" t="str">
        <f t="shared" si="66"/>
        <v>NO</v>
      </c>
      <c r="AD869" t="str">
        <f t="shared" si="67"/>
        <v>Material</v>
      </c>
      <c r="AE869" t="str">
        <f t="shared" si="68"/>
        <v>+Cartridge</v>
      </c>
      <c r="AF869" t="str">
        <f t="shared" si="69"/>
        <v>Material+Cartridge</v>
      </c>
    </row>
    <row r="870" spans="1:32" x14ac:dyDescent="0.25">
      <c r="A870" s="13" t="str">
        <f t="shared" si="65"/>
        <v>77140-1</v>
      </c>
      <c r="B870" s="50">
        <v>77140</v>
      </c>
      <c r="C870" s="51" t="s">
        <v>209</v>
      </c>
      <c r="D870" s="50">
        <v>1</v>
      </c>
      <c r="E870" s="52">
        <v>1</v>
      </c>
      <c r="F870" s="53" t="s">
        <v>18</v>
      </c>
      <c r="G870" s="53">
        <v>43522</v>
      </c>
      <c r="H870" s="54">
        <v>1</v>
      </c>
      <c r="I870" s="52">
        <v>4</v>
      </c>
      <c r="J870" s="51" t="s">
        <v>27</v>
      </c>
      <c r="K870" s="51"/>
      <c r="L870" s="51" t="b">
        <v>0</v>
      </c>
      <c r="M870" s="13"/>
      <c r="N870" s="13"/>
      <c r="O870" s="13"/>
      <c r="P870" s="13"/>
      <c r="Q870" s="13" t="s">
        <v>125</v>
      </c>
      <c r="R870" s="13"/>
      <c r="S870" s="13"/>
      <c r="T870" s="15" t="s">
        <v>125</v>
      </c>
      <c r="U870" s="15" t="b">
        <v>0</v>
      </c>
      <c r="V870" s="15" t="b">
        <v>0</v>
      </c>
      <c r="W870" s="23"/>
      <c r="X870" s="16"/>
      <c r="Y870" s="24"/>
      <c r="Z870" s="17"/>
      <c r="AA870" s="51"/>
      <c r="AB870" s="4"/>
      <c r="AC870" t="str">
        <f t="shared" si="66"/>
        <v>NO</v>
      </c>
      <c r="AD870" t="str">
        <f t="shared" si="67"/>
        <v>Material</v>
      </c>
      <c r="AE870" t="str">
        <f t="shared" si="68"/>
        <v/>
      </c>
      <c r="AF870" t="str">
        <f t="shared" si="69"/>
        <v>Material</v>
      </c>
    </row>
    <row r="871" spans="1:32" x14ac:dyDescent="0.25">
      <c r="A871" s="3" t="str">
        <f t="shared" si="65"/>
        <v>77140-11</v>
      </c>
      <c r="B871" s="50">
        <v>77140</v>
      </c>
      <c r="C871" s="51" t="s">
        <v>3123</v>
      </c>
      <c r="D871" s="50">
        <v>11</v>
      </c>
      <c r="E871" s="52">
        <v>1</v>
      </c>
      <c r="F871" s="53" t="s">
        <v>18</v>
      </c>
      <c r="G871" s="53">
        <v>43522</v>
      </c>
      <c r="H871" s="54">
        <v>1</v>
      </c>
      <c r="I871" s="52">
        <v>4</v>
      </c>
      <c r="J871" s="51" t="s">
        <v>27</v>
      </c>
      <c r="K871" s="51"/>
      <c r="L871" s="51" t="b">
        <v>0</v>
      </c>
      <c r="M871" s="3"/>
      <c r="N871" s="3"/>
      <c r="O871" s="3"/>
      <c r="P871" s="3"/>
      <c r="Q871" s="3"/>
      <c r="R871" s="3"/>
      <c r="S871" s="3"/>
      <c r="T871" s="10" t="s">
        <v>125</v>
      </c>
      <c r="U871" s="10" t="b">
        <v>0</v>
      </c>
      <c r="V871" s="10" t="b">
        <v>0</v>
      </c>
      <c r="W871" s="25"/>
      <c r="X871" s="11"/>
      <c r="Y871" s="26"/>
      <c r="Z871" s="12"/>
      <c r="AA871" s="51"/>
      <c r="AB871" s="4"/>
      <c r="AC871" t="str">
        <f t="shared" si="66"/>
        <v>NO</v>
      </c>
      <c r="AD871" t="str">
        <f t="shared" si="67"/>
        <v>Material</v>
      </c>
      <c r="AE871" t="str">
        <f t="shared" si="68"/>
        <v>+Cartridge</v>
      </c>
      <c r="AF871" t="str">
        <f t="shared" si="69"/>
        <v>Material+Cartridge</v>
      </c>
    </row>
    <row r="872" spans="1:32" x14ac:dyDescent="0.25">
      <c r="A872" s="13" t="str">
        <f t="shared" si="65"/>
        <v>77140-12</v>
      </c>
      <c r="B872" s="50">
        <v>77140</v>
      </c>
      <c r="C872" s="51" t="s">
        <v>3124</v>
      </c>
      <c r="D872" s="50">
        <v>12</v>
      </c>
      <c r="E872" s="52">
        <v>1</v>
      </c>
      <c r="F872" s="53" t="s">
        <v>18</v>
      </c>
      <c r="G872" s="53">
        <v>43522</v>
      </c>
      <c r="H872" s="54">
        <v>1</v>
      </c>
      <c r="I872" s="52">
        <v>4</v>
      </c>
      <c r="J872" s="51" t="s">
        <v>27</v>
      </c>
      <c r="K872" s="51"/>
      <c r="L872" s="51" t="b">
        <v>0</v>
      </c>
      <c r="M872" s="13"/>
      <c r="N872" s="13"/>
      <c r="O872" s="13"/>
      <c r="P872" s="13"/>
      <c r="Q872" s="13"/>
      <c r="R872" s="13"/>
      <c r="S872" s="13"/>
      <c r="T872" s="15" t="s">
        <v>125</v>
      </c>
      <c r="U872" s="15" t="b">
        <v>0</v>
      </c>
      <c r="V872" s="15" t="b">
        <v>0</v>
      </c>
      <c r="W872" s="23"/>
      <c r="X872" s="16"/>
      <c r="Y872" s="24"/>
      <c r="Z872" s="17"/>
      <c r="AA872" s="51"/>
      <c r="AB872" s="4"/>
      <c r="AC872" t="str">
        <f t="shared" si="66"/>
        <v>NO</v>
      </c>
      <c r="AD872" t="str">
        <f t="shared" si="67"/>
        <v>Material</v>
      </c>
      <c r="AE872" t="str">
        <f t="shared" si="68"/>
        <v>+Cartridge</v>
      </c>
      <c r="AF872" t="str">
        <f t="shared" si="69"/>
        <v>Material+Cartridge</v>
      </c>
    </row>
    <row r="873" spans="1:32" x14ac:dyDescent="0.25">
      <c r="A873" s="3" t="str">
        <f t="shared" si="65"/>
        <v>77140-13</v>
      </c>
      <c r="B873" s="50">
        <v>77140</v>
      </c>
      <c r="C873" s="51" t="s">
        <v>3125</v>
      </c>
      <c r="D873" s="50">
        <v>13</v>
      </c>
      <c r="E873" s="52">
        <v>1</v>
      </c>
      <c r="F873" s="53" t="s">
        <v>18</v>
      </c>
      <c r="G873" s="53">
        <v>43522</v>
      </c>
      <c r="H873" s="54">
        <v>1</v>
      </c>
      <c r="I873" s="52">
        <v>4</v>
      </c>
      <c r="J873" s="51" t="s">
        <v>27</v>
      </c>
      <c r="K873" s="51"/>
      <c r="L873" s="51" t="b">
        <v>0</v>
      </c>
      <c r="M873" s="3"/>
      <c r="N873" s="3"/>
      <c r="O873" s="3"/>
      <c r="P873" s="3"/>
      <c r="Q873" s="3"/>
      <c r="R873" s="3"/>
      <c r="S873" s="3"/>
      <c r="T873" s="10" t="s">
        <v>125</v>
      </c>
      <c r="U873" s="10" t="b">
        <v>0</v>
      </c>
      <c r="V873" s="10" t="b">
        <v>0</v>
      </c>
      <c r="W873" s="25"/>
      <c r="X873" s="11"/>
      <c r="Y873" s="26"/>
      <c r="Z873" s="12"/>
      <c r="AA873" s="51"/>
      <c r="AB873" s="4"/>
      <c r="AC873" t="str">
        <f t="shared" si="66"/>
        <v>NO</v>
      </c>
      <c r="AD873" t="str">
        <f t="shared" si="67"/>
        <v>Material</v>
      </c>
      <c r="AE873" t="str">
        <f t="shared" si="68"/>
        <v>+Cartridge</v>
      </c>
      <c r="AF873" t="str">
        <f t="shared" si="69"/>
        <v>Material+Cartridge</v>
      </c>
    </row>
    <row r="874" spans="1:32" x14ac:dyDescent="0.25">
      <c r="A874" s="13" t="str">
        <f t="shared" si="65"/>
        <v>77140-14</v>
      </c>
      <c r="B874" s="50">
        <v>77140</v>
      </c>
      <c r="C874" s="51" t="s">
        <v>3126</v>
      </c>
      <c r="D874" s="50">
        <v>14</v>
      </c>
      <c r="E874" s="52">
        <v>1</v>
      </c>
      <c r="F874" s="53" t="s">
        <v>18</v>
      </c>
      <c r="G874" s="53">
        <v>43522</v>
      </c>
      <c r="H874" s="54">
        <v>2</v>
      </c>
      <c r="I874" s="52">
        <v>4</v>
      </c>
      <c r="J874" s="51" t="s">
        <v>27</v>
      </c>
      <c r="K874" s="51"/>
      <c r="L874" s="51" t="b">
        <v>0</v>
      </c>
      <c r="M874" s="13"/>
      <c r="N874" s="13"/>
      <c r="O874" s="13"/>
      <c r="P874" s="13"/>
      <c r="Q874" s="13"/>
      <c r="R874" s="13"/>
      <c r="S874" s="13"/>
      <c r="T874" s="15" t="s">
        <v>125</v>
      </c>
      <c r="U874" s="15" t="b">
        <v>0</v>
      </c>
      <c r="V874" s="15" t="b">
        <v>0</v>
      </c>
      <c r="W874" s="15"/>
      <c r="X874" s="16"/>
      <c r="Y874" s="24"/>
      <c r="Z874" s="17"/>
      <c r="AA874" s="51"/>
      <c r="AB874" s="4"/>
      <c r="AC874" t="str">
        <f t="shared" si="66"/>
        <v>NO</v>
      </c>
      <c r="AD874" t="str">
        <f t="shared" si="67"/>
        <v>Material</v>
      </c>
      <c r="AE874" t="str">
        <f t="shared" si="68"/>
        <v>+Cartridge</v>
      </c>
      <c r="AF874" t="str">
        <f t="shared" si="69"/>
        <v>Material+Cartridge</v>
      </c>
    </row>
    <row r="875" spans="1:32" x14ac:dyDescent="0.25">
      <c r="A875" s="3" t="str">
        <f t="shared" si="65"/>
        <v>77140-15</v>
      </c>
      <c r="B875" s="50">
        <v>77140</v>
      </c>
      <c r="C875" s="51" t="s">
        <v>238</v>
      </c>
      <c r="D875" s="50">
        <v>15</v>
      </c>
      <c r="E875" s="52">
        <v>1</v>
      </c>
      <c r="F875" s="53" t="s">
        <v>18</v>
      </c>
      <c r="G875" s="53">
        <v>43522</v>
      </c>
      <c r="H875" s="54">
        <v>2</v>
      </c>
      <c r="I875" s="52">
        <v>4</v>
      </c>
      <c r="J875" s="51" t="s">
        <v>27</v>
      </c>
      <c r="K875" s="51"/>
      <c r="L875" s="51" t="b">
        <v>0</v>
      </c>
      <c r="M875" s="3"/>
      <c r="N875" s="3"/>
      <c r="O875" s="3"/>
      <c r="P875" s="3"/>
      <c r="Q875" s="3"/>
      <c r="R875" s="3"/>
      <c r="S875" s="3"/>
      <c r="T875" s="10" t="s">
        <v>125</v>
      </c>
      <c r="U875" s="10" t="b">
        <v>0</v>
      </c>
      <c r="V875" s="10" t="b">
        <v>0</v>
      </c>
      <c r="W875" s="10"/>
      <c r="X875" s="11"/>
      <c r="Y875" s="26"/>
      <c r="Z875" s="12"/>
      <c r="AA875" s="51"/>
      <c r="AB875" s="4"/>
      <c r="AC875" t="str">
        <f t="shared" si="66"/>
        <v>NO</v>
      </c>
      <c r="AD875" t="str">
        <f t="shared" si="67"/>
        <v>Material</v>
      </c>
      <c r="AE875" t="str">
        <f t="shared" si="68"/>
        <v>+Cartridge</v>
      </c>
      <c r="AF875" t="str">
        <f t="shared" si="69"/>
        <v>Material+Cartridge</v>
      </c>
    </row>
    <row r="876" spans="1:32" x14ac:dyDescent="0.25">
      <c r="A876" s="13" t="str">
        <f t="shared" si="65"/>
        <v>77140-16</v>
      </c>
      <c r="B876" s="50">
        <v>77140</v>
      </c>
      <c r="C876" s="51" t="s">
        <v>316</v>
      </c>
      <c r="D876" s="50">
        <v>16</v>
      </c>
      <c r="E876" s="52">
        <v>1</v>
      </c>
      <c r="F876" s="53" t="s">
        <v>18</v>
      </c>
      <c r="G876" s="53">
        <v>43522</v>
      </c>
      <c r="H876" s="54">
        <v>2</v>
      </c>
      <c r="I876" s="52">
        <v>4</v>
      </c>
      <c r="J876" s="51" t="s">
        <v>27</v>
      </c>
      <c r="K876" s="51"/>
      <c r="L876" s="51" t="b">
        <v>0</v>
      </c>
      <c r="M876" s="13"/>
      <c r="N876" s="13"/>
      <c r="O876" s="13"/>
      <c r="P876" s="13"/>
      <c r="Q876" s="13"/>
      <c r="R876" s="13"/>
      <c r="S876" s="13"/>
      <c r="T876" s="15" t="s">
        <v>125</v>
      </c>
      <c r="U876" s="15" t="b">
        <v>0</v>
      </c>
      <c r="V876" s="15" t="b">
        <v>0</v>
      </c>
      <c r="W876" s="23"/>
      <c r="X876" s="16"/>
      <c r="Y876" s="24"/>
      <c r="Z876" s="17"/>
      <c r="AA876" s="51"/>
      <c r="AB876" s="4"/>
      <c r="AC876" t="str">
        <f t="shared" si="66"/>
        <v>NO</v>
      </c>
      <c r="AD876" t="str">
        <f t="shared" si="67"/>
        <v>Material</v>
      </c>
      <c r="AE876" t="str">
        <f t="shared" si="68"/>
        <v>+Cartridge</v>
      </c>
      <c r="AF876" t="str">
        <f t="shared" si="69"/>
        <v>Material+Cartridge</v>
      </c>
    </row>
    <row r="877" spans="1:32" x14ac:dyDescent="0.25">
      <c r="A877" s="3" t="str">
        <f t="shared" si="65"/>
        <v>77140-17</v>
      </c>
      <c r="B877" s="50">
        <v>77140</v>
      </c>
      <c r="C877" s="51" t="s">
        <v>200</v>
      </c>
      <c r="D877" s="50">
        <v>17</v>
      </c>
      <c r="E877" s="52">
        <v>1</v>
      </c>
      <c r="F877" s="53" t="s">
        <v>18</v>
      </c>
      <c r="G877" s="53">
        <v>43522</v>
      </c>
      <c r="H877" s="54">
        <v>1</v>
      </c>
      <c r="I877" s="52">
        <v>4</v>
      </c>
      <c r="J877" s="51" t="s">
        <v>27</v>
      </c>
      <c r="K877" s="51"/>
      <c r="L877" s="51" t="b">
        <v>0</v>
      </c>
      <c r="M877" s="3"/>
      <c r="N877" s="3"/>
      <c r="O877" s="3"/>
      <c r="P877" s="3"/>
      <c r="Q877" s="3"/>
      <c r="R877" s="3"/>
      <c r="S877" s="3"/>
      <c r="T877" s="10" t="s">
        <v>125</v>
      </c>
      <c r="U877" s="10" t="b">
        <v>0</v>
      </c>
      <c r="V877" s="10" t="b">
        <v>0</v>
      </c>
      <c r="W877" s="25"/>
      <c r="X877" s="11"/>
      <c r="Y877" s="26"/>
      <c r="Z877" s="12"/>
      <c r="AA877" s="51"/>
      <c r="AB877" s="4"/>
      <c r="AC877" t="str">
        <f t="shared" si="66"/>
        <v>NO</v>
      </c>
      <c r="AD877" t="str">
        <f t="shared" si="67"/>
        <v>Material</v>
      </c>
      <c r="AE877" t="str">
        <f t="shared" si="68"/>
        <v>+Cartridge</v>
      </c>
      <c r="AF877" t="str">
        <f t="shared" si="69"/>
        <v>Material+Cartridge</v>
      </c>
    </row>
    <row r="878" spans="1:32" x14ac:dyDescent="0.25">
      <c r="A878" s="13" t="str">
        <f t="shared" si="65"/>
        <v>77140-18</v>
      </c>
      <c r="B878" s="50">
        <v>77140</v>
      </c>
      <c r="C878" s="51" t="s">
        <v>3127</v>
      </c>
      <c r="D878" s="50">
        <v>18</v>
      </c>
      <c r="E878" s="52">
        <v>1</v>
      </c>
      <c r="F878" s="53" t="s">
        <v>18</v>
      </c>
      <c r="G878" s="53">
        <v>43522</v>
      </c>
      <c r="H878" s="54">
        <v>2</v>
      </c>
      <c r="I878" s="52">
        <v>4</v>
      </c>
      <c r="J878" s="51" t="s">
        <v>27</v>
      </c>
      <c r="K878" s="51"/>
      <c r="L878" s="51" t="b">
        <v>0</v>
      </c>
      <c r="M878" s="13"/>
      <c r="N878" s="13"/>
      <c r="O878" s="13"/>
      <c r="P878" s="13"/>
      <c r="Q878" s="13"/>
      <c r="R878" s="13"/>
      <c r="S878" s="13"/>
      <c r="T878" s="15" t="s">
        <v>125</v>
      </c>
      <c r="U878" s="15" t="b">
        <v>0</v>
      </c>
      <c r="V878" s="15" t="b">
        <v>0</v>
      </c>
      <c r="W878" s="15"/>
      <c r="X878" s="16"/>
      <c r="Y878" s="24"/>
      <c r="Z878" s="17"/>
      <c r="AA878" s="51"/>
      <c r="AB878" s="4"/>
      <c r="AC878" t="str">
        <f t="shared" si="66"/>
        <v>NO</v>
      </c>
      <c r="AD878" t="str">
        <f t="shared" si="67"/>
        <v>Material</v>
      </c>
      <c r="AE878" t="str">
        <f t="shared" si="68"/>
        <v>+Cartridge</v>
      </c>
      <c r="AF878" t="str">
        <f t="shared" si="69"/>
        <v>Material+Cartridge</v>
      </c>
    </row>
    <row r="879" spans="1:32" x14ac:dyDescent="0.25">
      <c r="A879" s="3" t="str">
        <f t="shared" si="65"/>
        <v>77140-2</v>
      </c>
      <c r="B879" s="50">
        <v>77140</v>
      </c>
      <c r="C879" s="51" t="s">
        <v>200</v>
      </c>
      <c r="D879" s="50">
        <v>2</v>
      </c>
      <c r="E879" s="52">
        <v>1</v>
      </c>
      <c r="F879" s="53" t="s">
        <v>18</v>
      </c>
      <c r="G879" s="53">
        <v>43522</v>
      </c>
      <c r="H879" s="54">
        <v>1</v>
      </c>
      <c r="I879" s="52">
        <v>4</v>
      </c>
      <c r="J879" s="51" t="s">
        <v>27</v>
      </c>
      <c r="K879" s="51"/>
      <c r="L879" s="51" t="b">
        <v>0</v>
      </c>
      <c r="M879" s="3"/>
      <c r="N879" s="3"/>
      <c r="O879" s="3"/>
      <c r="P879" s="3"/>
      <c r="Q879" s="3"/>
      <c r="R879" s="3"/>
      <c r="S879" s="3"/>
      <c r="T879" s="10" t="s">
        <v>130</v>
      </c>
      <c r="U879" s="10" t="b">
        <v>0</v>
      </c>
      <c r="V879" s="10" t="b">
        <v>0</v>
      </c>
      <c r="W879" s="25"/>
      <c r="X879" s="11"/>
      <c r="Y879" s="26"/>
      <c r="Z879" s="12"/>
      <c r="AA879" s="51"/>
      <c r="AB879" s="4"/>
      <c r="AC879" t="str">
        <f t="shared" si="66"/>
        <v>NO</v>
      </c>
      <c r="AD879" t="str">
        <f t="shared" si="67"/>
        <v>Material</v>
      </c>
      <c r="AE879" t="str">
        <f t="shared" si="68"/>
        <v>+Cartridge</v>
      </c>
      <c r="AF879" t="str">
        <f t="shared" si="69"/>
        <v>Material+Cartridge</v>
      </c>
    </row>
    <row r="880" spans="1:32" x14ac:dyDescent="0.25">
      <c r="A880" s="13" t="str">
        <f t="shared" si="65"/>
        <v>77140-3</v>
      </c>
      <c r="B880" s="50">
        <v>77140</v>
      </c>
      <c r="C880" s="51" t="s">
        <v>231</v>
      </c>
      <c r="D880" s="50">
        <v>3</v>
      </c>
      <c r="E880" s="52">
        <v>1</v>
      </c>
      <c r="F880" s="53" t="s">
        <v>18</v>
      </c>
      <c r="G880" s="53">
        <v>43522</v>
      </c>
      <c r="H880" s="54">
        <v>1</v>
      </c>
      <c r="I880" s="52">
        <v>4</v>
      </c>
      <c r="J880" s="51" t="s">
        <v>27</v>
      </c>
      <c r="K880" s="51"/>
      <c r="L880" s="51" t="b">
        <v>0</v>
      </c>
      <c r="M880" s="13"/>
      <c r="N880" s="13"/>
      <c r="O880" s="13"/>
      <c r="P880" s="13"/>
      <c r="Q880" s="13"/>
      <c r="R880" s="13"/>
      <c r="S880" s="13"/>
      <c r="T880" s="15" t="s">
        <v>125</v>
      </c>
      <c r="U880" s="15" t="b">
        <v>0</v>
      </c>
      <c r="V880" s="15" t="b">
        <v>0</v>
      </c>
      <c r="W880" s="15"/>
      <c r="X880" s="16"/>
      <c r="Y880" s="24"/>
      <c r="Z880" s="17"/>
      <c r="AA880" s="51"/>
      <c r="AB880" s="4"/>
      <c r="AC880" t="str">
        <f t="shared" si="66"/>
        <v>NO</v>
      </c>
      <c r="AD880" t="str">
        <f t="shared" si="67"/>
        <v>Material</v>
      </c>
      <c r="AE880" t="str">
        <f t="shared" si="68"/>
        <v>+Cartridge</v>
      </c>
      <c r="AF880" t="str">
        <f t="shared" si="69"/>
        <v>Material+Cartridge</v>
      </c>
    </row>
    <row r="881" spans="1:32" x14ac:dyDescent="0.25">
      <c r="A881" s="3" t="str">
        <f t="shared" si="65"/>
        <v>77140-4</v>
      </c>
      <c r="B881" s="50">
        <v>77140</v>
      </c>
      <c r="C881" s="51" t="s">
        <v>3128</v>
      </c>
      <c r="D881" s="50">
        <v>4</v>
      </c>
      <c r="E881" s="52">
        <v>1</v>
      </c>
      <c r="F881" s="53" t="s">
        <v>18</v>
      </c>
      <c r="G881" s="53">
        <v>43522</v>
      </c>
      <c r="H881" s="54">
        <v>2</v>
      </c>
      <c r="I881" s="52">
        <v>4</v>
      </c>
      <c r="J881" s="51" t="s">
        <v>27</v>
      </c>
      <c r="K881" s="51"/>
      <c r="L881" s="51" t="b">
        <v>0</v>
      </c>
      <c r="M881" s="3"/>
      <c r="N881" s="3"/>
      <c r="O881" s="3"/>
      <c r="P881" s="3"/>
      <c r="Q881" s="3"/>
      <c r="R881" s="3"/>
      <c r="S881" s="3"/>
      <c r="T881" s="10" t="s">
        <v>125</v>
      </c>
      <c r="U881" s="10" t="b">
        <v>0</v>
      </c>
      <c r="V881" s="10" t="b">
        <v>0</v>
      </c>
      <c r="W881" s="10"/>
      <c r="X881" s="11"/>
      <c r="Y881" s="26"/>
      <c r="Z881" s="12"/>
      <c r="AA881" s="51"/>
      <c r="AB881" s="4"/>
      <c r="AC881" t="str">
        <f t="shared" si="66"/>
        <v>NO</v>
      </c>
      <c r="AD881" t="str">
        <f t="shared" si="67"/>
        <v>Material</v>
      </c>
      <c r="AE881" t="str">
        <f t="shared" si="68"/>
        <v>+Cartridge</v>
      </c>
      <c r="AF881" t="str">
        <f t="shared" si="69"/>
        <v>Material+Cartridge</v>
      </c>
    </row>
    <row r="882" spans="1:32" x14ac:dyDescent="0.25">
      <c r="A882" s="13" t="str">
        <f t="shared" si="65"/>
        <v>77140-6</v>
      </c>
      <c r="B882" s="50">
        <v>77140</v>
      </c>
      <c r="C882" s="51" t="s">
        <v>164</v>
      </c>
      <c r="D882" s="50">
        <v>6</v>
      </c>
      <c r="E882" s="52">
        <v>1</v>
      </c>
      <c r="F882" s="53" t="s">
        <v>18</v>
      </c>
      <c r="G882" s="53">
        <v>43522</v>
      </c>
      <c r="H882" s="54">
        <v>1</v>
      </c>
      <c r="I882" s="52">
        <v>4</v>
      </c>
      <c r="J882" s="51" t="s">
        <v>27</v>
      </c>
      <c r="K882" s="51"/>
      <c r="L882" s="51" t="b">
        <v>0</v>
      </c>
      <c r="M882" s="13"/>
      <c r="N882" s="13"/>
      <c r="O882" s="13"/>
      <c r="P882" s="13"/>
      <c r="Q882" s="13"/>
      <c r="R882" s="13"/>
      <c r="S882" s="13"/>
      <c r="T882" s="15" t="s">
        <v>125</v>
      </c>
      <c r="U882" s="15" t="b">
        <v>0</v>
      </c>
      <c r="V882" s="15" t="b">
        <v>0</v>
      </c>
      <c r="W882" s="15"/>
      <c r="X882" s="16"/>
      <c r="Y882" s="24"/>
      <c r="Z882" s="17"/>
      <c r="AA882" s="51"/>
      <c r="AB882" s="4"/>
      <c r="AC882" t="str">
        <f t="shared" si="66"/>
        <v>NO</v>
      </c>
      <c r="AD882" t="str">
        <f t="shared" si="67"/>
        <v>Material</v>
      </c>
      <c r="AE882" t="str">
        <f t="shared" si="68"/>
        <v>+Cartridge</v>
      </c>
      <c r="AF882" t="str">
        <f t="shared" si="69"/>
        <v>Material+Cartridge</v>
      </c>
    </row>
    <row r="883" spans="1:32" x14ac:dyDescent="0.25">
      <c r="A883" s="3" t="str">
        <f t="shared" si="65"/>
        <v>77140-7</v>
      </c>
      <c r="B883" s="50">
        <v>77140</v>
      </c>
      <c r="C883" s="51" t="s">
        <v>201</v>
      </c>
      <c r="D883" s="50">
        <v>7</v>
      </c>
      <c r="E883" s="52">
        <v>1</v>
      </c>
      <c r="F883" s="53" t="s">
        <v>18</v>
      </c>
      <c r="G883" s="53">
        <v>43522</v>
      </c>
      <c r="H883" s="54">
        <v>1</v>
      </c>
      <c r="I883" s="52">
        <v>4</v>
      </c>
      <c r="J883" s="51" t="s">
        <v>27</v>
      </c>
      <c r="K883" s="51"/>
      <c r="L883" s="51" t="b">
        <v>0</v>
      </c>
      <c r="M883" s="3"/>
      <c r="N883" s="3"/>
      <c r="O883" s="3"/>
      <c r="P883" s="3"/>
      <c r="Q883" s="3"/>
      <c r="R883" s="3"/>
      <c r="S883" s="3"/>
      <c r="T883" s="10" t="s">
        <v>125</v>
      </c>
      <c r="U883" s="10" t="b">
        <v>0</v>
      </c>
      <c r="V883" s="10" t="b">
        <v>0</v>
      </c>
      <c r="W883" s="10"/>
      <c r="X883" s="11"/>
      <c r="Y883" s="26"/>
      <c r="Z883" s="12"/>
      <c r="AA883" s="51"/>
      <c r="AB883" s="4"/>
      <c r="AC883" t="str">
        <f t="shared" si="66"/>
        <v>NO</v>
      </c>
      <c r="AD883" t="str">
        <f t="shared" si="67"/>
        <v>Material</v>
      </c>
      <c r="AE883" t="str">
        <f t="shared" si="68"/>
        <v>+Cartridge</v>
      </c>
      <c r="AF883" t="str">
        <f t="shared" si="69"/>
        <v>Material+Cartridge</v>
      </c>
    </row>
    <row r="884" spans="1:32" x14ac:dyDescent="0.25">
      <c r="A884" s="13" t="str">
        <f t="shared" si="65"/>
        <v>77140-8</v>
      </c>
      <c r="B884" s="50">
        <v>77140</v>
      </c>
      <c r="C884" s="51" t="s">
        <v>230</v>
      </c>
      <c r="D884" s="50">
        <v>8</v>
      </c>
      <c r="E884" s="52">
        <v>1</v>
      </c>
      <c r="F884" s="53" t="s">
        <v>18</v>
      </c>
      <c r="G884" s="53">
        <v>43522</v>
      </c>
      <c r="H884" s="54">
        <v>1</v>
      </c>
      <c r="I884" s="52">
        <v>4</v>
      </c>
      <c r="J884" s="51" t="s">
        <v>27</v>
      </c>
      <c r="K884" s="51"/>
      <c r="L884" s="51" t="b">
        <v>0</v>
      </c>
      <c r="M884" s="13"/>
      <c r="N884" s="13"/>
      <c r="O884" s="13"/>
      <c r="P884" s="13"/>
      <c r="Q884" s="13"/>
      <c r="R884" s="13"/>
      <c r="S884" s="13"/>
      <c r="T884" s="15" t="s">
        <v>130</v>
      </c>
      <c r="U884" s="15" t="b">
        <v>0</v>
      </c>
      <c r="V884" s="15" t="b">
        <v>0</v>
      </c>
      <c r="W884" s="15"/>
      <c r="X884" s="16"/>
      <c r="Y884" s="24"/>
      <c r="Z884" s="17"/>
      <c r="AA884" s="51"/>
      <c r="AB884" s="4"/>
      <c r="AC884" t="str">
        <f t="shared" si="66"/>
        <v>NO</v>
      </c>
      <c r="AD884" t="str">
        <f t="shared" si="67"/>
        <v>Material</v>
      </c>
      <c r="AE884" t="str">
        <f t="shared" si="68"/>
        <v>+Cartridge</v>
      </c>
      <c r="AF884" t="str">
        <f t="shared" si="69"/>
        <v>Material+Cartridge</v>
      </c>
    </row>
    <row r="885" spans="1:32" x14ac:dyDescent="0.25">
      <c r="A885" s="3" t="str">
        <f t="shared" si="65"/>
        <v>77140-9</v>
      </c>
      <c r="B885" s="50">
        <v>77140</v>
      </c>
      <c r="C885" s="51" t="s">
        <v>3129</v>
      </c>
      <c r="D885" s="50">
        <v>9</v>
      </c>
      <c r="E885" s="52">
        <v>1</v>
      </c>
      <c r="F885" s="53" t="s">
        <v>18</v>
      </c>
      <c r="G885" s="53">
        <v>43522</v>
      </c>
      <c r="H885" s="54">
        <v>1</v>
      </c>
      <c r="I885" s="52">
        <v>4</v>
      </c>
      <c r="J885" s="51" t="s">
        <v>27</v>
      </c>
      <c r="K885" s="51"/>
      <c r="L885" s="51" t="b">
        <v>0</v>
      </c>
      <c r="M885" s="3"/>
      <c r="N885" s="3"/>
      <c r="O885" s="3"/>
      <c r="P885" s="3"/>
      <c r="Q885" s="3"/>
      <c r="R885" s="3"/>
      <c r="S885" s="3"/>
      <c r="T885" s="10" t="s">
        <v>125</v>
      </c>
      <c r="U885" s="10" t="b">
        <v>0</v>
      </c>
      <c r="V885" s="10" t="b">
        <v>0</v>
      </c>
      <c r="W885" s="10"/>
      <c r="X885" s="11"/>
      <c r="Y885" s="26"/>
      <c r="Z885" s="12"/>
      <c r="AA885" s="51"/>
      <c r="AB885" s="4"/>
      <c r="AC885" t="str">
        <f t="shared" si="66"/>
        <v>NO</v>
      </c>
      <c r="AD885" t="str">
        <f t="shared" si="67"/>
        <v>Material</v>
      </c>
      <c r="AE885" t="str">
        <f t="shared" si="68"/>
        <v>+Cartridge</v>
      </c>
      <c r="AF885" t="str">
        <f t="shared" si="69"/>
        <v>Material+Cartridge</v>
      </c>
    </row>
    <row r="886" spans="1:32" x14ac:dyDescent="0.25">
      <c r="A886" s="13" t="str">
        <f t="shared" si="65"/>
        <v>77142-1</v>
      </c>
      <c r="B886" s="50">
        <v>77142</v>
      </c>
      <c r="C886" s="51" t="s">
        <v>354</v>
      </c>
      <c r="D886" s="50">
        <v>1</v>
      </c>
      <c r="E886" s="52">
        <v>1</v>
      </c>
      <c r="F886" s="53" t="s">
        <v>19</v>
      </c>
      <c r="G886" s="53">
        <v>43504</v>
      </c>
      <c r="H886" s="54">
        <v>1</v>
      </c>
      <c r="I886" s="52">
        <v>7</v>
      </c>
      <c r="J886" s="51" t="s">
        <v>20</v>
      </c>
      <c r="K886" s="51"/>
      <c r="L886" s="51" t="b">
        <v>0</v>
      </c>
      <c r="M886" s="13"/>
      <c r="N886" s="13"/>
      <c r="O886" s="13"/>
      <c r="P886" s="13"/>
      <c r="Q886" s="13" t="s">
        <v>125</v>
      </c>
      <c r="R886" s="13"/>
      <c r="S886" s="13"/>
      <c r="T886" s="15" t="s">
        <v>130</v>
      </c>
      <c r="U886" s="15" t="b">
        <v>0</v>
      </c>
      <c r="V886" s="15" t="b">
        <v>0</v>
      </c>
      <c r="W886" s="15"/>
      <c r="X886" s="16"/>
      <c r="Y886" s="24"/>
      <c r="Z886" s="17" t="s">
        <v>251</v>
      </c>
      <c r="AA886" s="51"/>
      <c r="AB886" s="4"/>
      <c r="AC886" t="str">
        <f t="shared" si="66"/>
        <v>NO</v>
      </c>
      <c r="AD886" t="str">
        <f t="shared" si="67"/>
        <v>Material</v>
      </c>
      <c r="AE886" t="str">
        <f t="shared" si="68"/>
        <v/>
      </c>
      <c r="AF886" t="str">
        <f t="shared" si="69"/>
        <v>Material</v>
      </c>
    </row>
    <row r="887" spans="1:32" x14ac:dyDescent="0.25">
      <c r="A887" s="3" t="str">
        <f t="shared" si="65"/>
        <v>77142-2</v>
      </c>
      <c r="B887" s="50">
        <v>77142</v>
      </c>
      <c r="C887" s="51" t="s">
        <v>3130</v>
      </c>
      <c r="D887" s="50">
        <v>2</v>
      </c>
      <c r="E887" s="52">
        <v>1</v>
      </c>
      <c r="F887" s="53" t="s">
        <v>19</v>
      </c>
      <c r="G887" s="53">
        <v>43504</v>
      </c>
      <c r="H887" s="54">
        <v>1</v>
      </c>
      <c r="I887" s="52">
        <v>7</v>
      </c>
      <c r="J887" s="51" t="s">
        <v>20</v>
      </c>
      <c r="K887" s="51"/>
      <c r="L887" s="51" t="b">
        <v>0</v>
      </c>
      <c r="M887" s="3"/>
      <c r="N887" s="3"/>
      <c r="O887" s="3"/>
      <c r="P887" s="3"/>
      <c r="Q887" s="3"/>
      <c r="R887" s="3"/>
      <c r="S887" s="3"/>
      <c r="T887" s="10" t="s">
        <v>130</v>
      </c>
      <c r="U887" s="10" t="b">
        <v>0</v>
      </c>
      <c r="V887" s="10" t="b">
        <v>0</v>
      </c>
      <c r="W887" s="10"/>
      <c r="X887" s="11"/>
      <c r="Y887" s="26"/>
      <c r="Z887" s="12" t="s">
        <v>251</v>
      </c>
      <c r="AA887" s="51"/>
      <c r="AB887" s="4"/>
      <c r="AC887" t="str">
        <f t="shared" si="66"/>
        <v>NO</v>
      </c>
      <c r="AD887" t="str">
        <f t="shared" si="67"/>
        <v>Material</v>
      </c>
      <c r="AE887" t="str">
        <f t="shared" si="68"/>
        <v>+Cartridge</v>
      </c>
      <c r="AF887" t="str">
        <f t="shared" si="69"/>
        <v>Material+Cartridge</v>
      </c>
    </row>
    <row r="888" spans="1:32" x14ac:dyDescent="0.25">
      <c r="A888" s="13" t="str">
        <f t="shared" si="65"/>
        <v>77149-1</v>
      </c>
      <c r="B888" s="50">
        <v>77149</v>
      </c>
      <c r="C888" s="51" t="s">
        <v>3131</v>
      </c>
      <c r="D888" s="50">
        <v>1</v>
      </c>
      <c r="E888" s="52">
        <v>1</v>
      </c>
      <c r="F888" s="53" t="s">
        <v>18</v>
      </c>
      <c r="G888" s="53">
        <v>43515</v>
      </c>
      <c r="H888" s="54">
        <v>1</v>
      </c>
      <c r="I888" s="52">
        <v>18</v>
      </c>
      <c r="J888" s="51" t="s">
        <v>20</v>
      </c>
      <c r="K888" s="51" t="s">
        <v>208</v>
      </c>
      <c r="L888" s="51" t="b">
        <v>0</v>
      </c>
      <c r="M888" s="13"/>
      <c r="N888" s="13"/>
      <c r="O888" s="13"/>
      <c r="P888" s="13"/>
      <c r="Q888" s="13" t="s">
        <v>125</v>
      </c>
      <c r="R888" s="13"/>
      <c r="S888" s="13"/>
      <c r="T888" s="15" t="s">
        <v>125</v>
      </c>
      <c r="U888" s="15" t="b">
        <v>0</v>
      </c>
      <c r="V888" s="15" t="b">
        <v>0</v>
      </c>
      <c r="W888" s="15"/>
      <c r="X888" s="16"/>
      <c r="Y888" s="24"/>
      <c r="Z888" s="17"/>
      <c r="AA888" s="51"/>
      <c r="AB888" s="4"/>
      <c r="AC888" t="str">
        <f t="shared" si="66"/>
        <v>NO</v>
      </c>
      <c r="AD888" t="str">
        <f t="shared" si="67"/>
        <v>Material</v>
      </c>
      <c r="AE888" t="str">
        <f t="shared" si="68"/>
        <v/>
      </c>
      <c r="AF888" t="str">
        <f t="shared" si="69"/>
        <v>Material</v>
      </c>
    </row>
    <row r="889" spans="1:32" x14ac:dyDescent="0.25">
      <c r="A889" s="3" t="str">
        <f t="shared" si="65"/>
        <v>77149-2</v>
      </c>
      <c r="B889" s="50">
        <v>77149</v>
      </c>
      <c r="C889" s="51" t="s">
        <v>3055</v>
      </c>
      <c r="D889" s="50">
        <v>2</v>
      </c>
      <c r="E889" s="52">
        <v>1</v>
      </c>
      <c r="F889" s="53" t="s">
        <v>18</v>
      </c>
      <c r="G889" s="53">
        <v>43515</v>
      </c>
      <c r="H889" s="54">
        <v>1</v>
      </c>
      <c r="I889" s="52">
        <v>18</v>
      </c>
      <c r="J889" s="51" t="s">
        <v>20</v>
      </c>
      <c r="K889" s="51"/>
      <c r="L889" s="51" t="b">
        <v>0</v>
      </c>
      <c r="M889" s="3"/>
      <c r="N889" s="3"/>
      <c r="O889" s="3"/>
      <c r="P889" s="3"/>
      <c r="Q889" s="3" t="s">
        <v>125</v>
      </c>
      <c r="R889" s="3"/>
      <c r="S889" s="3"/>
      <c r="T889" s="10" t="s">
        <v>125</v>
      </c>
      <c r="U889" s="10" t="b">
        <v>0</v>
      </c>
      <c r="V889" s="10" t="b">
        <v>0</v>
      </c>
      <c r="W889" s="10"/>
      <c r="X889" s="11"/>
      <c r="Y889" s="26"/>
      <c r="Z889" s="12"/>
      <c r="AA889" s="51"/>
      <c r="AB889" s="4"/>
      <c r="AC889" t="str">
        <f t="shared" si="66"/>
        <v>NO</v>
      </c>
      <c r="AD889" t="str">
        <f t="shared" si="67"/>
        <v>Material</v>
      </c>
      <c r="AE889" t="str">
        <f t="shared" si="68"/>
        <v/>
      </c>
      <c r="AF889" t="str">
        <f t="shared" si="69"/>
        <v>Material</v>
      </c>
    </row>
    <row r="890" spans="1:32" x14ac:dyDescent="0.25">
      <c r="A890" s="13" t="str">
        <f t="shared" si="65"/>
        <v>77149-3</v>
      </c>
      <c r="B890" s="50">
        <v>77149</v>
      </c>
      <c r="C890" s="51" t="s">
        <v>3132</v>
      </c>
      <c r="D890" s="50">
        <v>3</v>
      </c>
      <c r="E890" s="52">
        <v>1</v>
      </c>
      <c r="F890" s="53" t="s">
        <v>18</v>
      </c>
      <c r="G890" s="53">
        <v>43515</v>
      </c>
      <c r="H890" s="54">
        <v>2</v>
      </c>
      <c r="I890" s="52">
        <v>18</v>
      </c>
      <c r="J890" s="51" t="s">
        <v>20</v>
      </c>
      <c r="K890" s="51"/>
      <c r="L890" s="51" t="b">
        <v>0</v>
      </c>
      <c r="M890" s="13"/>
      <c r="N890" s="13"/>
      <c r="O890" s="13"/>
      <c r="P890" s="13"/>
      <c r="Q890" s="13" t="s">
        <v>125</v>
      </c>
      <c r="R890" s="13"/>
      <c r="S890" s="13"/>
      <c r="T890" s="15" t="s">
        <v>125</v>
      </c>
      <c r="U890" s="15" t="b">
        <v>0</v>
      </c>
      <c r="V890" s="15" t="b">
        <v>0</v>
      </c>
      <c r="W890" s="15"/>
      <c r="X890" s="16"/>
      <c r="Y890" s="24"/>
      <c r="Z890" s="17"/>
      <c r="AA890" s="51"/>
      <c r="AB890" s="4"/>
      <c r="AC890" t="str">
        <f t="shared" si="66"/>
        <v>NO</v>
      </c>
      <c r="AD890" t="str">
        <f t="shared" si="67"/>
        <v>Material</v>
      </c>
      <c r="AE890" t="str">
        <f t="shared" si="68"/>
        <v/>
      </c>
      <c r="AF890" t="str">
        <f t="shared" si="69"/>
        <v>Material</v>
      </c>
    </row>
    <row r="891" spans="1:32" x14ac:dyDescent="0.25">
      <c r="A891" s="3" t="str">
        <f t="shared" si="65"/>
        <v>77175-143</v>
      </c>
      <c r="B891" s="50">
        <v>77175</v>
      </c>
      <c r="C891" s="51" t="s">
        <v>3080</v>
      </c>
      <c r="D891" s="50">
        <v>143</v>
      </c>
      <c r="E891" s="52">
        <v>1</v>
      </c>
      <c r="F891" s="53" t="s">
        <v>18</v>
      </c>
      <c r="G891" s="53">
        <v>43500</v>
      </c>
      <c r="H891" s="54">
        <v>1</v>
      </c>
      <c r="I891" s="52">
        <v>18</v>
      </c>
      <c r="J891" s="51" t="s">
        <v>31</v>
      </c>
      <c r="K891" s="51"/>
      <c r="L891" s="51" t="b">
        <v>0</v>
      </c>
      <c r="M891" s="3"/>
      <c r="N891" s="3"/>
      <c r="O891" s="3" t="s">
        <v>143</v>
      </c>
      <c r="P891" s="3" t="s">
        <v>143</v>
      </c>
      <c r="Q891" s="3" t="s">
        <v>143</v>
      </c>
      <c r="R891" s="3"/>
      <c r="S891" s="3" t="s">
        <v>126</v>
      </c>
      <c r="T891" s="10" t="s">
        <v>125</v>
      </c>
      <c r="U891" s="10" t="b">
        <v>1</v>
      </c>
      <c r="V891" s="10" t="b">
        <v>0</v>
      </c>
      <c r="W891" s="25">
        <v>43501.431643518517</v>
      </c>
      <c r="X891" s="11"/>
      <c r="Y891" s="26">
        <v>43501</v>
      </c>
      <c r="Z891" s="12" t="s">
        <v>233</v>
      </c>
      <c r="AA891" s="51"/>
      <c r="AB891" s="4"/>
      <c r="AC891" t="str">
        <f t="shared" si="66"/>
        <v>NO</v>
      </c>
      <c r="AD891" t="str">
        <f t="shared" si="67"/>
        <v>Material</v>
      </c>
      <c r="AE891" t="str">
        <f t="shared" si="68"/>
        <v/>
      </c>
      <c r="AF891" t="str">
        <f t="shared" si="69"/>
        <v>Material</v>
      </c>
    </row>
    <row r="892" spans="1:32" x14ac:dyDescent="0.25">
      <c r="A892" s="13" t="str">
        <f t="shared" si="65"/>
        <v>77175-144</v>
      </c>
      <c r="B892" s="50">
        <v>77175</v>
      </c>
      <c r="C892" s="51" t="s">
        <v>3080</v>
      </c>
      <c r="D892" s="50">
        <v>144</v>
      </c>
      <c r="E892" s="52">
        <v>1</v>
      </c>
      <c r="F892" s="53" t="s">
        <v>18</v>
      </c>
      <c r="G892" s="53">
        <v>43500</v>
      </c>
      <c r="H892" s="54">
        <v>1</v>
      </c>
      <c r="I892" s="52">
        <v>18</v>
      </c>
      <c r="J892" s="51" t="s">
        <v>31</v>
      </c>
      <c r="K892" s="51"/>
      <c r="L892" s="51" t="b">
        <v>0</v>
      </c>
      <c r="M892" s="13"/>
      <c r="N892" s="13"/>
      <c r="O892" s="13" t="s">
        <v>143</v>
      </c>
      <c r="P892" s="13" t="s">
        <v>143</v>
      </c>
      <c r="Q892" s="13" t="s">
        <v>143</v>
      </c>
      <c r="R892" s="13"/>
      <c r="S892" s="13" t="s">
        <v>126</v>
      </c>
      <c r="T892" s="15" t="s">
        <v>125</v>
      </c>
      <c r="U892" s="15" t="b">
        <v>1</v>
      </c>
      <c r="V892" s="15" t="b">
        <v>0</v>
      </c>
      <c r="W892" s="23">
        <v>43501.431655092594</v>
      </c>
      <c r="X892" s="16"/>
      <c r="Y892" s="24">
        <v>43501</v>
      </c>
      <c r="Z892" s="17" t="s">
        <v>233</v>
      </c>
      <c r="AA892" s="51"/>
      <c r="AB892" s="4"/>
      <c r="AC892" t="str">
        <f t="shared" si="66"/>
        <v>NO</v>
      </c>
      <c r="AD892" t="str">
        <f t="shared" si="67"/>
        <v>Material</v>
      </c>
      <c r="AE892" t="str">
        <f t="shared" si="68"/>
        <v/>
      </c>
      <c r="AF892" t="str">
        <f t="shared" si="69"/>
        <v>Material</v>
      </c>
    </row>
    <row r="893" spans="1:32" x14ac:dyDescent="0.25">
      <c r="A893" s="3" t="str">
        <f t="shared" si="65"/>
        <v>77175-145</v>
      </c>
      <c r="B893" s="50">
        <v>77175</v>
      </c>
      <c r="C893" s="51" t="s">
        <v>352</v>
      </c>
      <c r="D893" s="50">
        <v>145</v>
      </c>
      <c r="E893" s="52">
        <v>1</v>
      </c>
      <c r="F893" s="53" t="s">
        <v>18</v>
      </c>
      <c r="G893" s="53">
        <v>43500</v>
      </c>
      <c r="H893" s="54">
        <v>1</v>
      </c>
      <c r="I893" s="52">
        <v>15</v>
      </c>
      <c r="J893" s="51" t="s">
        <v>31</v>
      </c>
      <c r="K893" s="51"/>
      <c r="L893" s="51" t="b">
        <v>0</v>
      </c>
      <c r="M893" s="3"/>
      <c r="N893" s="3"/>
      <c r="O893" s="3" t="s">
        <v>143</v>
      </c>
      <c r="P893" s="3" t="s">
        <v>143</v>
      </c>
      <c r="Q893" s="3" t="s">
        <v>143</v>
      </c>
      <c r="R893" s="3"/>
      <c r="S893" s="3" t="s">
        <v>126</v>
      </c>
      <c r="T893" s="10" t="s">
        <v>125</v>
      </c>
      <c r="U893" s="10" t="b">
        <v>0</v>
      </c>
      <c r="V893" s="10" t="b">
        <v>0</v>
      </c>
      <c r="W893" s="10"/>
      <c r="X893" s="11"/>
      <c r="Y893" s="26">
        <v>43501</v>
      </c>
      <c r="Z893" s="12"/>
      <c r="AA893" s="51"/>
      <c r="AB893" s="4"/>
      <c r="AC893" t="str">
        <f t="shared" si="66"/>
        <v>NO</v>
      </c>
      <c r="AD893" t="str">
        <f t="shared" si="67"/>
        <v>Material</v>
      </c>
      <c r="AE893" t="str">
        <f t="shared" si="68"/>
        <v/>
      </c>
      <c r="AF893" t="str">
        <f t="shared" si="69"/>
        <v>Material</v>
      </c>
    </row>
    <row r="894" spans="1:32" x14ac:dyDescent="0.25">
      <c r="A894" s="13" t="str">
        <f t="shared" si="65"/>
        <v>77175-146</v>
      </c>
      <c r="B894" s="50">
        <v>77175</v>
      </c>
      <c r="C894" s="51" t="s">
        <v>3080</v>
      </c>
      <c r="D894" s="50">
        <v>146</v>
      </c>
      <c r="E894" s="52">
        <v>1</v>
      </c>
      <c r="F894" s="53" t="s">
        <v>18</v>
      </c>
      <c r="G894" s="53">
        <v>43510</v>
      </c>
      <c r="H894" s="54">
        <v>1</v>
      </c>
      <c r="I894" s="52">
        <v>7</v>
      </c>
      <c r="J894" s="51" t="s">
        <v>20</v>
      </c>
      <c r="K894" s="51"/>
      <c r="L894" s="51" t="b">
        <v>0</v>
      </c>
      <c r="M894" s="13"/>
      <c r="N894" s="13"/>
      <c r="O894" s="13"/>
      <c r="P894" s="13"/>
      <c r="Q894" s="13"/>
      <c r="R894" s="13"/>
      <c r="S894" s="13"/>
      <c r="T894" s="15" t="s">
        <v>125</v>
      </c>
      <c r="U894" s="15" t="b">
        <v>0</v>
      </c>
      <c r="V894" s="15" t="b">
        <v>0</v>
      </c>
      <c r="W894" s="15"/>
      <c r="X894" s="16"/>
      <c r="Y894" s="24"/>
      <c r="Z894" s="17"/>
      <c r="AA894" s="51"/>
      <c r="AB894" s="4"/>
      <c r="AC894" t="str">
        <f t="shared" si="66"/>
        <v>NO</v>
      </c>
      <c r="AD894" t="str">
        <f t="shared" si="67"/>
        <v>Material</v>
      </c>
      <c r="AE894" t="str">
        <f t="shared" si="68"/>
        <v>+Cartridge</v>
      </c>
      <c r="AF894" t="str">
        <f t="shared" si="69"/>
        <v>Material+Cartridge</v>
      </c>
    </row>
    <row r="895" spans="1:32" x14ac:dyDescent="0.25">
      <c r="A895" s="3" t="str">
        <f t="shared" si="65"/>
        <v>77175-147</v>
      </c>
      <c r="B895" s="50">
        <v>77175</v>
      </c>
      <c r="C895" s="51" t="s">
        <v>3080</v>
      </c>
      <c r="D895" s="50">
        <v>147</v>
      </c>
      <c r="E895" s="52">
        <v>1</v>
      </c>
      <c r="F895" s="53" t="s">
        <v>18</v>
      </c>
      <c r="G895" s="53">
        <v>43510</v>
      </c>
      <c r="H895" s="54">
        <v>1</v>
      </c>
      <c r="I895" s="52">
        <v>7</v>
      </c>
      <c r="J895" s="51" t="s">
        <v>20</v>
      </c>
      <c r="K895" s="51"/>
      <c r="L895" s="51" t="b">
        <v>0</v>
      </c>
      <c r="M895" s="3"/>
      <c r="N895" s="3"/>
      <c r="O895" s="3"/>
      <c r="P895" s="3"/>
      <c r="Q895" s="3"/>
      <c r="R895" s="3"/>
      <c r="S895" s="3"/>
      <c r="T895" s="10" t="s">
        <v>125</v>
      </c>
      <c r="U895" s="10" t="b">
        <v>0</v>
      </c>
      <c r="V895" s="10" t="b">
        <v>0</v>
      </c>
      <c r="W895" s="10"/>
      <c r="X895" s="11"/>
      <c r="Y895" s="26"/>
      <c r="Z895" s="12"/>
      <c r="AA895" s="51"/>
      <c r="AB895" s="4"/>
      <c r="AC895" t="str">
        <f t="shared" si="66"/>
        <v>NO</v>
      </c>
      <c r="AD895" t="str">
        <f t="shared" si="67"/>
        <v>Material</v>
      </c>
      <c r="AE895" t="str">
        <f t="shared" si="68"/>
        <v>+Cartridge</v>
      </c>
      <c r="AF895" t="str">
        <f t="shared" si="69"/>
        <v>Material+Cartridge</v>
      </c>
    </row>
    <row r="896" spans="1:32" x14ac:dyDescent="0.25">
      <c r="A896" s="13" t="str">
        <f t="shared" si="65"/>
        <v>77175-148</v>
      </c>
      <c r="B896" s="50">
        <v>77175</v>
      </c>
      <c r="C896" s="51" t="s">
        <v>3080</v>
      </c>
      <c r="D896" s="50">
        <v>148</v>
      </c>
      <c r="E896" s="52">
        <v>1</v>
      </c>
      <c r="F896" s="53" t="s">
        <v>18</v>
      </c>
      <c r="G896" s="53">
        <v>43510</v>
      </c>
      <c r="H896" s="54">
        <v>1</v>
      </c>
      <c r="I896" s="52">
        <v>7</v>
      </c>
      <c r="J896" s="51" t="s">
        <v>20</v>
      </c>
      <c r="K896" s="51"/>
      <c r="L896" s="51" t="b">
        <v>0</v>
      </c>
      <c r="M896" s="13"/>
      <c r="N896" s="13"/>
      <c r="O896" s="13"/>
      <c r="P896" s="13"/>
      <c r="Q896" s="13"/>
      <c r="R896" s="13"/>
      <c r="S896" s="13"/>
      <c r="T896" s="15" t="s">
        <v>125</v>
      </c>
      <c r="U896" s="15" t="b">
        <v>0</v>
      </c>
      <c r="V896" s="15" t="b">
        <v>0</v>
      </c>
      <c r="W896" s="23"/>
      <c r="X896" s="16"/>
      <c r="Y896" s="24"/>
      <c r="Z896" s="17"/>
      <c r="AA896" s="51"/>
      <c r="AB896" s="4"/>
      <c r="AC896" t="str">
        <f t="shared" si="66"/>
        <v>NO</v>
      </c>
      <c r="AD896" t="str">
        <f t="shared" si="67"/>
        <v>Material</v>
      </c>
      <c r="AE896" t="str">
        <f t="shared" si="68"/>
        <v>+Cartridge</v>
      </c>
      <c r="AF896" t="str">
        <f t="shared" si="69"/>
        <v>Material+Cartridge</v>
      </c>
    </row>
    <row r="897" spans="1:32" x14ac:dyDescent="0.25">
      <c r="A897" s="3" t="str">
        <f t="shared" ref="A897:A960" si="70">_xlfn.CONCAT(B897,"-",D897)</f>
        <v>77175-149</v>
      </c>
      <c r="B897" s="50">
        <v>77175</v>
      </c>
      <c r="C897" s="51" t="s">
        <v>304</v>
      </c>
      <c r="D897" s="50">
        <v>149</v>
      </c>
      <c r="E897" s="52">
        <v>1</v>
      </c>
      <c r="F897" s="53" t="s">
        <v>18</v>
      </c>
      <c r="G897" s="53">
        <v>43510</v>
      </c>
      <c r="H897" s="54">
        <v>2</v>
      </c>
      <c r="I897" s="52">
        <v>7</v>
      </c>
      <c r="J897" s="51" t="s">
        <v>20</v>
      </c>
      <c r="K897" s="51"/>
      <c r="L897" s="51" t="b">
        <v>0</v>
      </c>
      <c r="M897" s="3"/>
      <c r="N897" s="3"/>
      <c r="O897" s="3"/>
      <c r="P897" s="3"/>
      <c r="Q897" s="3"/>
      <c r="R897" s="3"/>
      <c r="S897" s="3"/>
      <c r="T897" s="10" t="s">
        <v>125</v>
      </c>
      <c r="U897" s="10" t="b">
        <v>0</v>
      </c>
      <c r="V897" s="10" t="b">
        <v>0</v>
      </c>
      <c r="W897" s="25"/>
      <c r="X897" s="11"/>
      <c r="Y897" s="26"/>
      <c r="Z897" s="12"/>
      <c r="AA897" s="51"/>
      <c r="AB897" s="4"/>
      <c r="AC897" t="str">
        <f t="shared" si="66"/>
        <v>NO</v>
      </c>
      <c r="AD897" t="str">
        <f t="shared" si="67"/>
        <v>Material</v>
      </c>
      <c r="AE897" t="str">
        <f t="shared" si="68"/>
        <v>+Cartridge</v>
      </c>
      <c r="AF897" t="str">
        <f t="shared" si="69"/>
        <v>Material+Cartridge</v>
      </c>
    </row>
    <row r="898" spans="1:32" x14ac:dyDescent="0.25">
      <c r="A898" s="13" t="str">
        <f t="shared" si="70"/>
        <v>77175-150</v>
      </c>
      <c r="B898" s="50">
        <v>77175</v>
      </c>
      <c r="C898" s="51" t="s">
        <v>3080</v>
      </c>
      <c r="D898" s="50">
        <v>150</v>
      </c>
      <c r="E898" s="52">
        <v>1</v>
      </c>
      <c r="F898" s="53" t="s">
        <v>18</v>
      </c>
      <c r="G898" s="53">
        <v>43510</v>
      </c>
      <c r="H898" s="54">
        <v>1</v>
      </c>
      <c r="I898" s="52">
        <v>7</v>
      </c>
      <c r="J898" s="51" t="s">
        <v>20</v>
      </c>
      <c r="K898" s="51"/>
      <c r="L898" s="51" t="b">
        <v>0</v>
      </c>
      <c r="M898" s="13"/>
      <c r="N898" s="13"/>
      <c r="O898" s="13"/>
      <c r="P898" s="13"/>
      <c r="Q898" s="13"/>
      <c r="R898" s="13"/>
      <c r="S898" s="13"/>
      <c r="T898" s="15" t="s">
        <v>125</v>
      </c>
      <c r="U898" s="15" t="b">
        <v>0</v>
      </c>
      <c r="V898" s="15" t="b">
        <v>0</v>
      </c>
      <c r="W898" s="23"/>
      <c r="X898" s="16"/>
      <c r="Y898" s="24"/>
      <c r="Z898" s="17"/>
      <c r="AA898" s="51"/>
      <c r="AB898" s="4"/>
      <c r="AC898" t="str">
        <f t="shared" ref="AC898:AC961" si="71">IF(AND(OR(N898="yes",N898="NA"),OR(P898="yes",P898="NA",P898="Done"),OR(Q898="yes",Q898="NA")),"OK","NO")</f>
        <v>NO</v>
      </c>
      <c r="AD898" t="str">
        <f t="shared" ref="AD898:AD961" si="72">IF(OR(N898="",N898="NO"),"Material","")</f>
        <v>Material</v>
      </c>
      <c r="AE898" t="str">
        <f t="shared" ref="AE898:AE961" si="73">IF(OR(Q898="",Q898="NO"),"+Cartridge","")</f>
        <v>+Cartridge</v>
      </c>
      <c r="AF898" t="str">
        <f t="shared" ref="AF898:AF961" si="74">_xlfn.CONCAT(AD898,AE898)</f>
        <v>Material+Cartridge</v>
      </c>
    </row>
    <row r="899" spans="1:32" x14ac:dyDescent="0.25">
      <c r="A899" s="3" t="str">
        <f t="shared" si="70"/>
        <v>77175-151</v>
      </c>
      <c r="B899" s="50">
        <v>77175</v>
      </c>
      <c r="C899" s="51" t="s">
        <v>352</v>
      </c>
      <c r="D899" s="50">
        <v>151</v>
      </c>
      <c r="E899" s="52">
        <v>1</v>
      </c>
      <c r="F899" s="53" t="s">
        <v>18</v>
      </c>
      <c r="G899" s="53">
        <v>43510</v>
      </c>
      <c r="H899" s="54">
        <v>1</v>
      </c>
      <c r="I899" s="52">
        <v>7</v>
      </c>
      <c r="J899" s="51" t="s">
        <v>20</v>
      </c>
      <c r="K899" s="51"/>
      <c r="L899" s="51" t="b">
        <v>0</v>
      </c>
      <c r="M899" s="3"/>
      <c r="N899" s="3"/>
      <c r="O899" s="3"/>
      <c r="P899" s="3"/>
      <c r="Q899" s="3"/>
      <c r="R899" s="3"/>
      <c r="S899" s="3"/>
      <c r="T899" s="10" t="s">
        <v>125</v>
      </c>
      <c r="U899" s="10" t="b">
        <v>0</v>
      </c>
      <c r="V899" s="10" t="b">
        <v>0</v>
      </c>
      <c r="W899" s="25"/>
      <c r="X899" s="11"/>
      <c r="Y899" s="26"/>
      <c r="Z899" s="12"/>
      <c r="AA899" s="51"/>
      <c r="AB899" s="4"/>
      <c r="AC899" t="str">
        <f t="shared" si="71"/>
        <v>NO</v>
      </c>
      <c r="AD899" t="str">
        <f t="shared" si="72"/>
        <v>Material</v>
      </c>
      <c r="AE899" t="str">
        <f t="shared" si="73"/>
        <v>+Cartridge</v>
      </c>
      <c r="AF899" t="str">
        <f t="shared" si="74"/>
        <v>Material+Cartridge</v>
      </c>
    </row>
    <row r="900" spans="1:32" x14ac:dyDescent="0.25">
      <c r="A900" s="13" t="str">
        <f t="shared" si="70"/>
        <v>77175-152</v>
      </c>
      <c r="B900" s="50">
        <v>77175</v>
      </c>
      <c r="C900" s="51" t="s">
        <v>3080</v>
      </c>
      <c r="D900" s="50">
        <v>152</v>
      </c>
      <c r="E900" s="52">
        <v>1</v>
      </c>
      <c r="F900" s="53" t="s">
        <v>18</v>
      </c>
      <c r="G900" s="53">
        <v>43516</v>
      </c>
      <c r="H900" s="54">
        <v>1</v>
      </c>
      <c r="I900" s="52">
        <v>1</v>
      </c>
      <c r="J900" s="51" t="s">
        <v>27</v>
      </c>
      <c r="K900" s="51"/>
      <c r="L900" s="51" t="b">
        <v>0</v>
      </c>
      <c r="M900" s="13"/>
      <c r="N900" s="13"/>
      <c r="O900" s="13"/>
      <c r="P900" s="13"/>
      <c r="Q900" s="13"/>
      <c r="R900" s="13"/>
      <c r="S900" s="13"/>
      <c r="T900" s="15" t="s">
        <v>125</v>
      </c>
      <c r="U900" s="15" t="b">
        <v>0</v>
      </c>
      <c r="V900" s="15" t="b">
        <v>0</v>
      </c>
      <c r="W900" s="23"/>
      <c r="X900" s="16"/>
      <c r="Y900" s="24"/>
      <c r="Z900" s="17"/>
      <c r="AA900" s="51"/>
      <c r="AB900" s="4"/>
      <c r="AC900" t="str">
        <f t="shared" si="71"/>
        <v>NO</v>
      </c>
      <c r="AD900" t="str">
        <f t="shared" si="72"/>
        <v>Material</v>
      </c>
      <c r="AE900" t="str">
        <f t="shared" si="73"/>
        <v>+Cartridge</v>
      </c>
      <c r="AF900" t="str">
        <f t="shared" si="74"/>
        <v>Material+Cartridge</v>
      </c>
    </row>
    <row r="901" spans="1:32" x14ac:dyDescent="0.25">
      <c r="A901" s="3" t="str">
        <f t="shared" si="70"/>
        <v>77175-153</v>
      </c>
      <c r="B901" s="50">
        <v>77175</v>
      </c>
      <c r="C901" s="51" t="s">
        <v>137</v>
      </c>
      <c r="D901" s="50">
        <v>153</v>
      </c>
      <c r="E901" s="52">
        <v>1</v>
      </c>
      <c r="F901" s="53" t="s">
        <v>18</v>
      </c>
      <c r="G901" s="53">
        <v>43516</v>
      </c>
      <c r="H901" s="54">
        <v>1</v>
      </c>
      <c r="I901" s="52">
        <v>1</v>
      </c>
      <c r="J901" s="51" t="s">
        <v>27</v>
      </c>
      <c r="K901" s="51"/>
      <c r="L901" s="51" t="b">
        <v>0</v>
      </c>
      <c r="M901" s="3"/>
      <c r="N901" s="3"/>
      <c r="O901" s="3"/>
      <c r="P901" s="3"/>
      <c r="Q901" s="3"/>
      <c r="R901" s="3"/>
      <c r="S901" s="3"/>
      <c r="T901" s="10" t="s">
        <v>125</v>
      </c>
      <c r="U901" s="10" t="b">
        <v>0</v>
      </c>
      <c r="V901" s="10" t="b">
        <v>0</v>
      </c>
      <c r="W901" s="10"/>
      <c r="X901" s="11"/>
      <c r="Y901" s="26"/>
      <c r="Z901" s="12"/>
      <c r="AA901" s="51"/>
      <c r="AB901" s="4"/>
      <c r="AC901" t="str">
        <f t="shared" si="71"/>
        <v>NO</v>
      </c>
      <c r="AD901" t="str">
        <f t="shared" si="72"/>
        <v>Material</v>
      </c>
      <c r="AE901" t="str">
        <f t="shared" si="73"/>
        <v>+Cartridge</v>
      </c>
      <c r="AF901" t="str">
        <f t="shared" si="74"/>
        <v>Material+Cartridge</v>
      </c>
    </row>
    <row r="902" spans="1:32" x14ac:dyDescent="0.25">
      <c r="A902" s="13" t="str">
        <f t="shared" si="70"/>
        <v>77175-17</v>
      </c>
      <c r="B902" s="50">
        <v>77175</v>
      </c>
      <c r="C902" s="51" t="s">
        <v>380</v>
      </c>
      <c r="D902" s="50">
        <v>17</v>
      </c>
      <c r="E902" s="52">
        <v>1</v>
      </c>
      <c r="F902" s="53" t="s">
        <v>18</v>
      </c>
      <c r="G902" s="53">
        <v>43500</v>
      </c>
      <c r="H902" s="54">
        <v>1</v>
      </c>
      <c r="I902" s="52">
        <v>15</v>
      </c>
      <c r="J902" s="51" t="s">
        <v>31</v>
      </c>
      <c r="K902" s="51" t="s">
        <v>156</v>
      </c>
      <c r="L902" s="51" t="b">
        <v>1</v>
      </c>
      <c r="M902" s="13"/>
      <c r="N902" s="13" t="s">
        <v>126</v>
      </c>
      <c r="O902" s="13" t="s">
        <v>143</v>
      </c>
      <c r="P902" s="13" t="s">
        <v>143</v>
      </c>
      <c r="Q902" s="13" t="s">
        <v>143</v>
      </c>
      <c r="R902" s="13"/>
      <c r="S902" s="13" t="s">
        <v>126</v>
      </c>
      <c r="T902" s="15" t="s">
        <v>125</v>
      </c>
      <c r="U902" s="15" t="b">
        <v>0</v>
      </c>
      <c r="V902" s="15" t="b">
        <v>0</v>
      </c>
      <c r="W902" s="23"/>
      <c r="X902" s="16">
        <v>16</v>
      </c>
      <c r="Y902" s="24">
        <v>43501</v>
      </c>
      <c r="Z902" s="17"/>
      <c r="AA902" s="51"/>
      <c r="AB902" s="4"/>
      <c r="AC902" t="str">
        <f t="shared" si="71"/>
        <v>NO</v>
      </c>
      <c r="AD902" t="str">
        <f t="shared" si="72"/>
        <v/>
      </c>
      <c r="AE902" t="str">
        <f t="shared" si="73"/>
        <v/>
      </c>
      <c r="AF902" t="str">
        <f t="shared" si="74"/>
        <v/>
      </c>
    </row>
    <row r="903" spans="1:32" x14ac:dyDescent="0.25">
      <c r="A903" s="3" t="str">
        <f t="shared" si="70"/>
        <v>77175-18</v>
      </c>
      <c r="B903" s="50">
        <v>77175</v>
      </c>
      <c r="C903" s="51" t="s">
        <v>3133</v>
      </c>
      <c r="D903" s="50">
        <v>18</v>
      </c>
      <c r="E903" s="52">
        <v>1</v>
      </c>
      <c r="F903" s="53" t="s">
        <v>18</v>
      </c>
      <c r="G903" s="53">
        <v>43500</v>
      </c>
      <c r="H903" s="54">
        <v>1</v>
      </c>
      <c r="I903" s="52">
        <v>15</v>
      </c>
      <c r="J903" s="51" t="s">
        <v>31</v>
      </c>
      <c r="K903" s="51" t="s">
        <v>156</v>
      </c>
      <c r="L903" s="51" t="b">
        <v>1</v>
      </c>
      <c r="M903" s="3"/>
      <c r="N903" s="3" t="s">
        <v>126</v>
      </c>
      <c r="O903" s="3" t="s">
        <v>143</v>
      </c>
      <c r="P903" s="3" t="s">
        <v>143</v>
      </c>
      <c r="Q903" s="3" t="s">
        <v>143</v>
      </c>
      <c r="R903" s="3"/>
      <c r="S903" s="3" t="s">
        <v>126</v>
      </c>
      <c r="T903" s="10" t="s">
        <v>125</v>
      </c>
      <c r="U903" s="10" t="b">
        <v>0</v>
      </c>
      <c r="V903" s="10" t="b">
        <v>0</v>
      </c>
      <c r="W903" s="25"/>
      <c r="X903" s="11">
        <v>16</v>
      </c>
      <c r="Y903" s="26">
        <v>43501</v>
      </c>
      <c r="Z903" s="12"/>
      <c r="AA903" s="51"/>
      <c r="AB903" s="4"/>
      <c r="AC903" t="str">
        <f t="shared" si="71"/>
        <v>NO</v>
      </c>
      <c r="AD903" t="str">
        <f t="shared" si="72"/>
        <v/>
      </c>
      <c r="AE903" t="str">
        <f t="shared" si="73"/>
        <v/>
      </c>
      <c r="AF903" t="str">
        <f t="shared" si="74"/>
        <v/>
      </c>
    </row>
    <row r="904" spans="1:32" x14ac:dyDescent="0.25">
      <c r="A904" s="13" t="str">
        <f t="shared" si="70"/>
        <v>77175-19</v>
      </c>
      <c r="B904" s="50">
        <v>77175</v>
      </c>
      <c r="C904" s="51" t="s">
        <v>288</v>
      </c>
      <c r="D904" s="50">
        <v>19</v>
      </c>
      <c r="E904" s="52">
        <v>1</v>
      </c>
      <c r="F904" s="53" t="s">
        <v>18</v>
      </c>
      <c r="G904" s="53">
        <v>43500</v>
      </c>
      <c r="H904" s="54">
        <v>1</v>
      </c>
      <c r="I904" s="52">
        <v>18</v>
      </c>
      <c r="J904" s="51" t="s">
        <v>31</v>
      </c>
      <c r="K904" s="51"/>
      <c r="L904" s="51" t="b">
        <v>0</v>
      </c>
      <c r="M904" s="13"/>
      <c r="N904" s="13"/>
      <c r="O904" s="13" t="s">
        <v>143</v>
      </c>
      <c r="P904" s="13" t="s">
        <v>143</v>
      </c>
      <c r="Q904" s="13" t="s">
        <v>143</v>
      </c>
      <c r="R904" s="13"/>
      <c r="S904" s="13" t="s">
        <v>126</v>
      </c>
      <c r="T904" s="15" t="s">
        <v>125</v>
      </c>
      <c r="U904" s="15" t="b">
        <v>1</v>
      </c>
      <c r="V904" s="15" t="b">
        <v>0</v>
      </c>
      <c r="W904" s="23">
        <v>43501.431666666664</v>
      </c>
      <c r="X904" s="16">
        <v>33</v>
      </c>
      <c r="Y904" s="24">
        <v>43501</v>
      </c>
      <c r="Z904" s="17" t="s">
        <v>233</v>
      </c>
      <c r="AA904" s="51"/>
      <c r="AB904" s="4"/>
      <c r="AC904" t="str">
        <f t="shared" si="71"/>
        <v>NO</v>
      </c>
      <c r="AD904" t="str">
        <f t="shared" si="72"/>
        <v>Material</v>
      </c>
      <c r="AE904" t="str">
        <f t="shared" si="73"/>
        <v/>
      </c>
      <c r="AF904" t="str">
        <f t="shared" si="74"/>
        <v>Material</v>
      </c>
    </row>
    <row r="905" spans="1:32" x14ac:dyDescent="0.25">
      <c r="A905" s="3" t="str">
        <f t="shared" si="70"/>
        <v>77175-20</v>
      </c>
      <c r="B905" s="50">
        <v>77175</v>
      </c>
      <c r="C905" s="51" t="s">
        <v>3080</v>
      </c>
      <c r="D905" s="50">
        <v>20</v>
      </c>
      <c r="E905" s="52">
        <v>1</v>
      </c>
      <c r="F905" s="53" t="s">
        <v>18</v>
      </c>
      <c r="G905" s="53">
        <v>43500</v>
      </c>
      <c r="H905" s="54">
        <v>1</v>
      </c>
      <c r="I905" s="52">
        <v>18</v>
      </c>
      <c r="J905" s="51" t="s">
        <v>31</v>
      </c>
      <c r="K905" s="51"/>
      <c r="L905" s="51" t="b">
        <v>0</v>
      </c>
      <c r="M905" s="3"/>
      <c r="N905" s="3"/>
      <c r="O905" s="3" t="s">
        <v>143</v>
      </c>
      <c r="P905" s="3" t="s">
        <v>143</v>
      </c>
      <c r="Q905" s="3" t="s">
        <v>143</v>
      </c>
      <c r="R905" s="3"/>
      <c r="S905" s="3" t="s">
        <v>126</v>
      </c>
      <c r="T905" s="10" t="s">
        <v>125</v>
      </c>
      <c r="U905" s="10" t="b">
        <v>1</v>
      </c>
      <c r="V905" s="10" t="b">
        <v>0</v>
      </c>
      <c r="W905" s="25">
        <v>43501.431608796294</v>
      </c>
      <c r="X905" s="11">
        <v>33</v>
      </c>
      <c r="Y905" s="26">
        <v>43501</v>
      </c>
      <c r="Z905" s="12" t="s">
        <v>233</v>
      </c>
      <c r="AA905" s="51"/>
      <c r="AB905" s="4"/>
      <c r="AC905" t="str">
        <f t="shared" si="71"/>
        <v>NO</v>
      </c>
      <c r="AD905" t="str">
        <f t="shared" si="72"/>
        <v>Material</v>
      </c>
      <c r="AE905" t="str">
        <f t="shared" si="73"/>
        <v/>
      </c>
      <c r="AF905" t="str">
        <f t="shared" si="74"/>
        <v>Material</v>
      </c>
    </row>
    <row r="906" spans="1:32" x14ac:dyDescent="0.25">
      <c r="A906" s="13" t="str">
        <f t="shared" si="70"/>
        <v>77175-21</v>
      </c>
      <c r="B906" s="50">
        <v>77175</v>
      </c>
      <c r="C906" s="51" t="s">
        <v>3134</v>
      </c>
      <c r="D906" s="50">
        <v>21</v>
      </c>
      <c r="E906" s="52">
        <v>1</v>
      </c>
      <c r="F906" s="53" t="s">
        <v>18</v>
      </c>
      <c r="G906" s="53">
        <v>43500</v>
      </c>
      <c r="H906" s="54">
        <v>3</v>
      </c>
      <c r="I906" s="52">
        <v>18</v>
      </c>
      <c r="J906" s="51" t="s">
        <v>20</v>
      </c>
      <c r="K906" s="51"/>
      <c r="L906" s="51" t="b">
        <v>0</v>
      </c>
      <c r="M906" s="13"/>
      <c r="N906" s="13"/>
      <c r="O906" s="13" t="s">
        <v>143</v>
      </c>
      <c r="P906" s="13"/>
      <c r="Q906" s="13" t="s">
        <v>143</v>
      </c>
      <c r="R906" s="13"/>
      <c r="S906" s="13" t="s">
        <v>126</v>
      </c>
      <c r="T906" s="15" t="s">
        <v>125</v>
      </c>
      <c r="U906" s="15" t="b">
        <v>0</v>
      </c>
      <c r="V906" s="15" t="b">
        <v>0</v>
      </c>
      <c r="W906" s="23"/>
      <c r="X906" s="16">
        <v>42</v>
      </c>
      <c r="Y906" s="24">
        <v>43501</v>
      </c>
      <c r="Z906" s="17" t="s">
        <v>233</v>
      </c>
      <c r="AA906" s="51"/>
      <c r="AB906" s="4"/>
      <c r="AC906" t="str">
        <f t="shared" si="71"/>
        <v>NO</v>
      </c>
      <c r="AD906" t="str">
        <f t="shared" si="72"/>
        <v>Material</v>
      </c>
      <c r="AE906" t="str">
        <f t="shared" si="73"/>
        <v/>
      </c>
      <c r="AF906" t="str">
        <f t="shared" si="74"/>
        <v>Material</v>
      </c>
    </row>
    <row r="907" spans="1:32" x14ac:dyDescent="0.25">
      <c r="A907" s="3" t="str">
        <f t="shared" si="70"/>
        <v>77175-22</v>
      </c>
      <c r="B907" s="50">
        <v>77175</v>
      </c>
      <c r="C907" s="51" t="s">
        <v>304</v>
      </c>
      <c r="D907" s="50">
        <v>22</v>
      </c>
      <c r="E907" s="52">
        <v>1</v>
      </c>
      <c r="F907" s="53" t="s">
        <v>18</v>
      </c>
      <c r="G907" s="53">
        <v>43500</v>
      </c>
      <c r="H907" s="54">
        <v>2</v>
      </c>
      <c r="I907" s="52">
        <v>18</v>
      </c>
      <c r="J907" s="51" t="s">
        <v>20</v>
      </c>
      <c r="K907" s="51"/>
      <c r="L907" s="51" t="b">
        <v>0</v>
      </c>
      <c r="M907" s="3"/>
      <c r="N907" s="3"/>
      <c r="O907" s="3" t="s">
        <v>143</v>
      </c>
      <c r="P907" s="3"/>
      <c r="Q907" s="3" t="s">
        <v>143</v>
      </c>
      <c r="R907" s="3"/>
      <c r="S907" s="3" t="s">
        <v>126</v>
      </c>
      <c r="T907" s="10" t="s">
        <v>125</v>
      </c>
      <c r="U907" s="10" t="b">
        <v>0</v>
      </c>
      <c r="V907" s="10" t="b">
        <v>0</v>
      </c>
      <c r="W907" s="25"/>
      <c r="X907" s="11">
        <v>42</v>
      </c>
      <c r="Y907" s="26">
        <v>43501</v>
      </c>
      <c r="Z907" s="12" t="s">
        <v>233</v>
      </c>
      <c r="AA907" s="51"/>
      <c r="AB907" s="4"/>
      <c r="AC907" t="str">
        <f t="shared" si="71"/>
        <v>NO</v>
      </c>
      <c r="AD907" t="str">
        <f t="shared" si="72"/>
        <v>Material</v>
      </c>
      <c r="AE907" t="str">
        <f t="shared" si="73"/>
        <v/>
      </c>
      <c r="AF907" t="str">
        <f t="shared" si="74"/>
        <v>Material</v>
      </c>
    </row>
    <row r="908" spans="1:32" x14ac:dyDescent="0.25">
      <c r="A908" s="13" t="str">
        <f t="shared" si="70"/>
        <v>77175-23</v>
      </c>
      <c r="B908" s="50">
        <v>77175</v>
      </c>
      <c r="C908" s="51" t="s">
        <v>352</v>
      </c>
      <c r="D908" s="50">
        <v>23</v>
      </c>
      <c r="E908" s="52">
        <v>1</v>
      </c>
      <c r="F908" s="53" t="s">
        <v>18</v>
      </c>
      <c r="G908" s="53">
        <v>43500</v>
      </c>
      <c r="H908" s="54">
        <v>1</v>
      </c>
      <c r="I908" s="52">
        <v>15</v>
      </c>
      <c r="J908" s="51" t="s">
        <v>31</v>
      </c>
      <c r="K908" s="51"/>
      <c r="L908" s="51" t="b">
        <v>0</v>
      </c>
      <c r="M908" s="13"/>
      <c r="N908" s="13" t="s">
        <v>126</v>
      </c>
      <c r="O908" s="13" t="s">
        <v>143</v>
      </c>
      <c r="P908" s="13" t="s">
        <v>143</v>
      </c>
      <c r="Q908" s="13" t="s">
        <v>143</v>
      </c>
      <c r="R908" s="13"/>
      <c r="S908" s="13" t="s">
        <v>126</v>
      </c>
      <c r="T908" s="15" t="s">
        <v>125</v>
      </c>
      <c r="U908" s="15" t="b">
        <v>0</v>
      </c>
      <c r="V908" s="15" t="b">
        <v>0</v>
      </c>
      <c r="W908" s="15"/>
      <c r="X908" s="16"/>
      <c r="Y908" s="24">
        <v>43501</v>
      </c>
      <c r="Z908" s="17"/>
      <c r="AA908" s="51"/>
      <c r="AB908" s="4"/>
      <c r="AC908" t="str">
        <f t="shared" si="71"/>
        <v>NO</v>
      </c>
      <c r="AD908" t="str">
        <f t="shared" si="72"/>
        <v/>
      </c>
      <c r="AE908" t="str">
        <f t="shared" si="73"/>
        <v/>
      </c>
      <c r="AF908" t="str">
        <f t="shared" si="74"/>
        <v/>
      </c>
    </row>
    <row r="909" spans="1:32" x14ac:dyDescent="0.25">
      <c r="A909" s="3" t="str">
        <f t="shared" si="70"/>
        <v>77175-24</v>
      </c>
      <c r="B909" s="50">
        <v>77175</v>
      </c>
      <c r="C909" s="51" t="s">
        <v>157</v>
      </c>
      <c r="D909" s="50">
        <v>24</v>
      </c>
      <c r="E909" s="52">
        <v>1</v>
      </c>
      <c r="F909" s="53" t="s">
        <v>18</v>
      </c>
      <c r="G909" s="53">
        <v>43500</v>
      </c>
      <c r="H909" s="54">
        <v>1</v>
      </c>
      <c r="I909" s="52">
        <v>15</v>
      </c>
      <c r="J909" s="51" t="s">
        <v>31</v>
      </c>
      <c r="K909" s="51"/>
      <c r="L909" s="51" t="b">
        <v>0</v>
      </c>
      <c r="M909" s="3"/>
      <c r="N909" s="3" t="s">
        <v>126</v>
      </c>
      <c r="O909" s="3" t="s">
        <v>143</v>
      </c>
      <c r="P909" s="3" t="s">
        <v>143</v>
      </c>
      <c r="Q909" s="3" t="s">
        <v>143</v>
      </c>
      <c r="R909" s="3"/>
      <c r="S909" s="3" t="s">
        <v>126</v>
      </c>
      <c r="T909" s="10" t="s">
        <v>125</v>
      </c>
      <c r="U909" s="10" t="b">
        <v>0</v>
      </c>
      <c r="V909" s="10" t="b">
        <v>0</v>
      </c>
      <c r="W909" s="10"/>
      <c r="X909" s="11" t="s">
        <v>3135</v>
      </c>
      <c r="Y909" s="26">
        <v>43495</v>
      </c>
      <c r="Z909" s="12"/>
      <c r="AA909" s="51"/>
      <c r="AB909" s="4"/>
      <c r="AC909" t="str">
        <f t="shared" si="71"/>
        <v>NO</v>
      </c>
      <c r="AD909" t="str">
        <f t="shared" si="72"/>
        <v/>
      </c>
      <c r="AE909" t="str">
        <f t="shared" si="73"/>
        <v/>
      </c>
      <c r="AF909" t="str">
        <f t="shared" si="74"/>
        <v/>
      </c>
    </row>
    <row r="910" spans="1:32" x14ac:dyDescent="0.25">
      <c r="A910" s="13" t="str">
        <f t="shared" si="70"/>
        <v>77175-25</v>
      </c>
      <c r="B910" s="50">
        <v>77175</v>
      </c>
      <c r="C910" s="51" t="s">
        <v>3136</v>
      </c>
      <c r="D910" s="50">
        <v>25</v>
      </c>
      <c r="E910" s="52">
        <v>1</v>
      </c>
      <c r="F910" s="53" t="s">
        <v>18</v>
      </c>
      <c r="G910" s="53">
        <v>43500</v>
      </c>
      <c r="H910" s="54">
        <v>1</v>
      </c>
      <c r="I910" s="52">
        <v>18</v>
      </c>
      <c r="J910" s="51" t="s">
        <v>31</v>
      </c>
      <c r="K910" s="51"/>
      <c r="L910" s="51" t="b">
        <v>0</v>
      </c>
      <c r="M910" s="13"/>
      <c r="N910" s="13"/>
      <c r="O910" s="13" t="s">
        <v>143</v>
      </c>
      <c r="P910" s="13" t="s">
        <v>143</v>
      </c>
      <c r="Q910" s="13" t="s">
        <v>143</v>
      </c>
      <c r="R910" s="13"/>
      <c r="S910" s="13" t="s">
        <v>126</v>
      </c>
      <c r="T910" s="15" t="s">
        <v>130</v>
      </c>
      <c r="U910" s="15" t="b">
        <v>1</v>
      </c>
      <c r="V910" s="15" t="b">
        <v>0</v>
      </c>
      <c r="W910" s="23">
        <v>43501.431574074071</v>
      </c>
      <c r="X910" s="16"/>
      <c r="Y910" s="24">
        <v>43501</v>
      </c>
      <c r="Z910" s="17" t="s">
        <v>233</v>
      </c>
      <c r="AA910" s="51"/>
      <c r="AB910" s="4"/>
      <c r="AC910" t="str">
        <f t="shared" si="71"/>
        <v>NO</v>
      </c>
      <c r="AD910" t="str">
        <f t="shared" si="72"/>
        <v>Material</v>
      </c>
      <c r="AE910" t="str">
        <f t="shared" si="73"/>
        <v/>
      </c>
      <c r="AF910" t="str">
        <f t="shared" si="74"/>
        <v>Material</v>
      </c>
    </row>
    <row r="911" spans="1:32" x14ac:dyDescent="0.25">
      <c r="A911" s="3" t="str">
        <f t="shared" si="70"/>
        <v>77175-26</v>
      </c>
      <c r="B911" s="50">
        <v>77175</v>
      </c>
      <c r="C911" s="51" t="s">
        <v>220</v>
      </c>
      <c r="D911" s="50">
        <v>26</v>
      </c>
      <c r="E911" s="52">
        <v>1</v>
      </c>
      <c r="F911" s="53" t="s">
        <v>18</v>
      </c>
      <c r="G911" s="53">
        <v>43500</v>
      </c>
      <c r="H911" s="54">
        <v>2</v>
      </c>
      <c r="I911" s="52">
        <v>15</v>
      </c>
      <c r="J911" s="51" t="s">
        <v>31</v>
      </c>
      <c r="K911" s="51"/>
      <c r="L911" s="51" t="b">
        <v>0</v>
      </c>
      <c r="M911" s="3"/>
      <c r="N911" s="3" t="s">
        <v>126</v>
      </c>
      <c r="O911" s="3" t="s">
        <v>143</v>
      </c>
      <c r="P911" s="3" t="s">
        <v>143</v>
      </c>
      <c r="Q911" s="3" t="s">
        <v>143</v>
      </c>
      <c r="R911" s="3"/>
      <c r="S911" s="3" t="s">
        <v>126</v>
      </c>
      <c r="T911" s="10" t="s">
        <v>125</v>
      </c>
      <c r="U911" s="10" t="b">
        <v>0</v>
      </c>
      <c r="V911" s="10" t="b">
        <v>0</v>
      </c>
      <c r="W911" s="25"/>
      <c r="X911" s="11" t="s">
        <v>3135</v>
      </c>
      <c r="Y911" s="26">
        <v>43495</v>
      </c>
      <c r="Z911" s="12"/>
      <c r="AA911" s="51"/>
      <c r="AB911" s="4"/>
      <c r="AC911" t="str">
        <f t="shared" si="71"/>
        <v>NO</v>
      </c>
      <c r="AD911" t="str">
        <f t="shared" si="72"/>
        <v/>
      </c>
      <c r="AE911" t="str">
        <f t="shared" si="73"/>
        <v/>
      </c>
      <c r="AF911" t="str">
        <f t="shared" si="74"/>
        <v/>
      </c>
    </row>
    <row r="912" spans="1:32" x14ac:dyDescent="0.25">
      <c r="A912" s="13" t="str">
        <f t="shared" si="70"/>
        <v>77175-27</v>
      </c>
      <c r="B912" s="50">
        <v>77175</v>
      </c>
      <c r="C912" s="51" t="s">
        <v>380</v>
      </c>
      <c r="D912" s="50">
        <v>27</v>
      </c>
      <c r="E912" s="52">
        <v>1</v>
      </c>
      <c r="F912" s="53" t="s">
        <v>18</v>
      </c>
      <c r="G912" s="53">
        <v>43500</v>
      </c>
      <c r="H912" s="54">
        <v>1</v>
      </c>
      <c r="I912" s="52">
        <v>15</v>
      </c>
      <c r="J912" s="51" t="s">
        <v>31</v>
      </c>
      <c r="K912" s="51" t="s">
        <v>156</v>
      </c>
      <c r="L912" s="51" t="b">
        <v>1</v>
      </c>
      <c r="M912" s="13"/>
      <c r="N912" s="13" t="s">
        <v>126</v>
      </c>
      <c r="O912" s="13" t="s">
        <v>143</v>
      </c>
      <c r="P912" s="13" t="s">
        <v>143</v>
      </c>
      <c r="Q912" s="13" t="s">
        <v>143</v>
      </c>
      <c r="R912" s="13"/>
      <c r="S912" s="13" t="s">
        <v>126</v>
      </c>
      <c r="T912" s="15" t="s">
        <v>125</v>
      </c>
      <c r="U912" s="15" t="b">
        <v>0</v>
      </c>
      <c r="V912" s="15" t="b">
        <v>0</v>
      </c>
      <c r="W912" s="15"/>
      <c r="X912" s="16"/>
      <c r="Y912" s="24">
        <v>43501</v>
      </c>
      <c r="Z912" s="17"/>
      <c r="AA912" s="51"/>
      <c r="AB912" s="4"/>
      <c r="AC912" t="str">
        <f t="shared" si="71"/>
        <v>NO</v>
      </c>
      <c r="AD912" t="str">
        <f t="shared" si="72"/>
        <v/>
      </c>
      <c r="AE912" t="str">
        <f t="shared" si="73"/>
        <v/>
      </c>
      <c r="AF912" t="str">
        <f t="shared" si="74"/>
        <v/>
      </c>
    </row>
    <row r="913" spans="1:32" x14ac:dyDescent="0.25">
      <c r="A913" s="3" t="str">
        <f t="shared" si="70"/>
        <v>77175-28</v>
      </c>
      <c r="B913" s="50">
        <v>77175</v>
      </c>
      <c r="C913" s="51" t="s">
        <v>3133</v>
      </c>
      <c r="D913" s="50">
        <v>28</v>
      </c>
      <c r="E913" s="52">
        <v>1</v>
      </c>
      <c r="F913" s="53" t="s">
        <v>18</v>
      </c>
      <c r="G913" s="53">
        <v>43500</v>
      </c>
      <c r="H913" s="54">
        <v>1</v>
      </c>
      <c r="I913" s="52">
        <v>15</v>
      </c>
      <c r="J913" s="51" t="s">
        <v>31</v>
      </c>
      <c r="K913" s="51"/>
      <c r="L913" s="51" t="b">
        <v>0</v>
      </c>
      <c r="M913" s="3"/>
      <c r="N913" s="3" t="s">
        <v>126</v>
      </c>
      <c r="O913" s="3" t="s">
        <v>143</v>
      </c>
      <c r="P913" s="3" t="s">
        <v>143</v>
      </c>
      <c r="Q913" s="3" t="s">
        <v>143</v>
      </c>
      <c r="R913" s="3"/>
      <c r="S913" s="3" t="s">
        <v>126</v>
      </c>
      <c r="T913" s="10" t="s">
        <v>125</v>
      </c>
      <c r="U913" s="10" t="b">
        <v>0</v>
      </c>
      <c r="V913" s="10" t="b">
        <v>0</v>
      </c>
      <c r="W913" s="25"/>
      <c r="X913" s="11"/>
      <c r="Y913" s="26">
        <v>43501</v>
      </c>
      <c r="Z913" s="12"/>
      <c r="AA913" s="51"/>
      <c r="AB913" s="4"/>
      <c r="AC913" t="str">
        <f t="shared" si="71"/>
        <v>NO</v>
      </c>
      <c r="AD913" t="str">
        <f t="shared" si="72"/>
        <v/>
      </c>
      <c r="AE913" t="str">
        <f t="shared" si="73"/>
        <v/>
      </c>
      <c r="AF913" t="str">
        <f t="shared" si="74"/>
        <v/>
      </c>
    </row>
    <row r="914" spans="1:32" x14ac:dyDescent="0.25">
      <c r="A914" s="13" t="str">
        <f t="shared" si="70"/>
        <v>77175-29</v>
      </c>
      <c r="B914" s="50">
        <v>77175</v>
      </c>
      <c r="C914" s="51" t="s">
        <v>288</v>
      </c>
      <c r="D914" s="50">
        <v>29</v>
      </c>
      <c r="E914" s="52">
        <v>1</v>
      </c>
      <c r="F914" s="53" t="s">
        <v>18</v>
      </c>
      <c r="G914" s="53">
        <v>43500</v>
      </c>
      <c r="H914" s="54">
        <v>1</v>
      </c>
      <c r="I914" s="52">
        <v>18</v>
      </c>
      <c r="J914" s="51" t="s">
        <v>31</v>
      </c>
      <c r="K914" s="51"/>
      <c r="L914" s="51" t="b">
        <v>0</v>
      </c>
      <c r="M914" s="13"/>
      <c r="N914" s="13"/>
      <c r="O914" s="13" t="s">
        <v>143</v>
      </c>
      <c r="P914" s="13" t="s">
        <v>143</v>
      </c>
      <c r="Q914" s="13" t="s">
        <v>143</v>
      </c>
      <c r="R914" s="13"/>
      <c r="S914" s="13" t="s">
        <v>126</v>
      </c>
      <c r="T914" s="15" t="s">
        <v>125</v>
      </c>
      <c r="U914" s="15" t="b">
        <v>1</v>
      </c>
      <c r="V914" s="15" t="b">
        <v>0</v>
      </c>
      <c r="W914" s="23">
        <v>43501.431689814817</v>
      </c>
      <c r="X914" s="16"/>
      <c r="Y914" s="24">
        <v>43501</v>
      </c>
      <c r="Z914" s="17" t="s">
        <v>233</v>
      </c>
      <c r="AA914" s="51"/>
      <c r="AB914" s="4"/>
      <c r="AC914" t="str">
        <f t="shared" si="71"/>
        <v>NO</v>
      </c>
      <c r="AD914" t="str">
        <f t="shared" si="72"/>
        <v>Material</v>
      </c>
      <c r="AE914" t="str">
        <f t="shared" si="73"/>
        <v/>
      </c>
      <c r="AF914" t="str">
        <f t="shared" si="74"/>
        <v>Material</v>
      </c>
    </row>
    <row r="915" spans="1:32" x14ac:dyDescent="0.25">
      <c r="A915" s="3" t="str">
        <f t="shared" si="70"/>
        <v>77175-30</v>
      </c>
      <c r="B915" s="50">
        <v>77175</v>
      </c>
      <c r="C915" s="51" t="s">
        <v>3080</v>
      </c>
      <c r="D915" s="50">
        <v>30</v>
      </c>
      <c r="E915" s="52">
        <v>1</v>
      </c>
      <c r="F915" s="53" t="s">
        <v>18</v>
      </c>
      <c r="G915" s="53">
        <v>43500</v>
      </c>
      <c r="H915" s="54">
        <v>1</v>
      </c>
      <c r="I915" s="52">
        <v>18</v>
      </c>
      <c r="J915" s="51" t="s">
        <v>31</v>
      </c>
      <c r="K915" s="51"/>
      <c r="L915" s="51" t="b">
        <v>0</v>
      </c>
      <c r="M915" s="3"/>
      <c r="N915" s="3"/>
      <c r="O915" s="3" t="s">
        <v>143</v>
      </c>
      <c r="P915" s="3" t="s">
        <v>143</v>
      </c>
      <c r="Q915" s="3" t="s">
        <v>143</v>
      </c>
      <c r="R915" s="3"/>
      <c r="S915" s="3" t="s">
        <v>126</v>
      </c>
      <c r="T915" s="10" t="s">
        <v>125</v>
      </c>
      <c r="U915" s="10" t="b">
        <v>1</v>
      </c>
      <c r="V915" s="10" t="b">
        <v>0</v>
      </c>
      <c r="W915" s="25">
        <v>43501.431631944448</v>
      </c>
      <c r="X915" s="11"/>
      <c r="Y915" s="26">
        <v>43501</v>
      </c>
      <c r="Z915" s="12" t="s">
        <v>233</v>
      </c>
      <c r="AA915" s="51"/>
      <c r="AB915" s="4"/>
      <c r="AC915" t="str">
        <f t="shared" si="71"/>
        <v>NO</v>
      </c>
      <c r="AD915" t="str">
        <f t="shared" si="72"/>
        <v>Material</v>
      </c>
      <c r="AE915" t="str">
        <f t="shared" si="73"/>
        <v/>
      </c>
      <c r="AF915" t="str">
        <f t="shared" si="74"/>
        <v>Material</v>
      </c>
    </row>
    <row r="916" spans="1:32" x14ac:dyDescent="0.25">
      <c r="A916" s="13" t="str">
        <f t="shared" si="70"/>
        <v>77175-31</v>
      </c>
      <c r="B916" s="50">
        <v>77175</v>
      </c>
      <c r="C916" s="51" t="s">
        <v>3134</v>
      </c>
      <c r="D916" s="50">
        <v>31</v>
      </c>
      <c r="E916" s="52">
        <v>1</v>
      </c>
      <c r="F916" s="53" t="s">
        <v>18</v>
      </c>
      <c r="G916" s="53">
        <v>43500</v>
      </c>
      <c r="H916" s="54">
        <v>3</v>
      </c>
      <c r="I916" s="52">
        <v>18</v>
      </c>
      <c r="J916" s="51" t="s">
        <v>20</v>
      </c>
      <c r="K916" s="51"/>
      <c r="L916" s="51" t="b">
        <v>0</v>
      </c>
      <c r="M916" s="13"/>
      <c r="N916" s="13"/>
      <c r="O916" s="13" t="s">
        <v>143</v>
      </c>
      <c r="P916" s="13"/>
      <c r="Q916" s="13" t="s">
        <v>143</v>
      </c>
      <c r="R916" s="13"/>
      <c r="S916" s="13" t="s">
        <v>126</v>
      </c>
      <c r="T916" s="15" t="s">
        <v>125</v>
      </c>
      <c r="U916" s="15" t="b">
        <v>0</v>
      </c>
      <c r="V916" s="15" t="b">
        <v>0</v>
      </c>
      <c r="W916" s="23"/>
      <c r="X916" s="16"/>
      <c r="Y916" s="24">
        <v>43501</v>
      </c>
      <c r="Z916" s="17" t="s">
        <v>233</v>
      </c>
      <c r="AA916" s="51"/>
      <c r="AB916" s="4"/>
      <c r="AC916" t="str">
        <f t="shared" si="71"/>
        <v>NO</v>
      </c>
      <c r="AD916" t="str">
        <f t="shared" si="72"/>
        <v>Material</v>
      </c>
      <c r="AE916" t="str">
        <f t="shared" si="73"/>
        <v/>
      </c>
      <c r="AF916" t="str">
        <f t="shared" si="74"/>
        <v>Material</v>
      </c>
    </row>
    <row r="917" spans="1:32" x14ac:dyDescent="0.25">
      <c r="A917" s="3" t="str">
        <f t="shared" si="70"/>
        <v>77175-32</v>
      </c>
      <c r="B917" s="50">
        <v>77175</v>
      </c>
      <c r="C917" s="51" t="s">
        <v>304</v>
      </c>
      <c r="D917" s="50">
        <v>32</v>
      </c>
      <c r="E917" s="52">
        <v>1</v>
      </c>
      <c r="F917" s="53" t="s">
        <v>18</v>
      </c>
      <c r="G917" s="53">
        <v>43500</v>
      </c>
      <c r="H917" s="54">
        <v>2</v>
      </c>
      <c r="I917" s="52">
        <v>18</v>
      </c>
      <c r="J917" s="51" t="s">
        <v>20</v>
      </c>
      <c r="K917" s="51"/>
      <c r="L917" s="51" t="b">
        <v>0</v>
      </c>
      <c r="M917" s="3"/>
      <c r="N917" s="3"/>
      <c r="O917" s="3" t="s">
        <v>143</v>
      </c>
      <c r="P917" s="3"/>
      <c r="Q917" s="3" t="s">
        <v>143</v>
      </c>
      <c r="R917" s="3"/>
      <c r="S917" s="3" t="s">
        <v>126</v>
      </c>
      <c r="T917" s="10" t="s">
        <v>125</v>
      </c>
      <c r="U917" s="10" t="b">
        <v>0</v>
      </c>
      <c r="V917" s="10" t="b">
        <v>0</v>
      </c>
      <c r="W917" s="10"/>
      <c r="X917" s="11"/>
      <c r="Y917" s="26">
        <v>43501</v>
      </c>
      <c r="Z917" s="12" t="s">
        <v>233</v>
      </c>
      <c r="AA917" s="51"/>
      <c r="AB917" s="4"/>
      <c r="AC917" t="str">
        <f t="shared" si="71"/>
        <v>NO</v>
      </c>
      <c r="AD917" t="str">
        <f t="shared" si="72"/>
        <v>Material</v>
      </c>
      <c r="AE917" t="str">
        <f t="shared" si="73"/>
        <v/>
      </c>
      <c r="AF917" t="str">
        <f t="shared" si="74"/>
        <v>Material</v>
      </c>
    </row>
    <row r="918" spans="1:32" x14ac:dyDescent="0.25">
      <c r="A918" s="13" t="str">
        <f t="shared" si="70"/>
        <v>77175-33</v>
      </c>
      <c r="B918" s="50">
        <v>77175</v>
      </c>
      <c r="C918" s="51" t="s">
        <v>157</v>
      </c>
      <c r="D918" s="50">
        <v>33</v>
      </c>
      <c r="E918" s="52">
        <v>1</v>
      </c>
      <c r="F918" s="53" t="s">
        <v>18</v>
      </c>
      <c r="G918" s="53">
        <v>43500</v>
      </c>
      <c r="H918" s="54">
        <v>1</v>
      </c>
      <c r="I918" s="52">
        <v>15</v>
      </c>
      <c r="J918" s="51" t="s">
        <v>31</v>
      </c>
      <c r="K918" s="51"/>
      <c r="L918" s="51" t="b">
        <v>0</v>
      </c>
      <c r="M918" s="13"/>
      <c r="N918" s="13" t="s">
        <v>126</v>
      </c>
      <c r="O918" s="13" t="s">
        <v>143</v>
      </c>
      <c r="P918" s="13" t="s">
        <v>143</v>
      </c>
      <c r="Q918" s="13" t="s">
        <v>143</v>
      </c>
      <c r="R918" s="13"/>
      <c r="S918" s="13" t="s">
        <v>126</v>
      </c>
      <c r="T918" s="15" t="s">
        <v>125</v>
      </c>
      <c r="U918" s="15" t="b">
        <v>0</v>
      </c>
      <c r="V918" s="15" t="b">
        <v>0</v>
      </c>
      <c r="W918" s="23"/>
      <c r="X918" s="16" t="s">
        <v>3135</v>
      </c>
      <c r="Y918" s="24">
        <v>43495</v>
      </c>
      <c r="Z918" s="17"/>
      <c r="AA918" s="51"/>
      <c r="AB918" s="4"/>
      <c r="AC918" t="str">
        <f t="shared" si="71"/>
        <v>NO</v>
      </c>
      <c r="AD918" t="str">
        <f t="shared" si="72"/>
        <v/>
      </c>
      <c r="AE918" t="str">
        <f t="shared" si="73"/>
        <v/>
      </c>
      <c r="AF918" t="str">
        <f t="shared" si="74"/>
        <v/>
      </c>
    </row>
    <row r="919" spans="1:32" x14ac:dyDescent="0.25">
      <c r="A919" s="3" t="str">
        <f t="shared" si="70"/>
        <v>77175-34</v>
      </c>
      <c r="B919" s="50">
        <v>77175</v>
      </c>
      <c r="C919" s="51" t="s">
        <v>3136</v>
      </c>
      <c r="D919" s="50">
        <v>34</v>
      </c>
      <c r="E919" s="52">
        <v>1</v>
      </c>
      <c r="F919" s="53" t="s">
        <v>18</v>
      </c>
      <c r="G919" s="53">
        <v>43500</v>
      </c>
      <c r="H919" s="54">
        <v>1</v>
      </c>
      <c r="I919" s="52">
        <v>18</v>
      </c>
      <c r="J919" s="51" t="s">
        <v>31</v>
      </c>
      <c r="K919" s="51" t="s">
        <v>156</v>
      </c>
      <c r="L919" s="51" t="b">
        <v>1</v>
      </c>
      <c r="M919" s="3"/>
      <c r="N919" s="3"/>
      <c r="O919" s="3" t="s">
        <v>143</v>
      </c>
      <c r="P919" s="3" t="s">
        <v>143</v>
      </c>
      <c r="Q919" s="3" t="s">
        <v>143</v>
      </c>
      <c r="R919" s="3"/>
      <c r="S919" s="3" t="s">
        <v>126</v>
      </c>
      <c r="T919" s="10" t="s">
        <v>130</v>
      </c>
      <c r="U919" s="10" t="b">
        <v>1</v>
      </c>
      <c r="V919" s="10" t="b">
        <v>0</v>
      </c>
      <c r="W919" s="25">
        <v>43501.431597222225</v>
      </c>
      <c r="X919" s="11"/>
      <c r="Y919" s="26">
        <v>43501</v>
      </c>
      <c r="Z919" s="12" t="s">
        <v>233</v>
      </c>
      <c r="AA919" s="51"/>
      <c r="AB919" s="4"/>
      <c r="AC919" t="str">
        <f t="shared" si="71"/>
        <v>NO</v>
      </c>
      <c r="AD919" t="str">
        <f t="shared" si="72"/>
        <v>Material</v>
      </c>
      <c r="AE919" t="str">
        <f t="shared" si="73"/>
        <v/>
      </c>
      <c r="AF919" t="str">
        <f t="shared" si="74"/>
        <v>Material</v>
      </c>
    </row>
    <row r="920" spans="1:32" x14ac:dyDescent="0.25">
      <c r="A920" s="13" t="str">
        <f t="shared" si="70"/>
        <v>77175-35</v>
      </c>
      <c r="B920" s="50">
        <v>77175</v>
      </c>
      <c r="C920" s="51" t="s">
        <v>380</v>
      </c>
      <c r="D920" s="50">
        <v>35</v>
      </c>
      <c r="E920" s="52">
        <v>1</v>
      </c>
      <c r="F920" s="53" t="s">
        <v>18</v>
      </c>
      <c r="G920" s="53">
        <v>43510</v>
      </c>
      <c r="H920" s="54">
        <v>1</v>
      </c>
      <c r="I920" s="52">
        <v>7</v>
      </c>
      <c r="J920" s="51" t="s">
        <v>20</v>
      </c>
      <c r="K920" s="51"/>
      <c r="L920" s="51" t="b">
        <v>0</v>
      </c>
      <c r="M920" s="13"/>
      <c r="N920" s="13"/>
      <c r="O920" s="13"/>
      <c r="P920" s="13"/>
      <c r="Q920" s="13"/>
      <c r="R920" s="13"/>
      <c r="S920" s="13"/>
      <c r="T920" s="15" t="s">
        <v>125</v>
      </c>
      <c r="U920" s="15" t="b">
        <v>0</v>
      </c>
      <c r="V920" s="15" t="b">
        <v>0</v>
      </c>
      <c r="W920" s="23"/>
      <c r="X920" s="16"/>
      <c r="Y920" s="24">
        <v>43501</v>
      </c>
      <c r="Z920" s="17"/>
      <c r="AA920" s="51"/>
      <c r="AB920" s="4"/>
      <c r="AC920" t="str">
        <f t="shared" si="71"/>
        <v>NO</v>
      </c>
      <c r="AD920" t="str">
        <f t="shared" si="72"/>
        <v>Material</v>
      </c>
      <c r="AE920" t="str">
        <f t="shared" si="73"/>
        <v>+Cartridge</v>
      </c>
      <c r="AF920" t="str">
        <f t="shared" si="74"/>
        <v>Material+Cartridge</v>
      </c>
    </row>
    <row r="921" spans="1:32" x14ac:dyDescent="0.25">
      <c r="A921" s="3" t="str">
        <f t="shared" si="70"/>
        <v>77175-36</v>
      </c>
      <c r="B921" s="50">
        <v>77175</v>
      </c>
      <c r="C921" s="51" t="s">
        <v>3133</v>
      </c>
      <c r="D921" s="50">
        <v>36</v>
      </c>
      <c r="E921" s="52">
        <v>1</v>
      </c>
      <c r="F921" s="53" t="s">
        <v>18</v>
      </c>
      <c r="G921" s="53">
        <v>43510</v>
      </c>
      <c r="H921" s="54">
        <v>1</v>
      </c>
      <c r="I921" s="52">
        <v>7</v>
      </c>
      <c r="J921" s="51" t="s">
        <v>20</v>
      </c>
      <c r="K921" s="51"/>
      <c r="L921" s="51" t="b">
        <v>0</v>
      </c>
      <c r="M921" s="3"/>
      <c r="N921" s="3"/>
      <c r="O921" s="3"/>
      <c r="P921" s="3"/>
      <c r="Q921" s="3"/>
      <c r="R921" s="3"/>
      <c r="S921" s="3"/>
      <c r="T921" s="10" t="s">
        <v>125</v>
      </c>
      <c r="U921" s="10" t="b">
        <v>0</v>
      </c>
      <c r="V921" s="10" t="b">
        <v>0</v>
      </c>
      <c r="W921" s="25"/>
      <c r="X921" s="11"/>
      <c r="Y921" s="26"/>
      <c r="Z921" s="12"/>
      <c r="AA921" s="51"/>
      <c r="AB921" s="4"/>
      <c r="AC921" t="str">
        <f t="shared" si="71"/>
        <v>NO</v>
      </c>
      <c r="AD921" t="str">
        <f t="shared" si="72"/>
        <v>Material</v>
      </c>
      <c r="AE921" t="str">
        <f t="shared" si="73"/>
        <v>+Cartridge</v>
      </c>
      <c r="AF921" t="str">
        <f t="shared" si="74"/>
        <v>Material+Cartridge</v>
      </c>
    </row>
    <row r="922" spans="1:32" x14ac:dyDescent="0.25">
      <c r="A922" s="13" t="str">
        <f t="shared" si="70"/>
        <v>77175-37</v>
      </c>
      <c r="B922" s="50">
        <v>77175</v>
      </c>
      <c r="C922" s="51" t="s">
        <v>288</v>
      </c>
      <c r="D922" s="50">
        <v>37</v>
      </c>
      <c r="E922" s="52">
        <v>1</v>
      </c>
      <c r="F922" s="53" t="s">
        <v>18</v>
      </c>
      <c r="G922" s="53">
        <v>43510</v>
      </c>
      <c r="H922" s="54">
        <v>1</v>
      </c>
      <c r="I922" s="52">
        <v>7</v>
      </c>
      <c r="J922" s="51" t="s">
        <v>20</v>
      </c>
      <c r="K922" s="51"/>
      <c r="L922" s="51" t="b">
        <v>0</v>
      </c>
      <c r="M922" s="13"/>
      <c r="N922" s="13"/>
      <c r="O922" s="13"/>
      <c r="P922" s="13"/>
      <c r="Q922" s="13"/>
      <c r="R922" s="13"/>
      <c r="S922" s="13"/>
      <c r="T922" s="15" t="s">
        <v>125</v>
      </c>
      <c r="U922" s="15" t="b">
        <v>0</v>
      </c>
      <c r="V922" s="15" t="b">
        <v>0</v>
      </c>
      <c r="W922" s="23"/>
      <c r="X922" s="16"/>
      <c r="Y922" s="24"/>
      <c r="Z922" s="17"/>
      <c r="AA922" s="51"/>
      <c r="AB922" s="4"/>
      <c r="AC922" t="str">
        <f t="shared" si="71"/>
        <v>NO</v>
      </c>
      <c r="AD922" t="str">
        <f t="shared" si="72"/>
        <v>Material</v>
      </c>
      <c r="AE922" t="str">
        <f t="shared" si="73"/>
        <v>+Cartridge</v>
      </c>
      <c r="AF922" t="str">
        <f t="shared" si="74"/>
        <v>Material+Cartridge</v>
      </c>
    </row>
    <row r="923" spans="1:32" x14ac:dyDescent="0.25">
      <c r="A923" s="3" t="str">
        <f t="shared" si="70"/>
        <v>77175-38</v>
      </c>
      <c r="B923" s="50">
        <v>77175</v>
      </c>
      <c r="C923" s="51" t="s">
        <v>3080</v>
      </c>
      <c r="D923" s="50">
        <v>38</v>
      </c>
      <c r="E923" s="52">
        <v>1</v>
      </c>
      <c r="F923" s="53" t="s">
        <v>18</v>
      </c>
      <c r="G923" s="53">
        <v>43510</v>
      </c>
      <c r="H923" s="54">
        <v>1</v>
      </c>
      <c r="I923" s="52">
        <v>7</v>
      </c>
      <c r="J923" s="51" t="s">
        <v>20</v>
      </c>
      <c r="K923" s="51"/>
      <c r="L923" s="51" t="b">
        <v>0</v>
      </c>
      <c r="M923" s="3"/>
      <c r="N923" s="3"/>
      <c r="O923" s="3"/>
      <c r="P923" s="3"/>
      <c r="Q923" s="3"/>
      <c r="R923" s="3"/>
      <c r="S923" s="3"/>
      <c r="T923" s="10" t="s">
        <v>125</v>
      </c>
      <c r="U923" s="10" t="b">
        <v>0</v>
      </c>
      <c r="V923" s="10" t="b">
        <v>0</v>
      </c>
      <c r="W923" s="25"/>
      <c r="X923" s="11"/>
      <c r="Y923" s="26">
        <v>43501</v>
      </c>
      <c r="Z923" s="12"/>
      <c r="AA923" s="51"/>
      <c r="AB923" s="4"/>
      <c r="AC923" t="str">
        <f t="shared" si="71"/>
        <v>NO</v>
      </c>
      <c r="AD923" t="str">
        <f t="shared" si="72"/>
        <v>Material</v>
      </c>
      <c r="AE923" t="str">
        <f t="shared" si="73"/>
        <v>+Cartridge</v>
      </c>
      <c r="AF923" t="str">
        <f t="shared" si="74"/>
        <v>Material+Cartridge</v>
      </c>
    </row>
    <row r="924" spans="1:32" x14ac:dyDescent="0.25">
      <c r="A924" s="13" t="str">
        <f t="shared" si="70"/>
        <v>77175-39</v>
      </c>
      <c r="B924" s="50">
        <v>77175</v>
      </c>
      <c r="C924" s="51" t="s">
        <v>3134</v>
      </c>
      <c r="D924" s="50">
        <v>39</v>
      </c>
      <c r="E924" s="52">
        <v>1</v>
      </c>
      <c r="F924" s="53" t="s">
        <v>18</v>
      </c>
      <c r="G924" s="53">
        <v>43510</v>
      </c>
      <c r="H924" s="54">
        <v>3</v>
      </c>
      <c r="I924" s="52">
        <v>7</v>
      </c>
      <c r="J924" s="51" t="s">
        <v>20</v>
      </c>
      <c r="K924" s="51"/>
      <c r="L924" s="51" t="b">
        <v>0</v>
      </c>
      <c r="M924" s="13"/>
      <c r="N924" s="13"/>
      <c r="O924" s="13"/>
      <c r="P924" s="13"/>
      <c r="Q924" s="13"/>
      <c r="R924" s="13"/>
      <c r="S924" s="13"/>
      <c r="T924" s="15" t="s">
        <v>125</v>
      </c>
      <c r="U924" s="15" t="b">
        <v>0</v>
      </c>
      <c r="V924" s="15" t="b">
        <v>0</v>
      </c>
      <c r="W924" s="23"/>
      <c r="X924" s="16"/>
      <c r="Y924" s="24"/>
      <c r="Z924" s="17"/>
      <c r="AA924" s="51"/>
      <c r="AB924" s="4"/>
      <c r="AC924" t="str">
        <f t="shared" si="71"/>
        <v>NO</v>
      </c>
      <c r="AD924" t="str">
        <f t="shared" si="72"/>
        <v>Material</v>
      </c>
      <c r="AE924" t="str">
        <f t="shared" si="73"/>
        <v>+Cartridge</v>
      </c>
      <c r="AF924" t="str">
        <f t="shared" si="74"/>
        <v>Material+Cartridge</v>
      </c>
    </row>
    <row r="925" spans="1:32" x14ac:dyDescent="0.25">
      <c r="A925" s="3" t="str">
        <f t="shared" si="70"/>
        <v>77175-40</v>
      </c>
      <c r="B925" s="50">
        <v>77175</v>
      </c>
      <c r="C925" s="51" t="s">
        <v>304</v>
      </c>
      <c r="D925" s="50">
        <v>40</v>
      </c>
      <c r="E925" s="52">
        <v>1</v>
      </c>
      <c r="F925" s="53" t="s">
        <v>18</v>
      </c>
      <c r="G925" s="53">
        <v>43510</v>
      </c>
      <c r="H925" s="54">
        <v>2</v>
      </c>
      <c r="I925" s="52">
        <v>7</v>
      </c>
      <c r="J925" s="51" t="s">
        <v>20</v>
      </c>
      <c r="K925" s="51"/>
      <c r="L925" s="51" t="b">
        <v>0</v>
      </c>
      <c r="M925" s="3"/>
      <c r="N925" s="3"/>
      <c r="O925" s="3"/>
      <c r="P925" s="3"/>
      <c r="Q925" s="3"/>
      <c r="R925" s="3"/>
      <c r="S925" s="3"/>
      <c r="T925" s="10" t="s">
        <v>125</v>
      </c>
      <c r="U925" s="10" t="b">
        <v>0</v>
      </c>
      <c r="V925" s="10" t="b">
        <v>0</v>
      </c>
      <c r="W925" s="25"/>
      <c r="X925" s="11"/>
      <c r="Y925" s="26">
        <v>43501</v>
      </c>
      <c r="Z925" s="12"/>
      <c r="AA925" s="51"/>
      <c r="AB925" s="4"/>
      <c r="AC925" t="str">
        <f t="shared" si="71"/>
        <v>NO</v>
      </c>
      <c r="AD925" t="str">
        <f t="shared" si="72"/>
        <v>Material</v>
      </c>
      <c r="AE925" t="str">
        <f t="shared" si="73"/>
        <v>+Cartridge</v>
      </c>
      <c r="AF925" t="str">
        <f t="shared" si="74"/>
        <v>Material+Cartridge</v>
      </c>
    </row>
    <row r="926" spans="1:32" x14ac:dyDescent="0.25">
      <c r="A926" s="13" t="str">
        <f t="shared" si="70"/>
        <v>77175-41</v>
      </c>
      <c r="B926" s="50">
        <v>77175</v>
      </c>
      <c r="C926" s="51" t="s">
        <v>352</v>
      </c>
      <c r="D926" s="50">
        <v>41</v>
      </c>
      <c r="E926" s="52">
        <v>1</v>
      </c>
      <c r="F926" s="53" t="s">
        <v>18</v>
      </c>
      <c r="G926" s="53">
        <v>43510</v>
      </c>
      <c r="H926" s="54">
        <v>1</v>
      </c>
      <c r="I926" s="52">
        <v>7</v>
      </c>
      <c r="J926" s="51" t="s">
        <v>20</v>
      </c>
      <c r="K926" s="51"/>
      <c r="L926" s="51" t="b">
        <v>0</v>
      </c>
      <c r="M926" s="13"/>
      <c r="N926" s="13"/>
      <c r="O926" s="13"/>
      <c r="P926" s="13"/>
      <c r="Q926" s="13"/>
      <c r="R926" s="13"/>
      <c r="S926" s="13"/>
      <c r="T926" s="15" t="s">
        <v>125</v>
      </c>
      <c r="U926" s="15" t="b">
        <v>0</v>
      </c>
      <c r="V926" s="15" t="b">
        <v>0</v>
      </c>
      <c r="W926" s="15"/>
      <c r="X926" s="16"/>
      <c r="Y926" s="24">
        <v>43501</v>
      </c>
      <c r="Z926" s="17"/>
      <c r="AA926" s="51"/>
      <c r="AB926" s="4"/>
      <c r="AC926" t="str">
        <f t="shared" si="71"/>
        <v>NO</v>
      </c>
      <c r="AD926" t="str">
        <f t="shared" si="72"/>
        <v>Material</v>
      </c>
      <c r="AE926" t="str">
        <f t="shared" si="73"/>
        <v>+Cartridge</v>
      </c>
      <c r="AF926" t="str">
        <f t="shared" si="74"/>
        <v>Material+Cartridge</v>
      </c>
    </row>
    <row r="927" spans="1:32" x14ac:dyDescent="0.25">
      <c r="A927" s="3" t="str">
        <f t="shared" si="70"/>
        <v>77175-42</v>
      </c>
      <c r="B927" s="50">
        <v>77175</v>
      </c>
      <c r="C927" s="51" t="s">
        <v>157</v>
      </c>
      <c r="D927" s="50">
        <v>42</v>
      </c>
      <c r="E927" s="52">
        <v>1</v>
      </c>
      <c r="F927" s="53" t="s">
        <v>18</v>
      </c>
      <c r="G927" s="53">
        <v>43510</v>
      </c>
      <c r="H927" s="54">
        <v>1</v>
      </c>
      <c r="I927" s="52">
        <v>7</v>
      </c>
      <c r="J927" s="51" t="s">
        <v>20</v>
      </c>
      <c r="K927" s="51"/>
      <c r="L927" s="51" t="b">
        <v>0</v>
      </c>
      <c r="M927" s="3"/>
      <c r="N927" s="3"/>
      <c r="O927" s="3"/>
      <c r="P927" s="3"/>
      <c r="Q927" s="3"/>
      <c r="R927" s="3"/>
      <c r="S927" s="3"/>
      <c r="T927" s="10" t="s">
        <v>125</v>
      </c>
      <c r="U927" s="10" t="b">
        <v>0</v>
      </c>
      <c r="V927" s="10" t="b">
        <v>0</v>
      </c>
      <c r="W927" s="25"/>
      <c r="X927" s="11"/>
      <c r="Y927" s="26">
        <v>43501</v>
      </c>
      <c r="Z927" s="12"/>
      <c r="AA927" s="51"/>
      <c r="AB927" s="4"/>
      <c r="AC927" t="str">
        <f t="shared" si="71"/>
        <v>NO</v>
      </c>
      <c r="AD927" t="str">
        <f t="shared" si="72"/>
        <v>Material</v>
      </c>
      <c r="AE927" t="str">
        <f t="shared" si="73"/>
        <v>+Cartridge</v>
      </c>
      <c r="AF927" t="str">
        <f t="shared" si="74"/>
        <v>Material+Cartridge</v>
      </c>
    </row>
    <row r="928" spans="1:32" x14ac:dyDescent="0.25">
      <c r="A928" s="13" t="str">
        <f t="shared" si="70"/>
        <v>77175-43</v>
      </c>
      <c r="B928" s="50">
        <v>77175</v>
      </c>
      <c r="C928" s="51" t="s">
        <v>3136</v>
      </c>
      <c r="D928" s="50">
        <v>43</v>
      </c>
      <c r="E928" s="52">
        <v>1</v>
      </c>
      <c r="F928" s="53" t="s">
        <v>18</v>
      </c>
      <c r="G928" s="53">
        <v>43510</v>
      </c>
      <c r="H928" s="54">
        <v>1</v>
      </c>
      <c r="I928" s="52">
        <v>7</v>
      </c>
      <c r="J928" s="51" t="s">
        <v>20</v>
      </c>
      <c r="K928" s="51"/>
      <c r="L928" s="51" t="b">
        <v>0</v>
      </c>
      <c r="M928" s="13"/>
      <c r="N928" s="13"/>
      <c r="O928" s="13"/>
      <c r="P928" s="13"/>
      <c r="Q928" s="13"/>
      <c r="R928" s="13"/>
      <c r="S928" s="13"/>
      <c r="T928" s="15" t="s">
        <v>130</v>
      </c>
      <c r="U928" s="15" t="b">
        <v>0</v>
      </c>
      <c r="V928" s="15" t="b">
        <v>0</v>
      </c>
      <c r="W928" s="23"/>
      <c r="X928" s="16"/>
      <c r="Y928" s="24">
        <v>43501</v>
      </c>
      <c r="Z928" s="17"/>
      <c r="AA928" s="51"/>
      <c r="AB928" s="4"/>
      <c r="AC928" t="str">
        <f t="shared" si="71"/>
        <v>NO</v>
      </c>
      <c r="AD928" t="str">
        <f t="shared" si="72"/>
        <v>Material</v>
      </c>
      <c r="AE928" t="str">
        <f t="shared" si="73"/>
        <v>+Cartridge</v>
      </c>
      <c r="AF928" t="str">
        <f t="shared" si="74"/>
        <v>Material+Cartridge</v>
      </c>
    </row>
    <row r="929" spans="1:32" x14ac:dyDescent="0.25">
      <c r="A929" s="3" t="str">
        <f t="shared" si="70"/>
        <v>77175-45</v>
      </c>
      <c r="B929" s="50">
        <v>77175</v>
      </c>
      <c r="C929" s="51" t="s">
        <v>380</v>
      </c>
      <c r="D929" s="50">
        <v>45</v>
      </c>
      <c r="E929" s="52">
        <v>1</v>
      </c>
      <c r="F929" s="53" t="s">
        <v>18</v>
      </c>
      <c r="G929" s="53">
        <v>43510</v>
      </c>
      <c r="H929" s="54">
        <v>1</v>
      </c>
      <c r="I929" s="52">
        <v>7</v>
      </c>
      <c r="J929" s="51" t="s">
        <v>20</v>
      </c>
      <c r="K929" s="51"/>
      <c r="L929" s="51" t="b">
        <v>0</v>
      </c>
      <c r="M929" s="3"/>
      <c r="N929" s="3"/>
      <c r="O929" s="3"/>
      <c r="P929" s="3"/>
      <c r="Q929" s="3"/>
      <c r="R929" s="3"/>
      <c r="S929" s="3"/>
      <c r="T929" s="10" t="s">
        <v>125</v>
      </c>
      <c r="U929" s="10" t="b">
        <v>0</v>
      </c>
      <c r="V929" s="10" t="b">
        <v>0</v>
      </c>
      <c r="W929" s="10"/>
      <c r="X929" s="11"/>
      <c r="Y929" s="26">
        <v>43501</v>
      </c>
      <c r="Z929" s="12"/>
      <c r="AA929" s="51"/>
      <c r="AB929" s="4"/>
      <c r="AC929" t="str">
        <f t="shared" si="71"/>
        <v>NO</v>
      </c>
      <c r="AD929" t="str">
        <f t="shared" si="72"/>
        <v>Material</v>
      </c>
      <c r="AE929" t="str">
        <f t="shared" si="73"/>
        <v>+Cartridge</v>
      </c>
      <c r="AF929" t="str">
        <f t="shared" si="74"/>
        <v>Material+Cartridge</v>
      </c>
    </row>
    <row r="930" spans="1:32" x14ac:dyDescent="0.25">
      <c r="A930" s="13" t="str">
        <f t="shared" si="70"/>
        <v>77175-46</v>
      </c>
      <c r="B930" s="50">
        <v>77175</v>
      </c>
      <c r="C930" s="51" t="s">
        <v>3133</v>
      </c>
      <c r="D930" s="50">
        <v>46</v>
      </c>
      <c r="E930" s="52">
        <v>1</v>
      </c>
      <c r="F930" s="53" t="s">
        <v>18</v>
      </c>
      <c r="G930" s="53">
        <v>43510</v>
      </c>
      <c r="H930" s="54">
        <v>1</v>
      </c>
      <c r="I930" s="52">
        <v>7</v>
      </c>
      <c r="J930" s="51" t="s">
        <v>20</v>
      </c>
      <c r="K930" s="51"/>
      <c r="L930" s="51" t="b">
        <v>0</v>
      </c>
      <c r="M930" s="13"/>
      <c r="N930" s="13"/>
      <c r="O930" s="13"/>
      <c r="P930" s="13"/>
      <c r="Q930" s="13"/>
      <c r="R930" s="13"/>
      <c r="S930" s="13"/>
      <c r="T930" s="15" t="s">
        <v>125</v>
      </c>
      <c r="U930" s="15" t="b">
        <v>0</v>
      </c>
      <c r="V930" s="15" t="b">
        <v>0</v>
      </c>
      <c r="W930" s="23"/>
      <c r="X930" s="16"/>
      <c r="Y930" s="24">
        <v>43501</v>
      </c>
      <c r="Z930" s="17"/>
      <c r="AA930" s="51"/>
      <c r="AB930" s="4"/>
      <c r="AC930" t="str">
        <f t="shared" si="71"/>
        <v>NO</v>
      </c>
      <c r="AD930" t="str">
        <f t="shared" si="72"/>
        <v>Material</v>
      </c>
      <c r="AE930" t="str">
        <f t="shared" si="73"/>
        <v>+Cartridge</v>
      </c>
      <c r="AF930" t="str">
        <f t="shared" si="74"/>
        <v>Material+Cartridge</v>
      </c>
    </row>
    <row r="931" spans="1:32" x14ac:dyDescent="0.25">
      <c r="A931" s="3" t="str">
        <f t="shared" si="70"/>
        <v>77175-47</v>
      </c>
      <c r="B931" s="50">
        <v>77175</v>
      </c>
      <c r="C931" s="51" t="s">
        <v>288</v>
      </c>
      <c r="D931" s="50">
        <v>47</v>
      </c>
      <c r="E931" s="52">
        <v>1</v>
      </c>
      <c r="F931" s="53" t="s">
        <v>18</v>
      </c>
      <c r="G931" s="53">
        <v>43510</v>
      </c>
      <c r="H931" s="54">
        <v>1</v>
      </c>
      <c r="I931" s="52">
        <v>7</v>
      </c>
      <c r="J931" s="51" t="s">
        <v>20</v>
      </c>
      <c r="K931" s="51"/>
      <c r="L931" s="51" t="b">
        <v>0</v>
      </c>
      <c r="M931" s="3"/>
      <c r="N931" s="3"/>
      <c r="O931" s="3"/>
      <c r="P931" s="3"/>
      <c r="Q931" s="3"/>
      <c r="R931" s="3"/>
      <c r="S931" s="3"/>
      <c r="T931" s="10" t="s">
        <v>125</v>
      </c>
      <c r="U931" s="10" t="b">
        <v>0</v>
      </c>
      <c r="V931" s="10" t="b">
        <v>0</v>
      </c>
      <c r="W931" s="25"/>
      <c r="X931" s="11"/>
      <c r="Y931" s="26"/>
      <c r="Z931" s="12"/>
      <c r="AA931" s="51"/>
      <c r="AB931" s="4"/>
      <c r="AC931" t="str">
        <f t="shared" si="71"/>
        <v>NO</v>
      </c>
      <c r="AD931" t="str">
        <f t="shared" si="72"/>
        <v>Material</v>
      </c>
      <c r="AE931" t="str">
        <f t="shared" si="73"/>
        <v>+Cartridge</v>
      </c>
      <c r="AF931" t="str">
        <f t="shared" si="74"/>
        <v>Material+Cartridge</v>
      </c>
    </row>
    <row r="932" spans="1:32" x14ac:dyDescent="0.25">
      <c r="A932" s="13" t="str">
        <f t="shared" si="70"/>
        <v>77175-48</v>
      </c>
      <c r="B932" s="50">
        <v>77175</v>
      </c>
      <c r="C932" s="51" t="s">
        <v>3080</v>
      </c>
      <c r="D932" s="50">
        <v>48</v>
      </c>
      <c r="E932" s="52">
        <v>1</v>
      </c>
      <c r="F932" s="53" t="s">
        <v>18</v>
      </c>
      <c r="G932" s="53">
        <v>43510</v>
      </c>
      <c r="H932" s="54">
        <v>1</v>
      </c>
      <c r="I932" s="52">
        <v>7</v>
      </c>
      <c r="J932" s="51" t="s">
        <v>20</v>
      </c>
      <c r="K932" s="51"/>
      <c r="L932" s="51" t="b">
        <v>0</v>
      </c>
      <c r="M932" s="13"/>
      <c r="N932" s="13"/>
      <c r="O932" s="13"/>
      <c r="P932" s="13"/>
      <c r="Q932" s="13"/>
      <c r="R932" s="13"/>
      <c r="S932" s="13"/>
      <c r="T932" s="15" t="s">
        <v>125</v>
      </c>
      <c r="U932" s="15" t="b">
        <v>0</v>
      </c>
      <c r="V932" s="15" t="b">
        <v>0</v>
      </c>
      <c r="W932" s="15"/>
      <c r="X932" s="16"/>
      <c r="Y932" s="24">
        <v>43501</v>
      </c>
      <c r="Z932" s="17"/>
      <c r="AA932" s="51"/>
      <c r="AB932" s="4"/>
      <c r="AC932" t="str">
        <f t="shared" si="71"/>
        <v>NO</v>
      </c>
      <c r="AD932" t="str">
        <f t="shared" si="72"/>
        <v>Material</v>
      </c>
      <c r="AE932" t="str">
        <f t="shared" si="73"/>
        <v>+Cartridge</v>
      </c>
      <c r="AF932" t="str">
        <f t="shared" si="74"/>
        <v>Material+Cartridge</v>
      </c>
    </row>
    <row r="933" spans="1:32" x14ac:dyDescent="0.25">
      <c r="A933" s="3" t="str">
        <f t="shared" si="70"/>
        <v>77175-49</v>
      </c>
      <c r="B933" s="50">
        <v>77175</v>
      </c>
      <c r="C933" s="51" t="s">
        <v>304</v>
      </c>
      <c r="D933" s="50">
        <v>49</v>
      </c>
      <c r="E933" s="52">
        <v>1</v>
      </c>
      <c r="F933" s="53" t="s">
        <v>18</v>
      </c>
      <c r="G933" s="53">
        <v>43510</v>
      </c>
      <c r="H933" s="54">
        <v>2</v>
      </c>
      <c r="I933" s="52">
        <v>7</v>
      </c>
      <c r="J933" s="51" t="s">
        <v>20</v>
      </c>
      <c r="K933" s="51"/>
      <c r="L933" s="51" t="b">
        <v>0</v>
      </c>
      <c r="M933" s="3"/>
      <c r="N933" s="3"/>
      <c r="O933" s="3"/>
      <c r="P933" s="3"/>
      <c r="Q933" s="3"/>
      <c r="R933" s="3"/>
      <c r="S933" s="3"/>
      <c r="T933" s="10" t="s">
        <v>125</v>
      </c>
      <c r="U933" s="10" t="b">
        <v>0</v>
      </c>
      <c r="V933" s="10" t="b">
        <v>0</v>
      </c>
      <c r="W933" s="25"/>
      <c r="X933" s="11"/>
      <c r="Y933" s="26">
        <v>43501</v>
      </c>
      <c r="Z933" s="12"/>
      <c r="AA933" s="51"/>
      <c r="AB933" s="4"/>
      <c r="AC933" t="str">
        <f t="shared" si="71"/>
        <v>NO</v>
      </c>
      <c r="AD933" t="str">
        <f t="shared" si="72"/>
        <v>Material</v>
      </c>
      <c r="AE933" t="str">
        <f t="shared" si="73"/>
        <v>+Cartridge</v>
      </c>
      <c r="AF933" t="str">
        <f t="shared" si="74"/>
        <v>Material+Cartridge</v>
      </c>
    </row>
    <row r="934" spans="1:32" x14ac:dyDescent="0.25">
      <c r="A934" s="13" t="str">
        <f t="shared" si="70"/>
        <v>77175-50</v>
      </c>
      <c r="B934" s="50">
        <v>77175</v>
      </c>
      <c r="C934" s="51" t="s">
        <v>3134</v>
      </c>
      <c r="D934" s="50">
        <v>50</v>
      </c>
      <c r="E934" s="52">
        <v>1</v>
      </c>
      <c r="F934" s="53" t="s">
        <v>18</v>
      </c>
      <c r="G934" s="53">
        <v>43510</v>
      </c>
      <c r="H934" s="54">
        <v>3</v>
      </c>
      <c r="I934" s="52">
        <v>7</v>
      </c>
      <c r="J934" s="51" t="s">
        <v>20</v>
      </c>
      <c r="K934" s="51"/>
      <c r="L934" s="51" t="b">
        <v>0</v>
      </c>
      <c r="M934" s="13"/>
      <c r="N934" s="13"/>
      <c r="O934" s="13"/>
      <c r="P934" s="13"/>
      <c r="Q934" s="13"/>
      <c r="R934" s="13"/>
      <c r="S934" s="13"/>
      <c r="T934" s="15" t="s">
        <v>125</v>
      </c>
      <c r="U934" s="15" t="b">
        <v>0</v>
      </c>
      <c r="V934" s="15" t="b">
        <v>0</v>
      </c>
      <c r="W934" s="15"/>
      <c r="X934" s="16"/>
      <c r="Y934" s="24">
        <v>43501</v>
      </c>
      <c r="Z934" s="17"/>
      <c r="AA934" s="51"/>
      <c r="AB934" s="4"/>
      <c r="AC934" t="str">
        <f t="shared" si="71"/>
        <v>NO</v>
      </c>
      <c r="AD934" t="str">
        <f t="shared" si="72"/>
        <v>Material</v>
      </c>
      <c r="AE934" t="str">
        <f t="shared" si="73"/>
        <v>+Cartridge</v>
      </c>
      <c r="AF934" t="str">
        <f t="shared" si="74"/>
        <v>Material+Cartridge</v>
      </c>
    </row>
    <row r="935" spans="1:32" x14ac:dyDescent="0.25">
      <c r="A935" s="3" t="str">
        <f t="shared" si="70"/>
        <v>77175-51</v>
      </c>
      <c r="B935" s="50">
        <v>77175</v>
      </c>
      <c r="C935" s="51" t="s">
        <v>3137</v>
      </c>
      <c r="D935" s="50">
        <v>51</v>
      </c>
      <c r="E935" s="52">
        <v>1</v>
      </c>
      <c r="F935" s="53" t="s">
        <v>18</v>
      </c>
      <c r="G935" s="53">
        <v>43510</v>
      </c>
      <c r="H935" s="54">
        <v>2</v>
      </c>
      <c r="I935" s="52">
        <v>7</v>
      </c>
      <c r="J935" s="51" t="s">
        <v>20</v>
      </c>
      <c r="K935" s="51"/>
      <c r="L935" s="51" t="b">
        <v>0</v>
      </c>
      <c r="M935" s="3"/>
      <c r="N935" s="3"/>
      <c r="O935" s="3"/>
      <c r="P935" s="3"/>
      <c r="Q935" s="3"/>
      <c r="R935" s="3"/>
      <c r="S935" s="3"/>
      <c r="T935" s="10" t="s">
        <v>125</v>
      </c>
      <c r="U935" s="10" t="b">
        <v>0</v>
      </c>
      <c r="V935" s="10" t="b">
        <v>0</v>
      </c>
      <c r="W935" s="10"/>
      <c r="X935" s="11"/>
      <c r="Y935" s="26">
        <v>43501</v>
      </c>
      <c r="Z935" s="12"/>
      <c r="AA935" s="51"/>
      <c r="AB935" s="4"/>
      <c r="AC935" t="str">
        <f t="shared" si="71"/>
        <v>NO</v>
      </c>
      <c r="AD935" t="str">
        <f t="shared" si="72"/>
        <v>Material</v>
      </c>
      <c r="AE935" t="str">
        <f t="shared" si="73"/>
        <v>+Cartridge</v>
      </c>
      <c r="AF935" t="str">
        <f t="shared" si="74"/>
        <v>Material+Cartridge</v>
      </c>
    </row>
    <row r="936" spans="1:32" x14ac:dyDescent="0.25">
      <c r="A936" s="13" t="str">
        <f t="shared" si="70"/>
        <v>77175-52</v>
      </c>
      <c r="B936" s="50">
        <v>77175</v>
      </c>
      <c r="C936" s="51" t="s">
        <v>157</v>
      </c>
      <c r="D936" s="50">
        <v>52</v>
      </c>
      <c r="E936" s="52">
        <v>1</v>
      </c>
      <c r="F936" s="53" t="s">
        <v>18</v>
      </c>
      <c r="G936" s="53">
        <v>43510</v>
      </c>
      <c r="H936" s="54">
        <v>1</v>
      </c>
      <c r="I936" s="52">
        <v>7</v>
      </c>
      <c r="J936" s="51" t="s">
        <v>20</v>
      </c>
      <c r="K936" s="51"/>
      <c r="L936" s="51" t="b">
        <v>0</v>
      </c>
      <c r="M936" s="13"/>
      <c r="N936" s="13"/>
      <c r="O936" s="13"/>
      <c r="P936" s="13"/>
      <c r="Q936" s="13"/>
      <c r="R936" s="13"/>
      <c r="S936" s="13"/>
      <c r="T936" s="15" t="s">
        <v>125</v>
      </c>
      <c r="U936" s="15" t="b">
        <v>0</v>
      </c>
      <c r="V936" s="15" t="b">
        <v>0</v>
      </c>
      <c r="W936" s="15"/>
      <c r="X936" s="16"/>
      <c r="Y936" s="24">
        <v>43501</v>
      </c>
      <c r="Z936" s="17"/>
      <c r="AA936" s="51"/>
      <c r="AB936" s="4"/>
      <c r="AC936" t="str">
        <f t="shared" si="71"/>
        <v>NO</v>
      </c>
      <c r="AD936" t="str">
        <f t="shared" si="72"/>
        <v>Material</v>
      </c>
      <c r="AE936" t="str">
        <f t="shared" si="73"/>
        <v>+Cartridge</v>
      </c>
      <c r="AF936" t="str">
        <f t="shared" si="74"/>
        <v>Material+Cartridge</v>
      </c>
    </row>
    <row r="937" spans="1:32" x14ac:dyDescent="0.25">
      <c r="A937" s="3" t="str">
        <f t="shared" si="70"/>
        <v>77175-53</v>
      </c>
      <c r="B937" s="50">
        <v>77175</v>
      </c>
      <c r="C937" s="51" t="s">
        <v>3136</v>
      </c>
      <c r="D937" s="50">
        <v>53</v>
      </c>
      <c r="E937" s="52">
        <v>1</v>
      </c>
      <c r="F937" s="53" t="s">
        <v>18</v>
      </c>
      <c r="G937" s="53">
        <v>43510</v>
      </c>
      <c r="H937" s="54">
        <v>1</v>
      </c>
      <c r="I937" s="52">
        <v>7</v>
      </c>
      <c r="J937" s="51" t="s">
        <v>20</v>
      </c>
      <c r="K937" s="51"/>
      <c r="L937" s="51" t="b">
        <v>0</v>
      </c>
      <c r="M937" s="3"/>
      <c r="N937" s="3"/>
      <c r="O937" s="3"/>
      <c r="P937" s="3"/>
      <c r="Q937" s="3"/>
      <c r="R937" s="3"/>
      <c r="S937" s="3"/>
      <c r="T937" s="10" t="s">
        <v>130</v>
      </c>
      <c r="U937" s="10" t="b">
        <v>0</v>
      </c>
      <c r="V937" s="10" t="b">
        <v>0</v>
      </c>
      <c r="W937" s="10"/>
      <c r="X937" s="11"/>
      <c r="Y937" s="26">
        <v>43501</v>
      </c>
      <c r="Z937" s="12"/>
      <c r="AA937" s="51"/>
      <c r="AB937" s="4"/>
      <c r="AC937" t="str">
        <f t="shared" si="71"/>
        <v>NO</v>
      </c>
      <c r="AD937" t="str">
        <f t="shared" si="72"/>
        <v>Material</v>
      </c>
      <c r="AE937" t="str">
        <f t="shared" si="73"/>
        <v>+Cartridge</v>
      </c>
      <c r="AF937" t="str">
        <f t="shared" si="74"/>
        <v>Material+Cartridge</v>
      </c>
    </row>
    <row r="938" spans="1:32" x14ac:dyDescent="0.25">
      <c r="A938" s="13" t="str">
        <f t="shared" si="70"/>
        <v>77175-54</v>
      </c>
      <c r="B938" s="50">
        <v>77175</v>
      </c>
      <c r="C938" s="51" t="s">
        <v>380</v>
      </c>
      <c r="D938" s="50">
        <v>54</v>
      </c>
      <c r="E938" s="52">
        <v>1</v>
      </c>
      <c r="F938" s="53" t="s">
        <v>18</v>
      </c>
      <c r="G938" s="53">
        <v>43510</v>
      </c>
      <c r="H938" s="54">
        <v>1</v>
      </c>
      <c r="I938" s="52">
        <v>7</v>
      </c>
      <c r="J938" s="51" t="s">
        <v>20</v>
      </c>
      <c r="K938" s="51"/>
      <c r="L938" s="51" t="b">
        <v>0</v>
      </c>
      <c r="M938" s="13"/>
      <c r="N938" s="13"/>
      <c r="O938" s="13"/>
      <c r="P938" s="13"/>
      <c r="Q938" s="13"/>
      <c r="R938" s="13"/>
      <c r="S938" s="13"/>
      <c r="T938" s="15" t="s">
        <v>125</v>
      </c>
      <c r="U938" s="15" t="b">
        <v>0</v>
      </c>
      <c r="V938" s="15" t="b">
        <v>0</v>
      </c>
      <c r="W938" s="15"/>
      <c r="X938" s="16"/>
      <c r="Y938" s="24">
        <v>43501</v>
      </c>
      <c r="Z938" s="17"/>
      <c r="AA938" s="51"/>
      <c r="AB938" s="4"/>
      <c r="AC938" t="str">
        <f t="shared" si="71"/>
        <v>NO</v>
      </c>
      <c r="AD938" t="str">
        <f t="shared" si="72"/>
        <v>Material</v>
      </c>
      <c r="AE938" t="str">
        <f t="shared" si="73"/>
        <v>+Cartridge</v>
      </c>
      <c r="AF938" t="str">
        <f t="shared" si="74"/>
        <v>Material+Cartridge</v>
      </c>
    </row>
    <row r="939" spans="1:32" x14ac:dyDescent="0.25">
      <c r="A939" s="3" t="str">
        <f t="shared" si="70"/>
        <v>77175-55</v>
      </c>
      <c r="B939" s="50">
        <v>77175</v>
      </c>
      <c r="C939" s="51" t="s">
        <v>3133</v>
      </c>
      <c r="D939" s="50">
        <v>55</v>
      </c>
      <c r="E939" s="52">
        <v>1</v>
      </c>
      <c r="F939" s="53" t="s">
        <v>18</v>
      </c>
      <c r="G939" s="53">
        <v>43510</v>
      </c>
      <c r="H939" s="54">
        <v>1</v>
      </c>
      <c r="I939" s="52">
        <v>7</v>
      </c>
      <c r="J939" s="51" t="s">
        <v>20</v>
      </c>
      <c r="K939" s="51"/>
      <c r="L939" s="51" t="b">
        <v>0</v>
      </c>
      <c r="M939" s="3"/>
      <c r="N939" s="3"/>
      <c r="O939" s="3"/>
      <c r="P939" s="3"/>
      <c r="Q939" s="3"/>
      <c r="R939" s="3"/>
      <c r="S939" s="3"/>
      <c r="T939" s="10" t="s">
        <v>125</v>
      </c>
      <c r="U939" s="10" t="b">
        <v>0</v>
      </c>
      <c r="V939" s="10" t="b">
        <v>0</v>
      </c>
      <c r="W939" s="10"/>
      <c r="X939" s="11"/>
      <c r="Y939" s="26">
        <v>43501</v>
      </c>
      <c r="Z939" s="12"/>
      <c r="AA939" s="51"/>
      <c r="AB939" s="4"/>
      <c r="AC939" t="str">
        <f t="shared" si="71"/>
        <v>NO</v>
      </c>
      <c r="AD939" t="str">
        <f t="shared" si="72"/>
        <v>Material</v>
      </c>
      <c r="AE939" t="str">
        <f t="shared" si="73"/>
        <v>+Cartridge</v>
      </c>
      <c r="AF939" t="str">
        <f t="shared" si="74"/>
        <v>Material+Cartridge</v>
      </c>
    </row>
    <row r="940" spans="1:32" x14ac:dyDescent="0.25">
      <c r="A940" s="13" t="str">
        <f t="shared" si="70"/>
        <v>77175-56</v>
      </c>
      <c r="B940" s="50">
        <v>77175</v>
      </c>
      <c r="C940" s="51" t="s">
        <v>288</v>
      </c>
      <c r="D940" s="50">
        <v>56</v>
      </c>
      <c r="E940" s="52">
        <v>1</v>
      </c>
      <c r="F940" s="53" t="s">
        <v>18</v>
      </c>
      <c r="G940" s="53">
        <v>43510</v>
      </c>
      <c r="H940" s="54">
        <v>1</v>
      </c>
      <c r="I940" s="52">
        <v>7</v>
      </c>
      <c r="J940" s="51" t="s">
        <v>20</v>
      </c>
      <c r="K940" s="51"/>
      <c r="L940" s="51" t="b">
        <v>0</v>
      </c>
      <c r="M940" s="13"/>
      <c r="N940" s="13"/>
      <c r="O940" s="13"/>
      <c r="P940" s="13"/>
      <c r="Q940" s="13"/>
      <c r="R940" s="13"/>
      <c r="S940" s="13"/>
      <c r="T940" s="15" t="s">
        <v>125</v>
      </c>
      <c r="U940" s="15" t="b">
        <v>0</v>
      </c>
      <c r="V940" s="15" t="b">
        <v>0</v>
      </c>
      <c r="W940" s="23"/>
      <c r="X940" s="16"/>
      <c r="Y940" s="24">
        <v>43501</v>
      </c>
      <c r="Z940" s="17"/>
      <c r="AA940" s="51"/>
      <c r="AB940" s="4"/>
      <c r="AC940" t="str">
        <f t="shared" si="71"/>
        <v>NO</v>
      </c>
      <c r="AD940" t="str">
        <f t="shared" si="72"/>
        <v>Material</v>
      </c>
      <c r="AE940" t="str">
        <f t="shared" si="73"/>
        <v>+Cartridge</v>
      </c>
      <c r="AF940" t="str">
        <f t="shared" si="74"/>
        <v>Material+Cartridge</v>
      </c>
    </row>
    <row r="941" spans="1:32" x14ac:dyDescent="0.25">
      <c r="A941" s="3" t="str">
        <f t="shared" si="70"/>
        <v>77175-57</v>
      </c>
      <c r="B941" s="50">
        <v>77175</v>
      </c>
      <c r="C941" s="51" t="s">
        <v>3080</v>
      </c>
      <c r="D941" s="50">
        <v>57</v>
      </c>
      <c r="E941" s="52">
        <v>1</v>
      </c>
      <c r="F941" s="53" t="s">
        <v>18</v>
      </c>
      <c r="G941" s="53">
        <v>43510</v>
      </c>
      <c r="H941" s="54">
        <v>1</v>
      </c>
      <c r="I941" s="52">
        <v>7</v>
      </c>
      <c r="J941" s="51" t="s">
        <v>20</v>
      </c>
      <c r="K941" s="51"/>
      <c r="L941" s="51" t="b">
        <v>0</v>
      </c>
      <c r="M941" s="3"/>
      <c r="N941" s="3"/>
      <c r="O941" s="3"/>
      <c r="P941" s="3"/>
      <c r="Q941" s="3"/>
      <c r="R941" s="3"/>
      <c r="S941" s="3"/>
      <c r="T941" s="10" t="s">
        <v>125</v>
      </c>
      <c r="U941" s="10" t="b">
        <v>0</v>
      </c>
      <c r="V941" s="10" t="b">
        <v>0</v>
      </c>
      <c r="W941" s="25"/>
      <c r="X941" s="11"/>
      <c r="Y941" s="26">
        <v>43501</v>
      </c>
      <c r="Z941" s="12"/>
      <c r="AA941" s="51"/>
      <c r="AB941" s="4"/>
      <c r="AC941" t="str">
        <f t="shared" si="71"/>
        <v>NO</v>
      </c>
      <c r="AD941" t="str">
        <f t="shared" si="72"/>
        <v>Material</v>
      </c>
      <c r="AE941" t="str">
        <f t="shared" si="73"/>
        <v>+Cartridge</v>
      </c>
      <c r="AF941" t="str">
        <f t="shared" si="74"/>
        <v>Material+Cartridge</v>
      </c>
    </row>
    <row r="942" spans="1:32" x14ac:dyDescent="0.25">
      <c r="A942" s="13" t="str">
        <f t="shared" si="70"/>
        <v>77175-59</v>
      </c>
      <c r="B942" s="50">
        <v>77175</v>
      </c>
      <c r="C942" s="51" t="s">
        <v>352</v>
      </c>
      <c r="D942" s="50">
        <v>59</v>
      </c>
      <c r="E942" s="52">
        <v>1</v>
      </c>
      <c r="F942" s="53" t="s">
        <v>18</v>
      </c>
      <c r="G942" s="53">
        <v>43510</v>
      </c>
      <c r="H942" s="54">
        <v>1</v>
      </c>
      <c r="I942" s="52">
        <v>7</v>
      </c>
      <c r="J942" s="51" t="s">
        <v>20</v>
      </c>
      <c r="K942" s="51"/>
      <c r="L942" s="51" t="b">
        <v>0</v>
      </c>
      <c r="M942" s="13"/>
      <c r="N942" s="13"/>
      <c r="O942" s="13"/>
      <c r="P942" s="13"/>
      <c r="Q942" s="13"/>
      <c r="R942" s="13"/>
      <c r="S942" s="13"/>
      <c r="T942" s="15" t="s">
        <v>125</v>
      </c>
      <c r="U942" s="15" t="b">
        <v>0</v>
      </c>
      <c r="V942" s="15" t="b">
        <v>0</v>
      </c>
      <c r="W942" s="23"/>
      <c r="X942" s="16"/>
      <c r="Y942" s="24">
        <v>43501</v>
      </c>
      <c r="Z942" s="17"/>
      <c r="AA942" s="51"/>
      <c r="AB942" s="4"/>
      <c r="AC942" t="str">
        <f t="shared" si="71"/>
        <v>NO</v>
      </c>
      <c r="AD942" t="str">
        <f t="shared" si="72"/>
        <v>Material</v>
      </c>
      <c r="AE942" t="str">
        <f t="shared" si="73"/>
        <v>+Cartridge</v>
      </c>
      <c r="AF942" t="str">
        <f t="shared" si="74"/>
        <v>Material+Cartridge</v>
      </c>
    </row>
    <row r="943" spans="1:32" x14ac:dyDescent="0.25">
      <c r="A943" s="3" t="str">
        <f t="shared" si="70"/>
        <v>77175-60</v>
      </c>
      <c r="B943" s="50">
        <v>77175</v>
      </c>
      <c r="C943" s="51" t="s">
        <v>157</v>
      </c>
      <c r="D943" s="50">
        <v>60</v>
      </c>
      <c r="E943" s="52">
        <v>1</v>
      </c>
      <c r="F943" s="53" t="s">
        <v>18</v>
      </c>
      <c r="G943" s="53">
        <v>43510</v>
      </c>
      <c r="H943" s="54">
        <v>1</v>
      </c>
      <c r="I943" s="52">
        <v>7</v>
      </c>
      <c r="J943" s="51" t="s">
        <v>20</v>
      </c>
      <c r="K943" s="51"/>
      <c r="L943" s="51" t="b">
        <v>0</v>
      </c>
      <c r="M943" s="3"/>
      <c r="N943" s="3"/>
      <c r="O943" s="3"/>
      <c r="P943" s="3"/>
      <c r="Q943" s="3"/>
      <c r="R943" s="3"/>
      <c r="S943" s="3"/>
      <c r="T943" s="10" t="s">
        <v>125</v>
      </c>
      <c r="U943" s="10" t="b">
        <v>0</v>
      </c>
      <c r="V943" s="10" t="b">
        <v>0</v>
      </c>
      <c r="W943" s="25"/>
      <c r="X943" s="11"/>
      <c r="Y943" s="26"/>
      <c r="Z943" s="12"/>
      <c r="AA943" s="51"/>
      <c r="AB943" s="4"/>
      <c r="AC943" t="str">
        <f t="shared" si="71"/>
        <v>NO</v>
      </c>
      <c r="AD943" t="str">
        <f t="shared" si="72"/>
        <v>Material</v>
      </c>
      <c r="AE943" t="str">
        <f t="shared" si="73"/>
        <v>+Cartridge</v>
      </c>
      <c r="AF943" t="str">
        <f t="shared" si="74"/>
        <v>Material+Cartridge</v>
      </c>
    </row>
    <row r="944" spans="1:32" x14ac:dyDescent="0.25">
      <c r="A944" s="13" t="str">
        <f t="shared" si="70"/>
        <v>77175-61</v>
      </c>
      <c r="B944" s="50">
        <v>77175</v>
      </c>
      <c r="C944" s="51" t="s">
        <v>3136</v>
      </c>
      <c r="D944" s="50">
        <v>61</v>
      </c>
      <c r="E944" s="52">
        <v>1</v>
      </c>
      <c r="F944" s="53" t="s">
        <v>18</v>
      </c>
      <c r="G944" s="53">
        <v>43510</v>
      </c>
      <c r="H944" s="54">
        <v>1</v>
      </c>
      <c r="I944" s="52">
        <v>7</v>
      </c>
      <c r="J944" s="51" t="s">
        <v>20</v>
      </c>
      <c r="K944" s="51"/>
      <c r="L944" s="51" t="b">
        <v>0</v>
      </c>
      <c r="M944" s="13"/>
      <c r="N944" s="13"/>
      <c r="O944" s="13"/>
      <c r="P944" s="13"/>
      <c r="Q944" s="13"/>
      <c r="R944" s="13"/>
      <c r="S944" s="13"/>
      <c r="T944" s="15" t="s">
        <v>130</v>
      </c>
      <c r="U944" s="15" t="b">
        <v>0</v>
      </c>
      <c r="V944" s="15" t="b">
        <v>0</v>
      </c>
      <c r="W944" s="15"/>
      <c r="X944" s="16"/>
      <c r="Y944" s="24">
        <v>43501</v>
      </c>
      <c r="Z944" s="17"/>
      <c r="AA944" s="51"/>
      <c r="AB944" s="4"/>
      <c r="AC944" t="str">
        <f t="shared" si="71"/>
        <v>NO</v>
      </c>
      <c r="AD944" t="str">
        <f t="shared" si="72"/>
        <v>Material</v>
      </c>
      <c r="AE944" t="str">
        <f t="shared" si="73"/>
        <v>+Cartridge</v>
      </c>
      <c r="AF944" t="str">
        <f t="shared" si="74"/>
        <v>Material+Cartridge</v>
      </c>
    </row>
    <row r="945" spans="1:32" x14ac:dyDescent="0.25">
      <c r="A945" s="3" t="str">
        <f t="shared" si="70"/>
        <v>77175-62</v>
      </c>
      <c r="B945" s="50">
        <v>77175</v>
      </c>
      <c r="C945" s="51" t="s">
        <v>220</v>
      </c>
      <c r="D945" s="50">
        <v>62</v>
      </c>
      <c r="E945" s="52">
        <v>1</v>
      </c>
      <c r="F945" s="53" t="s">
        <v>18</v>
      </c>
      <c r="G945" s="53">
        <v>43510</v>
      </c>
      <c r="H945" s="54">
        <v>2</v>
      </c>
      <c r="I945" s="52">
        <v>7</v>
      </c>
      <c r="J945" s="51" t="s">
        <v>20</v>
      </c>
      <c r="K945" s="51"/>
      <c r="L945" s="51" t="b">
        <v>0</v>
      </c>
      <c r="M945" s="3"/>
      <c r="N945" s="3"/>
      <c r="O945" s="3"/>
      <c r="P945" s="3"/>
      <c r="Q945" s="3"/>
      <c r="R945" s="3"/>
      <c r="S945" s="3"/>
      <c r="T945" s="10" t="s">
        <v>125</v>
      </c>
      <c r="U945" s="10" t="b">
        <v>0</v>
      </c>
      <c r="V945" s="10" t="b">
        <v>0</v>
      </c>
      <c r="W945" s="10"/>
      <c r="X945" s="11"/>
      <c r="Y945" s="26">
        <v>43501</v>
      </c>
      <c r="Z945" s="12"/>
      <c r="AA945" s="51"/>
      <c r="AB945" s="4"/>
      <c r="AC945" t="str">
        <f t="shared" si="71"/>
        <v>NO</v>
      </c>
      <c r="AD945" t="str">
        <f t="shared" si="72"/>
        <v>Material</v>
      </c>
      <c r="AE945" t="str">
        <f t="shared" si="73"/>
        <v>+Cartridge</v>
      </c>
      <c r="AF945" t="str">
        <f t="shared" si="74"/>
        <v>Material+Cartridge</v>
      </c>
    </row>
    <row r="946" spans="1:32" x14ac:dyDescent="0.25">
      <c r="A946" s="13" t="str">
        <f t="shared" si="70"/>
        <v>77175-63</v>
      </c>
      <c r="B946" s="50">
        <v>77175</v>
      </c>
      <c r="C946" s="51" t="s">
        <v>380</v>
      </c>
      <c r="D946" s="50">
        <v>63</v>
      </c>
      <c r="E946" s="52">
        <v>1</v>
      </c>
      <c r="F946" s="53" t="s">
        <v>18</v>
      </c>
      <c r="G946" s="53">
        <v>43510</v>
      </c>
      <c r="H946" s="54">
        <v>1</v>
      </c>
      <c r="I946" s="52">
        <v>7</v>
      </c>
      <c r="J946" s="51" t="s">
        <v>20</v>
      </c>
      <c r="K946" s="51"/>
      <c r="L946" s="51" t="b">
        <v>0</v>
      </c>
      <c r="M946" s="13"/>
      <c r="N946" s="13"/>
      <c r="O946" s="13"/>
      <c r="P946" s="13"/>
      <c r="Q946" s="13"/>
      <c r="R946" s="13"/>
      <c r="S946" s="13"/>
      <c r="T946" s="15" t="s">
        <v>125</v>
      </c>
      <c r="U946" s="15" t="b">
        <v>0</v>
      </c>
      <c r="V946" s="15" t="b">
        <v>0</v>
      </c>
      <c r="W946" s="15"/>
      <c r="X946" s="16"/>
      <c r="Y946" s="24">
        <v>43501</v>
      </c>
      <c r="Z946" s="17"/>
      <c r="AA946" s="51"/>
      <c r="AB946" s="4"/>
      <c r="AC946" t="str">
        <f t="shared" si="71"/>
        <v>NO</v>
      </c>
      <c r="AD946" t="str">
        <f t="shared" si="72"/>
        <v>Material</v>
      </c>
      <c r="AE946" t="str">
        <f t="shared" si="73"/>
        <v>+Cartridge</v>
      </c>
      <c r="AF946" t="str">
        <f t="shared" si="74"/>
        <v>Material+Cartridge</v>
      </c>
    </row>
    <row r="947" spans="1:32" x14ac:dyDescent="0.25">
      <c r="A947" s="3" t="str">
        <f t="shared" si="70"/>
        <v>77175-64</v>
      </c>
      <c r="B947" s="50">
        <v>77175</v>
      </c>
      <c r="C947" s="51" t="s">
        <v>3133</v>
      </c>
      <c r="D947" s="50">
        <v>64</v>
      </c>
      <c r="E947" s="52">
        <v>1</v>
      </c>
      <c r="F947" s="53" t="s">
        <v>18</v>
      </c>
      <c r="G947" s="53">
        <v>43510</v>
      </c>
      <c r="H947" s="54">
        <v>1</v>
      </c>
      <c r="I947" s="52">
        <v>7</v>
      </c>
      <c r="J947" s="51" t="s">
        <v>20</v>
      </c>
      <c r="K947" s="51"/>
      <c r="L947" s="51" t="b">
        <v>0</v>
      </c>
      <c r="M947" s="3"/>
      <c r="N947" s="3"/>
      <c r="O947" s="3"/>
      <c r="P947" s="3"/>
      <c r="Q947" s="3"/>
      <c r="R947" s="3"/>
      <c r="S947" s="3"/>
      <c r="T947" s="10" t="s">
        <v>125</v>
      </c>
      <c r="U947" s="10" t="b">
        <v>0</v>
      </c>
      <c r="V947" s="10" t="b">
        <v>0</v>
      </c>
      <c r="W947" s="25"/>
      <c r="X947" s="11"/>
      <c r="Y947" s="26">
        <v>43501</v>
      </c>
      <c r="Z947" s="12"/>
      <c r="AA947" s="51"/>
      <c r="AB947" s="4"/>
      <c r="AC947" t="str">
        <f t="shared" si="71"/>
        <v>NO</v>
      </c>
      <c r="AD947" t="str">
        <f t="shared" si="72"/>
        <v>Material</v>
      </c>
      <c r="AE947" t="str">
        <f t="shared" si="73"/>
        <v>+Cartridge</v>
      </c>
      <c r="AF947" t="str">
        <f t="shared" si="74"/>
        <v>Material+Cartridge</v>
      </c>
    </row>
    <row r="948" spans="1:32" x14ac:dyDescent="0.25">
      <c r="A948" s="13" t="str">
        <f t="shared" si="70"/>
        <v>77175-65</v>
      </c>
      <c r="B948" s="50">
        <v>77175</v>
      </c>
      <c r="C948" s="51" t="s">
        <v>288</v>
      </c>
      <c r="D948" s="50">
        <v>65</v>
      </c>
      <c r="E948" s="52">
        <v>1</v>
      </c>
      <c r="F948" s="53" t="s">
        <v>18</v>
      </c>
      <c r="G948" s="53">
        <v>43510</v>
      </c>
      <c r="H948" s="54">
        <v>1</v>
      </c>
      <c r="I948" s="52">
        <v>7</v>
      </c>
      <c r="J948" s="51" t="s">
        <v>20</v>
      </c>
      <c r="K948" s="51"/>
      <c r="L948" s="51" t="b">
        <v>0</v>
      </c>
      <c r="M948" s="13"/>
      <c r="N948" s="13"/>
      <c r="O948" s="13"/>
      <c r="P948" s="13"/>
      <c r="Q948" s="13"/>
      <c r="R948" s="13"/>
      <c r="S948" s="13"/>
      <c r="T948" s="15" t="s">
        <v>125</v>
      </c>
      <c r="U948" s="15" t="b">
        <v>0</v>
      </c>
      <c r="V948" s="15" t="b">
        <v>0</v>
      </c>
      <c r="W948" s="23"/>
      <c r="X948" s="16"/>
      <c r="Y948" s="24">
        <v>43501</v>
      </c>
      <c r="Z948" s="17"/>
      <c r="AA948" s="51"/>
      <c r="AB948" s="4"/>
      <c r="AC948" t="str">
        <f t="shared" si="71"/>
        <v>NO</v>
      </c>
      <c r="AD948" t="str">
        <f t="shared" si="72"/>
        <v>Material</v>
      </c>
      <c r="AE948" t="str">
        <f t="shared" si="73"/>
        <v>+Cartridge</v>
      </c>
      <c r="AF948" t="str">
        <f t="shared" si="74"/>
        <v>Material+Cartridge</v>
      </c>
    </row>
    <row r="949" spans="1:32" x14ac:dyDescent="0.25">
      <c r="A949" s="3" t="str">
        <f t="shared" si="70"/>
        <v>77175-66</v>
      </c>
      <c r="B949" s="50">
        <v>77175</v>
      </c>
      <c r="C949" s="51" t="s">
        <v>3080</v>
      </c>
      <c r="D949" s="50">
        <v>66</v>
      </c>
      <c r="E949" s="52">
        <v>1</v>
      </c>
      <c r="F949" s="53" t="s">
        <v>18</v>
      </c>
      <c r="G949" s="53">
        <v>43510</v>
      </c>
      <c r="H949" s="54">
        <v>1</v>
      </c>
      <c r="I949" s="52">
        <v>7</v>
      </c>
      <c r="J949" s="51" t="s">
        <v>20</v>
      </c>
      <c r="K949" s="51"/>
      <c r="L949" s="51" t="b">
        <v>0</v>
      </c>
      <c r="M949" s="3"/>
      <c r="N949" s="3"/>
      <c r="O949" s="3"/>
      <c r="P949" s="3"/>
      <c r="Q949" s="3"/>
      <c r="R949" s="3"/>
      <c r="S949" s="3"/>
      <c r="T949" s="10" t="s">
        <v>125</v>
      </c>
      <c r="U949" s="10" t="b">
        <v>0</v>
      </c>
      <c r="V949" s="10" t="b">
        <v>0</v>
      </c>
      <c r="W949" s="25"/>
      <c r="X949" s="11"/>
      <c r="Y949" s="26">
        <v>43501</v>
      </c>
      <c r="Z949" s="12"/>
      <c r="AA949" s="51"/>
      <c r="AB949" s="4"/>
      <c r="AC949" t="str">
        <f t="shared" si="71"/>
        <v>NO</v>
      </c>
      <c r="AD949" t="str">
        <f t="shared" si="72"/>
        <v>Material</v>
      </c>
      <c r="AE949" t="str">
        <f t="shared" si="73"/>
        <v>+Cartridge</v>
      </c>
      <c r="AF949" t="str">
        <f t="shared" si="74"/>
        <v>Material+Cartridge</v>
      </c>
    </row>
    <row r="950" spans="1:32" x14ac:dyDescent="0.25">
      <c r="A950" s="13" t="str">
        <f t="shared" si="70"/>
        <v>77175-68</v>
      </c>
      <c r="B950" s="50">
        <v>77175</v>
      </c>
      <c r="C950" s="51" t="s">
        <v>304</v>
      </c>
      <c r="D950" s="50">
        <v>68</v>
      </c>
      <c r="E950" s="52">
        <v>1</v>
      </c>
      <c r="F950" s="53" t="s">
        <v>18</v>
      </c>
      <c r="G950" s="53">
        <v>43510</v>
      </c>
      <c r="H950" s="54">
        <v>2</v>
      </c>
      <c r="I950" s="52">
        <v>7</v>
      </c>
      <c r="J950" s="51" t="s">
        <v>20</v>
      </c>
      <c r="K950" s="51"/>
      <c r="L950" s="51" t="b">
        <v>0</v>
      </c>
      <c r="M950" s="13"/>
      <c r="N950" s="13"/>
      <c r="O950" s="13"/>
      <c r="P950" s="13"/>
      <c r="Q950" s="13"/>
      <c r="R950" s="13"/>
      <c r="S950" s="13"/>
      <c r="T950" s="15" t="s">
        <v>125</v>
      </c>
      <c r="U950" s="15" t="b">
        <v>0</v>
      </c>
      <c r="V950" s="15" t="b">
        <v>0</v>
      </c>
      <c r="W950" s="23"/>
      <c r="X950" s="16"/>
      <c r="Y950" s="24"/>
      <c r="Z950" s="17"/>
      <c r="AA950" s="51"/>
      <c r="AB950" s="4"/>
      <c r="AC950" t="str">
        <f t="shared" si="71"/>
        <v>NO</v>
      </c>
      <c r="AD950" t="str">
        <f t="shared" si="72"/>
        <v>Material</v>
      </c>
      <c r="AE950" t="str">
        <f t="shared" si="73"/>
        <v>+Cartridge</v>
      </c>
      <c r="AF950" t="str">
        <f t="shared" si="74"/>
        <v>Material+Cartridge</v>
      </c>
    </row>
    <row r="951" spans="1:32" x14ac:dyDescent="0.25">
      <c r="A951" s="3" t="str">
        <f t="shared" si="70"/>
        <v>77175-69</v>
      </c>
      <c r="B951" s="50">
        <v>77175</v>
      </c>
      <c r="C951" s="51" t="s">
        <v>157</v>
      </c>
      <c r="D951" s="50">
        <v>69</v>
      </c>
      <c r="E951" s="52">
        <v>1</v>
      </c>
      <c r="F951" s="53" t="s">
        <v>18</v>
      </c>
      <c r="G951" s="53">
        <v>43510</v>
      </c>
      <c r="H951" s="54">
        <v>1</v>
      </c>
      <c r="I951" s="52">
        <v>7</v>
      </c>
      <c r="J951" s="51" t="s">
        <v>20</v>
      </c>
      <c r="K951" s="51"/>
      <c r="L951" s="51" t="b">
        <v>0</v>
      </c>
      <c r="M951" s="3"/>
      <c r="N951" s="3"/>
      <c r="O951" s="3"/>
      <c r="P951" s="3"/>
      <c r="Q951" s="3"/>
      <c r="R951" s="3"/>
      <c r="S951" s="3"/>
      <c r="T951" s="10" t="s">
        <v>125</v>
      </c>
      <c r="U951" s="10" t="b">
        <v>0</v>
      </c>
      <c r="V951" s="10" t="b">
        <v>0</v>
      </c>
      <c r="W951" s="25"/>
      <c r="X951" s="11"/>
      <c r="Y951" s="26">
        <v>43501</v>
      </c>
      <c r="Z951" s="12"/>
      <c r="AA951" s="51"/>
      <c r="AB951" s="4"/>
      <c r="AC951" t="str">
        <f t="shared" si="71"/>
        <v>NO</v>
      </c>
      <c r="AD951" t="str">
        <f t="shared" si="72"/>
        <v>Material</v>
      </c>
      <c r="AE951" t="str">
        <f t="shared" si="73"/>
        <v>+Cartridge</v>
      </c>
      <c r="AF951" t="str">
        <f t="shared" si="74"/>
        <v>Material+Cartridge</v>
      </c>
    </row>
    <row r="952" spans="1:32" x14ac:dyDescent="0.25">
      <c r="A952" s="13" t="str">
        <f t="shared" si="70"/>
        <v>77175-70</v>
      </c>
      <c r="B952" s="50">
        <v>77175</v>
      </c>
      <c r="C952" s="51" t="s">
        <v>3136</v>
      </c>
      <c r="D952" s="50">
        <v>70</v>
      </c>
      <c r="E952" s="52">
        <v>1</v>
      </c>
      <c r="F952" s="53" t="s">
        <v>18</v>
      </c>
      <c r="G952" s="53">
        <v>43510</v>
      </c>
      <c r="H952" s="54">
        <v>1</v>
      </c>
      <c r="I952" s="52">
        <v>7</v>
      </c>
      <c r="J952" s="51" t="s">
        <v>20</v>
      </c>
      <c r="K952" s="51"/>
      <c r="L952" s="51" t="b">
        <v>0</v>
      </c>
      <c r="M952" s="13"/>
      <c r="N952" s="13"/>
      <c r="O952" s="13"/>
      <c r="P952" s="13"/>
      <c r="Q952" s="13"/>
      <c r="R952" s="13"/>
      <c r="S952" s="13"/>
      <c r="T952" s="15" t="s">
        <v>130</v>
      </c>
      <c r="U952" s="15" t="b">
        <v>0</v>
      </c>
      <c r="V952" s="15" t="b">
        <v>0</v>
      </c>
      <c r="W952" s="23"/>
      <c r="X952" s="16"/>
      <c r="Y952" s="24">
        <v>43501</v>
      </c>
      <c r="Z952" s="17"/>
      <c r="AA952" s="51"/>
      <c r="AB952" s="4"/>
      <c r="AC952" t="str">
        <f t="shared" si="71"/>
        <v>NO</v>
      </c>
      <c r="AD952" t="str">
        <f t="shared" si="72"/>
        <v>Material</v>
      </c>
      <c r="AE952" t="str">
        <f t="shared" si="73"/>
        <v>+Cartridge</v>
      </c>
      <c r="AF952" t="str">
        <f t="shared" si="74"/>
        <v>Material+Cartridge</v>
      </c>
    </row>
    <row r="953" spans="1:32" x14ac:dyDescent="0.25">
      <c r="A953" s="3" t="str">
        <f t="shared" si="70"/>
        <v>77175-71</v>
      </c>
      <c r="B953" s="50">
        <v>77175</v>
      </c>
      <c r="C953" s="51" t="s">
        <v>380</v>
      </c>
      <c r="D953" s="50">
        <v>71</v>
      </c>
      <c r="E953" s="52">
        <v>1</v>
      </c>
      <c r="F953" s="53" t="s">
        <v>18</v>
      </c>
      <c r="G953" s="53">
        <v>43516</v>
      </c>
      <c r="H953" s="54">
        <v>1</v>
      </c>
      <c r="I953" s="52">
        <v>1</v>
      </c>
      <c r="J953" s="51" t="s">
        <v>27</v>
      </c>
      <c r="K953" s="51"/>
      <c r="L953" s="51" t="b">
        <v>0</v>
      </c>
      <c r="M953" s="3"/>
      <c r="N953" s="3"/>
      <c r="O953" s="3"/>
      <c r="P953" s="3"/>
      <c r="Q953" s="3"/>
      <c r="R953" s="3"/>
      <c r="S953" s="3"/>
      <c r="T953" s="10" t="s">
        <v>125</v>
      </c>
      <c r="U953" s="10" t="b">
        <v>0</v>
      </c>
      <c r="V953" s="10" t="b">
        <v>0</v>
      </c>
      <c r="W953" s="25"/>
      <c r="X953" s="11"/>
      <c r="Y953" s="26"/>
      <c r="Z953" s="12"/>
      <c r="AA953" s="51"/>
      <c r="AB953" s="4"/>
      <c r="AC953" t="str">
        <f t="shared" si="71"/>
        <v>NO</v>
      </c>
      <c r="AD953" t="str">
        <f t="shared" si="72"/>
        <v>Material</v>
      </c>
      <c r="AE953" t="str">
        <f t="shared" si="73"/>
        <v>+Cartridge</v>
      </c>
      <c r="AF953" t="str">
        <f t="shared" si="74"/>
        <v>Material+Cartridge</v>
      </c>
    </row>
    <row r="954" spans="1:32" x14ac:dyDescent="0.25">
      <c r="A954" s="13" t="str">
        <f t="shared" si="70"/>
        <v>77175-72</v>
      </c>
      <c r="B954" s="50">
        <v>77175</v>
      </c>
      <c r="C954" s="51" t="s">
        <v>288</v>
      </c>
      <c r="D954" s="50">
        <v>72</v>
      </c>
      <c r="E954" s="52">
        <v>1</v>
      </c>
      <c r="F954" s="53" t="s">
        <v>18</v>
      </c>
      <c r="G954" s="53">
        <v>43516</v>
      </c>
      <c r="H954" s="54">
        <v>1</v>
      </c>
      <c r="I954" s="52">
        <v>1</v>
      </c>
      <c r="J954" s="51" t="s">
        <v>27</v>
      </c>
      <c r="K954" s="51"/>
      <c r="L954" s="51" t="b">
        <v>0</v>
      </c>
      <c r="M954" s="13"/>
      <c r="N954" s="13"/>
      <c r="O954" s="13"/>
      <c r="P954" s="13"/>
      <c r="Q954" s="13"/>
      <c r="R954" s="13"/>
      <c r="S954" s="13"/>
      <c r="T954" s="15" t="s">
        <v>125</v>
      </c>
      <c r="U954" s="15" t="b">
        <v>0</v>
      </c>
      <c r="V954" s="15" t="b">
        <v>0</v>
      </c>
      <c r="W954" s="23"/>
      <c r="X954" s="16"/>
      <c r="Y954" s="24"/>
      <c r="Z954" s="17"/>
      <c r="AA954" s="51"/>
      <c r="AB954" s="4"/>
      <c r="AC954" t="str">
        <f t="shared" si="71"/>
        <v>NO</v>
      </c>
      <c r="AD954" t="str">
        <f t="shared" si="72"/>
        <v>Material</v>
      </c>
      <c r="AE954" t="str">
        <f t="shared" si="73"/>
        <v>+Cartridge</v>
      </c>
      <c r="AF954" t="str">
        <f t="shared" si="74"/>
        <v>Material+Cartridge</v>
      </c>
    </row>
    <row r="955" spans="1:32" x14ac:dyDescent="0.25">
      <c r="A955" s="3" t="str">
        <f t="shared" si="70"/>
        <v>77175-73</v>
      </c>
      <c r="B955" s="50">
        <v>77175</v>
      </c>
      <c r="C955" s="51" t="s">
        <v>3138</v>
      </c>
      <c r="D955" s="50">
        <v>73</v>
      </c>
      <c r="E955" s="52">
        <v>1</v>
      </c>
      <c r="F955" s="53" t="s">
        <v>18</v>
      </c>
      <c r="G955" s="53">
        <v>43516</v>
      </c>
      <c r="H955" s="54">
        <v>1</v>
      </c>
      <c r="I955" s="52">
        <v>1</v>
      </c>
      <c r="J955" s="51" t="s">
        <v>27</v>
      </c>
      <c r="K955" s="51"/>
      <c r="L955" s="51" t="b">
        <v>0</v>
      </c>
      <c r="M955" s="3"/>
      <c r="N955" s="3"/>
      <c r="O955" s="3"/>
      <c r="P955" s="3"/>
      <c r="Q955" s="3"/>
      <c r="R955" s="3"/>
      <c r="S955" s="3"/>
      <c r="T955" s="10" t="s">
        <v>125</v>
      </c>
      <c r="U955" s="10" t="b">
        <v>0</v>
      </c>
      <c r="V955" s="10" t="b">
        <v>0</v>
      </c>
      <c r="W955" s="25"/>
      <c r="X955" s="11"/>
      <c r="Y955" s="26"/>
      <c r="Z955" s="12"/>
      <c r="AA955" s="51"/>
      <c r="AB955" s="4"/>
      <c r="AC955" t="str">
        <f t="shared" si="71"/>
        <v>NO</v>
      </c>
      <c r="AD955" t="str">
        <f t="shared" si="72"/>
        <v>Material</v>
      </c>
      <c r="AE955" t="str">
        <f t="shared" si="73"/>
        <v>+Cartridge</v>
      </c>
      <c r="AF955" t="str">
        <f t="shared" si="74"/>
        <v>Material+Cartridge</v>
      </c>
    </row>
    <row r="956" spans="1:32" x14ac:dyDescent="0.25">
      <c r="A956" s="13" t="str">
        <f t="shared" si="70"/>
        <v>77175-74</v>
      </c>
      <c r="B956" s="50">
        <v>77175</v>
      </c>
      <c r="C956" s="51" t="s">
        <v>3080</v>
      </c>
      <c r="D956" s="50">
        <v>74</v>
      </c>
      <c r="E956" s="52">
        <v>1</v>
      </c>
      <c r="F956" s="53" t="s">
        <v>18</v>
      </c>
      <c r="G956" s="53">
        <v>43516</v>
      </c>
      <c r="H956" s="54">
        <v>1</v>
      </c>
      <c r="I956" s="52">
        <v>1</v>
      </c>
      <c r="J956" s="51" t="s">
        <v>27</v>
      </c>
      <c r="K956" s="51"/>
      <c r="L956" s="51" t="b">
        <v>0</v>
      </c>
      <c r="M956" s="13"/>
      <c r="N956" s="13"/>
      <c r="O956" s="13"/>
      <c r="P956" s="13"/>
      <c r="Q956" s="13"/>
      <c r="R956" s="13"/>
      <c r="S956" s="13"/>
      <c r="T956" s="15" t="s">
        <v>125</v>
      </c>
      <c r="U956" s="15" t="b">
        <v>0</v>
      </c>
      <c r="V956" s="15" t="b">
        <v>0</v>
      </c>
      <c r="W956" s="23"/>
      <c r="X956" s="16"/>
      <c r="Y956" s="24"/>
      <c r="Z956" s="17"/>
      <c r="AA956" s="51"/>
      <c r="AB956" s="4"/>
      <c r="AC956" t="str">
        <f t="shared" si="71"/>
        <v>NO</v>
      </c>
      <c r="AD956" t="str">
        <f t="shared" si="72"/>
        <v>Material</v>
      </c>
      <c r="AE956" t="str">
        <f t="shared" si="73"/>
        <v>+Cartridge</v>
      </c>
      <c r="AF956" t="str">
        <f t="shared" si="74"/>
        <v>Material+Cartridge</v>
      </c>
    </row>
    <row r="957" spans="1:32" x14ac:dyDescent="0.25">
      <c r="A957" s="3" t="str">
        <f t="shared" si="70"/>
        <v>77175-75</v>
      </c>
      <c r="B957" s="50">
        <v>77175</v>
      </c>
      <c r="C957" s="51" t="s">
        <v>3134</v>
      </c>
      <c r="D957" s="50">
        <v>75</v>
      </c>
      <c r="E957" s="52">
        <v>1</v>
      </c>
      <c r="F957" s="53" t="s">
        <v>18</v>
      </c>
      <c r="G957" s="53">
        <v>43516</v>
      </c>
      <c r="H957" s="54">
        <v>1</v>
      </c>
      <c r="I957" s="52">
        <v>1</v>
      </c>
      <c r="J957" s="51" t="s">
        <v>27</v>
      </c>
      <c r="K957" s="51"/>
      <c r="L957" s="51" t="b">
        <v>0</v>
      </c>
      <c r="M957" s="3"/>
      <c r="N957" s="3"/>
      <c r="O957" s="3"/>
      <c r="P957" s="3"/>
      <c r="Q957" s="3"/>
      <c r="R957" s="3"/>
      <c r="S957" s="3"/>
      <c r="T957" s="10" t="s">
        <v>125</v>
      </c>
      <c r="U957" s="10" t="b">
        <v>0</v>
      </c>
      <c r="V957" s="10" t="b">
        <v>0</v>
      </c>
      <c r="W957" s="25"/>
      <c r="X957" s="11"/>
      <c r="Y957" s="26"/>
      <c r="Z957" s="12"/>
      <c r="AA957" s="51"/>
      <c r="AB957" s="4"/>
      <c r="AC957" t="str">
        <f t="shared" si="71"/>
        <v>NO</v>
      </c>
      <c r="AD957" t="str">
        <f t="shared" si="72"/>
        <v>Material</v>
      </c>
      <c r="AE957" t="str">
        <f t="shared" si="73"/>
        <v>+Cartridge</v>
      </c>
      <c r="AF957" t="str">
        <f t="shared" si="74"/>
        <v>Material+Cartridge</v>
      </c>
    </row>
    <row r="958" spans="1:32" x14ac:dyDescent="0.25">
      <c r="A958" s="13" t="str">
        <f t="shared" si="70"/>
        <v>77175-76</v>
      </c>
      <c r="B958" s="50">
        <v>77175</v>
      </c>
      <c r="C958" s="51" t="s">
        <v>304</v>
      </c>
      <c r="D958" s="50">
        <v>76</v>
      </c>
      <c r="E958" s="52">
        <v>1</v>
      </c>
      <c r="F958" s="53" t="s">
        <v>18</v>
      </c>
      <c r="G958" s="53">
        <v>43516</v>
      </c>
      <c r="H958" s="54">
        <v>1</v>
      </c>
      <c r="I958" s="52">
        <v>1</v>
      </c>
      <c r="J958" s="51" t="s">
        <v>27</v>
      </c>
      <c r="K958" s="51"/>
      <c r="L958" s="51" t="b">
        <v>0</v>
      </c>
      <c r="M958" s="13"/>
      <c r="N958" s="13"/>
      <c r="O958" s="13"/>
      <c r="P958" s="13"/>
      <c r="Q958" s="13"/>
      <c r="R958" s="13"/>
      <c r="S958" s="13"/>
      <c r="T958" s="15" t="s">
        <v>125</v>
      </c>
      <c r="U958" s="15" t="b">
        <v>0</v>
      </c>
      <c r="V958" s="15" t="b">
        <v>0</v>
      </c>
      <c r="W958" s="23"/>
      <c r="X958" s="16"/>
      <c r="Y958" s="24"/>
      <c r="Z958" s="17"/>
      <c r="AA958" s="51"/>
      <c r="AB958" s="4"/>
      <c r="AC958" t="str">
        <f t="shared" si="71"/>
        <v>NO</v>
      </c>
      <c r="AD958" t="str">
        <f t="shared" si="72"/>
        <v>Material</v>
      </c>
      <c r="AE958" t="str">
        <f t="shared" si="73"/>
        <v>+Cartridge</v>
      </c>
      <c r="AF958" t="str">
        <f t="shared" si="74"/>
        <v>Material+Cartridge</v>
      </c>
    </row>
    <row r="959" spans="1:32" x14ac:dyDescent="0.25">
      <c r="A959" s="3" t="str">
        <f t="shared" si="70"/>
        <v>77175-77</v>
      </c>
      <c r="B959" s="50">
        <v>77175</v>
      </c>
      <c r="C959" s="51" t="s">
        <v>389</v>
      </c>
      <c r="D959" s="50">
        <v>77</v>
      </c>
      <c r="E959" s="52">
        <v>1</v>
      </c>
      <c r="F959" s="53" t="s">
        <v>18</v>
      </c>
      <c r="G959" s="53">
        <v>43516</v>
      </c>
      <c r="H959" s="54">
        <v>1</v>
      </c>
      <c r="I959" s="52">
        <v>1</v>
      </c>
      <c r="J959" s="51" t="s">
        <v>27</v>
      </c>
      <c r="K959" s="51"/>
      <c r="L959" s="51" t="b">
        <v>0</v>
      </c>
      <c r="M959" s="3"/>
      <c r="N959" s="3"/>
      <c r="O959" s="3"/>
      <c r="P959" s="3"/>
      <c r="Q959" s="3"/>
      <c r="R959" s="3"/>
      <c r="S959" s="3"/>
      <c r="T959" s="10" t="s">
        <v>125</v>
      </c>
      <c r="U959" s="10" t="b">
        <v>0</v>
      </c>
      <c r="V959" s="10" t="b">
        <v>0</v>
      </c>
      <c r="W959" s="25"/>
      <c r="X959" s="11"/>
      <c r="Y959" s="26"/>
      <c r="Z959" s="12"/>
      <c r="AA959" s="51"/>
      <c r="AB959" s="4"/>
      <c r="AC959" t="str">
        <f t="shared" si="71"/>
        <v>NO</v>
      </c>
      <c r="AD959" t="str">
        <f t="shared" si="72"/>
        <v>Material</v>
      </c>
      <c r="AE959" t="str">
        <f t="shared" si="73"/>
        <v>+Cartridge</v>
      </c>
      <c r="AF959" t="str">
        <f t="shared" si="74"/>
        <v>Material+Cartridge</v>
      </c>
    </row>
    <row r="960" spans="1:32" x14ac:dyDescent="0.25">
      <c r="A960" s="13" t="str">
        <f t="shared" si="70"/>
        <v>77175-78</v>
      </c>
      <c r="B960" s="50">
        <v>77175</v>
      </c>
      <c r="C960" s="51" t="s">
        <v>352</v>
      </c>
      <c r="D960" s="50">
        <v>78</v>
      </c>
      <c r="E960" s="52">
        <v>1</v>
      </c>
      <c r="F960" s="53" t="s">
        <v>18</v>
      </c>
      <c r="G960" s="53">
        <v>43516</v>
      </c>
      <c r="H960" s="54">
        <v>1</v>
      </c>
      <c r="I960" s="52">
        <v>1</v>
      </c>
      <c r="J960" s="51" t="s">
        <v>27</v>
      </c>
      <c r="K960" s="51"/>
      <c r="L960" s="51" t="b">
        <v>0</v>
      </c>
      <c r="M960" s="13"/>
      <c r="N960" s="13"/>
      <c r="O960" s="13"/>
      <c r="P960" s="13"/>
      <c r="Q960" s="13"/>
      <c r="R960" s="13"/>
      <c r="S960" s="13"/>
      <c r="T960" s="15" t="s">
        <v>125</v>
      </c>
      <c r="U960" s="15" t="b">
        <v>0</v>
      </c>
      <c r="V960" s="15" t="b">
        <v>0</v>
      </c>
      <c r="W960" s="23"/>
      <c r="X960" s="16"/>
      <c r="Y960" s="24"/>
      <c r="Z960" s="17"/>
      <c r="AA960" s="51"/>
      <c r="AB960" s="4"/>
      <c r="AC960" t="str">
        <f t="shared" si="71"/>
        <v>NO</v>
      </c>
      <c r="AD960" t="str">
        <f t="shared" si="72"/>
        <v>Material</v>
      </c>
      <c r="AE960" t="str">
        <f t="shared" si="73"/>
        <v>+Cartridge</v>
      </c>
      <c r="AF960" t="str">
        <f t="shared" si="74"/>
        <v>Material+Cartridge</v>
      </c>
    </row>
    <row r="961" spans="1:32" x14ac:dyDescent="0.25">
      <c r="A961" s="3" t="str">
        <f t="shared" ref="A961:A1024" si="75">_xlfn.CONCAT(B961,"-",D961)</f>
        <v>77175-79</v>
      </c>
      <c r="B961" s="50">
        <v>77175</v>
      </c>
      <c r="C961" s="51" t="s">
        <v>3137</v>
      </c>
      <c r="D961" s="50">
        <v>79</v>
      </c>
      <c r="E961" s="52">
        <v>1</v>
      </c>
      <c r="F961" s="53" t="s">
        <v>18</v>
      </c>
      <c r="G961" s="53">
        <v>43516</v>
      </c>
      <c r="H961" s="54">
        <v>2</v>
      </c>
      <c r="I961" s="52">
        <v>1</v>
      </c>
      <c r="J961" s="51" t="s">
        <v>27</v>
      </c>
      <c r="K961" s="51"/>
      <c r="L961" s="51" t="b">
        <v>0</v>
      </c>
      <c r="M961" s="3"/>
      <c r="N961" s="3"/>
      <c r="O961" s="3"/>
      <c r="P961" s="3"/>
      <c r="Q961" s="3"/>
      <c r="R961" s="3"/>
      <c r="S961" s="3"/>
      <c r="T961" s="10" t="s">
        <v>125</v>
      </c>
      <c r="U961" s="10" t="b">
        <v>0</v>
      </c>
      <c r="V961" s="10" t="b">
        <v>0</v>
      </c>
      <c r="W961" s="25"/>
      <c r="X961" s="11"/>
      <c r="Y961" s="26"/>
      <c r="Z961" s="12"/>
      <c r="AA961" s="51"/>
      <c r="AB961" s="4"/>
      <c r="AC961" t="str">
        <f t="shared" si="71"/>
        <v>NO</v>
      </c>
      <c r="AD961" t="str">
        <f t="shared" si="72"/>
        <v>Material</v>
      </c>
      <c r="AE961" t="str">
        <f t="shared" si="73"/>
        <v>+Cartridge</v>
      </c>
      <c r="AF961" t="str">
        <f t="shared" si="74"/>
        <v>Material+Cartridge</v>
      </c>
    </row>
    <row r="962" spans="1:32" x14ac:dyDescent="0.25">
      <c r="A962" s="13" t="str">
        <f t="shared" si="75"/>
        <v>77175-80</v>
      </c>
      <c r="B962" s="50">
        <v>77175</v>
      </c>
      <c r="C962" s="51" t="s">
        <v>157</v>
      </c>
      <c r="D962" s="50">
        <v>80</v>
      </c>
      <c r="E962" s="52">
        <v>1</v>
      </c>
      <c r="F962" s="53" t="s">
        <v>18</v>
      </c>
      <c r="G962" s="53">
        <v>43516</v>
      </c>
      <c r="H962" s="54">
        <v>1</v>
      </c>
      <c r="I962" s="52">
        <v>1</v>
      </c>
      <c r="J962" s="51" t="s">
        <v>27</v>
      </c>
      <c r="K962" s="51"/>
      <c r="L962" s="51" t="b">
        <v>0</v>
      </c>
      <c r="M962" s="13"/>
      <c r="N962" s="13"/>
      <c r="O962" s="13"/>
      <c r="P962" s="13"/>
      <c r="Q962" s="13"/>
      <c r="R962" s="13"/>
      <c r="S962" s="13"/>
      <c r="T962" s="15" t="s">
        <v>125</v>
      </c>
      <c r="U962" s="15" t="b">
        <v>0</v>
      </c>
      <c r="V962" s="15" t="b">
        <v>0</v>
      </c>
      <c r="W962" s="23"/>
      <c r="X962" s="16"/>
      <c r="Y962" s="24"/>
      <c r="Z962" s="17"/>
      <c r="AA962" s="51"/>
      <c r="AB962" s="4"/>
      <c r="AC962" t="str">
        <f t="shared" ref="AC962:AC1025" si="76">IF(AND(OR(N962="yes",N962="NA"),OR(P962="yes",P962="NA",P962="Done"),OR(Q962="yes",Q962="NA")),"OK","NO")</f>
        <v>NO</v>
      </c>
      <c r="AD962" t="str">
        <f t="shared" ref="AD962:AD1025" si="77">IF(OR(N962="",N962="NO"),"Material","")</f>
        <v>Material</v>
      </c>
      <c r="AE962" t="str">
        <f t="shared" ref="AE962:AE1025" si="78">IF(OR(Q962="",Q962="NO"),"+Cartridge","")</f>
        <v>+Cartridge</v>
      </c>
      <c r="AF962" t="str">
        <f t="shared" ref="AF962:AF1025" si="79">_xlfn.CONCAT(AD962,AE962)</f>
        <v>Material+Cartridge</v>
      </c>
    </row>
    <row r="963" spans="1:32" x14ac:dyDescent="0.25">
      <c r="A963" s="3" t="str">
        <f t="shared" si="75"/>
        <v>77175-81</v>
      </c>
      <c r="B963" s="50">
        <v>77175</v>
      </c>
      <c r="C963" s="51" t="s">
        <v>3136</v>
      </c>
      <c r="D963" s="50">
        <v>81</v>
      </c>
      <c r="E963" s="52">
        <v>1</v>
      </c>
      <c r="F963" s="53" t="s">
        <v>18</v>
      </c>
      <c r="G963" s="53">
        <v>43516</v>
      </c>
      <c r="H963" s="54">
        <v>1</v>
      </c>
      <c r="I963" s="52">
        <v>1</v>
      </c>
      <c r="J963" s="51" t="s">
        <v>27</v>
      </c>
      <c r="K963" s="51"/>
      <c r="L963" s="51" t="b">
        <v>0</v>
      </c>
      <c r="M963" s="3"/>
      <c r="N963" s="3"/>
      <c r="O963" s="3"/>
      <c r="P963" s="3"/>
      <c r="Q963" s="3"/>
      <c r="R963" s="3"/>
      <c r="S963" s="3"/>
      <c r="T963" s="10" t="s">
        <v>130</v>
      </c>
      <c r="U963" s="10" t="b">
        <v>0</v>
      </c>
      <c r="V963" s="10" t="b">
        <v>0</v>
      </c>
      <c r="W963" s="25"/>
      <c r="X963" s="11"/>
      <c r="Y963" s="26"/>
      <c r="Z963" s="12"/>
      <c r="AA963" s="51"/>
      <c r="AB963" s="4"/>
      <c r="AC963" t="str">
        <f t="shared" si="76"/>
        <v>NO</v>
      </c>
      <c r="AD963" t="str">
        <f t="shared" si="77"/>
        <v>Material</v>
      </c>
      <c r="AE963" t="str">
        <f t="shared" si="78"/>
        <v>+Cartridge</v>
      </c>
      <c r="AF963" t="str">
        <f t="shared" si="79"/>
        <v>Material+Cartridge</v>
      </c>
    </row>
    <row r="964" spans="1:32" x14ac:dyDescent="0.25">
      <c r="A964" s="13" t="str">
        <f t="shared" si="75"/>
        <v>77180-10</v>
      </c>
      <c r="B964" s="50">
        <v>77180</v>
      </c>
      <c r="C964" s="51" t="s">
        <v>154</v>
      </c>
      <c r="D964" s="50">
        <v>10</v>
      </c>
      <c r="E964" s="52">
        <v>1</v>
      </c>
      <c r="F964" s="53" t="s">
        <v>18</v>
      </c>
      <c r="G964" s="53">
        <v>43508</v>
      </c>
      <c r="H964" s="54">
        <v>1</v>
      </c>
      <c r="I964" s="52">
        <v>7</v>
      </c>
      <c r="J964" s="51" t="s">
        <v>20</v>
      </c>
      <c r="K964" s="51"/>
      <c r="L964" s="51" t="b">
        <v>0</v>
      </c>
      <c r="M964" s="13" t="s">
        <v>126</v>
      </c>
      <c r="N964" s="13"/>
      <c r="O964" s="13" t="s">
        <v>143</v>
      </c>
      <c r="P964" s="13"/>
      <c r="Q964" s="13" t="s">
        <v>143</v>
      </c>
      <c r="R964" s="13"/>
      <c r="S964" s="13" t="s">
        <v>126</v>
      </c>
      <c r="T964" s="15" t="s">
        <v>125</v>
      </c>
      <c r="U964" s="15" t="b">
        <v>0</v>
      </c>
      <c r="V964" s="15" t="b">
        <v>0</v>
      </c>
      <c r="W964" s="23"/>
      <c r="X964" s="16" t="s">
        <v>183</v>
      </c>
      <c r="Y964" s="24">
        <v>43497</v>
      </c>
      <c r="Z964" s="17"/>
      <c r="AA964" s="51"/>
      <c r="AB964" s="4"/>
      <c r="AC964" t="str">
        <f t="shared" si="76"/>
        <v>NO</v>
      </c>
      <c r="AD964" t="str">
        <f t="shared" si="77"/>
        <v>Material</v>
      </c>
      <c r="AE964" t="str">
        <f t="shared" si="78"/>
        <v/>
      </c>
      <c r="AF964" t="str">
        <f t="shared" si="79"/>
        <v>Material</v>
      </c>
    </row>
    <row r="965" spans="1:32" x14ac:dyDescent="0.25">
      <c r="A965" s="3" t="str">
        <f t="shared" si="75"/>
        <v>77180-1</v>
      </c>
      <c r="B965" s="50">
        <v>77180</v>
      </c>
      <c r="C965" s="51" t="s">
        <v>154</v>
      </c>
      <c r="D965" s="50">
        <v>1</v>
      </c>
      <c r="E965" s="52">
        <v>1</v>
      </c>
      <c r="F965" s="53" t="s">
        <v>18</v>
      </c>
      <c r="G965" s="53">
        <v>43508</v>
      </c>
      <c r="H965" s="54">
        <v>1</v>
      </c>
      <c r="I965" s="52">
        <v>7</v>
      </c>
      <c r="J965" s="51" t="s">
        <v>20</v>
      </c>
      <c r="K965" s="51"/>
      <c r="L965" s="51" t="b">
        <v>0</v>
      </c>
      <c r="M965" s="3" t="s">
        <v>126</v>
      </c>
      <c r="N965" s="3"/>
      <c r="O965" s="3" t="s">
        <v>143</v>
      </c>
      <c r="P965" s="3"/>
      <c r="Q965" s="3" t="s">
        <v>143</v>
      </c>
      <c r="R965" s="3"/>
      <c r="S965" s="3" t="s">
        <v>126</v>
      </c>
      <c r="T965" s="10" t="s">
        <v>125</v>
      </c>
      <c r="U965" s="10" t="b">
        <v>0</v>
      </c>
      <c r="V965" s="10" t="b">
        <v>0</v>
      </c>
      <c r="W965" s="25"/>
      <c r="X965" s="11" t="s">
        <v>3139</v>
      </c>
      <c r="Y965" s="26">
        <v>43497</v>
      </c>
      <c r="Z965" s="12"/>
      <c r="AA965" s="51"/>
      <c r="AB965" s="4"/>
      <c r="AC965" t="str">
        <f t="shared" si="76"/>
        <v>NO</v>
      </c>
      <c r="AD965" t="str">
        <f t="shared" si="77"/>
        <v>Material</v>
      </c>
      <c r="AE965" t="str">
        <f t="shared" si="78"/>
        <v/>
      </c>
      <c r="AF965" t="str">
        <f t="shared" si="79"/>
        <v>Material</v>
      </c>
    </row>
    <row r="966" spans="1:32" x14ac:dyDescent="0.25">
      <c r="A966" s="13" t="str">
        <f t="shared" si="75"/>
        <v>77180-11</v>
      </c>
      <c r="B966" s="50">
        <v>77180</v>
      </c>
      <c r="C966" s="51" t="s">
        <v>215</v>
      </c>
      <c r="D966" s="50">
        <v>11</v>
      </c>
      <c r="E966" s="52">
        <v>1</v>
      </c>
      <c r="F966" s="53" t="s">
        <v>18</v>
      </c>
      <c r="G966" s="53">
        <v>43508</v>
      </c>
      <c r="H966" s="54">
        <v>1</v>
      </c>
      <c r="I966" s="52">
        <v>7</v>
      </c>
      <c r="J966" s="51" t="s">
        <v>20</v>
      </c>
      <c r="K966" s="51"/>
      <c r="L966" s="51" t="b">
        <v>0</v>
      </c>
      <c r="M966" s="13" t="s">
        <v>126</v>
      </c>
      <c r="N966" s="13"/>
      <c r="O966" s="13" t="s">
        <v>143</v>
      </c>
      <c r="P966" s="13"/>
      <c r="Q966" s="13" t="s">
        <v>143</v>
      </c>
      <c r="R966" s="13"/>
      <c r="S966" s="13" t="s">
        <v>126</v>
      </c>
      <c r="T966" s="15" t="s">
        <v>125</v>
      </c>
      <c r="U966" s="15" t="b">
        <v>0</v>
      </c>
      <c r="V966" s="15" t="b">
        <v>0</v>
      </c>
      <c r="W966" s="23"/>
      <c r="X966" s="16" t="s">
        <v>183</v>
      </c>
      <c r="Y966" s="24">
        <v>43497</v>
      </c>
      <c r="Z966" s="17"/>
      <c r="AA966" s="51"/>
      <c r="AB966" s="4"/>
      <c r="AC966" t="str">
        <f t="shared" si="76"/>
        <v>NO</v>
      </c>
      <c r="AD966" t="str">
        <f t="shared" si="77"/>
        <v>Material</v>
      </c>
      <c r="AE966" t="str">
        <f t="shared" si="78"/>
        <v/>
      </c>
      <c r="AF966" t="str">
        <f t="shared" si="79"/>
        <v>Material</v>
      </c>
    </row>
    <row r="967" spans="1:32" x14ac:dyDescent="0.25">
      <c r="A967" s="3" t="str">
        <f t="shared" si="75"/>
        <v>77180-12</v>
      </c>
      <c r="B967" s="50">
        <v>77180</v>
      </c>
      <c r="C967" s="51" t="s">
        <v>215</v>
      </c>
      <c r="D967" s="50">
        <v>12</v>
      </c>
      <c r="E967" s="52">
        <v>1</v>
      </c>
      <c r="F967" s="53" t="s">
        <v>18</v>
      </c>
      <c r="G967" s="53">
        <v>43508</v>
      </c>
      <c r="H967" s="54">
        <v>1</v>
      </c>
      <c r="I967" s="52">
        <v>7</v>
      </c>
      <c r="J967" s="51" t="s">
        <v>20</v>
      </c>
      <c r="K967" s="51"/>
      <c r="L967" s="51" t="b">
        <v>0</v>
      </c>
      <c r="M967" s="3" t="s">
        <v>126</v>
      </c>
      <c r="N967" s="3"/>
      <c r="O967" s="3" t="s">
        <v>143</v>
      </c>
      <c r="P967" s="3"/>
      <c r="Q967" s="3" t="s">
        <v>143</v>
      </c>
      <c r="R967" s="3"/>
      <c r="S967" s="3" t="s">
        <v>126</v>
      </c>
      <c r="T967" s="10" t="s">
        <v>125</v>
      </c>
      <c r="U967" s="10" t="b">
        <v>0</v>
      </c>
      <c r="V967" s="10" t="b">
        <v>0</v>
      </c>
      <c r="W967" s="25"/>
      <c r="X967" s="11" t="s">
        <v>183</v>
      </c>
      <c r="Y967" s="26">
        <v>43497</v>
      </c>
      <c r="Z967" s="12"/>
      <c r="AA967" s="51"/>
      <c r="AB967" s="4"/>
      <c r="AC967" t="str">
        <f t="shared" si="76"/>
        <v>NO</v>
      </c>
      <c r="AD967" t="str">
        <f t="shared" si="77"/>
        <v>Material</v>
      </c>
      <c r="AE967" t="str">
        <f t="shared" si="78"/>
        <v/>
      </c>
      <c r="AF967" t="str">
        <f t="shared" si="79"/>
        <v>Material</v>
      </c>
    </row>
    <row r="968" spans="1:32" x14ac:dyDescent="0.25">
      <c r="A968" s="13" t="str">
        <f t="shared" si="75"/>
        <v>77180-2</v>
      </c>
      <c r="B968" s="50">
        <v>77180</v>
      </c>
      <c r="C968" s="51" t="s">
        <v>215</v>
      </c>
      <c r="D968" s="50">
        <v>2</v>
      </c>
      <c r="E968" s="52">
        <v>1</v>
      </c>
      <c r="F968" s="53" t="s">
        <v>18</v>
      </c>
      <c r="G968" s="53">
        <v>43508</v>
      </c>
      <c r="H968" s="54">
        <v>1</v>
      </c>
      <c r="I968" s="52">
        <v>7</v>
      </c>
      <c r="J968" s="51" t="s">
        <v>20</v>
      </c>
      <c r="K968" s="51"/>
      <c r="L968" s="51" t="b">
        <v>0</v>
      </c>
      <c r="M968" s="13" t="s">
        <v>126</v>
      </c>
      <c r="N968" s="13"/>
      <c r="O968" s="13" t="s">
        <v>143</v>
      </c>
      <c r="P968" s="13"/>
      <c r="Q968" s="13" t="s">
        <v>143</v>
      </c>
      <c r="R968" s="13"/>
      <c r="S968" s="13" t="s">
        <v>126</v>
      </c>
      <c r="T968" s="15" t="s">
        <v>125</v>
      </c>
      <c r="U968" s="15" t="b">
        <v>0</v>
      </c>
      <c r="V968" s="15" t="b">
        <v>0</v>
      </c>
      <c r="W968" s="23"/>
      <c r="X968" s="16" t="s">
        <v>3139</v>
      </c>
      <c r="Y968" s="24">
        <v>43497</v>
      </c>
      <c r="Z968" s="17"/>
      <c r="AA968" s="51"/>
      <c r="AB968" s="4"/>
      <c r="AC968" t="str">
        <f t="shared" si="76"/>
        <v>NO</v>
      </c>
      <c r="AD968" t="str">
        <f t="shared" si="77"/>
        <v>Material</v>
      </c>
      <c r="AE968" t="str">
        <f t="shared" si="78"/>
        <v/>
      </c>
      <c r="AF968" t="str">
        <f t="shared" si="79"/>
        <v>Material</v>
      </c>
    </row>
    <row r="969" spans="1:32" x14ac:dyDescent="0.25">
      <c r="A969" s="3" t="str">
        <f t="shared" si="75"/>
        <v>77180-3</v>
      </c>
      <c r="B969" s="50">
        <v>77180</v>
      </c>
      <c r="C969" s="51" t="s">
        <v>215</v>
      </c>
      <c r="D969" s="50">
        <v>3</v>
      </c>
      <c r="E969" s="52">
        <v>1</v>
      </c>
      <c r="F969" s="53" t="s">
        <v>18</v>
      </c>
      <c r="G969" s="53">
        <v>43508</v>
      </c>
      <c r="H969" s="54">
        <v>1</v>
      </c>
      <c r="I969" s="52">
        <v>7</v>
      </c>
      <c r="J969" s="51" t="s">
        <v>20</v>
      </c>
      <c r="K969" s="51"/>
      <c r="L969" s="51" t="b">
        <v>0</v>
      </c>
      <c r="M969" s="3" t="s">
        <v>126</v>
      </c>
      <c r="N969" s="3"/>
      <c r="O969" s="3" t="s">
        <v>143</v>
      </c>
      <c r="P969" s="3"/>
      <c r="Q969" s="3" t="s">
        <v>143</v>
      </c>
      <c r="R969" s="3"/>
      <c r="S969" s="3" t="s">
        <v>126</v>
      </c>
      <c r="T969" s="10" t="s">
        <v>125</v>
      </c>
      <c r="U969" s="10" t="b">
        <v>0</v>
      </c>
      <c r="V969" s="10" t="b">
        <v>0</v>
      </c>
      <c r="W969" s="25"/>
      <c r="X969" s="11" t="s">
        <v>3139</v>
      </c>
      <c r="Y969" s="26">
        <v>43497</v>
      </c>
      <c r="Z969" s="12"/>
      <c r="AA969" s="51"/>
      <c r="AB969" s="4"/>
      <c r="AC969" t="str">
        <f t="shared" si="76"/>
        <v>NO</v>
      </c>
      <c r="AD969" t="str">
        <f t="shared" si="77"/>
        <v>Material</v>
      </c>
      <c r="AE969" t="str">
        <f t="shared" si="78"/>
        <v/>
      </c>
      <c r="AF969" t="str">
        <f t="shared" si="79"/>
        <v>Material</v>
      </c>
    </row>
    <row r="970" spans="1:32" x14ac:dyDescent="0.25">
      <c r="A970" s="13" t="str">
        <f t="shared" si="75"/>
        <v>77180-4</v>
      </c>
      <c r="B970" s="50">
        <v>77180</v>
      </c>
      <c r="C970" s="51" t="s">
        <v>373</v>
      </c>
      <c r="D970" s="50">
        <v>4</v>
      </c>
      <c r="E970" s="52">
        <v>1</v>
      </c>
      <c r="F970" s="53" t="s">
        <v>18</v>
      </c>
      <c r="G970" s="53">
        <v>43508</v>
      </c>
      <c r="H970" s="54">
        <v>2</v>
      </c>
      <c r="I970" s="52">
        <v>7</v>
      </c>
      <c r="J970" s="51" t="s">
        <v>20</v>
      </c>
      <c r="K970" s="51"/>
      <c r="L970" s="51" t="b">
        <v>0</v>
      </c>
      <c r="M970" s="13" t="s">
        <v>126</v>
      </c>
      <c r="N970" s="13"/>
      <c r="O970" s="13" t="s">
        <v>143</v>
      </c>
      <c r="P970" s="13"/>
      <c r="Q970" s="13" t="s">
        <v>143</v>
      </c>
      <c r="R970" s="13"/>
      <c r="S970" s="13" t="s">
        <v>126</v>
      </c>
      <c r="T970" s="15" t="s">
        <v>125</v>
      </c>
      <c r="U970" s="15" t="b">
        <v>0</v>
      </c>
      <c r="V970" s="15" t="b">
        <v>0</v>
      </c>
      <c r="W970" s="23"/>
      <c r="X970" s="16" t="s">
        <v>3139</v>
      </c>
      <c r="Y970" s="24">
        <v>43497</v>
      </c>
      <c r="Z970" s="17"/>
      <c r="AA970" s="51"/>
      <c r="AB970" s="4"/>
      <c r="AC970" t="str">
        <f t="shared" si="76"/>
        <v>NO</v>
      </c>
      <c r="AD970" t="str">
        <f t="shared" si="77"/>
        <v>Material</v>
      </c>
      <c r="AE970" t="str">
        <f t="shared" si="78"/>
        <v/>
      </c>
      <c r="AF970" t="str">
        <f t="shared" si="79"/>
        <v>Material</v>
      </c>
    </row>
    <row r="971" spans="1:32" x14ac:dyDescent="0.25">
      <c r="A971" s="3" t="str">
        <f t="shared" si="75"/>
        <v>77180-5</v>
      </c>
      <c r="B971" s="50">
        <v>77180</v>
      </c>
      <c r="C971" s="51" t="s">
        <v>407</v>
      </c>
      <c r="D971" s="50">
        <v>5</v>
      </c>
      <c r="E971" s="52">
        <v>1</v>
      </c>
      <c r="F971" s="53" t="s">
        <v>18</v>
      </c>
      <c r="G971" s="53">
        <v>43508</v>
      </c>
      <c r="H971" s="54">
        <v>3</v>
      </c>
      <c r="I971" s="52">
        <v>7</v>
      </c>
      <c r="J971" s="51" t="s">
        <v>20</v>
      </c>
      <c r="K971" s="51"/>
      <c r="L971" s="51" t="b">
        <v>0</v>
      </c>
      <c r="M971" s="3" t="s">
        <v>126</v>
      </c>
      <c r="N971" s="3"/>
      <c r="O971" s="3" t="s">
        <v>143</v>
      </c>
      <c r="P971" s="3"/>
      <c r="Q971" s="3" t="s">
        <v>143</v>
      </c>
      <c r="R971" s="3"/>
      <c r="S971" s="3" t="s">
        <v>126</v>
      </c>
      <c r="T971" s="10" t="s">
        <v>125</v>
      </c>
      <c r="U971" s="10" t="b">
        <v>0</v>
      </c>
      <c r="V971" s="10" t="b">
        <v>0</v>
      </c>
      <c r="W971" s="25"/>
      <c r="X971" s="11" t="s">
        <v>3139</v>
      </c>
      <c r="Y971" s="26">
        <v>43497</v>
      </c>
      <c r="Z971" s="12"/>
      <c r="AA971" s="51"/>
      <c r="AB971" s="4"/>
      <c r="AC971" t="str">
        <f t="shared" si="76"/>
        <v>NO</v>
      </c>
      <c r="AD971" t="str">
        <f t="shared" si="77"/>
        <v>Material</v>
      </c>
      <c r="AE971" t="str">
        <f t="shared" si="78"/>
        <v/>
      </c>
      <c r="AF971" t="str">
        <f t="shared" si="79"/>
        <v>Material</v>
      </c>
    </row>
    <row r="972" spans="1:32" x14ac:dyDescent="0.25">
      <c r="A972" s="13" t="str">
        <f t="shared" si="75"/>
        <v>77180-6</v>
      </c>
      <c r="B972" s="50">
        <v>77180</v>
      </c>
      <c r="C972" s="51" t="s">
        <v>154</v>
      </c>
      <c r="D972" s="50">
        <v>6</v>
      </c>
      <c r="E972" s="52">
        <v>1</v>
      </c>
      <c r="F972" s="53" t="s">
        <v>18</v>
      </c>
      <c r="G972" s="53">
        <v>43508</v>
      </c>
      <c r="H972" s="54">
        <v>1</v>
      </c>
      <c r="I972" s="52">
        <v>7</v>
      </c>
      <c r="J972" s="51" t="s">
        <v>20</v>
      </c>
      <c r="K972" s="51" t="s">
        <v>208</v>
      </c>
      <c r="L972" s="51" t="b">
        <v>0</v>
      </c>
      <c r="M972" s="13" t="s">
        <v>126</v>
      </c>
      <c r="N972" s="13"/>
      <c r="O972" s="13" t="s">
        <v>143</v>
      </c>
      <c r="P972" s="13"/>
      <c r="Q972" s="13" t="s">
        <v>143</v>
      </c>
      <c r="R972" s="13"/>
      <c r="S972" s="13" t="s">
        <v>126</v>
      </c>
      <c r="T972" s="15" t="s">
        <v>125</v>
      </c>
      <c r="U972" s="15" t="b">
        <v>0</v>
      </c>
      <c r="V972" s="15" t="b">
        <v>0</v>
      </c>
      <c r="W972" s="23"/>
      <c r="X972" s="16" t="s">
        <v>3139</v>
      </c>
      <c r="Y972" s="24">
        <v>43497</v>
      </c>
      <c r="Z972" s="17"/>
      <c r="AA972" s="51"/>
      <c r="AB972" s="4"/>
      <c r="AC972" t="str">
        <f t="shared" si="76"/>
        <v>NO</v>
      </c>
      <c r="AD972" t="str">
        <f t="shared" si="77"/>
        <v>Material</v>
      </c>
      <c r="AE972" t="str">
        <f t="shared" si="78"/>
        <v/>
      </c>
      <c r="AF972" t="str">
        <f t="shared" si="79"/>
        <v>Material</v>
      </c>
    </row>
    <row r="973" spans="1:32" x14ac:dyDescent="0.25">
      <c r="A973" s="3" t="str">
        <f t="shared" si="75"/>
        <v>77180-7</v>
      </c>
      <c r="B973" s="50">
        <v>77180</v>
      </c>
      <c r="C973" s="51" t="s">
        <v>215</v>
      </c>
      <c r="D973" s="50">
        <v>7</v>
      </c>
      <c r="E973" s="52">
        <v>1</v>
      </c>
      <c r="F973" s="53" t="s">
        <v>18</v>
      </c>
      <c r="G973" s="53">
        <v>43508</v>
      </c>
      <c r="H973" s="54">
        <v>1</v>
      </c>
      <c r="I973" s="52">
        <v>7</v>
      </c>
      <c r="J973" s="51" t="s">
        <v>20</v>
      </c>
      <c r="K973" s="51"/>
      <c r="L973" s="51" t="b">
        <v>0</v>
      </c>
      <c r="M973" s="3" t="s">
        <v>126</v>
      </c>
      <c r="N973" s="3"/>
      <c r="O973" s="3" t="s">
        <v>143</v>
      </c>
      <c r="P973" s="3"/>
      <c r="Q973" s="3" t="s">
        <v>143</v>
      </c>
      <c r="R973" s="3"/>
      <c r="S973" s="3" t="s">
        <v>126</v>
      </c>
      <c r="T973" s="10" t="s">
        <v>125</v>
      </c>
      <c r="U973" s="10" t="b">
        <v>0</v>
      </c>
      <c r="V973" s="10" t="b">
        <v>0</v>
      </c>
      <c r="W973" s="25"/>
      <c r="X973" s="11" t="s">
        <v>3139</v>
      </c>
      <c r="Y973" s="26">
        <v>43497</v>
      </c>
      <c r="Z973" s="12"/>
      <c r="AA973" s="51"/>
      <c r="AB973" s="4"/>
      <c r="AC973" t="str">
        <f t="shared" si="76"/>
        <v>NO</v>
      </c>
      <c r="AD973" t="str">
        <f t="shared" si="77"/>
        <v>Material</v>
      </c>
      <c r="AE973" t="str">
        <f t="shared" si="78"/>
        <v/>
      </c>
      <c r="AF973" t="str">
        <f t="shared" si="79"/>
        <v>Material</v>
      </c>
    </row>
    <row r="974" spans="1:32" x14ac:dyDescent="0.25">
      <c r="A974" s="13" t="str">
        <f t="shared" si="75"/>
        <v>77180-8</v>
      </c>
      <c r="B974" s="50">
        <v>77180</v>
      </c>
      <c r="C974" s="51" t="s">
        <v>215</v>
      </c>
      <c r="D974" s="50">
        <v>8</v>
      </c>
      <c r="E974" s="52">
        <v>1</v>
      </c>
      <c r="F974" s="53" t="s">
        <v>18</v>
      </c>
      <c r="G974" s="53">
        <v>43508</v>
      </c>
      <c r="H974" s="54">
        <v>1</v>
      </c>
      <c r="I974" s="52">
        <v>7</v>
      </c>
      <c r="J974" s="51" t="s">
        <v>20</v>
      </c>
      <c r="K974" s="51"/>
      <c r="L974" s="51" t="b">
        <v>0</v>
      </c>
      <c r="M974" s="13" t="s">
        <v>126</v>
      </c>
      <c r="N974" s="13"/>
      <c r="O974" s="13" t="s">
        <v>143</v>
      </c>
      <c r="P974" s="13"/>
      <c r="Q974" s="13" t="s">
        <v>143</v>
      </c>
      <c r="R974" s="13"/>
      <c r="S974" s="13" t="s">
        <v>126</v>
      </c>
      <c r="T974" s="15" t="s">
        <v>125</v>
      </c>
      <c r="U974" s="15" t="b">
        <v>0</v>
      </c>
      <c r="V974" s="15" t="b">
        <v>0</v>
      </c>
      <c r="W974" s="23"/>
      <c r="X974" s="16" t="s">
        <v>3139</v>
      </c>
      <c r="Y974" s="24">
        <v>43497</v>
      </c>
      <c r="Z974" s="17"/>
      <c r="AA974" s="51"/>
      <c r="AB974" s="4"/>
      <c r="AC974" t="str">
        <f t="shared" si="76"/>
        <v>NO</v>
      </c>
      <c r="AD974" t="str">
        <f t="shared" si="77"/>
        <v>Material</v>
      </c>
      <c r="AE974" t="str">
        <f t="shared" si="78"/>
        <v/>
      </c>
      <c r="AF974" t="str">
        <f t="shared" si="79"/>
        <v>Material</v>
      </c>
    </row>
    <row r="975" spans="1:32" x14ac:dyDescent="0.25">
      <c r="A975" s="3" t="str">
        <f t="shared" si="75"/>
        <v>77180-9</v>
      </c>
      <c r="B975" s="50">
        <v>77180</v>
      </c>
      <c r="C975" s="51" t="s">
        <v>154</v>
      </c>
      <c r="D975" s="50">
        <v>9</v>
      </c>
      <c r="E975" s="52">
        <v>1</v>
      </c>
      <c r="F975" s="53" t="s">
        <v>18</v>
      </c>
      <c r="G975" s="53">
        <v>43508</v>
      </c>
      <c r="H975" s="54">
        <v>1</v>
      </c>
      <c r="I975" s="52">
        <v>7</v>
      </c>
      <c r="J975" s="51" t="s">
        <v>20</v>
      </c>
      <c r="K975" s="51"/>
      <c r="L975" s="51" t="b">
        <v>0</v>
      </c>
      <c r="M975" s="3" t="s">
        <v>126</v>
      </c>
      <c r="N975" s="3"/>
      <c r="O975" s="3" t="s">
        <v>143</v>
      </c>
      <c r="P975" s="3"/>
      <c r="Q975" s="3" t="s">
        <v>143</v>
      </c>
      <c r="R975" s="3"/>
      <c r="S975" s="3" t="s">
        <v>126</v>
      </c>
      <c r="T975" s="10" t="s">
        <v>125</v>
      </c>
      <c r="U975" s="10" t="b">
        <v>0</v>
      </c>
      <c r="V975" s="10" t="b">
        <v>0</v>
      </c>
      <c r="W975" s="25"/>
      <c r="X975" s="11" t="s">
        <v>183</v>
      </c>
      <c r="Y975" s="26">
        <v>43497</v>
      </c>
      <c r="Z975" s="12"/>
      <c r="AA975" s="51"/>
      <c r="AB975" s="4"/>
      <c r="AC975" t="str">
        <f t="shared" si="76"/>
        <v>NO</v>
      </c>
      <c r="AD975" t="str">
        <f t="shared" si="77"/>
        <v>Material</v>
      </c>
      <c r="AE975" t="str">
        <f t="shared" si="78"/>
        <v/>
      </c>
      <c r="AF975" t="str">
        <f t="shared" si="79"/>
        <v>Material</v>
      </c>
    </row>
    <row r="976" spans="1:32" x14ac:dyDescent="0.25">
      <c r="A976" s="13" t="str">
        <f t="shared" si="75"/>
        <v>77187-1</v>
      </c>
      <c r="B976" s="50">
        <v>77187</v>
      </c>
      <c r="C976" s="51" t="s">
        <v>3140</v>
      </c>
      <c r="D976" s="50">
        <v>1</v>
      </c>
      <c r="E976" s="52">
        <v>1</v>
      </c>
      <c r="F976" s="53" t="s">
        <v>18</v>
      </c>
      <c r="G976" s="53">
        <v>43503</v>
      </c>
      <c r="H976" s="54">
        <v>4</v>
      </c>
      <c r="I976" s="52">
        <v>12</v>
      </c>
      <c r="J976" s="51" t="s">
        <v>20</v>
      </c>
      <c r="K976" s="51" t="s">
        <v>190</v>
      </c>
      <c r="L976" s="51" t="b">
        <v>1</v>
      </c>
      <c r="M976" s="13" t="s">
        <v>126</v>
      </c>
      <c r="N976" s="13" t="s">
        <v>126</v>
      </c>
      <c r="O976" s="13"/>
      <c r="P976" s="13"/>
      <c r="Q976" s="13" t="s">
        <v>143</v>
      </c>
      <c r="R976" s="13"/>
      <c r="S976" s="13" t="s">
        <v>126</v>
      </c>
      <c r="T976" s="15" t="s">
        <v>126</v>
      </c>
      <c r="U976" s="15" t="b">
        <v>0</v>
      </c>
      <c r="V976" s="15" t="b">
        <v>0</v>
      </c>
      <c r="W976" s="23"/>
      <c r="X976" s="16" t="s">
        <v>239</v>
      </c>
      <c r="Y976" s="24">
        <v>43500</v>
      </c>
      <c r="Z976" s="17" t="s">
        <v>255</v>
      </c>
      <c r="AA976" s="51"/>
      <c r="AB976" s="4"/>
      <c r="AC976" t="str">
        <f t="shared" si="76"/>
        <v>NO</v>
      </c>
      <c r="AD976" t="str">
        <f t="shared" si="77"/>
        <v/>
      </c>
      <c r="AE976" t="str">
        <f t="shared" si="78"/>
        <v/>
      </c>
      <c r="AF976" t="str">
        <f t="shared" si="79"/>
        <v/>
      </c>
    </row>
    <row r="977" spans="1:32" x14ac:dyDescent="0.25">
      <c r="A977" s="3" t="str">
        <f t="shared" si="75"/>
        <v>77187-2</v>
      </c>
      <c r="B977" s="50">
        <v>77187</v>
      </c>
      <c r="C977" s="51" t="s">
        <v>3141</v>
      </c>
      <c r="D977" s="50">
        <v>2</v>
      </c>
      <c r="E977" s="52">
        <v>1</v>
      </c>
      <c r="F977" s="53" t="s">
        <v>18</v>
      </c>
      <c r="G977" s="53">
        <v>43503</v>
      </c>
      <c r="H977" s="54">
        <v>1</v>
      </c>
      <c r="I977" s="52">
        <v>12</v>
      </c>
      <c r="J977" s="51" t="s">
        <v>20</v>
      </c>
      <c r="K977" s="51" t="s">
        <v>190</v>
      </c>
      <c r="L977" s="51" t="b">
        <v>1</v>
      </c>
      <c r="M977" s="3" t="s">
        <v>126</v>
      </c>
      <c r="N977" s="3" t="s">
        <v>126</v>
      </c>
      <c r="O977" s="3"/>
      <c r="P977" s="3"/>
      <c r="Q977" s="3" t="s">
        <v>143</v>
      </c>
      <c r="R977" s="3"/>
      <c r="S977" s="3" t="s">
        <v>126</v>
      </c>
      <c r="T977" s="10" t="s">
        <v>126</v>
      </c>
      <c r="U977" s="10" t="b">
        <v>0</v>
      </c>
      <c r="V977" s="10" t="b">
        <v>0</v>
      </c>
      <c r="W977" s="25"/>
      <c r="X977" s="11" t="s">
        <v>239</v>
      </c>
      <c r="Y977" s="26">
        <v>43500</v>
      </c>
      <c r="Z977" s="12" t="s">
        <v>255</v>
      </c>
      <c r="AA977" s="51"/>
      <c r="AB977" s="4"/>
      <c r="AC977" t="str">
        <f t="shared" si="76"/>
        <v>NO</v>
      </c>
      <c r="AD977" t="str">
        <f t="shared" si="77"/>
        <v/>
      </c>
      <c r="AE977" t="str">
        <f t="shared" si="78"/>
        <v/>
      </c>
      <c r="AF977" t="str">
        <f t="shared" si="79"/>
        <v/>
      </c>
    </row>
    <row r="978" spans="1:32" x14ac:dyDescent="0.25">
      <c r="A978" s="13" t="str">
        <f t="shared" si="75"/>
        <v>77195-1</v>
      </c>
      <c r="B978" s="50">
        <v>77195</v>
      </c>
      <c r="C978" s="51" t="s">
        <v>3142</v>
      </c>
      <c r="D978" s="50">
        <v>1</v>
      </c>
      <c r="E978" s="52">
        <v>1</v>
      </c>
      <c r="F978" s="53" t="s">
        <v>18</v>
      </c>
      <c r="G978" s="53">
        <v>43529</v>
      </c>
      <c r="H978" s="54">
        <v>4</v>
      </c>
      <c r="I978" s="52">
        <v>1</v>
      </c>
      <c r="J978" s="51" t="s">
        <v>27</v>
      </c>
      <c r="K978" s="51"/>
      <c r="L978" s="51" t="b">
        <v>0</v>
      </c>
      <c r="M978" s="13"/>
      <c r="N978" s="13"/>
      <c r="O978" s="13"/>
      <c r="P978" s="13"/>
      <c r="Q978" s="13"/>
      <c r="R978" s="13"/>
      <c r="S978" s="13"/>
      <c r="T978" s="15" t="s">
        <v>130</v>
      </c>
      <c r="U978" s="15" t="b">
        <v>0</v>
      </c>
      <c r="V978" s="15" t="b">
        <v>0</v>
      </c>
      <c r="W978" s="23"/>
      <c r="X978" s="16"/>
      <c r="Y978" s="24"/>
      <c r="Z978" s="17"/>
      <c r="AA978" s="51"/>
      <c r="AB978" s="4"/>
      <c r="AC978" t="str">
        <f t="shared" si="76"/>
        <v>NO</v>
      </c>
      <c r="AD978" t="str">
        <f t="shared" si="77"/>
        <v>Material</v>
      </c>
      <c r="AE978" t="str">
        <f t="shared" si="78"/>
        <v>+Cartridge</v>
      </c>
      <c r="AF978" t="str">
        <f t="shared" si="79"/>
        <v>Material+Cartridge</v>
      </c>
    </row>
    <row r="979" spans="1:32" x14ac:dyDescent="0.25">
      <c r="A979" s="3" t="str">
        <f t="shared" si="75"/>
        <v>77207-10</v>
      </c>
      <c r="B979" s="50">
        <v>77207</v>
      </c>
      <c r="C979" s="51" t="s">
        <v>201</v>
      </c>
      <c r="D979" s="50">
        <v>10</v>
      </c>
      <c r="E979" s="52">
        <v>1</v>
      </c>
      <c r="F979" s="53" t="s">
        <v>18</v>
      </c>
      <c r="G979" s="53">
        <v>43502</v>
      </c>
      <c r="H979" s="54">
        <v>1</v>
      </c>
      <c r="I979" s="52">
        <v>4</v>
      </c>
      <c r="J979" s="51" t="s">
        <v>31</v>
      </c>
      <c r="K979" s="51"/>
      <c r="L979" s="51" t="b">
        <v>0</v>
      </c>
      <c r="M979" s="3" t="s">
        <v>126</v>
      </c>
      <c r="N979" s="3" t="s">
        <v>126</v>
      </c>
      <c r="O979" s="3" t="s">
        <v>143</v>
      </c>
      <c r="P979" s="3" t="s">
        <v>143</v>
      </c>
      <c r="Q979" s="3" t="s">
        <v>143</v>
      </c>
      <c r="R979" s="3"/>
      <c r="S979" s="3" t="s">
        <v>126</v>
      </c>
      <c r="T979" s="10" t="s">
        <v>125</v>
      </c>
      <c r="U979" s="10" t="b">
        <v>1</v>
      </c>
      <c r="V979" s="10" t="b">
        <v>0</v>
      </c>
      <c r="W979" s="25">
        <v>43497.553402777776</v>
      </c>
      <c r="X979" s="11"/>
      <c r="Y979" s="26">
        <v>43494</v>
      </c>
      <c r="Z979" s="12"/>
      <c r="AA979" s="51"/>
      <c r="AB979" s="4"/>
      <c r="AC979" t="str">
        <f t="shared" si="76"/>
        <v>NO</v>
      </c>
      <c r="AD979" t="str">
        <f t="shared" si="77"/>
        <v/>
      </c>
      <c r="AE979" t="str">
        <f t="shared" si="78"/>
        <v/>
      </c>
      <c r="AF979" t="str">
        <f t="shared" si="79"/>
        <v/>
      </c>
    </row>
    <row r="980" spans="1:32" x14ac:dyDescent="0.25">
      <c r="A980" s="13" t="str">
        <f t="shared" si="75"/>
        <v>77207-1</v>
      </c>
      <c r="B980" s="50">
        <v>77207</v>
      </c>
      <c r="C980" s="51" t="s">
        <v>379</v>
      </c>
      <c r="D980" s="50">
        <v>1</v>
      </c>
      <c r="E980" s="52">
        <v>1</v>
      </c>
      <c r="F980" s="53" t="s">
        <v>18</v>
      </c>
      <c r="G980" s="53">
        <v>43502</v>
      </c>
      <c r="H980" s="54">
        <v>2</v>
      </c>
      <c r="I980" s="52">
        <v>4</v>
      </c>
      <c r="J980" s="51" t="s">
        <v>31</v>
      </c>
      <c r="K980" s="51"/>
      <c r="L980" s="51" t="b">
        <v>0</v>
      </c>
      <c r="M980" s="13" t="s">
        <v>126</v>
      </c>
      <c r="N980" s="13" t="s">
        <v>126</v>
      </c>
      <c r="O980" s="13" t="s">
        <v>143</v>
      </c>
      <c r="P980" s="13" t="s">
        <v>143</v>
      </c>
      <c r="Q980" s="13" t="s">
        <v>143</v>
      </c>
      <c r="R980" s="13"/>
      <c r="S980" s="13" t="s">
        <v>126</v>
      </c>
      <c r="T980" s="15" t="s">
        <v>126</v>
      </c>
      <c r="U980" s="15" t="b">
        <v>1</v>
      </c>
      <c r="V980" s="15" t="b">
        <v>0</v>
      </c>
      <c r="W980" s="23">
        <v>43497.553541666668</v>
      </c>
      <c r="X980" s="16">
        <v>49</v>
      </c>
      <c r="Y980" s="24">
        <v>43494</v>
      </c>
      <c r="Z980" s="17"/>
      <c r="AA980" s="51"/>
      <c r="AB980" s="4"/>
      <c r="AC980" t="str">
        <f t="shared" si="76"/>
        <v>NO</v>
      </c>
      <c r="AD980" t="str">
        <f t="shared" si="77"/>
        <v/>
      </c>
      <c r="AE980" t="str">
        <f t="shared" si="78"/>
        <v/>
      </c>
      <c r="AF980" t="str">
        <f t="shared" si="79"/>
        <v/>
      </c>
    </row>
    <row r="981" spans="1:32" x14ac:dyDescent="0.25">
      <c r="A981" s="3" t="str">
        <f t="shared" si="75"/>
        <v>77207-11</v>
      </c>
      <c r="B981" s="50">
        <v>77207</v>
      </c>
      <c r="C981" s="51" t="s">
        <v>201</v>
      </c>
      <c r="D981" s="50">
        <v>11</v>
      </c>
      <c r="E981" s="52">
        <v>1</v>
      </c>
      <c r="F981" s="53" t="s">
        <v>18</v>
      </c>
      <c r="G981" s="53">
        <v>43502</v>
      </c>
      <c r="H981" s="54">
        <v>1</v>
      </c>
      <c r="I981" s="52">
        <v>4</v>
      </c>
      <c r="J981" s="51" t="s">
        <v>31</v>
      </c>
      <c r="K981" s="51"/>
      <c r="L981" s="51" t="b">
        <v>0</v>
      </c>
      <c r="M981" s="3" t="s">
        <v>126</v>
      </c>
      <c r="N981" s="3" t="s">
        <v>126</v>
      </c>
      <c r="O981" s="3" t="s">
        <v>143</v>
      </c>
      <c r="P981" s="3" t="s">
        <v>143</v>
      </c>
      <c r="Q981" s="3" t="s">
        <v>143</v>
      </c>
      <c r="R981" s="3"/>
      <c r="S981" s="3" t="s">
        <v>126</v>
      </c>
      <c r="T981" s="10" t="s">
        <v>125</v>
      </c>
      <c r="U981" s="10" t="b">
        <v>1</v>
      </c>
      <c r="V981" s="10" t="b">
        <v>0</v>
      </c>
      <c r="W981" s="25">
        <v>43497.553379629629</v>
      </c>
      <c r="X981" s="11"/>
      <c r="Y981" s="26">
        <v>43494</v>
      </c>
      <c r="Z981" s="12"/>
      <c r="AA981" s="51"/>
      <c r="AB981" s="4"/>
      <c r="AC981" t="str">
        <f t="shared" si="76"/>
        <v>NO</v>
      </c>
      <c r="AD981" t="str">
        <f t="shared" si="77"/>
        <v/>
      </c>
      <c r="AE981" t="str">
        <f t="shared" si="78"/>
        <v/>
      </c>
      <c r="AF981" t="str">
        <f t="shared" si="79"/>
        <v/>
      </c>
    </row>
    <row r="982" spans="1:32" x14ac:dyDescent="0.25">
      <c r="A982" s="13" t="str">
        <f t="shared" si="75"/>
        <v>77207-12</v>
      </c>
      <c r="B982" s="50">
        <v>77207</v>
      </c>
      <c r="C982" s="51" t="s">
        <v>230</v>
      </c>
      <c r="D982" s="50">
        <v>12</v>
      </c>
      <c r="E982" s="52">
        <v>1</v>
      </c>
      <c r="F982" s="53" t="s">
        <v>18</v>
      </c>
      <c r="G982" s="53">
        <v>43502</v>
      </c>
      <c r="H982" s="54">
        <v>1</v>
      </c>
      <c r="I982" s="52">
        <v>4</v>
      </c>
      <c r="J982" s="51" t="s">
        <v>31</v>
      </c>
      <c r="K982" s="51"/>
      <c r="L982" s="51" t="b">
        <v>0</v>
      </c>
      <c r="M982" s="13" t="s">
        <v>126</v>
      </c>
      <c r="N982" s="13" t="s">
        <v>126</v>
      </c>
      <c r="O982" s="13" t="s">
        <v>143</v>
      </c>
      <c r="P982" s="13" t="s">
        <v>143</v>
      </c>
      <c r="Q982" s="13" t="s">
        <v>143</v>
      </c>
      <c r="R982" s="13"/>
      <c r="S982" s="13" t="s">
        <v>126</v>
      </c>
      <c r="T982" s="15" t="s">
        <v>125</v>
      </c>
      <c r="U982" s="15" t="b">
        <v>1</v>
      </c>
      <c r="V982" s="15" t="b">
        <v>0</v>
      </c>
      <c r="W982" s="23">
        <v>43497.553368055553</v>
      </c>
      <c r="X982" s="16"/>
      <c r="Y982" s="24">
        <v>43494</v>
      </c>
      <c r="Z982" s="17"/>
      <c r="AA982" s="51"/>
      <c r="AB982" s="4"/>
      <c r="AC982" t="str">
        <f t="shared" si="76"/>
        <v>NO</v>
      </c>
      <c r="AD982" t="str">
        <f t="shared" si="77"/>
        <v/>
      </c>
      <c r="AE982" t="str">
        <f t="shared" si="78"/>
        <v/>
      </c>
      <c r="AF982" t="str">
        <f t="shared" si="79"/>
        <v/>
      </c>
    </row>
    <row r="983" spans="1:32" x14ac:dyDescent="0.25">
      <c r="A983" s="3" t="str">
        <f t="shared" si="75"/>
        <v>77207-13</v>
      </c>
      <c r="B983" s="50">
        <v>77207</v>
      </c>
      <c r="C983" s="51" t="s">
        <v>230</v>
      </c>
      <c r="D983" s="50">
        <v>13</v>
      </c>
      <c r="E983" s="52">
        <v>1</v>
      </c>
      <c r="F983" s="53" t="s">
        <v>18</v>
      </c>
      <c r="G983" s="53">
        <v>43502</v>
      </c>
      <c r="H983" s="54">
        <v>1</v>
      </c>
      <c r="I983" s="52">
        <v>4</v>
      </c>
      <c r="J983" s="51" t="s">
        <v>31</v>
      </c>
      <c r="K983" s="51"/>
      <c r="L983" s="51" t="b">
        <v>0</v>
      </c>
      <c r="M983" s="3" t="s">
        <v>126</v>
      </c>
      <c r="N983" s="3" t="s">
        <v>126</v>
      </c>
      <c r="O983" s="3" t="s">
        <v>143</v>
      </c>
      <c r="P983" s="3" t="s">
        <v>143</v>
      </c>
      <c r="Q983" s="3" t="s">
        <v>143</v>
      </c>
      <c r="R983" s="3"/>
      <c r="S983" s="3" t="s">
        <v>126</v>
      </c>
      <c r="T983" s="10" t="s">
        <v>125</v>
      </c>
      <c r="U983" s="10" t="b">
        <v>1</v>
      </c>
      <c r="V983" s="10" t="b">
        <v>0</v>
      </c>
      <c r="W983" s="25">
        <v>43497.553356481483</v>
      </c>
      <c r="X983" s="11"/>
      <c r="Y983" s="26">
        <v>43494</v>
      </c>
      <c r="Z983" s="12"/>
      <c r="AA983" s="51"/>
      <c r="AB983" s="4"/>
      <c r="AC983" t="str">
        <f t="shared" si="76"/>
        <v>NO</v>
      </c>
      <c r="AD983" t="str">
        <f t="shared" si="77"/>
        <v/>
      </c>
      <c r="AE983" t="str">
        <f t="shared" si="78"/>
        <v/>
      </c>
      <c r="AF983" t="str">
        <f t="shared" si="79"/>
        <v/>
      </c>
    </row>
    <row r="984" spans="1:32" x14ac:dyDescent="0.25">
      <c r="A984" s="13" t="str">
        <f t="shared" si="75"/>
        <v>77207-14</v>
      </c>
      <c r="B984" s="50">
        <v>77207</v>
      </c>
      <c r="C984" s="51" t="s">
        <v>330</v>
      </c>
      <c r="D984" s="50">
        <v>14</v>
      </c>
      <c r="E984" s="52">
        <v>1</v>
      </c>
      <c r="F984" s="53" t="s">
        <v>18</v>
      </c>
      <c r="G984" s="53">
        <v>43502</v>
      </c>
      <c r="H984" s="54">
        <v>1</v>
      </c>
      <c r="I984" s="52">
        <v>4</v>
      </c>
      <c r="J984" s="51" t="s">
        <v>20</v>
      </c>
      <c r="K984" s="51"/>
      <c r="L984" s="51" t="b">
        <v>0</v>
      </c>
      <c r="M984" s="13" t="s">
        <v>126</v>
      </c>
      <c r="N984" s="13" t="s">
        <v>126</v>
      </c>
      <c r="O984" s="13"/>
      <c r="P984" s="13" t="s">
        <v>143</v>
      </c>
      <c r="Q984" s="13" t="s">
        <v>143</v>
      </c>
      <c r="R984" s="13"/>
      <c r="S984" s="13" t="s">
        <v>126</v>
      </c>
      <c r="T984" s="15" t="s">
        <v>125</v>
      </c>
      <c r="U984" s="15" t="b">
        <v>0</v>
      </c>
      <c r="V984" s="15" t="b">
        <v>0</v>
      </c>
      <c r="W984" s="23"/>
      <c r="X984" s="16"/>
      <c r="Y984" s="24">
        <v>43494</v>
      </c>
      <c r="Z984" s="17"/>
      <c r="AA984" s="51"/>
      <c r="AB984" s="4"/>
      <c r="AC984" t="str">
        <f t="shared" si="76"/>
        <v>NO</v>
      </c>
      <c r="AD984" t="str">
        <f t="shared" si="77"/>
        <v/>
      </c>
      <c r="AE984" t="str">
        <f t="shared" si="78"/>
        <v/>
      </c>
      <c r="AF984" t="str">
        <f t="shared" si="79"/>
        <v/>
      </c>
    </row>
    <row r="985" spans="1:32" x14ac:dyDescent="0.25">
      <c r="A985" s="3" t="str">
        <f t="shared" si="75"/>
        <v>77207-15</v>
      </c>
      <c r="B985" s="50">
        <v>77207</v>
      </c>
      <c r="C985" s="51" t="s">
        <v>135</v>
      </c>
      <c r="D985" s="50">
        <v>15</v>
      </c>
      <c r="E985" s="52">
        <v>1</v>
      </c>
      <c r="F985" s="53" t="s">
        <v>18</v>
      </c>
      <c r="G985" s="53">
        <v>43502</v>
      </c>
      <c r="H985" s="54">
        <v>1</v>
      </c>
      <c r="I985" s="52">
        <v>4</v>
      </c>
      <c r="J985" s="51" t="s">
        <v>20</v>
      </c>
      <c r="K985" s="51"/>
      <c r="L985" s="51" t="b">
        <v>0</v>
      </c>
      <c r="M985" s="3" t="s">
        <v>126</v>
      </c>
      <c r="N985" s="3" t="s">
        <v>126</v>
      </c>
      <c r="O985" s="3"/>
      <c r="P985" s="3" t="s">
        <v>143</v>
      </c>
      <c r="Q985" s="3" t="s">
        <v>143</v>
      </c>
      <c r="R985" s="3"/>
      <c r="S985" s="3" t="s">
        <v>126</v>
      </c>
      <c r="T985" s="10" t="s">
        <v>125</v>
      </c>
      <c r="U985" s="10" t="b">
        <v>0</v>
      </c>
      <c r="V985" s="10" t="b">
        <v>0</v>
      </c>
      <c r="W985" s="25"/>
      <c r="X985" s="11"/>
      <c r="Y985" s="26">
        <v>43494</v>
      </c>
      <c r="Z985" s="12"/>
      <c r="AA985" s="51"/>
      <c r="AB985" s="4"/>
      <c r="AC985" t="str">
        <f t="shared" si="76"/>
        <v>NO</v>
      </c>
      <c r="AD985" t="str">
        <f t="shared" si="77"/>
        <v/>
      </c>
      <c r="AE985" t="str">
        <f t="shared" si="78"/>
        <v/>
      </c>
      <c r="AF985" t="str">
        <f t="shared" si="79"/>
        <v/>
      </c>
    </row>
    <row r="986" spans="1:32" x14ac:dyDescent="0.25">
      <c r="A986" s="13" t="str">
        <f t="shared" si="75"/>
        <v>77207-16</v>
      </c>
      <c r="B986" s="50">
        <v>77207</v>
      </c>
      <c r="C986" s="51" t="s">
        <v>3143</v>
      </c>
      <c r="D986" s="50">
        <v>16</v>
      </c>
      <c r="E986" s="52">
        <v>1</v>
      </c>
      <c r="F986" s="53" t="s">
        <v>18</v>
      </c>
      <c r="G986" s="53">
        <v>43502</v>
      </c>
      <c r="H986" s="54">
        <v>8</v>
      </c>
      <c r="I986" s="52">
        <v>4</v>
      </c>
      <c r="J986" s="51" t="s">
        <v>20</v>
      </c>
      <c r="K986" s="51"/>
      <c r="L986" s="51" t="b">
        <v>0</v>
      </c>
      <c r="M986" s="13" t="s">
        <v>126</v>
      </c>
      <c r="N986" s="13" t="s">
        <v>126</v>
      </c>
      <c r="O986" s="13"/>
      <c r="P986" s="13" t="s">
        <v>143</v>
      </c>
      <c r="Q986" s="13" t="s">
        <v>143</v>
      </c>
      <c r="R986" s="13"/>
      <c r="S986" s="13" t="s">
        <v>126</v>
      </c>
      <c r="T986" s="15" t="s">
        <v>125</v>
      </c>
      <c r="U986" s="15" t="b">
        <v>0</v>
      </c>
      <c r="V986" s="15" t="b">
        <v>0</v>
      </c>
      <c r="W986" s="23"/>
      <c r="X986" s="16"/>
      <c r="Y986" s="24">
        <v>43494</v>
      </c>
      <c r="Z986" s="17"/>
      <c r="AA986" s="51"/>
      <c r="AB986" s="4"/>
      <c r="AC986" t="str">
        <f t="shared" si="76"/>
        <v>NO</v>
      </c>
      <c r="AD986" t="str">
        <f t="shared" si="77"/>
        <v/>
      </c>
      <c r="AE986" t="str">
        <f t="shared" si="78"/>
        <v/>
      </c>
      <c r="AF986" t="str">
        <f t="shared" si="79"/>
        <v/>
      </c>
    </row>
    <row r="987" spans="1:32" x14ac:dyDescent="0.25">
      <c r="A987" s="3" t="str">
        <f t="shared" si="75"/>
        <v>77207-17</v>
      </c>
      <c r="B987" s="50">
        <v>77207</v>
      </c>
      <c r="C987" s="51" t="s">
        <v>3144</v>
      </c>
      <c r="D987" s="50">
        <v>17</v>
      </c>
      <c r="E987" s="52">
        <v>1</v>
      </c>
      <c r="F987" s="53" t="s">
        <v>18</v>
      </c>
      <c r="G987" s="53">
        <v>43502</v>
      </c>
      <c r="H987" s="54">
        <v>1</v>
      </c>
      <c r="I987" s="52">
        <v>4</v>
      </c>
      <c r="J987" s="51" t="s">
        <v>20</v>
      </c>
      <c r="K987" s="51"/>
      <c r="L987" s="51" t="b">
        <v>0</v>
      </c>
      <c r="M987" s="3" t="s">
        <v>126</v>
      </c>
      <c r="N987" s="3" t="s">
        <v>126</v>
      </c>
      <c r="O987" s="3"/>
      <c r="P987" s="3" t="s">
        <v>143</v>
      </c>
      <c r="Q987" s="3" t="s">
        <v>143</v>
      </c>
      <c r="R987" s="3"/>
      <c r="S987" s="3" t="s">
        <v>126</v>
      </c>
      <c r="T987" s="10" t="s">
        <v>125</v>
      </c>
      <c r="U987" s="10" t="b">
        <v>0</v>
      </c>
      <c r="V987" s="10" t="b">
        <v>0</v>
      </c>
      <c r="W987" s="25"/>
      <c r="X987" s="11"/>
      <c r="Y987" s="26">
        <v>43494</v>
      </c>
      <c r="Z987" s="12"/>
      <c r="AA987" s="51"/>
      <c r="AB987" s="4"/>
      <c r="AC987" t="str">
        <f t="shared" si="76"/>
        <v>NO</v>
      </c>
      <c r="AD987" t="str">
        <f t="shared" si="77"/>
        <v/>
      </c>
      <c r="AE987" t="str">
        <f t="shared" si="78"/>
        <v/>
      </c>
      <c r="AF987" t="str">
        <f t="shared" si="79"/>
        <v/>
      </c>
    </row>
    <row r="988" spans="1:32" x14ac:dyDescent="0.25">
      <c r="A988" s="13" t="str">
        <f t="shared" si="75"/>
        <v>77207-18</v>
      </c>
      <c r="B988" s="50">
        <v>77207</v>
      </c>
      <c r="C988" s="51" t="s">
        <v>3145</v>
      </c>
      <c r="D988" s="50">
        <v>18</v>
      </c>
      <c r="E988" s="52">
        <v>1</v>
      </c>
      <c r="F988" s="53" t="s">
        <v>18</v>
      </c>
      <c r="G988" s="53">
        <v>43502</v>
      </c>
      <c r="H988" s="54">
        <v>1</v>
      </c>
      <c r="I988" s="52">
        <v>4</v>
      </c>
      <c r="J988" s="51" t="s">
        <v>20</v>
      </c>
      <c r="K988" s="51"/>
      <c r="L988" s="51" t="b">
        <v>0</v>
      </c>
      <c r="M988" s="13" t="s">
        <v>126</v>
      </c>
      <c r="N988" s="13" t="s">
        <v>126</v>
      </c>
      <c r="O988" s="13"/>
      <c r="P988" s="13" t="s">
        <v>143</v>
      </c>
      <c r="Q988" s="13" t="s">
        <v>143</v>
      </c>
      <c r="R988" s="13"/>
      <c r="S988" s="13" t="s">
        <v>126</v>
      </c>
      <c r="T988" s="15" t="s">
        <v>125</v>
      </c>
      <c r="U988" s="15" t="b">
        <v>0</v>
      </c>
      <c r="V988" s="15" t="b">
        <v>0</v>
      </c>
      <c r="W988" s="23"/>
      <c r="X988" s="16"/>
      <c r="Y988" s="24">
        <v>43494</v>
      </c>
      <c r="Z988" s="17"/>
      <c r="AA988" s="51"/>
      <c r="AB988" s="4"/>
      <c r="AC988" t="str">
        <f t="shared" si="76"/>
        <v>NO</v>
      </c>
      <c r="AD988" t="str">
        <f t="shared" si="77"/>
        <v/>
      </c>
      <c r="AE988" t="str">
        <f t="shared" si="78"/>
        <v/>
      </c>
      <c r="AF988" t="str">
        <f t="shared" si="79"/>
        <v/>
      </c>
    </row>
    <row r="989" spans="1:32" x14ac:dyDescent="0.25">
      <c r="A989" s="3" t="str">
        <f t="shared" si="75"/>
        <v>77207-19</v>
      </c>
      <c r="B989" s="50">
        <v>77207</v>
      </c>
      <c r="C989" s="51" t="s">
        <v>242</v>
      </c>
      <c r="D989" s="50">
        <v>19</v>
      </c>
      <c r="E989" s="52">
        <v>1</v>
      </c>
      <c r="F989" s="53" t="s">
        <v>18</v>
      </c>
      <c r="G989" s="53">
        <v>43502</v>
      </c>
      <c r="H989" s="54">
        <v>2</v>
      </c>
      <c r="I989" s="52">
        <v>4</v>
      </c>
      <c r="J989" s="51" t="s">
        <v>20</v>
      </c>
      <c r="K989" s="51"/>
      <c r="L989" s="51" t="b">
        <v>0</v>
      </c>
      <c r="M989" s="3" t="s">
        <v>126</v>
      </c>
      <c r="N989" s="3" t="s">
        <v>126</v>
      </c>
      <c r="O989" s="3"/>
      <c r="P989" s="3" t="s">
        <v>143</v>
      </c>
      <c r="Q989" s="3" t="s">
        <v>143</v>
      </c>
      <c r="R989" s="3"/>
      <c r="S989" s="3" t="s">
        <v>126</v>
      </c>
      <c r="T989" s="10" t="s">
        <v>125</v>
      </c>
      <c r="U989" s="10" t="b">
        <v>0</v>
      </c>
      <c r="V989" s="10" t="b">
        <v>0</v>
      </c>
      <c r="W989" s="25"/>
      <c r="X989" s="11"/>
      <c r="Y989" s="26">
        <v>43494</v>
      </c>
      <c r="Z989" s="12"/>
      <c r="AA989" s="51"/>
      <c r="AB989" s="4"/>
      <c r="AC989" t="str">
        <f t="shared" si="76"/>
        <v>NO</v>
      </c>
      <c r="AD989" t="str">
        <f t="shared" si="77"/>
        <v/>
      </c>
      <c r="AE989" t="str">
        <f t="shared" si="78"/>
        <v/>
      </c>
      <c r="AF989" t="str">
        <f t="shared" si="79"/>
        <v/>
      </c>
    </row>
    <row r="990" spans="1:32" x14ac:dyDescent="0.25">
      <c r="A990" s="13" t="str">
        <f t="shared" si="75"/>
        <v>77207-20</v>
      </c>
      <c r="B990" s="50">
        <v>77207</v>
      </c>
      <c r="C990" s="51" t="s">
        <v>3146</v>
      </c>
      <c r="D990" s="50">
        <v>20</v>
      </c>
      <c r="E990" s="52">
        <v>1</v>
      </c>
      <c r="F990" s="53" t="s">
        <v>18</v>
      </c>
      <c r="G990" s="53">
        <v>43502</v>
      </c>
      <c r="H990" s="54">
        <v>2</v>
      </c>
      <c r="I990" s="52">
        <v>4</v>
      </c>
      <c r="J990" s="51" t="s">
        <v>20</v>
      </c>
      <c r="K990" s="51" t="s">
        <v>156</v>
      </c>
      <c r="L990" s="51" t="b">
        <v>1</v>
      </c>
      <c r="M990" s="13" t="s">
        <v>126</v>
      </c>
      <c r="N990" s="13" t="s">
        <v>126</v>
      </c>
      <c r="O990" s="13"/>
      <c r="P990" s="13" t="s">
        <v>143</v>
      </c>
      <c r="Q990" s="13" t="s">
        <v>143</v>
      </c>
      <c r="R990" s="13"/>
      <c r="S990" s="13" t="s">
        <v>126</v>
      </c>
      <c r="T990" s="15" t="s">
        <v>125</v>
      </c>
      <c r="U990" s="15" t="b">
        <v>0</v>
      </c>
      <c r="V990" s="15" t="b">
        <v>0</v>
      </c>
      <c r="W990" s="23"/>
      <c r="X990" s="16"/>
      <c r="Y990" s="24">
        <v>43494</v>
      </c>
      <c r="Z990" s="17"/>
      <c r="AA990" s="51"/>
      <c r="AB990" s="4"/>
      <c r="AC990" t="str">
        <f t="shared" si="76"/>
        <v>NO</v>
      </c>
      <c r="AD990" t="str">
        <f t="shared" si="77"/>
        <v/>
      </c>
      <c r="AE990" t="str">
        <f t="shared" si="78"/>
        <v/>
      </c>
      <c r="AF990" t="str">
        <f t="shared" si="79"/>
        <v/>
      </c>
    </row>
    <row r="991" spans="1:32" x14ac:dyDescent="0.25">
      <c r="A991" s="3" t="str">
        <f t="shared" si="75"/>
        <v>77207-2</v>
      </c>
      <c r="B991" s="50">
        <v>77207</v>
      </c>
      <c r="C991" s="51" t="s">
        <v>3147</v>
      </c>
      <c r="D991" s="50">
        <v>2</v>
      </c>
      <c r="E991" s="52">
        <v>1</v>
      </c>
      <c r="F991" s="53" t="s">
        <v>18</v>
      </c>
      <c r="G991" s="53">
        <v>43502</v>
      </c>
      <c r="H991" s="54">
        <v>3</v>
      </c>
      <c r="I991" s="52">
        <v>4</v>
      </c>
      <c r="J991" s="51" t="s">
        <v>31</v>
      </c>
      <c r="K991" s="51" t="s">
        <v>168</v>
      </c>
      <c r="L991" s="51" t="b">
        <v>1</v>
      </c>
      <c r="M991" s="3" t="s">
        <v>126</v>
      </c>
      <c r="N991" s="3" t="s">
        <v>126</v>
      </c>
      <c r="O991" s="3" t="s">
        <v>143</v>
      </c>
      <c r="P991" s="3" t="s">
        <v>143</v>
      </c>
      <c r="Q991" s="3" t="s">
        <v>143</v>
      </c>
      <c r="R991" s="3"/>
      <c r="S991" s="3" t="s">
        <v>126</v>
      </c>
      <c r="T991" s="10" t="s">
        <v>126</v>
      </c>
      <c r="U991" s="10" t="b">
        <v>1</v>
      </c>
      <c r="V991" s="10" t="b">
        <v>0</v>
      </c>
      <c r="W991" s="25">
        <v>43497.553518518522</v>
      </c>
      <c r="X991" s="11">
        <v>49</v>
      </c>
      <c r="Y991" s="26">
        <v>43494</v>
      </c>
      <c r="Z991" s="12"/>
      <c r="AA991" s="51"/>
      <c r="AB991" s="4"/>
      <c r="AC991" t="str">
        <f t="shared" si="76"/>
        <v>NO</v>
      </c>
      <c r="AD991" t="str">
        <f t="shared" si="77"/>
        <v/>
      </c>
      <c r="AE991" t="str">
        <f t="shared" si="78"/>
        <v/>
      </c>
      <c r="AF991" t="str">
        <f t="shared" si="79"/>
        <v/>
      </c>
    </row>
    <row r="992" spans="1:32" x14ac:dyDescent="0.25">
      <c r="A992" s="13" t="str">
        <f t="shared" si="75"/>
        <v>77207-3</v>
      </c>
      <c r="B992" s="50">
        <v>77207</v>
      </c>
      <c r="C992" s="51" t="s">
        <v>3148</v>
      </c>
      <c r="D992" s="50">
        <v>3</v>
      </c>
      <c r="E992" s="52">
        <v>1</v>
      </c>
      <c r="F992" s="53" t="s">
        <v>18</v>
      </c>
      <c r="G992" s="53">
        <v>43502</v>
      </c>
      <c r="H992" s="54">
        <v>1</v>
      </c>
      <c r="I992" s="52">
        <v>4</v>
      </c>
      <c r="J992" s="51" t="s">
        <v>31</v>
      </c>
      <c r="K992" s="51"/>
      <c r="L992" s="51" t="b">
        <v>0</v>
      </c>
      <c r="M992" s="13" t="s">
        <v>126</v>
      </c>
      <c r="N992" s="13" t="s">
        <v>126</v>
      </c>
      <c r="O992" s="13" t="s">
        <v>143</v>
      </c>
      <c r="P992" s="13" t="s">
        <v>143</v>
      </c>
      <c r="Q992" s="13" t="s">
        <v>143</v>
      </c>
      <c r="R992" s="13"/>
      <c r="S992" s="13" t="s">
        <v>126</v>
      </c>
      <c r="T992" s="15" t="s">
        <v>126</v>
      </c>
      <c r="U992" s="15" t="b">
        <v>1</v>
      </c>
      <c r="V992" s="15" t="b">
        <v>0</v>
      </c>
      <c r="W992" s="23">
        <v>43497.553506944445</v>
      </c>
      <c r="X992" s="16">
        <v>49</v>
      </c>
      <c r="Y992" s="24">
        <v>43494</v>
      </c>
      <c r="Z992" s="17"/>
      <c r="AA992" s="51"/>
      <c r="AB992" s="4"/>
      <c r="AC992" t="str">
        <f t="shared" si="76"/>
        <v>NO</v>
      </c>
      <c r="AD992" t="str">
        <f t="shared" si="77"/>
        <v/>
      </c>
      <c r="AE992" t="str">
        <f t="shared" si="78"/>
        <v/>
      </c>
      <c r="AF992" t="str">
        <f t="shared" si="79"/>
        <v/>
      </c>
    </row>
    <row r="993" spans="1:32" x14ac:dyDescent="0.25">
      <c r="A993" s="3" t="str">
        <f t="shared" si="75"/>
        <v>77207-4</v>
      </c>
      <c r="B993" s="50">
        <v>77207</v>
      </c>
      <c r="C993" s="51" t="s">
        <v>310</v>
      </c>
      <c r="D993" s="50">
        <v>4</v>
      </c>
      <c r="E993" s="52">
        <v>1</v>
      </c>
      <c r="F993" s="53" t="s">
        <v>18</v>
      </c>
      <c r="G993" s="53">
        <v>43502</v>
      </c>
      <c r="H993" s="54">
        <v>1</v>
      </c>
      <c r="I993" s="52">
        <v>4</v>
      </c>
      <c r="J993" s="51" t="s">
        <v>31</v>
      </c>
      <c r="K993" s="51"/>
      <c r="L993" s="51" t="b">
        <v>0</v>
      </c>
      <c r="M993" s="3" t="s">
        <v>126</v>
      </c>
      <c r="N993" s="3" t="s">
        <v>126</v>
      </c>
      <c r="O993" s="3" t="s">
        <v>143</v>
      </c>
      <c r="P993" s="3" t="s">
        <v>143</v>
      </c>
      <c r="Q993" s="3" t="s">
        <v>143</v>
      </c>
      <c r="R993" s="3"/>
      <c r="S993" s="3" t="s">
        <v>126</v>
      </c>
      <c r="T993" s="10" t="s">
        <v>126</v>
      </c>
      <c r="U993" s="10" t="b">
        <v>1</v>
      </c>
      <c r="V993" s="10" t="b">
        <v>0</v>
      </c>
      <c r="W993" s="25">
        <v>43497.553495370368</v>
      </c>
      <c r="X993" s="11">
        <v>49</v>
      </c>
      <c r="Y993" s="26">
        <v>43494</v>
      </c>
      <c r="Z993" s="12"/>
      <c r="AA993" s="51"/>
      <c r="AB993" s="4"/>
      <c r="AC993" t="str">
        <f t="shared" si="76"/>
        <v>NO</v>
      </c>
      <c r="AD993" t="str">
        <f t="shared" si="77"/>
        <v/>
      </c>
      <c r="AE993" t="str">
        <f t="shared" si="78"/>
        <v/>
      </c>
      <c r="AF993" t="str">
        <f t="shared" si="79"/>
        <v/>
      </c>
    </row>
    <row r="994" spans="1:32" x14ac:dyDescent="0.25">
      <c r="A994" s="13" t="str">
        <f t="shared" si="75"/>
        <v>77207-5</v>
      </c>
      <c r="B994" s="50">
        <v>77207</v>
      </c>
      <c r="C994" s="51" t="s">
        <v>441</v>
      </c>
      <c r="D994" s="50">
        <v>5</v>
      </c>
      <c r="E994" s="52">
        <v>1</v>
      </c>
      <c r="F994" s="53" t="s">
        <v>18</v>
      </c>
      <c r="G994" s="53">
        <v>43502</v>
      </c>
      <c r="H994" s="54">
        <v>1</v>
      </c>
      <c r="I994" s="52">
        <v>4</v>
      </c>
      <c r="J994" s="51" t="s">
        <v>31</v>
      </c>
      <c r="K994" s="51"/>
      <c r="L994" s="51" t="b">
        <v>0</v>
      </c>
      <c r="M994" s="13" t="s">
        <v>126</v>
      </c>
      <c r="N994" s="13" t="s">
        <v>126</v>
      </c>
      <c r="O994" s="13" t="s">
        <v>143</v>
      </c>
      <c r="P994" s="13" t="s">
        <v>143</v>
      </c>
      <c r="Q994" s="13" t="s">
        <v>143</v>
      </c>
      <c r="R994" s="13"/>
      <c r="S994" s="13" t="s">
        <v>126</v>
      </c>
      <c r="T994" s="15" t="s">
        <v>126</v>
      </c>
      <c r="U994" s="15" t="b">
        <v>1</v>
      </c>
      <c r="V994" s="15" t="b">
        <v>0</v>
      </c>
      <c r="W994" s="23">
        <v>43497.553472222222</v>
      </c>
      <c r="X994" s="16">
        <v>49</v>
      </c>
      <c r="Y994" s="24">
        <v>43494</v>
      </c>
      <c r="Z994" s="17"/>
      <c r="AA994" s="51"/>
      <c r="AB994" s="4"/>
      <c r="AC994" t="str">
        <f t="shared" si="76"/>
        <v>NO</v>
      </c>
      <c r="AD994" t="str">
        <f t="shared" si="77"/>
        <v/>
      </c>
      <c r="AE994" t="str">
        <f t="shared" si="78"/>
        <v/>
      </c>
      <c r="AF994" t="str">
        <f t="shared" si="79"/>
        <v/>
      </c>
    </row>
    <row r="995" spans="1:32" x14ac:dyDescent="0.25">
      <c r="A995" s="3" t="str">
        <f t="shared" si="75"/>
        <v>77207-6</v>
      </c>
      <c r="B995" s="50">
        <v>77207</v>
      </c>
      <c r="C995" s="51" t="s">
        <v>365</v>
      </c>
      <c r="D995" s="50">
        <v>6</v>
      </c>
      <c r="E995" s="52">
        <v>1</v>
      </c>
      <c r="F995" s="53" t="s">
        <v>18</v>
      </c>
      <c r="G995" s="53">
        <v>43502</v>
      </c>
      <c r="H995" s="54">
        <v>1</v>
      </c>
      <c r="I995" s="52">
        <v>4</v>
      </c>
      <c r="J995" s="51" t="s">
        <v>31</v>
      </c>
      <c r="K995" s="51"/>
      <c r="L995" s="51" t="b">
        <v>0</v>
      </c>
      <c r="M995" s="3" t="s">
        <v>126</v>
      </c>
      <c r="N995" s="3" t="s">
        <v>126</v>
      </c>
      <c r="O995" s="3" t="s">
        <v>143</v>
      </c>
      <c r="P995" s="3" t="s">
        <v>143</v>
      </c>
      <c r="Q995" s="3" t="s">
        <v>143</v>
      </c>
      <c r="R995" s="3"/>
      <c r="S995" s="3" t="s">
        <v>126</v>
      </c>
      <c r="T995" s="10" t="s">
        <v>126</v>
      </c>
      <c r="U995" s="10" t="b">
        <v>1</v>
      </c>
      <c r="V995" s="10" t="b">
        <v>0</v>
      </c>
      <c r="W995" s="25">
        <v>43497.553460648145</v>
      </c>
      <c r="X995" s="11"/>
      <c r="Y995" s="26">
        <v>43494</v>
      </c>
      <c r="Z995" s="12"/>
      <c r="AA995" s="51"/>
      <c r="AB995" s="4"/>
      <c r="AC995" t="str">
        <f t="shared" si="76"/>
        <v>NO</v>
      </c>
      <c r="AD995" t="str">
        <f t="shared" si="77"/>
        <v/>
      </c>
      <c r="AE995" t="str">
        <f t="shared" si="78"/>
        <v/>
      </c>
      <c r="AF995" t="str">
        <f t="shared" si="79"/>
        <v/>
      </c>
    </row>
    <row r="996" spans="1:32" x14ac:dyDescent="0.25">
      <c r="A996" s="13" t="str">
        <f t="shared" si="75"/>
        <v>77207-7</v>
      </c>
      <c r="B996" s="50">
        <v>77207</v>
      </c>
      <c r="C996" s="51" t="s">
        <v>365</v>
      </c>
      <c r="D996" s="50">
        <v>7</v>
      </c>
      <c r="E996" s="52">
        <v>1</v>
      </c>
      <c r="F996" s="53" t="s">
        <v>18</v>
      </c>
      <c r="G996" s="53">
        <v>43502</v>
      </c>
      <c r="H996" s="54">
        <v>1</v>
      </c>
      <c r="I996" s="52">
        <v>4</v>
      </c>
      <c r="J996" s="51" t="s">
        <v>31</v>
      </c>
      <c r="K996" s="51"/>
      <c r="L996" s="51" t="b">
        <v>0</v>
      </c>
      <c r="M996" s="13" t="s">
        <v>126</v>
      </c>
      <c r="N996" s="13" t="s">
        <v>126</v>
      </c>
      <c r="O996" s="13" t="s">
        <v>143</v>
      </c>
      <c r="P996" s="13" t="s">
        <v>143</v>
      </c>
      <c r="Q996" s="13" t="s">
        <v>143</v>
      </c>
      <c r="R996" s="13"/>
      <c r="S996" s="13" t="s">
        <v>126</v>
      </c>
      <c r="T996" s="15" t="s">
        <v>126</v>
      </c>
      <c r="U996" s="15" t="b">
        <v>1</v>
      </c>
      <c r="V996" s="15" t="b">
        <v>0</v>
      </c>
      <c r="W996" s="23">
        <v>43497.553449074076</v>
      </c>
      <c r="X996" s="16"/>
      <c r="Y996" s="24">
        <v>43494</v>
      </c>
      <c r="Z996" s="17"/>
      <c r="AA996" s="51"/>
      <c r="AB996" s="4"/>
      <c r="AC996" t="str">
        <f t="shared" si="76"/>
        <v>NO</v>
      </c>
      <c r="AD996" t="str">
        <f t="shared" si="77"/>
        <v/>
      </c>
      <c r="AE996" t="str">
        <f t="shared" si="78"/>
        <v/>
      </c>
      <c r="AF996" t="str">
        <f t="shared" si="79"/>
        <v/>
      </c>
    </row>
    <row r="997" spans="1:32" x14ac:dyDescent="0.25">
      <c r="A997" s="3" t="str">
        <f t="shared" si="75"/>
        <v>77207-8</v>
      </c>
      <c r="B997" s="50">
        <v>77207</v>
      </c>
      <c r="C997" s="51" t="s">
        <v>353</v>
      </c>
      <c r="D997" s="50">
        <v>8</v>
      </c>
      <c r="E997" s="52">
        <v>1</v>
      </c>
      <c r="F997" s="53" t="s">
        <v>18</v>
      </c>
      <c r="G997" s="53">
        <v>43502</v>
      </c>
      <c r="H997" s="54">
        <v>1</v>
      </c>
      <c r="I997" s="52">
        <v>4</v>
      </c>
      <c r="J997" s="51" t="s">
        <v>31</v>
      </c>
      <c r="K997" s="51"/>
      <c r="L997" s="51" t="b">
        <v>0</v>
      </c>
      <c r="M997" s="3" t="s">
        <v>126</v>
      </c>
      <c r="N997" s="3" t="s">
        <v>126</v>
      </c>
      <c r="O997" s="3" t="s">
        <v>143</v>
      </c>
      <c r="P997" s="3" t="s">
        <v>143</v>
      </c>
      <c r="Q997" s="3" t="s">
        <v>143</v>
      </c>
      <c r="R997" s="3"/>
      <c r="S997" s="3" t="s">
        <v>126</v>
      </c>
      <c r="T997" s="10" t="s">
        <v>125</v>
      </c>
      <c r="U997" s="10" t="b">
        <v>1</v>
      </c>
      <c r="V997" s="10" t="b">
        <v>0</v>
      </c>
      <c r="W997" s="25">
        <v>43497.553437499999</v>
      </c>
      <c r="X997" s="11"/>
      <c r="Y997" s="26">
        <v>43494</v>
      </c>
      <c r="Z997" s="12"/>
      <c r="AA997" s="51"/>
      <c r="AB997" s="4"/>
      <c r="AC997" t="str">
        <f t="shared" si="76"/>
        <v>NO</v>
      </c>
      <c r="AD997" t="str">
        <f t="shared" si="77"/>
        <v/>
      </c>
      <c r="AE997" t="str">
        <f t="shared" si="78"/>
        <v/>
      </c>
      <c r="AF997" t="str">
        <f t="shared" si="79"/>
        <v/>
      </c>
    </row>
    <row r="998" spans="1:32" x14ac:dyDescent="0.25">
      <c r="A998" s="13" t="str">
        <f t="shared" si="75"/>
        <v>77207-9</v>
      </c>
      <c r="B998" s="50">
        <v>77207</v>
      </c>
      <c r="C998" s="51" t="s">
        <v>164</v>
      </c>
      <c r="D998" s="50">
        <v>9</v>
      </c>
      <c r="E998" s="52">
        <v>1</v>
      </c>
      <c r="F998" s="53" t="s">
        <v>18</v>
      </c>
      <c r="G998" s="53">
        <v>43502</v>
      </c>
      <c r="H998" s="54">
        <v>1</v>
      </c>
      <c r="I998" s="52">
        <v>4</v>
      </c>
      <c r="J998" s="51" t="s">
        <v>31</v>
      </c>
      <c r="K998" s="51"/>
      <c r="L998" s="51" t="b">
        <v>0</v>
      </c>
      <c r="M998" s="13" t="s">
        <v>126</v>
      </c>
      <c r="N998" s="13" t="s">
        <v>126</v>
      </c>
      <c r="O998" s="13" t="s">
        <v>143</v>
      </c>
      <c r="P998" s="13" t="s">
        <v>143</v>
      </c>
      <c r="Q998" s="13" t="s">
        <v>143</v>
      </c>
      <c r="R998" s="13"/>
      <c r="S998" s="13" t="s">
        <v>126</v>
      </c>
      <c r="T998" s="15" t="s">
        <v>125</v>
      </c>
      <c r="U998" s="15" t="b">
        <v>1</v>
      </c>
      <c r="V998" s="15" t="b">
        <v>0</v>
      </c>
      <c r="W998" s="23">
        <v>43497.553414351853</v>
      </c>
      <c r="X998" s="16"/>
      <c r="Y998" s="24">
        <v>43494</v>
      </c>
      <c r="Z998" s="24"/>
      <c r="AA998" s="51"/>
      <c r="AB998" s="4"/>
      <c r="AC998" t="str">
        <f t="shared" si="76"/>
        <v>NO</v>
      </c>
      <c r="AD998" t="str">
        <f t="shared" si="77"/>
        <v/>
      </c>
      <c r="AE998" t="str">
        <f t="shared" si="78"/>
        <v/>
      </c>
      <c r="AF998" t="str">
        <f t="shared" si="79"/>
        <v/>
      </c>
    </row>
    <row r="999" spans="1:32" x14ac:dyDescent="0.25">
      <c r="A999" s="3" t="str">
        <f t="shared" si="75"/>
        <v>77211-1</v>
      </c>
      <c r="B999" s="50">
        <v>77211</v>
      </c>
      <c r="C999" s="51" t="s">
        <v>147</v>
      </c>
      <c r="D999" s="50">
        <v>1</v>
      </c>
      <c r="E999" s="52">
        <v>1</v>
      </c>
      <c r="F999" s="53" t="s">
        <v>18</v>
      </c>
      <c r="G999" s="53">
        <v>43504</v>
      </c>
      <c r="H999" s="54">
        <v>1</v>
      </c>
      <c r="I999" s="52">
        <v>12</v>
      </c>
      <c r="J999" s="51" t="s">
        <v>31</v>
      </c>
      <c r="K999" s="51"/>
      <c r="L999" s="51" t="b">
        <v>0</v>
      </c>
      <c r="M999" s="3" t="s">
        <v>126</v>
      </c>
      <c r="N999" s="3" t="s">
        <v>126</v>
      </c>
      <c r="O999" s="3"/>
      <c r="P999" s="3"/>
      <c r="Q999" s="3" t="s">
        <v>143</v>
      </c>
      <c r="R999" s="3"/>
      <c r="S999" s="3" t="s">
        <v>126</v>
      </c>
      <c r="T999" s="10" t="s">
        <v>126</v>
      </c>
      <c r="U999" s="10" t="b">
        <v>1</v>
      </c>
      <c r="V999" s="10" t="b">
        <v>0</v>
      </c>
      <c r="W999" s="25">
        <v>43500.602187500001</v>
      </c>
      <c r="X999" s="11">
        <v>1</v>
      </c>
      <c r="Y999" s="26">
        <v>43501</v>
      </c>
      <c r="Z999" s="26" t="s">
        <v>296</v>
      </c>
      <c r="AA999" s="51"/>
      <c r="AB999" s="4"/>
      <c r="AC999" t="str">
        <f t="shared" si="76"/>
        <v>NO</v>
      </c>
      <c r="AD999" t="str">
        <f t="shared" si="77"/>
        <v/>
      </c>
      <c r="AE999" t="str">
        <f t="shared" si="78"/>
        <v/>
      </c>
      <c r="AF999" t="str">
        <f t="shared" si="79"/>
        <v/>
      </c>
    </row>
    <row r="1000" spans="1:32" x14ac:dyDescent="0.25">
      <c r="A1000" s="13" t="str">
        <f t="shared" si="75"/>
        <v>77211-2</v>
      </c>
      <c r="B1000" s="50">
        <v>77211</v>
      </c>
      <c r="C1000" s="51" t="s">
        <v>127</v>
      </c>
      <c r="D1000" s="50">
        <v>2</v>
      </c>
      <c r="E1000" s="52">
        <v>1</v>
      </c>
      <c r="F1000" s="53" t="s">
        <v>18</v>
      </c>
      <c r="G1000" s="53">
        <v>43504</v>
      </c>
      <c r="H1000" s="54">
        <v>1</v>
      </c>
      <c r="I1000" s="52">
        <v>12</v>
      </c>
      <c r="J1000" s="51" t="s">
        <v>31</v>
      </c>
      <c r="K1000" s="51"/>
      <c r="L1000" s="51" t="b">
        <v>0</v>
      </c>
      <c r="M1000" s="13" t="s">
        <v>126</v>
      </c>
      <c r="N1000" s="13" t="s">
        <v>126</v>
      </c>
      <c r="O1000" s="13"/>
      <c r="P1000" s="13"/>
      <c r="Q1000" s="13" t="s">
        <v>143</v>
      </c>
      <c r="R1000" s="13"/>
      <c r="S1000" s="13" t="s">
        <v>126</v>
      </c>
      <c r="T1000" s="15" t="s">
        <v>126</v>
      </c>
      <c r="U1000" s="15" t="b">
        <v>1</v>
      </c>
      <c r="V1000" s="15" t="b">
        <v>0</v>
      </c>
      <c r="W1000" s="23">
        <v>43500.602164351854</v>
      </c>
      <c r="X1000" s="16">
        <v>1</v>
      </c>
      <c r="Y1000" s="24">
        <v>43501</v>
      </c>
      <c r="Z1000" s="24" t="s">
        <v>296</v>
      </c>
      <c r="AA1000" s="51"/>
      <c r="AB1000" s="4"/>
      <c r="AC1000" t="str">
        <f t="shared" si="76"/>
        <v>NO</v>
      </c>
      <c r="AD1000" t="str">
        <f t="shared" si="77"/>
        <v/>
      </c>
      <c r="AE1000" t="str">
        <f t="shared" si="78"/>
        <v/>
      </c>
      <c r="AF1000" t="str">
        <f t="shared" si="79"/>
        <v/>
      </c>
    </row>
    <row r="1001" spans="1:32" x14ac:dyDescent="0.25">
      <c r="A1001" s="3" t="str">
        <f t="shared" si="75"/>
        <v>77249-10</v>
      </c>
      <c r="B1001" s="50">
        <v>77249</v>
      </c>
      <c r="C1001" s="51" t="s">
        <v>410</v>
      </c>
      <c r="D1001" s="50">
        <v>10</v>
      </c>
      <c r="E1001" s="52">
        <v>1</v>
      </c>
      <c r="F1001" s="53" t="s">
        <v>19</v>
      </c>
      <c r="G1001" s="53">
        <v>43489</v>
      </c>
      <c r="H1001" s="54">
        <v>1</v>
      </c>
      <c r="I1001" s="52">
        <v>4</v>
      </c>
      <c r="J1001" s="51" t="s">
        <v>20</v>
      </c>
      <c r="K1001" s="51" t="s">
        <v>171</v>
      </c>
      <c r="L1001" s="51" t="b">
        <v>0</v>
      </c>
      <c r="M1001" s="3" t="s">
        <v>126</v>
      </c>
      <c r="N1001" s="3" t="s">
        <v>126</v>
      </c>
      <c r="O1001" s="3" t="s">
        <v>143</v>
      </c>
      <c r="P1001" s="3" t="s">
        <v>143</v>
      </c>
      <c r="Q1001" s="3" t="s">
        <v>143</v>
      </c>
      <c r="R1001" s="3"/>
      <c r="S1001" s="3" t="s">
        <v>126</v>
      </c>
      <c r="T1001" s="10" t="s">
        <v>126</v>
      </c>
      <c r="U1001" s="10" t="b">
        <v>0</v>
      </c>
      <c r="V1001" s="10" t="b">
        <v>0</v>
      </c>
      <c r="W1001" s="25"/>
      <c r="X1001" s="11">
        <v>20</v>
      </c>
      <c r="Y1001" s="26">
        <v>43487</v>
      </c>
      <c r="Z1001" s="12"/>
      <c r="AA1001" s="51"/>
      <c r="AB1001" s="4"/>
      <c r="AC1001" t="str">
        <f t="shared" si="76"/>
        <v>NO</v>
      </c>
      <c r="AD1001" t="str">
        <f t="shared" si="77"/>
        <v/>
      </c>
      <c r="AE1001" t="str">
        <f t="shared" si="78"/>
        <v/>
      </c>
      <c r="AF1001" t="str">
        <f t="shared" si="79"/>
        <v/>
      </c>
    </row>
    <row r="1002" spans="1:32" x14ac:dyDescent="0.25">
      <c r="A1002" s="13" t="str">
        <f t="shared" si="75"/>
        <v>77249-1</v>
      </c>
      <c r="B1002" s="50">
        <v>77249</v>
      </c>
      <c r="C1002" s="51" t="s">
        <v>411</v>
      </c>
      <c r="D1002" s="50">
        <v>1</v>
      </c>
      <c r="E1002" s="52">
        <v>1</v>
      </c>
      <c r="F1002" s="53" t="s">
        <v>19</v>
      </c>
      <c r="G1002" s="53">
        <v>43483</v>
      </c>
      <c r="H1002" s="54">
        <v>1</v>
      </c>
      <c r="I1002" s="52">
        <v>1</v>
      </c>
      <c r="J1002" s="51" t="s">
        <v>31</v>
      </c>
      <c r="K1002" s="51" t="s">
        <v>156</v>
      </c>
      <c r="L1002" s="51" t="b">
        <v>0</v>
      </c>
      <c r="M1002" s="13" t="s">
        <v>126</v>
      </c>
      <c r="N1002" s="13" t="s">
        <v>126</v>
      </c>
      <c r="O1002" s="13" t="s">
        <v>143</v>
      </c>
      <c r="P1002" s="13" t="s">
        <v>143</v>
      </c>
      <c r="Q1002" s="13" t="s">
        <v>143</v>
      </c>
      <c r="R1002" s="13"/>
      <c r="S1002" s="13" t="s">
        <v>126</v>
      </c>
      <c r="T1002" s="15" t="s">
        <v>126</v>
      </c>
      <c r="U1002" s="15" t="b">
        <v>1</v>
      </c>
      <c r="V1002" s="15" t="b">
        <v>0</v>
      </c>
      <c r="W1002" s="23">
        <v>43493.405636574076</v>
      </c>
      <c r="X1002" s="16" t="s">
        <v>194</v>
      </c>
      <c r="Y1002" s="24">
        <v>43482</v>
      </c>
      <c r="Z1002" s="24"/>
      <c r="AA1002" s="51"/>
      <c r="AB1002" s="4"/>
      <c r="AC1002" t="str">
        <f t="shared" si="76"/>
        <v>NO</v>
      </c>
      <c r="AD1002" t="str">
        <f t="shared" si="77"/>
        <v/>
      </c>
      <c r="AE1002" t="str">
        <f t="shared" si="78"/>
        <v/>
      </c>
      <c r="AF1002" t="str">
        <f t="shared" si="79"/>
        <v/>
      </c>
    </row>
    <row r="1003" spans="1:32" x14ac:dyDescent="0.25">
      <c r="A1003" s="3" t="str">
        <f t="shared" si="75"/>
        <v>77249-11</v>
      </c>
      <c r="B1003" s="50">
        <v>77249</v>
      </c>
      <c r="C1003" s="51" t="s">
        <v>410</v>
      </c>
      <c r="D1003" s="50">
        <v>11</v>
      </c>
      <c r="E1003" s="52">
        <v>1</v>
      </c>
      <c r="F1003" s="53" t="s">
        <v>19</v>
      </c>
      <c r="G1003" s="53">
        <v>43489</v>
      </c>
      <c r="H1003" s="54">
        <v>1</v>
      </c>
      <c r="I1003" s="52">
        <v>4</v>
      </c>
      <c r="J1003" s="51" t="s">
        <v>31</v>
      </c>
      <c r="K1003" s="51"/>
      <c r="L1003" s="51" t="b">
        <v>0</v>
      </c>
      <c r="M1003" s="3" t="s">
        <v>126</v>
      </c>
      <c r="N1003" s="3" t="s">
        <v>126</v>
      </c>
      <c r="O1003" s="3" t="s">
        <v>143</v>
      </c>
      <c r="P1003" s="3" t="s">
        <v>143</v>
      </c>
      <c r="Q1003" s="3" t="s">
        <v>143</v>
      </c>
      <c r="R1003" s="3"/>
      <c r="S1003" s="3" t="s">
        <v>126</v>
      </c>
      <c r="T1003" s="10" t="s">
        <v>126</v>
      </c>
      <c r="U1003" s="10" t="b">
        <v>0</v>
      </c>
      <c r="V1003" s="10" t="b">
        <v>0</v>
      </c>
      <c r="W1003" s="25"/>
      <c r="X1003" s="11">
        <v>20</v>
      </c>
      <c r="Y1003" s="26">
        <v>43487</v>
      </c>
      <c r="Z1003" s="26"/>
      <c r="AA1003" s="51"/>
      <c r="AB1003" s="4"/>
      <c r="AC1003" t="str">
        <f t="shared" si="76"/>
        <v>NO</v>
      </c>
      <c r="AD1003" t="str">
        <f t="shared" si="77"/>
        <v/>
      </c>
      <c r="AE1003" t="str">
        <f t="shared" si="78"/>
        <v/>
      </c>
      <c r="AF1003" t="str">
        <f t="shared" si="79"/>
        <v/>
      </c>
    </row>
    <row r="1004" spans="1:32" x14ac:dyDescent="0.25">
      <c r="A1004" s="13" t="str">
        <f t="shared" si="75"/>
        <v>77249-15</v>
      </c>
      <c r="B1004" s="50">
        <v>77249</v>
      </c>
      <c r="C1004" s="51" t="s">
        <v>412</v>
      </c>
      <c r="D1004" s="50">
        <v>15</v>
      </c>
      <c r="E1004" s="52">
        <v>1</v>
      </c>
      <c r="F1004" s="53" t="s">
        <v>19</v>
      </c>
      <c r="G1004" s="53">
        <v>43489</v>
      </c>
      <c r="H1004" s="54">
        <v>1</v>
      </c>
      <c r="I1004" s="52">
        <v>4</v>
      </c>
      <c r="J1004" s="51" t="s">
        <v>31</v>
      </c>
      <c r="K1004" s="51"/>
      <c r="L1004" s="51" t="b">
        <v>0</v>
      </c>
      <c r="M1004" s="13" t="s">
        <v>126</v>
      </c>
      <c r="N1004" s="13" t="s">
        <v>126</v>
      </c>
      <c r="O1004" s="13" t="s">
        <v>143</v>
      </c>
      <c r="P1004" s="13" t="s">
        <v>143</v>
      </c>
      <c r="Q1004" s="13" t="s">
        <v>143</v>
      </c>
      <c r="R1004" s="13"/>
      <c r="S1004" s="13" t="s">
        <v>126</v>
      </c>
      <c r="T1004" s="15" t="s">
        <v>126</v>
      </c>
      <c r="U1004" s="15" t="b">
        <v>0</v>
      </c>
      <c r="V1004" s="15" t="b">
        <v>0</v>
      </c>
      <c r="W1004" s="23"/>
      <c r="X1004" s="16">
        <v>20</v>
      </c>
      <c r="Y1004" s="24">
        <v>43487</v>
      </c>
      <c r="Z1004" s="24"/>
      <c r="AA1004" s="51"/>
      <c r="AB1004" s="4"/>
      <c r="AC1004" t="str">
        <f t="shared" si="76"/>
        <v>NO</v>
      </c>
      <c r="AD1004" t="str">
        <f t="shared" si="77"/>
        <v/>
      </c>
      <c r="AE1004" t="str">
        <f t="shared" si="78"/>
        <v/>
      </c>
      <c r="AF1004" t="str">
        <f t="shared" si="79"/>
        <v/>
      </c>
    </row>
    <row r="1005" spans="1:32" x14ac:dyDescent="0.25">
      <c r="A1005" s="3" t="str">
        <f t="shared" si="75"/>
        <v>77249-2</v>
      </c>
      <c r="B1005" s="50">
        <v>77249</v>
      </c>
      <c r="C1005" s="51" t="s">
        <v>307</v>
      </c>
      <c r="D1005" s="50">
        <v>2</v>
      </c>
      <c r="E1005" s="52">
        <v>1</v>
      </c>
      <c r="F1005" s="53" t="s">
        <v>19</v>
      </c>
      <c r="G1005" s="53">
        <v>43475</v>
      </c>
      <c r="H1005" s="54">
        <v>7</v>
      </c>
      <c r="I1005" s="52">
        <v>1</v>
      </c>
      <c r="J1005" s="51" t="s">
        <v>31</v>
      </c>
      <c r="K1005" s="51" t="s">
        <v>190</v>
      </c>
      <c r="L1005" s="51" t="b">
        <v>0</v>
      </c>
      <c r="M1005" s="3" t="s">
        <v>126</v>
      </c>
      <c r="N1005" s="3" t="s">
        <v>126</v>
      </c>
      <c r="O1005" s="3" t="s">
        <v>143</v>
      </c>
      <c r="P1005" s="3" t="s">
        <v>143</v>
      </c>
      <c r="Q1005" s="3" t="s">
        <v>143</v>
      </c>
      <c r="R1005" s="3"/>
      <c r="S1005" s="3" t="s">
        <v>126</v>
      </c>
      <c r="T1005" s="10" t="s">
        <v>126</v>
      </c>
      <c r="U1005" s="10" t="b">
        <v>1</v>
      </c>
      <c r="V1005" s="10" t="b">
        <v>0</v>
      </c>
      <c r="W1005" s="25">
        <v>43476.417199074072</v>
      </c>
      <c r="X1005" s="11"/>
      <c r="Y1005" s="26">
        <v>43494</v>
      </c>
      <c r="Z1005" s="26"/>
      <c r="AA1005" s="51" t="s">
        <v>161</v>
      </c>
      <c r="AB1005" s="4"/>
      <c r="AC1005" t="str">
        <f t="shared" si="76"/>
        <v>NO</v>
      </c>
      <c r="AD1005" t="str">
        <f t="shared" si="77"/>
        <v/>
      </c>
      <c r="AE1005" t="str">
        <f t="shared" si="78"/>
        <v/>
      </c>
      <c r="AF1005" t="str">
        <f t="shared" si="79"/>
        <v/>
      </c>
    </row>
    <row r="1006" spans="1:32" x14ac:dyDescent="0.25">
      <c r="A1006" s="13" t="str">
        <f t="shared" si="75"/>
        <v>77249-3</v>
      </c>
      <c r="B1006" s="50">
        <v>77249</v>
      </c>
      <c r="C1006" s="51" t="s">
        <v>413</v>
      </c>
      <c r="D1006" s="50">
        <v>3</v>
      </c>
      <c r="E1006" s="52">
        <v>1</v>
      </c>
      <c r="F1006" s="53" t="s">
        <v>19</v>
      </c>
      <c r="G1006" s="53">
        <v>43489</v>
      </c>
      <c r="H1006" s="54">
        <v>1</v>
      </c>
      <c r="I1006" s="52">
        <v>4</v>
      </c>
      <c r="J1006" s="51" t="s">
        <v>31</v>
      </c>
      <c r="K1006" s="51"/>
      <c r="L1006" s="51" t="b">
        <v>0</v>
      </c>
      <c r="M1006" s="13" t="s">
        <v>126</v>
      </c>
      <c r="N1006" s="13" t="s">
        <v>126</v>
      </c>
      <c r="O1006" s="13" t="s">
        <v>143</v>
      </c>
      <c r="P1006" s="13" t="s">
        <v>143</v>
      </c>
      <c r="Q1006" s="13" t="s">
        <v>143</v>
      </c>
      <c r="R1006" s="13"/>
      <c r="S1006" s="13" t="s">
        <v>126</v>
      </c>
      <c r="T1006" s="15" t="s">
        <v>125</v>
      </c>
      <c r="U1006" s="15" t="b">
        <v>0</v>
      </c>
      <c r="V1006" s="15" t="b">
        <v>0</v>
      </c>
      <c r="W1006" s="23"/>
      <c r="X1006" s="16">
        <v>20</v>
      </c>
      <c r="Y1006" s="24">
        <v>43487</v>
      </c>
      <c r="Z1006" s="24"/>
      <c r="AA1006" s="51"/>
      <c r="AB1006" s="4"/>
      <c r="AC1006" t="str">
        <f t="shared" si="76"/>
        <v>NO</v>
      </c>
      <c r="AD1006" t="str">
        <f t="shared" si="77"/>
        <v/>
      </c>
      <c r="AE1006" t="str">
        <f t="shared" si="78"/>
        <v/>
      </c>
      <c r="AF1006" t="str">
        <f t="shared" si="79"/>
        <v/>
      </c>
    </row>
    <row r="1007" spans="1:32" x14ac:dyDescent="0.25">
      <c r="A1007" s="3" t="str">
        <f t="shared" si="75"/>
        <v>77249-4</v>
      </c>
      <c r="B1007" s="50">
        <v>77249</v>
      </c>
      <c r="C1007" s="51" t="s">
        <v>414</v>
      </c>
      <c r="D1007" s="50">
        <v>4</v>
      </c>
      <c r="E1007" s="52">
        <v>1</v>
      </c>
      <c r="F1007" s="53" t="s">
        <v>19</v>
      </c>
      <c r="G1007" s="53">
        <v>43483</v>
      </c>
      <c r="H1007" s="54">
        <v>4</v>
      </c>
      <c r="I1007" s="52">
        <v>1</v>
      </c>
      <c r="J1007" s="51" t="s">
        <v>31</v>
      </c>
      <c r="K1007" s="51" t="s">
        <v>168</v>
      </c>
      <c r="L1007" s="51" t="b">
        <v>0</v>
      </c>
      <c r="M1007" s="3" t="s">
        <v>126</v>
      </c>
      <c r="N1007" s="3" t="s">
        <v>126</v>
      </c>
      <c r="O1007" s="3" t="s">
        <v>143</v>
      </c>
      <c r="P1007" s="3" t="s">
        <v>143</v>
      </c>
      <c r="Q1007" s="3" t="s">
        <v>143</v>
      </c>
      <c r="R1007" s="3"/>
      <c r="S1007" s="3" t="s">
        <v>126</v>
      </c>
      <c r="T1007" s="10" t="s">
        <v>126</v>
      </c>
      <c r="U1007" s="10" t="b">
        <v>1</v>
      </c>
      <c r="V1007" s="10" t="b">
        <v>0</v>
      </c>
      <c r="W1007" s="25">
        <v>43493.405659722222</v>
      </c>
      <c r="X1007" s="11" t="s">
        <v>194</v>
      </c>
      <c r="Y1007" s="26">
        <v>43482</v>
      </c>
      <c r="Z1007" s="26" t="s">
        <v>136</v>
      </c>
      <c r="AA1007" s="51"/>
      <c r="AB1007" s="4"/>
      <c r="AC1007" t="str">
        <f t="shared" si="76"/>
        <v>NO</v>
      </c>
      <c r="AD1007" t="str">
        <f t="shared" si="77"/>
        <v/>
      </c>
      <c r="AE1007" t="str">
        <f t="shared" si="78"/>
        <v/>
      </c>
      <c r="AF1007" t="str">
        <f t="shared" si="79"/>
        <v/>
      </c>
    </row>
    <row r="1008" spans="1:32" x14ac:dyDescent="0.25">
      <c r="A1008" s="13" t="str">
        <f t="shared" si="75"/>
        <v>77293-1</v>
      </c>
      <c r="B1008" s="50">
        <v>77293</v>
      </c>
      <c r="C1008" s="51" t="s">
        <v>254</v>
      </c>
      <c r="D1008" s="50">
        <v>1</v>
      </c>
      <c r="E1008" s="52">
        <v>1</v>
      </c>
      <c r="F1008" s="53" t="s">
        <v>18</v>
      </c>
      <c r="G1008" s="53">
        <v>43510</v>
      </c>
      <c r="H1008" s="54">
        <v>1</v>
      </c>
      <c r="I1008" s="52">
        <v>12</v>
      </c>
      <c r="J1008" s="51" t="s">
        <v>27</v>
      </c>
      <c r="K1008" s="51"/>
      <c r="L1008" s="51" t="b">
        <v>0</v>
      </c>
      <c r="M1008" s="13"/>
      <c r="N1008" s="13"/>
      <c r="O1008" s="13"/>
      <c r="P1008" s="13"/>
      <c r="Q1008" s="13"/>
      <c r="R1008" s="13"/>
      <c r="S1008" s="13"/>
      <c r="T1008" s="15" t="s">
        <v>130</v>
      </c>
      <c r="U1008" s="15" t="b">
        <v>0</v>
      </c>
      <c r="V1008" s="15" t="b">
        <v>0</v>
      </c>
      <c r="W1008" s="23"/>
      <c r="X1008" s="16"/>
      <c r="Y1008" s="24"/>
      <c r="Z1008" s="24"/>
      <c r="AA1008" s="51"/>
      <c r="AB1008" s="4"/>
      <c r="AC1008" t="str">
        <f t="shared" si="76"/>
        <v>NO</v>
      </c>
      <c r="AD1008" t="str">
        <f t="shared" si="77"/>
        <v>Material</v>
      </c>
      <c r="AE1008" t="str">
        <f t="shared" si="78"/>
        <v>+Cartridge</v>
      </c>
      <c r="AF1008" t="str">
        <f t="shared" si="79"/>
        <v>Material+Cartridge</v>
      </c>
    </row>
    <row r="1009" spans="1:32" x14ac:dyDescent="0.25">
      <c r="A1009" s="3" t="str">
        <f t="shared" si="75"/>
        <v>77314-1</v>
      </c>
      <c r="B1009" s="50">
        <v>77314</v>
      </c>
      <c r="C1009" s="51" t="s">
        <v>180</v>
      </c>
      <c r="D1009" s="50">
        <v>1</v>
      </c>
      <c r="E1009" s="52">
        <v>1</v>
      </c>
      <c r="F1009" s="53" t="s">
        <v>18</v>
      </c>
      <c r="G1009" s="53">
        <v>43518</v>
      </c>
      <c r="H1009" s="54">
        <v>3</v>
      </c>
      <c r="I1009" s="52">
        <v>7</v>
      </c>
      <c r="J1009" s="51" t="s">
        <v>27</v>
      </c>
      <c r="K1009" s="51"/>
      <c r="L1009" s="51" t="b">
        <v>0</v>
      </c>
      <c r="M1009" s="3"/>
      <c r="N1009" s="3"/>
      <c r="O1009" s="3"/>
      <c r="P1009" s="3"/>
      <c r="Q1009" s="3"/>
      <c r="R1009" s="3"/>
      <c r="S1009" s="3"/>
      <c r="T1009" s="10" t="s">
        <v>130</v>
      </c>
      <c r="U1009" s="10" t="b">
        <v>0</v>
      </c>
      <c r="V1009" s="10" t="b">
        <v>0</v>
      </c>
      <c r="W1009" s="25"/>
      <c r="X1009" s="11"/>
      <c r="Y1009" s="26"/>
      <c r="Z1009" s="26"/>
      <c r="AA1009" s="51"/>
      <c r="AB1009" s="4"/>
      <c r="AC1009" t="str">
        <f t="shared" si="76"/>
        <v>NO</v>
      </c>
      <c r="AD1009" t="str">
        <f t="shared" si="77"/>
        <v>Material</v>
      </c>
      <c r="AE1009" t="str">
        <f t="shared" si="78"/>
        <v>+Cartridge</v>
      </c>
      <c r="AF1009" t="str">
        <f t="shared" si="79"/>
        <v>Material+Cartridge</v>
      </c>
    </row>
    <row r="1010" spans="1:32" x14ac:dyDescent="0.25">
      <c r="A1010" s="13" t="str">
        <f t="shared" si="75"/>
        <v>77314-2</v>
      </c>
      <c r="B1010" s="50">
        <v>77314</v>
      </c>
      <c r="C1010" s="51" t="s">
        <v>180</v>
      </c>
      <c r="D1010" s="50">
        <v>2</v>
      </c>
      <c r="E1010" s="52">
        <v>1</v>
      </c>
      <c r="F1010" s="53" t="s">
        <v>18</v>
      </c>
      <c r="G1010" s="53">
        <v>43518</v>
      </c>
      <c r="H1010" s="54">
        <v>3</v>
      </c>
      <c r="I1010" s="52">
        <v>7</v>
      </c>
      <c r="J1010" s="51" t="s">
        <v>27</v>
      </c>
      <c r="K1010" s="51"/>
      <c r="L1010" s="51" t="b">
        <v>0</v>
      </c>
      <c r="M1010" s="13"/>
      <c r="N1010" s="13"/>
      <c r="O1010" s="13"/>
      <c r="P1010" s="13"/>
      <c r="Q1010" s="13"/>
      <c r="R1010" s="13"/>
      <c r="S1010" s="13"/>
      <c r="T1010" s="15" t="s">
        <v>130</v>
      </c>
      <c r="U1010" s="15" t="b">
        <v>0</v>
      </c>
      <c r="V1010" s="15" t="b">
        <v>0</v>
      </c>
      <c r="W1010" s="23"/>
      <c r="X1010" s="16"/>
      <c r="Y1010" s="24"/>
      <c r="Z1010" s="24"/>
      <c r="AA1010" s="51"/>
      <c r="AB1010" s="4"/>
      <c r="AC1010" t="str">
        <f t="shared" si="76"/>
        <v>NO</v>
      </c>
      <c r="AD1010" t="str">
        <f t="shared" si="77"/>
        <v>Material</v>
      </c>
      <c r="AE1010" t="str">
        <f t="shared" si="78"/>
        <v>+Cartridge</v>
      </c>
      <c r="AF1010" t="str">
        <f t="shared" si="79"/>
        <v>Material+Cartridge</v>
      </c>
    </row>
    <row r="1011" spans="1:32" x14ac:dyDescent="0.25">
      <c r="A1011" s="3" t="str">
        <f t="shared" si="75"/>
        <v>77314-3</v>
      </c>
      <c r="B1011" s="50">
        <v>77314</v>
      </c>
      <c r="C1011" s="51" t="s">
        <v>180</v>
      </c>
      <c r="D1011" s="50">
        <v>3</v>
      </c>
      <c r="E1011" s="52">
        <v>1</v>
      </c>
      <c r="F1011" s="53" t="s">
        <v>18</v>
      </c>
      <c r="G1011" s="53">
        <v>43518</v>
      </c>
      <c r="H1011" s="54">
        <v>3</v>
      </c>
      <c r="I1011" s="52">
        <v>7</v>
      </c>
      <c r="J1011" s="51" t="s">
        <v>27</v>
      </c>
      <c r="K1011" s="51"/>
      <c r="L1011" s="51" t="b">
        <v>0</v>
      </c>
      <c r="M1011" s="3"/>
      <c r="N1011" s="3"/>
      <c r="O1011" s="3"/>
      <c r="P1011" s="3"/>
      <c r="Q1011" s="3"/>
      <c r="R1011" s="3"/>
      <c r="S1011" s="3"/>
      <c r="T1011" s="10" t="s">
        <v>130</v>
      </c>
      <c r="U1011" s="10" t="b">
        <v>0</v>
      </c>
      <c r="V1011" s="10" t="b">
        <v>0</v>
      </c>
      <c r="W1011" s="25"/>
      <c r="X1011" s="11"/>
      <c r="Y1011" s="26"/>
      <c r="Z1011" s="12"/>
      <c r="AA1011" s="51"/>
      <c r="AB1011" s="4"/>
      <c r="AC1011" t="str">
        <f t="shared" si="76"/>
        <v>NO</v>
      </c>
      <c r="AD1011" t="str">
        <f t="shared" si="77"/>
        <v>Material</v>
      </c>
      <c r="AE1011" t="str">
        <f t="shared" si="78"/>
        <v>+Cartridge</v>
      </c>
      <c r="AF1011" t="str">
        <f t="shared" si="79"/>
        <v>Material+Cartridge</v>
      </c>
    </row>
    <row r="1012" spans="1:32" x14ac:dyDescent="0.25">
      <c r="A1012" s="13" t="str">
        <f t="shared" si="75"/>
        <v>77314-4</v>
      </c>
      <c r="B1012" s="50">
        <v>77314</v>
      </c>
      <c r="C1012" s="51" t="s">
        <v>310</v>
      </c>
      <c r="D1012" s="50">
        <v>4</v>
      </c>
      <c r="E1012" s="52">
        <v>1</v>
      </c>
      <c r="F1012" s="53" t="s">
        <v>18</v>
      </c>
      <c r="G1012" s="53">
        <v>43518</v>
      </c>
      <c r="H1012" s="54">
        <v>1</v>
      </c>
      <c r="I1012" s="52">
        <v>7</v>
      </c>
      <c r="J1012" s="51" t="s">
        <v>27</v>
      </c>
      <c r="K1012" s="51"/>
      <c r="L1012" s="51" t="b">
        <v>0</v>
      </c>
      <c r="M1012" s="13"/>
      <c r="N1012" s="13"/>
      <c r="O1012" s="13"/>
      <c r="P1012" s="13"/>
      <c r="Q1012" s="13"/>
      <c r="R1012" s="13"/>
      <c r="S1012" s="13"/>
      <c r="T1012" s="15" t="s">
        <v>130</v>
      </c>
      <c r="U1012" s="15" t="b">
        <v>0</v>
      </c>
      <c r="V1012" s="15" t="b">
        <v>0</v>
      </c>
      <c r="W1012" s="23"/>
      <c r="X1012" s="16"/>
      <c r="Y1012" s="24"/>
      <c r="Z1012" s="17"/>
      <c r="AA1012" s="51"/>
      <c r="AB1012" s="4"/>
      <c r="AC1012" t="str">
        <f t="shared" si="76"/>
        <v>NO</v>
      </c>
      <c r="AD1012" t="str">
        <f t="shared" si="77"/>
        <v>Material</v>
      </c>
      <c r="AE1012" t="str">
        <f t="shared" si="78"/>
        <v>+Cartridge</v>
      </c>
      <c r="AF1012" t="str">
        <f t="shared" si="79"/>
        <v>Material+Cartridge</v>
      </c>
    </row>
    <row r="1013" spans="1:32" x14ac:dyDescent="0.25">
      <c r="A1013" s="3" t="str">
        <f t="shared" si="75"/>
        <v>77314-5</v>
      </c>
      <c r="B1013" s="50">
        <v>77314</v>
      </c>
      <c r="C1013" s="51" t="s">
        <v>157</v>
      </c>
      <c r="D1013" s="50">
        <v>5</v>
      </c>
      <c r="E1013" s="52">
        <v>1</v>
      </c>
      <c r="F1013" s="53" t="s">
        <v>18</v>
      </c>
      <c r="G1013" s="53">
        <v>43518</v>
      </c>
      <c r="H1013" s="54">
        <v>1</v>
      </c>
      <c r="I1013" s="52">
        <v>7</v>
      </c>
      <c r="J1013" s="51" t="s">
        <v>27</v>
      </c>
      <c r="K1013" s="51"/>
      <c r="L1013" s="51" t="b">
        <v>0</v>
      </c>
      <c r="M1013" s="3"/>
      <c r="N1013" s="3"/>
      <c r="O1013" s="3"/>
      <c r="P1013" s="3"/>
      <c r="Q1013" s="3"/>
      <c r="R1013" s="3"/>
      <c r="S1013" s="3"/>
      <c r="T1013" s="10" t="s">
        <v>125</v>
      </c>
      <c r="U1013" s="10" t="b">
        <v>0</v>
      </c>
      <c r="V1013" s="10" t="b">
        <v>0</v>
      </c>
      <c r="W1013" s="25"/>
      <c r="X1013" s="11"/>
      <c r="Y1013" s="26"/>
      <c r="Z1013" s="12"/>
      <c r="AA1013" s="51"/>
      <c r="AB1013" s="4"/>
      <c r="AC1013" t="str">
        <f t="shared" si="76"/>
        <v>NO</v>
      </c>
      <c r="AD1013" t="str">
        <f t="shared" si="77"/>
        <v>Material</v>
      </c>
      <c r="AE1013" t="str">
        <f t="shared" si="78"/>
        <v>+Cartridge</v>
      </c>
      <c r="AF1013" t="str">
        <f t="shared" si="79"/>
        <v>Material+Cartridge</v>
      </c>
    </row>
    <row r="1014" spans="1:32" x14ac:dyDescent="0.25">
      <c r="A1014" s="13" t="str">
        <f t="shared" si="75"/>
        <v>77314-6</v>
      </c>
      <c r="B1014" s="50">
        <v>77314</v>
      </c>
      <c r="C1014" s="51" t="s">
        <v>180</v>
      </c>
      <c r="D1014" s="50">
        <v>6</v>
      </c>
      <c r="E1014" s="52">
        <v>1</v>
      </c>
      <c r="F1014" s="53" t="s">
        <v>18</v>
      </c>
      <c r="G1014" s="53">
        <v>43518</v>
      </c>
      <c r="H1014" s="54">
        <v>4</v>
      </c>
      <c r="I1014" s="52">
        <v>7</v>
      </c>
      <c r="J1014" s="51" t="s">
        <v>27</v>
      </c>
      <c r="K1014" s="51"/>
      <c r="L1014" s="51" t="b">
        <v>0</v>
      </c>
      <c r="M1014" s="13"/>
      <c r="N1014" s="13"/>
      <c r="O1014" s="13"/>
      <c r="P1014" s="13"/>
      <c r="Q1014" s="13"/>
      <c r="R1014" s="13"/>
      <c r="S1014" s="13"/>
      <c r="T1014" s="15" t="s">
        <v>130</v>
      </c>
      <c r="U1014" s="15" t="b">
        <v>0</v>
      </c>
      <c r="V1014" s="15" t="b">
        <v>0</v>
      </c>
      <c r="W1014" s="23"/>
      <c r="X1014" s="16"/>
      <c r="Y1014" s="24"/>
      <c r="Z1014" s="17"/>
      <c r="AA1014" s="51"/>
      <c r="AB1014" s="4"/>
      <c r="AC1014" t="str">
        <f t="shared" si="76"/>
        <v>NO</v>
      </c>
      <c r="AD1014" t="str">
        <f t="shared" si="77"/>
        <v>Material</v>
      </c>
      <c r="AE1014" t="str">
        <f t="shared" si="78"/>
        <v>+Cartridge</v>
      </c>
      <c r="AF1014" t="str">
        <f t="shared" si="79"/>
        <v>Material+Cartridge</v>
      </c>
    </row>
    <row r="1015" spans="1:32" x14ac:dyDescent="0.25">
      <c r="A1015" s="3" t="str">
        <f t="shared" si="75"/>
        <v>77314-7</v>
      </c>
      <c r="B1015" s="50">
        <v>77314</v>
      </c>
      <c r="C1015" s="51" t="s">
        <v>3149</v>
      </c>
      <c r="D1015" s="50">
        <v>7</v>
      </c>
      <c r="E1015" s="52">
        <v>1</v>
      </c>
      <c r="F1015" s="53" t="s">
        <v>18</v>
      </c>
      <c r="G1015" s="53">
        <v>43518</v>
      </c>
      <c r="H1015" s="54">
        <v>1</v>
      </c>
      <c r="I1015" s="52">
        <v>7</v>
      </c>
      <c r="J1015" s="51" t="s">
        <v>27</v>
      </c>
      <c r="K1015" s="51"/>
      <c r="L1015" s="51" t="b">
        <v>0</v>
      </c>
      <c r="M1015" s="3"/>
      <c r="N1015" s="3"/>
      <c r="O1015" s="3"/>
      <c r="P1015" s="3"/>
      <c r="Q1015" s="3"/>
      <c r="R1015" s="3"/>
      <c r="S1015" s="3"/>
      <c r="T1015" s="10" t="s">
        <v>130</v>
      </c>
      <c r="U1015" s="10" t="b">
        <v>0</v>
      </c>
      <c r="V1015" s="10" t="b">
        <v>0</v>
      </c>
      <c r="W1015" s="25"/>
      <c r="X1015" s="11"/>
      <c r="Y1015" s="26"/>
      <c r="Z1015" s="12"/>
      <c r="AA1015" s="51"/>
      <c r="AB1015" s="4"/>
      <c r="AC1015" t="str">
        <f t="shared" si="76"/>
        <v>NO</v>
      </c>
      <c r="AD1015" t="str">
        <f t="shared" si="77"/>
        <v>Material</v>
      </c>
      <c r="AE1015" t="str">
        <f t="shared" si="78"/>
        <v>+Cartridge</v>
      </c>
      <c r="AF1015" t="str">
        <f t="shared" si="79"/>
        <v>Material+Cartridge</v>
      </c>
    </row>
    <row r="1016" spans="1:32" x14ac:dyDescent="0.25">
      <c r="A1016" s="13" t="str">
        <f t="shared" si="75"/>
        <v>77323-1</v>
      </c>
      <c r="B1016" s="50">
        <v>77323</v>
      </c>
      <c r="C1016" s="51" t="s">
        <v>152</v>
      </c>
      <c r="D1016" s="50">
        <v>1</v>
      </c>
      <c r="E1016" s="52">
        <v>1</v>
      </c>
      <c r="F1016" s="53" t="s">
        <v>18</v>
      </c>
      <c r="G1016" s="53">
        <v>43514</v>
      </c>
      <c r="H1016" s="54">
        <v>1</v>
      </c>
      <c r="I1016" s="52">
        <v>12</v>
      </c>
      <c r="J1016" s="51" t="s">
        <v>20</v>
      </c>
      <c r="K1016" s="51"/>
      <c r="L1016" s="51" t="b">
        <v>0</v>
      </c>
      <c r="M1016" s="13"/>
      <c r="N1016" s="13"/>
      <c r="O1016" s="13"/>
      <c r="P1016" s="13"/>
      <c r="Q1016" s="13"/>
      <c r="R1016" s="13"/>
      <c r="S1016" s="13"/>
      <c r="T1016" s="15" t="s">
        <v>125</v>
      </c>
      <c r="U1016" s="15" t="b">
        <v>0</v>
      </c>
      <c r="V1016" s="15" t="b">
        <v>0</v>
      </c>
      <c r="W1016" s="23"/>
      <c r="X1016" s="16"/>
      <c r="Y1016" s="24"/>
      <c r="Z1016" s="17"/>
      <c r="AA1016" s="51"/>
      <c r="AB1016" s="4"/>
      <c r="AC1016" t="str">
        <f t="shared" si="76"/>
        <v>NO</v>
      </c>
      <c r="AD1016" t="str">
        <f t="shared" si="77"/>
        <v>Material</v>
      </c>
      <c r="AE1016" t="str">
        <f t="shared" si="78"/>
        <v>+Cartridge</v>
      </c>
      <c r="AF1016" t="str">
        <f t="shared" si="79"/>
        <v>Material+Cartridge</v>
      </c>
    </row>
    <row r="1017" spans="1:32" x14ac:dyDescent="0.25">
      <c r="A1017" s="3" t="str">
        <f t="shared" si="75"/>
        <v>77323-2</v>
      </c>
      <c r="B1017" s="50">
        <v>77323</v>
      </c>
      <c r="C1017" s="51" t="s">
        <v>151</v>
      </c>
      <c r="D1017" s="50">
        <v>2</v>
      </c>
      <c r="E1017" s="52">
        <v>1</v>
      </c>
      <c r="F1017" s="53" t="s">
        <v>18</v>
      </c>
      <c r="G1017" s="53">
        <v>43514</v>
      </c>
      <c r="H1017" s="54">
        <v>1</v>
      </c>
      <c r="I1017" s="52">
        <v>12</v>
      </c>
      <c r="J1017" s="51" t="s">
        <v>20</v>
      </c>
      <c r="K1017" s="51"/>
      <c r="L1017" s="51" t="b">
        <v>0</v>
      </c>
      <c r="M1017" s="3"/>
      <c r="N1017" s="3"/>
      <c r="O1017" s="3"/>
      <c r="P1017" s="3"/>
      <c r="Q1017" s="3"/>
      <c r="R1017" s="3"/>
      <c r="S1017" s="3"/>
      <c r="T1017" s="10" t="s">
        <v>125</v>
      </c>
      <c r="U1017" s="10" t="b">
        <v>0</v>
      </c>
      <c r="V1017" s="10" t="b">
        <v>0</v>
      </c>
      <c r="W1017" s="25"/>
      <c r="X1017" s="11"/>
      <c r="Y1017" s="26"/>
      <c r="Z1017" s="12"/>
      <c r="AA1017" s="51"/>
      <c r="AB1017" s="4"/>
      <c r="AC1017" t="str">
        <f t="shared" si="76"/>
        <v>NO</v>
      </c>
      <c r="AD1017" t="str">
        <f t="shared" si="77"/>
        <v>Material</v>
      </c>
      <c r="AE1017" t="str">
        <f t="shared" si="78"/>
        <v>+Cartridge</v>
      </c>
      <c r="AF1017" t="str">
        <f t="shared" si="79"/>
        <v>Material+Cartridge</v>
      </c>
    </row>
    <row r="1018" spans="1:32" x14ac:dyDescent="0.25">
      <c r="A1018" s="13" t="str">
        <f t="shared" si="75"/>
        <v>77323-3</v>
      </c>
      <c r="B1018" s="50">
        <v>77323</v>
      </c>
      <c r="C1018" s="51" t="s">
        <v>149</v>
      </c>
      <c r="D1018" s="50">
        <v>3</v>
      </c>
      <c r="E1018" s="52">
        <v>1</v>
      </c>
      <c r="F1018" s="53" t="s">
        <v>18</v>
      </c>
      <c r="G1018" s="53">
        <v>43514</v>
      </c>
      <c r="H1018" s="54">
        <v>1</v>
      </c>
      <c r="I1018" s="52">
        <v>12</v>
      </c>
      <c r="J1018" s="51" t="s">
        <v>20</v>
      </c>
      <c r="K1018" s="51"/>
      <c r="L1018" s="51" t="b">
        <v>0</v>
      </c>
      <c r="M1018" s="13"/>
      <c r="N1018" s="13"/>
      <c r="O1018" s="13"/>
      <c r="P1018" s="13"/>
      <c r="Q1018" s="13"/>
      <c r="R1018" s="13"/>
      <c r="S1018" s="13"/>
      <c r="T1018" s="15" t="s">
        <v>125</v>
      </c>
      <c r="U1018" s="15" t="b">
        <v>0</v>
      </c>
      <c r="V1018" s="15" t="b">
        <v>0</v>
      </c>
      <c r="W1018" s="23"/>
      <c r="X1018" s="16"/>
      <c r="Y1018" s="24"/>
      <c r="Z1018" s="17"/>
      <c r="AA1018" s="51"/>
      <c r="AB1018" s="4"/>
      <c r="AC1018" t="str">
        <f t="shared" si="76"/>
        <v>NO</v>
      </c>
      <c r="AD1018" t="str">
        <f t="shared" si="77"/>
        <v>Material</v>
      </c>
      <c r="AE1018" t="str">
        <f t="shared" si="78"/>
        <v>+Cartridge</v>
      </c>
      <c r="AF1018" t="str">
        <f t="shared" si="79"/>
        <v>Material+Cartridge</v>
      </c>
    </row>
    <row r="1019" spans="1:32" x14ac:dyDescent="0.25">
      <c r="A1019" s="3" t="str">
        <f t="shared" si="75"/>
        <v>77334-2</v>
      </c>
      <c r="B1019" s="50">
        <v>77334</v>
      </c>
      <c r="C1019" s="51" t="s">
        <v>427</v>
      </c>
      <c r="D1019" s="50">
        <v>2</v>
      </c>
      <c r="E1019" s="52">
        <v>1</v>
      </c>
      <c r="F1019" s="53" t="s">
        <v>0</v>
      </c>
      <c r="G1019" s="53">
        <v>43524</v>
      </c>
      <c r="H1019" s="54">
        <v>1</v>
      </c>
      <c r="I1019" s="52">
        <v>0</v>
      </c>
      <c r="J1019" s="51" t="s">
        <v>27</v>
      </c>
      <c r="K1019" s="51"/>
      <c r="L1019" s="51" t="b">
        <v>0</v>
      </c>
      <c r="M1019" s="3"/>
      <c r="N1019" s="3"/>
      <c r="O1019" s="3"/>
      <c r="P1019" s="3"/>
      <c r="Q1019" s="3"/>
      <c r="R1019" s="3"/>
      <c r="S1019" s="3"/>
      <c r="T1019" s="10" t="s">
        <v>125</v>
      </c>
      <c r="U1019" s="10" t="b">
        <v>0</v>
      </c>
      <c r="V1019" s="10" t="b">
        <v>0</v>
      </c>
      <c r="W1019" s="25"/>
      <c r="X1019" s="11"/>
      <c r="Y1019" s="26"/>
      <c r="Z1019" s="12"/>
      <c r="AA1019" s="51"/>
      <c r="AB1019" s="4"/>
      <c r="AC1019" t="str">
        <f t="shared" si="76"/>
        <v>NO</v>
      </c>
      <c r="AD1019" t="str">
        <f t="shared" si="77"/>
        <v>Material</v>
      </c>
      <c r="AE1019" t="str">
        <f t="shared" si="78"/>
        <v>+Cartridge</v>
      </c>
      <c r="AF1019" t="str">
        <f t="shared" si="79"/>
        <v>Material+Cartridge</v>
      </c>
    </row>
    <row r="1020" spans="1:32" x14ac:dyDescent="0.25">
      <c r="A1020" s="13" t="str">
        <f t="shared" si="75"/>
        <v>77334-3</v>
      </c>
      <c r="B1020" s="50">
        <v>77334</v>
      </c>
      <c r="C1020" s="51" t="s">
        <v>159</v>
      </c>
      <c r="D1020" s="50">
        <v>3</v>
      </c>
      <c r="E1020" s="52">
        <v>1</v>
      </c>
      <c r="F1020" s="53" t="s">
        <v>0</v>
      </c>
      <c r="G1020" s="53">
        <v>43524</v>
      </c>
      <c r="H1020" s="54">
        <v>1</v>
      </c>
      <c r="I1020" s="52">
        <v>0</v>
      </c>
      <c r="J1020" s="51" t="s">
        <v>27</v>
      </c>
      <c r="K1020" s="51"/>
      <c r="L1020" s="51" t="b">
        <v>0</v>
      </c>
      <c r="M1020" s="13"/>
      <c r="N1020" s="13"/>
      <c r="O1020" s="13"/>
      <c r="P1020" s="13"/>
      <c r="Q1020" s="13"/>
      <c r="R1020" s="13"/>
      <c r="S1020" s="13"/>
      <c r="T1020" s="15" t="s">
        <v>125</v>
      </c>
      <c r="U1020" s="15" t="b">
        <v>0</v>
      </c>
      <c r="V1020" s="15" t="b">
        <v>0</v>
      </c>
      <c r="W1020" s="23"/>
      <c r="X1020" s="16"/>
      <c r="Y1020" s="24"/>
      <c r="Z1020" s="17"/>
      <c r="AA1020" s="51"/>
      <c r="AB1020" s="4"/>
      <c r="AC1020" t="str">
        <f t="shared" si="76"/>
        <v>NO</v>
      </c>
      <c r="AD1020" t="str">
        <f t="shared" si="77"/>
        <v>Material</v>
      </c>
      <c r="AE1020" t="str">
        <f t="shared" si="78"/>
        <v>+Cartridge</v>
      </c>
      <c r="AF1020" t="str">
        <f t="shared" si="79"/>
        <v>Material+Cartridge</v>
      </c>
    </row>
    <row r="1021" spans="1:32" x14ac:dyDescent="0.25">
      <c r="A1021" s="3" t="str">
        <f t="shared" si="75"/>
        <v>77334-4</v>
      </c>
      <c r="B1021" s="50">
        <v>77334</v>
      </c>
      <c r="C1021" s="51" t="s">
        <v>427</v>
      </c>
      <c r="D1021" s="50">
        <v>4</v>
      </c>
      <c r="E1021" s="52">
        <v>1</v>
      </c>
      <c r="F1021" s="53" t="s">
        <v>0</v>
      </c>
      <c r="G1021" s="53">
        <v>43524</v>
      </c>
      <c r="H1021" s="54">
        <v>1</v>
      </c>
      <c r="I1021" s="52">
        <v>0</v>
      </c>
      <c r="J1021" s="51" t="s">
        <v>27</v>
      </c>
      <c r="K1021" s="51"/>
      <c r="L1021" s="51" t="b">
        <v>0</v>
      </c>
      <c r="M1021" s="3"/>
      <c r="N1021" s="3"/>
      <c r="O1021" s="3"/>
      <c r="P1021" s="3"/>
      <c r="Q1021" s="3"/>
      <c r="R1021" s="3"/>
      <c r="S1021" s="3"/>
      <c r="T1021" s="10" t="s">
        <v>125</v>
      </c>
      <c r="U1021" s="10" t="b">
        <v>0</v>
      </c>
      <c r="V1021" s="10" t="b">
        <v>0</v>
      </c>
      <c r="W1021" s="25"/>
      <c r="X1021" s="11"/>
      <c r="Y1021" s="26"/>
      <c r="Z1021" s="12"/>
      <c r="AA1021" s="51"/>
      <c r="AB1021" s="4"/>
      <c r="AC1021" t="str">
        <f t="shared" si="76"/>
        <v>NO</v>
      </c>
      <c r="AD1021" t="str">
        <f t="shared" si="77"/>
        <v>Material</v>
      </c>
      <c r="AE1021" t="str">
        <f t="shared" si="78"/>
        <v>+Cartridge</v>
      </c>
      <c r="AF1021" t="str">
        <f t="shared" si="79"/>
        <v>Material+Cartridge</v>
      </c>
    </row>
    <row r="1022" spans="1:32" x14ac:dyDescent="0.25">
      <c r="A1022" s="13" t="str">
        <f t="shared" si="75"/>
        <v>77334-5</v>
      </c>
      <c r="B1022" s="50">
        <v>77334</v>
      </c>
      <c r="C1022" s="51" t="s">
        <v>427</v>
      </c>
      <c r="D1022" s="50">
        <v>5</v>
      </c>
      <c r="E1022" s="52">
        <v>1</v>
      </c>
      <c r="F1022" s="53" t="s">
        <v>0</v>
      </c>
      <c r="G1022" s="53">
        <v>43524</v>
      </c>
      <c r="H1022" s="54">
        <v>1</v>
      </c>
      <c r="I1022" s="52">
        <v>0</v>
      </c>
      <c r="J1022" s="51" t="s">
        <v>27</v>
      </c>
      <c r="K1022" s="51"/>
      <c r="L1022" s="51" t="b">
        <v>0</v>
      </c>
      <c r="M1022" s="13"/>
      <c r="N1022" s="13"/>
      <c r="O1022" s="13"/>
      <c r="P1022" s="13"/>
      <c r="Q1022" s="13"/>
      <c r="R1022" s="13"/>
      <c r="S1022" s="13"/>
      <c r="T1022" s="15" t="s">
        <v>125</v>
      </c>
      <c r="U1022" s="15" t="b">
        <v>0</v>
      </c>
      <c r="V1022" s="15" t="b">
        <v>0</v>
      </c>
      <c r="W1022" s="23"/>
      <c r="X1022" s="16"/>
      <c r="Y1022" s="24"/>
      <c r="Z1022" s="17"/>
      <c r="AA1022" s="51"/>
      <c r="AB1022" s="4"/>
      <c r="AC1022" t="str">
        <f t="shared" si="76"/>
        <v>NO</v>
      </c>
      <c r="AD1022" t="str">
        <f t="shared" si="77"/>
        <v>Material</v>
      </c>
      <c r="AE1022" t="str">
        <f t="shared" si="78"/>
        <v>+Cartridge</v>
      </c>
      <c r="AF1022" t="str">
        <f t="shared" si="79"/>
        <v>Material+Cartridge</v>
      </c>
    </row>
    <row r="1023" spans="1:32" x14ac:dyDescent="0.25">
      <c r="A1023" s="3" t="str">
        <f t="shared" si="75"/>
        <v>77351-1</v>
      </c>
      <c r="B1023" s="50">
        <v>77351</v>
      </c>
      <c r="C1023" s="51" t="s">
        <v>3150</v>
      </c>
      <c r="D1023" s="50">
        <v>1</v>
      </c>
      <c r="E1023" s="52">
        <v>1</v>
      </c>
      <c r="F1023" s="53" t="s">
        <v>18</v>
      </c>
      <c r="G1023" s="53">
        <v>43511</v>
      </c>
      <c r="H1023" s="54">
        <v>2</v>
      </c>
      <c r="I1023" s="52">
        <v>12</v>
      </c>
      <c r="J1023" s="51" t="s">
        <v>31</v>
      </c>
      <c r="K1023" s="51"/>
      <c r="L1023" s="51" t="b">
        <v>0</v>
      </c>
      <c r="M1023" s="3"/>
      <c r="N1023" s="3"/>
      <c r="O1023" s="3"/>
      <c r="P1023" s="3"/>
      <c r="Q1023" s="3"/>
      <c r="R1023" s="3"/>
      <c r="S1023" s="3"/>
      <c r="T1023" s="10" t="s">
        <v>130</v>
      </c>
      <c r="U1023" s="10" t="b">
        <v>0</v>
      </c>
      <c r="V1023" s="10" t="b">
        <v>0</v>
      </c>
      <c r="W1023" s="25"/>
      <c r="X1023" s="11"/>
      <c r="Y1023" s="26"/>
      <c r="Z1023" s="12"/>
      <c r="AA1023" s="51"/>
      <c r="AB1023" s="4"/>
      <c r="AC1023" t="str">
        <f t="shared" si="76"/>
        <v>NO</v>
      </c>
      <c r="AD1023" t="str">
        <f t="shared" si="77"/>
        <v>Material</v>
      </c>
      <c r="AE1023" t="str">
        <f t="shared" si="78"/>
        <v>+Cartridge</v>
      </c>
      <c r="AF1023" t="str">
        <f t="shared" si="79"/>
        <v>Material+Cartridge</v>
      </c>
    </row>
    <row r="1024" spans="1:32" x14ac:dyDescent="0.25">
      <c r="A1024" s="13" t="str">
        <f t="shared" si="75"/>
        <v>77356-10</v>
      </c>
      <c r="B1024" s="50">
        <v>77356</v>
      </c>
      <c r="C1024" s="51" t="s">
        <v>422</v>
      </c>
      <c r="D1024" s="50">
        <v>10</v>
      </c>
      <c r="E1024" s="52">
        <v>1</v>
      </c>
      <c r="F1024" s="53" t="s">
        <v>18</v>
      </c>
      <c r="G1024" s="53">
        <v>43507</v>
      </c>
      <c r="H1024" s="54">
        <v>1</v>
      </c>
      <c r="I1024" s="52">
        <v>18</v>
      </c>
      <c r="J1024" s="51" t="s">
        <v>20</v>
      </c>
      <c r="K1024" s="51"/>
      <c r="L1024" s="51" t="b">
        <v>0</v>
      </c>
      <c r="M1024" s="13"/>
      <c r="N1024" s="13" t="s">
        <v>126</v>
      </c>
      <c r="O1024" s="13" t="s">
        <v>143</v>
      </c>
      <c r="P1024" s="13" t="s">
        <v>143</v>
      </c>
      <c r="Q1024" s="13"/>
      <c r="R1024" s="13"/>
      <c r="S1024" s="13" t="s">
        <v>126</v>
      </c>
      <c r="T1024" s="15" t="s">
        <v>125</v>
      </c>
      <c r="U1024" s="15" t="b">
        <v>0</v>
      </c>
      <c r="V1024" s="15" t="b">
        <v>0</v>
      </c>
      <c r="W1024" s="23"/>
      <c r="X1024" s="16"/>
      <c r="Y1024" s="24"/>
      <c r="Z1024" s="17"/>
      <c r="AA1024" s="51"/>
      <c r="AB1024" s="4"/>
      <c r="AC1024" t="str">
        <f t="shared" si="76"/>
        <v>NO</v>
      </c>
      <c r="AD1024" t="str">
        <f t="shared" si="77"/>
        <v/>
      </c>
      <c r="AE1024" t="str">
        <f t="shared" si="78"/>
        <v>+Cartridge</v>
      </c>
      <c r="AF1024" t="str">
        <f t="shared" si="79"/>
        <v>+Cartridge</v>
      </c>
    </row>
    <row r="1025" spans="1:32" x14ac:dyDescent="0.25">
      <c r="A1025" s="3" t="str">
        <f t="shared" ref="A1025:A1088" si="80">_xlfn.CONCAT(B1025,"-",D1025)</f>
        <v>77356-1</v>
      </c>
      <c r="B1025" s="50">
        <v>77356</v>
      </c>
      <c r="C1025" s="51" t="s">
        <v>3151</v>
      </c>
      <c r="D1025" s="50">
        <v>1</v>
      </c>
      <c r="E1025" s="52">
        <v>1</v>
      </c>
      <c r="F1025" s="53" t="s">
        <v>18</v>
      </c>
      <c r="G1025" s="53">
        <v>43507</v>
      </c>
      <c r="H1025" s="54">
        <v>1</v>
      </c>
      <c r="I1025" s="52">
        <v>18</v>
      </c>
      <c r="J1025" s="51" t="s">
        <v>31</v>
      </c>
      <c r="K1025" s="51"/>
      <c r="L1025" s="51" t="b">
        <v>0</v>
      </c>
      <c r="M1025" s="3"/>
      <c r="N1025" s="3" t="s">
        <v>126</v>
      </c>
      <c r="O1025" s="3"/>
      <c r="P1025" s="3"/>
      <c r="Q1025" s="3"/>
      <c r="R1025" s="3"/>
      <c r="S1025" s="3" t="s">
        <v>126</v>
      </c>
      <c r="T1025" s="10" t="s">
        <v>130</v>
      </c>
      <c r="U1025" s="10" t="b">
        <v>0</v>
      </c>
      <c r="V1025" s="10" t="b">
        <v>0</v>
      </c>
      <c r="W1025" s="25"/>
      <c r="X1025" s="11"/>
      <c r="Y1025" s="26"/>
      <c r="Z1025" s="12"/>
      <c r="AA1025" s="51"/>
      <c r="AB1025" s="4"/>
      <c r="AC1025" t="str">
        <f t="shared" si="76"/>
        <v>NO</v>
      </c>
      <c r="AD1025" t="str">
        <f t="shared" si="77"/>
        <v/>
      </c>
      <c r="AE1025" t="str">
        <f t="shared" si="78"/>
        <v>+Cartridge</v>
      </c>
      <c r="AF1025" t="str">
        <f t="shared" si="79"/>
        <v>+Cartridge</v>
      </c>
    </row>
    <row r="1026" spans="1:32" x14ac:dyDescent="0.25">
      <c r="A1026" s="13" t="str">
        <f t="shared" si="80"/>
        <v>77356-11</v>
      </c>
      <c r="B1026" s="50">
        <v>77356</v>
      </c>
      <c r="C1026" s="51" t="s">
        <v>417</v>
      </c>
      <c r="D1026" s="50">
        <v>11</v>
      </c>
      <c r="E1026" s="52">
        <v>1</v>
      </c>
      <c r="F1026" s="53" t="s">
        <v>18</v>
      </c>
      <c r="G1026" s="53">
        <v>43507</v>
      </c>
      <c r="H1026" s="54">
        <v>1</v>
      </c>
      <c r="I1026" s="52">
        <v>18</v>
      </c>
      <c r="J1026" s="51" t="s">
        <v>20</v>
      </c>
      <c r="K1026" s="51"/>
      <c r="L1026" s="51" t="b">
        <v>0</v>
      </c>
      <c r="M1026" s="13"/>
      <c r="N1026" s="13" t="s">
        <v>126</v>
      </c>
      <c r="O1026" s="13" t="s">
        <v>143</v>
      </c>
      <c r="P1026" s="13" t="s">
        <v>143</v>
      </c>
      <c r="Q1026" s="13"/>
      <c r="R1026" s="13"/>
      <c r="S1026" s="13" t="s">
        <v>126</v>
      </c>
      <c r="T1026" s="15" t="s">
        <v>125</v>
      </c>
      <c r="U1026" s="15" t="b">
        <v>0</v>
      </c>
      <c r="V1026" s="15" t="b">
        <v>0</v>
      </c>
      <c r="W1026" s="23"/>
      <c r="X1026" s="16"/>
      <c r="Y1026" s="24"/>
      <c r="Z1026" s="17"/>
      <c r="AA1026" s="51"/>
      <c r="AB1026" s="4"/>
      <c r="AC1026" t="str">
        <f t="shared" ref="AC1026:AC1089" si="81">IF(AND(OR(N1026="yes",N1026="NA"),OR(P1026="yes",P1026="NA",P1026="Done"),OR(Q1026="yes",Q1026="NA")),"OK","NO")</f>
        <v>NO</v>
      </c>
      <c r="AD1026" t="str">
        <f t="shared" ref="AD1026:AD1089" si="82">IF(OR(N1026="",N1026="NO"),"Material","")</f>
        <v/>
      </c>
      <c r="AE1026" t="str">
        <f t="shared" ref="AE1026:AE1089" si="83">IF(OR(Q1026="",Q1026="NO"),"+Cartridge","")</f>
        <v>+Cartridge</v>
      </c>
      <c r="AF1026" t="str">
        <f t="shared" ref="AF1026:AF1089" si="84">_xlfn.CONCAT(AD1026,AE1026)</f>
        <v>+Cartridge</v>
      </c>
    </row>
    <row r="1027" spans="1:32" x14ac:dyDescent="0.25">
      <c r="A1027" s="3" t="str">
        <f t="shared" si="80"/>
        <v>77356-12</v>
      </c>
      <c r="B1027" s="50">
        <v>77356</v>
      </c>
      <c r="C1027" s="51" t="s">
        <v>3152</v>
      </c>
      <c r="D1027" s="50">
        <v>12</v>
      </c>
      <c r="E1027" s="52">
        <v>1</v>
      </c>
      <c r="F1027" s="53" t="s">
        <v>18</v>
      </c>
      <c r="G1027" s="53">
        <v>43507</v>
      </c>
      <c r="H1027" s="54">
        <v>1</v>
      </c>
      <c r="I1027" s="52">
        <v>18</v>
      </c>
      <c r="J1027" s="51" t="s">
        <v>20</v>
      </c>
      <c r="K1027" s="51"/>
      <c r="L1027" s="51" t="b">
        <v>0</v>
      </c>
      <c r="M1027" s="3"/>
      <c r="N1027" s="3" t="s">
        <v>126</v>
      </c>
      <c r="O1027" s="3" t="s">
        <v>143</v>
      </c>
      <c r="P1027" s="3" t="s">
        <v>143</v>
      </c>
      <c r="Q1027" s="3"/>
      <c r="R1027" s="3"/>
      <c r="S1027" s="3" t="s">
        <v>126</v>
      </c>
      <c r="T1027" s="10" t="s">
        <v>125</v>
      </c>
      <c r="U1027" s="10" t="b">
        <v>0</v>
      </c>
      <c r="V1027" s="10" t="b">
        <v>0</v>
      </c>
      <c r="W1027" s="25"/>
      <c r="X1027" s="11"/>
      <c r="Y1027" s="26"/>
      <c r="Z1027" s="12"/>
      <c r="AA1027" s="51"/>
      <c r="AB1027" s="4"/>
      <c r="AC1027" t="str">
        <f t="shared" si="81"/>
        <v>NO</v>
      </c>
      <c r="AD1027" t="str">
        <f t="shared" si="82"/>
        <v/>
      </c>
      <c r="AE1027" t="str">
        <f t="shared" si="83"/>
        <v>+Cartridge</v>
      </c>
      <c r="AF1027" t="str">
        <f t="shared" si="84"/>
        <v>+Cartridge</v>
      </c>
    </row>
    <row r="1028" spans="1:32" x14ac:dyDescent="0.25">
      <c r="A1028" s="13" t="str">
        <f t="shared" si="80"/>
        <v>77356-13</v>
      </c>
      <c r="B1028" s="50">
        <v>77356</v>
      </c>
      <c r="C1028" s="51" t="s">
        <v>3153</v>
      </c>
      <c r="D1028" s="50">
        <v>13</v>
      </c>
      <c r="E1028" s="52">
        <v>1</v>
      </c>
      <c r="F1028" s="53" t="s">
        <v>18</v>
      </c>
      <c r="G1028" s="53">
        <v>43507</v>
      </c>
      <c r="H1028" s="54">
        <v>1</v>
      </c>
      <c r="I1028" s="52">
        <v>18</v>
      </c>
      <c r="J1028" s="51" t="s">
        <v>20</v>
      </c>
      <c r="K1028" s="51"/>
      <c r="L1028" s="51" t="b">
        <v>0</v>
      </c>
      <c r="M1028" s="13"/>
      <c r="N1028" s="13" t="s">
        <v>126</v>
      </c>
      <c r="O1028" s="13" t="s">
        <v>143</v>
      </c>
      <c r="P1028" s="13" t="s">
        <v>143</v>
      </c>
      <c r="Q1028" s="13"/>
      <c r="R1028" s="13"/>
      <c r="S1028" s="13" t="s">
        <v>126</v>
      </c>
      <c r="T1028" s="15" t="s">
        <v>125</v>
      </c>
      <c r="U1028" s="15" t="b">
        <v>0</v>
      </c>
      <c r="V1028" s="15" t="b">
        <v>0</v>
      </c>
      <c r="W1028" s="23"/>
      <c r="X1028" s="16"/>
      <c r="Y1028" s="24"/>
      <c r="Z1028" s="17"/>
      <c r="AA1028" s="51"/>
      <c r="AB1028" s="4"/>
      <c r="AC1028" t="str">
        <f t="shared" si="81"/>
        <v>NO</v>
      </c>
      <c r="AD1028" t="str">
        <f t="shared" si="82"/>
        <v/>
      </c>
      <c r="AE1028" t="str">
        <f t="shared" si="83"/>
        <v>+Cartridge</v>
      </c>
      <c r="AF1028" t="str">
        <f t="shared" si="84"/>
        <v>+Cartridge</v>
      </c>
    </row>
    <row r="1029" spans="1:32" x14ac:dyDescent="0.25">
      <c r="A1029" s="3" t="str">
        <f t="shared" si="80"/>
        <v>77356-14</v>
      </c>
      <c r="B1029" s="50">
        <v>77356</v>
      </c>
      <c r="C1029" s="51" t="s">
        <v>3154</v>
      </c>
      <c r="D1029" s="50">
        <v>14</v>
      </c>
      <c r="E1029" s="52">
        <v>1</v>
      </c>
      <c r="F1029" s="53" t="s">
        <v>18</v>
      </c>
      <c r="G1029" s="53">
        <v>43507</v>
      </c>
      <c r="H1029" s="54">
        <v>1</v>
      </c>
      <c r="I1029" s="52">
        <v>18</v>
      </c>
      <c r="J1029" s="51" t="s">
        <v>20</v>
      </c>
      <c r="K1029" s="51"/>
      <c r="L1029" s="51" t="b">
        <v>0</v>
      </c>
      <c r="M1029" s="3"/>
      <c r="N1029" s="3" t="s">
        <v>126</v>
      </c>
      <c r="O1029" s="3" t="s">
        <v>143</v>
      </c>
      <c r="P1029" s="3" t="s">
        <v>143</v>
      </c>
      <c r="Q1029" s="3"/>
      <c r="R1029" s="3"/>
      <c r="S1029" s="3" t="s">
        <v>126</v>
      </c>
      <c r="T1029" s="10" t="s">
        <v>125</v>
      </c>
      <c r="U1029" s="10" t="b">
        <v>0</v>
      </c>
      <c r="V1029" s="10" t="b">
        <v>0</v>
      </c>
      <c r="W1029" s="25"/>
      <c r="X1029" s="11"/>
      <c r="Y1029" s="26"/>
      <c r="Z1029" s="12"/>
      <c r="AA1029" s="51"/>
      <c r="AB1029" s="4"/>
      <c r="AC1029" t="str">
        <f t="shared" si="81"/>
        <v>NO</v>
      </c>
      <c r="AD1029" t="str">
        <f t="shared" si="82"/>
        <v/>
      </c>
      <c r="AE1029" t="str">
        <f t="shared" si="83"/>
        <v>+Cartridge</v>
      </c>
      <c r="AF1029" t="str">
        <f t="shared" si="84"/>
        <v>+Cartridge</v>
      </c>
    </row>
    <row r="1030" spans="1:32" x14ac:dyDescent="0.25">
      <c r="A1030" s="13" t="str">
        <f t="shared" si="80"/>
        <v>77356-15</v>
      </c>
      <c r="B1030" s="50">
        <v>77356</v>
      </c>
      <c r="C1030" s="51" t="s">
        <v>3155</v>
      </c>
      <c r="D1030" s="50">
        <v>15</v>
      </c>
      <c r="E1030" s="52">
        <v>1</v>
      </c>
      <c r="F1030" s="53" t="s">
        <v>18</v>
      </c>
      <c r="G1030" s="53">
        <v>43507</v>
      </c>
      <c r="H1030" s="54">
        <v>2</v>
      </c>
      <c r="I1030" s="52">
        <v>18</v>
      </c>
      <c r="J1030" s="51" t="s">
        <v>20</v>
      </c>
      <c r="K1030" s="51"/>
      <c r="L1030" s="51" t="b">
        <v>0</v>
      </c>
      <c r="M1030" s="13"/>
      <c r="N1030" s="13" t="s">
        <v>126</v>
      </c>
      <c r="O1030" s="13" t="s">
        <v>143</v>
      </c>
      <c r="P1030" s="13" t="s">
        <v>143</v>
      </c>
      <c r="Q1030" s="13"/>
      <c r="R1030" s="13"/>
      <c r="S1030" s="13" t="s">
        <v>126</v>
      </c>
      <c r="T1030" s="15" t="s">
        <v>125</v>
      </c>
      <c r="U1030" s="15" t="b">
        <v>0</v>
      </c>
      <c r="V1030" s="15" t="b">
        <v>0</v>
      </c>
      <c r="W1030" s="23"/>
      <c r="X1030" s="16"/>
      <c r="Y1030" s="24"/>
      <c r="Z1030" s="17"/>
      <c r="AA1030" s="51"/>
      <c r="AB1030" s="4"/>
      <c r="AC1030" t="str">
        <f t="shared" si="81"/>
        <v>NO</v>
      </c>
      <c r="AD1030" t="str">
        <f t="shared" si="82"/>
        <v/>
      </c>
      <c r="AE1030" t="str">
        <f t="shared" si="83"/>
        <v>+Cartridge</v>
      </c>
      <c r="AF1030" t="str">
        <f t="shared" si="84"/>
        <v>+Cartridge</v>
      </c>
    </row>
    <row r="1031" spans="1:32" x14ac:dyDescent="0.25">
      <c r="A1031" s="3" t="str">
        <f t="shared" si="80"/>
        <v>77356-16</v>
      </c>
      <c r="B1031" s="50">
        <v>77356</v>
      </c>
      <c r="C1031" s="51" t="s">
        <v>3156</v>
      </c>
      <c r="D1031" s="50">
        <v>16</v>
      </c>
      <c r="E1031" s="52">
        <v>1</v>
      </c>
      <c r="F1031" s="53" t="s">
        <v>18</v>
      </c>
      <c r="G1031" s="53">
        <v>43507</v>
      </c>
      <c r="H1031" s="54">
        <v>2</v>
      </c>
      <c r="I1031" s="52">
        <v>18</v>
      </c>
      <c r="J1031" s="51" t="s">
        <v>20</v>
      </c>
      <c r="K1031" s="51"/>
      <c r="L1031" s="51" t="b">
        <v>0</v>
      </c>
      <c r="M1031" s="3"/>
      <c r="N1031" s="3" t="s">
        <v>126</v>
      </c>
      <c r="O1031" s="3" t="s">
        <v>143</v>
      </c>
      <c r="P1031" s="3" t="s">
        <v>143</v>
      </c>
      <c r="Q1031" s="3"/>
      <c r="R1031" s="3"/>
      <c r="S1031" s="3" t="s">
        <v>126</v>
      </c>
      <c r="T1031" s="10" t="s">
        <v>125</v>
      </c>
      <c r="U1031" s="10" t="b">
        <v>0</v>
      </c>
      <c r="V1031" s="10" t="b">
        <v>0</v>
      </c>
      <c r="W1031" s="25"/>
      <c r="X1031" s="11"/>
      <c r="Y1031" s="26"/>
      <c r="Z1031" s="12"/>
      <c r="AA1031" s="51"/>
      <c r="AB1031" s="4"/>
      <c r="AC1031" t="str">
        <f t="shared" si="81"/>
        <v>NO</v>
      </c>
      <c r="AD1031" t="str">
        <f t="shared" si="82"/>
        <v/>
      </c>
      <c r="AE1031" t="str">
        <f t="shared" si="83"/>
        <v>+Cartridge</v>
      </c>
      <c r="AF1031" t="str">
        <f t="shared" si="84"/>
        <v>+Cartridge</v>
      </c>
    </row>
    <row r="1032" spans="1:32" x14ac:dyDescent="0.25">
      <c r="A1032" s="13" t="str">
        <f t="shared" si="80"/>
        <v>77356-17</v>
      </c>
      <c r="B1032" s="50">
        <v>77356</v>
      </c>
      <c r="C1032" s="51" t="s">
        <v>3155</v>
      </c>
      <c r="D1032" s="50">
        <v>17</v>
      </c>
      <c r="E1032" s="52">
        <v>1</v>
      </c>
      <c r="F1032" s="53" t="s">
        <v>18</v>
      </c>
      <c r="G1032" s="53">
        <v>43507</v>
      </c>
      <c r="H1032" s="54">
        <v>2</v>
      </c>
      <c r="I1032" s="52">
        <v>18</v>
      </c>
      <c r="J1032" s="51" t="s">
        <v>20</v>
      </c>
      <c r="K1032" s="51"/>
      <c r="L1032" s="51" t="b">
        <v>0</v>
      </c>
      <c r="M1032" s="13"/>
      <c r="N1032" s="13" t="s">
        <v>126</v>
      </c>
      <c r="O1032" s="13" t="s">
        <v>143</v>
      </c>
      <c r="P1032" s="13" t="s">
        <v>143</v>
      </c>
      <c r="Q1032" s="13"/>
      <c r="R1032" s="13"/>
      <c r="S1032" s="13" t="s">
        <v>126</v>
      </c>
      <c r="T1032" s="15" t="s">
        <v>125</v>
      </c>
      <c r="U1032" s="15" t="b">
        <v>0</v>
      </c>
      <c r="V1032" s="15" t="b">
        <v>0</v>
      </c>
      <c r="W1032" s="23"/>
      <c r="X1032" s="16"/>
      <c r="Y1032" s="24"/>
      <c r="Z1032" s="17"/>
      <c r="AA1032" s="51"/>
      <c r="AB1032" s="4"/>
      <c r="AC1032" t="str">
        <f t="shared" si="81"/>
        <v>NO</v>
      </c>
      <c r="AD1032" t="str">
        <f t="shared" si="82"/>
        <v/>
      </c>
      <c r="AE1032" t="str">
        <f t="shared" si="83"/>
        <v>+Cartridge</v>
      </c>
      <c r="AF1032" t="str">
        <f t="shared" si="84"/>
        <v>+Cartridge</v>
      </c>
    </row>
    <row r="1033" spans="1:32" x14ac:dyDescent="0.25">
      <c r="A1033" s="3" t="str">
        <f t="shared" si="80"/>
        <v>77356-18</v>
      </c>
      <c r="B1033" s="50">
        <v>77356</v>
      </c>
      <c r="C1033" s="51" t="s">
        <v>3157</v>
      </c>
      <c r="D1033" s="50">
        <v>18</v>
      </c>
      <c r="E1033" s="52">
        <v>1</v>
      </c>
      <c r="F1033" s="53" t="s">
        <v>18</v>
      </c>
      <c r="G1033" s="53">
        <v>43507</v>
      </c>
      <c r="H1033" s="54">
        <v>2</v>
      </c>
      <c r="I1033" s="52">
        <v>18</v>
      </c>
      <c r="J1033" s="51" t="s">
        <v>20</v>
      </c>
      <c r="K1033" s="51"/>
      <c r="L1033" s="51" t="b">
        <v>0</v>
      </c>
      <c r="M1033" s="3"/>
      <c r="N1033" s="3" t="s">
        <v>126</v>
      </c>
      <c r="O1033" s="3" t="s">
        <v>143</v>
      </c>
      <c r="P1033" s="3" t="s">
        <v>143</v>
      </c>
      <c r="Q1033" s="3"/>
      <c r="R1033" s="3"/>
      <c r="S1033" s="3" t="s">
        <v>126</v>
      </c>
      <c r="T1033" s="10" t="s">
        <v>125</v>
      </c>
      <c r="U1033" s="10" t="b">
        <v>0</v>
      </c>
      <c r="V1033" s="10" t="b">
        <v>0</v>
      </c>
      <c r="W1033" s="25"/>
      <c r="X1033" s="11"/>
      <c r="Y1033" s="26"/>
      <c r="Z1033" s="12"/>
      <c r="AA1033" s="51"/>
      <c r="AB1033" s="4"/>
      <c r="AC1033" t="str">
        <f t="shared" si="81"/>
        <v>NO</v>
      </c>
      <c r="AD1033" t="str">
        <f t="shared" si="82"/>
        <v/>
      </c>
      <c r="AE1033" t="str">
        <f t="shared" si="83"/>
        <v>+Cartridge</v>
      </c>
      <c r="AF1033" t="str">
        <f t="shared" si="84"/>
        <v>+Cartridge</v>
      </c>
    </row>
    <row r="1034" spans="1:32" x14ac:dyDescent="0.25">
      <c r="A1034" s="13" t="str">
        <f t="shared" si="80"/>
        <v>77356-19</v>
      </c>
      <c r="B1034" s="50">
        <v>77356</v>
      </c>
      <c r="C1034" s="51" t="s">
        <v>3157</v>
      </c>
      <c r="D1034" s="50">
        <v>19</v>
      </c>
      <c r="E1034" s="52">
        <v>1</v>
      </c>
      <c r="F1034" s="53" t="s">
        <v>18</v>
      </c>
      <c r="G1034" s="53">
        <v>43507</v>
      </c>
      <c r="H1034" s="54">
        <v>2</v>
      </c>
      <c r="I1034" s="52">
        <v>18</v>
      </c>
      <c r="J1034" s="51" t="s">
        <v>20</v>
      </c>
      <c r="K1034" s="51"/>
      <c r="L1034" s="51" t="b">
        <v>0</v>
      </c>
      <c r="M1034" s="13"/>
      <c r="N1034" s="13" t="s">
        <v>126</v>
      </c>
      <c r="O1034" s="13" t="s">
        <v>143</v>
      </c>
      <c r="P1034" s="13" t="s">
        <v>143</v>
      </c>
      <c r="Q1034" s="13"/>
      <c r="R1034" s="13"/>
      <c r="S1034" s="13" t="s">
        <v>126</v>
      </c>
      <c r="T1034" s="15" t="s">
        <v>125</v>
      </c>
      <c r="U1034" s="15" t="b">
        <v>0</v>
      </c>
      <c r="V1034" s="15" t="b">
        <v>0</v>
      </c>
      <c r="W1034" s="23"/>
      <c r="X1034" s="16"/>
      <c r="Y1034" s="24"/>
      <c r="Z1034" s="17"/>
      <c r="AA1034" s="51"/>
      <c r="AB1034" s="4"/>
      <c r="AC1034" t="str">
        <f t="shared" si="81"/>
        <v>NO</v>
      </c>
      <c r="AD1034" t="str">
        <f t="shared" si="82"/>
        <v/>
      </c>
      <c r="AE1034" t="str">
        <f t="shared" si="83"/>
        <v>+Cartridge</v>
      </c>
      <c r="AF1034" t="str">
        <f t="shared" si="84"/>
        <v>+Cartridge</v>
      </c>
    </row>
    <row r="1035" spans="1:32" x14ac:dyDescent="0.25">
      <c r="A1035" s="3" t="str">
        <f t="shared" si="80"/>
        <v>77356-20</v>
      </c>
      <c r="B1035" s="50">
        <v>77356</v>
      </c>
      <c r="C1035" s="51" t="s">
        <v>3150</v>
      </c>
      <c r="D1035" s="50">
        <v>20</v>
      </c>
      <c r="E1035" s="52">
        <v>1</v>
      </c>
      <c r="F1035" s="53" t="s">
        <v>18</v>
      </c>
      <c r="G1035" s="53">
        <v>43507</v>
      </c>
      <c r="H1035" s="54">
        <v>2</v>
      </c>
      <c r="I1035" s="52">
        <v>18</v>
      </c>
      <c r="J1035" s="51" t="s">
        <v>20</v>
      </c>
      <c r="K1035" s="51"/>
      <c r="L1035" s="51" t="b">
        <v>0</v>
      </c>
      <c r="M1035" s="3"/>
      <c r="N1035" s="3" t="s">
        <v>126</v>
      </c>
      <c r="O1035" s="3" t="s">
        <v>143</v>
      </c>
      <c r="P1035" s="3" t="s">
        <v>143</v>
      </c>
      <c r="Q1035" s="3"/>
      <c r="R1035" s="3"/>
      <c r="S1035" s="3" t="s">
        <v>126</v>
      </c>
      <c r="T1035" s="10" t="s">
        <v>125</v>
      </c>
      <c r="U1035" s="10" t="b">
        <v>0</v>
      </c>
      <c r="V1035" s="10" t="b">
        <v>0</v>
      </c>
      <c r="W1035" s="25"/>
      <c r="X1035" s="11"/>
      <c r="Y1035" s="26"/>
      <c r="Z1035" s="12"/>
      <c r="AA1035" s="51"/>
      <c r="AB1035" s="4"/>
      <c r="AC1035" t="str">
        <f t="shared" si="81"/>
        <v>NO</v>
      </c>
      <c r="AD1035" t="str">
        <f t="shared" si="82"/>
        <v/>
      </c>
      <c r="AE1035" t="str">
        <f t="shared" si="83"/>
        <v>+Cartridge</v>
      </c>
      <c r="AF1035" t="str">
        <f t="shared" si="84"/>
        <v>+Cartridge</v>
      </c>
    </row>
    <row r="1036" spans="1:32" x14ac:dyDescent="0.25">
      <c r="A1036" s="13" t="str">
        <f t="shared" si="80"/>
        <v>77356-2</v>
      </c>
      <c r="B1036" s="50">
        <v>77356</v>
      </c>
      <c r="C1036" s="51" t="s">
        <v>418</v>
      </c>
      <c r="D1036" s="50">
        <v>2</v>
      </c>
      <c r="E1036" s="52">
        <v>1</v>
      </c>
      <c r="F1036" s="53" t="s">
        <v>18</v>
      </c>
      <c r="G1036" s="53">
        <v>43507</v>
      </c>
      <c r="H1036" s="54">
        <v>1</v>
      </c>
      <c r="I1036" s="52">
        <v>18</v>
      </c>
      <c r="J1036" s="51" t="s">
        <v>31</v>
      </c>
      <c r="K1036" s="51"/>
      <c r="L1036" s="51" t="b">
        <v>0</v>
      </c>
      <c r="M1036" s="13"/>
      <c r="N1036" s="13" t="s">
        <v>126</v>
      </c>
      <c r="O1036" s="13"/>
      <c r="P1036" s="13"/>
      <c r="Q1036" s="13"/>
      <c r="R1036" s="13"/>
      <c r="S1036" s="13" t="s">
        <v>126</v>
      </c>
      <c r="T1036" s="15" t="s">
        <v>130</v>
      </c>
      <c r="U1036" s="15" t="b">
        <v>0</v>
      </c>
      <c r="V1036" s="15" t="b">
        <v>0</v>
      </c>
      <c r="W1036" s="23"/>
      <c r="X1036" s="16"/>
      <c r="Y1036" s="24"/>
      <c r="Z1036" s="17"/>
      <c r="AA1036" s="51"/>
      <c r="AB1036" s="4"/>
      <c r="AC1036" t="str">
        <f t="shared" si="81"/>
        <v>NO</v>
      </c>
      <c r="AD1036" t="str">
        <f t="shared" si="82"/>
        <v/>
      </c>
      <c r="AE1036" t="str">
        <f t="shared" si="83"/>
        <v>+Cartridge</v>
      </c>
      <c r="AF1036" t="str">
        <f t="shared" si="84"/>
        <v>+Cartridge</v>
      </c>
    </row>
    <row r="1037" spans="1:32" x14ac:dyDescent="0.25">
      <c r="A1037" s="3" t="str">
        <f t="shared" si="80"/>
        <v>77356-21</v>
      </c>
      <c r="B1037" s="50">
        <v>77356</v>
      </c>
      <c r="C1037" s="51" t="s">
        <v>3158</v>
      </c>
      <c r="D1037" s="50">
        <v>21</v>
      </c>
      <c r="E1037" s="52">
        <v>1</v>
      </c>
      <c r="F1037" s="53" t="s">
        <v>18</v>
      </c>
      <c r="G1037" s="53">
        <v>43507</v>
      </c>
      <c r="H1037" s="54">
        <v>3</v>
      </c>
      <c r="I1037" s="52">
        <v>18</v>
      </c>
      <c r="J1037" s="51" t="s">
        <v>20</v>
      </c>
      <c r="K1037" s="51"/>
      <c r="L1037" s="51" t="b">
        <v>0</v>
      </c>
      <c r="M1037" s="3"/>
      <c r="N1037" s="3" t="s">
        <v>126</v>
      </c>
      <c r="O1037" s="3" t="s">
        <v>143</v>
      </c>
      <c r="P1037" s="3" t="s">
        <v>143</v>
      </c>
      <c r="Q1037" s="3"/>
      <c r="R1037" s="3"/>
      <c r="S1037" s="3" t="s">
        <v>126</v>
      </c>
      <c r="T1037" s="10" t="s">
        <v>125</v>
      </c>
      <c r="U1037" s="10" t="b">
        <v>0</v>
      </c>
      <c r="V1037" s="10" t="b">
        <v>0</v>
      </c>
      <c r="W1037" s="25"/>
      <c r="X1037" s="11"/>
      <c r="Y1037" s="26"/>
      <c r="Z1037" s="12"/>
      <c r="AA1037" s="51"/>
      <c r="AB1037" s="4"/>
      <c r="AC1037" t="str">
        <f t="shared" si="81"/>
        <v>NO</v>
      </c>
      <c r="AD1037" t="str">
        <f t="shared" si="82"/>
        <v/>
      </c>
      <c r="AE1037" t="str">
        <f t="shared" si="83"/>
        <v>+Cartridge</v>
      </c>
      <c r="AF1037" t="str">
        <f t="shared" si="84"/>
        <v>+Cartridge</v>
      </c>
    </row>
    <row r="1038" spans="1:32" x14ac:dyDescent="0.25">
      <c r="A1038" s="13" t="str">
        <f t="shared" si="80"/>
        <v>77356-22</v>
      </c>
      <c r="B1038" s="50">
        <v>77356</v>
      </c>
      <c r="C1038" s="51" t="s">
        <v>3159</v>
      </c>
      <c r="D1038" s="50">
        <v>22</v>
      </c>
      <c r="E1038" s="52">
        <v>1</v>
      </c>
      <c r="F1038" s="53" t="s">
        <v>18</v>
      </c>
      <c r="G1038" s="53">
        <v>43507</v>
      </c>
      <c r="H1038" s="54">
        <v>3</v>
      </c>
      <c r="I1038" s="52">
        <v>18</v>
      </c>
      <c r="J1038" s="51" t="s">
        <v>20</v>
      </c>
      <c r="K1038" s="51"/>
      <c r="L1038" s="51" t="b">
        <v>0</v>
      </c>
      <c r="M1038" s="13"/>
      <c r="N1038" s="13" t="s">
        <v>126</v>
      </c>
      <c r="O1038" s="13" t="s">
        <v>143</v>
      </c>
      <c r="P1038" s="13" t="s">
        <v>143</v>
      </c>
      <c r="Q1038" s="13"/>
      <c r="R1038" s="13"/>
      <c r="S1038" s="13" t="s">
        <v>126</v>
      </c>
      <c r="T1038" s="15" t="s">
        <v>125</v>
      </c>
      <c r="U1038" s="15" t="b">
        <v>0</v>
      </c>
      <c r="V1038" s="15" t="b">
        <v>0</v>
      </c>
      <c r="W1038" s="23"/>
      <c r="X1038" s="16"/>
      <c r="Y1038" s="24"/>
      <c r="Z1038" s="17"/>
      <c r="AA1038" s="51"/>
      <c r="AB1038" s="4"/>
      <c r="AC1038" t="str">
        <f t="shared" si="81"/>
        <v>NO</v>
      </c>
      <c r="AD1038" t="str">
        <f t="shared" si="82"/>
        <v/>
      </c>
      <c r="AE1038" t="str">
        <f t="shared" si="83"/>
        <v>+Cartridge</v>
      </c>
      <c r="AF1038" t="str">
        <f t="shared" si="84"/>
        <v>+Cartridge</v>
      </c>
    </row>
    <row r="1039" spans="1:32" x14ac:dyDescent="0.25">
      <c r="A1039" s="3" t="str">
        <f t="shared" si="80"/>
        <v>77356-23</v>
      </c>
      <c r="B1039" s="50">
        <v>77356</v>
      </c>
      <c r="C1039" s="51" t="s">
        <v>3160</v>
      </c>
      <c r="D1039" s="50">
        <v>23</v>
      </c>
      <c r="E1039" s="52">
        <v>1</v>
      </c>
      <c r="F1039" s="53" t="s">
        <v>18</v>
      </c>
      <c r="G1039" s="53">
        <v>43507</v>
      </c>
      <c r="H1039" s="54">
        <v>5</v>
      </c>
      <c r="I1039" s="52">
        <v>18</v>
      </c>
      <c r="J1039" s="51" t="s">
        <v>20</v>
      </c>
      <c r="K1039" s="51"/>
      <c r="L1039" s="51" t="b">
        <v>0</v>
      </c>
      <c r="M1039" s="3"/>
      <c r="N1039" s="3" t="s">
        <v>126</v>
      </c>
      <c r="O1039" s="3" t="s">
        <v>143</v>
      </c>
      <c r="P1039" s="3" t="s">
        <v>143</v>
      </c>
      <c r="Q1039" s="3"/>
      <c r="R1039" s="3"/>
      <c r="S1039" s="3" t="s">
        <v>126</v>
      </c>
      <c r="T1039" s="10" t="s">
        <v>125</v>
      </c>
      <c r="U1039" s="10" t="b">
        <v>0</v>
      </c>
      <c r="V1039" s="10" t="b">
        <v>0</v>
      </c>
      <c r="W1039" s="25"/>
      <c r="X1039" s="11"/>
      <c r="Y1039" s="26"/>
      <c r="Z1039" s="12"/>
      <c r="AA1039" s="51"/>
      <c r="AB1039" s="4"/>
      <c r="AC1039" t="str">
        <f t="shared" si="81"/>
        <v>NO</v>
      </c>
      <c r="AD1039" t="str">
        <f t="shared" si="82"/>
        <v/>
      </c>
      <c r="AE1039" t="str">
        <f t="shared" si="83"/>
        <v>+Cartridge</v>
      </c>
      <c r="AF1039" t="str">
        <f t="shared" si="84"/>
        <v>+Cartridge</v>
      </c>
    </row>
    <row r="1040" spans="1:32" x14ac:dyDescent="0.25">
      <c r="A1040" s="13" t="str">
        <f t="shared" si="80"/>
        <v>77356-25</v>
      </c>
      <c r="B1040" s="50">
        <v>77356</v>
      </c>
      <c r="C1040" s="51" t="s">
        <v>3152</v>
      </c>
      <c r="D1040" s="50">
        <v>25</v>
      </c>
      <c r="E1040" s="52">
        <v>1</v>
      </c>
      <c r="F1040" s="53" t="s">
        <v>18</v>
      </c>
      <c r="G1040" s="53">
        <v>43507</v>
      </c>
      <c r="H1040" s="54">
        <v>1</v>
      </c>
      <c r="I1040" s="52">
        <v>18</v>
      </c>
      <c r="J1040" s="51" t="s">
        <v>20</v>
      </c>
      <c r="K1040" s="51"/>
      <c r="L1040" s="51" t="b">
        <v>0</v>
      </c>
      <c r="M1040" s="13"/>
      <c r="N1040" s="13" t="s">
        <v>126</v>
      </c>
      <c r="O1040" s="13" t="s">
        <v>143</v>
      </c>
      <c r="P1040" s="13" t="s">
        <v>143</v>
      </c>
      <c r="Q1040" s="13"/>
      <c r="R1040" s="13"/>
      <c r="S1040" s="13" t="s">
        <v>126</v>
      </c>
      <c r="T1040" s="15" t="s">
        <v>125</v>
      </c>
      <c r="U1040" s="15" t="b">
        <v>0</v>
      </c>
      <c r="V1040" s="15" t="b">
        <v>0</v>
      </c>
      <c r="W1040" s="23"/>
      <c r="X1040" s="16"/>
      <c r="Y1040" s="24"/>
      <c r="Z1040" s="17"/>
      <c r="AA1040" s="51"/>
      <c r="AB1040" s="4"/>
      <c r="AC1040" t="str">
        <f t="shared" si="81"/>
        <v>NO</v>
      </c>
      <c r="AD1040" t="str">
        <f t="shared" si="82"/>
        <v/>
      </c>
      <c r="AE1040" t="str">
        <f t="shared" si="83"/>
        <v>+Cartridge</v>
      </c>
      <c r="AF1040" t="str">
        <f t="shared" si="84"/>
        <v>+Cartridge</v>
      </c>
    </row>
    <row r="1041" spans="1:32" x14ac:dyDescent="0.25">
      <c r="A1041" s="3" t="str">
        <f t="shared" si="80"/>
        <v>77356-3</v>
      </c>
      <c r="B1041" s="50">
        <v>77356</v>
      </c>
      <c r="C1041" s="51" t="s">
        <v>3151</v>
      </c>
      <c r="D1041" s="50">
        <v>3</v>
      </c>
      <c r="E1041" s="52">
        <v>1</v>
      </c>
      <c r="F1041" s="53" t="s">
        <v>18</v>
      </c>
      <c r="G1041" s="53">
        <v>43507</v>
      </c>
      <c r="H1041" s="54">
        <v>1</v>
      </c>
      <c r="I1041" s="52">
        <v>18</v>
      </c>
      <c r="J1041" s="51" t="s">
        <v>31</v>
      </c>
      <c r="K1041" s="51"/>
      <c r="L1041" s="51" t="b">
        <v>0</v>
      </c>
      <c r="M1041" s="3"/>
      <c r="N1041" s="3" t="s">
        <v>126</v>
      </c>
      <c r="O1041" s="3"/>
      <c r="P1041" s="3"/>
      <c r="Q1041" s="3"/>
      <c r="R1041" s="3"/>
      <c r="S1041" s="3" t="s">
        <v>126</v>
      </c>
      <c r="T1041" s="10" t="s">
        <v>130</v>
      </c>
      <c r="U1041" s="10" t="b">
        <v>0</v>
      </c>
      <c r="V1041" s="10" t="b">
        <v>0</v>
      </c>
      <c r="W1041" s="25"/>
      <c r="X1041" s="11"/>
      <c r="Y1041" s="26"/>
      <c r="Z1041" s="12"/>
      <c r="AA1041" s="51"/>
      <c r="AB1041" s="4"/>
      <c r="AC1041" t="str">
        <f t="shared" si="81"/>
        <v>NO</v>
      </c>
      <c r="AD1041" t="str">
        <f t="shared" si="82"/>
        <v/>
      </c>
      <c r="AE1041" t="str">
        <f t="shared" si="83"/>
        <v>+Cartridge</v>
      </c>
      <c r="AF1041" t="str">
        <f t="shared" si="84"/>
        <v>+Cartridge</v>
      </c>
    </row>
    <row r="1042" spans="1:32" x14ac:dyDescent="0.25">
      <c r="A1042" s="13" t="str">
        <f t="shared" si="80"/>
        <v>77356-4</v>
      </c>
      <c r="B1042" s="50">
        <v>77356</v>
      </c>
      <c r="C1042" s="51" t="s">
        <v>422</v>
      </c>
      <c r="D1042" s="50">
        <v>4</v>
      </c>
      <c r="E1042" s="52">
        <v>1</v>
      </c>
      <c r="F1042" s="53" t="s">
        <v>18</v>
      </c>
      <c r="G1042" s="53">
        <v>43507</v>
      </c>
      <c r="H1042" s="54">
        <v>1</v>
      </c>
      <c r="I1042" s="52">
        <v>18</v>
      </c>
      <c r="J1042" s="51" t="s">
        <v>20</v>
      </c>
      <c r="K1042" s="51"/>
      <c r="L1042" s="51" t="b">
        <v>0</v>
      </c>
      <c r="M1042" s="13"/>
      <c r="N1042" s="13" t="s">
        <v>126</v>
      </c>
      <c r="O1042" s="13"/>
      <c r="P1042" s="13"/>
      <c r="Q1042" s="13"/>
      <c r="R1042" s="13"/>
      <c r="S1042" s="13" t="s">
        <v>126</v>
      </c>
      <c r="T1042" s="15" t="s">
        <v>130</v>
      </c>
      <c r="U1042" s="15" t="b">
        <v>0</v>
      </c>
      <c r="V1042" s="15" t="b">
        <v>0</v>
      </c>
      <c r="W1042" s="23"/>
      <c r="X1042" s="16"/>
      <c r="Y1042" s="24"/>
      <c r="Z1042" s="17"/>
      <c r="AA1042" s="51"/>
      <c r="AB1042" s="4"/>
      <c r="AC1042" t="str">
        <f t="shared" si="81"/>
        <v>NO</v>
      </c>
      <c r="AD1042" t="str">
        <f t="shared" si="82"/>
        <v/>
      </c>
      <c r="AE1042" t="str">
        <f t="shared" si="83"/>
        <v>+Cartridge</v>
      </c>
      <c r="AF1042" t="str">
        <f t="shared" si="84"/>
        <v>+Cartridge</v>
      </c>
    </row>
    <row r="1043" spans="1:32" x14ac:dyDescent="0.25">
      <c r="A1043" s="3" t="str">
        <f t="shared" si="80"/>
        <v>77356-5</v>
      </c>
      <c r="B1043" s="50">
        <v>77356</v>
      </c>
      <c r="C1043" s="51" t="s">
        <v>3161</v>
      </c>
      <c r="D1043" s="50">
        <v>5</v>
      </c>
      <c r="E1043" s="52">
        <v>1</v>
      </c>
      <c r="F1043" s="53" t="s">
        <v>18</v>
      </c>
      <c r="G1043" s="53">
        <v>43507</v>
      </c>
      <c r="H1043" s="54">
        <v>1</v>
      </c>
      <c r="I1043" s="52">
        <v>18</v>
      </c>
      <c r="J1043" s="51" t="s">
        <v>20</v>
      </c>
      <c r="K1043" s="51"/>
      <c r="L1043" s="51" t="b">
        <v>0</v>
      </c>
      <c r="M1043" s="3"/>
      <c r="N1043" s="3" t="s">
        <v>126</v>
      </c>
      <c r="O1043" s="3"/>
      <c r="P1043" s="3"/>
      <c r="Q1043" s="3"/>
      <c r="R1043" s="3"/>
      <c r="S1043" s="3" t="s">
        <v>126</v>
      </c>
      <c r="T1043" s="10" t="s">
        <v>130</v>
      </c>
      <c r="U1043" s="10" t="b">
        <v>0</v>
      </c>
      <c r="V1043" s="10" t="b">
        <v>0</v>
      </c>
      <c r="W1043" s="25"/>
      <c r="X1043" s="11"/>
      <c r="Y1043" s="26"/>
      <c r="Z1043" s="12"/>
      <c r="AA1043" s="51"/>
      <c r="AB1043" s="4"/>
      <c r="AC1043" t="str">
        <f t="shared" si="81"/>
        <v>NO</v>
      </c>
      <c r="AD1043" t="str">
        <f t="shared" si="82"/>
        <v/>
      </c>
      <c r="AE1043" t="str">
        <f t="shared" si="83"/>
        <v>+Cartridge</v>
      </c>
      <c r="AF1043" t="str">
        <f t="shared" si="84"/>
        <v>+Cartridge</v>
      </c>
    </row>
    <row r="1044" spans="1:32" x14ac:dyDescent="0.25">
      <c r="A1044" s="13" t="str">
        <f t="shared" si="80"/>
        <v>77356-6</v>
      </c>
      <c r="B1044" s="50">
        <v>77356</v>
      </c>
      <c r="C1044" s="51" t="s">
        <v>418</v>
      </c>
      <c r="D1044" s="50">
        <v>6</v>
      </c>
      <c r="E1044" s="52">
        <v>1</v>
      </c>
      <c r="F1044" s="53" t="s">
        <v>18</v>
      </c>
      <c r="G1044" s="53">
        <v>43507</v>
      </c>
      <c r="H1044" s="54">
        <v>1</v>
      </c>
      <c r="I1044" s="52">
        <v>18</v>
      </c>
      <c r="J1044" s="51" t="s">
        <v>20</v>
      </c>
      <c r="K1044" s="51"/>
      <c r="L1044" s="51" t="b">
        <v>0</v>
      </c>
      <c r="M1044" s="13"/>
      <c r="N1044" s="13" t="s">
        <v>126</v>
      </c>
      <c r="O1044" s="13" t="s">
        <v>143</v>
      </c>
      <c r="P1044" s="13" t="s">
        <v>143</v>
      </c>
      <c r="Q1044" s="13"/>
      <c r="R1044" s="13"/>
      <c r="S1044" s="13" t="s">
        <v>126</v>
      </c>
      <c r="T1044" s="15" t="s">
        <v>125</v>
      </c>
      <c r="U1044" s="15" t="b">
        <v>0</v>
      </c>
      <c r="V1044" s="15" t="b">
        <v>0</v>
      </c>
      <c r="W1044" s="23"/>
      <c r="X1044" s="16"/>
      <c r="Y1044" s="24"/>
      <c r="Z1044" s="17"/>
      <c r="AA1044" s="51"/>
      <c r="AB1044" s="4"/>
      <c r="AC1044" t="str">
        <f t="shared" si="81"/>
        <v>NO</v>
      </c>
      <c r="AD1044" t="str">
        <f t="shared" si="82"/>
        <v/>
      </c>
      <c r="AE1044" t="str">
        <f t="shared" si="83"/>
        <v>+Cartridge</v>
      </c>
      <c r="AF1044" t="str">
        <f t="shared" si="84"/>
        <v>+Cartridge</v>
      </c>
    </row>
    <row r="1045" spans="1:32" x14ac:dyDescent="0.25">
      <c r="A1045" s="3" t="str">
        <f t="shared" si="80"/>
        <v>77356-7</v>
      </c>
      <c r="B1045" s="50">
        <v>77356</v>
      </c>
      <c r="C1045" s="51" t="s">
        <v>3162</v>
      </c>
      <c r="D1045" s="50">
        <v>7</v>
      </c>
      <c r="E1045" s="52">
        <v>1</v>
      </c>
      <c r="F1045" s="53" t="s">
        <v>18</v>
      </c>
      <c r="G1045" s="53">
        <v>43507</v>
      </c>
      <c r="H1045" s="54">
        <v>1</v>
      </c>
      <c r="I1045" s="52">
        <v>18</v>
      </c>
      <c r="J1045" s="51" t="s">
        <v>20</v>
      </c>
      <c r="K1045" s="51"/>
      <c r="L1045" s="51" t="b">
        <v>0</v>
      </c>
      <c r="M1045" s="3"/>
      <c r="N1045" s="3" t="s">
        <v>126</v>
      </c>
      <c r="O1045" s="3" t="s">
        <v>143</v>
      </c>
      <c r="P1045" s="3" t="s">
        <v>143</v>
      </c>
      <c r="Q1045" s="3"/>
      <c r="R1045" s="3"/>
      <c r="S1045" s="3" t="s">
        <v>126</v>
      </c>
      <c r="T1045" s="10" t="s">
        <v>125</v>
      </c>
      <c r="U1045" s="10" t="b">
        <v>0</v>
      </c>
      <c r="V1045" s="10" t="b">
        <v>0</v>
      </c>
      <c r="W1045" s="25"/>
      <c r="X1045" s="11"/>
      <c r="Y1045" s="26"/>
      <c r="Z1045" s="12"/>
      <c r="AA1045" s="51"/>
      <c r="AB1045" s="4"/>
      <c r="AC1045" t="str">
        <f t="shared" si="81"/>
        <v>NO</v>
      </c>
      <c r="AD1045" t="str">
        <f t="shared" si="82"/>
        <v/>
      </c>
      <c r="AE1045" t="str">
        <f t="shared" si="83"/>
        <v>+Cartridge</v>
      </c>
      <c r="AF1045" t="str">
        <f t="shared" si="84"/>
        <v>+Cartridge</v>
      </c>
    </row>
    <row r="1046" spans="1:32" x14ac:dyDescent="0.25">
      <c r="A1046" s="13" t="str">
        <f t="shared" si="80"/>
        <v>77356-8</v>
      </c>
      <c r="B1046" s="50">
        <v>77356</v>
      </c>
      <c r="C1046" s="51" t="s">
        <v>3163</v>
      </c>
      <c r="D1046" s="50">
        <v>8</v>
      </c>
      <c r="E1046" s="52">
        <v>1</v>
      </c>
      <c r="F1046" s="53" t="s">
        <v>18</v>
      </c>
      <c r="G1046" s="53">
        <v>43507</v>
      </c>
      <c r="H1046" s="54">
        <v>1</v>
      </c>
      <c r="I1046" s="52">
        <v>18</v>
      </c>
      <c r="J1046" s="51" t="s">
        <v>20</v>
      </c>
      <c r="K1046" s="51"/>
      <c r="L1046" s="51" t="b">
        <v>0</v>
      </c>
      <c r="M1046" s="13"/>
      <c r="N1046" s="13" t="s">
        <v>126</v>
      </c>
      <c r="O1046" s="13" t="s">
        <v>143</v>
      </c>
      <c r="P1046" s="13" t="s">
        <v>143</v>
      </c>
      <c r="Q1046" s="13"/>
      <c r="R1046" s="13"/>
      <c r="S1046" s="13" t="s">
        <v>126</v>
      </c>
      <c r="T1046" s="15" t="s">
        <v>125</v>
      </c>
      <c r="U1046" s="15" t="b">
        <v>0</v>
      </c>
      <c r="V1046" s="15" t="b">
        <v>0</v>
      </c>
      <c r="W1046" s="23"/>
      <c r="X1046" s="16"/>
      <c r="Y1046" s="24"/>
      <c r="Z1046" s="17"/>
      <c r="AA1046" s="51"/>
      <c r="AB1046" s="4"/>
      <c r="AC1046" t="str">
        <f t="shared" si="81"/>
        <v>NO</v>
      </c>
      <c r="AD1046" t="str">
        <f t="shared" si="82"/>
        <v/>
      </c>
      <c r="AE1046" t="str">
        <f t="shared" si="83"/>
        <v>+Cartridge</v>
      </c>
      <c r="AF1046" t="str">
        <f t="shared" si="84"/>
        <v>+Cartridge</v>
      </c>
    </row>
    <row r="1047" spans="1:32" x14ac:dyDescent="0.25">
      <c r="A1047" s="3" t="str">
        <f t="shared" si="80"/>
        <v>77356-9</v>
      </c>
      <c r="B1047" s="50">
        <v>77356</v>
      </c>
      <c r="C1047" s="51" t="s">
        <v>3164</v>
      </c>
      <c r="D1047" s="50">
        <v>9</v>
      </c>
      <c r="E1047" s="52">
        <v>1</v>
      </c>
      <c r="F1047" s="53" t="s">
        <v>18</v>
      </c>
      <c r="G1047" s="53">
        <v>43507</v>
      </c>
      <c r="H1047" s="54">
        <v>1</v>
      </c>
      <c r="I1047" s="52">
        <v>18</v>
      </c>
      <c r="J1047" s="51" t="s">
        <v>20</v>
      </c>
      <c r="K1047" s="51"/>
      <c r="L1047" s="51" t="b">
        <v>0</v>
      </c>
      <c r="M1047" s="3"/>
      <c r="N1047" s="3" t="s">
        <v>126</v>
      </c>
      <c r="O1047" s="3" t="s">
        <v>143</v>
      </c>
      <c r="P1047" s="3" t="s">
        <v>143</v>
      </c>
      <c r="Q1047" s="3"/>
      <c r="R1047" s="3"/>
      <c r="S1047" s="3" t="s">
        <v>126</v>
      </c>
      <c r="T1047" s="10" t="s">
        <v>125</v>
      </c>
      <c r="U1047" s="10" t="b">
        <v>0</v>
      </c>
      <c r="V1047" s="10" t="b">
        <v>0</v>
      </c>
      <c r="W1047" s="25"/>
      <c r="X1047" s="11"/>
      <c r="Y1047" s="26"/>
      <c r="Z1047" s="12"/>
      <c r="AA1047" s="51"/>
      <c r="AB1047" s="4"/>
      <c r="AC1047" t="str">
        <f t="shared" si="81"/>
        <v>NO</v>
      </c>
      <c r="AD1047" t="str">
        <f t="shared" si="82"/>
        <v/>
      </c>
      <c r="AE1047" t="str">
        <f t="shared" si="83"/>
        <v>+Cartridge</v>
      </c>
      <c r="AF1047" t="str">
        <f t="shared" si="84"/>
        <v>+Cartridge</v>
      </c>
    </row>
    <row r="1048" spans="1:32" x14ac:dyDescent="0.25">
      <c r="A1048" s="13" t="str">
        <f t="shared" si="80"/>
        <v>77367-10</v>
      </c>
      <c r="B1048" s="50">
        <v>77367</v>
      </c>
      <c r="C1048" s="51" t="s">
        <v>187</v>
      </c>
      <c r="D1048" s="50">
        <v>10</v>
      </c>
      <c r="E1048" s="52">
        <v>1</v>
      </c>
      <c r="F1048" s="53" t="s">
        <v>18</v>
      </c>
      <c r="G1048" s="53">
        <v>43521</v>
      </c>
      <c r="H1048" s="54">
        <v>1</v>
      </c>
      <c r="I1048" s="52">
        <v>15</v>
      </c>
      <c r="J1048" s="51" t="s">
        <v>27</v>
      </c>
      <c r="K1048" s="51"/>
      <c r="L1048" s="51" t="b">
        <v>0</v>
      </c>
      <c r="M1048" s="13"/>
      <c r="N1048" s="13"/>
      <c r="O1048" s="13"/>
      <c r="P1048" s="13"/>
      <c r="Q1048" s="13"/>
      <c r="R1048" s="13"/>
      <c r="S1048" s="13"/>
      <c r="T1048" s="15" t="s">
        <v>130</v>
      </c>
      <c r="U1048" s="15" t="b">
        <v>0</v>
      </c>
      <c r="V1048" s="15" t="b">
        <v>0</v>
      </c>
      <c r="W1048" s="23"/>
      <c r="X1048" s="16"/>
      <c r="Y1048" s="24"/>
      <c r="Z1048" s="17"/>
      <c r="AA1048" s="51"/>
      <c r="AB1048" s="4"/>
      <c r="AC1048" t="str">
        <f t="shared" si="81"/>
        <v>NO</v>
      </c>
      <c r="AD1048" t="str">
        <f t="shared" si="82"/>
        <v>Material</v>
      </c>
      <c r="AE1048" t="str">
        <f t="shared" si="83"/>
        <v>+Cartridge</v>
      </c>
      <c r="AF1048" t="str">
        <f t="shared" si="84"/>
        <v>Material+Cartridge</v>
      </c>
    </row>
    <row r="1049" spans="1:32" x14ac:dyDescent="0.25">
      <c r="A1049" s="3" t="str">
        <f t="shared" si="80"/>
        <v>77367-1</v>
      </c>
      <c r="B1049" s="50">
        <v>77367</v>
      </c>
      <c r="C1049" s="51" t="s">
        <v>189</v>
      </c>
      <c r="D1049" s="50">
        <v>1</v>
      </c>
      <c r="E1049" s="52">
        <v>1</v>
      </c>
      <c r="F1049" s="53" t="s">
        <v>18</v>
      </c>
      <c r="G1049" s="53">
        <v>43521</v>
      </c>
      <c r="H1049" s="54">
        <v>1</v>
      </c>
      <c r="I1049" s="52">
        <v>15</v>
      </c>
      <c r="J1049" s="51" t="s">
        <v>27</v>
      </c>
      <c r="K1049" s="51"/>
      <c r="L1049" s="51" t="b">
        <v>0</v>
      </c>
      <c r="M1049" s="3"/>
      <c r="N1049" s="3"/>
      <c r="O1049" s="3"/>
      <c r="P1049" s="3"/>
      <c r="Q1049" s="3"/>
      <c r="R1049" s="3"/>
      <c r="S1049" s="3"/>
      <c r="T1049" s="10" t="s">
        <v>125</v>
      </c>
      <c r="U1049" s="10" t="b">
        <v>0</v>
      </c>
      <c r="V1049" s="10" t="b">
        <v>0</v>
      </c>
      <c r="W1049" s="25"/>
      <c r="X1049" s="11"/>
      <c r="Y1049" s="26"/>
      <c r="Z1049" s="26"/>
      <c r="AA1049" s="51"/>
      <c r="AB1049" s="4"/>
      <c r="AC1049" t="str">
        <f t="shared" si="81"/>
        <v>NO</v>
      </c>
      <c r="AD1049" t="str">
        <f t="shared" si="82"/>
        <v>Material</v>
      </c>
      <c r="AE1049" t="str">
        <f t="shared" si="83"/>
        <v>+Cartridge</v>
      </c>
      <c r="AF1049" t="str">
        <f t="shared" si="84"/>
        <v>Material+Cartridge</v>
      </c>
    </row>
    <row r="1050" spans="1:32" x14ac:dyDescent="0.25">
      <c r="A1050" s="13" t="str">
        <f t="shared" si="80"/>
        <v>77367-11</v>
      </c>
      <c r="B1050" s="50">
        <v>77367</v>
      </c>
      <c r="C1050" s="51" t="s">
        <v>167</v>
      </c>
      <c r="D1050" s="50">
        <v>11</v>
      </c>
      <c r="E1050" s="52">
        <v>1</v>
      </c>
      <c r="F1050" s="53" t="s">
        <v>18</v>
      </c>
      <c r="G1050" s="53">
        <v>43521</v>
      </c>
      <c r="H1050" s="54">
        <v>1</v>
      </c>
      <c r="I1050" s="52">
        <v>15</v>
      </c>
      <c r="J1050" s="51" t="s">
        <v>27</v>
      </c>
      <c r="K1050" s="51"/>
      <c r="L1050" s="51" t="b">
        <v>0</v>
      </c>
      <c r="M1050" s="13"/>
      <c r="N1050" s="13"/>
      <c r="O1050" s="13"/>
      <c r="P1050" s="13"/>
      <c r="Q1050" s="13"/>
      <c r="R1050" s="13"/>
      <c r="S1050" s="13"/>
      <c r="T1050" s="15" t="s">
        <v>130</v>
      </c>
      <c r="U1050" s="15" t="b">
        <v>0</v>
      </c>
      <c r="V1050" s="15" t="b">
        <v>0</v>
      </c>
      <c r="W1050" s="23"/>
      <c r="X1050" s="16"/>
      <c r="Y1050" s="24"/>
      <c r="Z1050" s="17"/>
      <c r="AA1050" s="51"/>
      <c r="AB1050" s="4"/>
      <c r="AC1050" t="str">
        <f t="shared" si="81"/>
        <v>NO</v>
      </c>
      <c r="AD1050" t="str">
        <f t="shared" si="82"/>
        <v>Material</v>
      </c>
      <c r="AE1050" t="str">
        <f t="shared" si="83"/>
        <v>+Cartridge</v>
      </c>
      <c r="AF1050" t="str">
        <f t="shared" si="84"/>
        <v>Material+Cartridge</v>
      </c>
    </row>
    <row r="1051" spans="1:32" x14ac:dyDescent="0.25">
      <c r="A1051" s="3" t="str">
        <f t="shared" si="80"/>
        <v>77367-12</v>
      </c>
      <c r="B1051" s="50">
        <v>77367</v>
      </c>
      <c r="C1051" s="51" t="s">
        <v>374</v>
      </c>
      <c r="D1051" s="50">
        <v>12</v>
      </c>
      <c r="E1051" s="52">
        <v>1</v>
      </c>
      <c r="F1051" s="53" t="s">
        <v>18</v>
      </c>
      <c r="G1051" s="53">
        <v>43521</v>
      </c>
      <c r="H1051" s="54">
        <v>1</v>
      </c>
      <c r="I1051" s="52">
        <v>15</v>
      </c>
      <c r="J1051" s="51" t="s">
        <v>27</v>
      </c>
      <c r="K1051" s="51"/>
      <c r="L1051" s="51" t="b">
        <v>0</v>
      </c>
      <c r="M1051" s="3"/>
      <c r="N1051" s="3"/>
      <c r="O1051" s="3"/>
      <c r="P1051" s="3"/>
      <c r="Q1051" s="3"/>
      <c r="R1051" s="3"/>
      <c r="S1051" s="3"/>
      <c r="T1051" s="10" t="s">
        <v>125</v>
      </c>
      <c r="U1051" s="10" t="b">
        <v>0</v>
      </c>
      <c r="V1051" s="10" t="b">
        <v>0</v>
      </c>
      <c r="W1051" s="25"/>
      <c r="X1051" s="11"/>
      <c r="Y1051" s="26"/>
      <c r="Z1051" s="12"/>
      <c r="AA1051" s="51"/>
      <c r="AB1051" s="4"/>
      <c r="AC1051" t="str">
        <f t="shared" si="81"/>
        <v>NO</v>
      </c>
      <c r="AD1051" t="str">
        <f t="shared" si="82"/>
        <v>Material</v>
      </c>
      <c r="AE1051" t="str">
        <f t="shared" si="83"/>
        <v>+Cartridge</v>
      </c>
      <c r="AF1051" t="str">
        <f t="shared" si="84"/>
        <v>Material+Cartridge</v>
      </c>
    </row>
    <row r="1052" spans="1:32" x14ac:dyDescent="0.25">
      <c r="A1052" s="13" t="str">
        <f t="shared" si="80"/>
        <v>77367-13</v>
      </c>
      <c r="B1052" s="50">
        <v>77367</v>
      </c>
      <c r="C1052" s="51" t="s">
        <v>374</v>
      </c>
      <c r="D1052" s="50">
        <v>13</v>
      </c>
      <c r="E1052" s="52">
        <v>1</v>
      </c>
      <c r="F1052" s="53" t="s">
        <v>18</v>
      </c>
      <c r="G1052" s="53">
        <v>43521</v>
      </c>
      <c r="H1052" s="54">
        <v>1</v>
      </c>
      <c r="I1052" s="52">
        <v>15</v>
      </c>
      <c r="J1052" s="51" t="s">
        <v>27</v>
      </c>
      <c r="K1052" s="51"/>
      <c r="L1052" s="51" t="b">
        <v>0</v>
      </c>
      <c r="M1052" s="13"/>
      <c r="N1052" s="13"/>
      <c r="O1052" s="13"/>
      <c r="P1052" s="13"/>
      <c r="Q1052" s="13"/>
      <c r="R1052" s="13"/>
      <c r="S1052" s="13"/>
      <c r="T1052" s="15" t="s">
        <v>125</v>
      </c>
      <c r="U1052" s="15" t="b">
        <v>0</v>
      </c>
      <c r="V1052" s="15" t="b">
        <v>0</v>
      </c>
      <c r="W1052" s="23"/>
      <c r="X1052" s="16"/>
      <c r="Y1052" s="24"/>
      <c r="Z1052" s="17"/>
      <c r="AA1052" s="51"/>
      <c r="AB1052" s="4"/>
      <c r="AC1052" t="str">
        <f t="shared" si="81"/>
        <v>NO</v>
      </c>
      <c r="AD1052" t="str">
        <f t="shared" si="82"/>
        <v>Material</v>
      </c>
      <c r="AE1052" t="str">
        <f t="shared" si="83"/>
        <v>+Cartridge</v>
      </c>
      <c r="AF1052" t="str">
        <f t="shared" si="84"/>
        <v>Material+Cartridge</v>
      </c>
    </row>
    <row r="1053" spans="1:32" x14ac:dyDescent="0.25">
      <c r="A1053" s="3" t="str">
        <f t="shared" si="80"/>
        <v>77367-2</v>
      </c>
      <c r="B1053" s="50">
        <v>77367</v>
      </c>
      <c r="C1053" s="51" t="s">
        <v>186</v>
      </c>
      <c r="D1053" s="50">
        <v>2</v>
      </c>
      <c r="E1053" s="52">
        <v>1</v>
      </c>
      <c r="F1053" s="53" t="s">
        <v>18</v>
      </c>
      <c r="G1053" s="53">
        <v>43521</v>
      </c>
      <c r="H1053" s="54">
        <v>1</v>
      </c>
      <c r="I1053" s="52">
        <v>15</v>
      </c>
      <c r="J1053" s="51" t="s">
        <v>27</v>
      </c>
      <c r="K1053" s="51"/>
      <c r="L1053" s="51" t="b">
        <v>0</v>
      </c>
      <c r="M1053" s="3"/>
      <c r="N1053" s="3"/>
      <c r="O1053" s="3"/>
      <c r="P1053" s="3"/>
      <c r="Q1053" s="3"/>
      <c r="R1053" s="3"/>
      <c r="S1053" s="3"/>
      <c r="T1053" s="10" t="s">
        <v>125</v>
      </c>
      <c r="U1053" s="10" t="b">
        <v>0</v>
      </c>
      <c r="V1053" s="10" t="b">
        <v>0</v>
      </c>
      <c r="W1053" s="25"/>
      <c r="X1053" s="11"/>
      <c r="Y1053" s="26"/>
      <c r="Z1053" s="12"/>
      <c r="AA1053" s="51"/>
      <c r="AB1053" s="4"/>
      <c r="AC1053" t="str">
        <f t="shared" si="81"/>
        <v>NO</v>
      </c>
      <c r="AD1053" t="str">
        <f t="shared" si="82"/>
        <v>Material</v>
      </c>
      <c r="AE1053" t="str">
        <f t="shared" si="83"/>
        <v>+Cartridge</v>
      </c>
      <c r="AF1053" t="str">
        <f t="shared" si="84"/>
        <v>Material+Cartridge</v>
      </c>
    </row>
    <row r="1054" spans="1:32" x14ac:dyDescent="0.25">
      <c r="A1054" s="13" t="str">
        <f t="shared" si="80"/>
        <v>77367-3</v>
      </c>
      <c r="B1054" s="50">
        <v>77367</v>
      </c>
      <c r="C1054" s="51" t="s">
        <v>363</v>
      </c>
      <c r="D1054" s="50">
        <v>3</v>
      </c>
      <c r="E1054" s="52">
        <v>1</v>
      </c>
      <c r="F1054" s="53" t="s">
        <v>18</v>
      </c>
      <c r="G1054" s="53">
        <v>43521</v>
      </c>
      <c r="H1054" s="54">
        <v>2</v>
      </c>
      <c r="I1054" s="52">
        <v>15</v>
      </c>
      <c r="J1054" s="51" t="s">
        <v>27</v>
      </c>
      <c r="K1054" s="51"/>
      <c r="L1054" s="51" t="b">
        <v>0</v>
      </c>
      <c r="M1054" s="13"/>
      <c r="N1054" s="13"/>
      <c r="O1054" s="13"/>
      <c r="P1054" s="13"/>
      <c r="Q1054" s="13"/>
      <c r="R1054" s="13"/>
      <c r="S1054" s="13"/>
      <c r="T1054" s="15" t="s">
        <v>125</v>
      </c>
      <c r="U1054" s="15" t="b">
        <v>0</v>
      </c>
      <c r="V1054" s="15" t="b">
        <v>0</v>
      </c>
      <c r="W1054" s="23"/>
      <c r="X1054" s="16"/>
      <c r="Y1054" s="24"/>
      <c r="Z1054" s="17"/>
      <c r="AA1054" s="51"/>
      <c r="AB1054" s="4"/>
      <c r="AC1054" t="str">
        <f t="shared" si="81"/>
        <v>NO</v>
      </c>
      <c r="AD1054" t="str">
        <f t="shared" si="82"/>
        <v>Material</v>
      </c>
      <c r="AE1054" t="str">
        <f t="shared" si="83"/>
        <v>+Cartridge</v>
      </c>
      <c r="AF1054" t="str">
        <f t="shared" si="84"/>
        <v>Material+Cartridge</v>
      </c>
    </row>
    <row r="1055" spans="1:32" x14ac:dyDescent="0.25">
      <c r="A1055" s="3" t="str">
        <f t="shared" si="80"/>
        <v>77367-4</v>
      </c>
      <c r="B1055" s="50">
        <v>77367</v>
      </c>
      <c r="C1055" s="51" t="s">
        <v>189</v>
      </c>
      <c r="D1055" s="50">
        <v>4</v>
      </c>
      <c r="E1055" s="52">
        <v>1</v>
      </c>
      <c r="F1055" s="53" t="s">
        <v>18</v>
      </c>
      <c r="G1055" s="53">
        <v>43521</v>
      </c>
      <c r="H1055" s="54">
        <v>1</v>
      </c>
      <c r="I1055" s="52">
        <v>15</v>
      </c>
      <c r="J1055" s="51" t="s">
        <v>27</v>
      </c>
      <c r="K1055" s="51"/>
      <c r="L1055" s="51" t="b">
        <v>0</v>
      </c>
      <c r="M1055" s="3"/>
      <c r="N1055" s="3"/>
      <c r="O1055" s="3"/>
      <c r="P1055" s="3"/>
      <c r="Q1055" s="3"/>
      <c r="R1055" s="3"/>
      <c r="S1055" s="3"/>
      <c r="T1055" s="10" t="s">
        <v>125</v>
      </c>
      <c r="U1055" s="10" t="b">
        <v>0</v>
      </c>
      <c r="V1055" s="10" t="b">
        <v>0</v>
      </c>
      <c r="W1055" s="25"/>
      <c r="X1055" s="11"/>
      <c r="Y1055" s="26"/>
      <c r="Z1055" s="12"/>
      <c r="AA1055" s="51"/>
      <c r="AB1055" s="4"/>
      <c r="AC1055" t="str">
        <f t="shared" si="81"/>
        <v>NO</v>
      </c>
      <c r="AD1055" t="str">
        <f t="shared" si="82"/>
        <v>Material</v>
      </c>
      <c r="AE1055" t="str">
        <f t="shared" si="83"/>
        <v>+Cartridge</v>
      </c>
      <c r="AF1055" t="str">
        <f t="shared" si="84"/>
        <v>Material+Cartridge</v>
      </c>
    </row>
    <row r="1056" spans="1:32" x14ac:dyDescent="0.25">
      <c r="A1056" s="13" t="str">
        <f t="shared" si="80"/>
        <v>77367-6</v>
      </c>
      <c r="B1056" s="50">
        <v>77367</v>
      </c>
      <c r="C1056" s="51" t="s">
        <v>186</v>
      </c>
      <c r="D1056" s="50">
        <v>6</v>
      </c>
      <c r="E1056" s="52">
        <v>1</v>
      </c>
      <c r="F1056" s="53" t="s">
        <v>18</v>
      </c>
      <c r="G1056" s="53">
        <v>43521</v>
      </c>
      <c r="H1056" s="54">
        <v>1</v>
      </c>
      <c r="I1056" s="52">
        <v>15</v>
      </c>
      <c r="J1056" s="51" t="s">
        <v>27</v>
      </c>
      <c r="K1056" s="51"/>
      <c r="L1056" s="51" t="b">
        <v>0</v>
      </c>
      <c r="M1056" s="13"/>
      <c r="N1056" s="13"/>
      <c r="O1056" s="13"/>
      <c r="P1056" s="13"/>
      <c r="Q1056" s="13"/>
      <c r="R1056" s="13"/>
      <c r="S1056" s="13"/>
      <c r="T1056" s="15" t="s">
        <v>125</v>
      </c>
      <c r="U1056" s="15" t="b">
        <v>0</v>
      </c>
      <c r="V1056" s="15" t="b">
        <v>0</v>
      </c>
      <c r="W1056" s="23"/>
      <c r="X1056" s="16"/>
      <c r="Y1056" s="24"/>
      <c r="Z1056" s="17"/>
      <c r="AA1056" s="51"/>
      <c r="AB1056" s="4"/>
      <c r="AC1056" t="str">
        <f t="shared" si="81"/>
        <v>NO</v>
      </c>
      <c r="AD1056" t="str">
        <f t="shared" si="82"/>
        <v>Material</v>
      </c>
      <c r="AE1056" t="str">
        <f t="shared" si="83"/>
        <v>+Cartridge</v>
      </c>
      <c r="AF1056" t="str">
        <f t="shared" si="84"/>
        <v>Material+Cartridge</v>
      </c>
    </row>
    <row r="1057" spans="1:32" x14ac:dyDescent="0.25">
      <c r="A1057" s="3" t="str">
        <f t="shared" si="80"/>
        <v>77367-7</v>
      </c>
      <c r="B1057" s="50">
        <v>77367</v>
      </c>
      <c r="C1057" s="51" t="s">
        <v>184</v>
      </c>
      <c r="D1057" s="50">
        <v>7</v>
      </c>
      <c r="E1057" s="52">
        <v>1</v>
      </c>
      <c r="F1057" s="53" t="s">
        <v>18</v>
      </c>
      <c r="G1057" s="53">
        <v>43521</v>
      </c>
      <c r="H1057" s="54">
        <v>1</v>
      </c>
      <c r="I1057" s="52">
        <v>15</v>
      </c>
      <c r="J1057" s="51" t="s">
        <v>27</v>
      </c>
      <c r="K1057" s="51"/>
      <c r="L1057" s="51" t="b">
        <v>0</v>
      </c>
      <c r="M1057" s="3"/>
      <c r="N1057" s="3"/>
      <c r="O1057" s="3"/>
      <c r="P1057" s="3"/>
      <c r="Q1057" s="3"/>
      <c r="R1057" s="3"/>
      <c r="S1057" s="3"/>
      <c r="T1057" s="10" t="s">
        <v>125</v>
      </c>
      <c r="U1057" s="10" t="b">
        <v>0</v>
      </c>
      <c r="V1057" s="10" t="b">
        <v>0</v>
      </c>
      <c r="W1057" s="25"/>
      <c r="X1057" s="11"/>
      <c r="Y1057" s="26"/>
      <c r="Z1057" s="12"/>
      <c r="AA1057" s="51"/>
      <c r="AB1057" s="4"/>
      <c r="AC1057" t="str">
        <f t="shared" si="81"/>
        <v>NO</v>
      </c>
      <c r="AD1057" t="str">
        <f t="shared" si="82"/>
        <v>Material</v>
      </c>
      <c r="AE1057" t="str">
        <f t="shared" si="83"/>
        <v>+Cartridge</v>
      </c>
      <c r="AF1057" t="str">
        <f t="shared" si="84"/>
        <v>Material+Cartridge</v>
      </c>
    </row>
    <row r="1058" spans="1:32" x14ac:dyDescent="0.25">
      <c r="A1058" s="13" t="str">
        <f t="shared" si="80"/>
        <v>77367-8</v>
      </c>
      <c r="B1058" s="50">
        <v>77367</v>
      </c>
      <c r="C1058" s="51" t="s">
        <v>187</v>
      </c>
      <c r="D1058" s="50">
        <v>8</v>
      </c>
      <c r="E1058" s="52">
        <v>1</v>
      </c>
      <c r="F1058" s="53" t="s">
        <v>18</v>
      </c>
      <c r="G1058" s="53">
        <v>43521</v>
      </c>
      <c r="H1058" s="54">
        <v>1</v>
      </c>
      <c r="I1058" s="52">
        <v>15</v>
      </c>
      <c r="J1058" s="51" t="s">
        <v>27</v>
      </c>
      <c r="K1058" s="51"/>
      <c r="L1058" s="51" t="b">
        <v>0</v>
      </c>
      <c r="M1058" s="13"/>
      <c r="N1058" s="13"/>
      <c r="O1058" s="13"/>
      <c r="P1058" s="13"/>
      <c r="Q1058" s="13"/>
      <c r="R1058" s="13"/>
      <c r="S1058" s="13"/>
      <c r="T1058" s="15" t="s">
        <v>125</v>
      </c>
      <c r="U1058" s="15" t="b">
        <v>0</v>
      </c>
      <c r="V1058" s="15" t="b">
        <v>0</v>
      </c>
      <c r="W1058" s="23"/>
      <c r="X1058" s="16"/>
      <c r="Y1058" s="24"/>
      <c r="Z1058" s="17"/>
      <c r="AA1058" s="51"/>
      <c r="AB1058" s="4"/>
      <c r="AC1058" t="str">
        <f t="shared" si="81"/>
        <v>NO</v>
      </c>
      <c r="AD1058" t="str">
        <f t="shared" si="82"/>
        <v>Material</v>
      </c>
      <c r="AE1058" t="str">
        <f t="shared" si="83"/>
        <v>+Cartridge</v>
      </c>
      <c r="AF1058" t="str">
        <f t="shared" si="84"/>
        <v>Material+Cartridge</v>
      </c>
    </row>
    <row r="1059" spans="1:32" x14ac:dyDescent="0.25">
      <c r="A1059" s="3" t="str">
        <f t="shared" si="80"/>
        <v>77367-9</v>
      </c>
      <c r="B1059" s="50">
        <v>77367</v>
      </c>
      <c r="C1059" s="51" t="s">
        <v>188</v>
      </c>
      <c r="D1059" s="50">
        <v>9</v>
      </c>
      <c r="E1059" s="52">
        <v>1</v>
      </c>
      <c r="F1059" s="53" t="s">
        <v>18</v>
      </c>
      <c r="G1059" s="53">
        <v>43521</v>
      </c>
      <c r="H1059" s="54">
        <v>1</v>
      </c>
      <c r="I1059" s="52">
        <v>15</v>
      </c>
      <c r="J1059" s="51" t="s">
        <v>27</v>
      </c>
      <c r="K1059" s="51"/>
      <c r="L1059" s="51" t="b">
        <v>0</v>
      </c>
      <c r="M1059" s="3"/>
      <c r="N1059" s="3"/>
      <c r="O1059" s="3"/>
      <c r="P1059" s="3"/>
      <c r="Q1059" s="3"/>
      <c r="R1059" s="3"/>
      <c r="S1059" s="3"/>
      <c r="T1059" s="10" t="s">
        <v>125</v>
      </c>
      <c r="U1059" s="10" t="b">
        <v>0</v>
      </c>
      <c r="V1059" s="10" t="b">
        <v>0</v>
      </c>
      <c r="W1059" s="25"/>
      <c r="X1059" s="11"/>
      <c r="Y1059" s="26"/>
      <c r="Z1059" s="12"/>
      <c r="AA1059" s="51"/>
      <c r="AB1059" s="4"/>
      <c r="AC1059" t="str">
        <f t="shared" si="81"/>
        <v>NO</v>
      </c>
      <c r="AD1059" t="str">
        <f t="shared" si="82"/>
        <v>Material</v>
      </c>
      <c r="AE1059" t="str">
        <f t="shared" si="83"/>
        <v>+Cartridge</v>
      </c>
      <c r="AF1059" t="str">
        <f t="shared" si="84"/>
        <v>Material+Cartridge</v>
      </c>
    </row>
    <row r="1060" spans="1:32" x14ac:dyDescent="0.25">
      <c r="A1060" s="13" t="str">
        <f t="shared" si="80"/>
        <v>77370-1</v>
      </c>
      <c r="B1060" s="50">
        <v>77370</v>
      </c>
      <c r="C1060" s="51" t="s">
        <v>435</v>
      </c>
      <c r="D1060" s="50">
        <v>1</v>
      </c>
      <c r="E1060" s="52">
        <v>1</v>
      </c>
      <c r="F1060" s="53" t="s">
        <v>19</v>
      </c>
      <c r="G1060" s="53">
        <v>43511</v>
      </c>
      <c r="H1060" s="54">
        <v>1</v>
      </c>
      <c r="I1060" s="52">
        <v>4</v>
      </c>
      <c r="J1060" s="51" t="s">
        <v>27</v>
      </c>
      <c r="K1060" s="51"/>
      <c r="L1060" s="51" t="b">
        <v>0</v>
      </c>
      <c r="M1060" s="13"/>
      <c r="N1060" s="13"/>
      <c r="O1060" s="13"/>
      <c r="P1060" s="13"/>
      <c r="Q1060" s="13"/>
      <c r="R1060" s="13"/>
      <c r="S1060" s="13"/>
      <c r="T1060" s="15" t="s">
        <v>130</v>
      </c>
      <c r="U1060" s="15" t="b">
        <v>0</v>
      </c>
      <c r="V1060" s="15" t="b">
        <v>0</v>
      </c>
      <c r="W1060" s="23"/>
      <c r="X1060" s="16"/>
      <c r="Y1060" s="24"/>
      <c r="Z1060" s="17"/>
      <c r="AA1060" s="51"/>
      <c r="AB1060" s="4"/>
      <c r="AC1060" t="str">
        <f t="shared" si="81"/>
        <v>NO</v>
      </c>
      <c r="AD1060" t="str">
        <f t="shared" si="82"/>
        <v>Material</v>
      </c>
      <c r="AE1060" t="str">
        <f t="shared" si="83"/>
        <v>+Cartridge</v>
      </c>
      <c r="AF1060" t="str">
        <f t="shared" si="84"/>
        <v>Material+Cartridge</v>
      </c>
    </row>
    <row r="1061" spans="1:32" x14ac:dyDescent="0.25">
      <c r="A1061" s="3" t="str">
        <f t="shared" si="80"/>
        <v>77370-2</v>
      </c>
      <c r="B1061" s="50">
        <v>77370</v>
      </c>
      <c r="C1061" s="51" t="s">
        <v>3165</v>
      </c>
      <c r="D1061" s="50">
        <v>2</v>
      </c>
      <c r="E1061" s="52">
        <v>1</v>
      </c>
      <c r="F1061" s="53" t="s">
        <v>19</v>
      </c>
      <c r="G1061" s="53">
        <v>43511</v>
      </c>
      <c r="H1061" s="54">
        <v>2</v>
      </c>
      <c r="I1061" s="52">
        <v>4</v>
      </c>
      <c r="J1061" s="51" t="s">
        <v>27</v>
      </c>
      <c r="K1061" s="51" t="s">
        <v>181</v>
      </c>
      <c r="L1061" s="51" t="b">
        <v>1</v>
      </c>
      <c r="M1061" s="3"/>
      <c r="N1061" s="3"/>
      <c r="O1061" s="3"/>
      <c r="P1061" s="3"/>
      <c r="Q1061" s="3"/>
      <c r="R1061" s="3"/>
      <c r="S1061" s="3"/>
      <c r="T1061" s="10" t="s">
        <v>130</v>
      </c>
      <c r="U1061" s="10" t="b">
        <v>0</v>
      </c>
      <c r="V1061" s="10" t="b">
        <v>0</v>
      </c>
      <c r="W1061" s="25"/>
      <c r="X1061" s="11"/>
      <c r="Y1061" s="26"/>
      <c r="Z1061" s="12"/>
      <c r="AA1061" s="51"/>
      <c r="AB1061" s="4"/>
      <c r="AC1061" t="str">
        <f t="shared" si="81"/>
        <v>NO</v>
      </c>
      <c r="AD1061" t="str">
        <f t="shared" si="82"/>
        <v>Material</v>
      </c>
      <c r="AE1061" t="str">
        <f t="shared" si="83"/>
        <v>+Cartridge</v>
      </c>
      <c r="AF1061" t="str">
        <f t="shared" si="84"/>
        <v>Material+Cartridge</v>
      </c>
    </row>
    <row r="1062" spans="1:32" x14ac:dyDescent="0.25">
      <c r="A1062" s="13" t="str">
        <f t="shared" si="80"/>
        <v>77375-1</v>
      </c>
      <c r="B1062" s="50">
        <v>77375</v>
      </c>
      <c r="C1062" s="51" t="s">
        <v>3166</v>
      </c>
      <c r="D1062" s="50">
        <v>1</v>
      </c>
      <c r="E1062" s="52">
        <v>1</v>
      </c>
      <c r="F1062" s="53" t="s">
        <v>18</v>
      </c>
      <c r="G1062" s="53">
        <v>43508</v>
      </c>
      <c r="H1062" s="54">
        <v>2</v>
      </c>
      <c r="I1062" s="52">
        <v>4</v>
      </c>
      <c r="J1062" s="51" t="s">
        <v>20</v>
      </c>
      <c r="K1062" s="51"/>
      <c r="L1062" s="51" t="b">
        <v>0</v>
      </c>
      <c r="M1062" s="13" t="s">
        <v>126</v>
      </c>
      <c r="N1062" s="13"/>
      <c r="O1062" s="13"/>
      <c r="P1062" s="13" t="s">
        <v>143</v>
      </c>
      <c r="Q1062" s="13" t="s">
        <v>143</v>
      </c>
      <c r="R1062" s="13"/>
      <c r="S1062" s="13" t="s">
        <v>126</v>
      </c>
      <c r="T1062" s="15" t="s">
        <v>125</v>
      </c>
      <c r="U1062" s="15" t="b">
        <v>0</v>
      </c>
      <c r="V1062" s="15" t="b">
        <v>0</v>
      </c>
      <c r="W1062" s="23"/>
      <c r="X1062" s="16">
        <v>45</v>
      </c>
      <c r="Y1062" s="24">
        <v>43493</v>
      </c>
      <c r="Z1062" s="17" t="s">
        <v>271</v>
      </c>
      <c r="AA1062" s="51"/>
      <c r="AB1062" s="4"/>
      <c r="AC1062" t="str">
        <f t="shared" si="81"/>
        <v>NO</v>
      </c>
      <c r="AD1062" t="str">
        <f t="shared" si="82"/>
        <v>Material</v>
      </c>
      <c r="AE1062" t="str">
        <f t="shared" si="83"/>
        <v/>
      </c>
      <c r="AF1062" t="str">
        <f t="shared" si="84"/>
        <v>Material</v>
      </c>
    </row>
    <row r="1063" spans="1:32" x14ac:dyDescent="0.25">
      <c r="A1063" s="3" t="str">
        <f t="shared" si="80"/>
        <v>77375-2</v>
      </c>
      <c r="B1063" s="50">
        <v>77375</v>
      </c>
      <c r="C1063" s="51" t="s">
        <v>3167</v>
      </c>
      <c r="D1063" s="50">
        <v>2</v>
      </c>
      <c r="E1063" s="52">
        <v>1</v>
      </c>
      <c r="F1063" s="53" t="s">
        <v>18</v>
      </c>
      <c r="G1063" s="53">
        <v>43508</v>
      </c>
      <c r="H1063" s="54">
        <v>2</v>
      </c>
      <c r="I1063" s="52">
        <v>4</v>
      </c>
      <c r="J1063" s="51" t="s">
        <v>20</v>
      </c>
      <c r="K1063" s="51"/>
      <c r="L1063" s="51" t="b">
        <v>0</v>
      </c>
      <c r="M1063" s="3" t="s">
        <v>126</v>
      </c>
      <c r="N1063" s="3"/>
      <c r="O1063" s="3"/>
      <c r="P1063" s="3" t="s">
        <v>143</v>
      </c>
      <c r="Q1063" s="3" t="s">
        <v>143</v>
      </c>
      <c r="R1063" s="3"/>
      <c r="S1063" s="3" t="s">
        <v>126</v>
      </c>
      <c r="T1063" s="10" t="s">
        <v>125</v>
      </c>
      <c r="U1063" s="10" t="b">
        <v>0</v>
      </c>
      <c r="V1063" s="10" t="b">
        <v>0</v>
      </c>
      <c r="W1063" s="25"/>
      <c r="X1063" s="11">
        <v>45</v>
      </c>
      <c r="Y1063" s="26">
        <v>43493</v>
      </c>
      <c r="Z1063" s="12" t="s">
        <v>271</v>
      </c>
      <c r="AA1063" s="51"/>
      <c r="AB1063" s="4"/>
      <c r="AC1063" t="str">
        <f t="shared" si="81"/>
        <v>NO</v>
      </c>
      <c r="AD1063" t="str">
        <f t="shared" si="82"/>
        <v>Material</v>
      </c>
      <c r="AE1063" t="str">
        <f t="shared" si="83"/>
        <v/>
      </c>
      <c r="AF1063" t="str">
        <f t="shared" si="84"/>
        <v>Material</v>
      </c>
    </row>
    <row r="1064" spans="1:32" x14ac:dyDescent="0.25">
      <c r="A1064" s="13" t="str">
        <f t="shared" si="80"/>
        <v>77375-3</v>
      </c>
      <c r="B1064" s="50">
        <v>77375</v>
      </c>
      <c r="C1064" s="51" t="s">
        <v>3168</v>
      </c>
      <c r="D1064" s="50">
        <v>3</v>
      </c>
      <c r="E1064" s="52">
        <v>1</v>
      </c>
      <c r="F1064" s="53" t="s">
        <v>18</v>
      </c>
      <c r="G1064" s="53">
        <v>43508</v>
      </c>
      <c r="H1064" s="54">
        <v>2</v>
      </c>
      <c r="I1064" s="52">
        <v>4</v>
      </c>
      <c r="J1064" s="51" t="s">
        <v>20</v>
      </c>
      <c r="K1064" s="51"/>
      <c r="L1064" s="51" t="b">
        <v>0</v>
      </c>
      <c r="M1064" s="13" t="s">
        <v>126</v>
      </c>
      <c r="N1064" s="13"/>
      <c r="O1064" s="13"/>
      <c r="P1064" s="13" t="s">
        <v>143</v>
      </c>
      <c r="Q1064" s="13" t="s">
        <v>143</v>
      </c>
      <c r="R1064" s="13"/>
      <c r="S1064" s="13" t="s">
        <v>126</v>
      </c>
      <c r="T1064" s="15" t="s">
        <v>125</v>
      </c>
      <c r="U1064" s="15" t="b">
        <v>0</v>
      </c>
      <c r="V1064" s="15" t="b">
        <v>0</v>
      </c>
      <c r="W1064" s="23"/>
      <c r="X1064" s="16">
        <v>45</v>
      </c>
      <c r="Y1064" s="24">
        <v>43493</v>
      </c>
      <c r="Z1064" s="17" t="s">
        <v>271</v>
      </c>
      <c r="AA1064" s="51"/>
      <c r="AB1064" s="4"/>
      <c r="AC1064" t="str">
        <f t="shared" si="81"/>
        <v>NO</v>
      </c>
      <c r="AD1064" t="str">
        <f t="shared" si="82"/>
        <v>Material</v>
      </c>
      <c r="AE1064" t="str">
        <f t="shared" si="83"/>
        <v/>
      </c>
      <c r="AF1064" t="str">
        <f t="shared" si="84"/>
        <v>Material</v>
      </c>
    </row>
    <row r="1065" spans="1:32" x14ac:dyDescent="0.25">
      <c r="A1065" s="3" t="str">
        <f t="shared" si="80"/>
        <v>77375-5</v>
      </c>
      <c r="B1065" s="50">
        <v>77375</v>
      </c>
      <c r="C1065" s="51" t="s">
        <v>3169</v>
      </c>
      <c r="D1065" s="50">
        <v>5</v>
      </c>
      <c r="E1065" s="52">
        <v>1</v>
      </c>
      <c r="F1065" s="53" t="s">
        <v>18</v>
      </c>
      <c r="G1065" s="53">
        <v>43508</v>
      </c>
      <c r="H1065" s="54">
        <v>1</v>
      </c>
      <c r="I1065" s="52">
        <v>4</v>
      </c>
      <c r="J1065" s="51" t="s">
        <v>20</v>
      </c>
      <c r="K1065" s="51"/>
      <c r="L1065" s="51" t="b">
        <v>0</v>
      </c>
      <c r="M1065" s="3" t="s">
        <v>126</v>
      </c>
      <c r="N1065" s="3"/>
      <c r="O1065" s="3"/>
      <c r="P1065" s="3" t="s">
        <v>143</v>
      </c>
      <c r="Q1065" s="3" t="s">
        <v>143</v>
      </c>
      <c r="R1065" s="3"/>
      <c r="S1065" s="3" t="s">
        <v>126</v>
      </c>
      <c r="T1065" s="10" t="s">
        <v>125</v>
      </c>
      <c r="U1065" s="10" t="b">
        <v>0</v>
      </c>
      <c r="V1065" s="10" t="b">
        <v>0</v>
      </c>
      <c r="W1065" s="25"/>
      <c r="X1065" s="11">
        <v>45</v>
      </c>
      <c r="Y1065" s="26">
        <v>43493</v>
      </c>
      <c r="Z1065" s="12" t="s">
        <v>271</v>
      </c>
      <c r="AA1065" s="51"/>
      <c r="AB1065" s="4"/>
      <c r="AC1065" t="str">
        <f t="shared" si="81"/>
        <v>NO</v>
      </c>
      <c r="AD1065" t="str">
        <f t="shared" si="82"/>
        <v>Material</v>
      </c>
      <c r="AE1065" t="str">
        <f t="shared" si="83"/>
        <v/>
      </c>
      <c r="AF1065" t="str">
        <f t="shared" si="84"/>
        <v>Material</v>
      </c>
    </row>
    <row r="1066" spans="1:32" x14ac:dyDescent="0.25">
      <c r="A1066" s="13" t="str">
        <f t="shared" si="80"/>
        <v>77375-6</v>
      </c>
      <c r="B1066" s="50">
        <v>77375</v>
      </c>
      <c r="C1066" s="51" t="s">
        <v>3170</v>
      </c>
      <c r="D1066" s="50">
        <v>6</v>
      </c>
      <c r="E1066" s="52">
        <v>1</v>
      </c>
      <c r="F1066" s="53" t="s">
        <v>18</v>
      </c>
      <c r="G1066" s="53">
        <v>43508</v>
      </c>
      <c r="H1066" s="54">
        <v>8</v>
      </c>
      <c r="I1066" s="52">
        <v>4</v>
      </c>
      <c r="J1066" s="51" t="s">
        <v>20</v>
      </c>
      <c r="K1066" s="51"/>
      <c r="L1066" s="51" t="b">
        <v>0</v>
      </c>
      <c r="M1066" s="13" t="s">
        <v>126</v>
      </c>
      <c r="N1066" s="13"/>
      <c r="O1066" s="13"/>
      <c r="P1066" s="13" t="s">
        <v>143</v>
      </c>
      <c r="Q1066" s="13"/>
      <c r="R1066" s="13"/>
      <c r="S1066" s="13" t="s">
        <v>126</v>
      </c>
      <c r="T1066" s="15" t="s">
        <v>126</v>
      </c>
      <c r="U1066" s="15" t="b">
        <v>0</v>
      </c>
      <c r="V1066" s="15" t="b">
        <v>0</v>
      </c>
      <c r="W1066" s="23"/>
      <c r="X1066" s="16"/>
      <c r="Y1066" s="24">
        <v>43493</v>
      </c>
      <c r="Z1066" s="17" t="s">
        <v>271</v>
      </c>
      <c r="AA1066" s="51"/>
      <c r="AB1066" s="4"/>
      <c r="AC1066" t="str">
        <f t="shared" si="81"/>
        <v>NO</v>
      </c>
      <c r="AD1066" t="str">
        <f t="shared" si="82"/>
        <v>Material</v>
      </c>
      <c r="AE1066" t="str">
        <f t="shared" si="83"/>
        <v>+Cartridge</v>
      </c>
      <c r="AF1066" t="str">
        <f t="shared" si="84"/>
        <v>Material+Cartridge</v>
      </c>
    </row>
    <row r="1067" spans="1:32" x14ac:dyDescent="0.25">
      <c r="A1067" s="3" t="str">
        <f t="shared" si="80"/>
        <v>77375-7</v>
      </c>
      <c r="B1067" s="50">
        <v>77375</v>
      </c>
      <c r="C1067" s="51" t="s">
        <v>3171</v>
      </c>
      <c r="D1067" s="50">
        <v>7</v>
      </c>
      <c r="E1067" s="52">
        <v>1</v>
      </c>
      <c r="F1067" s="53" t="s">
        <v>18</v>
      </c>
      <c r="G1067" s="53">
        <v>43508</v>
      </c>
      <c r="H1067" s="54">
        <v>9</v>
      </c>
      <c r="I1067" s="52">
        <v>4</v>
      </c>
      <c r="J1067" s="51" t="s">
        <v>20</v>
      </c>
      <c r="K1067" s="51" t="s">
        <v>208</v>
      </c>
      <c r="L1067" s="51" t="b">
        <v>0</v>
      </c>
      <c r="M1067" s="3" t="s">
        <v>126</v>
      </c>
      <c r="N1067" s="3"/>
      <c r="O1067" s="3"/>
      <c r="P1067" s="3" t="s">
        <v>143</v>
      </c>
      <c r="Q1067" s="3"/>
      <c r="R1067" s="3"/>
      <c r="S1067" s="3" t="s">
        <v>126</v>
      </c>
      <c r="T1067" s="10" t="s">
        <v>126</v>
      </c>
      <c r="U1067" s="10" t="b">
        <v>0</v>
      </c>
      <c r="V1067" s="10" t="b">
        <v>0</v>
      </c>
      <c r="W1067" s="25"/>
      <c r="X1067" s="11"/>
      <c r="Y1067" s="26"/>
      <c r="Z1067" s="26" t="s">
        <v>271</v>
      </c>
      <c r="AA1067" s="51"/>
      <c r="AB1067" s="4"/>
      <c r="AC1067" t="str">
        <f t="shared" si="81"/>
        <v>NO</v>
      </c>
      <c r="AD1067" t="str">
        <f t="shared" si="82"/>
        <v>Material</v>
      </c>
      <c r="AE1067" t="str">
        <f t="shared" si="83"/>
        <v>+Cartridge</v>
      </c>
      <c r="AF1067" t="str">
        <f t="shared" si="84"/>
        <v>Material+Cartridge</v>
      </c>
    </row>
    <row r="1068" spans="1:32" x14ac:dyDescent="0.25">
      <c r="A1068" s="13" t="str">
        <f t="shared" si="80"/>
        <v>77375-8</v>
      </c>
      <c r="B1068" s="50">
        <v>77375</v>
      </c>
      <c r="C1068" s="51" t="s">
        <v>3172</v>
      </c>
      <c r="D1068" s="50">
        <v>8</v>
      </c>
      <c r="E1068" s="52">
        <v>1</v>
      </c>
      <c r="F1068" s="53" t="s">
        <v>18</v>
      </c>
      <c r="G1068" s="53">
        <v>43508</v>
      </c>
      <c r="H1068" s="54">
        <v>1</v>
      </c>
      <c r="I1068" s="52">
        <v>4</v>
      </c>
      <c r="J1068" s="51" t="s">
        <v>20</v>
      </c>
      <c r="K1068" s="51"/>
      <c r="L1068" s="51" t="b">
        <v>0</v>
      </c>
      <c r="M1068" s="13" t="s">
        <v>126</v>
      </c>
      <c r="N1068" s="13"/>
      <c r="O1068" s="13"/>
      <c r="P1068" s="13" t="s">
        <v>143</v>
      </c>
      <c r="Q1068" s="13" t="s">
        <v>143</v>
      </c>
      <c r="R1068" s="13"/>
      <c r="S1068" s="13" t="s">
        <v>126</v>
      </c>
      <c r="T1068" s="15" t="s">
        <v>126</v>
      </c>
      <c r="U1068" s="15" t="b">
        <v>0</v>
      </c>
      <c r="V1068" s="15" t="b">
        <v>0</v>
      </c>
      <c r="W1068" s="23"/>
      <c r="X1068" s="16">
        <v>45</v>
      </c>
      <c r="Y1068" s="24">
        <v>43493</v>
      </c>
      <c r="Z1068" s="24" t="s">
        <v>271</v>
      </c>
      <c r="AA1068" s="51"/>
      <c r="AB1068" s="4"/>
      <c r="AC1068" t="str">
        <f t="shared" si="81"/>
        <v>NO</v>
      </c>
      <c r="AD1068" t="str">
        <f t="shared" si="82"/>
        <v>Material</v>
      </c>
      <c r="AE1068" t="str">
        <f t="shared" si="83"/>
        <v/>
      </c>
      <c r="AF1068" t="str">
        <f t="shared" si="84"/>
        <v>Material</v>
      </c>
    </row>
    <row r="1069" spans="1:32" x14ac:dyDescent="0.25">
      <c r="A1069" s="3" t="str">
        <f t="shared" si="80"/>
        <v>77378-1</v>
      </c>
      <c r="B1069" s="50">
        <v>77378</v>
      </c>
      <c r="C1069" s="51" t="s">
        <v>3173</v>
      </c>
      <c r="D1069" s="50">
        <v>1</v>
      </c>
      <c r="E1069" s="52">
        <v>1</v>
      </c>
      <c r="F1069" s="53" t="s">
        <v>0</v>
      </c>
      <c r="G1069" s="53">
        <v>43502</v>
      </c>
      <c r="H1069" s="54">
        <v>10</v>
      </c>
      <c r="I1069" s="52">
        <v>12</v>
      </c>
      <c r="J1069" s="51" t="s">
        <v>20</v>
      </c>
      <c r="K1069" s="51" t="s">
        <v>171</v>
      </c>
      <c r="L1069" s="51" t="b">
        <v>0</v>
      </c>
      <c r="M1069" s="3" t="s">
        <v>126</v>
      </c>
      <c r="N1069" s="3"/>
      <c r="O1069" s="3"/>
      <c r="P1069" s="3"/>
      <c r="Q1069" s="3" t="s">
        <v>143</v>
      </c>
      <c r="R1069" s="3"/>
      <c r="S1069" s="3" t="s">
        <v>126</v>
      </c>
      <c r="T1069" s="10" t="s">
        <v>126</v>
      </c>
      <c r="U1069" s="10" t="b">
        <v>0</v>
      </c>
      <c r="V1069" s="10" t="b">
        <v>0</v>
      </c>
      <c r="W1069" s="25"/>
      <c r="X1069" s="11">
        <v>22</v>
      </c>
      <c r="Y1069" s="26">
        <v>43494</v>
      </c>
      <c r="Z1069" s="26"/>
      <c r="AA1069" s="51"/>
      <c r="AB1069" s="4"/>
      <c r="AC1069" t="str">
        <f t="shared" si="81"/>
        <v>NO</v>
      </c>
      <c r="AD1069" t="str">
        <f t="shared" si="82"/>
        <v>Material</v>
      </c>
      <c r="AE1069" t="str">
        <f t="shared" si="83"/>
        <v/>
      </c>
      <c r="AF1069" t="str">
        <f t="shared" si="84"/>
        <v>Material</v>
      </c>
    </row>
    <row r="1070" spans="1:32" x14ac:dyDescent="0.25">
      <c r="A1070" s="13" t="str">
        <f t="shared" si="80"/>
        <v>77393-1</v>
      </c>
      <c r="B1070" s="50">
        <v>77393</v>
      </c>
      <c r="C1070" s="51" t="s">
        <v>250</v>
      </c>
      <c r="D1070" s="50">
        <v>1</v>
      </c>
      <c r="E1070" s="52">
        <v>1</v>
      </c>
      <c r="F1070" s="53" t="s">
        <v>18</v>
      </c>
      <c r="G1070" s="53">
        <v>43494</v>
      </c>
      <c r="H1070" s="54">
        <v>6</v>
      </c>
      <c r="I1070" s="52">
        <v>1</v>
      </c>
      <c r="J1070" s="51" t="s">
        <v>31</v>
      </c>
      <c r="K1070" s="51" t="s">
        <v>156</v>
      </c>
      <c r="L1070" s="51" t="b">
        <v>0</v>
      </c>
      <c r="M1070" s="13" t="s">
        <v>126</v>
      </c>
      <c r="N1070" s="13" t="s">
        <v>126</v>
      </c>
      <c r="O1070" s="13" t="s">
        <v>143</v>
      </c>
      <c r="P1070" s="13" t="s">
        <v>143</v>
      </c>
      <c r="Q1070" s="13"/>
      <c r="R1070" s="13"/>
      <c r="S1070" s="13" t="s">
        <v>126</v>
      </c>
      <c r="T1070" s="15" t="s">
        <v>126</v>
      </c>
      <c r="U1070" s="15" t="b">
        <v>0</v>
      </c>
      <c r="V1070" s="15" t="b">
        <v>0</v>
      </c>
      <c r="W1070" s="15"/>
      <c r="X1070" s="16"/>
      <c r="Y1070" s="24"/>
      <c r="Z1070" s="24" t="s">
        <v>136</v>
      </c>
      <c r="AA1070" s="51"/>
      <c r="AB1070" s="4"/>
      <c r="AC1070" t="str">
        <f t="shared" si="81"/>
        <v>NO</v>
      </c>
      <c r="AD1070" t="str">
        <f t="shared" si="82"/>
        <v/>
      </c>
      <c r="AE1070" t="str">
        <f t="shared" si="83"/>
        <v>+Cartridge</v>
      </c>
      <c r="AF1070" t="str">
        <f t="shared" si="84"/>
        <v>+Cartridge</v>
      </c>
    </row>
    <row r="1071" spans="1:32" x14ac:dyDescent="0.25">
      <c r="A1071" s="3" t="str">
        <f t="shared" si="80"/>
        <v>77417-1</v>
      </c>
      <c r="B1071" s="50">
        <v>77417</v>
      </c>
      <c r="C1071" s="51" t="s">
        <v>3174</v>
      </c>
      <c r="D1071" s="50">
        <v>1</v>
      </c>
      <c r="E1071" s="52">
        <v>1</v>
      </c>
      <c r="F1071" s="53" t="s">
        <v>18</v>
      </c>
      <c r="G1071" s="53">
        <v>43523</v>
      </c>
      <c r="H1071" s="54">
        <v>3</v>
      </c>
      <c r="I1071" s="52">
        <v>12</v>
      </c>
      <c r="J1071" s="51" t="s">
        <v>27</v>
      </c>
      <c r="K1071" s="51"/>
      <c r="L1071" s="51" t="b">
        <v>0</v>
      </c>
      <c r="M1071" s="3"/>
      <c r="N1071" s="3"/>
      <c r="O1071" s="3"/>
      <c r="P1071" s="3"/>
      <c r="Q1071" s="3"/>
      <c r="R1071" s="3"/>
      <c r="S1071" s="3"/>
      <c r="T1071" s="10" t="s">
        <v>125</v>
      </c>
      <c r="U1071" s="10" t="b">
        <v>0</v>
      </c>
      <c r="V1071" s="10" t="b">
        <v>0</v>
      </c>
      <c r="W1071" s="25"/>
      <c r="X1071" s="11"/>
      <c r="Y1071" s="26"/>
      <c r="Z1071" s="26"/>
      <c r="AA1071" s="51"/>
      <c r="AB1071" s="4"/>
      <c r="AC1071" t="str">
        <f t="shared" si="81"/>
        <v>NO</v>
      </c>
      <c r="AD1071" t="str">
        <f t="shared" si="82"/>
        <v>Material</v>
      </c>
      <c r="AE1071" t="str">
        <f t="shared" si="83"/>
        <v>+Cartridge</v>
      </c>
      <c r="AF1071" t="str">
        <f t="shared" si="84"/>
        <v>Material+Cartridge</v>
      </c>
    </row>
    <row r="1072" spans="1:32" x14ac:dyDescent="0.25">
      <c r="A1072" s="13" t="str">
        <f t="shared" si="80"/>
        <v>77417-2</v>
      </c>
      <c r="B1072" s="50">
        <v>77417</v>
      </c>
      <c r="C1072" s="51" t="s">
        <v>285</v>
      </c>
      <c r="D1072" s="50">
        <v>2</v>
      </c>
      <c r="E1072" s="52">
        <v>1</v>
      </c>
      <c r="F1072" s="53" t="s">
        <v>18</v>
      </c>
      <c r="G1072" s="53">
        <v>43523</v>
      </c>
      <c r="H1072" s="54">
        <v>3</v>
      </c>
      <c r="I1072" s="52">
        <v>12</v>
      </c>
      <c r="J1072" s="51" t="s">
        <v>27</v>
      </c>
      <c r="K1072" s="51"/>
      <c r="L1072" s="51" t="b">
        <v>0</v>
      </c>
      <c r="M1072" s="13"/>
      <c r="N1072" s="13"/>
      <c r="O1072" s="13"/>
      <c r="P1072" s="13"/>
      <c r="Q1072" s="13"/>
      <c r="R1072" s="13"/>
      <c r="S1072" s="13"/>
      <c r="T1072" s="15" t="s">
        <v>125</v>
      </c>
      <c r="U1072" s="15" t="b">
        <v>0</v>
      </c>
      <c r="V1072" s="15" t="b">
        <v>0</v>
      </c>
      <c r="W1072" s="23"/>
      <c r="X1072" s="16"/>
      <c r="Y1072" s="24"/>
      <c r="Z1072" s="24"/>
      <c r="AA1072" s="51"/>
      <c r="AB1072" s="4"/>
      <c r="AC1072" t="str">
        <f t="shared" si="81"/>
        <v>NO</v>
      </c>
      <c r="AD1072" t="str">
        <f t="shared" si="82"/>
        <v>Material</v>
      </c>
      <c r="AE1072" t="str">
        <f t="shared" si="83"/>
        <v>+Cartridge</v>
      </c>
      <c r="AF1072" t="str">
        <f t="shared" si="84"/>
        <v>Material+Cartridge</v>
      </c>
    </row>
    <row r="1073" spans="1:32" x14ac:dyDescent="0.25">
      <c r="A1073" s="3" t="str">
        <f t="shared" si="80"/>
        <v>77432-1</v>
      </c>
      <c r="B1073" s="50">
        <v>77432</v>
      </c>
      <c r="C1073" s="51" t="s">
        <v>164</v>
      </c>
      <c r="D1073" s="50">
        <v>1</v>
      </c>
      <c r="E1073" s="52">
        <v>1</v>
      </c>
      <c r="F1073" s="53" t="s">
        <v>19</v>
      </c>
      <c r="G1073" s="53">
        <v>43509</v>
      </c>
      <c r="H1073" s="54">
        <v>1</v>
      </c>
      <c r="I1073" s="52">
        <v>1</v>
      </c>
      <c r="J1073" s="51" t="s">
        <v>20</v>
      </c>
      <c r="K1073" s="51"/>
      <c r="L1073" s="51" t="b">
        <v>0</v>
      </c>
      <c r="M1073" s="3" t="s">
        <v>126</v>
      </c>
      <c r="N1073" s="3" t="s">
        <v>126</v>
      </c>
      <c r="O1073" s="3" t="s">
        <v>143</v>
      </c>
      <c r="P1073" s="3"/>
      <c r="Q1073" s="3" t="s">
        <v>126</v>
      </c>
      <c r="R1073" s="3"/>
      <c r="S1073" s="3" t="s">
        <v>126</v>
      </c>
      <c r="T1073" s="10" t="s">
        <v>125</v>
      </c>
      <c r="U1073" s="10" t="b">
        <v>0</v>
      </c>
      <c r="V1073" s="10" t="b">
        <v>0</v>
      </c>
      <c r="W1073" s="10"/>
      <c r="X1073" s="11"/>
      <c r="Y1073" s="26">
        <v>43501</v>
      </c>
      <c r="Z1073" s="26"/>
      <c r="AA1073" s="51"/>
      <c r="AB1073" s="4"/>
      <c r="AC1073" t="str">
        <f t="shared" si="81"/>
        <v>NO</v>
      </c>
      <c r="AD1073" t="str">
        <f t="shared" si="82"/>
        <v/>
      </c>
      <c r="AE1073" t="str">
        <f t="shared" si="83"/>
        <v/>
      </c>
      <c r="AF1073" t="str">
        <f t="shared" si="84"/>
        <v/>
      </c>
    </row>
    <row r="1074" spans="1:32" x14ac:dyDescent="0.25">
      <c r="A1074" s="13" t="str">
        <f t="shared" si="80"/>
        <v>77432-2</v>
      </c>
      <c r="B1074" s="50">
        <v>77432</v>
      </c>
      <c r="C1074" s="51" t="s">
        <v>201</v>
      </c>
      <c r="D1074" s="50">
        <v>2</v>
      </c>
      <c r="E1074" s="52">
        <v>1</v>
      </c>
      <c r="F1074" s="53" t="s">
        <v>19</v>
      </c>
      <c r="G1074" s="53">
        <v>43509</v>
      </c>
      <c r="H1074" s="54">
        <v>1</v>
      </c>
      <c r="I1074" s="52">
        <v>1</v>
      </c>
      <c r="J1074" s="51" t="s">
        <v>20</v>
      </c>
      <c r="K1074" s="51"/>
      <c r="L1074" s="51" t="b">
        <v>0</v>
      </c>
      <c r="M1074" s="13" t="s">
        <v>126</v>
      </c>
      <c r="N1074" s="13" t="s">
        <v>126</v>
      </c>
      <c r="O1074" s="13" t="s">
        <v>143</v>
      </c>
      <c r="P1074" s="13"/>
      <c r="Q1074" s="13" t="s">
        <v>126</v>
      </c>
      <c r="R1074" s="13"/>
      <c r="S1074" s="13" t="s">
        <v>126</v>
      </c>
      <c r="T1074" s="15" t="s">
        <v>125</v>
      </c>
      <c r="U1074" s="15" t="b">
        <v>0</v>
      </c>
      <c r="V1074" s="15" t="b">
        <v>0</v>
      </c>
      <c r="W1074" s="23"/>
      <c r="X1074" s="16"/>
      <c r="Y1074" s="24">
        <v>43501</v>
      </c>
      <c r="Z1074" s="17"/>
      <c r="AA1074" s="51"/>
      <c r="AB1074" s="4"/>
      <c r="AC1074" t="str">
        <f t="shared" si="81"/>
        <v>NO</v>
      </c>
      <c r="AD1074" t="str">
        <f t="shared" si="82"/>
        <v/>
      </c>
      <c r="AE1074" t="str">
        <f t="shared" si="83"/>
        <v/>
      </c>
      <c r="AF1074" t="str">
        <f t="shared" si="84"/>
        <v/>
      </c>
    </row>
    <row r="1075" spans="1:32" x14ac:dyDescent="0.25">
      <c r="A1075" s="3" t="str">
        <f t="shared" si="80"/>
        <v>77432-3</v>
      </c>
      <c r="B1075" s="50">
        <v>77432</v>
      </c>
      <c r="C1075" s="51" t="s">
        <v>3175</v>
      </c>
      <c r="D1075" s="50">
        <v>3</v>
      </c>
      <c r="E1075" s="52">
        <v>1</v>
      </c>
      <c r="F1075" s="53" t="s">
        <v>19</v>
      </c>
      <c r="G1075" s="53">
        <v>43509</v>
      </c>
      <c r="H1075" s="54">
        <v>3</v>
      </c>
      <c r="I1075" s="52">
        <v>1</v>
      </c>
      <c r="J1075" s="51" t="s">
        <v>20</v>
      </c>
      <c r="K1075" s="51"/>
      <c r="L1075" s="51" t="b">
        <v>0</v>
      </c>
      <c r="M1075" s="3" t="s">
        <v>126</v>
      </c>
      <c r="N1075" s="3" t="s">
        <v>126</v>
      </c>
      <c r="O1075" s="3"/>
      <c r="P1075" s="3"/>
      <c r="Q1075" s="3" t="s">
        <v>126</v>
      </c>
      <c r="R1075" s="3"/>
      <c r="S1075" s="3" t="s">
        <v>126</v>
      </c>
      <c r="T1075" s="10" t="s">
        <v>126</v>
      </c>
      <c r="U1075" s="10" t="b">
        <v>1</v>
      </c>
      <c r="V1075" s="10" t="b">
        <v>0</v>
      </c>
      <c r="W1075" s="10"/>
      <c r="X1075" s="11"/>
      <c r="Y1075" s="26">
        <v>43501</v>
      </c>
      <c r="Z1075" s="12"/>
      <c r="AA1075" s="51"/>
      <c r="AB1075" s="4"/>
      <c r="AC1075" t="str">
        <f t="shared" si="81"/>
        <v>NO</v>
      </c>
      <c r="AD1075" t="str">
        <f t="shared" si="82"/>
        <v/>
      </c>
      <c r="AE1075" t="str">
        <f t="shared" si="83"/>
        <v/>
      </c>
      <c r="AF1075" t="str">
        <f t="shared" si="84"/>
        <v/>
      </c>
    </row>
    <row r="1076" spans="1:32" x14ac:dyDescent="0.25">
      <c r="A1076" s="13" t="str">
        <f t="shared" si="80"/>
        <v>77432-4</v>
      </c>
      <c r="B1076" s="50">
        <v>77432</v>
      </c>
      <c r="C1076" s="51" t="s">
        <v>201</v>
      </c>
      <c r="D1076" s="50">
        <v>4</v>
      </c>
      <c r="E1076" s="52">
        <v>1</v>
      </c>
      <c r="F1076" s="53" t="s">
        <v>19</v>
      </c>
      <c r="G1076" s="53">
        <v>43509</v>
      </c>
      <c r="H1076" s="54">
        <v>1</v>
      </c>
      <c r="I1076" s="52">
        <v>1</v>
      </c>
      <c r="J1076" s="51" t="s">
        <v>20</v>
      </c>
      <c r="K1076" s="51" t="s">
        <v>208</v>
      </c>
      <c r="L1076" s="51" t="b">
        <v>0</v>
      </c>
      <c r="M1076" s="13" t="s">
        <v>126</v>
      </c>
      <c r="N1076" s="13"/>
      <c r="O1076" s="13" t="s">
        <v>143</v>
      </c>
      <c r="P1076" s="13"/>
      <c r="Q1076" s="13"/>
      <c r="R1076" s="13"/>
      <c r="S1076" s="13" t="s">
        <v>126</v>
      </c>
      <c r="T1076" s="15" t="s">
        <v>125</v>
      </c>
      <c r="U1076" s="15" t="b">
        <v>0</v>
      </c>
      <c r="V1076" s="15" t="b">
        <v>0</v>
      </c>
      <c r="W1076" s="23"/>
      <c r="X1076" s="16"/>
      <c r="Y1076" s="24"/>
      <c r="Z1076" s="17"/>
      <c r="AA1076" s="51"/>
      <c r="AB1076" s="4"/>
      <c r="AC1076" t="str">
        <f t="shared" si="81"/>
        <v>NO</v>
      </c>
      <c r="AD1076" t="str">
        <f t="shared" si="82"/>
        <v>Material</v>
      </c>
      <c r="AE1076" t="str">
        <f t="shared" si="83"/>
        <v>+Cartridge</v>
      </c>
      <c r="AF1076" t="str">
        <f t="shared" si="84"/>
        <v>Material+Cartridge</v>
      </c>
    </row>
    <row r="1077" spans="1:32" x14ac:dyDescent="0.25">
      <c r="A1077" s="3" t="str">
        <f t="shared" si="80"/>
        <v>77432-5</v>
      </c>
      <c r="B1077" s="50">
        <v>77432</v>
      </c>
      <c r="C1077" s="51" t="s">
        <v>201</v>
      </c>
      <c r="D1077" s="50">
        <v>5</v>
      </c>
      <c r="E1077" s="52">
        <v>1</v>
      </c>
      <c r="F1077" s="53" t="s">
        <v>19</v>
      </c>
      <c r="G1077" s="53">
        <v>43509</v>
      </c>
      <c r="H1077" s="54">
        <v>1</v>
      </c>
      <c r="I1077" s="52">
        <v>1</v>
      </c>
      <c r="J1077" s="51" t="s">
        <v>20</v>
      </c>
      <c r="K1077" s="51"/>
      <c r="L1077" s="51" t="b">
        <v>0</v>
      </c>
      <c r="M1077" s="3" t="s">
        <v>126</v>
      </c>
      <c r="N1077" s="3" t="s">
        <v>126</v>
      </c>
      <c r="O1077" s="3" t="s">
        <v>143</v>
      </c>
      <c r="P1077" s="3"/>
      <c r="Q1077" s="3" t="s">
        <v>126</v>
      </c>
      <c r="R1077" s="3"/>
      <c r="S1077" s="3" t="s">
        <v>126</v>
      </c>
      <c r="T1077" s="10" t="s">
        <v>125</v>
      </c>
      <c r="U1077" s="10" t="b">
        <v>0</v>
      </c>
      <c r="V1077" s="10" t="b">
        <v>0</v>
      </c>
      <c r="W1077" s="25"/>
      <c r="X1077" s="11"/>
      <c r="Y1077" s="26">
        <v>43501</v>
      </c>
      <c r="Z1077" s="12"/>
      <c r="AA1077" s="51"/>
      <c r="AB1077" s="4"/>
      <c r="AC1077" t="str">
        <f t="shared" si="81"/>
        <v>NO</v>
      </c>
      <c r="AD1077" t="str">
        <f t="shared" si="82"/>
        <v/>
      </c>
      <c r="AE1077" t="str">
        <f t="shared" si="83"/>
        <v/>
      </c>
      <c r="AF1077" t="str">
        <f t="shared" si="84"/>
        <v/>
      </c>
    </row>
    <row r="1078" spans="1:32" x14ac:dyDescent="0.25">
      <c r="A1078" s="13" t="str">
        <f t="shared" si="80"/>
        <v>77432-6</v>
      </c>
      <c r="B1078" s="50">
        <v>77432</v>
      </c>
      <c r="C1078" s="51" t="s">
        <v>230</v>
      </c>
      <c r="D1078" s="50">
        <v>6</v>
      </c>
      <c r="E1078" s="52">
        <v>1</v>
      </c>
      <c r="F1078" s="53" t="s">
        <v>19</v>
      </c>
      <c r="G1078" s="53">
        <v>43509</v>
      </c>
      <c r="H1078" s="54">
        <v>1</v>
      </c>
      <c r="I1078" s="52">
        <v>1</v>
      </c>
      <c r="J1078" s="51" t="s">
        <v>20</v>
      </c>
      <c r="K1078" s="51"/>
      <c r="L1078" s="51" t="b">
        <v>0</v>
      </c>
      <c r="M1078" s="13" t="s">
        <v>126</v>
      </c>
      <c r="N1078" s="13" t="s">
        <v>126</v>
      </c>
      <c r="O1078" s="13" t="s">
        <v>143</v>
      </c>
      <c r="P1078" s="13"/>
      <c r="Q1078" s="13" t="s">
        <v>126</v>
      </c>
      <c r="R1078" s="13"/>
      <c r="S1078" s="13" t="s">
        <v>126</v>
      </c>
      <c r="T1078" s="15" t="s">
        <v>125</v>
      </c>
      <c r="U1078" s="15" t="b">
        <v>0</v>
      </c>
      <c r="V1078" s="15" t="b">
        <v>0</v>
      </c>
      <c r="W1078" s="23"/>
      <c r="X1078" s="16"/>
      <c r="Y1078" s="24">
        <v>43501</v>
      </c>
      <c r="Z1078" s="17"/>
      <c r="AA1078" s="51"/>
      <c r="AB1078" s="4"/>
      <c r="AC1078" t="str">
        <f t="shared" si="81"/>
        <v>NO</v>
      </c>
      <c r="AD1078" t="str">
        <f t="shared" si="82"/>
        <v/>
      </c>
      <c r="AE1078" t="str">
        <f t="shared" si="83"/>
        <v/>
      </c>
      <c r="AF1078" t="str">
        <f t="shared" si="84"/>
        <v/>
      </c>
    </row>
    <row r="1079" spans="1:32" x14ac:dyDescent="0.25">
      <c r="A1079" s="3" t="str">
        <f t="shared" si="80"/>
        <v>77432-7</v>
      </c>
      <c r="B1079" s="50">
        <v>77432</v>
      </c>
      <c r="C1079" s="51" t="s">
        <v>138</v>
      </c>
      <c r="D1079" s="50">
        <v>7</v>
      </c>
      <c r="E1079" s="52">
        <v>1</v>
      </c>
      <c r="F1079" s="53" t="s">
        <v>19</v>
      </c>
      <c r="G1079" s="53">
        <v>43509</v>
      </c>
      <c r="H1079" s="54">
        <v>1</v>
      </c>
      <c r="I1079" s="52">
        <v>1</v>
      </c>
      <c r="J1079" s="51" t="s">
        <v>20</v>
      </c>
      <c r="K1079" s="51"/>
      <c r="L1079" s="51" t="b">
        <v>0</v>
      </c>
      <c r="M1079" s="3" t="s">
        <v>126</v>
      </c>
      <c r="N1079" s="3" t="s">
        <v>126</v>
      </c>
      <c r="O1079" s="3" t="s">
        <v>143</v>
      </c>
      <c r="P1079" s="3"/>
      <c r="Q1079" s="3" t="s">
        <v>125</v>
      </c>
      <c r="R1079" s="3"/>
      <c r="S1079" s="3" t="s">
        <v>126</v>
      </c>
      <c r="T1079" s="10" t="s">
        <v>126</v>
      </c>
      <c r="U1079" s="10" t="b">
        <v>0</v>
      </c>
      <c r="V1079" s="10" t="b">
        <v>0</v>
      </c>
      <c r="W1079" s="25"/>
      <c r="X1079" s="11"/>
      <c r="Y1079" s="26">
        <v>43496</v>
      </c>
      <c r="Z1079" s="12"/>
      <c r="AA1079" s="51"/>
      <c r="AB1079" s="4"/>
      <c r="AC1079" t="str">
        <f t="shared" si="81"/>
        <v>NO</v>
      </c>
      <c r="AD1079" t="str">
        <f t="shared" si="82"/>
        <v/>
      </c>
      <c r="AE1079" t="str">
        <f t="shared" si="83"/>
        <v/>
      </c>
      <c r="AF1079" t="str">
        <f t="shared" si="84"/>
        <v/>
      </c>
    </row>
    <row r="1080" spans="1:32" x14ac:dyDescent="0.25">
      <c r="A1080" s="13" t="str">
        <f t="shared" si="80"/>
        <v>77440-1</v>
      </c>
      <c r="B1080" s="50">
        <v>77440</v>
      </c>
      <c r="C1080" s="51" t="s">
        <v>250</v>
      </c>
      <c r="D1080" s="50">
        <v>1</v>
      </c>
      <c r="E1080" s="52">
        <v>1</v>
      </c>
      <c r="F1080" s="53" t="s">
        <v>18</v>
      </c>
      <c r="G1080" s="53">
        <v>43497</v>
      </c>
      <c r="H1080" s="54">
        <v>6</v>
      </c>
      <c r="I1080" s="52">
        <v>7</v>
      </c>
      <c r="J1080" s="51" t="s">
        <v>150</v>
      </c>
      <c r="K1080" s="51" t="s">
        <v>141</v>
      </c>
      <c r="L1080" s="51" t="b">
        <v>1</v>
      </c>
      <c r="M1080" s="13" t="s">
        <v>126</v>
      </c>
      <c r="N1080" s="13" t="s">
        <v>126</v>
      </c>
      <c r="O1080" s="13" t="s">
        <v>143</v>
      </c>
      <c r="P1080" s="13" t="s">
        <v>143</v>
      </c>
      <c r="Q1080" s="13" t="s">
        <v>143</v>
      </c>
      <c r="R1080" s="13"/>
      <c r="S1080" s="13" t="s">
        <v>126</v>
      </c>
      <c r="T1080" s="15" t="s">
        <v>126</v>
      </c>
      <c r="U1080" s="15" t="b">
        <v>1</v>
      </c>
      <c r="V1080" s="15" t="b">
        <v>0</v>
      </c>
      <c r="W1080" s="23">
        <v>43500.401759259257</v>
      </c>
      <c r="X1080" s="16"/>
      <c r="Y1080" s="24">
        <v>43501</v>
      </c>
      <c r="Z1080" s="17" t="s">
        <v>244</v>
      </c>
      <c r="AA1080" s="51"/>
      <c r="AB1080" s="4"/>
      <c r="AC1080" t="str">
        <f t="shared" si="81"/>
        <v>NO</v>
      </c>
      <c r="AD1080" t="str">
        <f t="shared" si="82"/>
        <v/>
      </c>
      <c r="AE1080" t="str">
        <f t="shared" si="83"/>
        <v/>
      </c>
      <c r="AF1080" t="str">
        <f t="shared" si="84"/>
        <v/>
      </c>
    </row>
    <row r="1081" spans="1:32" x14ac:dyDescent="0.25">
      <c r="A1081" s="3" t="str">
        <f t="shared" si="80"/>
        <v>77441-1</v>
      </c>
      <c r="B1081" s="50">
        <v>77441</v>
      </c>
      <c r="C1081" s="51" t="s">
        <v>425</v>
      </c>
      <c r="D1081" s="50">
        <v>1</v>
      </c>
      <c r="E1081" s="52">
        <v>1</v>
      </c>
      <c r="F1081" s="53" t="s">
        <v>18</v>
      </c>
      <c r="G1081" s="53">
        <v>43532</v>
      </c>
      <c r="H1081" s="54">
        <v>1</v>
      </c>
      <c r="I1081" s="52">
        <v>10</v>
      </c>
      <c r="J1081" s="51" t="s">
        <v>27</v>
      </c>
      <c r="K1081" s="51"/>
      <c r="L1081" s="51" t="b">
        <v>0</v>
      </c>
      <c r="M1081" s="3"/>
      <c r="N1081" s="3"/>
      <c r="O1081" s="3"/>
      <c r="P1081" s="3"/>
      <c r="Q1081" s="3" t="s">
        <v>125</v>
      </c>
      <c r="R1081" s="3"/>
      <c r="S1081" s="3"/>
      <c r="T1081" s="10" t="s">
        <v>125</v>
      </c>
      <c r="U1081" s="10" t="b">
        <v>0</v>
      </c>
      <c r="V1081" s="10" t="b">
        <v>0</v>
      </c>
      <c r="W1081" s="25"/>
      <c r="X1081" s="11"/>
      <c r="Y1081" s="26"/>
      <c r="Z1081" s="12"/>
      <c r="AA1081" s="51"/>
      <c r="AB1081" s="4"/>
      <c r="AC1081" t="str">
        <f t="shared" si="81"/>
        <v>NO</v>
      </c>
      <c r="AD1081" t="str">
        <f t="shared" si="82"/>
        <v>Material</v>
      </c>
      <c r="AE1081" t="str">
        <f t="shared" si="83"/>
        <v/>
      </c>
      <c r="AF1081" t="str">
        <f t="shared" si="84"/>
        <v>Material</v>
      </c>
    </row>
    <row r="1082" spans="1:32" x14ac:dyDescent="0.25">
      <c r="A1082" s="13" t="str">
        <f t="shared" si="80"/>
        <v>77441-2</v>
      </c>
      <c r="B1082" s="50">
        <v>77441</v>
      </c>
      <c r="C1082" s="51" t="s">
        <v>425</v>
      </c>
      <c r="D1082" s="50">
        <v>2</v>
      </c>
      <c r="E1082" s="52">
        <v>1</v>
      </c>
      <c r="F1082" s="53" t="s">
        <v>18</v>
      </c>
      <c r="G1082" s="53">
        <v>43532</v>
      </c>
      <c r="H1082" s="54">
        <v>1</v>
      </c>
      <c r="I1082" s="52">
        <v>10</v>
      </c>
      <c r="J1082" s="51" t="s">
        <v>27</v>
      </c>
      <c r="K1082" s="51"/>
      <c r="L1082" s="51" t="b">
        <v>0</v>
      </c>
      <c r="M1082" s="13"/>
      <c r="N1082" s="13"/>
      <c r="O1082" s="13"/>
      <c r="P1082" s="13"/>
      <c r="Q1082" s="13" t="s">
        <v>125</v>
      </c>
      <c r="R1082" s="13"/>
      <c r="S1082" s="13"/>
      <c r="T1082" s="15" t="s">
        <v>125</v>
      </c>
      <c r="U1082" s="15" t="b">
        <v>0</v>
      </c>
      <c r="V1082" s="15" t="b">
        <v>0</v>
      </c>
      <c r="W1082" s="23"/>
      <c r="X1082" s="16"/>
      <c r="Y1082" s="24"/>
      <c r="Z1082" s="17"/>
      <c r="AA1082" s="51"/>
      <c r="AB1082" s="4"/>
      <c r="AC1082" t="str">
        <f t="shared" si="81"/>
        <v>NO</v>
      </c>
      <c r="AD1082" t="str">
        <f t="shared" si="82"/>
        <v>Material</v>
      </c>
      <c r="AE1082" t="str">
        <f t="shared" si="83"/>
        <v/>
      </c>
      <c r="AF1082" t="str">
        <f t="shared" si="84"/>
        <v>Material</v>
      </c>
    </row>
    <row r="1083" spans="1:32" x14ac:dyDescent="0.25">
      <c r="A1083" s="3" t="str">
        <f t="shared" si="80"/>
        <v>77456-1</v>
      </c>
      <c r="B1083" s="50">
        <v>77456</v>
      </c>
      <c r="C1083" s="51" t="s">
        <v>3176</v>
      </c>
      <c r="D1083" s="50">
        <v>1</v>
      </c>
      <c r="E1083" s="52">
        <v>1</v>
      </c>
      <c r="F1083" s="53" t="s">
        <v>18</v>
      </c>
      <c r="G1083" s="53">
        <v>43522</v>
      </c>
      <c r="H1083" s="54">
        <v>1</v>
      </c>
      <c r="I1083" s="52">
        <v>15</v>
      </c>
      <c r="J1083" s="51" t="s">
        <v>27</v>
      </c>
      <c r="K1083" s="51" t="s">
        <v>181</v>
      </c>
      <c r="L1083" s="51" t="b">
        <v>1</v>
      </c>
      <c r="M1083" s="3"/>
      <c r="N1083" s="3"/>
      <c r="O1083" s="3"/>
      <c r="P1083" s="3"/>
      <c r="Q1083" s="3"/>
      <c r="R1083" s="3"/>
      <c r="S1083" s="3"/>
      <c r="T1083" s="10" t="s">
        <v>125</v>
      </c>
      <c r="U1083" s="10" t="b">
        <v>0</v>
      </c>
      <c r="V1083" s="10" t="b">
        <v>0</v>
      </c>
      <c r="W1083" s="25"/>
      <c r="X1083" s="11"/>
      <c r="Y1083" s="26"/>
      <c r="Z1083" s="12"/>
      <c r="AA1083" s="51"/>
      <c r="AB1083" s="4"/>
      <c r="AC1083" t="str">
        <f t="shared" si="81"/>
        <v>NO</v>
      </c>
      <c r="AD1083" t="str">
        <f t="shared" si="82"/>
        <v>Material</v>
      </c>
      <c r="AE1083" t="str">
        <f t="shared" si="83"/>
        <v>+Cartridge</v>
      </c>
      <c r="AF1083" t="str">
        <f t="shared" si="84"/>
        <v>Material+Cartridge</v>
      </c>
    </row>
    <row r="1084" spans="1:32" x14ac:dyDescent="0.25">
      <c r="A1084" s="13" t="str">
        <f t="shared" si="80"/>
        <v>77456-12</v>
      </c>
      <c r="B1084" s="50">
        <v>77456</v>
      </c>
      <c r="C1084" s="51" t="s">
        <v>3177</v>
      </c>
      <c r="D1084" s="50">
        <v>12</v>
      </c>
      <c r="E1084" s="52">
        <v>1</v>
      </c>
      <c r="F1084" s="53" t="s">
        <v>18</v>
      </c>
      <c r="G1084" s="53">
        <v>43522</v>
      </c>
      <c r="H1084" s="54">
        <v>1</v>
      </c>
      <c r="I1084" s="52">
        <v>15</v>
      </c>
      <c r="J1084" s="51" t="s">
        <v>27</v>
      </c>
      <c r="K1084" s="51"/>
      <c r="L1084" s="51" t="b">
        <v>0</v>
      </c>
      <c r="M1084" s="13"/>
      <c r="N1084" s="13"/>
      <c r="O1084" s="13"/>
      <c r="P1084" s="13"/>
      <c r="Q1084" s="13"/>
      <c r="R1084" s="13"/>
      <c r="S1084" s="13"/>
      <c r="T1084" s="15" t="s">
        <v>125</v>
      </c>
      <c r="U1084" s="15" t="b">
        <v>0</v>
      </c>
      <c r="V1084" s="15" t="b">
        <v>0</v>
      </c>
      <c r="W1084" s="23"/>
      <c r="X1084" s="16"/>
      <c r="Y1084" s="24"/>
      <c r="Z1084" s="17"/>
      <c r="AA1084" s="51"/>
      <c r="AB1084" s="4"/>
      <c r="AC1084" t="str">
        <f t="shared" si="81"/>
        <v>NO</v>
      </c>
      <c r="AD1084" t="str">
        <f t="shared" si="82"/>
        <v>Material</v>
      </c>
      <c r="AE1084" t="str">
        <f t="shared" si="83"/>
        <v>+Cartridge</v>
      </c>
      <c r="AF1084" t="str">
        <f t="shared" si="84"/>
        <v>Material+Cartridge</v>
      </c>
    </row>
    <row r="1085" spans="1:32" x14ac:dyDescent="0.25">
      <c r="A1085" s="3" t="str">
        <f t="shared" si="80"/>
        <v>77456-13</v>
      </c>
      <c r="B1085" s="50">
        <v>77456</v>
      </c>
      <c r="C1085" s="51" t="s">
        <v>3177</v>
      </c>
      <c r="D1085" s="50">
        <v>13</v>
      </c>
      <c r="E1085" s="52">
        <v>1</v>
      </c>
      <c r="F1085" s="53" t="s">
        <v>18</v>
      </c>
      <c r="G1085" s="53">
        <v>43522</v>
      </c>
      <c r="H1085" s="54">
        <v>1</v>
      </c>
      <c r="I1085" s="52">
        <v>15</v>
      </c>
      <c r="J1085" s="51" t="s">
        <v>27</v>
      </c>
      <c r="K1085" s="51"/>
      <c r="L1085" s="51" t="b">
        <v>0</v>
      </c>
      <c r="M1085" s="3"/>
      <c r="N1085" s="3"/>
      <c r="O1085" s="3"/>
      <c r="P1085" s="3"/>
      <c r="Q1085" s="3"/>
      <c r="R1085" s="3"/>
      <c r="S1085" s="3"/>
      <c r="T1085" s="10" t="s">
        <v>125</v>
      </c>
      <c r="U1085" s="10" t="b">
        <v>0</v>
      </c>
      <c r="V1085" s="10" t="b">
        <v>0</v>
      </c>
      <c r="W1085" s="25"/>
      <c r="X1085" s="11"/>
      <c r="Y1085" s="26"/>
      <c r="Z1085" s="12"/>
      <c r="AA1085" s="51"/>
      <c r="AB1085" s="4"/>
      <c r="AC1085" t="str">
        <f t="shared" si="81"/>
        <v>NO</v>
      </c>
      <c r="AD1085" t="str">
        <f t="shared" si="82"/>
        <v>Material</v>
      </c>
      <c r="AE1085" t="str">
        <f t="shared" si="83"/>
        <v>+Cartridge</v>
      </c>
      <c r="AF1085" t="str">
        <f t="shared" si="84"/>
        <v>Material+Cartridge</v>
      </c>
    </row>
    <row r="1086" spans="1:32" x14ac:dyDescent="0.25">
      <c r="A1086" s="13" t="str">
        <f t="shared" si="80"/>
        <v>77456-14</v>
      </c>
      <c r="B1086" s="50">
        <v>77456</v>
      </c>
      <c r="C1086" s="51" t="s">
        <v>3177</v>
      </c>
      <c r="D1086" s="50">
        <v>14</v>
      </c>
      <c r="E1086" s="52">
        <v>1</v>
      </c>
      <c r="F1086" s="53" t="s">
        <v>18</v>
      </c>
      <c r="G1086" s="53">
        <v>43522</v>
      </c>
      <c r="H1086" s="54">
        <v>1</v>
      </c>
      <c r="I1086" s="52">
        <v>15</v>
      </c>
      <c r="J1086" s="51" t="s">
        <v>27</v>
      </c>
      <c r="K1086" s="51"/>
      <c r="L1086" s="51" t="b">
        <v>0</v>
      </c>
      <c r="M1086" s="13"/>
      <c r="N1086" s="13"/>
      <c r="O1086" s="13"/>
      <c r="P1086" s="13"/>
      <c r="Q1086" s="13"/>
      <c r="R1086" s="13"/>
      <c r="S1086" s="13"/>
      <c r="T1086" s="15" t="s">
        <v>125</v>
      </c>
      <c r="U1086" s="15" t="b">
        <v>0</v>
      </c>
      <c r="V1086" s="15" t="b">
        <v>0</v>
      </c>
      <c r="W1086" s="23"/>
      <c r="X1086" s="16"/>
      <c r="Y1086" s="24"/>
      <c r="Z1086" s="17"/>
      <c r="AA1086" s="51"/>
      <c r="AB1086" s="4"/>
      <c r="AC1086" t="str">
        <f t="shared" si="81"/>
        <v>NO</v>
      </c>
      <c r="AD1086" t="str">
        <f t="shared" si="82"/>
        <v>Material</v>
      </c>
      <c r="AE1086" t="str">
        <f t="shared" si="83"/>
        <v>+Cartridge</v>
      </c>
      <c r="AF1086" t="str">
        <f t="shared" si="84"/>
        <v>Material+Cartridge</v>
      </c>
    </row>
    <row r="1087" spans="1:32" x14ac:dyDescent="0.25">
      <c r="A1087" s="3" t="str">
        <f t="shared" si="80"/>
        <v>77456-2</v>
      </c>
      <c r="B1087" s="50">
        <v>77456</v>
      </c>
      <c r="C1087" s="51" t="s">
        <v>3178</v>
      </c>
      <c r="D1087" s="50">
        <v>2</v>
      </c>
      <c r="E1087" s="52">
        <v>1</v>
      </c>
      <c r="F1087" s="53" t="s">
        <v>18</v>
      </c>
      <c r="G1087" s="53">
        <v>43522</v>
      </c>
      <c r="H1087" s="54">
        <v>1</v>
      </c>
      <c r="I1087" s="52">
        <v>15</v>
      </c>
      <c r="J1087" s="51" t="s">
        <v>27</v>
      </c>
      <c r="K1087" s="51"/>
      <c r="L1087" s="51" t="b">
        <v>0</v>
      </c>
      <c r="M1087" s="3"/>
      <c r="N1087" s="3"/>
      <c r="O1087" s="3"/>
      <c r="P1087" s="3"/>
      <c r="Q1087" s="3"/>
      <c r="R1087" s="3"/>
      <c r="S1087" s="3"/>
      <c r="T1087" s="10" t="s">
        <v>125</v>
      </c>
      <c r="U1087" s="10" t="b">
        <v>0</v>
      </c>
      <c r="V1087" s="10" t="b">
        <v>0</v>
      </c>
      <c r="W1087" s="25"/>
      <c r="X1087" s="11"/>
      <c r="Y1087" s="26"/>
      <c r="Z1087" s="12"/>
      <c r="AA1087" s="51"/>
      <c r="AB1087" s="4"/>
      <c r="AC1087" t="str">
        <f t="shared" si="81"/>
        <v>NO</v>
      </c>
      <c r="AD1087" t="str">
        <f t="shared" si="82"/>
        <v>Material</v>
      </c>
      <c r="AE1087" t="str">
        <f t="shared" si="83"/>
        <v>+Cartridge</v>
      </c>
      <c r="AF1087" t="str">
        <f t="shared" si="84"/>
        <v>Material+Cartridge</v>
      </c>
    </row>
    <row r="1088" spans="1:32" x14ac:dyDescent="0.25">
      <c r="A1088" s="13" t="str">
        <f t="shared" si="80"/>
        <v>77456-3</v>
      </c>
      <c r="B1088" s="50">
        <v>77456</v>
      </c>
      <c r="C1088" s="51" t="s">
        <v>3179</v>
      </c>
      <c r="D1088" s="50">
        <v>3</v>
      </c>
      <c r="E1088" s="52">
        <v>1</v>
      </c>
      <c r="F1088" s="53" t="s">
        <v>18</v>
      </c>
      <c r="G1088" s="53">
        <v>43522</v>
      </c>
      <c r="H1088" s="54">
        <v>2</v>
      </c>
      <c r="I1088" s="52">
        <v>15</v>
      </c>
      <c r="J1088" s="51" t="s">
        <v>27</v>
      </c>
      <c r="K1088" s="51"/>
      <c r="L1088" s="51" t="b">
        <v>0</v>
      </c>
      <c r="M1088" s="13"/>
      <c r="N1088" s="13"/>
      <c r="O1088" s="13"/>
      <c r="P1088" s="13"/>
      <c r="Q1088" s="13"/>
      <c r="R1088" s="13"/>
      <c r="S1088" s="13"/>
      <c r="T1088" s="15" t="s">
        <v>125</v>
      </c>
      <c r="U1088" s="15" t="b">
        <v>0</v>
      </c>
      <c r="V1088" s="15" t="b">
        <v>0</v>
      </c>
      <c r="W1088" s="23"/>
      <c r="X1088" s="16"/>
      <c r="Y1088" s="24"/>
      <c r="Z1088" s="17"/>
      <c r="AA1088" s="51"/>
      <c r="AB1088" s="4"/>
      <c r="AC1088" t="str">
        <f t="shared" si="81"/>
        <v>NO</v>
      </c>
      <c r="AD1088" t="str">
        <f t="shared" si="82"/>
        <v>Material</v>
      </c>
      <c r="AE1088" t="str">
        <f t="shared" si="83"/>
        <v>+Cartridge</v>
      </c>
      <c r="AF1088" t="str">
        <f t="shared" si="84"/>
        <v>Material+Cartridge</v>
      </c>
    </row>
    <row r="1089" spans="1:32" x14ac:dyDescent="0.25">
      <c r="A1089" s="3" t="str">
        <f t="shared" ref="A1089:A1152" si="85">_xlfn.CONCAT(B1089,"-",D1089)</f>
        <v>77456-4</v>
      </c>
      <c r="B1089" s="50">
        <v>77456</v>
      </c>
      <c r="C1089" s="51" t="s">
        <v>3180</v>
      </c>
      <c r="D1089" s="50">
        <v>4</v>
      </c>
      <c r="E1089" s="52">
        <v>1</v>
      </c>
      <c r="F1089" s="53" t="s">
        <v>18</v>
      </c>
      <c r="G1089" s="53">
        <v>43522</v>
      </c>
      <c r="H1089" s="54">
        <v>1</v>
      </c>
      <c r="I1089" s="52">
        <v>15</v>
      </c>
      <c r="J1089" s="51" t="s">
        <v>27</v>
      </c>
      <c r="K1089" s="51"/>
      <c r="L1089" s="51" t="b">
        <v>0</v>
      </c>
      <c r="M1089" s="3"/>
      <c r="N1089" s="3"/>
      <c r="O1089" s="3"/>
      <c r="P1089" s="3"/>
      <c r="Q1089" s="3"/>
      <c r="R1089" s="3"/>
      <c r="S1089" s="3"/>
      <c r="T1089" s="10" t="s">
        <v>125</v>
      </c>
      <c r="U1089" s="10" t="b">
        <v>0</v>
      </c>
      <c r="V1089" s="10" t="b">
        <v>0</v>
      </c>
      <c r="W1089" s="25"/>
      <c r="X1089" s="11"/>
      <c r="Y1089" s="26"/>
      <c r="Z1089" s="12"/>
      <c r="AA1089" s="51"/>
      <c r="AB1089" s="4"/>
      <c r="AC1089" t="str">
        <f t="shared" si="81"/>
        <v>NO</v>
      </c>
      <c r="AD1089" t="str">
        <f t="shared" si="82"/>
        <v>Material</v>
      </c>
      <c r="AE1089" t="str">
        <f t="shared" si="83"/>
        <v>+Cartridge</v>
      </c>
      <c r="AF1089" t="str">
        <f t="shared" si="84"/>
        <v>Material+Cartridge</v>
      </c>
    </row>
    <row r="1090" spans="1:32" x14ac:dyDescent="0.25">
      <c r="A1090" s="13" t="str">
        <f t="shared" si="85"/>
        <v>77456-5</v>
      </c>
      <c r="B1090" s="50">
        <v>77456</v>
      </c>
      <c r="C1090" s="51" t="s">
        <v>3180</v>
      </c>
      <c r="D1090" s="50">
        <v>5</v>
      </c>
      <c r="E1090" s="52">
        <v>1</v>
      </c>
      <c r="F1090" s="53" t="s">
        <v>18</v>
      </c>
      <c r="G1090" s="53">
        <v>43522</v>
      </c>
      <c r="H1090" s="54">
        <v>1</v>
      </c>
      <c r="I1090" s="52">
        <v>15</v>
      </c>
      <c r="J1090" s="51" t="s">
        <v>27</v>
      </c>
      <c r="K1090" s="51"/>
      <c r="L1090" s="51" t="b">
        <v>0</v>
      </c>
      <c r="M1090" s="13"/>
      <c r="N1090" s="13"/>
      <c r="O1090" s="13"/>
      <c r="P1090" s="13"/>
      <c r="Q1090" s="13"/>
      <c r="R1090" s="13"/>
      <c r="S1090" s="13"/>
      <c r="T1090" s="15" t="s">
        <v>125</v>
      </c>
      <c r="U1090" s="15" t="b">
        <v>0</v>
      </c>
      <c r="V1090" s="15" t="b">
        <v>0</v>
      </c>
      <c r="W1090" s="23"/>
      <c r="X1090" s="16"/>
      <c r="Y1090" s="24"/>
      <c r="Z1090" s="17"/>
      <c r="AA1090" s="51"/>
      <c r="AB1090" s="4"/>
      <c r="AC1090" t="str">
        <f t="shared" ref="AC1090:AC1153" si="86">IF(AND(OR(N1090="yes",N1090="NA"),OR(P1090="yes",P1090="NA",P1090="Done"),OR(Q1090="yes",Q1090="NA")),"OK","NO")</f>
        <v>NO</v>
      </c>
      <c r="AD1090" t="str">
        <f t="shared" ref="AD1090:AD1153" si="87">IF(OR(N1090="",N1090="NO"),"Material","")</f>
        <v>Material</v>
      </c>
      <c r="AE1090" t="str">
        <f t="shared" ref="AE1090:AE1153" si="88">IF(OR(Q1090="",Q1090="NO"),"+Cartridge","")</f>
        <v>+Cartridge</v>
      </c>
      <c r="AF1090" t="str">
        <f t="shared" ref="AF1090:AF1153" si="89">_xlfn.CONCAT(AD1090,AE1090)</f>
        <v>Material+Cartridge</v>
      </c>
    </row>
    <row r="1091" spans="1:32" x14ac:dyDescent="0.25">
      <c r="A1091" s="3" t="str">
        <f t="shared" si="85"/>
        <v>77456-6</v>
      </c>
      <c r="B1091" s="50">
        <v>77456</v>
      </c>
      <c r="C1091" s="51" t="s">
        <v>419</v>
      </c>
      <c r="D1091" s="50">
        <v>6</v>
      </c>
      <c r="E1091" s="52">
        <v>1</v>
      </c>
      <c r="F1091" s="53" t="s">
        <v>18</v>
      </c>
      <c r="G1091" s="53">
        <v>43522</v>
      </c>
      <c r="H1091" s="54">
        <v>1</v>
      </c>
      <c r="I1091" s="52">
        <v>15</v>
      </c>
      <c r="J1091" s="51" t="s">
        <v>27</v>
      </c>
      <c r="K1091" s="51"/>
      <c r="L1091" s="51" t="b">
        <v>0</v>
      </c>
      <c r="M1091" s="3"/>
      <c r="N1091" s="3"/>
      <c r="O1091" s="3"/>
      <c r="P1091" s="3"/>
      <c r="Q1091" s="3"/>
      <c r="R1091" s="3"/>
      <c r="S1091" s="3"/>
      <c r="T1091" s="10" t="s">
        <v>125</v>
      </c>
      <c r="U1091" s="10" t="b">
        <v>0</v>
      </c>
      <c r="V1091" s="10" t="b">
        <v>0</v>
      </c>
      <c r="W1091" s="25"/>
      <c r="X1091" s="11"/>
      <c r="Y1091" s="26"/>
      <c r="Z1091" s="12"/>
      <c r="AA1091" s="51"/>
      <c r="AB1091" s="4"/>
      <c r="AC1091" t="str">
        <f t="shared" si="86"/>
        <v>NO</v>
      </c>
      <c r="AD1091" t="str">
        <f t="shared" si="87"/>
        <v>Material</v>
      </c>
      <c r="AE1091" t="str">
        <f t="shared" si="88"/>
        <v>+Cartridge</v>
      </c>
      <c r="AF1091" t="str">
        <f t="shared" si="89"/>
        <v>Material+Cartridge</v>
      </c>
    </row>
    <row r="1092" spans="1:32" x14ac:dyDescent="0.25">
      <c r="A1092" s="13" t="str">
        <f t="shared" si="85"/>
        <v>77456-7</v>
      </c>
      <c r="B1092" s="50">
        <v>77456</v>
      </c>
      <c r="C1092" s="51" t="s">
        <v>419</v>
      </c>
      <c r="D1092" s="50">
        <v>7</v>
      </c>
      <c r="E1092" s="52">
        <v>1</v>
      </c>
      <c r="F1092" s="53" t="s">
        <v>18</v>
      </c>
      <c r="G1092" s="53">
        <v>43522</v>
      </c>
      <c r="H1092" s="54">
        <v>1</v>
      </c>
      <c r="I1092" s="52">
        <v>15</v>
      </c>
      <c r="J1092" s="51" t="s">
        <v>27</v>
      </c>
      <c r="K1092" s="51"/>
      <c r="L1092" s="51" t="b">
        <v>0</v>
      </c>
      <c r="M1092" s="13"/>
      <c r="N1092" s="13"/>
      <c r="O1092" s="13"/>
      <c r="P1092" s="13"/>
      <c r="Q1092" s="13"/>
      <c r="R1092" s="13"/>
      <c r="S1092" s="13"/>
      <c r="T1092" s="15" t="s">
        <v>125</v>
      </c>
      <c r="U1092" s="15" t="b">
        <v>0</v>
      </c>
      <c r="V1092" s="15" t="b">
        <v>0</v>
      </c>
      <c r="W1092" s="23"/>
      <c r="X1092" s="16"/>
      <c r="Y1092" s="24"/>
      <c r="Z1092" s="17"/>
      <c r="AA1092" s="51"/>
      <c r="AB1092" s="4"/>
      <c r="AC1092" t="str">
        <f t="shared" si="86"/>
        <v>NO</v>
      </c>
      <c r="AD1092" t="str">
        <f t="shared" si="87"/>
        <v>Material</v>
      </c>
      <c r="AE1092" t="str">
        <f t="shared" si="88"/>
        <v>+Cartridge</v>
      </c>
      <c r="AF1092" t="str">
        <f t="shared" si="89"/>
        <v>Material+Cartridge</v>
      </c>
    </row>
    <row r="1093" spans="1:32" x14ac:dyDescent="0.25">
      <c r="A1093" s="3" t="str">
        <f t="shared" si="85"/>
        <v>77456-8</v>
      </c>
      <c r="B1093" s="50">
        <v>77456</v>
      </c>
      <c r="C1093" s="51" t="s">
        <v>419</v>
      </c>
      <c r="D1093" s="50">
        <v>8</v>
      </c>
      <c r="E1093" s="52">
        <v>1</v>
      </c>
      <c r="F1093" s="53" t="s">
        <v>18</v>
      </c>
      <c r="G1093" s="53">
        <v>43522</v>
      </c>
      <c r="H1093" s="54">
        <v>1</v>
      </c>
      <c r="I1093" s="52">
        <v>15</v>
      </c>
      <c r="J1093" s="51" t="s">
        <v>27</v>
      </c>
      <c r="K1093" s="51"/>
      <c r="L1093" s="51" t="b">
        <v>0</v>
      </c>
      <c r="M1093" s="3"/>
      <c r="N1093" s="3"/>
      <c r="O1093" s="3"/>
      <c r="P1093" s="3"/>
      <c r="Q1093" s="3"/>
      <c r="R1093" s="3"/>
      <c r="S1093" s="3"/>
      <c r="T1093" s="10" t="s">
        <v>125</v>
      </c>
      <c r="U1093" s="10" t="b">
        <v>0</v>
      </c>
      <c r="V1093" s="10" t="b">
        <v>0</v>
      </c>
      <c r="W1093" s="25"/>
      <c r="X1093" s="11"/>
      <c r="Y1093" s="26"/>
      <c r="Z1093" s="12"/>
      <c r="AA1093" s="51"/>
      <c r="AB1093" s="4"/>
      <c r="AC1093" t="str">
        <f t="shared" si="86"/>
        <v>NO</v>
      </c>
      <c r="AD1093" t="str">
        <f t="shared" si="87"/>
        <v>Material</v>
      </c>
      <c r="AE1093" t="str">
        <f t="shared" si="88"/>
        <v>+Cartridge</v>
      </c>
      <c r="AF1093" t="str">
        <f t="shared" si="89"/>
        <v>Material+Cartridge</v>
      </c>
    </row>
    <row r="1094" spans="1:32" x14ac:dyDescent="0.25">
      <c r="A1094" s="13" t="str">
        <f t="shared" si="85"/>
        <v>77458-1</v>
      </c>
      <c r="B1094" s="50">
        <v>77458</v>
      </c>
      <c r="C1094" s="51" t="s">
        <v>3181</v>
      </c>
      <c r="D1094" s="50">
        <v>1</v>
      </c>
      <c r="E1094" s="52">
        <v>1</v>
      </c>
      <c r="F1094" s="53" t="s">
        <v>18</v>
      </c>
      <c r="G1094" s="53">
        <v>43521</v>
      </c>
      <c r="H1094" s="54">
        <v>34</v>
      </c>
      <c r="I1094" s="52">
        <v>7</v>
      </c>
      <c r="J1094" s="51" t="s">
        <v>27</v>
      </c>
      <c r="K1094" s="51"/>
      <c r="L1094" s="51" t="b">
        <v>0</v>
      </c>
      <c r="M1094" s="13"/>
      <c r="N1094" s="13"/>
      <c r="O1094" s="13"/>
      <c r="P1094" s="13"/>
      <c r="Q1094" s="13"/>
      <c r="R1094" s="13"/>
      <c r="S1094" s="13"/>
      <c r="T1094" s="15" t="s">
        <v>125</v>
      </c>
      <c r="U1094" s="15" t="b">
        <v>0</v>
      </c>
      <c r="V1094" s="15" t="b">
        <v>0</v>
      </c>
      <c r="W1094" s="23"/>
      <c r="X1094" s="16"/>
      <c r="Y1094" s="24"/>
      <c r="Z1094" s="17"/>
      <c r="AA1094" s="51"/>
      <c r="AB1094" s="4"/>
      <c r="AC1094" t="str">
        <f t="shared" si="86"/>
        <v>NO</v>
      </c>
      <c r="AD1094" t="str">
        <f t="shared" si="87"/>
        <v>Material</v>
      </c>
      <c r="AE1094" t="str">
        <f t="shared" si="88"/>
        <v>+Cartridge</v>
      </c>
      <c r="AF1094" t="str">
        <f t="shared" si="89"/>
        <v>Material+Cartridge</v>
      </c>
    </row>
    <row r="1095" spans="1:32" x14ac:dyDescent="0.25">
      <c r="A1095" s="3" t="str">
        <f t="shared" si="85"/>
        <v>77479-1</v>
      </c>
      <c r="B1095" s="50">
        <v>77479</v>
      </c>
      <c r="C1095" s="51" t="s">
        <v>429</v>
      </c>
      <c r="D1095" s="50">
        <v>1</v>
      </c>
      <c r="E1095" s="52">
        <v>1</v>
      </c>
      <c r="F1095" s="53" t="s">
        <v>18</v>
      </c>
      <c r="G1095" s="53">
        <v>43570</v>
      </c>
      <c r="H1095" s="54">
        <v>1</v>
      </c>
      <c r="I1095" s="52">
        <v>12</v>
      </c>
      <c r="J1095" s="51" t="s">
        <v>27</v>
      </c>
      <c r="K1095" s="51"/>
      <c r="L1095" s="51" t="b">
        <v>0</v>
      </c>
      <c r="M1095" s="3"/>
      <c r="N1095" s="3"/>
      <c r="O1095" s="3"/>
      <c r="P1095" s="3"/>
      <c r="Q1095" s="3"/>
      <c r="R1095" s="3"/>
      <c r="S1095" s="3"/>
      <c r="T1095" s="10" t="s">
        <v>125</v>
      </c>
      <c r="U1095" s="10" t="b">
        <v>0</v>
      </c>
      <c r="V1095" s="10" t="b">
        <v>0</v>
      </c>
      <c r="W1095" s="25"/>
      <c r="X1095" s="11"/>
      <c r="Y1095" s="26"/>
      <c r="Z1095" s="12"/>
      <c r="AA1095" s="51"/>
      <c r="AB1095" s="4"/>
      <c r="AC1095" t="str">
        <f t="shared" si="86"/>
        <v>NO</v>
      </c>
      <c r="AD1095" t="str">
        <f t="shared" si="87"/>
        <v>Material</v>
      </c>
      <c r="AE1095" t="str">
        <f t="shared" si="88"/>
        <v>+Cartridge</v>
      </c>
      <c r="AF1095" t="str">
        <f t="shared" si="89"/>
        <v>Material+Cartridge</v>
      </c>
    </row>
    <row r="1096" spans="1:32" x14ac:dyDescent="0.25">
      <c r="A1096" s="13" t="str">
        <f t="shared" si="85"/>
        <v>77497-11</v>
      </c>
      <c r="B1096" s="50">
        <v>77497</v>
      </c>
      <c r="C1096" s="51" t="s">
        <v>3182</v>
      </c>
      <c r="D1096" s="50">
        <v>11</v>
      </c>
      <c r="E1096" s="52">
        <v>1</v>
      </c>
      <c r="F1096" s="53" t="s">
        <v>19</v>
      </c>
      <c r="G1096" s="53">
        <v>43529</v>
      </c>
      <c r="H1096" s="54">
        <v>3</v>
      </c>
      <c r="I1096" s="52">
        <v>12</v>
      </c>
      <c r="J1096" s="51" t="s">
        <v>27</v>
      </c>
      <c r="K1096" s="51"/>
      <c r="L1096" s="51" t="b">
        <v>0</v>
      </c>
      <c r="M1096" s="13"/>
      <c r="N1096" s="13"/>
      <c r="O1096" s="13"/>
      <c r="P1096" s="13"/>
      <c r="Q1096" s="13"/>
      <c r="R1096" s="13"/>
      <c r="S1096" s="13"/>
      <c r="T1096" s="15" t="s">
        <v>125</v>
      </c>
      <c r="U1096" s="15" t="b">
        <v>0</v>
      </c>
      <c r="V1096" s="15" t="b">
        <v>0</v>
      </c>
      <c r="W1096" s="23"/>
      <c r="X1096" s="16"/>
      <c r="Y1096" s="24"/>
      <c r="Z1096" s="17"/>
      <c r="AA1096" s="51"/>
      <c r="AB1096" s="4"/>
      <c r="AC1096" t="str">
        <f t="shared" si="86"/>
        <v>NO</v>
      </c>
      <c r="AD1096" t="str">
        <f t="shared" si="87"/>
        <v>Material</v>
      </c>
      <c r="AE1096" t="str">
        <f t="shared" si="88"/>
        <v>+Cartridge</v>
      </c>
      <c r="AF1096" t="str">
        <f t="shared" si="89"/>
        <v>Material+Cartridge</v>
      </c>
    </row>
    <row r="1097" spans="1:32" x14ac:dyDescent="0.25">
      <c r="A1097" s="3" t="str">
        <f t="shared" si="85"/>
        <v>77497-12</v>
      </c>
      <c r="B1097" s="50">
        <v>77497</v>
      </c>
      <c r="C1097" s="51" t="s">
        <v>3183</v>
      </c>
      <c r="D1097" s="50">
        <v>12</v>
      </c>
      <c r="E1097" s="52">
        <v>1</v>
      </c>
      <c r="F1097" s="53" t="s">
        <v>19</v>
      </c>
      <c r="G1097" s="53">
        <v>43529</v>
      </c>
      <c r="H1097" s="54">
        <v>3</v>
      </c>
      <c r="I1097" s="52">
        <v>12</v>
      </c>
      <c r="J1097" s="51" t="s">
        <v>27</v>
      </c>
      <c r="K1097" s="51"/>
      <c r="L1097" s="51" t="b">
        <v>0</v>
      </c>
      <c r="M1097" s="3"/>
      <c r="N1097" s="3"/>
      <c r="O1097" s="3"/>
      <c r="P1097" s="3"/>
      <c r="Q1097" s="3"/>
      <c r="R1097" s="3"/>
      <c r="S1097" s="3"/>
      <c r="T1097" s="10" t="s">
        <v>125</v>
      </c>
      <c r="U1097" s="10" t="b">
        <v>0</v>
      </c>
      <c r="V1097" s="10" t="b">
        <v>0</v>
      </c>
      <c r="W1097" s="25"/>
      <c r="X1097" s="11"/>
      <c r="Y1097" s="26"/>
      <c r="Z1097" s="12"/>
      <c r="AA1097" s="51"/>
      <c r="AB1097" s="4"/>
      <c r="AC1097" t="str">
        <f t="shared" si="86"/>
        <v>NO</v>
      </c>
      <c r="AD1097" t="str">
        <f t="shared" si="87"/>
        <v>Material</v>
      </c>
      <c r="AE1097" t="str">
        <f t="shared" si="88"/>
        <v>+Cartridge</v>
      </c>
      <c r="AF1097" t="str">
        <f t="shared" si="89"/>
        <v>Material+Cartridge</v>
      </c>
    </row>
    <row r="1098" spans="1:32" x14ac:dyDescent="0.25">
      <c r="A1098" s="13" t="str">
        <f t="shared" si="85"/>
        <v>77526-10</v>
      </c>
      <c r="B1098" s="50">
        <v>77526</v>
      </c>
      <c r="C1098" s="51" t="s">
        <v>3184</v>
      </c>
      <c r="D1098" s="50">
        <v>10</v>
      </c>
      <c r="E1098" s="52">
        <v>1</v>
      </c>
      <c r="F1098" s="53" t="s">
        <v>19</v>
      </c>
      <c r="G1098" s="53">
        <v>43516</v>
      </c>
      <c r="H1098" s="54">
        <v>1</v>
      </c>
      <c r="I1098" s="52">
        <v>4</v>
      </c>
      <c r="J1098" s="51" t="s">
        <v>20</v>
      </c>
      <c r="K1098" s="51"/>
      <c r="L1098" s="51" t="b">
        <v>0</v>
      </c>
      <c r="M1098" s="13"/>
      <c r="N1098" s="13"/>
      <c r="O1098" s="13"/>
      <c r="P1098" s="13"/>
      <c r="Q1098" s="13"/>
      <c r="R1098" s="13"/>
      <c r="S1098" s="13"/>
      <c r="T1098" s="15" t="s">
        <v>130</v>
      </c>
      <c r="U1098" s="15" t="b">
        <v>0</v>
      </c>
      <c r="V1098" s="15" t="b">
        <v>0</v>
      </c>
      <c r="W1098" s="23"/>
      <c r="X1098" s="16"/>
      <c r="Y1098" s="24"/>
      <c r="Z1098" s="17"/>
      <c r="AA1098" s="51"/>
      <c r="AB1098" s="4"/>
      <c r="AC1098" t="str">
        <f t="shared" si="86"/>
        <v>NO</v>
      </c>
      <c r="AD1098" t="str">
        <f t="shared" si="87"/>
        <v>Material</v>
      </c>
      <c r="AE1098" t="str">
        <f t="shared" si="88"/>
        <v>+Cartridge</v>
      </c>
      <c r="AF1098" t="str">
        <f t="shared" si="89"/>
        <v>Material+Cartridge</v>
      </c>
    </row>
    <row r="1099" spans="1:32" x14ac:dyDescent="0.25">
      <c r="A1099" s="3" t="str">
        <f t="shared" si="85"/>
        <v>77526-1</v>
      </c>
      <c r="B1099" s="50">
        <v>77526</v>
      </c>
      <c r="C1099" s="51" t="s">
        <v>423</v>
      </c>
      <c r="D1099" s="50">
        <v>1</v>
      </c>
      <c r="E1099" s="52">
        <v>1</v>
      </c>
      <c r="F1099" s="53" t="s">
        <v>19</v>
      </c>
      <c r="G1099" s="53">
        <v>43516</v>
      </c>
      <c r="H1099" s="54">
        <v>1</v>
      </c>
      <c r="I1099" s="52">
        <v>4</v>
      </c>
      <c r="J1099" s="51" t="s">
        <v>20</v>
      </c>
      <c r="K1099" s="51"/>
      <c r="L1099" s="51" t="b">
        <v>0</v>
      </c>
      <c r="M1099" s="3"/>
      <c r="N1099" s="3"/>
      <c r="O1099" s="3"/>
      <c r="P1099" s="3"/>
      <c r="Q1099" s="3"/>
      <c r="R1099" s="3"/>
      <c r="S1099" s="3"/>
      <c r="T1099" s="10" t="s">
        <v>130</v>
      </c>
      <c r="U1099" s="10" t="b">
        <v>0</v>
      </c>
      <c r="V1099" s="10" t="b">
        <v>0</v>
      </c>
      <c r="W1099" s="25"/>
      <c r="X1099" s="11"/>
      <c r="Y1099" s="26"/>
      <c r="Z1099" s="12"/>
      <c r="AA1099" s="51"/>
      <c r="AB1099" s="4"/>
      <c r="AC1099" t="str">
        <f t="shared" si="86"/>
        <v>NO</v>
      </c>
      <c r="AD1099" t="str">
        <f t="shared" si="87"/>
        <v>Material</v>
      </c>
      <c r="AE1099" t="str">
        <f t="shared" si="88"/>
        <v>+Cartridge</v>
      </c>
      <c r="AF1099" t="str">
        <f t="shared" si="89"/>
        <v>Material+Cartridge</v>
      </c>
    </row>
    <row r="1100" spans="1:32" x14ac:dyDescent="0.25">
      <c r="A1100" s="13" t="str">
        <f t="shared" si="85"/>
        <v>77526-11</v>
      </c>
      <c r="B1100" s="50">
        <v>77526</v>
      </c>
      <c r="C1100" s="51" t="s">
        <v>3185</v>
      </c>
      <c r="D1100" s="50">
        <v>11</v>
      </c>
      <c r="E1100" s="52">
        <v>1</v>
      </c>
      <c r="F1100" s="53" t="s">
        <v>19</v>
      </c>
      <c r="G1100" s="53">
        <v>43516</v>
      </c>
      <c r="H1100" s="54">
        <v>1</v>
      </c>
      <c r="I1100" s="52">
        <v>4</v>
      </c>
      <c r="J1100" s="51" t="s">
        <v>20</v>
      </c>
      <c r="K1100" s="51"/>
      <c r="L1100" s="51" t="b">
        <v>0</v>
      </c>
      <c r="M1100" s="13"/>
      <c r="N1100" s="13"/>
      <c r="O1100" s="13"/>
      <c r="P1100" s="13"/>
      <c r="Q1100" s="13"/>
      <c r="R1100" s="13"/>
      <c r="S1100" s="13"/>
      <c r="T1100" s="15" t="s">
        <v>130</v>
      </c>
      <c r="U1100" s="15" t="b">
        <v>0</v>
      </c>
      <c r="V1100" s="15" t="b">
        <v>0</v>
      </c>
      <c r="W1100" s="23"/>
      <c r="X1100" s="16"/>
      <c r="Y1100" s="24"/>
      <c r="Z1100" s="17"/>
      <c r="AA1100" s="51"/>
      <c r="AB1100" s="4"/>
      <c r="AC1100" t="str">
        <f t="shared" si="86"/>
        <v>NO</v>
      </c>
      <c r="AD1100" t="str">
        <f t="shared" si="87"/>
        <v>Material</v>
      </c>
      <c r="AE1100" t="str">
        <f t="shared" si="88"/>
        <v>+Cartridge</v>
      </c>
      <c r="AF1100" t="str">
        <f t="shared" si="89"/>
        <v>Material+Cartridge</v>
      </c>
    </row>
    <row r="1101" spans="1:32" x14ac:dyDescent="0.25">
      <c r="A1101" s="3" t="str">
        <f t="shared" si="85"/>
        <v>77526-12</v>
      </c>
      <c r="B1101" s="50">
        <v>77526</v>
      </c>
      <c r="C1101" s="51" t="s">
        <v>3186</v>
      </c>
      <c r="D1101" s="50">
        <v>12</v>
      </c>
      <c r="E1101" s="52">
        <v>1</v>
      </c>
      <c r="F1101" s="53" t="s">
        <v>19</v>
      </c>
      <c r="G1101" s="53">
        <v>43516</v>
      </c>
      <c r="H1101" s="54">
        <v>1</v>
      </c>
      <c r="I1101" s="52">
        <v>4</v>
      </c>
      <c r="J1101" s="51" t="s">
        <v>20</v>
      </c>
      <c r="K1101" s="51"/>
      <c r="L1101" s="51" t="b">
        <v>0</v>
      </c>
      <c r="M1101" s="3"/>
      <c r="N1101" s="3"/>
      <c r="O1101" s="3"/>
      <c r="P1101" s="3"/>
      <c r="Q1101" s="3"/>
      <c r="R1101" s="3"/>
      <c r="S1101" s="3"/>
      <c r="T1101" s="10" t="s">
        <v>130</v>
      </c>
      <c r="U1101" s="10" t="b">
        <v>0</v>
      </c>
      <c r="V1101" s="10" t="b">
        <v>0</v>
      </c>
      <c r="W1101" s="25"/>
      <c r="X1101" s="11"/>
      <c r="Y1101" s="26"/>
      <c r="Z1101" s="12"/>
      <c r="AA1101" s="51"/>
      <c r="AB1101" s="4"/>
      <c r="AC1101" t="str">
        <f t="shared" si="86"/>
        <v>NO</v>
      </c>
      <c r="AD1101" t="str">
        <f t="shared" si="87"/>
        <v>Material</v>
      </c>
      <c r="AE1101" t="str">
        <f t="shared" si="88"/>
        <v>+Cartridge</v>
      </c>
      <c r="AF1101" t="str">
        <f t="shared" si="89"/>
        <v>Material+Cartridge</v>
      </c>
    </row>
    <row r="1102" spans="1:32" x14ac:dyDescent="0.25">
      <c r="A1102" s="13" t="str">
        <f t="shared" si="85"/>
        <v>77526-13</v>
      </c>
      <c r="B1102" s="50">
        <v>77526</v>
      </c>
      <c r="C1102" s="51" t="s">
        <v>3186</v>
      </c>
      <c r="D1102" s="50">
        <v>13</v>
      </c>
      <c r="E1102" s="52">
        <v>1</v>
      </c>
      <c r="F1102" s="53" t="s">
        <v>19</v>
      </c>
      <c r="G1102" s="53">
        <v>43516</v>
      </c>
      <c r="H1102" s="54">
        <v>1</v>
      </c>
      <c r="I1102" s="52">
        <v>4</v>
      </c>
      <c r="J1102" s="51" t="s">
        <v>20</v>
      </c>
      <c r="K1102" s="51"/>
      <c r="L1102" s="51" t="b">
        <v>0</v>
      </c>
      <c r="M1102" s="13"/>
      <c r="N1102" s="13"/>
      <c r="O1102" s="13"/>
      <c r="P1102" s="13"/>
      <c r="Q1102" s="13"/>
      <c r="R1102" s="13"/>
      <c r="S1102" s="13"/>
      <c r="T1102" s="15" t="s">
        <v>130</v>
      </c>
      <c r="U1102" s="15" t="b">
        <v>0</v>
      </c>
      <c r="V1102" s="15" t="b">
        <v>0</v>
      </c>
      <c r="W1102" s="23"/>
      <c r="X1102" s="16"/>
      <c r="Y1102" s="24"/>
      <c r="Z1102" s="17"/>
      <c r="AA1102" s="51"/>
      <c r="AB1102" s="4"/>
      <c r="AC1102" t="str">
        <f t="shared" si="86"/>
        <v>NO</v>
      </c>
      <c r="AD1102" t="str">
        <f t="shared" si="87"/>
        <v>Material</v>
      </c>
      <c r="AE1102" t="str">
        <f t="shared" si="88"/>
        <v>+Cartridge</v>
      </c>
      <c r="AF1102" t="str">
        <f t="shared" si="89"/>
        <v>Material+Cartridge</v>
      </c>
    </row>
    <row r="1103" spans="1:32" x14ac:dyDescent="0.25">
      <c r="A1103" s="3" t="str">
        <f t="shared" si="85"/>
        <v>77526-14</v>
      </c>
      <c r="B1103" s="50">
        <v>77526</v>
      </c>
      <c r="C1103" s="51" t="s">
        <v>3187</v>
      </c>
      <c r="D1103" s="50">
        <v>14</v>
      </c>
      <c r="E1103" s="52">
        <v>1</v>
      </c>
      <c r="F1103" s="53" t="s">
        <v>19</v>
      </c>
      <c r="G1103" s="53">
        <v>43516</v>
      </c>
      <c r="H1103" s="54">
        <v>2</v>
      </c>
      <c r="I1103" s="52">
        <v>4</v>
      </c>
      <c r="J1103" s="51" t="s">
        <v>20</v>
      </c>
      <c r="K1103" s="51"/>
      <c r="L1103" s="51" t="b">
        <v>0</v>
      </c>
      <c r="M1103" s="3"/>
      <c r="N1103" s="3"/>
      <c r="O1103" s="3"/>
      <c r="P1103" s="3"/>
      <c r="Q1103" s="3"/>
      <c r="R1103" s="3"/>
      <c r="S1103" s="3"/>
      <c r="T1103" s="10" t="s">
        <v>130</v>
      </c>
      <c r="U1103" s="10" t="b">
        <v>0</v>
      </c>
      <c r="V1103" s="10" t="b">
        <v>0</v>
      </c>
      <c r="W1103" s="25"/>
      <c r="X1103" s="11"/>
      <c r="Y1103" s="26"/>
      <c r="Z1103" s="12"/>
      <c r="AA1103" s="51"/>
      <c r="AB1103" s="4"/>
      <c r="AC1103" t="str">
        <f t="shared" si="86"/>
        <v>NO</v>
      </c>
      <c r="AD1103" t="str">
        <f t="shared" si="87"/>
        <v>Material</v>
      </c>
      <c r="AE1103" t="str">
        <f t="shared" si="88"/>
        <v>+Cartridge</v>
      </c>
      <c r="AF1103" t="str">
        <f t="shared" si="89"/>
        <v>Material+Cartridge</v>
      </c>
    </row>
    <row r="1104" spans="1:32" x14ac:dyDescent="0.25">
      <c r="A1104" s="13" t="str">
        <f t="shared" si="85"/>
        <v>77526-15</v>
      </c>
      <c r="B1104" s="50">
        <v>77526</v>
      </c>
      <c r="C1104" s="51" t="s">
        <v>3187</v>
      </c>
      <c r="D1104" s="50">
        <v>15</v>
      </c>
      <c r="E1104" s="52">
        <v>1</v>
      </c>
      <c r="F1104" s="53" t="s">
        <v>19</v>
      </c>
      <c r="G1104" s="53">
        <v>43516</v>
      </c>
      <c r="H1104" s="54">
        <v>2</v>
      </c>
      <c r="I1104" s="52">
        <v>4</v>
      </c>
      <c r="J1104" s="51" t="s">
        <v>20</v>
      </c>
      <c r="K1104" s="51"/>
      <c r="L1104" s="51" t="b">
        <v>0</v>
      </c>
      <c r="M1104" s="13"/>
      <c r="N1104" s="13"/>
      <c r="O1104" s="13"/>
      <c r="P1104" s="13"/>
      <c r="Q1104" s="13"/>
      <c r="R1104" s="13"/>
      <c r="S1104" s="13"/>
      <c r="T1104" s="15" t="s">
        <v>130</v>
      </c>
      <c r="U1104" s="15" t="b">
        <v>0</v>
      </c>
      <c r="V1104" s="15" t="b">
        <v>0</v>
      </c>
      <c r="W1104" s="23"/>
      <c r="X1104" s="16"/>
      <c r="Y1104" s="24"/>
      <c r="Z1104" s="17"/>
      <c r="AA1104" s="51"/>
      <c r="AB1104" s="4"/>
      <c r="AC1104" t="str">
        <f t="shared" si="86"/>
        <v>NO</v>
      </c>
      <c r="AD1104" t="str">
        <f t="shared" si="87"/>
        <v>Material</v>
      </c>
      <c r="AE1104" t="str">
        <f t="shared" si="88"/>
        <v>+Cartridge</v>
      </c>
      <c r="AF1104" t="str">
        <f t="shared" si="89"/>
        <v>Material+Cartridge</v>
      </c>
    </row>
    <row r="1105" spans="1:32" x14ac:dyDescent="0.25">
      <c r="A1105" s="3" t="str">
        <f t="shared" si="85"/>
        <v>77526-16</v>
      </c>
      <c r="B1105" s="50">
        <v>77526</v>
      </c>
      <c r="C1105" s="51" t="s">
        <v>3188</v>
      </c>
      <c r="D1105" s="50">
        <v>16</v>
      </c>
      <c r="E1105" s="52">
        <v>1</v>
      </c>
      <c r="F1105" s="53" t="s">
        <v>19</v>
      </c>
      <c r="G1105" s="53">
        <v>43516</v>
      </c>
      <c r="H1105" s="54">
        <v>1</v>
      </c>
      <c r="I1105" s="52">
        <v>4</v>
      </c>
      <c r="J1105" s="51" t="s">
        <v>20</v>
      </c>
      <c r="K1105" s="51"/>
      <c r="L1105" s="51" t="b">
        <v>0</v>
      </c>
      <c r="M1105" s="3"/>
      <c r="N1105" s="3"/>
      <c r="O1105" s="3"/>
      <c r="P1105" s="3"/>
      <c r="Q1105" s="3"/>
      <c r="R1105" s="3"/>
      <c r="S1105" s="3"/>
      <c r="T1105" s="10" t="s">
        <v>130</v>
      </c>
      <c r="U1105" s="10" t="b">
        <v>0</v>
      </c>
      <c r="V1105" s="10" t="b">
        <v>0</v>
      </c>
      <c r="W1105" s="25"/>
      <c r="X1105" s="11"/>
      <c r="Y1105" s="26"/>
      <c r="Z1105" s="12"/>
      <c r="AA1105" s="51"/>
      <c r="AB1105" s="4"/>
      <c r="AC1105" t="str">
        <f t="shared" si="86"/>
        <v>NO</v>
      </c>
      <c r="AD1105" t="str">
        <f t="shared" si="87"/>
        <v>Material</v>
      </c>
      <c r="AE1105" t="str">
        <f t="shared" si="88"/>
        <v>+Cartridge</v>
      </c>
      <c r="AF1105" t="str">
        <f t="shared" si="89"/>
        <v>Material+Cartridge</v>
      </c>
    </row>
    <row r="1106" spans="1:32" x14ac:dyDescent="0.25">
      <c r="A1106" s="13" t="str">
        <f t="shared" si="85"/>
        <v>77526-2</v>
      </c>
      <c r="B1106" s="50">
        <v>77526</v>
      </c>
      <c r="C1106" s="51" t="s">
        <v>3189</v>
      </c>
      <c r="D1106" s="50">
        <v>2</v>
      </c>
      <c r="E1106" s="52">
        <v>1</v>
      </c>
      <c r="F1106" s="53" t="s">
        <v>19</v>
      </c>
      <c r="G1106" s="53">
        <v>43516</v>
      </c>
      <c r="H1106" s="54">
        <v>1</v>
      </c>
      <c r="I1106" s="52">
        <v>4</v>
      </c>
      <c r="J1106" s="51" t="s">
        <v>20</v>
      </c>
      <c r="K1106" s="51"/>
      <c r="L1106" s="51" t="b">
        <v>0</v>
      </c>
      <c r="M1106" s="13"/>
      <c r="N1106" s="13"/>
      <c r="O1106" s="13"/>
      <c r="P1106" s="13"/>
      <c r="Q1106" s="13"/>
      <c r="R1106" s="13"/>
      <c r="S1106" s="13"/>
      <c r="T1106" s="15" t="s">
        <v>130</v>
      </c>
      <c r="U1106" s="15" t="b">
        <v>0</v>
      </c>
      <c r="V1106" s="15" t="b">
        <v>0</v>
      </c>
      <c r="W1106" s="23"/>
      <c r="X1106" s="16"/>
      <c r="Y1106" s="24"/>
      <c r="Z1106" s="17"/>
      <c r="AA1106" s="51"/>
      <c r="AB1106" s="4"/>
      <c r="AC1106" t="str">
        <f t="shared" si="86"/>
        <v>NO</v>
      </c>
      <c r="AD1106" t="str">
        <f t="shared" si="87"/>
        <v>Material</v>
      </c>
      <c r="AE1106" t="str">
        <f t="shared" si="88"/>
        <v>+Cartridge</v>
      </c>
      <c r="AF1106" t="str">
        <f t="shared" si="89"/>
        <v>Material+Cartridge</v>
      </c>
    </row>
    <row r="1107" spans="1:32" x14ac:dyDescent="0.25">
      <c r="A1107" s="3" t="str">
        <f t="shared" si="85"/>
        <v>77526-3</v>
      </c>
      <c r="B1107" s="50">
        <v>77526</v>
      </c>
      <c r="C1107" s="51" t="s">
        <v>3190</v>
      </c>
      <c r="D1107" s="50">
        <v>3</v>
      </c>
      <c r="E1107" s="52">
        <v>1</v>
      </c>
      <c r="F1107" s="53" t="s">
        <v>19</v>
      </c>
      <c r="G1107" s="53">
        <v>43516</v>
      </c>
      <c r="H1107" s="54">
        <v>2</v>
      </c>
      <c r="I1107" s="52">
        <v>4</v>
      </c>
      <c r="J1107" s="51" t="s">
        <v>20</v>
      </c>
      <c r="K1107" s="51"/>
      <c r="L1107" s="51" t="b">
        <v>0</v>
      </c>
      <c r="M1107" s="3"/>
      <c r="N1107" s="3"/>
      <c r="O1107" s="3"/>
      <c r="P1107" s="3"/>
      <c r="Q1107" s="3"/>
      <c r="R1107" s="3"/>
      <c r="S1107" s="3"/>
      <c r="T1107" s="10" t="s">
        <v>130</v>
      </c>
      <c r="U1107" s="10" t="b">
        <v>0</v>
      </c>
      <c r="V1107" s="10" t="b">
        <v>0</v>
      </c>
      <c r="W1107" s="25"/>
      <c r="X1107" s="11"/>
      <c r="Y1107" s="26"/>
      <c r="Z1107" s="26"/>
      <c r="AA1107" s="51"/>
      <c r="AB1107" s="4"/>
      <c r="AC1107" t="str">
        <f t="shared" si="86"/>
        <v>NO</v>
      </c>
      <c r="AD1107" t="str">
        <f t="shared" si="87"/>
        <v>Material</v>
      </c>
      <c r="AE1107" t="str">
        <f t="shared" si="88"/>
        <v>+Cartridge</v>
      </c>
      <c r="AF1107" t="str">
        <f t="shared" si="89"/>
        <v>Material+Cartridge</v>
      </c>
    </row>
    <row r="1108" spans="1:32" x14ac:dyDescent="0.25">
      <c r="A1108" s="13" t="str">
        <f t="shared" si="85"/>
        <v>77526-4</v>
      </c>
      <c r="B1108" s="50">
        <v>77526</v>
      </c>
      <c r="C1108" s="51" t="s">
        <v>3190</v>
      </c>
      <c r="D1108" s="50">
        <v>4</v>
      </c>
      <c r="E1108" s="52">
        <v>1</v>
      </c>
      <c r="F1108" s="53" t="s">
        <v>19</v>
      </c>
      <c r="G1108" s="53">
        <v>43516</v>
      </c>
      <c r="H1108" s="54">
        <v>2</v>
      </c>
      <c r="I1108" s="52">
        <v>4</v>
      </c>
      <c r="J1108" s="51" t="s">
        <v>20</v>
      </c>
      <c r="K1108" s="51"/>
      <c r="L1108" s="51" t="b">
        <v>0</v>
      </c>
      <c r="M1108" s="13"/>
      <c r="N1108" s="13"/>
      <c r="O1108" s="13"/>
      <c r="P1108" s="13"/>
      <c r="Q1108" s="13"/>
      <c r="R1108" s="13"/>
      <c r="S1108" s="13"/>
      <c r="T1108" s="15" t="s">
        <v>130</v>
      </c>
      <c r="U1108" s="15" t="b">
        <v>0</v>
      </c>
      <c r="V1108" s="15" t="b">
        <v>0</v>
      </c>
      <c r="W1108" s="23"/>
      <c r="X1108" s="16"/>
      <c r="Y1108" s="24"/>
      <c r="Z1108" s="24"/>
      <c r="AA1108" s="51"/>
      <c r="AB1108" s="4"/>
      <c r="AC1108" t="str">
        <f t="shared" si="86"/>
        <v>NO</v>
      </c>
      <c r="AD1108" t="str">
        <f t="shared" si="87"/>
        <v>Material</v>
      </c>
      <c r="AE1108" t="str">
        <f t="shared" si="88"/>
        <v>+Cartridge</v>
      </c>
      <c r="AF1108" t="str">
        <f t="shared" si="89"/>
        <v>Material+Cartridge</v>
      </c>
    </row>
    <row r="1109" spans="1:32" x14ac:dyDescent="0.25">
      <c r="A1109" s="3" t="str">
        <f t="shared" si="85"/>
        <v>77526-5</v>
      </c>
      <c r="B1109" s="50">
        <v>77526</v>
      </c>
      <c r="C1109" s="51" t="s">
        <v>418</v>
      </c>
      <c r="D1109" s="50">
        <v>5</v>
      </c>
      <c r="E1109" s="52">
        <v>1</v>
      </c>
      <c r="F1109" s="53" t="s">
        <v>19</v>
      </c>
      <c r="G1109" s="53">
        <v>43516</v>
      </c>
      <c r="H1109" s="54">
        <v>1</v>
      </c>
      <c r="I1109" s="52">
        <v>4</v>
      </c>
      <c r="J1109" s="51" t="s">
        <v>20</v>
      </c>
      <c r="K1109" s="51"/>
      <c r="L1109" s="51" t="b">
        <v>0</v>
      </c>
      <c r="M1109" s="3"/>
      <c r="N1109" s="3"/>
      <c r="O1109" s="3"/>
      <c r="P1109" s="3"/>
      <c r="Q1109" s="3"/>
      <c r="R1109" s="3"/>
      <c r="S1109" s="3"/>
      <c r="T1109" s="10" t="s">
        <v>125</v>
      </c>
      <c r="U1109" s="10" t="b">
        <v>0</v>
      </c>
      <c r="V1109" s="10" t="b">
        <v>0</v>
      </c>
      <c r="W1109" s="25"/>
      <c r="X1109" s="11"/>
      <c r="Y1109" s="26"/>
      <c r="Z1109" s="26"/>
      <c r="AA1109" s="51"/>
      <c r="AB1109" s="4"/>
      <c r="AC1109" t="str">
        <f t="shared" si="86"/>
        <v>NO</v>
      </c>
      <c r="AD1109" t="str">
        <f t="shared" si="87"/>
        <v>Material</v>
      </c>
      <c r="AE1109" t="str">
        <f t="shared" si="88"/>
        <v>+Cartridge</v>
      </c>
      <c r="AF1109" t="str">
        <f t="shared" si="89"/>
        <v>Material+Cartridge</v>
      </c>
    </row>
    <row r="1110" spans="1:32" x14ac:dyDescent="0.25">
      <c r="A1110" s="13" t="str">
        <f t="shared" si="85"/>
        <v>77526-6</v>
      </c>
      <c r="B1110" s="50">
        <v>77526</v>
      </c>
      <c r="C1110" s="51" t="s">
        <v>3163</v>
      </c>
      <c r="D1110" s="50">
        <v>6</v>
      </c>
      <c r="E1110" s="52">
        <v>1</v>
      </c>
      <c r="F1110" s="53" t="s">
        <v>19</v>
      </c>
      <c r="G1110" s="53">
        <v>43516</v>
      </c>
      <c r="H1110" s="54">
        <v>1</v>
      </c>
      <c r="I1110" s="52">
        <v>4</v>
      </c>
      <c r="J1110" s="51" t="s">
        <v>20</v>
      </c>
      <c r="K1110" s="51"/>
      <c r="L1110" s="51" t="b">
        <v>0</v>
      </c>
      <c r="M1110" s="13"/>
      <c r="N1110" s="13"/>
      <c r="O1110" s="13"/>
      <c r="P1110" s="13"/>
      <c r="Q1110" s="13"/>
      <c r="R1110" s="13"/>
      <c r="S1110" s="13"/>
      <c r="T1110" s="15" t="s">
        <v>125</v>
      </c>
      <c r="U1110" s="15" t="b">
        <v>0</v>
      </c>
      <c r="V1110" s="15" t="b">
        <v>0</v>
      </c>
      <c r="W1110" s="23"/>
      <c r="X1110" s="16"/>
      <c r="Y1110" s="24"/>
      <c r="Z1110" s="24"/>
      <c r="AA1110" s="51"/>
      <c r="AB1110" s="4"/>
      <c r="AC1110" t="str">
        <f t="shared" si="86"/>
        <v>NO</v>
      </c>
      <c r="AD1110" t="str">
        <f t="shared" si="87"/>
        <v>Material</v>
      </c>
      <c r="AE1110" t="str">
        <f t="shared" si="88"/>
        <v>+Cartridge</v>
      </c>
      <c r="AF1110" t="str">
        <f t="shared" si="89"/>
        <v>Material+Cartridge</v>
      </c>
    </row>
    <row r="1111" spans="1:32" x14ac:dyDescent="0.25">
      <c r="A1111" s="3" t="str">
        <f t="shared" si="85"/>
        <v>77526-7</v>
      </c>
      <c r="B1111" s="50">
        <v>77526</v>
      </c>
      <c r="C1111" s="51" t="s">
        <v>422</v>
      </c>
      <c r="D1111" s="50">
        <v>7</v>
      </c>
      <c r="E1111" s="52">
        <v>1</v>
      </c>
      <c r="F1111" s="53" t="s">
        <v>19</v>
      </c>
      <c r="G1111" s="53">
        <v>43516</v>
      </c>
      <c r="H1111" s="54">
        <v>1</v>
      </c>
      <c r="I1111" s="52">
        <v>4</v>
      </c>
      <c r="J1111" s="51" t="s">
        <v>20</v>
      </c>
      <c r="K1111" s="51"/>
      <c r="L1111" s="51" t="b">
        <v>0</v>
      </c>
      <c r="M1111" s="3"/>
      <c r="N1111" s="3"/>
      <c r="O1111" s="3"/>
      <c r="P1111" s="3"/>
      <c r="Q1111" s="3"/>
      <c r="R1111" s="3"/>
      <c r="S1111" s="3"/>
      <c r="T1111" s="10" t="s">
        <v>125</v>
      </c>
      <c r="U1111" s="10" t="b">
        <v>0</v>
      </c>
      <c r="V1111" s="10" t="b">
        <v>0</v>
      </c>
      <c r="W1111" s="25"/>
      <c r="X1111" s="11"/>
      <c r="Y1111" s="26"/>
      <c r="Z1111" s="26"/>
      <c r="AA1111" s="51"/>
      <c r="AB1111" s="4"/>
      <c r="AC1111" t="str">
        <f t="shared" si="86"/>
        <v>NO</v>
      </c>
      <c r="AD1111" t="str">
        <f t="shared" si="87"/>
        <v>Material</v>
      </c>
      <c r="AE1111" t="str">
        <f t="shared" si="88"/>
        <v>+Cartridge</v>
      </c>
      <c r="AF1111" t="str">
        <f t="shared" si="89"/>
        <v>Material+Cartridge</v>
      </c>
    </row>
    <row r="1112" spans="1:32" x14ac:dyDescent="0.25">
      <c r="A1112" s="13" t="str">
        <f t="shared" si="85"/>
        <v>77526-8</v>
      </c>
      <c r="B1112" s="50">
        <v>77526</v>
      </c>
      <c r="C1112" s="51" t="s">
        <v>3154</v>
      </c>
      <c r="D1112" s="50">
        <v>8</v>
      </c>
      <c r="E1112" s="52">
        <v>1</v>
      </c>
      <c r="F1112" s="53" t="s">
        <v>19</v>
      </c>
      <c r="G1112" s="53">
        <v>43516</v>
      </c>
      <c r="H1112" s="54">
        <v>1</v>
      </c>
      <c r="I1112" s="52">
        <v>4</v>
      </c>
      <c r="J1112" s="51" t="s">
        <v>20</v>
      </c>
      <c r="K1112" s="51"/>
      <c r="L1112" s="51" t="b">
        <v>0</v>
      </c>
      <c r="M1112" s="13"/>
      <c r="N1112" s="13"/>
      <c r="O1112" s="13"/>
      <c r="P1112" s="13"/>
      <c r="Q1112" s="13"/>
      <c r="R1112" s="13"/>
      <c r="S1112" s="13"/>
      <c r="T1112" s="15" t="s">
        <v>125</v>
      </c>
      <c r="U1112" s="15" t="b">
        <v>0</v>
      </c>
      <c r="V1112" s="15" t="b">
        <v>0</v>
      </c>
      <c r="W1112" s="23"/>
      <c r="X1112" s="16"/>
      <c r="Y1112" s="24"/>
      <c r="Z1112" s="17"/>
      <c r="AA1112" s="51"/>
      <c r="AB1112" s="4"/>
      <c r="AC1112" t="str">
        <f t="shared" si="86"/>
        <v>NO</v>
      </c>
      <c r="AD1112" t="str">
        <f t="shared" si="87"/>
        <v>Material</v>
      </c>
      <c r="AE1112" t="str">
        <f t="shared" si="88"/>
        <v>+Cartridge</v>
      </c>
      <c r="AF1112" t="str">
        <f t="shared" si="89"/>
        <v>Material+Cartridge</v>
      </c>
    </row>
    <row r="1113" spans="1:32" x14ac:dyDescent="0.25">
      <c r="A1113" s="3" t="str">
        <f t="shared" si="85"/>
        <v>77526-9</v>
      </c>
      <c r="B1113" s="50">
        <v>77526</v>
      </c>
      <c r="C1113" s="51" t="s">
        <v>3184</v>
      </c>
      <c r="D1113" s="50">
        <v>9</v>
      </c>
      <c r="E1113" s="52">
        <v>1</v>
      </c>
      <c r="F1113" s="53" t="s">
        <v>19</v>
      </c>
      <c r="G1113" s="53">
        <v>43516</v>
      </c>
      <c r="H1113" s="54">
        <v>1</v>
      </c>
      <c r="I1113" s="52">
        <v>4</v>
      </c>
      <c r="J1113" s="51" t="s">
        <v>20</v>
      </c>
      <c r="K1113" s="51" t="s">
        <v>208</v>
      </c>
      <c r="L1113" s="51" t="b">
        <v>0</v>
      </c>
      <c r="M1113" s="3"/>
      <c r="N1113" s="3"/>
      <c r="O1113" s="3"/>
      <c r="P1113" s="3"/>
      <c r="Q1113" s="3"/>
      <c r="R1113" s="3"/>
      <c r="S1113" s="3"/>
      <c r="T1113" s="10" t="s">
        <v>130</v>
      </c>
      <c r="U1113" s="10" t="b">
        <v>0</v>
      </c>
      <c r="V1113" s="10" t="b">
        <v>0</v>
      </c>
      <c r="W1113" s="25"/>
      <c r="X1113" s="11"/>
      <c r="Y1113" s="26"/>
      <c r="Z1113" s="12"/>
      <c r="AA1113" s="51"/>
      <c r="AB1113" s="4"/>
      <c r="AC1113" t="str">
        <f t="shared" si="86"/>
        <v>NO</v>
      </c>
      <c r="AD1113" t="str">
        <f t="shared" si="87"/>
        <v>Material</v>
      </c>
      <c r="AE1113" t="str">
        <f t="shared" si="88"/>
        <v>+Cartridge</v>
      </c>
      <c r="AF1113" t="str">
        <f t="shared" si="89"/>
        <v>Material+Cartridge</v>
      </c>
    </row>
    <row r="1114" spans="1:32" x14ac:dyDescent="0.25">
      <c r="A1114" s="13" t="str">
        <f t="shared" si="85"/>
        <v>77560-1</v>
      </c>
      <c r="B1114" s="50">
        <v>77560</v>
      </c>
      <c r="C1114" s="51" t="s">
        <v>435</v>
      </c>
      <c r="D1114" s="50">
        <v>1</v>
      </c>
      <c r="E1114" s="52">
        <v>1</v>
      </c>
      <c r="F1114" s="53" t="s">
        <v>18</v>
      </c>
      <c r="G1114" s="53">
        <v>43502</v>
      </c>
      <c r="H1114" s="54">
        <v>1</v>
      </c>
      <c r="I1114" s="52">
        <v>15</v>
      </c>
      <c r="J1114" s="51" t="s">
        <v>31</v>
      </c>
      <c r="K1114" s="51" t="s">
        <v>156</v>
      </c>
      <c r="L1114" s="51" t="b">
        <v>1</v>
      </c>
      <c r="M1114" s="13"/>
      <c r="N1114" s="13" t="s">
        <v>126</v>
      </c>
      <c r="O1114" s="13" t="s">
        <v>126</v>
      </c>
      <c r="P1114" s="13" t="s">
        <v>126</v>
      </c>
      <c r="Q1114" s="13" t="s">
        <v>143</v>
      </c>
      <c r="R1114" s="13"/>
      <c r="S1114" s="13" t="s">
        <v>126</v>
      </c>
      <c r="T1114" s="15" t="s">
        <v>126</v>
      </c>
      <c r="U1114" s="15" t="b">
        <v>1</v>
      </c>
      <c r="V1114" s="15" t="b">
        <v>0</v>
      </c>
      <c r="W1114" s="23">
        <v>43494.299560185187</v>
      </c>
      <c r="X1114" s="16">
        <v>34</v>
      </c>
      <c r="Y1114" s="24">
        <v>43493</v>
      </c>
      <c r="Z1114" s="17" t="s">
        <v>136</v>
      </c>
      <c r="AA1114" s="51"/>
      <c r="AB1114" s="4"/>
      <c r="AC1114" t="str">
        <f t="shared" si="86"/>
        <v>NO</v>
      </c>
      <c r="AD1114" t="str">
        <f t="shared" si="87"/>
        <v/>
      </c>
      <c r="AE1114" t="str">
        <f t="shared" si="88"/>
        <v/>
      </c>
      <c r="AF1114" t="str">
        <f t="shared" si="89"/>
        <v/>
      </c>
    </row>
    <row r="1115" spans="1:32" x14ac:dyDescent="0.25">
      <c r="A1115" s="3" t="str">
        <f t="shared" si="85"/>
        <v>77602-1</v>
      </c>
      <c r="B1115" s="50">
        <v>77602</v>
      </c>
      <c r="C1115" s="51" t="s">
        <v>3191</v>
      </c>
      <c r="D1115" s="50">
        <v>1</v>
      </c>
      <c r="E1115" s="52">
        <v>1</v>
      </c>
      <c r="F1115" s="53" t="s">
        <v>18</v>
      </c>
      <c r="G1115" s="53">
        <v>43518</v>
      </c>
      <c r="H1115" s="54">
        <v>2</v>
      </c>
      <c r="I1115" s="52">
        <v>12</v>
      </c>
      <c r="J1115" s="51" t="s">
        <v>27</v>
      </c>
      <c r="K1115" s="51"/>
      <c r="L1115" s="51" t="b">
        <v>0</v>
      </c>
      <c r="M1115" s="3"/>
      <c r="N1115" s="3"/>
      <c r="O1115" s="3"/>
      <c r="P1115" s="3"/>
      <c r="Q1115" s="3" t="s">
        <v>125</v>
      </c>
      <c r="R1115" s="3"/>
      <c r="S1115" s="3"/>
      <c r="T1115" s="10" t="s">
        <v>130</v>
      </c>
      <c r="U1115" s="10" t="b">
        <v>0</v>
      </c>
      <c r="V1115" s="10" t="b">
        <v>0</v>
      </c>
      <c r="W1115" s="25"/>
      <c r="X1115" s="11"/>
      <c r="Y1115" s="26"/>
      <c r="Z1115" s="12"/>
      <c r="AA1115" s="51"/>
      <c r="AB1115" s="4"/>
      <c r="AC1115" t="str">
        <f t="shared" si="86"/>
        <v>NO</v>
      </c>
      <c r="AD1115" t="str">
        <f t="shared" si="87"/>
        <v>Material</v>
      </c>
      <c r="AE1115" t="str">
        <f t="shared" si="88"/>
        <v/>
      </c>
      <c r="AF1115" t="str">
        <f t="shared" si="89"/>
        <v>Material</v>
      </c>
    </row>
    <row r="1116" spans="1:32" x14ac:dyDescent="0.25">
      <c r="A1116" s="13" t="str">
        <f t="shared" si="85"/>
        <v>77607-1</v>
      </c>
      <c r="B1116" s="50">
        <v>77607</v>
      </c>
      <c r="C1116" s="51" t="s">
        <v>3192</v>
      </c>
      <c r="D1116" s="50">
        <v>1</v>
      </c>
      <c r="E1116" s="52">
        <v>1</v>
      </c>
      <c r="F1116" s="53" t="s">
        <v>18</v>
      </c>
      <c r="G1116" s="53">
        <v>43504</v>
      </c>
      <c r="H1116" s="54">
        <v>2</v>
      </c>
      <c r="I1116" s="52">
        <v>4</v>
      </c>
      <c r="J1116" s="51" t="s">
        <v>31</v>
      </c>
      <c r="K1116" s="51"/>
      <c r="L1116" s="51" t="b">
        <v>0</v>
      </c>
      <c r="M1116" s="13" t="s">
        <v>126</v>
      </c>
      <c r="N1116" s="13" t="s">
        <v>126</v>
      </c>
      <c r="O1116" s="13" t="s">
        <v>126</v>
      </c>
      <c r="P1116" s="13" t="s">
        <v>126</v>
      </c>
      <c r="Q1116" s="13" t="s">
        <v>126</v>
      </c>
      <c r="R1116" s="13"/>
      <c r="S1116" s="13" t="s">
        <v>126</v>
      </c>
      <c r="T1116" s="15" t="s">
        <v>126</v>
      </c>
      <c r="U1116" s="15" t="b">
        <v>0</v>
      </c>
      <c r="V1116" s="15" t="b">
        <v>0</v>
      </c>
      <c r="W1116" s="23"/>
      <c r="X1116" s="16"/>
      <c r="Y1116" s="24">
        <v>43496</v>
      </c>
      <c r="Z1116" s="17" t="s">
        <v>375</v>
      </c>
      <c r="AA1116" s="51"/>
      <c r="AB1116" s="4"/>
      <c r="AC1116" t="str">
        <f t="shared" si="86"/>
        <v>OK</v>
      </c>
      <c r="AD1116" t="str">
        <f t="shared" si="87"/>
        <v/>
      </c>
      <c r="AE1116" t="str">
        <f t="shared" si="88"/>
        <v/>
      </c>
      <c r="AF1116" t="str">
        <f t="shared" si="89"/>
        <v/>
      </c>
    </row>
    <row r="1117" spans="1:32" x14ac:dyDescent="0.25">
      <c r="A1117" s="3" t="str">
        <f t="shared" si="85"/>
        <v>77607-2</v>
      </c>
      <c r="B1117" s="50">
        <v>77607</v>
      </c>
      <c r="C1117" s="51" t="s">
        <v>204</v>
      </c>
      <c r="D1117" s="50">
        <v>2</v>
      </c>
      <c r="E1117" s="52">
        <v>1</v>
      </c>
      <c r="F1117" s="53" t="s">
        <v>18</v>
      </c>
      <c r="G1117" s="53">
        <v>43504</v>
      </c>
      <c r="H1117" s="54">
        <v>2</v>
      </c>
      <c r="I1117" s="52">
        <v>4</v>
      </c>
      <c r="J1117" s="51" t="s">
        <v>31</v>
      </c>
      <c r="K1117" s="51"/>
      <c r="L1117" s="51" t="b">
        <v>0</v>
      </c>
      <c r="M1117" s="3" t="s">
        <v>126</v>
      </c>
      <c r="N1117" s="3" t="s">
        <v>126</v>
      </c>
      <c r="O1117" s="3" t="s">
        <v>126</v>
      </c>
      <c r="P1117" s="3" t="s">
        <v>126</v>
      </c>
      <c r="Q1117" s="3" t="s">
        <v>126</v>
      </c>
      <c r="R1117" s="3"/>
      <c r="S1117" s="3" t="s">
        <v>126</v>
      </c>
      <c r="T1117" s="10" t="s">
        <v>126</v>
      </c>
      <c r="U1117" s="10" t="b">
        <v>0</v>
      </c>
      <c r="V1117" s="10" t="b">
        <v>0</v>
      </c>
      <c r="W1117" s="25"/>
      <c r="X1117" s="11"/>
      <c r="Y1117" s="26">
        <v>43496</v>
      </c>
      <c r="Z1117" s="12" t="s">
        <v>375</v>
      </c>
      <c r="AA1117" s="51"/>
      <c r="AB1117" s="4"/>
      <c r="AC1117" t="str">
        <f t="shared" si="86"/>
        <v>OK</v>
      </c>
      <c r="AD1117" t="str">
        <f t="shared" si="87"/>
        <v/>
      </c>
      <c r="AE1117" t="str">
        <f t="shared" si="88"/>
        <v/>
      </c>
      <c r="AF1117" t="str">
        <f t="shared" si="89"/>
        <v/>
      </c>
    </row>
    <row r="1118" spans="1:32" x14ac:dyDescent="0.25">
      <c r="A1118" s="13" t="str">
        <f t="shared" si="85"/>
        <v>77607-3</v>
      </c>
      <c r="B1118" s="50">
        <v>77607</v>
      </c>
      <c r="C1118" s="51" t="s">
        <v>2921</v>
      </c>
      <c r="D1118" s="50">
        <v>3</v>
      </c>
      <c r="E1118" s="52">
        <v>1</v>
      </c>
      <c r="F1118" s="53" t="s">
        <v>18</v>
      </c>
      <c r="G1118" s="53">
        <v>43504</v>
      </c>
      <c r="H1118" s="54">
        <v>3</v>
      </c>
      <c r="I1118" s="52">
        <v>4</v>
      </c>
      <c r="J1118" s="51" t="s">
        <v>31</v>
      </c>
      <c r="K1118" s="51"/>
      <c r="L1118" s="51" t="b">
        <v>0</v>
      </c>
      <c r="M1118" s="13" t="s">
        <v>126</v>
      </c>
      <c r="N1118" s="13" t="s">
        <v>126</v>
      </c>
      <c r="O1118" s="13" t="s">
        <v>126</v>
      </c>
      <c r="P1118" s="13" t="s">
        <v>126</v>
      </c>
      <c r="Q1118" s="13" t="s">
        <v>126</v>
      </c>
      <c r="R1118" s="13"/>
      <c r="S1118" s="13" t="s">
        <v>126</v>
      </c>
      <c r="T1118" s="15" t="s">
        <v>126</v>
      </c>
      <c r="U1118" s="15" t="b">
        <v>0</v>
      </c>
      <c r="V1118" s="15" t="b">
        <v>0</v>
      </c>
      <c r="W1118" s="23"/>
      <c r="X1118" s="16"/>
      <c r="Y1118" s="24">
        <v>43496</v>
      </c>
      <c r="Z1118" s="17" t="s">
        <v>375</v>
      </c>
      <c r="AA1118" s="51"/>
      <c r="AB1118" s="4"/>
      <c r="AC1118" t="str">
        <f t="shared" si="86"/>
        <v>OK</v>
      </c>
      <c r="AD1118" t="str">
        <f t="shared" si="87"/>
        <v/>
      </c>
      <c r="AE1118" t="str">
        <f t="shared" si="88"/>
        <v/>
      </c>
      <c r="AF1118" t="str">
        <f t="shared" si="89"/>
        <v/>
      </c>
    </row>
    <row r="1119" spans="1:32" x14ac:dyDescent="0.25">
      <c r="A1119" s="3" t="str">
        <f t="shared" si="85"/>
        <v>77607-4</v>
      </c>
      <c r="B1119" s="50">
        <v>77607</v>
      </c>
      <c r="C1119" s="51" t="s">
        <v>3193</v>
      </c>
      <c r="D1119" s="50">
        <v>4</v>
      </c>
      <c r="E1119" s="52">
        <v>1</v>
      </c>
      <c r="F1119" s="53" t="s">
        <v>18</v>
      </c>
      <c r="G1119" s="53">
        <v>43504</v>
      </c>
      <c r="H1119" s="54">
        <v>4</v>
      </c>
      <c r="I1119" s="52">
        <v>4</v>
      </c>
      <c r="J1119" s="51" t="s">
        <v>31</v>
      </c>
      <c r="K1119" s="51"/>
      <c r="L1119" s="51" t="b">
        <v>0</v>
      </c>
      <c r="M1119" s="3" t="s">
        <v>126</v>
      </c>
      <c r="N1119" s="3" t="s">
        <v>126</v>
      </c>
      <c r="O1119" s="3" t="s">
        <v>126</v>
      </c>
      <c r="P1119" s="3" t="s">
        <v>126</v>
      </c>
      <c r="Q1119" s="3" t="s">
        <v>126</v>
      </c>
      <c r="R1119" s="3"/>
      <c r="S1119" s="3" t="s">
        <v>126</v>
      </c>
      <c r="T1119" s="10" t="s">
        <v>126</v>
      </c>
      <c r="U1119" s="10" t="b">
        <v>0</v>
      </c>
      <c r="V1119" s="10" t="b">
        <v>0</v>
      </c>
      <c r="W1119" s="25"/>
      <c r="X1119" s="11"/>
      <c r="Y1119" s="26">
        <v>43496</v>
      </c>
      <c r="Z1119" s="12" t="s">
        <v>375</v>
      </c>
      <c r="AA1119" s="51"/>
      <c r="AB1119" s="4"/>
      <c r="AC1119" t="str">
        <f t="shared" si="86"/>
        <v>OK</v>
      </c>
      <c r="AD1119" t="str">
        <f t="shared" si="87"/>
        <v/>
      </c>
      <c r="AE1119" t="str">
        <f t="shared" si="88"/>
        <v/>
      </c>
      <c r="AF1119" t="str">
        <f t="shared" si="89"/>
        <v/>
      </c>
    </row>
    <row r="1120" spans="1:32" x14ac:dyDescent="0.25">
      <c r="A1120" s="13" t="str">
        <f t="shared" si="85"/>
        <v>77607-5</v>
      </c>
      <c r="B1120" s="50">
        <v>77607</v>
      </c>
      <c r="C1120" s="51" t="s">
        <v>2943</v>
      </c>
      <c r="D1120" s="50">
        <v>5</v>
      </c>
      <c r="E1120" s="52">
        <v>1</v>
      </c>
      <c r="F1120" s="53" t="s">
        <v>18</v>
      </c>
      <c r="G1120" s="53">
        <v>43504</v>
      </c>
      <c r="H1120" s="54">
        <v>5</v>
      </c>
      <c r="I1120" s="52">
        <v>4</v>
      </c>
      <c r="J1120" s="51" t="s">
        <v>20</v>
      </c>
      <c r="K1120" s="51"/>
      <c r="L1120" s="51" t="b">
        <v>0</v>
      </c>
      <c r="M1120" s="13" t="s">
        <v>126</v>
      </c>
      <c r="N1120" s="13" t="s">
        <v>126</v>
      </c>
      <c r="O1120" s="13" t="s">
        <v>143</v>
      </c>
      <c r="P1120" s="13"/>
      <c r="Q1120" s="13"/>
      <c r="R1120" s="13"/>
      <c r="S1120" s="13" t="s">
        <v>126</v>
      </c>
      <c r="T1120" s="15" t="s">
        <v>125</v>
      </c>
      <c r="U1120" s="15" t="b">
        <v>0</v>
      </c>
      <c r="V1120" s="15" t="b">
        <v>0</v>
      </c>
      <c r="W1120" s="23"/>
      <c r="X1120" s="16"/>
      <c r="Y1120" s="24"/>
      <c r="Z1120" s="17"/>
      <c r="AA1120" s="51"/>
      <c r="AB1120" s="4"/>
      <c r="AC1120" t="str">
        <f t="shared" si="86"/>
        <v>NO</v>
      </c>
      <c r="AD1120" t="str">
        <f t="shared" si="87"/>
        <v/>
      </c>
      <c r="AE1120" t="str">
        <f t="shared" si="88"/>
        <v>+Cartridge</v>
      </c>
      <c r="AF1120" t="str">
        <f t="shared" si="89"/>
        <v>+Cartridge</v>
      </c>
    </row>
    <row r="1121" spans="1:32" x14ac:dyDescent="0.25">
      <c r="A1121" s="3" t="str">
        <f t="shared" si="85"/>
        <v>77607-6</v>
      </c>
      <c r="B1121" s="50">
        <v>77607</v>
      </c>
      <c r="C1121" s="51" t="s">
        <v>310</v>
      </c>
      <c r="D1121" s="50">
        <v>6</v>
      </c>
      <c r="E1121" s="52">
        <v>1</v>
      </c>
      <c r="F1121" s="53" t="s">
        <v>18</v>
      </c>
      <c r="G1121" s="53">
        <v>43504</v>
      </c>
      <c r="H1121" s="54">
        <v>1</v>
      </c>
      <c r="I1121" s="52">
        <v>4</v>
      </c>
      <c r="J1121" s="51" t="s">
        <v>31</v>
      </c>
      <c r="K1121" s="51"/>
      <c r="L1121" s="51" t="b">
        <v>0</v>
      </c>
      <c r="M1121" s="3" t="s">
        <v>126</v>
      </c>
      <c r="N1121" s="3" t="s">
        <v>126</v>
      </c>
      <c r="O1121" s="3" t="s">
        <v>126</v>
      </c>
      <c r="P1121" s="3" t="s">
        <v>126</v>
      </c>
      <c r="Q1121" s="3" t="s">
        <v>126</v>
      </c>
      <c r="R1121" s="3"/>
      <c r="S1121" s="3" t="s">
        <v>126</v>
      </c>
      <c r="T1121" s="10" t="s">
        <v>126</v>
      </c>
      <c r="U1121" s="10" t="b">
        <v>0</v>
      </c>
      <c r="V1121" s="10" t="b">
        <v>0</v>
      </c>
      <c r="W1121" s="25"/>
      <c r="X1121" s="11"/>
      <c r="Y1121" s="26">
        <v>43496</v>
      </c>
      <c r="Z1121" s="12" t="s">
        <v>375</v>
      </c>
      <c r="AA1121" s="51"/>
      <c r="AB1121" s="4"/>
      <c r="AC1121" t="str">
        <f t="shared" si="86"/>
        <v>OK</v>
      </c>
      <c r="AD1121" t="str">
        <f t="shared" si="87"/>
        <v/>
      </c>
      <c r="AE1121" t="str">
        <f t="shared" si="88"/>
        <v/>
      </c>
      <c r="AF1121" t="str">
        <f t="shared" si="89"/>
        <v/>
      </c>
    </row>
    <row r="1122" spans="1:32" x14ac:dyDescent="0.25">
      <c r="A1122" s="13" t="str">
        <f t="shared" si="85"/>
        <v>77608-1</v>
      </c>
      <c r="B1122" s="50">
        <v>77608</v>
      </c>
      <c r="C1122" s="51" t="s">
        <v>411</v>
      </c>
      <c r="D1122" s="50">
        <v>1</v>
      </c>
      <c r="E1122" s="52">
        <v>1</v>
      </c>
      <c r="F1122" s="53" t="s">
        <v>19</v>
      </c>
      <c r="G1122" s="53">
        <v>43496</v>
      </c>
      <c r="H1122" s="54">
        <v>1</v>
      </c>
      <c r="I1122" s="52">
        <v>12</v>
      </c>
      <c r="J1122" s="51" t="s">
        <v>37</v>
      </c>
      <c r="K1122" s="51" t="s">
        <v>156</v>
      </c>
      <c r="L1122" s="51" t="b">
        <v>1</v>
      </c>
      <c r="M1122" s="13" t="s">
        <v>126</v>
      </c>
      <c r="N1122" s="13"/>
      <c r="O1122" s="13" t="s">
        <v>143</v>
      </c>
      <c r="P1122" s="13" t="s">
        <v>143</v>
      </c>
      <c r="Q1122" s="13" t="s">
        <v>125</v>
      </c>
      <c r="R1122" s="13"/>
      <c r="S1122" s="13" t="s">
        <v>126</v>
      </c>
      <c r="T1122" s="15" t="s">
        <v>126</v>
      </c>
      <c r="U1122" s="15" t="b">
        <v>0</v>
      </c>
      <c r="V1122" s="15" t="b">
        <v>0</v>
      </c>
      <c r="W1122" s="23"/>
      <c r="X1122" s="16"/>
      <c r="Y1122" s="24">
        <v>43493</v>
      </c>
      <c r="Z1122" s="17" t="s">
        <v>271</v>
      </c>
      <c r="AA1122" s="51"/>
      <c r="AB1122" s="4"/>
      <c r="AC1122" t="str">
        <f t="shared" si="86"/>
        <v>NO</v>
      </c>
      <c r="AD1122" t="str">
        <f t="shared" si="87"/>
        <v>Material</v>
      </c>
      <c r="AE1122" t="str">
        <f t="shared" si="88"/>
        <v/>
      </c>
      <c r="AF1122" t="str">
        <f t="shared" si="89"/>
        <v>Material</v>
      </c>
    </row>
    <row r="1123" spans="1:32" x14ac:dyDescent="0.25">
      <c r="A1123" s="3" t="str">
        <f t="shared" si="85"/>
        <v>77615-10</v>
      </c>
      <c r="B1123" s="50">
        <v>77615</v>
      </c>
      <c r="C1123" s="51" t="s">
        <v>403</v>
      </c>
      <c r="D1123" s="50">
        <v>10</v>
      </c>
      <c r="E1123" s="52">
        <v>1</v>
      </c>
      <c r="F1123" s="53" t="s">
        <v>18</v>
      </c>
      <c r="G1123" s="53">
        <v>43503</v>
      </c>
      <c r="H1123" s="54">
        <v>2</v>
      </c>
      <c r="I1123" s="52">
        <v>4</v>
      </c>
      <c r="J1123" s="51" t="s">
        <v>20</v>
      </c>
      <c r="K1123" s="51"/>
      <c r="L1123" s="51" t="b">
        <v>0</v>
      </c>
      <c r="M1123" s="3" t="s">
        <v>126</v>
      </c>
      <c r="N1123" s="3" t="s">
        <v>126</v>
      </c>
      <c r="O1123" s="3"/>
      <c r="P1123" s="3"/>
      <c r="Q1123" s="3" t="s">
        <v>143</v>
      </c>
      <c r="R1123" s="3"/>
      <c r="S1123" s="3" t="s">
        <v>126</v>
      </c>
      <c r="T1123" s="10" t="s">
        <v>125</v>
      </c>
      <c r="U1123" s="10" t="b">
        <v>0</v>
      </c>
      <c r="V1123" s="10" t="b">
        <v>0</v>
      </c>
      <c r="W1123" s="25"/>
      <c r="X1123" s="11"/>
      <c r="Y1123" s="26">
        <v>43501</v>
      </c>
      <c r="Z1123" s="26"/>
      <c r="AA1123" s="51"/>
      <c r="AB1123" s="4"/>
      <c r="AC1123" t="str">
        <f t="shared" si="86"/>
        <v>NO</v>
      </c>
      <c r="AD1123" t="str">
        <f t="shared" si="87"/>
        <v/>
      </c>
      <c r="AE1123" t="str">
        <f t="shared" si="88"/>
        <v/>
      </c>
      <c r="AF1123" t="str">
        <f t="shared" si="89"/>
        <v/>
      </c>
    </row>
    <row r="1124" spans="1:32" x14ac:dyDescent="0.25">
      <c r="A1124" s="13" t="str">
        <f t="shared" si="85"/>
        <v>77615-1</v>
      </c>
      <c r="B1124" s="50">
        <v>77615</v>
      </c>
      <c r="C1124" s="51" t="s">
        <v>221</v>
      </c>
      <c r="D1124" s="50">
        <v>1</v>
      </c>
      <c r="E1124" s="52">
        <v>1</v>
      </c>
      <c r="F1124" s="53" t="s">
        <v>18</v>
      </c>
      <c r="G1124" s="53">
        <v>43503</v>
      </c>
      <c r="H1124" s="54">
        <v>1</v>
      </c>
      <c r="I1124" s="52">
        <v>4</v>
      </c>
      <c r="J1124" s="51" t="s">
        <v>31</v>
      </c>
      <c r="K1124" s="51"/>
      <c r="L1124" s="51" t="b">
        <v>0</v>
      </c>
      <c r="M1124" s="13" t="s">
        <v>126</v>
      </c>
      <c r="N1124" s="13" t="s">
        <v>126</v>
      </c>
      <c r="O1124" s="13" t="s">
        <v>143</v>
      </c>
      <c r="P1124" s="13" t="s">
        <v>143</v>
      </c>
      <c r="Q1124" s="13" t="s">
        <v>143</v>
      </c>
      <c r="R1124" s="13"/>
      <c r="S1124" s="13" t="s">
        <v>126</v>
      </c>
      <c r="T1124" s="15" t="s">
        <v>126</v>
      </c>
      <c r="U1124" s="15" t="b">
        <v>1</v>
      </c>
      <c r="V1124" s="15" t="b">
        <v>0</v>
      </c>
      <c r="W1124" s="23"/>
      <c r="X1124" s="16">
        <v>31</v>
      </c>
      <c r="Y1124" s="24">
        <v>43501</v>
      </c>
      <c r="Z1124" s="24" t="s">
        <v>145</v>
      </c>
      <c r="AA1124" s="51"/>
      <c r="AB1124" s="4"/>
      <c r="AC1124" t="str">
        <f t="shared" si="86"/>
        <v>NO</v>
      </c>
      <c r="AD1124" t="str">
        <f t="shared" si="87"/>
        <v/>
      </c>
      <c r="AE1124" t="str">
        <f t="shared" si="88"/>
        <v/>
      </c>
      <c r="AF1124" t="str">
        <f t="shared" si="89"/>
        <v/>
      </c>
    </row>
    <row r="1125" spans="1:32" x14ac:dyDescent="0.25">
      <c r="A1125" s="3" t="str">
        <f t="shared" si="85"/>
        <v>77615-11</v>
      </c>
      <c r="B1125" s="50">
        <v>77615</v>
      </c>
      <c r="C1125" s="51" t="s">
        <v>386</v>
      </c>
      <c r="D1125" s="50">
        <v>11</v>
      </c>
      <c r="E1125" s="52">
        <v>1</v>
      </c>
      <c r="F1125" s="53" t="s">
        <v>18</v>
      </c>
      <c r="G1125" s="53">
        <v>43503</v>
      </c>
      <c r="H1125" s="54">
        <v>1</v>
      </c>
      <c r="I1125" s="52">
        <v>4</v>
      </c>
      <c r="J1125" s="51" t="s">
        <v>31</v>
      </c>
      <c r="K1125" s="51"/>
      <c r="L1125" s="51" t="b">
        <v>0</v>
      </c>
      <c r="M1125" s="3" t="s">
        <v>126</v>
      </c>
      <c r="N1125" s="3" t="s">
        <v>126</v>
      </c>
      <c r="O1125" s="3" t="s">
        <v>143</v>
      </c>
      <c r="P1125" s="3" t="s">
        <v>143</v>
      </c>
      <c r="Q1125" s="3" t="s">
        <v>143</v>
      </c>
      <c r="R1125" s="3"/>
      <c r="S1125" s="3" t="s">
        <v>126</v>
      </c>
      <c r="T1125" s="10" t="s">
        <v>126</v>
      </c>
      <c r="U1125" s="10" t="b">
        <v>1</v>
      </c>
      <c r="V1125" s="10" t="b">
        <v>0</v>
      </c>
      <c r="W1125" s="25"/>
      <c r="X1125" s="11">
        <v>20</v>
      </c>
      <c r="Y1125" s="26">
        <v>43501</v>
      </c>
      <c r="Z1125" s="26" t="s">
        <v>145</v>
      </c>
      <c r="AA1125" s="51"/>
      <c r="AB1125" s="4"/>
      <c r="AC1125" t="str">
        <f t="shared" si="86"/>
        <v>NO</v>
      </c>
      <c r="AD1125" t="str">
        <f t="shared" si="87"/>
        <v/>
      </c>
      <c r="AE1125" t="str">
        <f t="shared" si="88"/>
        <v/>
      </c>
      <c r="AF1125" t="str">
        <f t="shared" si="89"/>
        <v/>
      </c>
    </row>
    <row r="1126" spans="1:32" x14ac:dyDescent="0.25">
      <c r="A1126" s="13" t="str">
        <f t="shared" si="85"/>
        <v>77615-12</v>
      </c>
      <c r="B1126" s="50">
        <v>77615</v>
      </c>
      <c r="C1126" s="51" t="s">
        <v>386</v>
      </c>
      <c r="D1126" s="50">
        <v>12</v>
      </c>
      <c r="E1126" s="52">
        <v>1</v>
      </c>
      <c r="F1126" s="53" t="s">
        <v>18</v>
      </c>
      <c r="G1126" s="53">
        <v>43503</v>
      </c>
      <c r="H1126" s="54">
        <v>1</v>
      </c>
      <c r="I1126" s="52">
        <v>4</v>
      </c>
      <c r="J1126" s="51" t="s">
        <v>31</v>
      </c>
      <c r="K1126" s="51"/>
      <c r="L1126" s="51" t="b">
        <v>0</v>
      </c>
      <c r="M1126" s="13" t="s">
        <v>126</v>
      </c>
      <c r="N1126" s="13" t="s">
        <v>126</v>
      </c>
      <c r="O1126" s="13" t="s">
        <v>143</v>
      </c>
      <c r="P1126" s="13" t="s">
        <v>143</v>
      </c>
      <c r="Q1126" s="13" t="s">
        <v>143</v>
      </c>
      <c r="R1126" s="13"/>
      <c r="S1126" s="13" t="s">
        <v>126</v>
      </c>
      <c r="T1126" s="15" t="s">
        <v>126</v>
      </c>
      <c r="U1126" s="15" t="b">
        <v>1</v>
      </c>
      <c r="V1126" s="15" t="b">
        <v>0</v>
      </c>
      <c r="W1126" s="15"/>
      <c r="X1126" s="16">
        <v>10</v>
      </c>
      <c r="Y1126" s="24">
        <v>43501</v>
      </c>
      <c r="Z1126" s="24" t="s">
        <v>145</v>
      </c>
      <c r="AA1126" s="51"/>
      <c r="AB1126" s="4"/>
      <c r="AC1126" t="str">
        <f t="shared" si="86"/>
        <v>NO</v>
      </c>
      <c r="AD1126" t="str">
        <f t="shared" si="87"/>
        <v/>
      </c>
      <c r="AE1126" t="str">
        <f t="shared" si="88"/>
        <v/>
      </c>
      <c r="AF1126" t="str">
        <f t="shared" si="89"/>
        <v/>
      </c>
    </row>
    <row r="1127" spans="1:32" x14ac:dyDescent="0.25">
      <c r="A1127" s="3" t="str">
        <f t="shared" si="85"/>
        <v>77615-13</v>
      </c>
      <c r="B1127" s="50">
        <v>77615</v>
      </c>
      <c r="C1127" s="51" t="s">
        <v>3194</v>
      </c>
      <c r="D1127" s="50">
        <v>13</v>
      </c>
      <c r="E1127" s="52">
        <v>1</v>
      </c>
      <c r="F1127" s="53" t="s">
        <v>18</v>
      </c>
      <c r="G1127" s="53">
        <v>43503</v>
      </c>
      <c r="H1127" s="54">
        <v>1</v>
      </c>
      <c r="I1127" s="52">
        <v>4</v>
      </c>
      <c r="J1127" s="51" t="s">
        <v>20</v>
      </c>
      <c r="K1127" s="51"/>
      <c r="L1127" s="51" t="b">
        <v>0</v>
      </c>
      <c r="M1127" s="3" t="s">
        <v>126</v>
      </c>
      <c r="N1127" s="3" t="s">
        <v>126</v>
      </c>
      <c r="O1127" s="3"/>
      <c r="P1127" s="3"/>
      <c r="Q1127" s="3" t="s">
        <v>143</v>
      </c>
      <c r="R1127" s="3"/>
      <c r="S1127" s="3" t="s">
        <v>126</v>
      </c>
      <c r="T1127" s="10" t="s">
        <v>130</v>
      </c>
      <c r="U1127" s="10" t="b">
        <v>1</v>
      </c>
      <c r="V1127" s="10" t="b">
        <v>0</v>
      </c>
      <c r="W1127" s="25"/>
      <c r="X1127" s="11"/>
      <c r="Y1127" s="26">
        <v>43501</v>
      </c>
      <c r="Z1127" s="26"/>
      <c r="AA1127" s="51"/>
      <c r="AB1127" s="4"/>
      <c r="AC1127" t="str">
        <f t="shared" si="86"/>
        <v>NO</v>
      </c>
      <c r="AD1127" t="str">
        <f t="shared" si="87"/>
        <v/>
      </c>
      <c r="AE1127" t="str">
        <f t="shared" si="88"/>
        <v/>
      </c>
      <c r="AF1127" t="str">
        <f t="shared" si="89"/>
        <v/>
      </c>
    </row>
    <row r="1128" spans="1:32" x14ac:dyDescent="0.25">
      <c r="A1128" s="13" t="str">
        <f t="shared" si="85"/>
        <v>77615-2</v>
      </c>
      <c r="B1128" s="50">
        <v>77615</v>
      </c>
      <c r="C1128" s="51" t="s">
        <v>131</v>
      </c>
      <c r="D1128" s="50">
        <v>2</v>
      </c>
      <c r="E1128" s="52">
        <v>1</v>
      </c>
      <c r="F1128" s="53" t="s">
        <v>18</v>
      </c>
      <c r="G1128" s="53">
        <v>43503</v>
      </c>
      <c r="H1128" s="54">
        <v>2</v>
      </c>
      <c r="I1128" s="52">
        <v>4</v>
      </c>
      <c r="J1128" s="51" t="s">
        <v>31</v>
      </c>
      <c r="K1128" s="51"/>
      <c r="L1128" s="51" t="b">
        <v>0</v>
      </c>
      <c r="M1128" s="13" t="s">
        <v>126</v>
      </c>
      <c r="N1128" s="13" t="s">
        <v>126</v>
      </c>
      <c r="O1128" s="13" t="s">
        <v>143</v>
      </c>
      <c r="P1128" s="13" t="s">
        <v>143</v>
      </c>
      <c r="Q1128" s="13" t="s">
        <v>143</v>
      </c>
      <c r="R1128" s="13"/>
      <c r="S1128" s="13" t="s">
        <v>126</v>
      </c>
      <c r="T1128" s="15" t="s">
        <v>126</v>
      </c>
      <c r="U1128" s="15" t="b">
        <v>1</v>
      </c>
      <c r="V1128" s="15" t="b">
        <v>0</v>
      </c>
      <c r="W1128" s="23"/>
      <c r="X1128" s="16">
        <v>31</v>
      </c>
      <c r="Y1128" s="24">
        <v>43501</v>
      </c>
      <c r="Z1128" s="24" t="s">
        <v>145</v>
      </c>
      <c r="AA1128" s="51"/>
      <c r="AB1128" s="4"/>
      <c r="AC1128" t="str">
        <f t="shared" si="86"/>
        <v>NO</v>
      </c>
      <c r="AD1128" t="str">
        <f t="shared" si="87"/>
        <v/>
      </c>
      <c r="AE1128" t="str">
        <f t="shared" si="88"/>
        <v/>
      </c>
      <c r="AF1128" t="str">
        <f t="shared" si="89"/>
        <v/>
      </c>
    </row>
    <row r="1129" spans="1:32" x14ac:dyDescent="0.25">
      <c r="A1129" s="3" t="str">
        <f t="shared" si="85"/>
        <v>77615-3</v>
      </c>
      <c r="B1129" s="50">
        <v>77615</v>
      </c>
      <c r="C1129" s="51" t="s">
        <v>3195</v>
      </c>
      <c r="D1129" s="50">
        <v>3</v>
      </c>
      <c r="E1129" s="52">
        <v>1</v>
      </c>
      <c r="F1129" s="53" t="s">
        <v>18</v>
      </c>
      <c r="G1129" s="53">
        <v>43503</v>
      </c>
      <c r="H1129" s="54">
        <v>2</v>
      </c>
      <c r="I1129" s="52">
        <v>4</v>
      </c>
      <c r="J1129" s="51" t="s">
        <v>31</v>
      </c>
      <c r="K1129" s="51"/>
      <c r="L1129" s="51" t="b">
        <v>0</v>
      </c>
      <c r="M1129" s="3" t="s">
        <v>126</v>
      </c>
      <c r="N1129" s="3" t="s">
        <v>126</v>
      </c>
      <c r="O1129" s="3" t="s">
        <v>143</v>
      </c>
      <c r="P1129" s="3" t="s">
        <v>143</v>
      </c>
      <c r="Q1129" s="3" t="s">
        <v>143</v>
      </c>
      <c r="R1129" s="3"/>
      <c r="S1129" s="3" t="s">
        <v>126</v>
      </c>
      <c r="T1129" s="10" t="s">
        <v>126</v>
      </c>
      <c r="U1129" s="10" t="b">
        <v>1</v>
      </c>
      <c r="V1129" s="10" t="b">
        <v>0</v>
      </c>
      <c r="W1129" s="25"/>
      <c r="X1129" s="11">
        <v>31</v>
      </c>
      <c r="Y1129" s="26">
        <v>43501</v>
      </c>
      <c r="Z1129" s="26" t="s">
        <v>145</v>
      </c>
      <c r="AA1129" s="51"/>
      <c r="AB1129" s="4"/>
      <c r="AC1129" t="str">
        <f t="shared" si="86"/>
        <v>NO</v>
      </c>
      <c r="AD1129" t="str">
        <f t="shared" si="87"/>
        <v/>
      </c>
      <c r="AE1129" t="str">
        <f t="shared" si="88"/>
        <v/>
      </c>
      <c r="AF1129" t="str">
        <f t="shared" si="89"/>
        <v/>
      </c>
    </row>
    <row r="1130" spans="1:32" x14ac:dyDescent="0.25">
      <c r="A1130" s="13" t="str">
        <f t="shared" si="85"/>
        <v>77615-4</v>
      </c>
      <c r="B1130" s="50">
        <v>77615</v>
      </c>
      <c r="C1130" s="51" t="s">
        <v>339</v>
      </c>
      <c r="D1130" s="50">
        <v>4</v>
      </c>
      <c r="E1130" s="52">
        <v>1</v>
      </c>
      <c r="F1130" s="53" t="s">
        <v>18</v>
      </c>
      <c r="G1130" s="53">
        <v>43503</v>
      </c>
      <c r="H1130" s="54">
        <v>1</v>
      </c>
      <c r="I1130" s="52">
        <v>4</v>
      </c>
      <c r="J1130" s="51" t="s">
        <v>20</v>
      </c>
      <c r="K1130" s="51"/>
      <c r="L1130" s="51" t="b">
        <v>0</v>
      </c>
      <c r="M1130" s="13" t="s">
        <v>126</v>
      </c>
      <c r="N1130" s="13" t="s">
        <v>126</v>
      </c>
      <c r="O1130" s="13"/>
      <c r="P1130" s="13"/>
      <c r="Q1130" s="13" t="s">
        <v>125</v>
      </c>
      <c r="R1130" s="13"/>
      <c r="S1130" s="13" t="s">
        <v>126</v>
      </c>
      <c r="T1130" s="15" t="s">
        <v>125</v>
      </c>
      <c r="U1130" s="15" t="b">
        <v>0</v>
      </c>
      <c r="V1130" s="15" t="b">
        <v>0</v>
      </c>
      <c r="W1130" s="23"/>
      <c r="X1130" s="16"/>
      <c r="Y1130" s="24">
        <v>43495</v>
      </c>
      <c r="Z1130" s="24"/>
      <c r="AA1130" s="51"/>
      <c r="AB1130" s="4"/>
      <c r="AC1130" t="str">
        <f t="shared" si="86"/>
        <v>NO</v>
      </c>
      <c r="AD1130" t="str">
        <f t="shared" si="87"/>
        <v/>
      </c>
      <c r="AE1130" t="str">
        <f t="shared" si="88"/>
        <v/>
      </c>
      <c r="AF1130" t="str">
        <f t="shared" si="89"/>
        <v/>
      </c>
    </row>
    <row r="1131" spans="1:32" x14ac:dyDescent="0.25">
      <c r="A1131" s="3" t="str">
        <f t="shared" si="85"/>
        <v>77615-5</v>
      </c>
      <c r="B1131" s="50">
        <v>77615</v>
      </c>
      <c r="C1131" s="51" t="s">
        <v>127</v>
      </c>
      <c r="D1131" s="50">
        <v>5</v>
      </c>
      <c r="E1131" s="52">
        <v>1</v>
      </c>
      <c r="F1131" s="53" t="s">
        <v>18</v>
      </c>
      <c r="G1131" s="53">
        <v>43503</v>
      </c>
      <c r="H1131" s="54">
        <v>1</v>
      </c>
      <c r="I1131" s="52">
        <v>4</v>
      </c>
      <c r="J1131" s="51" t="s">
        <v>20</v>
      </c>
      <c r="K1131" s="51"/>
      <c r="L1131" s="51" t="b">
        <v>0</v>
      </c>
      <c r="M1131" s="3" t="s">
        <v>126</v>
      </c>
      <c r="N1131" s="3" t="s">
        <v>126</v>
      </c>
      <c r="O1131" s="3"/>
      <c r="P1131" s="3"/>
      <c r="Q1131" s="3" t="s">
        <v>143</v>
      </c>
      <c r="R1131" s="3"/>
      <c r="S1131" s="3" t="s">
        <v>126</v>
      </c>
      <c r="T1131" s="10" t="s">
        <v>125</v>
      </c>
      <c r="U1131" s="10" t="b">
        <v>0</v>
      </c>
      <c r="V1131" s="10" t="b">
        <v>0</v>
      </c>
      <c r="W1131" s="10"/>
      <c r="X1131" s="11"/>
      <c r="Y1131" s="26">
        <v>43501</v>
      </c>
      <c r="Z1131" s="26"/>
      <c r="AA1131" s="51"/>
      <c r="AB1131" s="4"/>
      <c r="AC1131" t="str">
        <f t="shared" si="86"/>
        <v>NO</v>
      </c>
      <c r="AD1131" t="str">
        <f t="shared" si="87"/>
        <v/>
      </c>
      <c r="AE1131" t="str">
        <f t="shared" si="88"/>
        <v/>
      </c>
      <c r="AF1131" t="str">
        <f t="shared" si="89"/>
        <v/>
      </c>
    </row>
    <row r="1132" spans="1:32" x14ac:dyDescent="0.25">
      <c r="A1132" s="13" t="str">
        <f t="shared" si="85"/>
        <v>77615-6</v>
      </c>
      <c r="B1132" s="50">
        <v>77615</v>
      </c>
      <c r="C1132" s="51" t="s">
        <v>147</v>
      </c>
      <c r="D1132" s="50">
        <v>6</v>
      </c>
      <c r="E1132" s="52">
        <v>1</v>
      </c>
      <c r="F1132" s="53" t="s">
        <v>18</v>
      </c>
      <c r="G1132" s="53">
        <v>43503</v>
      </c>
      <c r="H1132" s="54">
        <v>1</v>
      </c>
      <c r="I1132" s="52">
        <v>4</v>
      </c>
      <c r="J1132" s="51" t="s">
        <v>20</v>
      </c>
      <c r="K1132" s="51"/>
      <c r="L1132" s="51" t="b">
        <v>0</v>
      </c>
      <c r="M1132" s="13" t="s">
        <v>126</v>
      </c>
      <c r="N1132" s="13" t="s">
        <v>126</v>
      </c>
      <c r="O1132" s="13"/>
      <c r="P1132" s="13"/>
      <c r="Q1132" s="13" t="s">
        <v>143</v>
      </c>
      <c r="R1132" s="13"/>
      <c r="S1132" s="13" t="s">
        <v>126</v>
      </c>
      <c r="T1132" s="15" t="s">
        <v>125</v>
      </c>
      <c r="U1132" s="15" t="b">
        <v>0</v>
      </c>
      <c r="V1132" s="15" t="b">
        <v>0</v>
      </c>
      <c r="W1132" s="23"/>
      <c r="X1132" s="16"/>
      <c r="Y1132" s="24">
        <v>43501</v>
      </c>
      <c r="Z1132" s="24"/>
      <c r="AA1132" s="51"/>
      <c r="AB1132" s="4"/>
      <c r="AC1132" t="str">
        <f t="shared" si="86"/>
        <v>NO</v>
      </c>
      <c r="AD1132" t="str">
        <f t="shared" si="87"/>
        <v/>
      </c>
      <c r="AE1132" t="str">
        <f t="shared" si="88"/>
        <v/>
      </c>
      <c r="AF1132" t="str">
        <f t="shared" si="89"/>
        <v/>
      </c>
    </row>
    <row r="1133" spans="1:32" x14ac:dyDescent="0.25">
      <c r="A1133" s="3" t="str">
        <f t="shared" si="85"/>
        <v>77615-7</v>
      </c>
      <c r="B1133" s="50">
        <v>77615</v>
      </c>
      <c r="C1133" s="51" t="s">
        <v>149</v>
      </c>
      <c r="D1133" s="50">
        <v>7</v>
      </c>
      <c r="E1133" s="52">
        <v>1</v>
      </c>
      <c r="F1133" s="53" t="s">
        <v>18</v>
      </c>
      <c r="G1133" s="53">
        <v>43503</v>
      </c>
      <c r="H1133" s="54">
        <v>1</v>
      </c>
      <c r="I1133" s="52">
        <v>4</v>
      </c>
      <c r="J1133" s="51" t="s">
        <v>20</v>
      </c>
      <c r="K1133" s="51"/>
      <c r="L1133" s="51" t="b">
        <v>0</v>
      </c>
      <c r="M1133" s="3" t="s">
        <v>126</v>
      </c>
      <c r="N1133" s="3" t="s">
        <v>126</v>
      </c>
      <c r="O1133" s="3"/>
      <c r="P1133" s="3"/>
      <c r="Q1133" s="3" t="s">
        <v>143</v>
      </c>
      <c r="R1133" s="3"/>
      <c r="S1133" s="3" t="s">
        <v>126</v>
      </c>
      <c r="T1133" s="10" t="s">
        <v>125</v>
      </c>
      <c r="U1133" s="10" t="b">
        <v>0</v>
      </c>
      <c r="V1133" s="10" t="b">
        <v>0</v>
      </c>
      <c r="W1133" s="25"/>
      <c r="X1133" s="11"/>
      <c r="Y1133" s="26">
        <v>43501</v>
      </c>
      <c r="Z1133" s="26"/>
      <c r="AA1133" s="51"/>
      <c r="AB1133" s="4"/>
      <c r="AC1133" t="str">
        <f t="shared" si="86"/>
        <v>NO</v>
      </c>
      <c r="AD1133" t="str">
        <f t="shared" si="87"/>
        <v/>
      </c>
      <c r="AE1133" t="str">
        <f t="shared" si="88"/>
        <v/>
      </c>
      <c r="AF1133" t="str">
        <f t="shared" si="89"/>
        <v/>
      </c>
    </row>
    <row r="1134" spans="1:32" x14ac:dyDescent="0.25">
      <c r="A1134" s="13" t="str">
        <f t="shared" si="85"/>
        <v>77615-8</v>
      </c>
      <c r="B1134" s="50">
        <v>77615</v>
      </c>
      <c r="C1134" s="51" t="s">
        <v>213</v>
      </c>
      <c r="D1134" s="50">
        <v>8</v>
      </c>
      <c r="E1134" s="52">
        <v>1</v>
      </c>
      <c r="F1134" s="53" t="s">
        <v>18</v>
      </c>
      <c r="G1134" s="53">
        <v>43503</v>
      </c>
      <c r="H1134" s="54">
        <v>2</v>
      </c>
      <c r="I1134" s="52">
        <v>4</v>
      </c>
      <c r="J1134" s="51" t="s">
        <v>20</v>
      </c>
      <c r="K1134" s="51"/>
      <c r="L1134" s="51" t="b">
        <v>0</v>
      </c>
      <c r="M1134" s="13" t="s">
        <v>126</v>
      </c>
      <c r="N1134" s="13" t="s">
        <v>126</v>
      </c>
      <c r="O1134" s="13"/>
      <c r="P1134" s="13"/>
      <c r="Q1134" s="13" t="s">
        <v>143</v>
      </c>
      <c r="R1134" s="13"/>
      <c r="S1134" s="13" t="s">
        <v>126</v>
      </c>
      <c r="T1134" s="15" t="s">
        <v>125</v>
      </c>
      <c r="U1134" s="15" t="b">
        <v>0</v>
      </c>
      <c r="V1134" s="15" t="b">
        <v>0</v>
      </c>
      <c r="W1134" s="23"/>
      <c r="X1134" s="16"/>
      <c r="Y1134" s="24">
        <v>43501</v>
      </c>
      <c r="Z1134" s="24"/>
      <c r="AA1134" s="51"/>
      <c r="AB1134" s="4"/>
      <c r="AC1134" t="str">
        <f t="shared" si="86"/>
        <v>NO</v>
      </c>
      <c r="AD1134" t="str">
        <f t="shared" si="87"/>
        <v/>
      </c>
      <c r="AE1134" t="str">
        <f t="shared" si="88"/>
        <v/>
      </c>
      <c r="AF1134" t="str">
        <f t="shared" si="89"/>
        <v/>
      </c>
    </row>
    <row r="1135" spans="1:32" x14ac:dyDescent="0.25">
      <c r="A1135" s="3" t="str">
        <f t="shared" si="85"/>
        <v>77615-9</v>
      </c>
      <c r="B1135" s="50">
        <v>77615</v>
      </c>
      <c r="C1135" s="51" t="s">
        <v>214</v>
      </c>
      <c r="D1135" s="50">
        <v>9</v>
      </c>
      <c r="E1135" s="52">
        <v>1</v>
      </c>
      <c r="F1135" s="53" t="s">
        <v>18</v>
      </c>
      <c r="G1135" s="53">
        <v>43503</v>
      </c>
      <c r="H1135" s="54">
        <v>2</v>
      </c>
      <c r="I1135" s="52">
        <v>4</v>
      </c>
      <c r="J1135" s="51" t="s">
        <v>20</v>
      </c>
      <c r="K1135" s="51"/>
      <c r="L1135" s="51" t="b">
        <v>0</v>
      </c>
      <c r="M1135" s="3" t="s">
        <v>126</v>
      </c>
      <c r="N1135" s="3" t="s">
        <v>126</v>
      </c>
      <c r="O1135" s="3"/>
      <c r="P1135" s="3"/>
      <c r="Q1135" s="3" t="s">
        <v>143</v>
      </c>
      <c r="R1135" s="3"/>
      <c r="S1135" s="3" t="s">
        <v>126</v>
      </c>
      <c r="T1135" s="10" t="s">
        <v>125</v>
      </c>
      <c r="U1135" s="10" t="b">
        <v>0</v>
      </c>
      <c r="V1135" s="10" t="b">
        <v>0</v>
      </c>
      <c r="W1135" s="25"/>
      <c r="X1135" s="11"/>
      <c r="Y1135" s="26">
        <v>43501</v>
      </c>
      <c r="Z1135" s="26"/>
      <c r="AA1135" s="51"/>
      <c r="AB1135" s="4"/>
      <c r="AC1135" t="str">
        <f t="shared" si="86"/>
        <v>NO</v>
      </c>
      <c r="AD1135" t="str">
        <f t="shared" si="87"/>
        <v/>
      </c>
      <c r="AE1135" t="str">
        <f t="shared" si="88"/>
        <v/>
      </c>
      <c r="AF1135" t="str">
        <f t="shared" si="89"/>
        <v/>
      </c>
    </row>
    <row r="1136" spans="1:32" x14ac:dyDescent="0.25">
      <c r="A1136" s="13" t="str">
        <f t="shared" si="85"/>
        <v>77630-1</v>
      </c>
      <c r="B1136" s="50">
        <v>77630</v>
      </c>
      <c r="C1136" s="51" t="s">
        <v>3196</v>
      </c>
      <c r="D1136" s="50">
        <v>1</v>
      </c>
      <c r="E1136" s="52">
        <v>1</v>
      </c>
      <c r="F1136" s="53" t="s">
        <v>19</v>
      </c>
      <c r="G1136" s="53">
        <v>43504</v>
      </c>
      <c r="H1136" s="54">
        <v>1</v>
      </c>
      <c r="I1136" s="52">
        <v>18</v>
      </c>
      <c r="J1136" s="51" t="s">
        <v>20</v>
      </c>
      <c r="K1136" s="51"/>
      <c r="L1136" s="51" t="b">
        <v>0</v>
      </c>
      <c r="M1136" s="13"/>
      <c r="N1136" s="13"/>
      <c r="O1136" s="13"/>
      <c r="P1136" s="13"/>
      <c r="Q1136" s="13"/>
      <c r="R1136" s="13"/>
      <c r="S1136" s="13" t="s">
        <v>126</v>
      </c>
      <c r="T1136" s="15" t="s">
        <v>125</v>
      </c>
      <c r="U1136" s="15" t="b">
        <v>0</v>
      </c>
      <c r="V1136" s="15" t="b">
        <v>0</v>
      </c>
      <c r="W1136" s="23"/>
      <c r="X1136" s="16"/>
      <c r="Y1136" s="24"/>
      <c r="Z1136" s="24"/>
      <c r="AA1136" s="51"/>
      <c r="AB1136" s="4"/>
      <c r="AC1136" t="str">
        <f t="shared" si="86"/>
        <v>NO</v>
      </c>
      <c r="AD1136" t="str">
        <f t="shared" si="87"/>
        <v>Material</v>
      </c>
      <c r="AE1136" t="str">
        <f t="shared" si="88"/>
        <v>+Cartridge</v>
      </c>
      <c r="AF1136" t="str">
        <f t="shared" si="89"/>
        <v>Material+Cartridge</v>
      </c>
    </row>
    <row r="1137" spans="1:32" x14ac:dyDescent="0.25">
      <c r="A1137" s="3" t="str">
        <f t="shared" si="85"/>
        <v>77630-2</v>
      </c>
      <c r="B1137" s="50">
        <v>77630</v>
      </c>
      <c r="C1137" s="51" t="s">
        <v>371</v>
      </c>
      <c r="D1137" s="50">
        <v>2</v>
      </c>
      <c r="E1137" s="52">
        <v>1</v>
      </c>
      <c r="F1137" s="53" t="s">
        <v>19</v>
      </c>
      <c r="G1137" s="53">
        <v>43504</v>
      </c>
      <c r="H1137" s="54">
        <v>1</v>
      </c>
      <c r="I1137" s="52">
        <v>18</v>
      </c>
      <c r="J1137" s="51" t="s">
        <v>20</v>
      </c>
      <c r="K1137" s="51"/>
      <c r="L1137" s="51" t="b">
        <v>0</v>
      </c>
      <c r="M1137" s="3"/>
      <c r="N1137" s="3"/>
      <c r="O1137" s="3" t="s">
        <v>143</v>
      </c>
      <c r="P1137" s="3"/>
      <c r="Q1137" s="3"/>
      <c r="R1137" s="3"/>
      <c r="S1137" s="3" t="s">
        <v>126</v>
      </c>
      <c r="T1137" s="10" t="s">
        <v>126</v>
      </c>
      <c r="U1137" s="10" t="b">
        <v>0</v>
      </c>
      <c r="V1137" s="10" t="b">
        <v>0</v>
      </c>
      <c r="W1137" s="25"/>
      <c r="X1137" s="11"/>
      <c r="Y1137" s="26"/>
      <c r="Z1137" s="26"/>
      <c r="AA1137" s="51"/>
      <c r="AB1137" s="4"/>
      <c r="AC1137" t="str">
        <f t="shared" si="86"/>
        <v>NO</v>
      </c>
      <c r="AD1137" t="str">
        <f t="shared" si="87"/>
        <v>Material</v>
      </c>
      <c r="AE1137" t="str">
        <f t="shared" si="88"/>
        <v>+Cartridge</v>
      </c>
      <c r="AF1137" t="str">
        <f t="shared" si="89"/>
        <v>Material+Cartridge</v>
      </c>
    </row>
    <row r="1138" spans="1:32" x14ac:dyDescent="0.25">
      <c r="A1138" s="13" t="str">
        <f t="shared" si="85"/>
        <v>77630-3</v>
      </c>
      <c r="B1138" s="50">
        <v>77630</v>
      </c>
      <c r="C1138" s="51" t="s">
        <v>371</v>
      </c>
      <c r="D1138" s="50">
        <v>3</v>
      </c>
      <c r="E1138" s="52">
        <v>1</v>
      </c>
      <c r="F1138" s="53" t="s">
        <v>19</v>
      </c>
      <c r="G1138" s="53">
        <v>43504</v>
      </c>
      <c r="H1138" s="54">
        <v>1</v>
      </c>
      <c r="I1138" s="52">
        <v>18</v>
      </c>
      <c r="J1138" s="51" t="s">
        <v>20</v>
      </c>
      <c r="K1138" s="51"/>
      <c r="L1138" s="51" t="b">
        <v>0</v>
      </c>
      <c r="M1138" s="13"/>
      <c r="N1138" s="13"/>
      <c r="O1138" s="13" t="s">
        <v>143</v>
      </c>
      <c r="P1138" s="13"/>
      <c r="Q1138" s="13"/>
      <c r="R1138" s="13"/>
      <c r="S1138" s="13" t="s">
        <v>126</v>
      </c>
      <c r="T1138" s="15" t="s">
        <v>126</v>
      </c>
      <c r="U1138" s="15" t="b">
        <v>0</v>
      </c>
      <c r="V1138" s="15" t="b">
        <v>0</v>
      </c>
      <c r="W1138" s="23"/>
      <c r="X1138" s="16"/>
      <c r="Y1138" s="24"/>
      <c r="Z1138" s="24"/>
      <c r="AA1138" s="51"/>
      <c r="AB1138" s="4"/>
      <c r="AC1138" t="str">
        <f t="shared" si="86"/>
        <v>NO</v>
      </c>
      <c r="AD1138" t="str">
        <f t="shared" si="87"/>
        <v>Material</v>
      </c>
      <c r="AE1138" t="str">
        <f t="shared" si="88"/>
        <v>+Cartridge</v>
      </c>
      <c r="AF1138" t="str">
        <f t="shared" si="89"/>
        <v>Material+Cartridge</v>
      </c>
    </row>
    <row r="1139" spans="1:32" x14ac:dyDescent="0.25">
      <c r="A1139" s="3" t="str">
        <f t="shared" si="85"/>
        <v>77636-10</v>
      </c>
      <c r="B1139" s="50">
        <v>77636</v>
      </c>
      <c r="C1139" s="51" t="s">
        <v>173</v>
      </c>
      <c r="D1139" s="50">
        <v>10</v>
      </c>
      <c r="E1139" s="52">
        <v>1</v>
      </c>
      <c r="F1139" s="53" t="s">
        <v>18</v>
      </c>
      <c r="G1139" s="53">
        <v>43522</v>
      </c>
      <c r="H1139" s="54">
        <v>1</v>
      </c>
      <c r="I1139" s="52">
        <v>1</v>
      </c>
      <c r="J1139" s="51" t="s">
        <v>27</v>
      </c>
      <c r="K1139" s="51"/>
      <c r="L1139" s="51" t="b">
        <v>0</v>
      </c>
      <c r="M1139" s="3"/>
      <c r="N1139" s="3"/>
      <c r="O1139" s="3"/>
      <c r="P1139" s="3"/>
      <c r="Q1139" s="3"/>
      <c r="R1139" s="3"/>
      <c r="S1139" s="3"/>
      <c r="T1139" s="10" t="s">
        <v>125</v>
      </c>
      <c r="U1139" s="10" t="b">
        <v>0</v>
      </c>
      <c r="V1139" s="10" t="b">
        <v>0</v>
      </c>
      <c r="W1139" s="25"/>
      <c r="X1139" s="11"/>
      <c r="Y1139" s="26"/>
      <c r="Z1139" s="26"/>
      <c r="AA1139" s="51"/>
      <c r="AB1139" s="4"/>
      <c r="AC1139" t="str">
        <f t="shared" si="86"/>
        <v>NO</v>
      </c>
      <c r="AD1139" t="str">
        <f t="shared" si="87"/>
        <v>Material</v>
      </c>
      <c r="AE1139" t="str">
        <f t="shared" si="88"/>
        <v>+Cartridge</v>
      </c>
      <c r="AF1139" t="str">
        <f t="shared" si="89"/>
        <v>Material+Cartridge</v>
      </c>
    </row>
    <row r="1140" spans="1:32" x14ac:dyDescent="0.25">
      <c r="A1140" s="13" t="str">
        <f t="shared" si="85"/>
        <v>77636-1</v>
      </c>
      <c r="B1140" s="50">
        <v>77636</v>
      </c>
      <c r="C1140" s="51" t="s">
        <v>3197</v>
      </c>
      <c r="D1140" s="50">
        <v>1</v>
      </c>
      <c r="E1140" s="52">
        <v>1</v>
      </c>
      <c r="F1140" s="53" t="s">
        <v>18</v>
      </c>
      <c r="G1140" s="53">
        <v>43522</v>
      </c>
      <c r="H1140" s="54">
        <v>1</v>
      </c>
      <c r="I1140" s="52">
        <v>1</v>
      </c>
      <c r="J1140" s="51" t="s">
        <v>27</v>
      </c>
      <c r="K1140" s="51"/>
      <c r="L1140" s="51" t="b">
        <v>0</v>
      </c>
      <c r="M1140" s="13"/>
      <c r="N1140" s="13"/>
      <c r="O1140" s="13"/>
      <c r="P1140" s="13"/>
      <c r="Q1140" s="13"/>
      <c r="R1140" s="13"/>
      <c r="S1140" s="13"/>
      <c r="T1140" s="15" t="s">
        <v>125</v>
      </c>
      <c r="U1140" s="15" t="b">
        <v>0</v>
      </c>
      <c r="V1140" s="15" t="b">
        <v>0</v>
      </c>
      <c r="W1140" s="23"/>
      <c r="X1140" s="16"/>
      <c r="Y1140" s="24"/>
      <c r="Z1140" s="17"/>
      <c r="AA1140" s="51"/>
      <c r="AB1140" s="4"/>
      <c r="AC1140" t="str">
        <f t="shared" si="86"/>
        <v>NO</v>
      </c>
      <c r="AD1140" t="str">
        <f t="shared" si="87"/>
        <v>Material</v>
      </c>
      <c r="AE1140" t="str">
        <f t="shared" si="88"/>
        <v>+Cartridge</v>
      </c>
      <c r="AF1140" t="str">
        <f t="shared" si="89"/>
        <v>Material+Cartridge</v>
      </c>
    </row>
    <row r="1141" spans="1:32" x14ac:dyDescent="0.25">
      <c r="A1141" s="3" t="str">
        <f t="shared" si="85"/>
        <v>77636-11</v>
      </c>
      <c r="B1141" s="50">
        <v>77636</v>
      </c>
      <c r="C1141" s="51" t="s">
        <v>215</v>
      </c>
      <c r="D1141" s="50">
        <v>11</v>
      </c>
      <c r="E1141" s="52">
        <v>1</v>
      </c>
      <c r="F1141" s="53" t="s">
        <v>18</v>
      </c>
      <c r="G1141" s="53">
        <v>43522</v>
      </c>
      <c r="H1141" s="54">
        <v>1</v>
      </c>
      <c r="I1141" s="52">
        <v>1</v>
      </c>
      <c r="J1141" s="51" t="s">
        <v>27</v>
      </c>
      <c r="K1141" s="51"/>
      <c r="L1141" s="51" t="b">
        <v>0</v>
      </c>
      <c r="M1141" s="3"/>
      <c r="N1141" s="3"/>
      <c r="O1141" s="3"/>
      <c r="P1141" s="3"/>
      <c r="Q1141" s="3"/>
      <c r="R1141" s="3"/>
      <c r="S1141" s="3"/>
      <c r="T1141" s="10" t="s">
        <v>125</v>
      </c>
      <c r="U1141" s="10" t="b">
        <v>0</v>
      </c>
      <c r="V1141" s="10" t="b">
        <v>0</v>
      </c>
      <c r="W1141" s="25"/>
      <c r="X1141" s="11"/>
      <c r="Y1141" s="26"/>
      <c r="Z1141" s="12"/>
      <c r="AA1141" s="51"/>
      <c r="AB1141" s="4"/>
      <c r="AC1141" t="str">
        <f t="shared" si="86"/>
        <v>NO</v>
      </c>
      <c r="AD1141" t="str">
        <f t="shared" si="87"/>
        <v>Material</v>
      </c>
      <c r="AE1141" t="str">
        <f t="shared" si="88"/>
        <v>+Cartridge</v>
      </c>
      <c r="AF1141" t="str">
        <f t="shared" si="89"/>
        <v>Material+Cartridge</v>
      </c>
    </row>
    <row r="1142" spans="1:32" x14ac:dyDescent="0.25">
      <c r="A1142" s="13" t="str">
        <f t="shared" si="85"/>
        <v>77636-12</v>
      </c>
      <c r="B1142" s="50">
        <v>77636</v>
      </c>
      <c r="C1142" s="51" t="s">
        <v>215</v>
      </c>
      <c r="D1142" s="50">
        <v>12</v>
      </c>
      <c r="E1142" s="52">
        <v>1</v>
      </c>
      <c r="F1142" s="53" t="s">
        <v>18</v>
      </c>
      <c r="G1142" s="53">
        <v>43522</v>
      </c>
      <c r="H1142" s="54">
        <v>1</v>
      </c>
      <c r="I1142" s="52">
        <v>1</v>
      </c>
      <c r="J1142" s="51" t="s">
        <v>27</v>
      </c>
      <c r="K1142" s="51"/>
      <c r="L1142" s="51" t="b">
        <v>0</v>
      </c>
      <c r="M1142" s="13"/>
      <c r="N1142" s="13"/>
      <c r="O1142" s="13"/>
      <c r="P1142" s="13"/>
      <c r="Q1142" s="13"/>
      <c r="R1142" s="13"/>
      <c r="S1142" s="13"/>
      <c r="T1142" s="15" t="s">
        <v>125</v>
      </c>
      <c r="U1142" s="15" t="b">
        <v>0</v>
      </c>
      <c r="V1142" s="15" t="b">
        <v>0</v>
      </c>
      <c r="W1142" s="23"/>
      <c r="X1142" s="16"/>
      <c r="Y1142" s="24"/>
      <c r="Z1142" s="17"/>
      <c r="AA1142" s="51"/>
      <c r="AB1142" s="4"/>
      <c r="AC1142" t="str">
        <f t="shared" si="86"/>
        <v>NO</v>
      </c>
      <c r="AD1142" t="str">
        <f t="shared" si="87"/>
        <v>Material</v>
      </c>
      <c r="AE1142" t="str">
        <f t="shared" si="88"/>
        <v>+Cartridge</v>
      </c>
      <c r="AF1142" t="str">
        <f t="shared" si="89"/>
        <v>Material+Cartridge</v>
      </c>
    </row>
    <row r="1143" spans="1:32" x14ac:dyDescent="0.25">
      <c r="A1143" s="3" t="str">
        <f t="shared" si="85"/>
        <v>77636-14</v>
      </c>
      <c r="B1143" s="50">
        <v>77636</v>
      </c>
      <c r="C1143" s="51" t="s">
        <v>146</v>
      </c>
      <c r="D1143" s="50">
        <v>14</v>
      </c>
      <c r="E1143" s="52">
        <v>1</v>
      </c>
      <c r="F1143" s="53" t="s">
        <v>18</v>
      </c>
      <c r="G1143" s="53">
        <v>43522</v>
      </c>
      <c r="H1143" s="54">
        <v>1</v>
      </c>
      <c r="I1143" s="52">
        <v>1</v>
      </c>
      <c r="J1143" s="51" t="s">
        <v>27</v>
      </c>
      <c r="K1143" s="51"/>
      <c r="L1143" s="51" t="b">
        <v>0</v>
      </c>
      <c r="M1143" s="3"/>
      <c r="N1143" s="3"/>
      <c r="O1143" s="3"/>
      <c r="P1143" s="3"/>
      <c r="Q1143" s="3"/>
      <c r="R1143" s="3"/>
      <c r="S1143" s="3"/>
      <c r="T1143" s="10" t="s">
        <v>125</v>
      </c>
      <c r="U1143" s="10" t="b">
        <v>0</v>
      </c>
      <c r="V1143" s="10" t="b">
        <v>0</v>
      </c>
      <c r="W1143" s="25"/>
      <c r="X1143" s="11"/>
      <c r="Y1143" s="26"/>
      <c r="Z1143" s="12"/>
      <c r="AA1143" s="51"/>
      <c r="AB1143" s="4"/>
      <c r="AC1143" t="str">
        <f t="shared" si="86"/>
        <v>NO</v>
      </c>
      <c r="AD1143" t="str">
        <f t="shared" si="87"/>
        <v>Material</v>
      </c>
      <c r="AE1143" t="str">
        <f t="shared" si="88"/>
        <v>+Cartridge</v>
      </c>
      <c r="AF1143" t="str">
        <f t="shared" si="89"/>
        <v>Material+Cartridge</v>
      </c>
    </row>
    <row r="1144" spans="1:32" x14ac:dyDescent="0.25">
      <c r="A1144" s="13" t="str">
        <f t="shared" si="85"/>
        <v>77636-16</v>
      </c>
      <c r="B1144" s="50">
        <v>77636</v>
      </c>
      <c r="C1144" s="51" t="s">
        <v>3197</v>
      </c>
      <c r="D1144" s="50">
        <v>16</v>
      </c>
      <c r="E1144" s="52">
        <v>1</v>
      </c>
      <c r="F1144" s="53" t="s">
        <v>18</v>
      </c>
      <c r="G1144" s="53">
        <v>43522</v>
      </c>
      <c r="H1144" s="54">
        <v>1</v>
      </c>
      <c r="I1144" s="52">
        <v>1</v>
      </c>
      <c r="J1144" s="51" t="s">
        <v>27</v>
      </c>
      <c r="K1144" s="51"/>
      <c r="L1144" s="51" t="b">
        <v>0</v>
      </c>
      <c r="M1144" s="13"/>
      <c r="N1144" s="13"/>
      <c r="O1144" s="13"/>
      <c r="P1144" s="13"/>
      <c r="Q1144" s="13"/>
      <c r="R1144" s="13"/>
      <c r="S1144" s="13"/>
      <c r="T1144" s="15" t="s">
        <v>125</v>
      </c>
      <c r="U1144" s="15" t="b">
        <v>0</v>
      </c>
      <c r="V1144" s="15" t="b">
        <v>0</v>
      </c>
      <c r="W1144" s="23"/>
      <c r="X1144" s="16"/>
      <c r="Y1144" s="24"/>
      <c r="Z1144" s="17"/>
      <c r="AA1144" s="51"/>
      <c r="AB1144" s="4"/>
      <c r="AC1144" t="str">
        <f t="shared" si="86"/>
        <v>NO</v>
      </c>
      <c r="AD1144" t="str">
        <f t="shared" si="87"/>
        <v>Material</v>
      </c>
      <c r="AE1144" t="str">
        <f t="shared" si="88"/>
        <v>+Cartridge</v>
      </c>
      <c r="AF1144" t="str">
        <f t="shared" si="89"/>
        <v>Material+Cartridge</v>
      </c>
    </row>
    <row r="1145" spans="1:32" x14ac:dyDescent="0.25">
      <c r="A1145" s="3" t="str">
        <f t="shared" si="85"/>
        <v>77636-17</v>
      </c>
      <c r="B1145" s="50">
        <v>77636</v>
      </c>
      <c r="C1145" s="51" t="s">
        <v>154</v>
      </c>
      <c r="D1145" s="50">
        <v>17</v>
      </c>
      <c r="E1145" s="52">
        <v>1</v>
      </c>
      <c r="F1145" s="53" t="s">
        <v>18</v>
      </c>
      <c r="G1145" s="53">
        <v>43522</v>
      </c>
      <c r="H1145" s="54">
        <v>1</v>
      </c>
      <c r="I1145" s="52">
        <v>1</v>
      </c>
      <c r="J1145" s="51" t="s">
        <v>27</v>
      </c>
      <c r="K1145" s="51"/>
      <c r="L1145" s="51" t="b">
        <v>0</v>
      </c>
      <c r="M1145" s="3"/>
      <c r="N1145" s="3"/>
      <c r="O1145" s="3"/>
      <c r="P1145" s="3"/>
      <c r="Q1145" s="3"/>
      <c r="R1145" s="3"/>
      <c r="S1145" s="3"/>
      <c r="T1145" s="10" t="s">
        <v>125</v>
      </c>
      <c r="U1145" s="10" t="b">
        <v>0</v>
      </c>
      <c r="V1145" s="10" t="b">
        <v>0</v>
      </c>
      <c r="W1145" s="25"/>
      <c r="X1145" s="11"/>
      <c r="Y1145" s="26"/>
      <c r="Z1145" s="12"/>
      <c r="AA1145" s="51"/>
      <c r="AB1145" s="4"/>
      <c r="AC1145" t="str">
        <f t="shared" si="86"/>
        <v>NO</v>
      </c>
      <c r="AD1145" t="str">
        <f t="shared" si="87"/>
        <v>Material</v>
      </c>
      <c r="AE1145" t="str">
        <f t="shared" si="88"/>
        <v>+Cartridge</v>
      </c>
      <c r="AF1145" t="str">
        <f t="shared" si="89"/>
        <v>Material+Cartridge</v>
      </c>
    </row>
    <row r="1146" spans="1:32" x14ac:dyDescent="0.25">
      <c r="A1146" s="13" t="str">
        <f t="shared" si="85"/>
        <v>77636-18</v>
      </c>
      <c r="B1146" s="50">
        <v>77636</v>
      </c>
      <c r="C1146" s="51" t="s">
        <v>154</v>
      </c>
      <c r="D1146" s="50">
        <v>18</v>
      </c>
      <c r="E1146" s="52">
        <v>1</v>
      </c>
      <c r="F1146" s="53" t="s">
        <v>18</v>
      </c>
      <c r="G1146" s="53">
        <v>43530</v>
      </c>
      <c r="H1146" s="54">
        <v>1</v>
      </c>
      <c r="I1146" s="52">
        <v>15</v>
      </c>
      <c r="J1146" s="51" t="s">
        <v>27</v>
      </c>
      <c r="K1146" s="51"/>
      <c r="L1146" s="51" t="b">
        <v>0</v>
      </c>
      <c r="M1146" s="13"/>
      <c r="N1146" s="13"/>
      <c r="O1146" s="13"/>
      <c r="P1146" s="13"/>
      <c r="Q1146" s="13"/>
      <c r="R1146" s="13"/>
      <c r="S1146" s="13"/>
      <c r="T1146" s="15" t="s">
        <v>125</v>
      </c>
      <c r="U1146" s="15" t="b">
        <v>0</v>
      </c>
      <c r="V1146" s="15" t="b">
        <v>0</v>
      </c>
      <c r="W1146" s="23"/>
      <c r="X1146" s="16"/>
      <c r="Y1146" s="24"/>
      <c r="Z1146" s="17"/>
      <c r="AA1146" s="51"/>
      <c r="AB1146" s="4"/>
      <c r="AC1146" t="str">
        <f t="shared" si="86"/>
        <v>NO</v>
      </c>
      <c r="AD1146" t="str">
        <f t="shared" si="87"/>
        <v>Material</v>
      </c>
      <c r="AE1146" t="str">
        <f t="shared" si="88"/>
        <v>+Cartridge</v>
      </c>
      <c r="AF1146" t="str">
        <f t="shared" si="89"/>
        <v>Material+Cartridge</v>
      </c>
    </row>
    <row r="1147" spans="1:32" x14ac:dyDescent="0.25">
      <c r="A1147" s="3" t="str">
        <f t="shared" si="85"/>
        <v>77636-19</v>
      </c>
      <c r="B1147" s="50">
        <v>77636</v>
      </c>
      <c r="C1147" s="51" t="s">
        <v>154</v>
      </c>
      <c r="D1147" s="50">
        <v>19</v>
      </c>
      <c r="E1147" s="52">
        <v>1</v>
      </c>
      <c r="F1147" s="53" t="s">
        <v>18</v>
      </c>
      <c r="G1147" s="53">
        <v>43530</v>
      </c>
      <c r="H1147" s="54">
        <v>1</v>
      </c>
      <c r="I1147" s="52">
        <v>15</v>
      </c>
      <c r="J1147" s="51" t="s">
        <v>27</v>
      </c>
      <c r="K1147" s="51"/>
      <c r="L1147" s="51" t="b">
        <v>0</v>
      </c>
      <c r="M1147" s="3"/>
      <c r="N1147" s="3"/>
      <c r="O1147" s="3"/>
      <c r="P1147" s="3"/>
      <c r="Q1147" s="3"/>
      <c r="R1147" s="3"/>
      <c r="S1147" s="3"/>
      <c r="T1147" s="10" t="s">
        <v>125</v>
      </c>
      <c r="U1147" s="10" t="b">
        <v>0</v>
      </c>
      <c r="V1147" s="10" t="b">
        <v>0</v>
      </c>
      <c r="W1147" s="25"/>
      <c r="X1147" s="11"/>
      <c r="Y1147" s="26"/>
      <c r="Z1147" s="12"/>
      <c r="AA1147" s="51"/>
      <c r="AB1147" s="4"/>
      <c r="AC1147" t="str">
        <f t="shared" si="86"/>
        <v>NO</v>
      </c>
      <c r="AD1147" t="str">
        <f t="shared" si="87"/>
        <v>Material</v>
      </c>
      <c r="AE1147" t="str">
        <f t="shared" si="88"/>
        <v>+Cartridge</v>
      </c>
      <c r="AF1147" t="str">
        <f t="shared" si="89"/>
        <v>Material+Cartridge</v>
      </c>
    </row>
    <row r="1148" spans="1:32" x14ac:dyDescent="0.25">
      <c r="A1148" s="13" t="str">
        <f t="shared" si="85"/>
        <v>77636-20</v>
      </c>
      <c r="B1148" s="50">
        <v>77636</v>
      </c>
      <c r="C1148" s="51" t="s">
        <v>154</v>
      </c>
      <c r="D1148" s="50">
        <v>20</v>
      </c>
      <c r="E1148" s="52">
        <v>1</v>
      </c>
      <c r="F1148" s="53" t="s">
        <v>18</v>
      </c>
      <c r="G1148" s="53">
        <v>43522</v>
      </c>
      <c r="H1148" s="54">
        <v>1</v>
      </c>
      <c r="I1148" s="52">
        <v>1</v>
      </c>
      <c r="J1148" s="51" t="s">
        <v>27</v>
      </c>
      <c r="K1148" s="51"/>
      <c r="L1148" s="51" t="b">
        <v>0</v>
      </c>
      <c r="M1148" s="13"/>
      <c r="N1148" s="13"/>
      <c r="O1148" s="13"/>
      <c r="P1148" s="13"/>
      <c r="Q1148" s="13"/>
      <c r="R1148" s="13"/>
      <c r="S1148" s="13"/>
      <c r="T1148" s="15" t="s">
        <v>125</v>
      </c>
      <c r="U1148" s="15" t="b">
        <v>0</v>
      </c>
      <c r="V1148" s="15" t="b">
        <v>0</v>
      </c>
      <c r="W1148" s="23"/>
      <c r="X1148" s="16"/>
      <c r="Y1148" s="24"/>
      <c r="Z1148" s="17"/>
      <c r="AA1148" s="51"/>
      <c r="AB1148" s="4"/>
      <c r="AC1148" t="str">
        <f t="shared" si="86"/>
        <v>NO</v>
      </c>
      <c r="AD1148" t="str">
        <f t="shared" si="87"/>
        <v>Material</v>
      </c>
      <c r="AE1148" t="str">
        <f t="shared" si="88"/>
        <v>+Cartridge</v>
      </c>
      <c r="AF1148" t="str">
        <f t="shared" si="89"/>
        <v>Material+Cartridge</v>
      </c>
    </row>
    <row r="1149" spans="1:32" x14ac:dyDescent="0.25">
      <c r="A1149" s="3" t="str">
        <f t="shared" si="85"/>
        <v>77636-2</v>
      </c>
      <c r="B1149" s="50">
        <v>77636</v>
      </c>
      <c r="C1149" s="51" t="s">
        <v>154</v>
      </c>
      <c r="D1149" s="50">
        <v>2</v>
      </c>
      <c r="E1149" s="52">
        <v>1</v>
      </c>
      <c r="F1149" s="53" t="s">
        <v>18</v>
      </c>
      <c r="G1149" s="53">
        <v>43522</v>
      </c>
      <c r="H1149" s="54">
        <v>1</v>
      </c>
      <c r="I1149" s="52">
        <v>1</v>
      </c>
      <c r="J1149" s="51" t="s">
        <v>27</v>
      </c>
      <c r="K1149" s="51"/>
      <c r="L1149" s="51" t="b">
        <v>0</v>
      </c>
      <c r="M1149" s="3"/>
      <c r="N1149" s="3"/>
      <c r="O1149" s="3"/>
      <c r="P1149" s="3"/>
      <c r="Q1149" s="3"/>
      <c r="R1149" s="3"/>
      <c r="S1149" s="3"/>
      <c r="T1149" s="10" t="s">
        <v>125</v>
      </c>
      <c r="U1149" s="10" t="b">
        <v>0</v>
      </c>
      <c r="V1149" s="10" t="b">
        <v>0</v>
      </c>
      <c r="W1149" s="25"/>
      <c r="X1149" s="11"/>
      <c r="Y1149" s="26"/>
      <c r="Z1149" s="12"/>
      <c r="AA1149" s="51"/>
      <c r="AB1149" s="4"/>
      <c r="AC1149" t="str">
        <f t="shared" si="86"/>
        <v>NO</v>
      </c>
      <c r="AD1149" t="str">
        <f t="shared" si="87"/>
        <v>Material</v>
      </c>
      <c r="AE1149" t="str">
        <f t="shared" si="88"/>
        <v>+Cartridge</v>
      </c>
      <c r="AF1149" t="str">
        <f t="shared" si="89"/>
        <v>Material+Cartridge</v>
      </c>
    </row>
    <row r="1150" spans="1:32" x14ac:dyDescent="0.25">
      <c r="A1150" s="13" t="str">
        <f t="shared" si="85"/>
        <v>77636-21</v>
      </c>
      <c r="B1150" s="50">
        <v>77636</v>
      </c>
      <c r="C1150" s="51" t="s">
        <v>154</v>
      </c>
      <c r="D1150" s="50">
        <v>21</v>
      </c>
      <c r="E1150" s="52">
        <v>1</v>
      </c>
      <c r="F1150" s="53" t="s">
        <v>18</v>
      </c>
      <c r="G1150" s="53">
        <v>43522</v>
      </c>
      <c r="H1150" s="54">
        <v>1</v>
      </c>
      <c r="I1150" s="52">
        <v>1</v>
      </c>
      <c r="J1150" s="51" t="s">
        <v>27</v>
      </c>
      <c r="K1150" s="51"/>
      <c r="L1150" s="51" t="b">
        <v>0</v>
      </c>
      <c r="M1150" s="13"/>
      <c r="N1150" s="13"/>
      <c r="O1150" s="13"/>
      <c r="P1150" s="13"/>
      <c r="Q1150" s="13"/>
      <c r="R1150" s="13"/>
      <c r="S1150" s="13"/>
      <c r="T1150" s="15" t="s">
        <v>125</v>
      </c>
      <c r="U1150" s="15" t="b">
        <v>0</v>
      </c>
      <c r="V1150" s="15" t="b">
        <v>0</v>
      </c>
      <c r="W1150" s="23"/>
      <c r="X1150" s="16"/>
      <c r="Y1150" s="24"/>
      <c r="Z1150" s="17"/>
      <c r="AA1150" s="51"/>
      <c r="AB1150" s="4"/>
      <c r="AC1150" t="str">
        <f t="shared" si="86"/>
        <v>NO</v>
      </c>
      <c r="AD1150" t="str">
        <f t="shared" si="87"/>
        <v>Material</v>
      </c>
      <c r="AE1150" t="str">
        <f t="shared" si="88"/>
        <v>+Cartridge</v>
      </c>
      <c r="AF1150" t="str">
        <f t="shared" si="89"/>
        <v>Material+Cartridge</v>
      </c>
    </row>
    <row r="1151" spans="1:32" x14ac:dyDescent="0.25">
      <c r="A1151" s="3" t="str">
        <f t="shared" si="85"/>
        <v>77636-22</v>
      </c>
      <c r="B1151" s="50">
        <v>77636</v>
      </c>
      <c r="C1151" s="51" t="s">
        <v>154</v>
      </c>
      <c r="D1151" s="50">
        <v>22</v>
      </c>
      <c r="E1151" s="52">
        <v>1</v>
      </c>
      <c r="F1151" s="53" t="s">
        <v>18</v>
      </c>
      <c r="G1151" s="53">
        <v>43530</v>
      </c>
      <c r="H1151" s="54">
        <v>1</v>
      </c>
      <c r="I1151" s="52">
        <v>15</v>
      </c>
      <c r="J1151" s="51" t="s">
        <v>27</v>
      </c>
      <c r="K1151" s="51"/>
      <c r="L1151" s="51" t="b">
        <v>0</v>
      </c>
      <c r="M1151" s="3"/>
      <c r="N1151" s="3"/>
      <c r="O1151" s="3"/>
      <c r="P1151" s="3"/>
      <c r="Q1151" s="3"/>
      <c r="R1151" s="3"/>
      <c r="S1151" s="3"/>
      <c r="T1151" s="10" t="s">
        <v>125</v>
      </c>
      <c r="U1151" s="10" t="b">
        <v>0</v>
      </c>
      <c r="V1151" s="10" t="b">
        <v>0</v>
      </c>
      <c r="W1151" s="25"/>
      <c r="X1151" s="11"/>
      <c r="Y1151" s="26"/>
      <c r="Z1151" s="12"/>
      <c r="AA1151" s="51"/>
      <c r="AB1151" s="4"/>
      <c r="AC1151" t="str">
        <f t="shared" si="86"/>
        <v>NO</v>
      </c>
      <c r="AD1151" t="str">
        <f t="shared" si="87"/>
        <v>Material</v>
      </c>
      <c r="AE1151" t="str">
        <f t="shared" si="88"/>
        <v>+Cartridge</v>
      </c>
      <c r="AF1151" t="str">
        <f t="shared" si="89"/>
        <v>Material+Cartridge</v>
      </c>
    </row>
    <row r="1152" spans="1:32" x14ac:dyDescent="0.25">
      <c r="A1152" s="13" t="str">
        <f t="shared" si="85"/>
        <v>77636-23</v>
      </c>
      <c r="B1152" s="50">
        <v>77636</v>
      </c>
      <c r="C1152" s="51" t="s">
        <v>173</v>
      </c>
      <c r="D1152" s="50">
        <v>23</v>
      </c>
      <c r="E1152" s="52">
        <v>1</v>
      </c>
      <c r="F1152" s="53" t="s">
        <v>18</v>
      </c>
      <c r="G1152" s="53">
        <v>43522</v>
      </c>
      <c r="H1152" s="54">
        <v>1</v>
      </c>
      <c r="I1152" s="52">
        <v>1</v>
      </c>
      <c r="J1152" s="51" t="s">
        <v>27</v>
      </c>
      <c r="K1152" s="51"/>
      <c r="L1152" s="51" t="b">
        <v>0</v>
      </c>
      <c r="M1152" s="13"/>
      <c r="N1152" s="13"/>
      <c r="O1152" s="13"/>
      <c r="P1152" s="13"/>
      <c r="Q1152" s="13"/>
      <c r="R1152" s="13"/>
      <c r="S1152" s="13"/>
      <c r="T1152" s="15" t="s">
        <v>125</v>
      </c>
      <c r="U1152" s="15" t="b">
        <v>0</v>
      </c>
      <c r="V1152" s="15" t="b">
        <v>0</v>
      </c>
      <c r="W1152" s="23"/>
      <c r="X1152" s="16"/>
      <c r="Y1152" s="24"/>
      <c r="Z1152" s="24"/>
      <c r="AA1152" s="51"/>
      <c r="AB1152" s="4"/>
      <c r="AC1152" t="str">
        <f t="shared" si="86"/>
        <v>NO</v>
      </c>
      <c r="AD1152" t="str">
        <f t="shared" si="87"/>
        <v>Material</v>
      </c>
      <c r="AE1152" t="str">
        <f t="shared" si="88"/>
        <v>+Cartridge</v>
      </c>
      <c r="AF1152" t="str">
        <f t="shared" si="89"/>
        <v>Material+Cartridge</v>
      </c>
    </row>
    <row r="1153" spans="1:32" x14ac:dyDescent="0.25">
      <c r="A1153" s="3" t="str">
        <f t="shared" ref="A1153:A1216" si="90">_xlfn.CONCAT(B1153,"-",D1153)</f>
        <v>77636-24</v>
      </c>
      <c r="B1153" s="50">
        <v>77636</v>
      </c>
      <c r="C1153" s="51" t="s">
        <v>173</v>
      </c>
      <c r="D1153" s="50">
        <v>24</v>
      </c>
      <c r="E1153" s="52">
        <v>1</v>
      </c>
      <c r="F1153" s="53" t="s">
        <v>18</v>
      </c>
      <c r="G1153" s="53">
        <v>43522</v>
      </c>
      <c r="H1153" s="54">
        <v>1</v>
      </c>
      <c r="I1153" s="52">
        <v>1</v>
      </c>
      <c r="J1153" s="51" t="s">
        <v>27</v>
      </c>
      <c r="K1153" s="51"/>
      <c r="L1153" s="51" t="b">
        <v>0</v>
      </c>
      <c r="M1153" s="3"/>
      <c r="N1153" s="3"/>
      <c r="O1153" s="3"/>
      <c r="P1153" s="3"/>
      <c r="Q1153" s="3"/>
      <c r="R1153" s="3"/>
      <c r="S1153" s="3"/>
      <c r="T1153" s="10" t="s">
        <v>125</v>
      </c>
      <c r="U1153" s="10" t="b">
        <v>0</v>
      </c>
      <c r="V1153" s="10" t="b">
        <v>0</v>
      </c>
      <c r="W1153" s="25"/>
      <c r="X1153" s="11"/>
      <c r="Y1153" s="26"/>
      <c r="Z1153" s="26"/>
      <c r="AA1153" s="51"/>
      <c r="AB1153" s="4"/>
      <c r="AC1153" t="str">
        <f t="shared" si="86"/>
        <v>NO</v>
      </c>
      <c r="AD1153" t="str">
        <f t="shared" si="87"/>
        <v>Material</v>
      </c>
      <c r="AE1153" t="str">
        <f t="shared" si="88"/>
        <v>+Cartridge</v>
      </c>
      <c r="AF1153" t="str">
        <f t="shared" si="89"/>
        <v>Material+Cartridge</v>
      </c>
    </row>
    <row r="1154" spans="1:32" x14ac:dyDescent="0.25">
      <c r="A1154" s="13" t="str">
        <f t="shared" si="90"/>
        <v>77636-25</v>
      </c>
      <c r="B1154" s="50">
        <v>77636</v>
      </c>
      <c r="C1154" s="51" t="s">
        <v>173</v>
      </c>
      <c r="D1154" s="50">
        <v>25</v>
      </c>
      <c r="E1154" s="52">
        <v>1</v>
      </c>
      <c r="F1154" s="53" t="s">
        <v>18</v>
      </c>
      <c r="G1154" s="53">
        <v>43522</v>
      </c>
      <c r="H1154" s="54">
        <v>1</v>
      </c>
      <c r="I1154" s="52">
        <v>1</v>
      </c>
      <c r="J1154" s="51" t="s">
        <v>27</v>
      </c>
      <c r="K1154" s="51"/>
      <c r="L1154" s="51" t="b">
        <v>0</v>
      </c>
      <c r="M1154" s="13"/>
      <c r="N1154" s="13"/>
      <c r="O1154" s="13"/>
      <c r="P1154" s="13"/>
      <c r="Q1154" s="13"/>
      <c r="R1154" s="13"/>
      <c r="S1154" s="13"/>
      <c r="T1154" s="15" t="s">
        <v>125</v>
      </c>
      <c r="U1154" s="15" t="b">
        <v>0</v>
      </c>
      <c r="V1154" s="15" t="b">
        <v>0</v>
      </c>
      <c r="W1154" s="23"/>
      <c r="X1154" s="16"/>
      <c r="Y1154" s="24"/>
      <c r="Z1154" s="24"/>
      <c r="AA1154" s="51"/>
      <c r="AB1154" s="4"/>
      <c r="AC1154" t="str">
        <f t="shared" ref="AC1154:AC1217" si="91">IF(AND(OR(N1154="yes",N1154="NA"),OR(P1154="yes",P1154="NA",P1154="Done"),OR(Q1154="yes",Q1154="NA")),"OK","NO")</f>
        <v>NO</v>
      </c>
      <c r="AD1154" t="str">
        <f t="shared" ref="AD1154:AD1217" si="92">IF(OR(N1154="",N1154="NO"),"Material","")</f>
        <v>Material</v>
      </c>
      <c r="AE1154" t="str">
        <f t="shared" ref="AE1154:AE1217" si="93">IF(OR(Q1154="",Q1154="NO"),"+Cartridge","")</f>
        <v>+Cartridge</v>
      </c>
      <c r="AF1154" t="str">
        <f t="shared" ref="AF1154:AF1217" si="94">_xlfn.CONCAT(AD1154,AE1154)</f>
        <v>Material+Cartridge</v>
      </c>
    </row>
    <row r="1155" spans="1:32" x14ac:dyDescent="0.25">
      <c r="A1155" s="3" t="str">
        <f t="shared" si="90"/>
        <v>77636-26</v>
      </c>
      <c r="B1155" s="50">
        <v>77636</v>
      </c>
      <c r="C1155" s="51" t="s">
        <v>173</v>
      </c>
      <c r="D1155" s="50">
        <v>26</v>
      </c>
      <c r="E1155" s="52">
        <v>1</v>
      </c>
      <c r="F1155" s="53" t="s">
        <v>18</v>
      </c>
      <c r="G1155" s="53">
        <v>43522</v>
      </c>
      <c r="H1155" s="54">
        <v>1</v>
      </c>
      <c r="I1155" s="52">
        <v>1</v>
      </c>
      <c r="J1155" s="51" t="s">
        <v>27</v>
      </c>
      <c r="K1155" s="51"/>
      <c r="L1155" s="51" t="b">
        <v>0</v>
      </c>
      <c r="M1155" s="3"/>
      <c r="N1155" s="3"/>
      <c r="O1155" s="3"/>
      <c r="P1155" s="3"/>
      <c r="Q1155" s="3"/>
      <c r="R1155" s="3"/>
      <c r="S1155" s="3"/>
      <c r="T1155" s="10" t="s">
        <v>125</v>
      </c>
      <c r="U1155" s="10" t="b">
        <v>0</v>
      </c>
      <c r="V1155" s="10" t="b">
        <v>0</v>
      </c>
      <c r="W1155" s="25"/>
      <c r="X1155" s="11"/>
      <c r="Y1155" s="26"/>
      <c r="Z1155" s="26"/>
      <c r="AA1155" s="51"/>
      <c r="AB1155" s="4"/>
      <c r="AC1155" t="str">
        <f t="shared" si="91"/>
        <v>NO</v>
      </c>
      <c r="AD1155" t="str">
        <f t="shared" si="92"/>
        <v>Material</v>
      </c>
      <c r="AE1155" t="str">
        <f t="shared" si="93"/>
        <v>+Cartridge</v>
      </c>
      <c r="AF1155" t="str">
        <f t="shared" si="94"/>
        <v>Material+Cartridge</v>
      </c>
    </row>
    <row r="1156" spans="1:32" x14ac:dyDescent="0.25">
      <c r="A1156" s="13" t="str">
        <f t="shared" si="90"/>
        <v>77636-27</v>
      </c>
      <c r="B1156" s="50">
        <v>77636</v>
      </c>
      <c r="C1156" s="51" t="s">
        <v>215</v>
      </c>
      <c r="D1156" s="50">
        <v>27</v>
      </c>
      <c r="E1156" s="52">
        <v>1</v>
      </c>
      <c r="F1156" s="53" t="s">
        <v>18</v>
      </c>
      <c r="G1156" s="53">
        <v>43522</v>
      </c>
      <c r="H1156" s="54">
        <v>1</v>
      </c>
      <c r="I1156" s="52">
        <v>1</v>
      </c>
      <c r="J1156" s="51" t="s">
        <v>27</v>
      </c>
      <c r="K1156" s="51"/>
      <c r="L1156" s="51" t="b">
        <v>0</v>
      </c>
      <c r="M1156" s="13"/>
      <c r="N1156" s="13"/>
      <c r="O1156" s="13"/>
      <c r="P1156" s="13"/>
      <c r="Q1156" s="13"/>
      <c r="R1156" s="13"/>
      <c r="S1156" s="13"/>
      <c r="T1156" s="15" t="s">
        <v>125</v>
      </c>
      <c r="U1156" s="15" t="b">
        <v>0</v>
      </c>
      <c r="V1156" s="15" t="b">
        <v>0</v>
      </c>
      <c r="W1156" s="23"/>
      <c r="X1156" s="16"/>
      <c r="Y1156" s="24"/>
      <c r="Z1156" s="24"/>
      <c r="AA1156" s="51"/>
      <c r="AB1156" s="4"/>
      <c r="AC1156" t="str">
        <f t="shared" si="91"/>
        <v>NO</v>
      </c>
      <c r="AD1156" t="str">
        <f t="shared" si="92"/>
        <v>Material</v>
      </c>
      <c r="AE1156" t="str">
        <f t="shared" si="93"/>
        <v>+Cartridge</v>
      </c>
      <c r="AF1156" t="str">
        <f t="shared" si="94"/>
        <v>Material+Cartridge</v>
      </c>
    </row>
    <row r="1157" spans="1:32" x14ac:dyDescent="0.25">
      <c r="A1157" s="3" t="str">
        <f t="shared" si="90"/>
        <v>77636-28</v>
      </c>
      <c r="B1157" s="50">
        <v>77636</v>
      </c>
      <c r="C1157" s="51" t="s">
        <v>215</v>
      </c>
      <c r="D1157" s="50">
        <v>28</v>
      </c>
      <c r="E1157" s="52">
        <v>1</v>
      </c>
      <c r="F1157" s="53" t="s">
        <v>18</v>
      </c>
      <c r="G1157" s="53">
        <v>43522</v>
      </c>
      <c r="H1157" s="54">
        <v>1</v>
      </c>
      <c r="I1157" s="52">
        <v>1</v>
      </c>
      <c r="J1157" s="51" t="s">
        <v>27</v>
      </c>
      <c r="K1157" s="51"/>
      <c r="L1157" s="51" t="b">
        <v>0</v>
      </c>
      <c r="M1157" s="3"/>
      <c r="N1157" s="3"/>
      <c r="O1157" s="3"/>
      <c r="P1157" s="3"/>
      <c r="Q1157" s="3"/>
      <c r="R1157" s="3"/>
      <c r="S1157" s="3"/>
      <c r="T1157" s="10" t="s">
        <v>125</v>
      </c>
      <c r="U1157" s="10" t="b">
        <v>0</v>
      </c>
      <c r="V1157" s="10" t="b">
        <v>0</v>
      </c>
      <c r="W1157" s="25"/>
      <c r="X1157" s="11"/>
      <c r="Y1157" s="26"/>
      <c r="Z1157" s="26"/>
      <c r="AA1157" s="51"/>
      <c r="AB1157" s="4"/>
      <c r="AC1157" t="str">
        <f t="shared" si="91"/>
        <v>NO</v>
      </c>
      <c r="AD1157" t="str">
        <f t="shared" si="92"/>
        <v>Material</v>
      </c>
      <c r="AE1157" t="str">
        <f t="shared" si="93"/>
        <v>+Cartridge</v>
      </c>
      <c r="AF1157" t="str">
        <f t="shared" si="94"/>
        <v>Material+Cartridge</v>
      </c>
    </row>
    <row r="1158" spans="1:32" x14ac:dyDescent="0.25">
      <c r="A1158" s="13" t="str">
        <f t="shared" si="90"/>
        <v>77636-30</v>
      </c>
      <c r="B1158" s="50">
        <v>77636</v>
      </c>
      <c r="C1158" s="51" t="s">
        <v>146</v>
      </c>
      <c r="D1158" s="50">
        <v>30</v>
      </c>
      <c r="E1158" s="52">
        <v>1</v>
      </c>
      <c r="F1158" s="53" t="s">
        <v>18</v>
      </c>
      <c r="G1158" s="53">
        <v>43522</v>
      </c>
      <c r="H1158" s="54">
        <v>1</v>
      </c>
      <c r="I1158" s="52">
        <v>1</v>
      </c>
      <c r="J1158" s="51" t="s">
        <v>27</v>
      </c>
      <c r="K1158" s="51"/>
      <c r="L1158" s="51" t="b">
        <v>0</v>
      </c>
      <c r="M1158" s="13"/>
      <c r="N1158" s="13"/>
      <c r="O1158" s="13"/>
      <c r="P1158" s="13"/>
      <c r="Q1158" s="13"/>
      <c r="R1158" s="13"/>
      <c r="S1158" s="13"/>
      <c r="T1158" s="15" t="s">
        <v>125</v>
      </c>
      <c r="U1158" s="15" t="b">
        <v>0</v>
      </c>
      <c r="V1158" s="15" t="b">
        <v>0</v>
      </c>
      <c r="W1158" s="23"/>
      <c r="X1158" s="16"/>
      <c r="Y1158" s="24"/>
      <c r="Z1158" s="24"/>
      <c r="AA1158" s="51"/>
      <c r="AB1158" s="4"/>
      <c r="AC1158" t="str">
        <f t="shared" si="91"/>
        <v>NO</v>
      </c>
      <c r="AD1158" t="str">
        <f t="shared" si="92"/>
        <v>Material</v>
      </c>
      <c r="AE1158" t="str">
        <f t="shared" si="93"/>
        <v>+Cartridge</v>
      </c>
      <c r="AF1158" t="str">
        <f t="shared" si="94"/>
        <v>Material+Cartridge</v>
      </c>
    </row>
    <row r="1159" spans="1:32" x14ac:dyDescent="0.25">
      <c r="A1159" s="3" t="str">
        <f t="shared" si="90"/>
        <v>77636-3</v>
      </c>
      <c r="B1159" s="50">
        <v>77636</v>
      </c>
      <c r="C1159" s="51" t="s">
        <v>154</v>
      </c>
      <c r="D1159" s="50">
        <v>3</v>
      </c>
      <c r="E1159" s="52">
        <v>1</v>
      </c>
      <c r="F1159" s="53" t="s">
        <v>18</v>
      </c>
      <c r="G1159" s="53">
        <v>43530</v>
      </c>
      <c r="H1159" s="54">
        <v>1</v>
      </c>
      <c r="I1159" s="52">
        <v>15</v>
      </c>
      <c r="J1159" s="51" t="s">
        <v>27</v>
      </c>
      <c r="K1159" s="51"/>
      <c r="L1159" s="51" t="b">
        <v>0</v>
      </c>
      <c r="M1159" s="3"/>
      <c r="N1159" s="3"/>
      <c r="O1159" s="3"/>
      <c r="P1159" s="3"/>
      <c r="Q1159" s="3"/>
      <c r="R1159" s="3"/>
      <c r="S1159" s="3"/>
      <c r="T1159" s="10" t="s">
        <v>125</v>
      </c>
      <c r="U1159" s="10" t="b">
        <v>0</v>
      </c>
      <c r="V1159" s="10" t="b">
        <v>0</v>
      </c>
      <c r="W1159" s="25"/>
      <c r="X1159" s="11"/>
      <c r="Y1159" s="26"/>
      <c r="Z1159" s="12"/>
      <c r="AA1159" s="51"/>
      <c r="AB1159" s="4"/>
      <c r="AC1159" t="str">
        <f t="shared" si="91"/>
        <v>NO</v>
      </c>
      <c r="AD1159" t="str">
        <f t="shared" si="92"/>
        <v>Material</v>
      </c>
      <c r="AE1159" t="str">
        <f t="shared" si="93"/>
        <v>+Cartridge</v>
      </c>
      <c r="AF1159" t="str">
        <f t="shared" si="94"/>
        <v>Material+Cartridge</v>
      </c>
    </row>
    <row r="1160" spans="1:32" x14ac:dyDescent="0.25">
      <c r="A1160" s="13" t="str">
        <f t="shared" si="90"/>
        <v>77636-32</v>
      </c>
      <c r="B1160" s="50">
        <v>77636</v>
      </c>
      <c r="C1160" s="51" t="s">
        <v>3197</v>
      </c>
      <c r="D1160" s="50">
        <v>32</v>
      </c>
      <c r="E1160" s="52">
        <v>1</v>
      </c>
      <c r="F1160" s="53" t="s">
        <v>18</v>
      </c>
      <c r="G1160" s="53">
        <v>43522</v>
      </c>
      <c r="H1160" s="54">
        <v>1</v>
      </c>
      <c r="I1160" s="52">
        <v>1</v>
      </c>
      <c r="J1160" s="51" t="s">
        <v>27</v>
      </c>
      <c r="K1160" s="51"/>
      <c r="L1160" s="51" t="b">
        <v>0</v>
      </c>
      <c r="M1160" s="13"/>
      <c r="N1160" s="13"/>
      <c r="O1160" s="13"/>
      <c r="P1160" s="13"/>
      <c r="Q1160" s="13"/>
      <c r="R1160" s="13"/>
      <c r="S1160" s="13"/>
      <c r="T1160" s="15" t="s">
        <v>125</v>
      </c>
      <c r="U1160" s="15" t="b">
        <v>0</v>
      </c>
      <c r="V1160" s="15" t="b">
        <v>0</v>
      </c>
      <c r="W1160" s="23"/>
      <c r="X1160" s="16"/>
      <c r="Y1160" s="24"/>
      <c r="Z1160" s="17"/>
      <c r="AA1160" s="51"/>
      <c r="AB1160" s="4"/>
      <c r="AC1160" t="str">
        <f t="shared" si="91"/>
        <v>NO</v>
      </c>
      <c r="AD1160" t="str">
        <f t="shared" si="92"/>
        <v>Material</v>
      </c>
      <c r="AE1160" t="str">
        <f t="shared" si="93"/>
        <v>+Cartridge</v>
      </c>
      <c r="AF1160" t="str">
        <f t="shared" si="94"/>
        <v>Material+Cartridge</v>
      </c>
    </row>
    <row r="1161" spans="1:32" x14ac:dyDescent="0.25">
      <c r="A1161" s="3" t="str">
        <f t="shared" si="90"/>
        <v>77636-33</v>
      </c>
      <c r="B1161" s="50">
        <v>77636</v>
      </c>
      <c r="C1161" s="51" t="s">
        <v>154</v>
      </c>
      <c r="D1161" s="50">
        <v>33</v>
      </c>
      <c r="E1161" s="52">
        <v>1</v>
      </c>
      <c r="F1161" s="53" t="s">
        <v>18</v>
      </c>
      <c r="G1161" s="53">
        <v>43522</v>
      </c>
      <c r="H1161" s="54">
        <v>1</v>
      </c>
      <c r="I1161" s="52">
        <v>1</v>
      </c>
      <c r="J1161" s="51" t="s">
        <v>27</v>
      </c>
      <c r="K1161" s="51"/>
      <c r="L1161" s="51" t="b">
        <v>0</v>
      </c>
      <c r="M1161" s="3"/>
      <c r="N1161" s="3"/>
      <c r="O1161" s="3"/>
      <c r="P1161" s="3"/>
      <c r="Q1161" s="3"/>
      <c r="R1161" s="3"/>
      <c r="S1161" s="3"/>
      <c r="T1161" s="10" t="s">
        <v>125</v>
      </c>
      <c r="U1161" s="10" t="b">
        <v>0</v>
      </c>
      <c r="V1161" s="10" t="b">
        <v>0</v>
      </c>
      <c r="W1161" s="25"/>
      <c r="X1161" s="11"/>
      <c r="Y1161" s="26"/>
      <c r="Z1161" s="12"/>
      <c r="AA1161" s="51"/>
      <c r="AB1161" s="4"/>
      <c r="AC1161" t="str">
        <f t="shared" si="91"/>
        <v>NO</v>
      </c>
      <c r="AD1161" t="str">
        <f t="shared" si="92"/>
        <v>Material</v>
      </c>
      <c r="AE1161" t="str">
        <f t="shared" si="93"/>
        <v>+Cartridge</v>
      </c>
      <c r="AF1161" t="str">
        <f t="shared" si="94"/>
        <v>Material+Cartridge</v>
      </c>
    </row>
    <row r="1162" spans="1:32" x14ac:dyDescent="0.25">
      <c r="A1162" s="13" t="str">
        <f t="shared" si="90"/>
        <v>77636-34</v>
      </c>
      <c r="B1162" s="50">
        <v>77636</v>
      </c>
      <c r="C1162" s="51" t="s">
        <v>154</v>
      </c>
      <c r="D1162" s="50">
        <v>34</v>
      </c>
      <c r="E1162" s="52">
        <v>1</v>
      </c>
      <c r="F1162" s="53" t="s">
        <v>18</v>
      </c>
      <c r="G1162" s="53">
        <v>43522</v>
      </c>
      <c r="H1162" s="54">
        <v>1</v>
      </c>
      <c r="I1162" s="52">
        <v>1</v>
      </c>
      <c r="J1162" s="51" t="s">
        <v>27</v>
      </c>
      <c r="K1162" s="51"/>
      <c r="L1162" s="51" t="b">
        <v>0</v>
      </c>
      <c r="M1162" s="13"/>
      <c r="N1162" s="13"/>
      <c r="O1162" s="13"/>
      <c r="P1162" s="13"/>
      <c r="Q1162" s="13"/>
      <c r="R1162" s="13"/>
      <c r="S1162" s="13"/>
      <c r="T1162" s="15" t="s">
        <v>125</v>
      </c>
      <c r="U1162" s="15" t="b">
        <v>0</v>
      </c>
      <c r="V1162" s="15" t="b">
        <v>0</v>
      </c>
      <c r="W1162" s="23"/>
      <c r="X1162" s="16"/>
      <c r="Y1162" s="24"/>
      <c r="Z1162" s="17"/>
      <c r="AA1162" s="51"/>
      <c r="AB1162" s="4"/>
      <c r="AC1162" t="str">
        <f t="shared" si="91"/>
        <v>NO</v>
      </c>
      <c r="AD1162" t="str">
        <f t="shared" si="92"/>
        <v>Material</v>
      </c>
      <c r="AE1162" t="str">
        <f t="shared" si="93"/>
        <v>+Cartridge</v>
      </c>
      <c r="AF1162" t="str">
        <f t="shared" si="94"/>
        <v>Material+Cartridge</v>
      </c>
    </row>
    <row r="1163" spans="1:32" x14ac:dyDescent="0.25">
      <c r="A1163" s="3" t="str">
        <f t="shared" si="90"/>
        <v>77636-35</v>
      </c>
      <c r="B1163" s="50">
        <v>77636</v>
      </c>
      <c r="C1163" s="51" t="s">
        <v>154</v>
      </c>
      <c r="D1163" s="50">
        <v>35</v>
      </c>
      <c r="E1163" s="52">
        <v>1</v>
      </c>
      <c r="F1163" s="53" t="s">
        <v>18</v>
      </c>
      <c r="G1163" s="53">
        <v>43522</v>
      </c>
      <c r="H1163" s="54">
        <v>1</v>
      </c>
      <c r="I1163" s="52">
        <v>1</v>
      </c>
      <c r="J1163" s="51" t="s">
        <v>27</v>
      </c>
      <c r="K1163" s="51"/>
      <c r="L1163" s="51" t="b">
        <v>0</v>
      </c>
      <c r="M1163" s="3"/>
      <c r="N1163" s="3"/>
      <c r="O1163" s="3"/>
      <c r="P1163" s="3"/>
      <c r="Q1163" s="3"/>
      <c r="R1163" s="3"/>
      <c r="S1163" s="3"/>
      <c r="T1163" s="10" t="s">
        <v>125</v>
      </c>
      <c r="U1163" s="10" t="b">
        <v>0</v>
      </c>
      <c r="V1163" s="10" t="b">
        <v>0</v>
      </c>
      <c r="W1163" s="25"/>
      <c r="X1163" s="11"/>
      <c r="Y1163" s="26"/>
      <c r="Z1163" s="12"/>
      <c r="AA1163" s="51"/>
      <c r="AB1163" s="4"/>
      <c r="AC1163" t="str">
        <f t="shared" si="91"/>
        <v>NO</v>
      </c>
      <c r="AD1163" t="str">
        <f t="shared" si="92"/>
        <v>Material</v>
      </c>
      <c r="AE1163" t="str">
        <f t="shared" si="93"/>
        <v>+Cartridge</v>
      </c>
      <c r="AF1163" t="str">
        <f t="shared" si="94"/>
        <v>Material+Cartridge</v>
      </c>
    </row>
    <row r="1164" spans="1:32" x14ac:dyDescent="0.25">
      <c r="A1164" s="13" t="str">
        <f t="shared" si="90"/>
        <v>77636-36</v>
      </c>
      <c r="B1164" s="50">
        <v>77636</v>
      </c>
      <c r="C1164" s="51" t="s">
        <v>154</v>
      </c>
      <c r="D1164" s="50">
        <v>36</v>
      </c>
      <c r="E1164" s="52">
        <v>1</v>
      </c>
      <c r="F1164" s="53" t="s">
        <v>18</v>
      </c>
      <c r="G1164" s="53">
        <v>43522</v>
      </c>
      <c r="H1164" s="54">
        <v>1</v>
      </c>
      <c r="I1164" s="52">
        <v>1</v>
      </c>
      <c r="J1164" s="51" t="s">
        <v>27</v>
      </c>
      <c r="K1164" s="51"/>
      <c r="L1164" s="51" t="b">
        <v>0</v>
      </c>
      <c r="M1164" s="13"/>
      <c r="N1164" s="13"/>
      <c r="O1164" s="13"/>
      <c r="P1164" s="13"/>
      <c r="Q1164" s="13"/>
      <c r="R1164" s="13"/>
      <c r="S1164" s="13"/>
      <c r="T1164" s="15" t="s">
        <v>125</v>
      </c>
      <c r="U1164" s="15" t="b">
        <v>0</v>
      </c>
      <c r="V1164" s="15" t="b">
        <v>0</v>
      </c>
      <c r="W1164" s="23"/>
      <c r="X1164" s="16"/>
      <c r="Y1164" s="24"/>
      <c r="Z1164" s="17"/>
      <c r="AA1164" s="51"/>
      <c r="AB1164" s="4"/>
      <c r="AC1164" t="str">
        <f t="shared" si="91"/>
        <v>NO</v>
      </c>
      <c r="AD1164" t="str">
        <f t="shared" si="92"/>
        <v>Material</v>
      </c>
      <c r="AE1164" t="str">
        <f t="shared" si="93"/>
        <v>+Cartridge</v>
      </c>
      <c r="AF1164" t="str">
        <f t="shared" si="94"/>
        <v>Material+Cartridge</v>
      </c>
    </row>
    <row r="1165" spans="1:32" x14ac:dyDescent="0.25">
      <c r="A1165" s="3" t="str">
        <f t="shared" si="90"/>
        <v>77636-37</v>
      </c>
      <c r="B1165" s="50">
        <v>77636</v>
      </c>
      <c r="C1165" s="51" t="s">
        <v>154</v>
      </c>
      <c r="D1165" s="50">
        <v>37</v>
      </c>
      <c r="E1165" s="52">
        <v>1</v>
      </c>
      <c r="F1165" s="53" t="s">
        <v>18</v>
      </c>
      <c r="G1165" s="53">
        <v>43530</v>
      </c>
      <c r="H1165" s="54">
        <v>1</v>
      </c>
      <c r="I1165" s="52">
        <v>15</v>
      </c>
      <c r="J1165" s="51" t="s">
        <v>27</v>
      </c>
      <c r="K1165" s="51"/>
      <c r="L1165" s="51" t="b">
        <v>0</v>
      </c>
      <c r="M1165" s="3"/>
      <c r="N1165" s="3"/>
      <c r="O1165" s="3"/>
      <c r="P1165" s="3"/>
      <c r="Q1165" s="3"/>
      <c r="R1165" s="3"/>
      <c r="S1165" s="3"/>
      <c r="T1165" s="10" t="s">
        <v>125</v>
      </c>
      <c r="U1165" s="10" t="b">
        <v>0</v>
      </c>
      <c r="V1165" s="10" t="b">
        <v>0</v>
      </c>
      <c r="W1165" s="25"/>
      <c r="X1165" s="11"/>
      <c r="Y1165" s="26"/>
      <c r="Z1165" s="12"/>
      <c r="AA1165" s="51"/>
      <c r="AB1165" s="4"/>
      <c r="AC1165" t="str">
        <f t="shared" si="91"/>
        <v>NO</v>
      </c>
      <c r="AD1165" t="str">
        <f t="shared" si="92"/>
        <v>Material</v>
      </c>
      <c r="AE1165" t="str">
        <f t="shared" si="93"/>
        <v>+Cartridge</v>
      </c>
      <c r="AF1165" t="str">
        <f t="shared" si="94"/>
        <v>Material+Cartridge</v>
      </c>
    </row>
    <row r="1166" spans="1:32" x14ac:dyDescent="0.25">
      <c r="A1166" s="13" t="str">
        <f t="shared" si="90"/>
        <v>77636-38</v>
      </c>
      <c r="B1166" s="50">
        <v>77636</v>
      </c>
      <c r="C1166" s="51" t="s">
        <v>173</v>
      </c>
      <c r="D1166" s="50">
        <v>38</v>
      </c>
      <c r="E1166" s="52">
        <v>1</v>
      </c>
      <c r="F1166" s="53" t="s">
        <v>18</v>
      </c>
      <c r="G1166" s="53">
        <v>43522</v>
      </c>
      <c r="H1166" s="54">
        <v>1</v>
      </c>
      <c r="I1166" s="52">
        <v>1</v>
      </c>
      <c r="J1166" s="51" t="s">
        <v>27</v>
      </c>
      <c r="K1166" s="51"/>
      <c r="L1166" s="51" t="b">
        <v>0</v>
      </c>
      <c r="M1166" s="13"/>
      <c r="N1166" s="13"/>
      <c r="O1166" s="13"/>
      <c r="P1166" s="13"/>
      <c r="Q1166" s="13"/>
      <c r="R1166" s="13"/>
      <c r="S1166" s="13"/>
      <c r="T1166" s="15" t="s">
        <v>125</v>
      </c>
      <c r="U1166" s="15" t="b">
        <v>0</v>
      </c>
      <c r="V1166" s="15" t="b">
        <v>0</v>
      </c>
      <c r="W1166" s="23"/>
      <c r="X1166" s="16"/>
      <c r="Y1166" s="24"/>
      <c r="Z1166" s="17"/>
      <c r="AA1166" s="51"/>
      <c r="AB1166" s="4"/>
      <c r="AC1166" t="str">
        <f t="shared" si="91"/>
        <v>NO</v>
      </c>
      <c r="AD1166" t="str">
        <f t="shared" si="92"/>
        <v>Material</v>
      </c>
      <c r="AE1166" t="str">
        <f t="shared" si="93"/>
        <v>+Cartridge</v>
      </c>
      <c r="AF1166" t="str">
        <f t="shared" si="94"/>
        <v>Material+Cartridge</v>
      </c>
    </row>
    <row r="1167" spans="1:32" x14ac:dyDescent="0.25">
      <c r="A1167" s="3" t="str">
        <f t="shared" si="90"/>
        <v>77636-39</v>
      </c>
      <c r="B1167" s="50">
        <v>77636</v>
      </c>
      <c r="C1167" s="51" t="s">
        <v>173</v>
      </c>
      <c r="D1167" s="50">
        <v>39</v>
      </c>
      <c r="E1167" s="52">
        <v>1</v>
      </c>
      <c r="F1167" s="53" t="s">
        <v>18</v>
      </c>
      <c r="G1167" s="53">
        <v>43522</v>
      </c>
      <c r="H1167" s="54">
        <v>1</v>
      </c>
      <c r="I1167" s="52">
        <v>1</v>
      </c>
      <c r="J1167" s="51" t="s">
        <v>27</v>
      </c>
      <c r="K1167" s="51"/>
      <c r="L1167" s="51" t="b">
        <v>0</v>
      </c>
      <c r="M1167" s="3"/>
      <c r="N1167" s="3"/>
      <c r="O1167" s="3"/>
      <c r="P1167" s="3"/>
      <c r="Q1167" s="3"/>
      <c r="R1167" s="3"/>
      <c r="S1167" s="3"/>
      <c r="T1167" s="10" t="s">
        <v>125</v>
      </c>
      <c r="U1167" s="10" t="b">
        <v>0</v>
      </c>
      <c r="V1167" s="10" t="b">
        <v>0</v>
      </c>
      <c r="W1167" s="25"/>
      <c r="X1167" s="11"/>
      <c r="Y1167" s="26"/>
      <c r="Z1167" s="12"/>
      <c r="AA1167" s="51"/>
      <c r="AB1167" s="4"/>
      <c r="AC1167" t="str">
        <f t="shared" si="91"/>
        <v>NO</v>
      </c>
      <c r="AD1167" t="str">
        <f t="shared" si="92"/>
        <v>Material</v>
      </c>
      <c r="AE1167" t="str">
        <f t="shared" si="93"/>
        <v>+Cartridge</v>
      </c>
      <c r="AF1167" t="str">
        <f t="shared" si="94"/>
        <v>Material+Cartridge</v>
      </c>
    </row>
    <row r="1168" spans="1:32" x14ac:dyDescent="0.25">
      <c r="A1168" s="13" t="str">
        <f t="shared" si="90"/>
        <v>77636-40</v>
      </c>
      <c r="B1168" s="50">
        <v>77636</v>
      </c>
      <c r="C1168" s="51" t="s">
        <v>173</v>
      </c>
      <c r="D1168" s="50">
        <v>40</v>
      </c>
      <c r="E1168" s="52">
        <v>1</v>
      </c>
      <c r="F1168" s="53" t="s">
        <v>18</v>
      </c>
      <c r="G1168" s="53">
        <v>43522</v>
      </c>
      <c r="H1168" s="54">
        <v>1</v>
      </c>
      <c r="I1168" s="52">
        <v>1</v>
      </c>
      <c r="J1168" s="51" t="s">
        <v>27</v>
      </c>
      <c r="K1168" s="51"/>
      <c r="L1168" s="51" t="b">
        <v>0</v>
      </c>
      <c r="M1168" s="13"/>
      <c r="N1168" s="13"/>
      <c r="O1168" s="13"/>
      <c r="P1168" s="13"/>
      <c r="Q1168" s="13"/>
      <c r="R1168" s="13"/>
      <c r="S1168" s="13"/>
      <c r="T1168" s="15" t="s">
        <v>125</v>
      </c>
      <c r="U1168" s="15" t="b">
        <v>0</v>
      </c>
      <c r="V1168" s="15" t="b">
        <v>0</v>
      </c>
      <c r="W1168" s="23"/>
      <c r="X1168" s="16"/>
      <c r="Y1168" s="24"/>
      <c r="Z1168" s="17"/>
      <c r="AA1168" s="51"/>
      <c r="AB1168" s="4"/>
      <c r="AC1168" t="str">
        <f t="shared" si="91"/>
        <v>NO</v>
      </c>
      <c r="AD1168" t="str">
        <f t="shared" si="92"/>
        <v>Material</v>
      </c>
      <c r="AE1168" t="str">
        <f t="shared" si="93"/>
        <v>+Cartridge</v>
      </c>
      <c r="AF1168" t="str">
        <f t="shared" si="94"/>
        <v>Material+Cartridge</v>
      </c>
    </row>
    <row r="1169" spans="1:32" x14ac:dyDescent="0.25">
      <c r="A1169" s="3" t="str">
        <f t="shared" si="90"/>
        <v>77636-4</v>
      </c>
      <c r="B1169" s="50">
        <v>77636</v>
      </c>
      <c r="C1169" s="51" t="s">
        <v>154</v>
      </c>
      <c r="D1169" s="50">
        <v>4</v>
      </c>
      <c r="E1169" s="52">
        <v>1</v>
      </c>
      <c r="F1169" s="53" t="s">
        <v>18</v>
      </c>
      <c r="G1169" s="53">
        <v>43530</v>
      </c>
      <c r="H1169" s="54">
        <v>1</v>
      </c>
      <c r="I1169" s="52">
        <v>15</v>
      </c>
      <c r="J1169" s="51" t="s">
        <v>27</v>
      </c>
      <c r="K1169" s="51"/>
      <c r="L1169" s="51" t="b">
        <v>0</v>
      </c>
      <c r="M1169" s="3"/>
      <c r="N1169" s="3"/>
      <c r="O1169" s="3"/>
      <c r="P1169" s="3"/>
      <c r="Q1169" s="3"/>
      <c r="R1169" s="3"/>
      <c r="S1169" s="3"/>
      <c r="T1169" s="10" t="s">
        <v>125</v>
      </c>
      <c r="U1169" s="10" t="b">
        <v>0</v>
      </c>
      <c r="V1169" s="10" t="b">
        <v>0</v>
      </c>
      <c r="W1169" s="25"/>
      <c r="X1169" s="11"/>
      <c r="Y1169" s="26"/>
      <c r="Z1169" s="12"/>
      <c r="AA1169" s="51"/>
      <c r="AB1169" s="4"/>
      <c r="AC1169" t="str">
        <f t="shared" si="91"/>
        <v>NO</v>
      </c>
      <c r="AD1169" t="str">
        <f t="shared" si="92"/>
        <v>Material</v>
      </c>
      <c r="AE1169" t="str">
        <f t="shared" si="93"/>
        <v>+Cartridge</v>
      </c>
      <c r="AF1169" t="str">
        <f t="shared" si="94"/>
        <v>Material+Cartridge</v>
      </c>
    </row>
    <row r="1170" spans="1:32" x14ac:dyDescent="0.25">
      <c r="A1170" s="13" t="str">
        <f t="shared" si="90"/>
        <v>77636-41</v>
      </c>
      <c r="B1170" s="50">
        <v>77636</v>
      </c>
      <c r="C1170" s="51" t="s">
        <v>173</v>
      </c>
      <c r="D1170" s="50">
        <v>41</v>
      </c>
      <c r="E1170" s="52">
        <v>1</v>
      </c>
      <c r="F1170" s="53" t="s">
        <v>18</v>
      </c>
      <c r="G1170" s="53">
        <v>43522</v>
      </c>
      <c r="H1170" s="54">
        <v>1</v>
      </c>
      <c r="I1170" s="52">
        <v>1</v>
      </c>
      <c r="J1170" s="51" t="s">
        <v>27</v>
      </c>
      <c r="K1170" s="51"/>
      <c r="L1170" s="51" t="b">
        <v>0</v>
      </c>
      <c r="M1170" s="13"/>
      <c r="N1170" s="13"/>
      <c r="O1170" s="13"/>
      <c r="P1170" s="13"/>
      <c r="Q1170" s="13"/>
      <c r="R1170" s="13"/>
      <c r="S1170" s="13"/>
      <c r="T1170" s="15" t="s">
        <v>125</v>
      </c>
      <c r="U1170" s="15" t="b">
        <v>0</v>
      </c>
      <c r="V1170" s="15" t="b">
        <v>0</v>
      </c>
      <c r="W1170" s="23"/>
      <c r="X1170" s="16"/>
      <c r="Y1170" s="24"/>
      <c r="Z1170" s="17"/>
      <c r="AA1170" s="51"/>
      <c r="AB1170" s="4"/>
      <c r="AC1170" t="str">
        <f t="shared" si="91"/>
        <v>NO</v>
      </c>
      <c r="AD1170" t="str">
        <f t="shared" si="92"/>
        <v>Material</v>
      </c>
      <c r="AE1170" t="str">
        <f t="shared" si="93"/>
        <v>+Cartridge</v>
      </c>
      <c r="AF1170" t="str">
        <f t="shared" si="94"/>
        <v>Material+Cartridge</v>
      </c>
    </row>
    <row r="1171" spans="1:32" x14ac:dyDescent="0.25">
      <c r="A1171" s="3" t="str">
        <f t="shared" si="90"/>
        <v>77636-42</v>
      </c>
      <c r="B1171" s="50">
        <v>77636</v>
      </c>
      <c r="C1171" s="51" t="s">
        <v>173</v>
      </c>
      <c r="D1171" s="50">
        <v>42</v>
      </c>
      <c r="E1171" s="52">
        <v>1</v>
      </c>
      <c r="F1171" s="53" t="s">
        <v>18</v>
      </c>
      <c r="G1171" s="53">
        <v>43522</v>
      </c>
      <c r="H1171" s="54">
        <v>1</v>
      </c>
      <c r="I1171" s="52">
        <v>1</v>
      </c>
      <c r="J1171" s="51" t="s">
        <v>27</v>
      </c>
      <c r="K1171" s="51"/>
      <c r="L1171" s="51" t="b">
        <v>0</v>
      </c>
      <c r="M1171" s="3"/>
      <c r="N1171" s="3"/>
      <c r="O1171" s="3"/>
      <c r="P1171" s="3"/>
      <c r="Q1171" s="3"/>
      <c r="R1171" s="3"/>
      <c r="S1171" s="3"/>
      <c r="T1171" s="10" t="s">
        <v>125</v>
      </c>
      <c r="U1171" s="10" t="b">
        <v>0</v>
      </c>
      <c r="V1171" s="10" t="b">
        <v>0</v>
      </c>
      <c r="W1171" s="25"/>
      <c r="X1171" s="11"/>
      <c r="Y1171" s="26"/>
      <c r="Z1171" s="12"/>
      <c r="AA1171" s="51"/>
      <c r="AB1171" s="4"/>
      <c r="AC1171" t="str">
        <f t="shared" si="91"/>
        <v>NO</v>
      </c>
      <c r="AD1171" t="str">
        <f t="shared" si="92"/>
        <v>Material</v>
      </c>
      <c r="AE1171" t="str">
        <f t="shared" si="93"/>
        <v>+Cartridge</v>
      </c>
      <c r="AF1171" t="str">
        <f t="shared" si="94"/>
        <v>Material+Cartridge</v>
      </c>
    </row>
    <row r="1172" spans="1:32" x14ac:dyDescent="0.25">
      <c r="A1172" s="13" t="str">
        <f t="shared" si="90"/>
        <v>77636-43</v>
      </c>
      <c r="B1172" s="50">
        <v>77636</v>
      </c>
      <c r="C1172" s="51" t="s">
        <v>215</v>
      </c>
      <c r="D1172" s="50">
        <v>43</v>
      </c>
      <c r="E1172" s="52">
        <v>1</v>
      </c>
      <c r="F1172" s="53" t="s">
        <v>18</v>
      </c>
      <c r="G1172" s="53">
        <v>43522</v>
      </c>
      <c r="H1172" s="54">
        <v>1</v>
      </c>
      <c r="I1172" s="52">
        <v>1</v>
      </c>
      <c r="J1172" s="51" t="s">
        <v>27</v>
      </c>
      <c r="K1172" s="51"/>
      <c r="L1172" s="51" t="b">
        <v>0</v>
      </c>
      <c r="M1172" s="13"/>
      <c r="N1172" s="13"/>
      <c r="O1172" s="13"/>
      <c r="P1172" s="13"/>
      <c r="Q1172" s="13"/>
      <c r="R1172" s="13"/>
      <c r="S1172" s="13"/>
      <c r="T1172" s="15" t="s">
        <v>125</v>
      </c>
      <c r="U1172" s="15" t="b">
        <v>0</v>
      </c>
      <c r="V1172" s="15" t="b">
        <v>0</v>
      </c>
      <c r="W1172" s="23"/>
      <c r="X1172" s="16"/>
      <c r="Y1172" s="24"/>
      <c r="Z1172" s="17"/>
      <c r="AA1172" s="51"/>
      <c r="AB1172" s="4"/>
      <c r="AC1172" t="str">
        <f t="shared" si="91"/>
        <v>NO</v>
      </c>
      <c r="AD1172" t="str">
        <f t="shared" si="92"/>
        <v>Material</v>
      </c>
      <c r="AE1172" t="str">
        <f t="shared" si="93"/>
        <v>+Cartridge</v>
      </c>
      <c r="AF1172" t="str">
        <f t="shared" si="94"/>
        <v>Material+Cartridge</v>
      </c>
    </row>
    <row r="1173" spans="1:32" x14ac:dyDescent="0.25">
      <c r="A1173" s="3" t="str">
        <f t="shared" si="90"/>
        <v>77636-44</v>
      </c>
      <c r="B1173" s="50">
        <v>77636</v>
      </c>
      <c r="C1173" s="51" t="s">
        <v>215</v>
      </c>
      <c r="D1173" s="50">
        <v>44</v>
      </c>
      <c r="E1173" s="52">
        <v>1</v>
      </c>
      <c r="F1173" s="53" t="s">
        <v>18</v>
      </c>
      <c r="G1173" s="53">
        <v>43522</v>
      </c>
      <c r="H1173" s="54">
        <v>1</v>
      </c>
      <c r="I1173" s="52">
        <v>1</v>
      </c>
      <c r="J1173" s="51" t="s">
        <v>27</v>
      </c>
      <c r="K1173" s="51"/>
      <c r="L1173" s="51" t="b">
        <v>0</v>
      </c>
      <c r="M1173" s="3"/>
      <c r="N1173" s="3"/>
      <c r="O1173" s="3"/>
      <c r="P1173" s="3"/>
      <c r="Q1173" s="3"/>
      <c r="R1173" s="3"/>
      <c r="S1173" s="3"/>
      <c r="T1173" s="10" t="s">
        <v>125</v>
      </c>
      <c r="U1173" s="10" t="b">
        <v>0</v>
      </c>
      <c r="V1173" s="10" t="b">
        <v>0</v>
      </c>
      <c r="W1173" s="25"/>
      <c r="X1173" s="11"/>
      <c r="Y1173" s="26"/>
      <c r="Z1173" s="12"/>
      <c r="AA1173" s="51"/>
      <c r="AB1173" s="4"/>
      <c r="AC1173" t="str">
        <f t="shared" si="91"/>
        <v>NO</v>
      </c>
      <c r="AD1173" t="str">
        <f t="shared" si="92"/>
        <v>Material</v>
      </c>
      <c r="AE1173" t="str">
        <f t="shared" si="93"/>
        <v>+Cartridge</v>
      </c>
      <c r="AF1173" t="str">
        <f t="shared" si="94"/>
        <v>Material+Cartridge</v>
      </c>
    </row>
    <row r="1174" spans="1:32" x14ac:dyDescent="0.25">
      <c r="A1174" s="13" t="str">
        <f t="shared" si="90"/>
        <v>77636-46</v>
      </c>
      <c r="B1174" s="50">
        <v>77636</v>
      </c>
      <c r="C1174" s="51" t="s">
        <v>146</v>
      </c>
      <c r="D1174" s="50">
        <v>46</v>
      </c>
      <c r="E1174" s="52">
        <v>1</v>
      </c>
      <c r="F1174" s="53" t="s">
        <v>18</v>
      </c>
      <c r="G1174" s="53">
        <v>43522</v>
      </c>
      <c r="H1174" s="54">
        <v>1</v>
      </c>
      <c r="I1174" s="52">
        <v>1</v>
      </c>
      <c r="J1174" s="51" t="s">
        <v>27</v>
      </c>
      <c r="K1174" s="51"/>
      <c r="L1174" s="51" t="b">
        <v>0</v>
      </c>
      <c r="M1174" s="13"/>
      <c r="N1174" s="13"/>
      <c r="O1174" s="13"/>
      <c r="P1174" s="13"/>
      <c r="Q1174" s="13"/>
      <c r="R1174" s="13"/>
      <c r="S1174" s="13"/>
      <c r="T1174" s="15" t="s">
        <v>125</v>
      </c>
      <c r="U1174" s="15" t="b">
        <v>0</v>
      </c>
      <c r="V1174" s="15" t="b">
        <v>0</v>
      </c>
      <c r="W1174" s="23"/>
      <c r="X1174" s="16"/>
      <c r="Y1174" s="24"/>
      <c r="Z1174" s="17"/>
      <c r="AA1174" s="51"/>
      <c r="AB1174" s="4"/>
      <c r="AC1174" t="str">
        <f t="shared" si="91"/>
        <v>NO</v>
      </c>
      <c r="AD1174" t="str">
        <f t="shared" si="92"/>
        <v>Material</v>
      </c>
      <c r="AE1174" t="str">
        <f t="shared" si="93"/>
        <v>+Cartridge</v>
      </c>
      <c r="AF1174" t="str">
        <f t="shared" si="94"/>
        <v>Material+Cartridge</v>
      </c>
    </row>
    <row r="1175" spans="1:32" x14ac:dyDescent="0.25">
      <c r="A1175" s="3" t="str">
        <f t="shared" si="90"/>
        <v>77636-5</v>
      </c>
      <c r="B1175" s="50">
        <v>77636</v>
      </c>
      <c r="C1175" s="51" t="s">
        <v>154</v>
      </c>
      <c r="D1175" s="50">
        <v>5</v>
      </c>
      <c r="E1175" s="52">
        <v>1</v>
      </c>
      <c r="F1175" s="53" t="s">
        <v>18</v>
      </c>
      <c r="G1175" s="53">
        <v>43522</v>
      </c>
      <c r="H1175" s="54">
        <v>1</v>
      </c>
      <c r="I1175" s="52">
        <v>1</v>
      </c>
      <c r="J1175" s="51" t="s">
        <v>27</v>
      </c>
      <c r="K1175" s="51"/>
      <c r="L1175" s="51" t="b">
        <v>0</v>
      </c>
      <c r="M1175" s="3"/>
      <c r="N1175" s="3"/>
      <c r="O1175" s="3"/>
      <c r="P1175" s="3"/>
      <c r="Q1175" s="3"/>
      <c r="R1175" s="3"/>
      <c r="S1175" s="3"/>
      <c r="T1175" s="10" t="s">
        <v>125</v>
      </c>
      <c r="U1175" s="10" t="b">
        <v>0</v>
      </c>
      <c r="V1175" s="10" t="b">
        <v>0</v>
      </c>
      <c r="W1175" s="25"/>
      <c r="X1175" s="11"/>
      <c r="Y1175" s="26"/>
      <c r="Z1175" s="12"/>
      <c r="AA1175" s="51"/>
      <c r="AB1175" s="4"/>
      <c r="AC1175" t="str">
        <f t="shared" si="91"/>
        <v>NO</v>
      </c>
      <c r="AD1175" t="str">
        <f t="shared" si="92"/>
        <v>Material</v>
      </c>
      <c r="AE1175" t="str">
        <f t="shared" si="93"/>
        <v>+Cartridge</v>
      </c>
      <c r="AF1175" t="str">
        <f t="shared" si="94"/>
        <v>Material+Cartridge</v>
      </c>
    </row>
    <row r="1176" spans="1:32" x14ac:dyDescent="0.25">
      <c r="A1176" s="13" t="str">
        <f t="shared" si="90"/>
        <v>77636-6</v>
      </c>
      <c r="B1176" s="50">
        <v>77636</v>
      </c>
      <c r="C1176" s="51" t="s">
        <v>154</v>
      </c>
      <c r="D1176" s="50">
        <v>6</v>
      </c>
      <c r="E1176" s="52">
        <v>1</v>
      </c>
      <c r="F1176" s="53" t="s">
        <v>18</v>
      </c>
      <c r="G1176" s="53">
        <v>43530</v>
      </c>
      <c r="H1176" s="54">
        <v>1</v>
      </c>
      <c r="I1176" s="52">
        <v>15</v>
      </c>
      <c r="J1176" s="51" t="s">
        <v>27</v>
      </c>
      <c r="K1176" s="51"/>
      <c r="L1176" s="51" t="b">
        <v>0</v>
      </c>
      <c r="M1176" s="13"/>
      <c r="N1176" s="13"/>
      <c r="O1176" s="13"/>
      <c r="P1176" s="13"/>
      <c r="Q1176" s="13"/>
      <c r="R1176" s="13"/>
      <c r="S1176" s="13"/>
      <c r="T1176" s="15" t="s">
        <v>125</v>
      </c>
      <c r="U1176" s="15" t="b">
        <v>0</v>
      </c>
      <c r="V1176" s="15" t="b">
        <v>0</v>
      </c>
      <c r="W1176" s="23"/>
      <c r="X1176" s="16"/>
      <c r="Y1176" s="24"/>
      <c r="Z1176" s="24"/>
      <c r="AA1176" s="51"/>
      <c r="AB1176" s="4"/>
      <c r="AC1176" t="str">
        <f t="shared" si="91"/>
        <v>NO</v>
      </c>
      <c r="AD1176" t="str">
        <f t="shared" si="92"/>
        <v>Material</v>
      </c>
      <c r="AE1176" t="str">
        <f t="shared" si="93"/>
        <v>+Cartridge</v>
      </c>
      <c r="AF1176" t="str">
        <f t="shared" si="94"/>
        <v>Material+Cartridge</v>
      </c>
    </row>
    <row r="1177" spans="1:32" x14ac:dyDescent="0.25">
      <c r="A1177" s="3" t="str">
        <f t="shared" si="90"/>
        <v>77636-7</v>
      </c>
      <c r="B1177" s="50">
        <v>77636</v>
      </c>
      <c r="C1177" s="51" t="s">
        <v>173</v>
      </c>
      <c r="D1177" s="50">
        <v>7</v>
      </c>
      <c r="E1177" s="52">
        <v>1</v>
      </c>
      <c r="F1177" s="53" t="s">
        <v>18</v>
      </c>
      <c r="G1177" s="53">
        <v>43522</v>
      </c>
      <c r="H1177" s="54">
        <v>1</v>
      </c>
      <c r="I1177" s="52">
        <v>1</v>
      </c>
      <c r="J1177" s="51" t="s">
        <v>27</v>
      </c>
      <c r="K1177" s="51"/>
      <c r="L1177" s="51" t="b">
        <v>0</v>
      </c>
      <c r="M1177" s="3"/>
      <c r="N1177" s="3"/>
      <c r="O1177" s="3"/>
      <c r="P1177" s="3"/>
      <c r="Q1177" s="3"/>
      <c r="R1177" s="3"/>
      <c r="S1177" s="3"/>
      <c r="T1177" s="10" t="s">
        <v>125</v>
      </c>
      <c r="U1177" s="10" t="b">
        <v>0</v>
      </c>
      <c r="V1177" s="10" t="b">
        <v>0</v>
      </c>
      <c r="W1177" s="25"/>
      <c r="X1177" s="11"/>
      <c r="Y1177" s="26"/>
      <c r="Z1177" s="26"/>
      <c r="AA1177" s="51"/>
      <c r="AB1177" s="4"/>
      <c r="AC1177" t="str">
        <f t="shared" si="91"/>
        <v>NO</v>
      </c>
      <c r="AD1177" t="str">
        <f t="shared" si="92"/>
        <v>Material</v>
      </c>
      <c r="AE1177" t="str">
        <f t="shared" si="93"/>
        <v>+Cartridge</v>
      </c>
      <c r="AF1177" t="str">
        <f t="shared" si="94"/>
        <v>Material+Cartridge</v>
      </c>
    </row>
    <row r="1178" spans="1:32" x14ac:dyDescent="0.25">
      <c r="A1178" s="13" t="str">
        <f t="shared" si="90"/>
        <v>77636-8</v>
      </c>
      <c r="B1178" s="50">
        <v>77636</v>
      </c>
      <c r="C1178" s="51" t="s">
        <v>173</v>
      </c>
      <c r="D1178" s="50">
        <v>8</v>
      </c>
      <c r="E1178" s="52">
        <v>1</v>
      </c>
      <c r="F1178" s="53" t="s">
        <v>18</v>
      </c>
      <c r="G1178" s="53">
        <v>43522</v>
      </c>
      <c r="H1178" s="54">
        <v>1</v>
      </c>
      <c r="I1178" s="52">
        <v>1</v>
      </c>
      <c r="J1178" s="51" t="s">
        <v>27</v>
      </c>
      <c r="K1178" s="51"/>
      <c r="L1178" s="51" t="b">
        <v>0</v>
      </c>
      <c r="M1178" s="13"/>
      <c r="N1178" s="13"/>
      <c r="O1178" s="13"/>
      <c r="P1178" s="13"/>
      <c r="Q1178" s="13"/>
      <c r="R1178" s="13"/>
      <c r="S1178" s="13"/>
      <c r="T1178" s="15" t="s">
        <v>125</v>
      </c>
      <c r="U1178" s="15" t="b">
        <v>0</v>
      </c>
      <c r="V1178" s="15" t="b">
        <v>0</v>
      </c>
      <c r="W1178" s="23"/>
      <c r="X1178" s="16"/>
      <c r="Y1178" s="24"/>
      <c r="Z1178" s="17"/>
      <c r="AA1178" s="51"/>
      <c r="AB1178" s="4"/>
      <c r="AC1178" t="str">
        <f t="shared" si="91"/>
        <v>NO</v>
      </c>
      <c r="AD1178" t="str">
        <f t="shared" si="92"/>
        <v>Material</v>
      </c>
      <c r="AE1178" t="str">
        <f t="shared" si="93"/>
        <v>+Cartridge</v>
      </c>
      <c r="AF1178" t="str">
        <f t="shared" si="94"/>
        <v>Material+Cartridge</v>
      </c>
    </row>
    <row r="1179" spans="1:32" x14ac:dyDescent="0.25">
      <c r="A1179" s="3" t="str">
        <f t="shared" si="90"/>
        <v>77636-9</v>
      </c>
      <c r="B1179" s="50">
        <v>77636</v>
      </c>
      <c r="C1179" s="51" t="s">
        <v>173</v>
      </c>
      <c r="D1179" s="50">
        <v>9</v>
      </c>
      <c r="E1179" s="52">
        <v>1</v>
      </c>
      <c r="F1179" s="53" t="s">
        <v>18</v>
      </c>
      <c r="G1179" s="53">
        <v>43522</v>
      </c>
      <c r="H1179" s="54">
        <v>1</v>
      </c>
      <c r="I1179" s="52">
        <v>1</v>
      </c>
      <c r="J1179" s="51" t="s">
        <v>27</v>
      </c>
      <c r="K1179" s="51"/>
      <c r="L1179" s="51" t="b">
        <v>0</v>
      </c>
      <c r="M1179" s="3"/>
      <c r="N1179" s="3"/>
      <c r="O1179" s="3"/>
      <c r="P1179" s="3"/>
      <c r="Q1179" s="3"/>
      <c r="R1179" s="3"/>
      <c r="S1179" s="3"/>
      <c r="T1179" s="10" t="s">
        <v>125</v>
      </c>
      <c r="U1179" s="10" t="b">
        <v>0</v>
      </c>
      <c r="V1179" s="10" t="b">
        <v>0</v>
      </c>
      <c r="W1179" s="25"/>
      <c r="X1179" s="11"/>
      <c r="Y1179" s="26"/>
      <c r="Z1179" s="12"/>
      <c r="AA1179" s="51"/>
      <c r="AB1179" s="4"/>
      <c r="AC1179" t="str">
        <f t="shared" si="91"/>
        <v>NO</v>
      </c>
      <c r="AD1179" t="str">
        <f t="shared" si="92"/>
        <v>Material</v>
      </c>
      <c r="AE1179" t="str">
        <f t="shared" si="93"/>
        <v>+Cartridge</v>
      </c>
      <c r="AF1179" t="str">
        <f t="shared" si="94"/>
        <v>Material+Cartridge</v>
      </c>
    </row>
    <row r="1180" spans="1:32" x14ac:dyDescent="0.25">
      <c r="A1180" s="13" t="str">
        <f t="shared" si="90"/>
        <v>77693-10</v>
      </c>
      <c r="B1180" s="50">
        <v>77693</v>
      </c>
      <c r="C1180" s="51" t="s">
        <v>431</v>
      </c>
      <c r="D1180" s="50">
        <v>10</v>
      </c>
      <c r="E1180" s="52">
        <v>1</v>
      </c>
      <c r="F1180" s="53" t="s">
        <v>18</v>
      </c>
      <c r="G1180" s="53">
        <v>43501</v>
      </c>
      <c r="H1180" s="54">
        <v>1</v>
      </c>
      <c r="I1180" s="52">
        <v>18</v>
      </c>
      <c r="J1180" s="51" t="s">
        <v>37</v>
      </c>
      <c r="K1180" s="51"/>
      <c r="L1180" s="51" t="b">
        <v>0</v>
      </c>
      <c r="M1180" s="13" t="s">
        <v>126</v>
      </c>
      <c r="N1180" s="13" t="s">
        <v>126</v>
      </c>
      <c r="O1180" s="13" t="s">
        <v>143</v>
      </c>
      <c r="P1180" s="13" t="s">
        <v>143</v>
      </c>
      <c r="Q1180" s="13" t="s">
        <v>143</v>
      </c>
      <c r="R1180" s="13"/>
      <c r="S1180" s="13" t="s">
        <v>126</v>
      </c>
      <c r="T1180" s="15" t="s">
        <v>126</v>
      </c>
      <c r="U1180" s="15" t="b">
        <v>1</v>
      </c>
      <c r="V1180" s="15" t="b">
        <v>0</v>
      </c>
      <c r="W1180" s="23">
        <v>43494.717893518522</v>
      </c>
      <c r="X1180" s="16" t="s">
        <v>183</v>
      </c>
      <c r="Y1180" s="24">
        <v>43492</v>
      </c>
      <c r="Z1180" s="24"/>
      <c r="AA1180" s="51"/>
      <c r="AB1180" s="4"/>
      <c r="AC1180" t="str">
        <f t="shared" si="91"/>
        <v>NO</v>
      </c>
      <c r="AD1180" t="str">
        <f t="shared" si="92"/>
        <v/>
      </c>
      <c r="AE1180" t="str">
        <f t="shared" si="93"/>
        <v/>
      </c>
      <c r="AF1180" t="str">
        <f t="shared" si="94"/>
        <v/>
      </c>
    </row>
    <row r="1181" spans="1:32" x14ac:dyDescent="0.25">
      <c r="A1181" s="3" t="str">
        <f t="shared" si="90"/>
        <v>77693-1</v>
      </c>
      <c r="B1181" s="50">
        <v>77693</v>
      </c>
      <c r="C1181" s="51" t="s">
        <v>430</v>
      </c>
      <c r="D1181" s="50">
        <v>1</v>
      </c>
      <c r="E1181" s="52">
        <v>1</v>
      </c>
      <c r="F1181" s="53" t="s">
        <v>18</v>
      </c>
      <c r="G1181" s="53">
        <v>43501</v>
      </c>
      <c r="H1181" s="54">
        <v>1</v>
      </c>
      <c r="I1181" s="52">
        <v>18</v>
      </c>
      <c r="J1181" s="51" t="s">
        <v>37</v>
      </c>
      <c r="K1181" s="51"/>
      <c r="L1181" s="51" t="b">
        <v>0</v>
      </c>
      <c r="M1181" s="3" t="s">
        <v>126</v>
      </c>
      <c r="N1181" s="3" t="s">
        <v>126</v>
      </c>
      <c r="O1181" s="3" t="s">
        <v>143</v>
      </c>
      <c r="P1181" s="3" t="s">
        <v>143</v>
      </c>
      <c r="Q1181" s="3" t="s">
        <v>143</v>
      </c>
      <c r="R1181" s="3"/>
      <c r="S1181" s="3" t="s">
        <v>126</v>
      </c>
      <c r="T1181" s="10" t="s">
        <v>126</v>
      </c>
      <c r="U1181" s="10" t="b">
        <v>1</v>
      </c>
      <c r="V1181" s="10" t="b">
        <v>0</v>
      </c>
      <c r="W1181" s="25">
        <v>43494.717766203707</v>
      </c>
      <c r="X1181" s="11" t="s">
        <v>183</v>
      </c>
      <c r="Y1181" s="26">
        <v>43492</v>
      </c>
      <c r="Z1181" s="26"/>
      <c r="AA1181" s="51"/>
      <c r="AB1181" s="4"/>
      <c r="AC1181" t="str">
        <f t="shared" si="91"/>
        <v>NO</v>
      </c>
      <c r="AD1181" t="str">
        <f t="shared" si="92"/>
        <v/>
      </c>
      <c r="AE1181" t="str">
        <f t="shared" si="93"/>
        <v/>
      </c>
      <c r="AF1181" t="str">
        <f t="shared" si="94"/>
        <v/>
      </c>
    </row>
    <row r="1182" spans="1:32" x14ac:dyDescent="0.25">
      <c r="A1182" s="13" t="str">
        <f t="shared" si="90"/>
        <v>77693-11</v>
      </c>
      <c r="B1182" s="50">
        <v>77693</v>
      </c>
      <c r="C1182" s="51" t="s">
        <v>430</v>
      </c>
      <c r="D1182" s="50">
        <v>11</v>
      </c>
      <c r="E1182" s="52">
        <v>1</v>
      </c>
      <c r="F1182" s="53" t="s">
        <v>18</v>
      </c>
      <c r="G1182" s="53">
        <v>43501</v>
      </c>
      <c r="H1182" s="54">
        <v>1</v>
      </c>
      <c r="I1182" s="52">
        <v>18</v>
      </c>
      <c r="J1182" s="51" t="s">
        <v>37</v>
      </c>
      <c r="K1182" s="51"/>
      <c r="L1182" s="51" t="b">
        <v>0</v>
      </c>
      <c r="M1182" s="13" t="s">
        <v>126</v>
      </c>
      <c r="N1182" s="13" t="s">
        <v>126</v>
      </c>
      <c r="O1182" s="13" t="s">
        <v>143</v>
      </c>
      <c r="P1182" s="13" t="s">
        <v>143</v>
      </c>
      <c r="Q1182" s="13" t="s">
        <v>143</v>
      </c>
      <c r="R1182" s="13"/>
      <c r="S1182" s="13" t="s">
        <v>126</v>
      </c>
      <c r="T1182" s="15" t="s">
        <v>126</v>
      </c>
      <c r="U1182" s="15" t="b">
        <v>1</v>
      </c>
      <c r="V1182" s="15" t="b">
        <v>0</v>
      </c>
      <c r="W1182" s="23">
        <v>43494.717916666668</v>
      </c>
      <c r="X1182" s="16" t="s">
        <v>183</v>
      </c>
      <c r="Y1182" s="24">
        <v>43492</v>
      </c>
      <c r="Z1182" s="24"/>
      <c r="AA1182" s="51"/>
      <c r="AB1182" s="4"/>
      <c r="AC1182" t="str">
        <f t="shared" si="91"/>
        <v>NO</v>
      </c>
      <c r="AD1182" t="str">
        <f t="shared" si="92"/>
        <v/>
      </c>
      <c r="AE1182" t="str">
        <f t="shared" si="93"/>
        <v/>
      </c>
      <c r="AF1182" t="str">
        <f t="shared" si="94"/>
        <v/>
      </c>
    </row>
    <row r="1183" spans="1:32" x14ac:dyDescent="0.25">
      <c r="A1183" s="3" t="str">
        <f t="shared" si="90"/>
        <v>77693-2</v>
      </c>
      <c r="B1183" s="50">
        <v>77693</v>
      </c>
      <c r="C1183" s="51" t="s">
        <v>3198</v>
      </c>
      <c r="D1183" s="50">
        <v>2</v>
      </c>
      <c r="E1183" s="52">
        <v>1</v>
      </c>
      <c r="F1183" s="53" t="s">
        <v>18</v>
      </c>
      <c r="G1183" s="53">
        <v>43501</v>
      </c>
      <c r="H1183" s="54">
        <v>1</v>
      </c>
      <c r="I1183" s="52">
        <v>18</v>
      </c>
      <c r="J1183" s="51" t="s">
        <v>37</v>
      </c>
      <c r="K1183" s="51"/>
      <c r="L1183" s="51" t="b">
        <v>0</v>
      </c>
      <c r="M1183" s="3" t="s">
        <v>126</v>
      </c>
      <c r="N1183" s="3" t="s">
        <v>126</v>
      </c>
      <c r="O1183" s="3" t="s">
        <v>143</v>
      </c>
      <c r="P1183" s="3" t="s">
        <v>143</v>
      </c>
      <c r="Q1183" s="3" t="s">
        <v>143</v>
      </c>
      <c r="R1183" s="3"/>
      <c r="S1183" s="3" t="s">
        <v>126</v>
      </c>
      <c r="T1183" s="10" t="s">
        <v>126</v>
      </c>
      <c r="U1183" s="10" t="b">
        <v>1</v>
      </c>
      <c r="V1183" s="10" t="b">
        <v>0</v>
      </c>
      <c r="W1183" s="25">
        <v>43494.717789351853</v>
      </c>
      <c r="X1183" s="11" t="s">
        <v>183</v>
      </c>
      <c r="Y1183" s="26">
        <v>43492</v>
      </c>
      <c r="Z1183" s="26"/>
      <c r="AA1183" s="51"/>
      <c r="AB1183" s="4"/>
      <c r="AC1183" t="str">
        <f t="shared" si="91"/>
        <v>NO</v>
      </c>
      <c r="AD1183" t="str">
        <f t="shared" si="92"/>
        <v/>
      </c>
      <c r="AE1183" t="str">
        <f t="shared" si="93"/>
        <v/>
      </c>
      <c r="AF1183" t="str">
        <f t="shared" si="94"/>
        <v/>
      </c>
    </row>
    <row r="1184" spans="1:32" x14ac:dyDescent="0.25">
      <c r="A1184" s="13" t="str">
        <f t="shared" si="90"/>
        <v>77693-3</v>
      </c>
      <c r="B1184" s="50">
        <v>77693</v>
      </c>
      <c r="C1184" s="51" t="s">
        <v>431</v>
      </c>
      <c r="D1184" s="50">
        <v>3</v>
      </c>
      <c r="E1184" s="52">
        <v>1</v>
      </c>
      <c r="F1184" s="53" t="s">
        <v>18</v>
      </c>
      <c r="G1184" s="53">
        <v>43501</v>
      </c>
      <c r="H1184" s="54">
        <v>1</v>
      </c>
      <c r="I1184" s="52">
        <v>18</v>
      </c>
      <c r="J1184" s="51" t="s">
        <v>37</v>
      </c>
      <c r="K1184" s="51"/>
      <c r="L1184" s="51" t="b">
        <v>0</v>
      </c>
      <c r="M1184" s="13" t="s">
        <v>126</v>
      </c>
      <c r="N1184" s="13" t="s">
        <v>126</v>
      </c>
      <c r="O1184" s="13" t="s">
        <v>143</v>
      </c>
      <c r="P1184" s="13" t="s">
        <v>143</v>
      </c>
      <c r="Q1184" s="13" t="s">
        <v>143</v>
      </c>
      <c r="R1184" s="13"/>
      <c r="S1184" s="13" t="s">
        <v>126</v>
      </c>
      <c r="T1184" s="15" t="s">
        <v>126</v>
      </c>
      <c r="U1184" s="15" t="b">
        <v>1</v>
      </c>
      <c r="V1184" s="15" t="b">
        <v>0</v>
      </c>
      <c r="W1184" s="23">
        <v>43494.717800925922</v>
      </c>
      <c r="X1184" s="16" t="s">
        <v>183</v>
      </c>
      <c r="Y1184" s="24">
        <v>43492</v>
      </c>
      <c r="Z1184" s="24"/>
      <c r="AA1184" s="51"/>
      <c r="AB1184" s="4"/>
      <c r="AC1184" t="str">
        <f t="shared" si="91"/>
        <v>NO</v>
      </c>
      <c r="AD1184" t="str">
        <f t="shared" si="92"/>
        <v/>
      </c>
      <c r="AE1184" t="str">
        <f t="shared" si="93"/>
        <v/>
      </c>
      <c r="AF1184" t="str">
        <f t="shared" si="94"/>
        <v/>
      </c>
    </row>
    <row r="1185" spans="1:32" x14ac:dyDescent="0.25">
      <c r="A1185" s="3" t="str">
        <f t="shared" si="90"/>
        <v>77693-4</v>
      </c>
      <c r="B1185" s="50">
        <v>77693</v>
      </c>
      <c r="C1185" s="51" t="s">
        <v>3199</v>
      </c>
      <c r="D1185" s="50">
        <v>4</v>
      </c>
      <c r="E1185" s="52">
        <v>1</v>
      </c>
      <c r="F1185" s="53" t="s">
        <v>18</v>
      </c>
      <c r="G1185" s="53">
        <v>43501</v>
      </c>
      <c r="H1185" s="54">
        <v>1</v>
      </c>
      <c r="I1185" s="52">
        <v>18</v>
      </c>
      <c r="J1185" s="51" t="s">
        <v>37</v>
      </c>
      <c r="K1185" s="51"/>
      <c r="L1185" s="51" t="b">
        <v>0</v>
      </c>
      <c r="M1185" s="3" t="s">
        <v>126</v>
      </c>
      <c r="N1185" s="3" t="s">
        <v>126</v>
      </c>
      <c r="O1185" s="3" t="s">
        <v>143</v>
      </c>
      <c r="P1185" s="3" t="s">
        <v>143</v>
      </c>
      <c r="Q1185" s="3"/>
      <c r="R1185" s="3"/>
      <c r="S1185" s="3" t="s">
        <v>126</v>
      </c>
      <c r="T1185" s="10" t="s">
        <v>126</v>
      </c>
      <c r="U1185" s="10" t="b">
        <v>1</v>
      </c>
      <c r="V1185" s="10" t="b">
        <v>0</v>
      </c>
      <c r="W1185" s="25">
        <v>43494.717824074076</v>
      </c>
      <c r="X1185" s="11"/>
      <c r="Y1185" s="26"/>
      <c r="Z1185" s="26"/>
      <c r="AA1185" s="51"/>
      <c r="AB1185" s="4"/>
      <c r="AC1185" t="str">
        <f t="shared" si="91"/>
        <v>NO</v>
      </c>
      <c r="AD1185" t="str">
        <f t="shared" si="92"/>
        <v/>
      </c>
      <c r="AE1185" t="str">
        <f t="shared" si="93"/>
        <v>+Cartridge</v>
      </c>
      <c r="AF1185" t="str">
        <f t="shared" si="94"/>
        <v>+Cartridge</v>
      </c>
    </row>
    <row r="1186" spans="1:32" x14ac:dyDescent="0.25">
      <c r="A1186" s="13" t="str">
        <f t="shared" si="90"/>
        <v>77693-5</v>
      </c>
      <c r="B1186" s="50">
        <v>77693</v>
      </c>
      <c r="C1186" s="51" t="s">
        <v>430</v>
      </c>
      <c r="D1186" s="50">
        <v>5</v>
      </c>
      <c r="E1186" s="52">
        <v>1</v>
      </c>
      <c r="F1186" s="53" t="s">
        <v>18</v>
      </c>
      <c r="G1186" s="53">
        <v>43501</v>
      </c>
      <c r="H1186" s="54">
        <v>1</v>
      </c>
      <c r="I1186" s="52">
        <v>18</v>
      </c>
      <c r="J1186" s="51" t="s">
        <v>37</v>
      </c>
      <c r="K1186" s="51"/>
      <c r="L1186" s="51" t="b">
        <v>0</v>
      </c>
      <c r="M1186" s="13" t="s">
        <v>126</v>
      </c>
      <c r="N1186" s="13" t="s">
        <v>126</v>
      </c>
      <c r="O1186" s="13" t="s">
        <v>143</v>
      </c>
      <c r="P1186" s="13" t="s">
        <v>143</v>
      </c>
      <c r="Q1186" s="13" t="s">
        <v>143</v>
      </c>
      <c r="R1186" s="13"/>
      <c r="S1186" s="13" t="s">
        <v>126</v>
      </c>
      <c r="T1186" s="15" t="s">
        <v>126</v>
      </c>
      <c r="U1186" s="15" t="b">
        <v>1</v>
      </c>
      <c r="V1186" s="15" t="b">
        <v>0</v>
      </c>
      <c r="W1186" s="23">
        <v>43494.717835648145</v>
      </c>
      <c r="X1186" s="16" t="s">
        <v>183</v>
      </c>
      <c r="Y1186" s="24">
        <v>43492</v>
      </c>
      <c r="Z1186" s="24"/>
      <c r="AA1186" s="51"/>
      <c r="AB1186" s="4"/>
      <c r="AC1186" t="str">
        <f t="shared" si="91"/>
        <v>NO</v>
      </c>
      <c r="AD1186" t="str">
        <f t="shared" si="92"/>
        <v/>
      </c>
      <c r="AE1186" t="str">
        <f t="shared" si="93"/>
        <v/>
      </c>
      <c r="AF1186" t="str">
        <f t="shared" si="94"/>
        <v/>
      </c>
    </row>
    <row r="1187" spans="1:32" x14ac:dyDescent="0.25">
      <c r="A1187" s="3" t="str">
        <f t="shared" si="90"/>
        <v>77693-6</v>
      </c>
      <c r="B1187" s="50">
        <v>77693</v>
      </c>
      <c r="C1187" s="51" t="s">
        <v>3198</v>
      </c>
      <c r="D1187" s="50">
        <v>6</v>
      </c>
      <c r="E1187" s="52">
        <v>1</v>
      </c>
      <c r="F1187" s="53" t="s">
        <v>18</v>
      </c>
      <c r="G1187" s="53">
        <v>43501</v>
      </c>
      <c r="H1187" s="54">
        <v>1</v>
      </c>
      <c r="I1187" s="52">
        <v>18</v>
      </c>
      <c r="J1187" s="51" t="s">
        <v>37</v>
      </c>
      <c r="K1187" s="51"/>
      <c r="L1187" s="51" t="b">
        <v>0</v>
      </c>
      <c r="M1187" s="3" t="s">
        <v>126</v>
      </c>
      <c r="N1187" s="3" t="s">
        <v>126</v>
      </c>
      <c r="O1187" s="3" t="s">
        <v>143</v>
      </c>
      <c r="P1187" s="3" t="s">
        <v>143</v>
      </c>
      <c r="Q1187" s="3" t="s">
        <v>143</v>
      </c>
      <c r="R1187" s="3"/>
      <c r="S1187" s="3" t="s">
        <v>126</v>
      </c>
      <c r="T1187" s="10" t="s">
        <v>126</v>
      </c>
      <c r="U1187" s="10" t="b">
        <v>1</v>
      </c>
      <c r="V1187" s="10" t="b">
        <v>0</v>
      </c>
      <c r="W1187" s="25">
        <v>43494.717847222222</v>
      </c>
      <c r="X1187" s="11" t="s">
        <v>183</v>
      </c>
      <c r="Y1187" s="26">
        <v>43492</v>
      </c>
      <c r="Z1187" s="12"/>
      <c r="AA1187" s="51"/>
      <c r="AB1187" s="4"/>
      <c r="AC1187" t="str">
        <f t="shared" si="91"/>
        <v>NO</v>
      </c>
      <c r="AD1187" t="str">
        <f t="shared" si="92"/>
        <v/>
      </c>
      <c r="AE1187" t="str">
        <f t="shared" si="93"/>
        <v/>
      </c>
      <c r="AF1187" t="str">
        <f t="shared" si="94"/>
        <v/>
      </c>
    </row>
    <row r="1188" spans="1:32" x14ac:dyDescent="0.25">
      <c r="A1188" s="13" t="str">
        <f t="shared" si="90"/>
        <v>77693-7</v>
      </c>
      <c r="B1188" s="50">
        <v>77693</v>
      </c>
      <c r="C1188" s="51" t="s">
        <v>431</v>
      </c>
      <c r="D1188" s="50">
        <v>7</v>
      </c>
      <c r="E1188" s="52">
        <v>1</v>
      </c>
      <c r="F1188" s="53" t="s">
        <v>18</v>
      </c>
      <c r="G1188" s="53">
        <v>43501</v>
      </c>
      <c r="H1188" s="54">
        <v>1</v>
      </c>
      <c r="I1188" s="52">
        <v>18</v>
      </c>
      <c r="J1188" s="51" t="s">
        <v>37</v>
      </c>
      <c r="K1188" s="51"/>
      <c r="L1188" s="51" t="b">
        <v>0</v>
      </c>
      <c r="M1188" s="13" t="s">
        <v>126</v>
      </c>
      <c r="N1188" s="13" t="s">
        <v>126</v>
      </c>
      <c r="O1188" s="13" t="s">
        <v>143</v>
      </c>
      <c r="P1188" s="13" t="s">
        <v>143</v>
      </c>
      <c r="Q1188" s="13" t="s">
        <v>143</v>
      </c>
      <c r="R1188" s="13"/>
      <c r="S1188" s="13" t="s">
        <v>126</v>
      </c>
      <c r="T1188" s="15" t="s">
        <v>126</v>
      </c>
      <c r="U1188" s="15" t="b">
        <v>1</v>
      </c>
      <c r="V1188" s="15" t="b">
        <v>0</v>
      </c>
      <c r="W1188" s="23">
        <v>43494.717858796299</v>
      </c>
      <c r="X1188" s="16" t="s">
        <v>183</v>
      </c>
      <c r="Y1188" s="24">
        <v>43492</v>
      </c>
      <c r="Z1188" s="17"/>
      <c r="AA1188" s="51"/>
      <c r="AB1188" s="4"/>
      <c r="AC1188" t="str">
        <f t="shared" si="91"/>
        <v>NO</v>
      </c>
      <c r="AD1188" t="str">
        <f t="shared" si="92"/>
        <v/>
      </c>
      <c r="AE1188" t="str">
        <f t="shared" si="93"/>
        <v/>
      </c>
      <c r="AF1188" t="str">
        <f t="shared" si="94"/>
        <v/>
      </c>
    </row>
    <row r="1189" spans="1:32" x14ac:dyDescent="0.25">
      <c r="A1189" s="3" t="str">
        <f t="shared" si="90"/>
        <v>77693-8</v>
      </c>
      <c r="B1189" s="50">
        <v>77693</v>
      </c>
      <c r="C1189" s="51" t="s">
        <v>430</v>
      </c>
      <c r="D1189" s="50">
        <v>8</v>
      </c>
      <c r="E1189" s="52">
        <v>1</v>
      </c>
      <c r="F1189" s="53" t="s">
        <v>18</v>
      </c>
      <c r="G1189" s="53">
        <v>43501</v>
      </c>
      <c r="H1189" s="54">
        <v>1</v>
      </c>
      <c r="I1189" s="52">
        <v>18</v>
      </c>
      <c r="J1189" s="51" t="s">
        <v>37</v>
      </c>
      <c r="K1189" s="51"/>
      <c r="L1189" s="51" t="b">
        <v>0</v>
      </c>
      <c r="M1189" s="3" t="s">
        <v>126</v>
      </c>
      <c r="N1189" s="3" t="s">
        <v>126</v>
      </c>
      <c r="O1189" s="3" t="s">
        <v>143</v>
      </c>
      <c r="P1189" s="3" t="s">
        <v>143</v>
      </c>
      <c r="Q1189" s="3" t="s">
        <v>143</v>
      </c>
      <c r="R1189" s="3"/>
      <c r="S1189" s="3" t="s">
        <v>126</v>
      </c>
      <c r="T1189" s="10" t="s">
        <v>126</v>
      </c>
      <c r="U1189" s="10" t="b">
        <v>1</v>
      </c>
      <c r="V1189" s="10" t="b">
        <v>0</v>
      </c>
      <c r="W1189" s="25">
        <v>43494.717870370368</v>
      </c>
      <c r="X1189" s="11" t="s">
        <v>183</v>
      </c>
      <c r="Y1189" s="26">
        <v>43492</v>
      </c>
      <c r="Z1189" s="12"/>
      <c r="AA1189" s="51"/>
      <c r="AB1189" s="4"/>
      <c r="AC1189" t="str">
        <f t="shared" si="91"/>
        <v>NO</v>
      </c>
      <c r="AD1189" t="str">
        <f t="shared" si="92"/>
        <v/>
      </c>
      <c r="AE1189" t="str">
        <f t="shared" si="93"/>
        <v/>
      </c>
      <c r="AF1189" t="str">
        <f t="shared" si="94"/>
        <v/>
      </c>
    </row>
    <row r="1190" spans="1:32" x14ac:dyDescent="0.25">
      <c r="A1190" s="13" t="str">
        <f t="shared" si="90"/>
        <v>77693-9</v>
      </c>
      <c r="B1190" s="50">
        <v>77693</v>
      </c>
      <c r="C1190" s="51" t="s">
        <v>3198</v>
      </c>
      <c r="D1190" s="50">
        <v>9</v>
      </c>
      <c r="E1190" s="52">
        <v>1</v>
      </c>
      <c r="F1190" s="53" t="s">
        <v>18</v>
      </c>
      <c r="G1190" s="53">
        <v>43501</v>
      </c>
      <c r="H1190" s="54">
        <v>1</v>
      </c>
      <c r="I1190" s="52">
        <v>18</v>
      </c>
      <c r="J1190" s="51" t="s">
        <v>37</v>
      </c>
      <c r="K1190" s="51"/>
      <c r="L1190" s="51" t="b">
        <v>0</v>
      </c>
      <c r="M1190" s="13" t="s">
        <v>126</v>
      </c>
      <c r="N1190" s="13" t="s">
        <v>126</v>
      </c>
      <c r="O1190" s="13" t="s">
        <v>143</v>
      </c>
      <c r="P1190" s="13" t="s">
        <v>143</v>
      </c>
      <c r="Q1190" s="13" t="s">
        <v>143</v>
      </c>
      <c r="R1190" s="13"/>
      <c r="S1190" s="13" t="s">
        <v>126</v>
      </c>
      <c r="T1190" s="15" t="s">
        <v>126</v>
      </c>
      <c r="U1190" s="15" t="b">
        <v>1</v>
      </c>
      <c r="V1190" s="15" t="b">
        <v>0</v>
      </c>
      <c r="W1190" s="23">
        <v>43494.717881944445</v>
      </c>
      <c r="X1190" s="16" t="s">
        <v>183</v>
      </c>
      <c r="Y1190" s="24">
        <v>43492</v>
      </c>
      <c r="Z1190" s="17"/>
      <c r="AA1190" s="51"/>
      <c r="AB1190" s="4"/>
      <c r="AC1190" t="str">
        <f t="shared" si="91"/>
        <v>NO</v>
      </c>
      <c r="AD1190" t="str">
        <f t="shared" si="92"/>
        <v/>
      </c>
      <c r="AE1190" t="str">
        <f t="shared" si="93"/>
        <v/>
      </c>
      <c r="AF1190" t="str">
        <f t="shared" si="94"/>
        <v/>
      </c>
    </row>
    <row r="1191" spans="1:32" x14ac:dyDescent="0.25">
      <c r="A1191" s="3" t="str">
        <f t="shared" si="90"/>
        <v>77741-10</v>
      </c>
      <c r="B1191" s="50">
        <v>77741</v>
      </c>
      <c r="C1191" s="51" t="s">
        <v>220</v>
      </c>
      <c r="D1191" s="50">
        <v>10</v>
      </c>
      <c r="E1191" s="52">
        <v>1</v>
      </c>
      <c r="F1191" s="53" t="s">
        <v>18</v>
      </c>
      <c r="G1191" s="53">
        <v>43501</v>
      </c>
      <c r="H1191" s="54">
        <v>2</v>
      </c>
      <c r="I1191" s="52">
        <v>1</v>
      </c>
      <c r="J1191" s="51" t="s">
        <v>20</v>
      </c>
      <c r="K1191" s="51" t="s">
        <v>168</v>
      </c>
      <c r="L1191" s="51" t="b">
        <v>1</v>
      </c>
      <c r="M1191" s="3" t="s">
        <v>126</v>
      </c>
      <c r="N1191" s="3" t="s">
        <v>126</v>
      </c>
      <c r="O1191" s="3" t="s">
        <v>143</v>
      </c>
      <c r="P1191" s="3"/>
      <c r="Q1191" s="3" t="s">
        <v>143</v>
      </c>
      <c r="R1191" s="3"/>
      <c r="S1191" s="3" t="s">
        <v>126</v>
      </c>
      <c r="T1191" s="10" t="s">
        <v>125</v>
      </c>
      <c r="U1191" s="10" t="b">
        <v>0</v>
      </c>
      <c r="V1191" s="10" t="b">
        <v>0</v>
      </c>
      <c r="W1191" s="25"/>
      <c r="X1191" s="11" t="s">
        <v>256</v>
      </c>
      <c r="Y1191" s="26">
        <v>43496</v>
      </c>
      <c r="Z1191" s="12" t="s">
        <v>245</v>
      </c>
      <c r="AA1191" s="51"/>
      <c r="AB1191" s="4"/>
      <c r="AC1191" t="str">
        <f t="shared" si="91"/>
        <v>NO</v>
      </c>
      <c r="AD1191" t="str">
        <f t="shared" si="92"/>
        <v/>
      </c>
      <c r="AE1191" t="str">
        <f t="shared" si="93"/>
        <v/>
      </c>
      <c r="AF1191" t="str">
        <f t="shared" si="94"/>
        <v/>
      </c>
    </row>
    <row r="1192" spans="1:32" x14ac:dyDescent="0.25">
      <c r="A1192" s="13" t="str">
        <f t="shared" si="90"/>
        <v>77741-11</v>
      </c>
      <c r="B1192" s="50">
        <v>77741</v>
      </c>
      <c r="C1192" s="51" t="s">
        <v>218</v>
      </c>
      <c r="D1192" s="50">
        <v>11</v>
      </c>
      <c r="E1192" s="52">
        <v>1</v>
      </c>
      <c r="F1192" s="53" t="s">
        <v>18</v>
      </c>
      <c r="G1192" s="53">
        <v>43501</v>
      </c>
      <c r="H1192" s="54">
        <v>1</v>
      </c>
      <c r="I1192" s="52">
        <v>1</v>
      </c>
      <c r="J1192" s="51" t="s">
        <v>31</v>
      </c>
      <c r="K1192" s="51"/>
      <c r="L1192" s="51" t="b">
        <v>0</v>
      </c>
      <c r="M1192" s="13" t="s">
        <v>126</v>
      </c>
      <c r="N1192" s="13" t="s">
        <v>126</v>
      </c>
      <c r="O1192" s="13" t="s">
        <v>143</v>
      </c>
      <c r="P1192" s="13" t="s">
        <v>143</v>
      </c>
      <c r="Q1192" s="13" t="s">
        <v>143</v>
      </c>
      <c r="R1192" s="13"/>
      <c r="S1192" s="13" t="s">
        <v>126</v>
      </c>
      <c r="T1192" s="15" t="s">
        <v>125</v>
      </c>
      <c r="U1192" s="15" t="b">
        <v>0</v>
      </c>
      <c r="V1192" s="15" t="b">
        <v>0</v>
      </c>
      <c r="W1192" s="15"/>
      <c r="X1192" s="16" t="s">
        <v>256</v>
      </c>
      <c r="Y1192" s="24">
        <v>43496</v>
      </c>
      <c r="Z1192" s="17" t="s">
        <v>245</v>
      </c>
      <c r="AA1192" s="51"/>
      <c r="AB1192" s="4"/>
      <c r="AC1192" t="str">
        <f t="shared" si="91"/>
        <v>NO</v>
      </c>
      <c r="AD1192" t="str">
        <f t="shared" si="92"/>
        <v/>
      </c>
      <c r="AE1192" t="str">
        <f t="shared" si="93"/>
        <v/>
      </c>
      <c r="AF1192" t="str">
        <f t="shared" si="94"/>
        <v/>
      </c>
    </row>
    <row r="1193" spans="1:32" x14ac:dyDescent="0.25">
      <c r="A1193" s="3" t="str">
        <f t="shared" si="90"/>
        <v>77741-12</v>
      </c>
      <c r="B1193" s="50">
        <v>77741</v>
      </c>
      <c r="C1193" s="51" t="s">
        <v>218</v>
      </c>
      <c r="D1193" s="50">
        <v>12</v>
      </c>
      <c r="E1193" s="52">
        <v>1</v>
      </c>
      <c r="F1193" s="53" t="s">
        <v>18</v>
      </c>
      <c r="G1193" s="53">
        <v>43501</v>
      </c>
      <c r="H1193" s="54">
        <v>1</v>
      </c>
      <c r="I1193" s="52">
        <v>1</v>
      </c>
      <c r="J1193" s="51" t="s">
        <v>31</v>
      </c>
      <c r="K1193" s="51"/>
      <c r="L1193" s="51" t="b">
        <v>0</v>
      </c>
      <c r="M1193" s="3" t="s">
        <v>126</v>
      </c>
      <c r="N1193" s="3" t="s">
        <v>126</v>
      </c>
      <c r="O1193" s="3" t="s">
        <v>143</v>
      </c>
      <c r="P1193" s="3" t="s">
        <v>143</v>
      </c>
      <c r="Q1193" s="3" t="s">
        <v>143</v>
      </c>
      <c r="R1193" s="3"/>
      <c r="S1193" s="3" t="s">
        <v>126</v>
      </c>
      <c r="T1193" s="10" t="s">
        <v>125</v>
      </c>
      <c r="U1193" s="10" t="b">
        <v>0</v>
      </c>
      <c r="V1193" s="10" t="b">
        <v>0</v>
      </c>
      <c r="W1193" s="10"/>
      <c r="X1193" s="11" t="s">
        <v>256</v>
      </c>
      <c r="Y1193" s="26">
        <v>43496</v>
      </c>
      <c r="Z1193" s="12" t="s">
        <v>245</v>
      </c>
      <c r="AA1193" s="51"/>
      <c r="AB1193" s="4"/>
      <c r="AC1193" t="str">
        <f t="shared" si="91"/>
        <v>NO</v>
      </c>
      <c r="AD1193" t="str">
        <f t="shared" si="92"/>
        <v/>
      </c>
      <c r="AE1193" t="str">
        <f t="shared" si="93"/>
        <v/>
      </c>
      <c r="AF1193" t="str">
        <f t="shared" si="94"/>
        <v/>
      </c>
    </row>
    <row r="1194" spans="1:32" x14ac:dyDescent="0.25">
      <c r="A1194" s="13" t="str">
        <f t="shared" si="90"/>
        <v>77741-13</v>
      </c>
      <c r="B1194" s="50">
        <v>77741</v>
      </c>
      <c r="C1194" s="51" t="s">
        <v>218</v>
      </c>
      <c r="D1194" s="50">
        <v>13</v>
      </c>
      <c r="E1194" s="52">
        <v>1</v>
      </c>
      <c r="F1194" s="53" t="s">
        <v>18</v>
      </c>
      <c r="G1194" s="53">
        <v>43501</v>
      </c>
      <c r="H1194" s="54">
        <v>2</v>
      </c>
      <c r="I1194" s="52">
        <v>1</v>
      </c>
      <c r="J1194" s="51" t="s">
        <v>20</v>
      </c>
      <c r="K1194" s="51"/>
      <c r="L1194" s="51" t="b">
        <v>0</v>
      </c>
      <c r="M1194" s="13" t="s">
        <v>126</v>
      </c>
      <c r="N1194" s="13" t="s">
        <v>126</v>
      </c>
      <c r="O1194" s="13" t="s">
        <v>143</v>
      </c>
      <c r="P1194" s="13"/>
      <c r="Q1194" s="13" t="s">
        <v>143</v>
      </c>
      <c r="R1194" s="13"/>
      <c r="S1194" s="13" t="s">
        <v>126</v>
      </c>
      <c r="T1194" s="15" t="s">
        <v>125</v>
      </c>
      <c r="U1194" s="15" t="b">
        <v>0</v>
      </c>
      <c r="V1194" s="15" t="b">
        <v>0</v>
      </c>
      <c r="W1194" s="15"/>
      <c r="X1194" s="16" t="s">
        <v>256</v>
      </c>
      <c r="Y1194" s="24">
        <v>43496</v>
      </c>
      <c r="Z1194" s="17" t="s">
        <v>245</v>
      </c>
      <c r="AA1194" s="51"/>
      <c r="AB1194" s="4"/>
      <c r="AC1194" t="str">
        <f t="shared" si="91"/>
        <v>NO</v>
      </c>
      <c r="AD1194" t="str">
        <f t="shared" si="92"/>
        <v/>
      </c>
      <c r="AE1194" t="str">
        <f t="shared" si="93"/>
        <v/>
      </c>
      <c r="AF1194" t="str">
        <f t="shared" si="94"/>
        <v/>
      </c>
    </row>
    <row r="1195" spans="1:32" x14ac:dyDescent="0.25">
      <c r="A1195" s="3" t="str">
        <f t="shared" si="90"/>
        <v>77741-15</v>
      </c>
      <c r="B1195" s="50">
        <v>77741</v>
      </c>
      <c r="C1195" s="51" t="s">
        <v>427</v>
      </c>
      <c r="D1195" s="50">
        <v>15</v>
      </c>
      <c r="E1195" s="52">
        <v>1</v>
      </c>
      <c r="F1195" s="53" t="s">
        <v>18</v>
      </c>
      <c r="G1195" s="53">
        <v>43501</v>
      </c>
      <c r="H1195" s="54">
        <v>1</v>
      </c>
      <c r="I1195" s="52">
        <v>1</v>
      </c>
      <c r="J1195" s="51" t="s">
        <v>20</v>
      </c>
      <c r="K1195" s="51"/>
      <c r="L1195" s="51" t="b">
        <v>0</v>
      </c>
      <c r="M1195" s="3" t="s">
        <v>126</v>
      </c>
      <c r="N1195" s="3" t="s">
        <v>126</v>
      </c>
      <c r="O1195" s="3"/>
      <c r="P1195" s="3"/>
      <c r="Q1195" s="3" t="s">
        <v>143</v>
      </c>
      <c r="R1195" s="3"/>
      <c r="S1195" s="3" t="s">
        <v>126</v>
      </c>
      <c r="T1195" s="10" t="s">
        <v>125</v>
      </c>
      <c r="U1195" s="10" t="b">
        <v>0</v>
      </c>
      <c r="V1195" s="10" t="b">
        <v>0</v>
      </c>
      <c r="W1195" s="10"/>
      <c r="X1195" s="11" t="s">
        <v>256</v>
      </c>
      <c r="Y1195" s="26">
        <v>43496</v>
      </c>
      <c r="Z1195" s="12" t="s">
        <v>245</v>
      </c>
      <c r="AA1195" s="51"/>
      <c r="AB1195" s="4"/>
      <c r="AC1195" t="str">
        <f t="shared" si="91"/>
        <v>NO</v>
      </c>
      <c r="AD1195" t="str">
        <f t="shared" si="92"/>
        <v/>
      </c>
      <c r="AE1195" t="str">
        <f t="shared" si="93"/>
        <v/>
      </c>
      <c r="AF1195" t="str">
        <f t="shared" si="94"/>
        <v/>
      </c>
    </row>
    <row r="1196" spans="1:32" x14ac:dyDescent="0.25">
      <c r="A1196" s="13" t="str">
        <f t="shared" si="90"/>
        <v>77741-17</v>
      </c>
      <c r="B1196" s="50">
        <v>77741</v>
      </c>
      <c r="C1196" s="51" t="s">
        <v>348</v>
      </c>
      <c r="D1196" s="50">
        <v>17</v>
      </c>
      <c r="E1196" s="52">
        <v>1</v>
      </c>
      <c r="F1196" s="53" t="s">
        <v>18</v>
      </c>
      <c r="G1196" s="53">
        <v>43501</v>
      </c>
      <c r="H1196" s="54">
        <v>3</v>
      </c>
      <c r="I1196" s="52">
        <v>1</v>
      </c>
      <c r="J1196" s="51" t="s">
        <v>31</v>
      </c>
      <c r="K1196" s="51"/>
      <c r="L1196" s="51" t="b">
        <v>0</v>
      </c>
      <c r="M1196" s="13" t="s">
        <v>126</v>
      </c>
      <c r="N1196" s="13" t="s">
        <v>126</v>
      </c>
      <c r="O1196" s="13" t="s">
        <v>126</v>
      </c>
      <c r="P1196" s="13" t="s">
        <v>126</v>
      </c>
      <c r="Q1196" s="13" t="s">
        <v>143</v>
      </c>
      <c r="R1196" s="13"/>
      <c r="S1196" s="13" t="s">
        <v>126</v>
      </c>
      <c r="T1196" s="15" t="s">
        <v>125</v>
      </c>
      <c r="U1196" s="15" t="b">
        <v>0</v>
      </c>
      <c r="V1196" s="15" t="b">
        <v>0</v>
      </c>
      <c r="W1196" s="15"/>
      <c r="X1196" s="16" t="s">
        <v>256</v>
      </c>
      <c r="Y1196" s="24">
        <v>43496</v>
      </c>
      <c r="Z1196" s="17"/>
      <c r="AA1196" s="51"/>
      <c r="AB1196" s="4"/>
      <c r="AC1196" t="str">
        <f t="shared" si="91"/>
        <v>NO</v>
      </c>
      <c r="AD1196" t="str">
        <f t="shared" si="92"/>
        <v/>
      </c>
      <c r="AE1196" t="str">
        <f t="shared" si="93"/>
        <v/>
      </c>
      <c r="AF1196" t="str">
        <f t="shared" si="94"/>
        <v/>
      </c>
    </row>
    <row r="1197" spans="1:32" x14ac:dyDescent="0.25">
      <c r="A1197" s="3" t="str">
        <f t="shared" si="90"/>
        <v>77741-18</v>
      </c>
      <c r="B1197" s="50">
        <v>77741</v>
      </c>
      <c r="C1197" s="51" t="s">
        <v>154</v>
      </c>
      <c r="D1197" s="50">
        <v>18</v>
      </c>
      <c r="E1197" s="52">
        <v>1</v>
      </c>
      <c r="F1197" s="53" t="s">
        <v>18</v>
      </c>
      <c r="G1197" s="53">
        <v>43501</v>
      </c>
      <c r="H1197" s="54">
        <v>1</v>
      </c>
      <c r="I1197" s="52">
        <v>1</v>
      </c>
      <c r="J1197" s="51" t="s">
        <v>31</v>
      </c>
      <c r="K1197" s="51"/>
      <c r="L1197" s="51" t="b">
        <v>0</v>
      </c>
      <c r="M1197" s="3" t="s">
        <v>126</v>
      </c>
      <c r="N1197" s="3" t="s">
        <v>126</v>
      </c>
      <c r="O1197" s="3" t="s">
        <v>126</v>
      </c>
      <c r="P1197" s="3" t="s">
        <v>126</v>
      </c>
      <c r="Q1197" s="3" t="s">
        <v>143</v>
      </c>
      <c r="R1197" s="3"/>
      <c r="S1197" s="3" t="s">
        <v>126</v>
      </c>
      <c r="T1197" s="10" t="s">
        <v>125</v>
      </c>
      <c r="U1197" s="10" t="b">
        <v>0</v>
      </c>
      <c r="V1197" s="10" t="b">
        <v>0</v>
      </c>
      <c r="W1197" s="25"/>
      <c r="X1197" s="11" t="s">
        <v>256</v>
      </c>
      <c r="Y1197" s="26">
        <v>43496</v>
      </c>
      <c r="Z1197" s="12"/>
      <c r="AA1197" s="51"/>
      <c r="AB1197" s="4"/>
      <c r="AC1197" t="str">
        <f t="shared" si="91"/>
        <v>NO</v>
      </c>
      <c r="AD1197" t="str">
        <f t="shared" si="92"/>
        <v/>
      </c>
      <c r="AE1197" t="str">
        <f t="shared" si="93"/>
        <v/>
      </c>
      <c r="AF1197" t="str">
        <f t="shared" si="94"/>
        <v/>
      </c>
    </row>
    <row r="1198" spans="1:32" x14ac:dyDescent="0.25">
      <c r="A1198" s="13" t="str">
        <f t="shared" si="90"/>
        <v>77741-19</v>
      </c>
      <c r="B1198" s="50">
        <v>77741</v>
      </c>
      <c r="C1198" s="51" t="s">
        <v>215</v>
      </c>
      <c r="D1198" s="50">
        <v>19</v>
      </c>
      <c r="E1198" s="52">
        <v>1</v>
      </c>
      <c r="F1198" s="53" t="s">
        <v>18</v>
      </c>
      <c r="G1198" s="53">
        <v>43501</v>
      </c>
      <c r="H1198" s="54">
        <v>1</v>
      </c>
      <c r="I1198" s="52">
        <v>1</v>
      </c>
      <c r="J1198" s="51" t="s">
        <v>31</v>
      </c>
      <c r="K1198" s="51"/>
      <c r="L1198" s="51" t="b">
        <v>0</v>
      </c>
      <c r="M1198" s="13" t="s">
        <v>126</v>
      </c>
      <c r="N1198" s="13" t="s">
        <v>126</v>
      </c>
      <c r="O1198" s="13" t="s">
        <v>126</v>
      </c>
      <c r="P1198" s="13" t="s">
        <v>126</v>
      </c>
      <c r="Q1198" s="13" t="s">
        <v>143</v>
      </c>
      <c r="R1198" s="13"/>
      <c r="S1198" s="13" t="s">
        <v>126</v>
      </c>
      <c r="T1198" s="15" t="s">
        <v>125</v>
      </c>
      <c r="U1198" s="15" t="b">
        <v>0</v>
      </c>
      <c r="V1198" s="15" t="b">
        <v>0</v>
      </c>
      <c r="W1198" s="23"/>
      <c r="X1198" s="16" t="s">
        <v>256</v>
      </c>
      <c r="Y1198" s="24">
        <v>43496</v>
      </c>
      <c r="Z1198" s="17"/>
      <c r="AA1198" s="51"/>
      <c r="AB1198" s="4"/>
      <c r="AC1198" t="str">
        <f t="shared" si="91"/>
        <v>NO</v>
      </c>
      <c r="AD1198" t="str">
        <f t="shared" si="92"/>
        <v/>
      </c>
      <c r="AE1198" t="str">
        <f t="shared" si="93"/>
        <v/>
      </c>
      <c r="AF1198" t="str">
        <f t="shared" si="94"/>
        <v/>
      </c>
    </row>
    <row r="1199" spans="1:32" x14ac:dyDescent="0.25">
      <c r="A1199" s="3" t="str">
        <f t="shared" si="90"/>
        <v>77741-5</v>
      </c>
      <c r="B1199" s="50">
        <v>77741</v>
      </c>
      <c r="C1199" s="51" t="s">
        <v>155</v>
      </c>
      <c r="D1199" s="50">
        <v>5</v>
      </c>
      <c r="E1199" s="52">
        <v>1</v>
      </c>
      <c r="F1199" s="53" t="s">
        <v>18</v>
      </c>
      <c r="G1199" s="53">
        <v>43501</v>
      </c>
      <c r="H1199" s="54">
        <v>1</v>
      </c>
      <c r="I1199" s="52">
        <v>1</v>
      </c>
      <c r="J1199" s="51" t="s">
        <v>31</v>
      </c>
      <c r="K1199" s="51"/>
      <c r="L1199" s="51" t="b">
        <v>0</v>
      </c>
      <c r="M1199" s="3" t="s">
        <v>126</v>
      </c>
      <c r="N1199" s="3" t="s">
        <v>126</v>
      </c>
      <c r="O1199" s="3" t="s">
        <v>126</v>
      </c>
      <c r="P1199" s="3" t="s">
        <v>126</v>
      </c>
      <c r="Q1199" s="3" t="s">
        <v>143</v>
      </c>
      <c r="R1199" s="3"/>
      <c r="S1199" s="3" t="s">
        <v>126</v>
      </c>
      <c r="T1199" s="10" t="s">
        <v>126</v>
      </c>
      <c r="U1199" s="10" t="b">
        <v>0</v>
      </c>
      <c r="V1199" s="10" t="b">
        <v>0</v>
      </c>
      <c r="W1199" s="25"/>
      <c r="X1199" s="11">
        <v>30</v>
      </c>
      <c r="Y1199" s="26">
        <v>43497</v>
      </c>
      <c r="Z1199" s="12"/>
      <c r="AA1199" s="51"/>
      <c r="AB1199" s="4"/>
      <c r="AC1199" t="str">
        <f t="shared" si="91"/>
        <v>NO</v>
      </c>
      <c r="AD1199" t="str">
        <f t="shared" si="92"/>
        <v/>
      </c>
      <c r="AE1199" t="str">
        <f t="shared" si="93"/>
        <v/>
      </c>
      <c r="AF1199" t="str">
        <f t="shared" si="94"/>
        <v/>
      </c>
    </row>
    <row r="1200" spans="1:32" x14ac:dyDescent="0.25">
      <c r="A1200" s="13" t="str">
        <f t="shared" si="90"/>
        <v>77741-6</v>
      </c>
      <c r="B1200" s="50">
        <v>77741</v>
      </c>
      <c r="C1200" s="51" t="s">
        <v>393</v>
      </c>
      <c r="D1200" s="50">
        <v>6</v>
      </c>
      <c r="E1200" s="52">
        <v>1</v>
      </c>
      <c r="F1200" s="53" t="s">
        <v>18</v>
      </c>
      <c r="G1200" s="53">
        <v>43501</v>
      </c>
      <c r="H1200" s="54">
        <v>1</v>
      </c>
      <c r="I1200" s="52">
        <v>1</v>
      </c>
      <c r="J1200" s="51" t="s">
        <v>31</v>
      </c>
      <c r="K1200" s="51"/>
      <c r="L1200" s="51" t="b">
        <v>0</v>
      </c>
      <c r="M1200" s="13" t="s">
        <v>126</v>
      </c>
      <c r="N1200" s="13" t="s">
        <v>126</v>
      </c>
      <c r="O1200" s="13" t="s">
        <v>126</v>
      </c>
      <c r="P1200" s="13" t="s">
        <v>126</v>
      </c>
      <c r="Q1200" s="13" t="s">
        <v>143</v>
      </c>
      <c r="R1200" s="13"/>
      <c r="S1200" s="13" t="s">
        <v>126</v>
      </c>
      <c r="T1200" s="15" t="s">
        <v>126</v>
      </c>
      <c r="U1200" s="15" t="b">
        <v>0</v>
      </c>
      <c r="V1200" s="15" t="b">
        <v>0</v>
      </c>
      <c r="W1200" s="23"/>
      <c r="X1200" s="16">
        <v>30</v>
      </c>
      <c r="Y1200" s="24">
        <v>43497</v>
      </c>
      <c r="Z1200" s="17"/>
      <c r="AA1200" s="51"/>
      <c r="AB1200" s="4"/>
      <c r="AC1200" t="str">
        <f t="shared" si="91"/>
        <v>NO</v>
      </c>
      <c r="AD1200" t="str">
        <f t="shared" si="92"/>
        <v/>
      </c>
      <c r="AE1200" t="str">
        <f t="shared" si="93"/>
        <v/>
      </c>
      <c r="AF1200" t="str">
        <f t="shared" si="94"/>
        <v/>
      </c>
    </row>
    <row r="1201" spans="1:32" x14ac:dyDescent="0.25">
      <c r="A1201" s="3" t="str">
        <f t="shared" si="90"/>
        <v>77741-8</v>
      </c>
      <c r="B1201" s="50">
        <v>77741</v>
      </c>
      <c r="C1201" s="51" t="s">
        <v>344</v>
      </c>
      <c r="D1201" s="50">
        <v>8</v>
      </c>
      <c r="E1201" s="52">
        <v>1</v>
      </c>
      <c r="F1201" s="53" t="s">
        <v>18</v>
      </c>
      <c r="G1201" s="53">
        <v>43501</v>
      </c>
      <c r="H1201" s="54">
        <v>1</v>
      </c>
      <c r="I1201" s="52">
        <v>1</v>
      </c>
      <c r="J1201" s="51" t="s">
        <v>31</v>
      </c>
      <c r="K1201" s="51"/>
      <c r="L1201" s="51" t="b">
        <v>0</v>
      </c>
      <c r="M1201" s="3" t="s">
        <v>126</v>
      </c>
      <c r="N1201" s="3" t="s">
        <v>126</v>
      </c>
      <c r="O1201" s="3" t="s">
        <v>143</v>
      </c>
      <c r="P1201" s="3" t="s">
        <v>143</v>
      </c>
      <c r="Q1201" s="3" t="s">
        <v>143</v>
      </c>
      <c r="R1201" s="3"/>
      <c r="S1201" s="3" t="s">
        <v>126</v>
      </c>
      <c r="T1201" s="10" t="s">
        <v>125</v>
      </c>
      <c r="U1201" s="10" t="b">
        <v>0</v>
      </c>
      <c r="V1201" s="10" t="b">
        <v>0</v>
      </c>
      <c r="W1201" s="25"/>
      <c r="X1201" s="11" t="s">
        <v>256</v>
      </c>
      <c r="Y1201" s="26">
        <v>43496</v>
      </c>
      <c r="Z1201" s="12"/>
      <c r="AA1201" s="51"/>
      <c r="AB1201" s="4"/>
      <c r="AC1201" t="str">
        <f t="shared" si="91"/>
        <v>NO</v>
      </c>
      <c r="AD1201" t="str">
        <f t="shared" si="92"/>
        <v/>
      </c>
      <c r="AE1201" t="str">
        <f t="shared" si="93"/>
        <v/>
      </c>
      <c r="AF1201" t="str">
        <f t="shared" si="94"/>
        <v/>
      </c>
    </row>
    <row r="1202" spans="1:32" x14ac:dyDescent="0.25">
      <c r="A1202" s="13" t="str">
        <f t="shared" si="90"/>
        <v>77741-9</v>
      </c>
      <c r="B1202" s="50">
        <v>77741</v>
      </c>
      <c r="C1202" s="51" t="s">
        <v>344</v>
      </c>
      <c r="D1202" s="50">
        <v>9</v>
      </c>
      <c r="E1202" s="52">
        <v>1</v>
      </c>
      <c r="F1202" s="53" t="s">
        <v>18</v>
      </c>
      <c r="G1202" s="53">
        <v>43501</v>
      </c>
      <c r="H1202" s="54">
        <v>3</v>
      </c>
      <c r="I1202" s="52">
        <v>1</v>
      </c>
      <c r="J1202" s="51" t="s">
        <v>31</v>
      </c>
      <c r="K1202" s="51"/>
      <c r="L1202" s="51" t="b">
        <v>0</v>
      </c>
      <c r="M1202" s="13" t="s">
        <v>126</v>
      </c>
      <c r="N1202" s="13" t="s">
        <v>126</v>
      </c>
      <c r="O1202" s="13" t="s">
        <v>143</v>
      </c>
      <c r="P1202" s="13" t="s">
        <v>143</v>
      </c>
      <c r="Q1202" s="13" t="s">
        <v>143</v>
      </c>
      <c r="R1202" s="13"/>
      <c r="S1202" s="13" t="s">
        <v>126</v>
      </c>
      <c r="T1202" s="15" t="s">
        <v>125</v>
      </c>
      <c r="U1202" s="15" t="b">
        <v>0</v>
      </c>
      <c r="V1202" s="15" t="b">
        <v>0</v>
      </c>
      <c r="W1202" s="23"/>
      <c r="X1202" s="16" t="s">
        <v>256</v>
      </c>
      <c r="Y1202" s="24">
        <v>43496</v>
      </c>
      <c r="Z1202" s="17"/>
      <c r="AA1202" s="51"/>
      <c r="AB1202" s="4"/>
      <c r="AC1202" t="str">
        <f t="shared" si="91"/>
        <v>NO</v>
      </c>
      <c r="AD1202" t="str">
        <f t="shared" si="92"/>
        <v/>
      </c>
      <c r="AE1202" t="str">
        <f t="shared" si="93"/>
        <v/>
      </c>
      <c r="AF1202" t="str">
        <f t="shared" si="94"/>
        <v/>
      </c>
    </row>
    <row r="1203" spans="1:32" x14ac:dyDescent="0.25">
      <c r="A1203" s="3" t="str">
        <f t="shared" si="90"/>
        <v>77765-1</v>
      </c>
      <c r="B1203" s="50">
        <v>77765</v>
      </c>
      <c r="C1203" s="51" t="s">
        <v>3200</v>
      </c>
      <c r="D1203" s="50">
        <v>1</v>
      </c>
      <c r="E1203" s="52">
        <v>1</v>
      </c>
      <c r="F1203" s="53" t="s">
        <v>18</v>
      </c>
      <c r="G1203" s="53">
        <v>43503</v>
      </c>
      <c r="H1203" s="54">
        <v>2</v>
      </c>
      <c r="I1203" s="52">
        <v>1</v>
      </c>
      <c r="J1203" s="51" t="s">
        <v>20</v>
      </c>
      <c r="K1203" s="51"/>
      <c r="L1203" s="51" t="b">
        <v>0</v>
      </c>
      <c r="M1203" s="3" t="s">
        <v>126</v>
      </c>
      <c r="N1203" s="3" t="s">
        <v>126</v>
      </c>
      <c r="O1203" s="3" t="s">
        <v>143</v>
      </c>
      <c r="P1203" s="3"/>
      <c r="Q1203" s="3"/>
      <c r="R1203" s="3"/>
      <c r="S1203" s="3" t="s">
        <v>126</v>
      </c>
      <c r="T1203" s="10" t="s">
        <v>125</v>
      </c>
      <c r="U1203" s="10" t="b">
        <v>0</v>
      </c>
      <c r="V1203" s="10" t="b">
        <v>0</v>
      </c>
      <c r="W1203" s="25"/>
      <c r="X1203" s="11"/>
      <c r="Y1203" s="26"/>
      <c r="Z1203" s="12"/>
      <c r="AA1203" s="51"/>
      <c r="AB1203" s="4"/>
      <c r="AC1203" t="str">
        <f t="shared" si="91"/>
        <v>NO</v>
      </c>
      <c r="AD1203" t="str">
        <f t="shared" si="92"/>
        <v/>
      </c>
      <c r="AE1203" t="str">
        <f t="shared" si="93"/>
        <v>+Cartridge</v>
      </c>
      <c r="AF1203" t="str">
        <f t="shared" si="94"/>
        <v>+Cartridge</v>
      </c>
    </row>
    <row r="1204" spans="1:32" x14ac:dyDescent="0.25">
      <c r="A1204" s="13" t="str">
        <f t="shared" si="90"/>
        <v>77765-2</v>
      </c>
      <c r="B1204" s="50">
        <v>77765</v>
      </c>
      <c r="C1204" s="51" t="s">
        <v>3201</v>
      </c>
      <c r="D1204" s="50">
        <v>2</v>
      </c>
      <c r="E1204" s="52">
        <v>1</v>
      </c>
      <c r="F1204" s="53" t="s">
        <v>18</v>
      </c>
      <c r="G1204" s="53">
        <v>43503</v>
      </c>
      <c r="H1204" s="54">
        <v>5</v>
      </c>
      <c r="I1204" s="52">
        <v>1</v>
      </c>
      <c r="J1204" s="51" t="s">
        <v>20</v>
      </c>
      <c r="K1204" s="51"/>
      <c r="L1204" s="51" t="b">
        <v>0</v>
      </c>
      <c r="M1204" s="13" t="s">
        <v>126</v>
      </c>
      <c r="N1204" s="13" t="s">
        <v>126</v>
      </c>
      <c r="O1204" s="13" t="s">
        <v>143</v>
      </c>
      <c r="P1204" s="13"/>
      <c r="Q1204" s="13"/>
      <c r="R1204" s="13"/>
      <c r="S1204" s="13" t="s">
        <v>126</v>
      </c>
      <c r="T1204" s="15" t="s">
        <v>125</v>
      </c>
      <c r="U1204" s="15" t="b">
        <v>0</v>
      </c>
      <c r="V1204" s="15" t="b">
        <v>0</v>
      </c>
      <c r="W1204" s="23"/>
      <c r="X1204" s="16"/>
      <c r="Y1204" s="24"/>
      <c r="Z1204" s="17"/>
      <c r="AA1204" s="51"/>
      <c r="AB1204" s="4"/>
      <c r="AC1204" t="str">
        <f t="shared" si="91"/>
        <v>NO</v>
      </c>
      <c r="AD1204" t="str">
        <f t="shared" si="92"/>
        <v/>
      </c>
      <c r="AE1204" t="str">
        <f t="shared" si="93"/>
        <v>+Cartridge</v>
      </c>
      <c r="AF1204" t="str">
        <f t="shared" si="94"/>
        <v>+Cartridge</v>
      </c>
    </row>
    <row r="1205" spans="1:32" x14ac:dyDescent="0.25">
      <c r="A1205" s="3" t="str">
        <f t="shared" si="90"/>
        <v>77765-22</v>
      </c>
      <c r="B1205" s="50">
        <v>77765</v>
      </c>
      <c r="C1205" s="51" t="s">
        <v>3201</v>
      </c>
      <c r="D1205" s="50">
        <v>22</v>
      </c>
      <c r="E1205" s="52">
        <v>1</v>
      </c>
      <c r="F1205" s="53" t="s">
        <v>18</v>
      </c>
      <c r="G1205" s="53">
        <v>43503</v>
      </c>
      <c r="H1205" s="54">
        <v>5</v>
      </c>
      <c r="I1205" s="52">
        <v>1</v>
      </c>
      <c r="J1205" s="51" t="s">
        <v>20</v>
      </c>
      <c r="K1205" s="51" t="s">
        <v>190</v>
      </c>
      <c r="L1205" s="51" t="b">
        <v>1</v>
      </c>
      <c r="M1205" s="3" t="s">
        <v>126</v>
      </c>
      <c r="N1205" s="3" t="s">
        <v>126</v>
      </c>
      <c r="O1205" s="3" t="s">
        <v>143</v>
      </c>
      <c r="P1205" s="3"/>
      <c r="Q1205" s="3"/>
      <c r="R1205" s="3"/>
      <c r="S1205" s="3" t="s">
        <v>126</v>
      </c>
      <c r="T1205" s="10" t="s">
        <v>125</v>
      </c>
      <c r="U1205" s="10" t="b">
        <v>0</v>
      </c>
      <c r="V1205" s="10" t="b">
        <v>0</v>
      </c>
      <c r="W1205" s="25"/>
      <c r="X1205" s="11"/>
      <c r="Y1205" s="26"/>
      <c r="Z1205" s="12"/>
      <c r="AA1205" s="51"/>
      <c r="AB1205" s="4"/>
      <c r="AC1205" t="str">
        <f t="shared" si="91"/>
        <v>NO</v>
      </c>
      <c r="AD1205" t="str">
        <f t="shared" si="92"/>
        <v/>
      </c>
      <c r="AE1205" t="str">
        <f t="shared" si="93"/>
        <v>+Cartridge</v>
      </c>
      <c r="AF1205" t="str">
        <f t="shared" si="94"/>
        <v>+Cartridge</v>
      </c>
    </row>
    <row r="1206" spans="1:32" x14ac:dyDescent="0.25">
      <c r="A1206" s="13" t="str">
        <f t="shared" si="90"/>
        <v>77765-4</v>
      </c>
      <c r="B1206" s="50">
        <v>77765</v>
      </c>
      <c r="C1206" s="51" t="s">
        <v>428</v>
      </c>
      <c r="D1206" s="50">
        <v>4</v>
      </c>
      <c r="E1206" s="52">
        <v>1</v>
      </c>
      <c r="F1206" s="53" t="s">
        <v>18</v>
      </c>
      <c r="G1206" s="53">
        <v>43503</v>
      </c>
      <c r="H1206" s="54">
        <v>1</v>
      </c>
      <c r="I1206" s="52">
        <v>10</v>
      </c>
      <c r="J1206" s="51" t="s">
        <v>20</v>
      </c>
      <c r="K1206" s="51"/>
      <c r="L1206" s="51" t="b">
        <v>0</v>
      </c>
      <c r="M1206" s="13"/>
      <c r="N1206" s="13"/>
      <c r="O1206" s="13"/>
      <c r="P1206" s="13"/>
      <c r="Q1206" s="13" t="s">
        <v>125</v>
      </c>
      <c r="R1206" s="13"/>
      <c r="S1206" s="13" t="s">
        <v>126</v>
      </c>
      <c r="T1206" s="15" t="s">
        <v>125</v>
      </c>
      <c r="U1206" s="15" t="b">
        <v>0</v>
      </c>
      <c r="V1206" s="15" t="b">
        <v>0</v>
      </c>
      <c r="W1206" s="15"/>
      <c r="X1206" s="16"/>
      <c r="Y1206" s="24">
        <v>43495</v>
      </c>
      <c r="Z1206" s="17"/>
      <c r="AA1206" s="51"/>
      <c r="AB1206" s="4"/>
      <c r="AC1206" t="str">
        <f t="shared" si="91"/>
        <v>NO</v>
      </c>
      <c r="AD1206" t="str">
        <f t="shared" si="92"/>
        <v>Material</v>
      </c>
      <c r="AE1206" t="str">
        <f t="shared" si="93"/>
        <v/>
      </c>
      <c r="AF1206" t="str">
        <f t="shared" si="94"/>
        <v>Material</v>
      </c>
    </row>
    <row r="1207" spans="1:32" x14ac:dyDescent="0.25">
      <c r="A1207" s="3" t="str">
        <f t="shared" si="90"/>
        <v>77765-5</v>
      </c>
      <c r="B1207" s="50">
        <v>77765</v>
      </c>
      <c r="C1207" s="51" t="s">
        <v>3202</v>
      </c>
      <c r="D1207" s="50">
        <v>5</v>
      </c>
      <c r="E1207" s="52">
        <v>1</v>
      </c>
      <c r="F1207" s="53" t="s">
        <v>18</v>
      </c>
      <c r="G1207" s="53">
        <v>43503</v>
      </c>
      <c r="H1207" s="54">
        <v>1</v>
      </c>
      <c r="I1207" s="52">
        <v>1</v>
      </c>
      <c r="J1207" s="51" t="s">
        <v>20</v>
      </c>
      <c r="K1207" s="51"/>
      <c r="L1207" s="51" t="b">
        <v>0</v>
      </c>
      <c r="M1207" s="3" t="s">
        <v>126</v>
      </c>
      <c r="N1207" s="3" t="s">
        <v>126</v>
      </c>
      <c r="O1207" s="3"/>
      <c r="P1207" s="3"/>
      <c r="Q1207" s="3"/>
      <c r="R1207" s="3"/>
      <c r="S1207" s="3" t="s">
        <v>126</v>
      </c>
      <c r="T1207" s="10" t="s">
        <v>126</v>
      </c>
      <c r="U1207" s="10" t="b">
        <v>0</v>
      </c>
      <c r="V1207" s="10" t="b">
        <v>0</v>
      </c>
      <c r="W1207" s="25"/>
      <c r="X1207" s="11"/>
      <c r="Y1207" s="26"/>
      <c r="Z1207" s="12"/>
      <c r="AA1207" s="51"/>
      <c r="AB1207" s="4"/>
      <c r="AC1207" t="str">
        <f t="shared" si="91"/>
        <v>NO</v>
      </c>
      <c r="AD1207" t="str">
        <f t="shared" si="92"/>
        <v/>
      </c>
      <c r="AE1207" t="str">
        <f t="shared" si="93"/>
        <v>+Cartridge</v>
      </c>
      <c r="AF1207" t="str">
        <f t="shared" si="94"/>
        <v>+Cartridge</v>
      </c>
    </row>
    <row r="1208" spans="1:32" x14ac:dyDescent="0.25">
      <c r="A1208" s="13" t="str">
        <f t="shared" si="90"/>
        <v>77784-1</v>
      </c>
      <c r="B1208" s="50">
        <v>77784</v>
      </c>
      <c r="C1208" s="51" t="s">
        <v>226</v>
      </c>
      <c r="D1208" s="50">
        <v>1</v>
      </c>
      <c r="E1208" s="52">
        <v>1</v>
      </c>
      <c r="F1208" s="53" t="s">
        <v>18</v>
      </c>
      <c r="G1208" s="53">
        <v>43539</v>
      </c>
      <c r="H1208" s="54">
        <v>1</v>
      </c>
      <c r="I1208" s="52">
        <v>12</v>
      </c>
      <c r="J1208" s="51" t="s">
        <v>27</v>
      </c>
      <c r="K1208" s="51"/>
      <c r="L1208" s="51" t="b">
        <v>0</v>
      </c>
      <c r="M1208" s="13"/>
      <c r="N1208" s="13"/>
      <c r="O1208" s="13"/>
      <c r="P1208" s="13"/>
      <c r="Q1208" s="13"/>
      <c r="R1208" s="13"/>
      <c r="S1208" s="13"/>
      <c r="T1208" s="15" t="s">
        <v>125</v>
      </c>
      <c r="U1208" s="15" t="b">
        <v>0</v>
      </c>
      <c r="V1208" s="15" t="b">
        <v>0</v>
      </c>
      <c r="W1208" s="23"/>
      <c r="X1208" s="16"/>
      <c r="Y1208" s="24"/>
      <c r="Z1208" s="17"/>
      <c r="AA1208" s="51"/>
      <c r="AB1208" s="4"/>
      <c r="AC1208" t="str">
        <f t="shared" si="91"/>
        <v>NO</v>
      </c>
      <c r="AD1208" t="str">
        <f t="shared" si="92"/>
        <v>Material</v>
      </c>
      <c r="AE1208" t="str">
        <f t="shared" si="93"/>
        <v>+Cartridge</v>
      </c>
      <c r="AF1208" t="str">
        <f t="shared" si="94"/>
        <v>Material+Cartridge</v>
      </c>
    </row>
    <row r="1209" spans="1:32" x14ac:dyDescent="0.25">
      <c r="A1209" s="3" t="str">
        <f t="shared" si="90"/>
        <v>77790-1</v>
      </c>
      <c r="B1209" s="50">
        <v>77790</v>
      </c>
      <c r="C1209" s="51" t="s">
        <v>175</v>
      </c>
      <c r="D1209" s="50">
        <v>1</v>
      </c>
      <c r="E1209" s="52">
        <v>1</v>
      </c>
      <c r="F1209" s="53" t="s">
        <v>18</v>
      </c>
      <c r="G1209" s="53">
        <v>43518</v>
      </c>
      <c r="H1209" s="54">
        <v>1</v>
      </c>
      <c r="I1209" s="52">
        <v>10</v>
      </c>
      <c r="J1209" s="51" t="s">
        <v>27</v>
      </c>
      <c r="K1209" s="51"/>
      <c r="L1209" s="51" t="b">
        <v>0</v>
      </c>
      <c r="M1209" s="3"/>
      <c r="N1209" s="3"/>
      <c r="O1209" s="3"/>
      <c r="P1209" s="3"/>
      <c r="Q1209" s="3" t="s">
        <v>125</v>
      </c>
      <c r="R1209" s="3"/>
      <c r="S1209" s="3"/>
      <c r="T1209" s="10" t="s">
        <v>125</v>
      </c>
      <c r="U1209" s="10" t="b">
        <v>0</v>
      </c>
      <c r="V1209" s="10" t="b">
        <v>0</v>
      </c>
      <c r="W1209" s="25"/>
      <c r="X1209" s="11"/>
      <c r="Y1209" s="26"/>
      <c r="Z1209" s="12"/>
      <c r="AA1209" s="51"/>
      <c r="AB1209" s="4"/>
      <c r="AC1209" t="str">
        <f t="shared" si="91"/>
        <v>NO</v>
      </c>
      <c r="AD1209" t="str">
        <f t="shared" si="92"/>
        <v>Material</v>
      </c>
      <c r="AE1209" t="str">
        <f t="shared" si="93"/>
        <v/>
      </c>
      <c r="AF1209" t="str">
        <f t="shared" si="94"/>
        <v>Material</v>
      </c>
    </row>
    <row r="1210" spans="1:32" x14ac:dyDescent="0.25">
      <c r="A1210" s="13" t="str">
        <f t="shared" si="90"/>
        <v>77790-2</v>
      </c>
      <c r="B1210" s="50">
        <v>77790</v>
      </c>
      <c r="C1210" s="51" t="s">
        <v>144</v>
      </c>
      <c r="D1210" s="50">
        <v>2</v>
      </c>
      <c r="E1210" s="52">
        <v>1</v>
      </c>
      <c r="F1210" s="53" t="s">
        <v>18</v>
      </c>
      <c r="G1210" s="53">
        <v>43518</v>
      </c>
      <c r="H1210" s="54">
        <v>1</v>
      </c>
      <c r="I1210" s="52">
        <v>15</v>
      </c>
      <c r="J1210" s="51" t="s">
        <v>27</v>
      </c>
      <c r="K1210" s="51"/>
      <c r="L1210" s="51" t="b">
        <v>0</v>
      </c>
      <c r="M1210" s="13"/>
      <c r="N1210" s="13"/>
      <c r="O1210" s="13"/>
      <c r="P1210" s="13"/>
      <c r="Q1210" s="13"/>
      <c r="R1210" s="13"/>
      <c r="S1210" s="13"/>
      <c r="T1210" s="15" t="s">
        <v>130</v>
      </c>
      <c r="U1210" s="15" t="b">
        <v>0</v>
      </c>
      <c r="V1210" s="15" t="b">
        <v>0</v>
      </c>
      <c r="W1210" s="23"/>
      <c r="X1210" s="16"/>
      <c r="Y1210" s="24"/>
      <c r="Z1210" s="17"/>
      <c r="AA1210" s="51"/>
      <c r="AB1210" s="4"/>
      <c r="AC1210" t="str">
        <f t="shared" si="91"/>
        <v>NO</v>
      </c>
      <c r="AD1210" t="str">
        <f t="shared" si="92"/>
        <v>Material</v>
      </c>
      <c r="AE1210" t="str">
        <f t="shared" si="93"/>
        <v>+Cartridge</v>
      </c>
      <c r="AF1210" t="str">
        <f t="shared" si="94"/>
        <v>Material+Cartridge</v>
      </c>
    </row>
    <row r="1211" spans="1:32" x14ac:dyDescent="0.25">
      <c r="A1211" s="3" t="str">
        <f t="shared" si="90"/>
        <v>77790-3</v>
      </c>
      <c r="B1211" s="50">
        <v>77790</v>
      </c>
      <c r="C1211" s="51" t="s">
        <v>226</v>
      </c>
      <c r="D1211" s="50">
        <v>3</v>
      </c>
      <c r="E1211" s="52">
        <v>1</v>
      </c>
      <c r="F1211" s="53" t="s">
        <v>18</v>
      </c>
      <c r="G1211" s="53">
        <v>43518</v>
      </c>
      <c r="H1211" s="54">
        <v>1</v>
      </c>
      <c r="I1211" s="52">
        <v>15</v>
      </c>
      <c r="J1211" s="51" t="s">
        <v>27</v>
      </c>
      <c r="K1211" s="51"/>
      <c r="L1211" s="51" t="b">
        <v>0</v>
      </c>
      <c r="M1211" s="3"/>
      <c r="N1211" s="3"/>
      <c r="O1211" s="3"/>
      <c r="P1211" s="3"/>
      <c r="Q1211" s="3"/>
      <c r="R1211" s="3"/>
      <c r="S1211" s="3"/>
      <c r="T1211" s="10" t="s">
        <v>125</v>
      </c>
      <c r="U1211" s="10" t="b">
        <v>0</v>
      </c>
      <c r="V1211" s="10" t="b">
        <v>0</v>
      </c>
      <c r="W1211" s="25"/>
      <c r="X1211" s="11"/>
      <c r="Y1211" s="26"/>
      <c r="Z1211" s="12"/>
      <c r="AA1211" s="51"/>
      <c r="AB1211" s="4"/>
      <c r="AC1211" t="str">
        <f t="shared" si="91"/>
        <v>NO</v>
      </c>
      <c r="AD1211" t="str">
        <f t="shared" si="92"/>
        <v>Material</v>
      </c>
      <c r="AE1211" t="str">
        <f t="shared" si="93"/>
        <v>+Cartridge</v>
      </c>
      <c r="AF1211" t="str">
        <f t="shared" si="94"/>
        <v>Material+Cartridge</v>
      </c>
    </row>
    <row r="1212" spans="1:32" x14ac:dyDescent="0.25">
      <c r="A1212" s="13" t="str">
        <f t="shared" si="90"/>
        <v>77790-4</v>
      </c>
      <c r="B1212" s="50">
        <v>77790</v>
      </c>
      <c r="C1212" s="51" t="s">
        <v>127</v>
      </c>
      <c r="D1212" s="50">
        <v>4</v>
      </c>
      <c r="E1212" s="52">
        <v>1</v>
      </c>
      <c r="F1212" s="53" t="s">
        <v>18</v>
      </c>
      <c r="G1212" s="53">
        <v>43518</v>
      </c>
      <c r="H1212" s="54">
        <v>1</v>
      </c>
      <c r="I1212" s="52">
        <v>15</v>
      </c>
      <c r="J1212" s="51" t="s">
        <v>27</v>
      </c>
      <c r="K1212" s="51"/>
      <c r="L1212" s="51" t="b">
        <v>0</v>
      </c>
      <c r="M1212" s="13"/>
      <c r="N1212" s="13"/>
      <c r="O1212" s="13"/>
      <c r="P1212" s="13"/>
      <c r="Q1212" s="13"/>
      <c r="R1212" s="13"/>
      <c r="S1212" s="13"/>
      <c r="T1212" s="15" t="s">
        <v>125</v>
      </c>
      <c r="U1212" s="15" t="b">
        <v>0</v>
      </c>
      <c r="V1212" s="15" t="b">
        <v>0</v>
      </c>
      <c r="W1212" s="23"/>
      <c r="X1212" s="16"/>
      <c r="Y1212" s="24"/>
      <c r="Z1212" s="17"/>
      <c r="AA1212" s="51"/>
      <c r="AB1212" s="4"/>
      <c r="AC1212" t="str">
        <f t="shared" si="91"/>
        <v>NO</v>
      </c>
      <c r="AD1212" t="str">
        <f t="shared" si="92"/>
        <v>Material</v>
      </c>
      <c r="AE1212" t="str">
        <f t="shared" si="93"/>
        <v>+Cartridge</v>
      </c>
      <c r="AF1212" t="str">
        <f t="shared" si="94"/>
        <v>Material+Cartridge</v>
      </c>
    </row>
    <row r="1213" spans="1:32" x14ac:dyDescent="0.25">
      <c r="A1213" s="3" t="str">
        <f t="shared" si="90"/>
        <v>77790-5</v>
      </c>
      <c r="B1213" s="50">
        <v>77790</v>
      </c>
      <c r="C1213" s="51" t="s">
        <v>146</v>
      </c>
      <c r="D1213" s="50">
        <v>5</v>
      </c>
      <c r="E1213" s="52">
        <v>1</v>
      </c>
      <c r="F1213" s="53" t="s">
        <v>18</v>
      </c>
      <c r="G1213" s="53">
        <v>43518</v>
      </c>
      <c r="H1213" s="54">
        <v>1</v>
      </c>
      <c r="I1213" s="52">
        <v>15</v>
      </c>
      <c r="J1213" s="51" t="s">
        <v>27</v>
      </c>
      <c r="K1213" s="51"/>
      <c r="L1213" s="51" t="b">
        <v>0</v>
      </c>
      <c r="M1213" s="3"/>
      <c r="N1213" s="3"/>
      <c r="O1213" s="3"/>
      <c r="P1213" s="3"/>
      <c r="Q1213" s="3"/>
      <c r="R1213" s="3"/>
      <c r="S1213" s="3"/>
      <c r="T1213" s="10" t="s">
        <v>125</v>
      </c>
      <c r="U1213" s="10" t="b">
        <v>0</v>
      </c>
      <c r="V1213" s="10" t="b">
        <v>0</v>
      </c>
      <c r="W1213" s="25"/>
      <c r="X1213" s="11"/>
      <c r="Y1213" s="26"/>
      <c r="Z1213" s="12"/>
      <c r="AA1213" s="51"/>
      <c r="AB1213" s="4"/>
      <c r="AC1213" t="str">
        <f t="shared" si="91"/>
        <v>NO</v>
      </c>
      <c r="AD1213" t="str">
        <f t="shared" si="92"/>
        <v>Material</v>
      </c>
      <c r="AE1213" t="str">
        <f t="shared" si="93"/>
        <v>+Cartridge</v>
      </c>
      <c r="AF1213" t="str">
        <f t="shared" si="94"/>
        <v>Material+Cartridge</v>
      </c>
    </row>
    <row r="1214" spans="1:32" x14ac:dyDescent="0.25">
      <c r="A1214" s="13" t="str">
        <f t="shared" si="90"/>
        <v>77790-6</v>
      </c>
      <c r="B1214" s="50">
        <v>77790</v>
      </c>
      <c r="C1214" s="51" t="s">
        <v>147</v>
      </c>
      <c r="D1214" s="50">
        <v>6</v>
      </c>
      <c r="E1214" s="52">
        <v>1</v>
      </c>
      <c r="F1214" s="53" t="s">
        <v>18</v>
      </c>
      <c r="G1214" s="53">
        <v>43518</v>
      </c>
      <c r="H1214" s="54">
        <v>1</v>
      </c>
      <c r="I1214" s="52">
        <v>15</v>
      </c>
      <c r="J1214" s="51" t="s">
        <v>27</v>
      </c>
      <c r="K1214" s="51"/>
      <c r="L1214" s="51" t="b">
        <v>0</v>
      </c>
      <c r="M1214" s="13"/>
      <c r="N1214" s="13"/>
      <c r="O1214" s="13"/>
      <c r="P1214" s="13"/>
      <c r="Q1214" s="13"/>
      <c r="R1214" s="13"/>
      <c r="S1214" s="13"/>
      <c r="T1214" s="15" t="s">
        <v>125</v>
      </c>
      <c r="U1214" s="15" t="b">
        <v>0</v>
      </c>
      <c r="V1214" s="15" t="b">
        <v>0</v>
      </c>
      <c r="W1214" s="23"/>
      <c r="X1214" s="16"/>
      <c r="Y1214" s="24"/>
      <c r="Z1214" s="24"/>
      <c r="AA1214" s="51"/>
      <c r="AB1214" s="4"/>
      <c r="AC1214" t="str">
        <f t="shared" si="91"/>
        <v>NO</v>
      </c>
      <c r="AD1214" t="str">
        <f t="shared" si="92"/>
        <v>Material</v>
      </c>
      <c r="AE1214" t="str">
        <f t="shared" si="93"/>
        <v>+Cartridge</v>
      </c>
      <c r="AF1214" t="str">
        <f t="shared" si="94"/>
        <v>Material+Cartridge</v>
      </c>
    </row>
    <row r="1215" spans="1:32" x14ac:dyDescent="0.25">
      <c r="A1215" s="3" t="str">
        <f t="shared" si="90"/>
        <v>77790-7</v>
      </c>
      <c r="B1215" s="50">
        <v>77790</v>
      </c>
      <c r="C1215" s="51" t="s">
        <v>213</v>
      </c>
      <c r="D1215" s="50">
        <v>7</v>
      </c>
      <c r="E1215" s="52">
        <v>1</v>
      </c>
      <c r="F1215" s="53" t="s">
        <v>18</v>
      </c>
      <c r="G1215" s="53">
        <v>43518</v>
      </c>
      <c r="H1215" s="54">
        <v>2</v>
      </c>
      <c r="I1215" s="52">
        <v>15</v>
      </c>
      <c r="J1215" s="51" t="s">
        <v>27</v>
      </c>
      <c r="K1215" s="51"/>
      <c r="L1215" s="51" t="b">
        <v>0</v>
      </c>
      <c r="M1215" s="3"/>
      <c r="N1215" s="3"/>
      <c r="O1215" s="3"/>
      <c r="P1215" s="3"/>
      <c r="Q1215" s="3"/>
      <c r="R1215" s="3"/>
      <c r="S1215" s="3"/>
      <c r="T1215" s="10" t="s">
        <v>125</v>
      </c>
      <c r="U1215" s="10" t="b">
        <v>0</v>
      </c>
      <c r="V1215" s="10" t="b">
        <v>0</v>
      </c>
      <c r="W1215" s="25"/>
      <c r="X1215" s="11"/>
      <c r="Y1215" s="26"/>
      <c r="Z1215" s="12"/>
      <c r="AA1215" s="51"/>
      <c r="AB1215" s="4"/>
      <c r="AC1215" t="str">
        <f t="shared" si="91"/>
        <v>NO</v>
      </c>
      <c r="AD1215" t="str">
        <f t="shared" si="92"/>
        <v>Material</v>
      </c>
      <c r="AE1215" t="str">
        <f t="shared" si="93"/>
        <v>+Cartridge</v>
      </c>
      <c r="AF1215" t="str">
        <f t="shared" si="94"/>
        <v>Material+Cartridge</v>
      </c>
    </row>
    <row r="1216" spans="1:32" x14ac:dyDescent="0.25">
      <c r="A1216" s="13" t="str">
        <f t="shared" si="90"/>
        <v>77790-8</v>
      </c>
      <c r="B1216" s="50">
        <v>77790</v>
      </c>
      <c r="C1216" s="51" t="s">
        <v>2976</v>
      </c>
      <c r="D1216" s="50">
        <v>8</v>
      </c>
      <c r="E1216" s="52">
        <v>1</v>
      </c>
      <c r="F1216" s="53" t="s">
        <v>18</v>
      </c>
      <c r="G1216" s="53">
        <v>43518</v>
      </c>
      <c r="H1216" s="54">
        <v>2</v>
      </c>
      <c r="I1216" s="52">
        <v>15</v>
      </c>
      <c r="J1216" s="51" t="s">
        <v>27</v>
      </c>
      <c r="K1216" s="51"/>
      <c r="L1216" s="51" t="b">
        <v>0</v>
      </c>
      <c r="M1216" s="13"/>
      <c r="N1216" s="13"/>
      <c r="O1216" s="13"/>
      <c r="P1216" s="13"/>
      <c r="Q1216" s="13"/>
      <c r="R1216" s="13"/>
      <c r="S1216" s="13"/>
      <c r="T1216" s="15" t="s">
        <v>125</v>
      </c>
      <c r="U1216" s="15" t="b">
        <v>0</v>
      </c>
      <c r="V1216" s="15" t="b">
        <v>0</v>
      </c>
      <c r="W1216" s="23"/>
      <c r="X1216" s="16"/>
      <c r="Y1216" s="24"/>
      <c r="Z1216" s="17"/>
      <c r="AA1216" s="51"/>
      <c r="AB1216" s="4"/>
      <c r="AC1216" t="str">
        <f t="shared" si="91"/>
        <v>NO</v>
      </c>
      <c r="AD1216" t="str">
        <f t="shared" si="92"/>
        <v>Material</v>
      </c>
      <c r="AE1216" t="str">
        <f t="shared" si="93"/>
        <v>+Cartridge</v>
      </c>
      <c r="AF1216" t="str">
        <f t="shared" si="94"/>
        <v>Material+Cartridge</v>
      </c>
    </row>
    <row r="1217" spans="1:32" x14ac:dyDescent="0.25">
      <c r="A1217" s="3" t="str">
        <f t="shared" ref="A1217:A1280" si="95">_xlfn.CONCAT(B1217,"-",D1217)</f>
        <v>77793-14</v>
      </c>
      <c r="B1217" s="50">
        <v>77793</v>
      </c>
      <c r="C1217" s="51" t="s">
        <v>3203</v>
      </c>
      <c r="D1217" s="50">
        <v>14</v>
      </c>
      <c r="E1217" s="52">
        <v>1</v>
      </c>
      <c r="F1217" s="53" t="s">
        <v>19</v>
      </c>
      <c r="G1217" s="53">
        <v>43521</v>
      </c>
      <c r="H1217" s="54">
        <v>0</v>
      </c>
      <c r="I1217" s="52">
        <v>4</v>
      </c>
      <c r="J1217" s="51" t="s">
        <v>27</v>
      </c>
      <c r="K1217" s="51"/>
      <c r="L1217" s="51" t="b">
        <v>0</v>
      </c>
      <c r="M1217" s="3"/>
      <c r="N1217" s="3"/>
      <c r="O1217" s="3"/>
      <c r="P1217" s="3"/>
      <c r="Q1217" s="3"/>
      <c r="R1217" s="3"/>
      <c r="S1217" s="3"/>
      <c r="T1217" s="10" t="s">
        <v>125</v>
      </c>
      <c r="U1217" s="10" t="b">
        <v>0</v>
      </c>
      <c r="V1217" s="10" t="b">
        <v>0</v>
      </c>
      <c r="W1217" s="25"/>
      <c r="X1217" s="11"/>
      <c r="Y1217" s="26"/>
      <c r="Z1217" s="12"/>
      <c r="AA1217" s="51"/>
      <c r="AB1217" s="4"/>
      <c r="AC1217" t="str">
        <f t="shared" si="91"/>
        <v>NO</v>
      </c>
      <c r="AD1217" t="str">
        <f t="shared" si="92"/>
        <v>Material</v>
      </c>
      <c r="AE1217" t="str">
        <f t="shared" si="93"/>
        <v>+Cartridge</v>
      </c>
      <c r="AF1217" t="str">
        <f t="shared" si="94"/>
        <v>Material+Cartridge</v>
      </c>
    </row>
    <row r="1218" spans="1:32" x14ac:dyDescent="0.25">
      <c r="A1218" s="13" t="str">
        <f t="shared" si="95"/>
        <v>77793-22</v>
      </c>
      <c r="B1218" s="50">
        <v>77793</v>
      </c>
      <c r="C1218" s="51" t="s">
        <v>3204</v>
      </c>
      <c r="D1218" s="50">
        <v>22</v>
      </c>
      <c r="E1218" s="52">
        <v>1</v>
      </c>
      <c r="F1218" s="53" t="s">
        <v>19</v>
      </c>
      <c r="G1218" s="53">
        <v>43521</v>
      </c>
      <c r="H1218" s="54">
        <v>14</v>
      </c>
      <c r="I1218" s="52">
        <v>4</v>
      </c>
      <c r="J1218" s="51" t="s">
        <v>27</v>
      </c>
      <c r="K1218" s="51"/>
      <c r="L1218" s="51" t="b">
        <v>0</v>
      </c>
      <c r="M1218" s="13"/>
      <c r="N1218" s="13"/>
      <c r="O1218" s="13"/>
      <c r="P1218" s="13"/>
      <c r="Q1218" s="13"/>
      <c r="R1218" s="13"/>
      <c r="S1218" s="13"/>
      <c r="T1218" s="15" t="s">
        <v>130</v>
      </c>
      <c r="U1218" s="15" t="b">
        <v>0</v>
      </c>
      <c r="V1218" s="15" t="b">
        <v>0</v>
      </c>
      <c r="W1218" s="23"/>
      <c r="X1218" s="16"/>
      <c r="Y1218" s="24"/>
      <c r="Z1218" s="17"/>
      <c r="AA1218" s="51"/>
      <c r="AB1218" s="4"/>
      <c r="AC1218" t="str">
        <f t="shared" ref="AC1218:AC1281" si="96">IF(AND(OR(N1218="yes",N1218="NA"),OR(P1218="yes",P1218="NA",P1218="Done"),OR(Q1218="yes",Q1218="NA")),"OK","NO")</f>
        <v>NO</v>
      </c>
      <c r="AD1218" t="str">
        <f t="shared" ref="AD1218:AD1281" si="97">IF(OR(N1218="",N1218="NO"),"Material","")</f>
        <v>Material</v>
      </c>
      <c r="AE1218" t="str">
        <f t="shared" ref="AE1218:AE1281" si="98">IF(OR(Q1218="",Q1218="NO"),"+Cartridge","")</f>
        <v>+Cartridge</v>
      </c>
      <c r="AF1218" t="str">
        <f t="shared" ref="AF1218:AF1281" si="99">_xlfn.CONCAT(AD1218,AE1218)</f>
        <v>Material+Cartridge</v>
      </c>
    </row>
    <row r="1219" spans="1:32" x14ac:dyDescent="0.25">
      <c r="A1219" s="3" t="str">
        <f t="shared" si="95"/>
        <v>77793-23</v>
      </c>
      <c r="B1219" s="50">
        <v>77793</v>
      </c>
      <c r="C1219" s="51" t="s">
        <v>3205</v>
      </c>
      <c r="D1219" s="50">
        <v>23</v>
      </c>
      <c r="E1219" s="52">
        <v>1</v>
      </c>
      <c r="F1219" s="53" t="s">
        <v>19</v>
      </c>
      <c r="G1219" s="53">
        <v>43521</v>
      </c>
      <c r="H1219" s="54">
        <v>14</v>
      </c>
      <c r="I1219" s="52">
        <v>4</v>
      </c>
      <c r="J1219" s="51" t="s">
        <v>27</v>
      </c>
      <c r="K1219" s="51"/>
      <c r="L1219" s="51" t="b">
        <v>0</v>
      </c>
      <c r="M1219" s="3"/>
      <c r="N1219" s="3"/>
      <c r="O1219" s="3"/>
      <c r="P1219" s="3"/>
      <c r="Q1219" s="3"/>
      <c r="R1219" s="3"/>
      <c r="S1219" s="3"/>
      <c r="T1219" s="10" t="s">
        <v>130</v>
      </c>
      <c r="U1219" s="10" t="b">
        <v>0</v>
      </c>
      <c r="V1219" s="10" t="b">
        <v>0</v>
      </c>
      <c r="W1219" s="25"/>
      <c r="X1219" s="11"/>
      <c r="Y1219" s="26"/>
      <c r="Z1219" s="12"/>
      <c r="AA1219" s="51"/>
      <c r="AB1219" s="4"/>
      <c r="AC1219" t="str">
        <f t="shared" si="96"/>
        <v>NO</v>
      </c>
      <c r="AD1219" t="str">
        <f t="shared" si="97"/>
        <v>Material</v>
      </c>
      <c r="AE1219" t="str">
        <f t="shared" si="98"/>
        <v>+Cartridge</v>
      </c>
      <c r="AF1219" t="str">
        <f t="shared" si="99"/>
        <v>Material+Cartridge</v>
      </c>
    </row>
    <row r="1220" spans="1:32" x14ac:dyDescent="0.25">
      <c r="A1220" s="13" t="str">
        <f t="shared" si="95"/>
        <v>77793-26</v>
      </c>
      <c r="B1220" s="50">
        <v>77793</v>
      </c>
      <c r="C1220" s="51" t="s">
        <v>3206</v>
      </c>
      <c r="D1220" s="50">
        <v>26</v>
      </c>
      <c r="E1220" s="52">
        <v>1</v>
      </c>
      <c r="F1220" s="53" t="s">
        <v>19</v>
      </c>
      <c r="G1220" s="53">
        <v>43521</v>
      </c>
      <c r="H1220" s="54">
        <v>17</v>
      </c>
      <c r="I1220" s="52">
        <v>4</v>
      </c>
      <c r="J1220" s="51" t="s">
        <v>27</v>
      </c>
      <c r="K1220" s="51"/>
      <c r="L1220" s="51" t="b">
        <v>0</v>
      </c>
      <c r="M1220" s="13"/>
      <c r="N1220" s="13"/>
      <c r="O1220" s="13"/>
      <c r="P1220" s="13"/>
      <c r="Q1220" s="13"/>
      <c r="R1220" s="13"/>
      <c r="S1220" s="13"/>
      <c r="T1220" s="15" t="s">
        <v>130</v>
      </c>
      <c r="U1220" s="15" t="b">
        <v>0</v>
      </c>
      <c r="V1220" s="15" t="b">
        <v>0</v>
      </c>
      <c r="W1220" s="23"/>
      <c r="X1220" s="16"/>
      <c r="Y1220" s="24"/>
      <c r="Z1220" s="17"/>
      <c r="AA1220" s="51"/>
      <c r="AB1220" s="4"/>
      <c r="AC1220" t="str">
        <f t="shared" si="96"/>
        <v>NO</v>
      </c>
      <c r="AD1220" t="str">
        <f t="shared" si="97"/>
        <v>Material</v>
      </c>
      <c r="AE1220" t="str">
        <f t="shared" si="98"/>
        <v>+Cartridge</v>
      </c>
      <c r="AF1220" t="str">
        <f t="shared" si="99"/>
        <v>Material+Cartridge</v>
      </c>
    </row>
    <row r="1221" spans="1:32" x14ac:dyDescent="0.25">
      <c r="A1221" s="3" t="str">
        <f t="shared" si="95"/>
        <v>77793-30</v>
      </c>
      <c r="B1221" s="50">
        <v>77793</v>
      </c>
      <c r="C1221" s="51" t="s">
        <v>3207</v>
      </c>
      <c r="D1221" s="50">
        <v>30</v>
      </c>
      <c r="E1221" s="52">
        <v>1</v>
      </c>
      <c r="F1221" s="53" t="s">
        <v>19</v>
      </c>
      <c r="G1221" s="53">
        <v>43521</v>
      </c>
      <c r="H1221" s="54">
        <v>39</v>
      </c>
      <c r="I1221" s="52">
        <v>4</v>
      </c>
      <c r="J1221" s="51" t="s">
        <v>27</v>
      </c>
      <c r="K1221" s="51"/>
      <c r="L1221" s="51" t="b">
        <v>0</v>
      </c>
      <c r="M1221" s="3"/>
      <c r="N1221" s="3"/>
      <c r="O1221" s="3"/>
      <c r="P1221" s="3"/>
      <c r="Q1221" s="3"/>
      <c r="R1221" s="3"/>
      <c r="S1221" s="3"/>
      <c r="T1221" s="10" t="s">
        <v>130</v>
      </c>
      <c r="U1221" s="10" t="b">
        <v>0</v>
      </c>
      <c r="V1221" s="10" t="b">
        <v>0</v>
      </c>
      <c r="W1221" s="25"/>
      <c r="X1221" s="11"/>
      <c r="Y1221" s="26"/>
      <c r="Z1221" s="12"/>
      <c r="AA1221" s="51"/>
      <c r="AB1221" s="4"/>
      <c r="AC1221" t="str">
        <f t="shared" si="96"/>
        <v>NO</v>
      </c>
      <c r="AD1221" t="str">
        <f t="shared" si="97"/>
        <v>Material</v>
      </c>
      <c r="AE1221" t="str">
        <f t="shared" si="98"/>
        <v>+Cartridge</v>
      </c>
      <c r="AF1221" t="str">
        <f t="shared" si="99"/>
        <v>Material+Cartridge</v>
      </c>
    </row>
    <row r="1222" spans="1:32" x14ac:dyDescent="0.25">
      <c r="A1222" s="13" t="str">
        <f t="shared" si="95"/>
        <v>77793-31</v>
      </c>
      <c r="B1222" s="50">
        <v>77793</v>
      </c>
      <c r="C1222" s="51" t="s">
        <v>3208</v>
      </c>
      <c r="D1222" s="50">
        <v>31</v>
      </c>
      <c r="E1222" s="52">
        <v>1</v>
      </c>
      <c r="F1222" s="53" t="s">
        <v>19</v>
      </c>
      <c r="G1222" s="53">
        <v>43521</v>
      </c>
      <c r="H1222" s="54">
        <v>40</v>
      </c>
      <c r="I1222" s="52">
        <v>4</v>
      </c>
      <c r="J1222" s="51" t="s">
        <v>27</v>
      </c>
      <c r="K1222" s="51"/>
      <c r="L1222" s="51" t="b">
        <v>0</v>
      </c>
      <c r="M1222" s="13"/>
      <c r="N1222" s="13"/>
      <c r="O1222" s="13"/>
      <c r="P1222" s="13"/>
      <c r="Q1222" s="13"/>
      <c r="R1222" s="13"/>
      <c r="S1222" s="13"/>
      <c r="T1222" s="15" t="s">
        <v>130</v>
      </c>
      <c r="U1222" s="15" t="b">
        <v>0</v>
      </c>
      <c r="V1222" s="15" t="b">
        <v>0</v>
      </c>
      <c r="W1222" s="23"/>
      <c r="X1222" s="16"/>
      <c r="Y1222" s="24"/>
      <c r="Z1222" s="17"/>
      <c r="AA1222" s="51"/>
      <c r="AB1222" s="4"/>
      <c r="AC1222" t="str">
        <f t="shared" si="96"/>
        <v>NO</v>
      </c>
      <c r="AD1222" t="str">
        <f t="shared" si="97"/>
        <v>Material</v>
      </c>
      <c r="AE1222" t="str">
        <f t="shared" si="98"/>
        <v>+Cartridge</v>
      </c>
      <c r="AF1222" t="str">
        <f t="shared" si="99"/>
        <v>Material+Cartridge</v>
      </c>
    </row>
    <row r="1223" spans="1:32" x14ac:dyDescent="0.25">
      <c r="A1223" s="3" t="str">
        <f t="shared" si="95"/>
        <v>77793-33</v>
      </c>
      <c r="B1223" s="50">
        <v>77793</v>
      </c>
      <c r="C1223" s="51" t="s">
        <v>3209</v>
      </c>
      <c r="D1223" s="50">
        <v>33</v>
      </c>
      <c r="E1223" s="52">
        <v>1</v>
      </c>
      <c r="F1223" s="53" t="s">
        <v>19</v>
      </c>
      <c r="G1223" s="53">
        <v>43521</v>
      </c>
      <c r="H1223" s="54">
        <v>12</v>
      </c>
      <c r="I1223" s="52">
        <v>4</v>
      </c>
      <c r="J1223" s="51" t="s">
        <v>27</v>
      </c>
      <c r="K1223" s="51"/>
      <c r="L1223" s="51" t="b">
        <v>0</v>
      </c>
      <c r="M1223" s="3"/>
      <c r="N1223" s="3"/>
      <c r="O1223" s="3"/>
      <c r="P1223" s="3"/>
      <c r="Q1223" s="3"/>
      <c r="R1223" s="3"/>
      <c r="S1223" s="3"/>
      <c r="T1223" s="10" t="s">
        <v>130</v>
      </c>
      <c r="U1223" s="10" t="b">
        <v>0</v>
      </c>
      <c r="V1223" s="10" t="b">
        <v>0</v>
      </c>
      <c r="W1223" s="25"/>
      <c r="X1223" s="11"/>
      <c r="Y1223" s="26"/>
      <c r="Z1223" s="12"/>
      <c r="AA1223" s="51"/>
      <c r="AB1223" s="4"/>
      <c r="AC1223" t="str">
        <f t="shared" si="96"/>
        <v>NO</v>
      </c>
      <c r="AD1223" t="str">
        <f t="shared" si="97"/>
        <v>Material</v>
      </c>
      <c r="AE1223" t="str">
        <f t="shared" si="98"/>
        <v>+Cartridge</v>
      </c>
      <c r="AF1223" t="str">
        <f t="shared" si="99"/>
        <v>Material+Cartridge</v>
      </c>
    </row>
    <row r="1224" spans="1:32" x14ac:dyDescent="0.25">
      <c r="A1224" s="13" t="str">
        <f t="shared" si="95"/>
        <v>77793-34</v>
      </c>
      <c r="B1224" s="50">
        <v>77793</v>
      </c>
      <c r="C1224" s="51" t="s">
        <v>3210</v>
      </c>
      <c r="D1224" s="50">
        <v>34</v>
      </c>
      <c r="E1224" s="52">
        <v>1</v>
      </c>
      <c r="F1224" s="53" t="s">
        <v>19</v>
      </c>
      <c r="G1224" s="53">
        <v>43521</v>
      </c>
      <c r="H1224" s="54">
        <v>12</v>
      </c>
      <c r="I1224" s="52">
        <v>4</v>
      </c>
      <c r="J1224" s="51" t="s">
        <v>27</v>
      </c>
      <c r="K1224" s="51"/>
      <c r="L1224" s="51" t="b">
        <v>0</v>
      </c>
      <c r="M1224" s="13"/>
      <c r="N1224" s="13"/>
      <c r="O1224" s="13"/>
      <c r="P1224" s="13"/>
      <c r="Q1224" s="13"/>
      <c r="R1224" s="13"/>
      <c r="S1224" s="13"/>
      <c r="T1224" s="15" t="s">
        <v>130</v>
      </c>
      <c r="U1224" s="15" t="b">
        <v>0</v>
      </c>
      <c r="V1224" s="15" t="b">
        <v>0</v>
      </c>
      <c r="W1224" s="23"/>
      <c r="X1224" s="16"/>
      <c r="Y1224" s="24"/>
      <c r="Z1224" s="17"/>
      <c r="AA1224" s="51"/>
      <c r="AB1224" s="4"/>
      <c r="AC1224" t="str">
        <f t="shared" si="96"/>
        <v>NO</v>
      </c>
      <c r="AD1224" t="str">
        <f t="shared" si="97"/>
        <v>Material</v>
      </c>
      <c r="AE1224" t="str">
        <f t="shared" si="98"/>
        <v>+Cartridge</v>
      </c>
      <c r="AF1224" t="str">
        <f t="shared" si="99"/>
        <v>Material+Cartridge</v>
      </c>
    </row>
    <row r="1225" spans="1:32" x14ac:dyDescent="0.25">
      <c r="A1225" s="3" t="str">
        <f t="shared" si="95"/>
        <v>77793-35</v>
      </c>
      <c r="B1225" s="50">
        <v>77793</v>
      </c>
      <c r="C1225" s="51" t="s">
        <v>3211</v>
      </c>
      <c r="D1225" s="50">
        <v>35</v>
      </c>
      <c r="E1225" s="52">
        <v>1</v>
      </c>
      <c r="F1225" s="53" t="s">
        <v>19</v>
      </c>
      <c r="G1225" s="53">
        <v>43521</v>
      </c>
      <c r="H1225" s="54">
        <v>12</v>
      </c>
      <c r="I1225" s="52">
        <v>4</v>
      </c>
      <c r="J1225" s="51" t="s">
        <v>27</v>
      </c>
      <c r="K1225" s="51"/>
      <c r="L1225" s="51" t="b">
        <v>0</v>
      </c>
      <c r="M1225" s="3"/>
      <c r="N1225" s="3"/>
      <c r="O1225" s="3"/>
      <c r="P1225" s="3"/>
      <c r="Q1225" s="3"/>
      <c r="R1225" s="3"/>
      <c r="S1225" s="3"/>
      <c r="T1225" s="10" t="s">
        <v>130</v>
      </c>
      <c r="U1225" s="10" t="b">
        <v>0</v>
      </c>
      <c r="V1225" s="10" t="b">
        <v>0</v>
      </c>
      <c r="W1225" s="25"/>
      <c r="X1225" s="11"/>
      <c r="Y1225" s="26"/>
      <c r="Z1225" s="12"/>
      <c r="AA1225" s="51"/>
      <c r="AB1225" s="4"/>
      <c r="AC1225" t="str">
        <f t="shared" si="96"/>
        <v>NO</v>
      </c>
      <c r="AD1225" t="str">
        <f t="shared" si="97"/>
        <v>Material</v>
      </c>
      <c r="AE1225" t="str">
        <f t="shared" si="98"/>
        <v>+Cartridge</v>
      </c>
      <c r="AF1225" t="str">
        <f t="shared" si="99"/>
        <v>Material+Cartridge</v>
      </c>
    </row>
    <row r="1226" spans="1:32" x14ac:dyDescent="0.25">
      <c r="A1226" s="13" t="str">
        <f t="shared" si="95"/>
        <v>77793-36</v>
      </c>
      <c r="B1226" s="50">
        <v>77793</v>
      </c>
      <c r="C1226" s="51" t="s">
        <v>3212</v>
      </c>
      <c r="D1226" s="50">
        <v>36</v>
      </c>
      <c r="E1226" s="52">
        <v>1</v>
      </c>
      <c r="F1226" s="53" t="s">
        <v>19</v>
      </c>
      <c r="G1226" s="53">
        <v>43521</v>
      </c>
      <c r="H1226" s="54">
        <v>12</v>
      </c>
      <c r="I1226" s="52">
        <v>4</v>
      </c>
      <c r="J1226" s="51" t="s">
        <v>27</v>
      </c>
      <c r="K1226" s="51"/>
      <c r="L1226" s="51" t="b">
        <v>0</v>
      </c>
      <c r="M1226" s="13"/>
      <c r="N1226" s="13"/>
      <c r="O1226" s="13"/>
      <c r="P1226" s="13"/>
      <c r="Q1226" s="13"/>
      <c r="R1226" s="13"/>
      <c r="S1226" s="13"/>
      <c r="T1226" s="15" t="s">
        <v>130</v>
      </c>
      <c r="U1226" s="15" t="b">
        <v>0</v>
      </c>
      <c r="V1226" s="15" t="b">
        <v>0</v>
      </c>
      <c r="W1226" s="23"/>
      <c r="X1226" s="16"/>
      <c r="Y1226" s="24"/>
      <c r="Z1226" s="17"/>
      <c r="AA1226" s="51"/>
      <c r="AB1226" s="4"/>
      <c r="AC1226" t="str">
        <f t="shared" si="96"/>
        <v>NO</v>
      </c>
      <c r="AD1226" t="str">
        <f t="shared" si="97"/>
        <v>Material</v>
      </c>
      <c r="AE1226" t="str">
        <f t="shared" si="98"/>
        <v>+Cartridge</v>
      </c>
      <c r="AF1226" t="str">
        <f t="shared" si="99"/>
        <v>Material+Cartridge</v>
      </c>
    </row>
    <row r="1227" spans="1:32" x14ac:dyDescent="0.25">
      <c r="A1227" s="3" t="str">
        <f t="shared" si="95"/>
        <v>77793-37</v>
      </c>
      <c r="B1227" s="50">
        <v>77793</v>
      </c>
      <c r="C1227" s="51" t="s">
        <v>3213</v>
      </c>
      <c r="D1227" s="50">
        <v>37</v>
      </c>
      <c r="E1227" s="52">
        <v>1</v>
      </c>
      <c r="F1227" s="53" t="s">
        <v>19</v>
      </c>
      <c r="G1227" s="53">
        <v>43521</v>
      </c>
      <c r="H1227" s="54">
        <v>17</v>
      </c>
      <c r="I1227" s="52">
        <v>4</v>
      </c>
      <c r="J1227" s="51" t="s">
        <v>27</v>
      </c>
      <c r="K1227" s="51"/>
      <c r="L1227" s="51" t="b">
        <v>0</v>
      </c>
      <c r="M1227" s="3"/>
      <c r="N1227" s="3"/>
      <c r="O1227" s="3"/>
      <c r="P1227" s="3"/>
      <c r="Q1227" s="3"/>
      <c r="R1227" s="3"/>
      <c r="S1227" s="3"/>
      <c r="T1227" s="10" t="s">
        <v>130</v>
      </c>
      <c r="U1227" s="10" t="b">
        <v>0</v>
      </c>
      <c r="V1227" s="10" t="b">
        <v>0</v>
      </c>
      <c r="W1227" s="25"/>
      <c r="X1227" s="11"/>
      <c r="Y1227" s="26"/>
      <c r="Z1227" s="12"/>
      <c r="AA1227" s="51"/>
      <c r="AB1227" s="4"/>
      <c r="AC1227" t="str">
        <f t="shared" si="96"/>
        <v>NO</v>
      </c>
      <c r="AD1227" t="str">
        <f t="shared" si="97"/>
        <v>Material</v>
      </c>
      <c r="AE1227" t="str">
        <f t="shared" si="98"/>
        <v>+Cartridge</v>
      </c>
      <c r="AF1227" t="str">
        <f t="shared" si="99"/>
        <v>Material+Cartridge</v>
      </c>
    </row>
    <row r="1228" spans="1:32" x14ac:dyDescent="0.25">
      <c r="A1228" s="13" t="str">
        <f t="shared" si="95"/>
        <v>77806-1</v>
      </c>
      <c r="B1228" s="50">
        <v>77806</v>
      </c>
      <c r="C1228" s="51" t="s">
        <v>405</v>
      </c>
      <c r="D1228" s="50">
        <v>1</v>
      </c>
      <c r="E1228" s="52">
        <v>1</v>
      </c>
      <c r="F1228" s="53" t="s">
        <v>0</v>
      </c>
      <c r="G1228" s="53">
        <v>43510</v>
      </c>
      <c r="H1228" s="54">
        <v>1</v>
      </c>
      <c r="I1228" s="52">
        <v>12</v>
      </c>
      <c r="J1228" s="51" t="s">
        <v>27</v>
      </c>
      <c r="K1228" s="51"/>
      <c r="L1228" s="51" t="b">
        <v>0</v>
      </c>
      <c r="M1228" s="13"/>
      <c r="N1228" s="13"/>
      <c r="O1228" s="13"/>
      <c r="P1228" s="13"/>
      <c r="Q1228" s="13"/>
      <c r="R1228" s="13"/>
      <c r="S1228" s="13"/>
      <c r="T1228" s="15" t="s">
        <v>130</v>
      </c>
      <c r="U1228" s="15" t="b">
        <v>0</v>
      </c>
      <c r="V1228" s="15" t="b">
        <v>0</v>
      </c>
      <c r="W1228" s="23"/>
      <c r="X1228" s="16"/>
      <c r="Y1228" s="24"/>
      <c r="Z1228" s="17" t="s">
        <v>244</v>
      </c>
      <c r="AA1228" s="51"/>
      <c r="AB1228" s="4"/>
      <c r="AC1228" t="str">
        <f t="shared" si="96"/>
        <v>NO</v>
      </c>
      <c r="AD1228" t="str">
        <f t="shared" si="97"/>
        <v>Material</v>
      </c>
      <c r="AE1228" t="str">
        <f t="shared" si="98"/>
        <v>+Cartridge</v>
      </c>
      <c r="AF1228" t="str">
        <f t="shared" si="99"/>
        <v>Material+Cartridge</v>
      </c>
    </row>
    <row r="1229" spans="1:32" x14ac:dyDescent="0.25">
      <c r="A1229" s="3" t="str">
        <f t="shared" si="95"/>
        <v>77808-1</v>
      </c>
      <c r="B1229" s="50">
        <v>77808</v>
      </c>
      <c r="C1229" s="51" t="s">
        <v>386</v>
      </c>
      <c r="D1229" s="50">
        <v>1</v>
      </c>
      <c r="E1229" s="52">
        <v>1</v>
      </c>
      <c r="F1229" s="53" t="s">
        <v>18</v>
      </c>
      <c r="G1229" s="53">
        <v>43500</v>
      </c>
      <c r="H1229" s="54">
        <v>1</v>
      </c>
      <c r="I1229" s="52">
        <v>18</v>
      </c>
      <c r="J1229" s="51" t="s">
        <v>1536</v>
      </c>
      <c r="K1229" s="51"/>
      <c r="L1229" s="51" t="b">
        <v>0</v>
      </c>
      <c r="M1229" s="3"/>
      <c r="N1229" s="3" t="s">
        <v>126</v>
      </c>
      <c r="O1229" s="3" t="s">
        <v>143</v>
      </c>
      <c r="P1229" s="3" t="s">
        <v>143</v>
      </c>
      <c r="Q1229" s="3" t="s">
        <v>143</v>
      </c>
      <c r="R1229" s="3"/>
      <c r="S1229" s="3" t="s">
        <v>126</v>
      </c>
      <c r="T1229" s="10" t="s">
        <v>126</v>
      </c>
      <c r="U1229" s="10" t="b">
        <v>1</v>
      </c>
      <c r="V1229" s="10" t="b">
        <v>0</v>
      </c>
      <c r="W1229" s="25">
        <v>43496.38894675926</v>
      </c>
      <c r="X1229" s="11">
        <v>18</v>
      </c>
      <c r="Y1229" s="26">
        <v>43494</v>
      </c>
      <c r="Z1229" s="26" t="s">
        <v>249</v>
      </c>
      <c r="AA1229" s="51"/>
      <c r="AB1229" s="4"/>
      <c r="AC1229" t="str">
        <f t="shared" si="96"/>
        <v>NO</v>
      </c>
      <c r="AD1229" t="str">
        <f t="shared" si="97"/>
        <v/>
      </c>
      <c r="AE1229" t="str">
        <f t="shared" si="98"/>
        <v/>
      </c>
      <c r="AF1229" t="str">
        <f t="shared" si="99"/>
        <v/>
      </c>
    </row>
    <row r="1230" spans="1:32" x14ac:dyDescent="0.25">
      <c r="A1230" s="13" t="str">
        <f t="shared" si="95"/>
        <v>77808-2</v>
      </c>
      <c r="B1230" s="50">
        <v>77808</v>
      </c>
      <c r="C1230" s="51" t="s">
        <v>386</v>
      </c>
      <c r="D1230" s="50">
        <v>2</v>
      </c>
      <c r="E1230" s="52">
        <v>1</v>
      </c>
      <c r="F1230" s="53" t="s">
        <v>18</v>
      </c>
      <c r="G1230" s="53">
        <v>43500</v>
      </c>
      <c r="H1230" s="54">
        <v>1</v>
      </c>
      <c r="I1230" s="52">
        <v>18</v>
      </c>
      <c r="J1230" s="51" t="s">
        <v>1536</v>
      </c>
      <c r="K1230" s="51"/>
      <c r="L1230" s="51" t="b">
        <v>0</v>
      </c>
      <c r="M1230" s="13"/>
      <c r="N1230" s="13"/>
      <c r="O1230" s="13"/>
      <c r="P1230" s="13"/>
      <c r="Q1230" s="13"/>
      <c r="R1230" s="13"/>
      <c r="S1230" s="13"/>
      <c r="T1230" s="15" t="s">
        <v>126</v>
      </c>
      <c r="U1230" s="15" t="b">
        <v>1</v>
      </c>
      <c r="V1230" s="15" t="b">
        <v>0</v>
      </c>
      <c r="W1230" s="23">
        <v>43496.388935185183</v>
      </c>
      <c r="X1230" s="16"/>
      <c r="Y1230" s="24"/>
      <c r="Z1230" s="17" t="s">
        <v>282</v>
      </c>
      <c r="AA1230" s="51"/>
      <c r="AB1230" s="4"/>
      <c r="AC1230" t="str">
        <f t="shared" si="96"/>
        <v>NO</v>
      </c>
      <c r="AD1230" t="str">
        <f t="shared" si="97"/>
        <v>Material</v>
      </c>
      <c r="AE1230" t="str">
        <f t="shared" si="98"/>
        <v>+Cartridge</v>
      </c>
      <c r="AF1230" t="str">
        <f t="shared" si="99"/>
        <v>Material+Cartridge</v>
      </c>
    </row>
    <row r="1231" spans="1:32" x14ac:dyDescent="0.25">
      <c r="A1231" s="3" t="str">
        <f t="shared" si="95"/>
        <v>77833-1</v>
      </c>
      <c r="B1231" s="50">
        <v>77833</v>
      </c>
      <c r="C1231" s="51" t="s">
        <v>3080</v>
      </c>
      <c r="D1231" s="50">
        <v>1</v>
      </c>
      <c r="E1231" s="52">
        <v>1</v>
      </c>
      <c r="F1231" s="53" t="s">
        <v>18</v>
      </c>
      <c r="G1231" s="53">
        <v>43521</v>
      </c>
      <c r="H1231" s="54">
        <v>1</v>
      </c>
      <c r="I1231" s="52">
        <v>12</v>
      </c>
      <c r="J1231" s="51" t="s">
        <v>27</v>
      </c>
      <c r="K1231" s="51"/>
      <c r="L1231" s="51" t="b">
        <v>0</v>
      </c>
      <c r="M1231" s="3"/>
      <c r="N1231" s="3"/>
      <c r="O1231" s="3"/>
      <c r="P1231" s="3"/>
      <c r="Q1231" s="3"/>
      <c r="R1231" s="3"/>
      <c r="S1231" s="3"/>
      <c r="T1231" s="10" t="s">
        <v>125</v>
      </c>
      <c r="U1231" s="10" t="b">
        <v>0</v>
      </c>
      <c r="V1231" s="10" t="b">
        <v>0</v>
      </c>
      <c r="W1231" s="25"/>
      <c r="X1231" s="11"/>
      <c r="Y1231" s="26"/>
      <c r="Z1231" s="12"/>
      <c r="AA1231" s="51"/>
      <c r="AB1231" s="4"/>
      <c r="AC1231" t="str">
        <f t="shared" si="96"/>
        <v>NO</v>
      </c>
      <c r="AD1231" t="str">
        <f t="shared" si="97"/>
        <v>Material</v>
      </c>
      <c r="AE1231" t="str">
        <f t="shared" si="98"/>
        <v>+Cartridge</v>
      </c>
      <c r="AF1231" t="str">
        <f t="shared" si="99"/>
        <v>Material+Cartridge</v>
      </c>
    </row>
    <row r="1232" spans="1:32" x14ac:dyDescent="0.25">
      <c r="A1232" s="13" t="str">
        <f t="shared" si="95"/>
        <v>77833-2</v>
      </c>
      <c r="B1232" s="50">
        <v>77833</v>
      </c>
      <c r="C1232" s="51" t="s">
        <v>288</v>
      </c>
      <c r="D1232" s="50">
        <v>2</v>
      </c>
      <c r="E1232" s="52">
        <v>1</v>
      </c>
      <c r="F1232" s="53" t="s">
        <v>18</v>
      </c>
      <c r="G1232" s="53">
        <v>43521</v>
      </c>
      <c r="H1232" s="54">
        <v>1</v>
      </c>
      <c r="I1232" s="52">
        <v>12</v>
      </c>
      <c r="J1232" s="51" t="s">
        <v>27</v>
      </c>
      <c r="K1232" s="51"/>
      <c r="L1232" s="51" t="b">
        <v>0</v>
      </c>
      <c r="M1232" s="13"/>
      <c r="N1232" s="13"/>
      <c r="O1232" s="13"/>
      <c r="P1232" s="13"/>
      <c r="Q1232" s="13"/>
      <c r="R1232" s="13"/>
      <c r="S1232" s="13"/>
      <c r="T1232" s="15" t="s">
        <v>125</v>
      </c>
      <c r="U1232" s="15" t="b">
        <v>0</v>
      </c>
      <c r="V1232" s="15" t="b">
        <v>0</v>
      </c>
      <c r="W1232" s="23"/>
      <c r="X1232" s="16"/>
      <c r="Y1232" s="24"/>
      <c r="Z1232" s="17"/>
      <c r="AA1232" s="51"/>
      <c r="AB1232" s="4"/>
      <c r="AC1232" t="str">
        <f t="shared" si="96"/>
        <v>NO</v>
      </c>
      <c r="AD1232" t="str">
        <f t="shared" si="97"/>
        <v>Material</v>
      </c>
      <c r="AE1232" t="str">
        <f t="shared" si="98"/>
        <v>+Cartridge</v>
      </c>
      <c r="AF1232" t="str">
        <f t="shared" si="99"/>
        <v>Material+Cartridge</v>
      </c>
    </row>
    <row r="1233" spans="1:32" x14ac:dyDescent="0.25">
      <c r="A1233" s="3" t="str">
        <f t="shared" si="95"/>
        <v>77840-1</v>
      </c>
      <c r="B1233" s="50">
        <v>77840</v>
      </c>
      <c r="C1233" s="51" t="s">
        <v>154</v>
      </c>
      <c r="D1233" s="50">
        <v>1</v>
      </c>
      <c r="E1233" s="52">
        <v>1</v>
      </c>
      <c r="F1233" s="53" t="s">
        <v>19</v>
      </c>
      <c r="G1233" s="53">
        <v>43511</v>
      </c>
      <c r="H1233" s="54">
        <v>1</v>
      </c>
      <c r="I1233" s="52">
        <v>12</v>
      </c>
      <c r="J1233" s="51" t="s">
        <v>20</v>
      </c>
      <c r="K1233" s="51"/>
      <c r="L1233" s="51" t="b">
        <v>0</v>
      </c>
      <c r="M1233" s="3"/>
      <c r="N1233" s="3"/>
      <c r="O1233" s="3"/>
      <c r="P1233" s="3"/>
      <c r="Q1233" s="3"/>
      <c r="R1233" s="3"/>
      <c r="S1233" s="3"/>
      <c r="T1233" s="10" t="s">
        <v>130</v>
      </c>
      <c r="U1233" s="10" t="b">
        <v>0</v>
      </c>
      <c r="V1233" s="10" t="b">
        <v>0</v>
      </c>
      <c r="W1233" s="25"/>
      <c r="X1233" s="11"/>
      <c r="Y1233" s="26"/>
      <c r="Z1233" s="26"/>
      <c r="AA1233" s="51"/>
      <c r="AB1233" s="4"/>
      <c r="AC1233" t="str">
        <f t="shared" si="96"/>
        <v>NO</v>
      </c>
      <c r="AD1233" t="str">
        <f t="shared" si="97"/>
        <v>Material</v>
      </c>
      <c r="AE1233" t="str">
        <f t="shared" si="98"/>
        <v>+Cartridge</v>
      </c>
      <c r="AF1233" t="str">
        <f t="shared" si="99"/>
        <v>Material+Cartridge</v>
      </c>
    </row>
    <row r="1234" spans="1:32" x14ac:dyDescent="0.25">
      <c r="A1234" s="13" t="str">
        <f t="shared" si="95"/>
        <v>77853-1</v>
      </c>
      <c r="B1234" s="50">
        <v>77853</v>
      </c>
      <c r="C1234" s="51" t="s">
        <v>139</v>
      </c>
      <c r="D1234" s="50">
        <v>1</v>
      </c>
      <c r="E1234" s="52">
        <v>1</v>
      </c>
      <c r="F1234" s="53" t="s">
        <v>19</v>
      </c>
      <c r="G1234" s="53">
        <v>43523</v>
      </c>
      <c r="H1234" s="54">
        <v>1</v>
      </c>
      <c r="I1234" s="52">
        <v>4</v>
      </c>
      <c r="J1234" s="51" t="s">
        <v>27</v>
      </c>
      <c r="K1234" s="51"/>
      <c r="L1234" s="51" t="b">
        <v>0</v>
      </c>
      <c r="M1234" s="13"/>
      <c r="N1234" s="13"/>
      <c r="O1234" s="13"/>
      <c r="P1234" s="13"/>
      <c r="Q1234" s="13" t="s">
        <v>125</v>
      </c>
      <c r="R1234" s="13"/>
      <c r="S1234" s="13"/>
      <c r="T1234" s="15" t="s">
        <v>130</v>
      </c>
      <c r="U1234" s="15" t="b">
        <v>0</v>
      </c>
      <c r="V1234" s="15" t="b">
        <v>0</v>
      </c>
      <c r="W1234" s="23"/>
      <c r="X1234" s="16"/>
      <c r="Y1234" s="24"/>
      <c r="Z1234" s="24"/>
      <c r="AA1234" s="51"/>
      <c r="AB1234" s="4"/>
      <c r="AC1234" t="str">
        <f t="shared" si="96"/>
        <v>NO</v>
      </c>
      <c r="AD1234" t="str">
        <f t="shared" si="97"/>
        <v>Material</v>
      </c>
      <c r="AE1234" t="str">
        <f t="shared" si="98"/>
        <v/>
      </c>
      <c r="AF1234" t="str">
        <f t="shared" si="99"/>
        <v>Material</v>
      </c>
    </row>
    <row r="1235" spans="1:32" x14ac:dyDescent="0.25">
      <c r="A1235" s="3" t="str">
        <f t="shared" si="95"/>
        <v>77853-2</v>
      </c>
      <c r="B1235" s="50">
        <v>77853</v>
      </c>
      <c r="C1235" s="51" t="s">
        <v>138</v>
      </c>
      <c r="D1235" s="50">
        <v>2</v>
      </c>
      <c r="E1235" s="52">
        <v>1</v>
      </c>
      <c r="F1235" s="53" t="s">
        <v>19</v>
      </c>
      <c r="G1235" s="53">
        <v>43523</v>
      </c>
      <c r="H1235" s="54">
        <v>1</v>
      </c>
      <c r="I1235" s="52">
        <v>4</v>
      </c>
      <c r="J1235" s="51" t="s">
        <v>27</v>
      </c>
      <c r="K1235" s="51"/>
      <c r="L1235" s="51" t="b">
        <v>0</v>
      </c>
      <c r="M1235" s="3"/>
      <c r="N1235" s="3"/>
      <c r="O1235" s="3"/>
      <c r="P1235" s="3"/>
      <c r="Q1235" s="3" t="s">
        <v>125</v>
      </c>
      <c r="R1235" s="3"/>
      <c r="S1235" s="3"/>
      <c r="T1235" s="10" t="s">
        <v>130</v>
      </c>
      <c r="U1235" s="10" t="b">
        <v>0</v>
      </c>
      <c r="V1235" s="10" t="b">
        <v>0</v>
      </c>
      <c r="W1235" s="25"/>
      <c r="X1235" s="11"/>
      <c r="Y1235" s="26"/>
      <c r="Z1235" s="26"/>
      <c r="AA1235" s="51"/>
      <c r="AB1235" s="4"/>
      <c r="AC1235" t="str">
        <f t="shared" si="96"/>
        <v>NO</v>
      </c>
      <c r="AD1235" t="str">
        <f t="shared" si="97"/>
        <v>Material</v>
      </c>
      <c r="AE1235" t="str">
        <f t="shared" si="98"/>
        <v/>
      </c>
      <c r="AF1235" t="str">
        <f t="shared" si="99"/>
        <v>Material</v>
      </c>
    </row>
    <row r="1236" spans="1:32" x14ac:dyDescent="0.25">
      <c r="A1236" s="13" t="str">
        <f t="shared" si="95"/>
        <v>77853-3</v>
      </c>
      <c r="B1236" s="50">
        <v>77853</v>
      </c>
      <c r="C1236" s="51" t="s">
        <v>401</v>
      </c>
      <c r="D1236" s="50">
        <v>3</v>
      </c>
      <c r="E1236" s="52">
        <v>1</v>
      </c>
      <c r="F1236" s="53" t="s">
        <v>19</v>
      </c>
      <c r="G1236" s="53">
        <v>43523</v>
      </c>
      <c r="H1236" s="54">
        <v>1</v>
      </c>
      <c r="I1236" s="52">
        <v>4</v>
      </c>
      <c r="J1236" s="51" t="s">
        <v>27</v>
      </c>
      <c r="K1236" s="51"/>
      <c r="L1236" s="51" t="b">
        <v>0</v>
      </c>
      <c r="M1236" s="13"/>
      <c r="N1236" s="13"/>
      <c r="O1236" s="13"/>
      <c r="P1236" s="13"/>
      <c r="Q1236" s="13" t="s">
        <v>125</v>
      </c>
      <c r="R1236" s="13"/>
      <c r="S1236" s="13"/>
      <c r="T1236" s="15" t="s">
        <v>130</v>
      </c>
      <c r="U1236" s="15" t="b">
        <v>0</v>
      </c>
      <c r="V1236" s="15" t="b">
        <v>0</v>
      </c>
      <c r="W1236" s="23"/>
      <c r="X1236" s="16"/>
      <c r="Y1236" s="24"/>
      <c r="Z1236" s="24"/>
      <c r="AA1236" s="51"/>
      <c r="AB1236" s="4"/>
      <c r="AC1236" t="str">
        <f t="shared" si="96"/>
        <v>NO</v>
      </c>
      <c r="AD1236" t="str">
        <f t="shared" si="97"/>
        <v>Material</v>
      </c>
      <c r="AE1236" t="str">
        <f t="shared" si="98"/>
        <v/>
      </c>
      <c r="AF1236" t="str">
        <f t="shared" si="99"/>
        <v>Material</v>
      </c>
    </row>
    <row r="1237" spans="1:32" x14ac:dyDescent="0.25">
      <c r="A1237" s="3" t="str">
        <f t="shared" si="95"/>
        <v>77853-4</v>
      </c>
      <c r="B1237" s="50">
        <v>77853</v>
      </c>
      <c r="C1237" s="51" t="s">
        <v>139</v>
      </c>
      <c r="D1237" s="50">
        <v>4</v>
      </c>
      <c r="E1237" s="52">
        <v>1</v>
      </c>
      <c r="F1237" s="53" t="s">
        <v>19</v>
      </c>
      <c r="G1237" s="53">
        <v>43523</v>
      </c>
      <c r="H1237" s="54">
        <v>1</v>
      </c>
      <c r="I1237" s="52">
        <v>4</v>
      </c>
      <c r="J1237" s="51" t="s">
        <v>27</v>
      </c>
      <c r="K1237" s="51"/>
      <c r="L1237" s="51" t="b">
        <v>0</v>
      </c>
      <c r="M1237" s="3"/>
      <c r="N1237" s="3"/>
      <c r="O1237" s="3"/>
      <c r="P1237" s="3"/>
      <c r="Q1237" s="3" t="s">
        <v>125</v>
      </c>
      <c r="R1237" s="3"/>
      <c r="S1237" s="3"/>
      <c r="T1237" s="10" t="s">
        <v>130</v>
      </c>
      <c r="U1237" s="10" t="b">
        <v>0</v>
      </c>
      <c r="V1237" s="10" t="b">
        <v>0</v>
      </c>
      <c r="W1237" s="25"/>
      <c r="X1237" s="11"/>
      <c r="Y1237" s="26"/>
      <c r="Z1237" s="26"/>
      <c r="AA1237" s="51"/>
      <c r="AB1237" s="4"/>
      <c r="AC1237" t="str">
        <f t="shared" si="96"/>
        <v>NO</v>
      </c>
      <c r="AD1237" t="str">
        <f t="shared" si="97"/>
        <v>Material</v>
      </c>
      <c r="AE1237" t="str">
        <f t="shared" si="98"/>
        <v/>
      </c>
      <c r="AF1237" t="str">
        <f t="shared" si="99"/>
        <v>Material</v>
      </c>
    </row>
    <row r="1238" spans="1:32" x14ac:dyDescent="0.25">
      <c r="A1238" s="13" t="str">
        <f t="shared" si="95"/>
        <v>77853-5</v>
      </c>
      <c r="B1238" s="50">
        <v>77853</v>
      </c>
      <c r="C1238" s="51" t="s">
        <v>138</v>
      </c>
      <c r="D1238" s="50">
        <v>5</v>
      </c>
      <c r="E1238" s="52">
        <v>1</v>
      </c>
      <c r="F1238" s="53" t="s">
        <v>19</v>
      </c>
      <c r="G1238" s="53">
        <v>43523</v>
      </c>
      <c r="H1238" s="54">
        <v>1</v>
      </c>
      <c r="I1238" s="52">
        <v>4</v>
      </c>
      <c r="J1238" s="51" t="s">
        <v>27</v>
      </c>
      <c r="K1238" s="51"/>
      <c r="L1238" s="51" t="b">
        <v>0</v>
      </c>
      <c r="M1238" s="13"/>
      <c r="N1238" s="13"/>
      <c r="O1238" s="13"/>
      <c r="P1238" s="13"/>
      <c r="Q1238" s="13" t="s">
        <v>125</v>
      </c>
      <c r="R1238" s="13"/>
      <c r="S1238" s="13"/>
      <c r="T1238" s="15" t="s">
        <v>130</v>
      </c>
      <c r="U1238" s="15" t="b">
        <v>0</v>
      </c>
      <c r="V1238" s="15" t="b">
        <v>0</v>
      </c>
      <c r="W1238" s="23"/>
      <c r="X1238" s="16"/>
      <c r="Y1238" s="24"/>
      <c r="Z1238" s="24"/>
      <c r="AA1238" s="51"/>
      <c r="AB1238" s="4"/>
      <c r="AC1238" t="str">
        <f t="shared" si="96"/>
        <v>NO</v>
      </c>
      <c r="AD1238" t="str">
        <f t="shared" si="97"/>
        <v>Material</v>
      </c>
      <c r="AE1238" t="str">
        <f t="shared" si="98"/>
        <v/>
      </c>
      <c r="AF1238" t="str">
        <f t="shared" si="99"/>
        <v>Material</v>
      </c>
    </row>
    <row r="1239" spans="1:32" x14ac:dyDescent="0.25">
      <c r="A1239" s="3" t="str">
        <f t="shared" si="95"/>
        <v>77854-10</v>
      </c>
      <c r="B1239" s="50">
        <v>77854</v>
      </c>
      <c r="C1239" s="51" t="s">
        <v>3214</v>
      </c>
      <c r="D1239" s="50">
        <v>10</v>
      </c>
      <c r="E1239" s="52">
        <v>1</v>
      </c>
      <c r="F1239" s="53" t="s">
        <v>19</v>
      </c>
      <c r="G1239" s="53">
        <v>43523</v>
      </c>
      <c r="H1239" s="54">
        <v>3</v>
      </c>
      <c r="I1239" s="52">
        <v>7</v>
      </c>
      <c r="J1239" s="51" t="s">
        <v>27</v>
      </c>
      <c r="K1239" s="51"/>
      <c r="L1239" s="51" t="b">
        <v>0</v>
      </c>
      <c r="M1239" s="3"/>
      <c r="N1239" s="3"/>
      <c r="O1239" s="3"/>
      <c r="P1239" s="3"/>
      <c r="Q1239" s="3"/>
      <c r="R1239" s="3"/>
      <c r="S1239" s="3"/>
      <c r="T1239" s="10" t="s">
        <v>125</v>
      </c>
      <c r="U1239" s="10" t="b">
        <v>0</v>
      </c>
      <c r="V1239" s="10" t="b">
        <v>0</v>
      </c>
      <c r="W1239" s="25"/>
      <c r="X1239" s="11"/>
      <c r="Y1239" s="26"/>
      <c r="Z1239" s="26"/>
      <c r="AA1239" s="51"/>
      <c r="AB1239" s="4"/>
      <c r="AC1239" t="str">
        <f t="shared" si="96"/>
        <v>NO</v>
      </c>
      <c r="AD1239" t="str">
        <f t="shared" si="97"/>
        <v>Material</v>
      </c>
      <c r="AE1239" t="str">
        <f t="shared" si="98"/>
        <v>+Cartridge</v>
      </c>
      <c r="AF1239" t="str">
        <f t="shared" si="99"/>
        <v>Material+Cartridge</v>
      </c>
    </row>
    <row r="1240" spans="1:32" x14ac:dyDescent="0.25">
      <c r="A1240" s="13" t="str">
        <f t="shared" si="95"/>
        <v>77854-1</v>
      </c>
      <c r="B1240" s="50">
        <v>77854</v>
      </c>
      <c r="C1240" s="51" t="s">
        <v>155</v>
      </c>
      <c r="D1240" s="50">
        <v>1</v>
      </c>
      <c r="E1240" s="52">
        <v>1</v>
      </c>
      <c r="F1240" s="53" t="s">
        <v>19</v>
      </c>
      <c r="G1240" s="53">
        <v>43523</v>
      </c>
      <c r="H1240" s="54">
        <v>1</v>
      </c>
      <c r="I1240" s="52">
        <v>7</v>
      </c>
      <c r="J1240" s="51" t="s">
        <v>27</v>
      </c>
      <c r="K1240" s="51"/>
      <c r="L1240" s="51" t="b">
        <v>0</v>
      </c>
      <c r="M1240" s="13"/>
      <c r="N1240" s="13"/>
      <c r="O1240" s="13"/>
      <c r="P1240" s="13"/>
      <c r="Q1240" s="13"/>
      <c r="R1240" s="13"/>
      <c r="S1240" s="13"/>
      <c r="T1240" s="15" t="s">
        <v>125</v>
      </c>
      <c r="U1240" s="15" t="b">
        <v>0</v>
      </c>
      <c r="V1240" s="15" t="b">
        <v>0</v>
      </c>
      <c r="W1240" s="23"/>
      <c r="X1240" s="16"/>
      <c r="Y1240" s="24"/>
      <c r="Z1240" s="24"/>
      <c r="AA1240" s="51"/>
      <c r="AB1240" s="4"/>
      <c r="AC1240" t="str">
        <f t="shared" si="96"/>
        <v>NO</v>
      </c>
      <c r="AD1240" t="str">
        <f t="shared" si="97"/>
        <v>Material</v>
      </c>
      <c r="AE1240" t="str">
        <f t="shared" si="98"/>
        <v>+Cartridge</v>
      </c>
      <c r="AF1240" t="str">
        <f t="shared" si="99"/>
        <v>Material+Cartridge</v>
      </c>
    </row>
    <row r="1241" spans="1:32" x14ac:dyDescent="0.25">
      <c r="A1241" s="3" t="str">
        <f t="shared" si="95"/>
        <v>77854-12</v>
      </c>
      <c r="B1241" s="50">
        <v>77854</v>
      </c>
      <c r="C1241" s="51" t="s">
        <v>3215</v>
      </c>
      <c r="D1241" s="50">
        <v>12</v>
      </c>
      <c r="E1241" s="52">
        <v>1</v>
      </c>
      <c r="F1241" s="53" t="s">
        <v>19</v>
      </c>
      <c r="G1241" s="53">
        <v>43523</v>
      </c>
      <c r="H1241" s="54">
        <v>1</v>
      </c>
      <c r="I1241" s="52">
        <v>7</v>
      </c>
      <c r="J1241" s="51" t="s">
        <v>27</v>
      </c>
      <c r="K1241" s="51"/>
      <c r="L1241" s="51" t="b">
        <v>0</v>
      </c>
      <c r="M1241" s="3"/>
      <c r="N1241" s="3"/>
      <c r="O1241" s="3"/>
      <c r="P1241" s="3"/>
      <c r="Q1241" s="3" t="s">
        <v>125</v>
      </c>
      <c r="R1241" s="3"/>
      <c r="S1241" s="3"/>
      <c r="T1241" s="10" t="s">
        <v>125</v>
      </c>
      <c r="U1241" s="10" t="b">
        <v>0</v>
      </c>
      <c r="V1241" s="10" t="b">
        <v>0</v>
      </c>
      <c r="W1241" s="25"/>
      <c r="X1241" s="11"/>
      <c r="Y1241" s="26"/>
      <c r="Z1241" s="26"/>
      <c r="AA1241" s="51"/>
      <c r="AB1241" s="4"/>
      <c r="AC1241" t="str">
        <f t="shared" si="96"/>
        <v>NO</v>
      </c>
      <c r="AD1241" t="str">
        <f t="shared" si="97"/>
        <v>Material</v>
      </c>
      <c r="AE1241" t="str">
        <f t="shared" si="98"/>
        <v/>
      </c>
      <c r="AF1241" t="str">
        <f t="shared" si="99"/>
        <v>Material</v>
      </c>
    </row>
    <row r="1242" spans="1:32" x14ac:dyDescent="0.25">
      <c r="A1242" s="13" t="str">
        <f t="shared" si="95"/>
        <v>77854-13</v>
      </c>
      <c r="B1242" s="50">
        <v>77854</v>
      </c>
      <c r="C1242" s="51" t="s">
        <v>3216</v>
      </c>
      <c r="D1242" s="50">
        <v>13</v>
      </c>
      <c r="E1242" s="52">
        <v>1</v>
      </c>
      <c r="F1242" s="53" t="s">
        <v>19</v>
      </c>
      <c r="G1242" s="53">
        <v>43523</v>
      </c>
      <c r="H1242" s="54">
        <v>2</v>
      </c>
      <c r="I1242" s="52">
        <v>7</v>
      </c>
      <c r="J1242" s="51" t="s">
        <v>27</v>
      </c>
      <c r="K1242" s="51"/>
      <c r="L1242" s="51" t="b">
        <v>0</v>
      </c>
      <c r="M1242" s="13"/>
      <c r="N1242" s="13"/>
      <c r="O1242" s="13"/>
      <c r="P1242" s="13"/>
      <c r="Q1242" s="13" t="s">
        <v>125</v>
      </c>
      <c r="R1242" s="13"/>
      <c r="S1242" s="13"/>
      <c r="T1242" s="15" t="s">
        <v>125</v>
      </c>
      <c r="U1242" s="15" t="b">
        <v>0</v>
      </c>
      <c r="V1242" s="15" t="b">
        <v>0</v>
      </c>
      <c r="W1242" s="23"/>
      <c r="X1242" s="16"/>
      <c r="Y1242" s="24"/>
      <c r="Z1242" s="24"/>
      <c r="AA1242" s="51"/>
      <c r="AB1242" s="4"/>
      <c r="AC1242" t="str">
        <f t="shared" si="96"/>
        <v>NO</v>
      </c>
      <c r="AD1242" t="str">
        <f t="shared" si="97"/>
        <v>Material</v>
      </c>
      <c r="AE1242" t="str">
        <f t="shared" si="98"/>
        <v/>
      </c>
      <c r="AF1242" t="str">
        <f t="shared" si="99"/>
        <v>Material</v>
      </c>
    </row>
    <row r="1243" spans="1:32" x14ac:dyDescent="0.25">
      <c r="A1243" s="3" t="str">
        <f t="shared" si="95"/>
        <v>77854-14</v>
      </c>
      <c r="B1243" s="50">
        <v>77854</v>
      </c>
      <c r="C1243" s="51" t="s">
        <v>3217</v>
      </c>
      <c r="D1243" s="50">
        <v>14</v>
      </c>
      <c r="E1243" s="52">
        <v>1</v>
      </c>
      <c r="F1243" s="53" t="s">
        <v>19</v>
      </c>
      <c r="G1243" s="53">
        <v>43523</v>
      </c>
      <c r="H1243" s="54">
        <v>1</v>
      </c>
      <c r="I1243" s="52">
        <v>7</v>
      </c>
      <c r="J1243" s="51" t="s">
        <v>27</v>
      </c>
      <c r="K1243" s="51"/>
      <c r="L1243" s="51" t="b">
        <v>0</v>
      </c>
      <c r="M1243" s="3"/>
      <c r="N1243" s="3"/>
      <c r="O1243" s="3"/>
      <c r="P1243" s="3"/>
      <c r="Q1243" s="3" t="s">
        <v>125</v>
      </c>
      <c r="R1243" s="3"/>
      <c r="S1243" s="3"/>
      <c r="T1243" s="10" t="s">
        <v>125</v>
      </c>
      <c r="U1243" s="10" t="b">
        <v>0</v>
      </c>
      <c r="V1243" s="10" t="b">
        <v>0</v>
      </c>
      <c r="W1243" s="25"/>
      <c r="X1243" s="11"/>
      <c r="Y1243" s="26"/>
      <c r="Z1243" s="26"/>
      <c r="AA1243" s="51"/>
      <c r="AB1243" s="4"/>
      <c r="AC1243" t="str">
        <f t="shared" si="96"/>
        <v>NO</v>
      </c>
      <c r="AD1243" t="str">
        <f t="shared" si="97"/>
        <v>Material</v>
      </c>
      <c r="AE1243" t="str">
        <f t="shared" si="98"/>
        <v/>
      </c>
      <c r="AF1243" t="str">
        <f t="shared" si="99"/>
        <v>Material</v>
      </c>
    </row>
    <row r="1244" spans="1:32" x14ac:dyDescent="0.25">
      <c r="A1244" s="13" t="str">
        <f t="shared" si="95"/>
        <v>77854-15</v>
      </c>
      <c r="B1244" s="50">
        <v>77854</v>
      </c>
      <c r="C1244" s="51" t="s">
        <v>3218</v>
      </c>
      <c r="D1244" s="50">
        <v>15</v>
      </c>
      <c r="E1244" s="52">
        <v>1</v>
      </c>
      <c r="F1244" s="53" t="s">
        <v>19</v>
      </c>
      <c r="G1244" s="53">
        <v>43523</v>
      </c>
      <c r="H1244" s="54">
        <v>2</v>
      </c>
      <c r="I1244" s="52">
        <v>7</v>
      </c>
      <c r="J1244" s="51" t="s">
        <v>27</v>
      </c>
      <c r="K1244" s="51"/>
      <c r="L1244" s="51" t="b">
        <v>0</v>
      </c>
      <c r="M1244" s="13"/>
      <c r="N1244" s="13"/>
      <c r="O1244" s="13"/>
      <c r="P1244" s="13"/>
      <c r="Q1244" s="13" t="s">
        <v>125</v>
      </c>
      <c r="R1244" s="13"/>
      <c r="S1244" s="13"/>
      <c r="T1244" s="15" t="s">
        <v>125</v>
      </c>
      <c r="U1244" s="15" t="b">
        <v>0</v>
      </c>
      <c r="V1244" s="15" t="b">
        <v>0</v>
      </c>
      <c r="W1244" s="23"/>
      <c r="X1244" s="16"/>
      <c r="Y1244" s="24"/>
      <c r="Z1244" s="17"/>
      <c r="AA1244" s="51"/>
      <c r="AB1244" s="4"/>
      <c r="AC1244" t="str">
        <f t="shared" si="96"/>
        <v>NO</v>
      </c>
      <c r="AD1244" t="str">
        <f t="shared" si="97"/>
        <v>Material</v>
      </c>
      <c r="AE1244" t="str">
        <f t="shared" si="98"/>
        <v/>
      </c>
      <c r="AF1244" t="str">
        <f t="shared" si="99"/>
        <v>Material</v>
      </c>
    </row>
    <row r="1245" spans="1:32" x14ac:dyDescent="0.25">
      <c r="A1245" s="3" t="str">
        <f t="shared" si="95"/>
        <v>77854-16</v>
      </c>
      <c r="B1245" s="50">
        <v>77854</v>
      </c>
      <c r="C1245" s="51" t="s">
        <v>3219</v>
      </c>
      <c r="D1245" s="50">
        <v>16</v>
      </c>
      <c r="E1245" s="52">
        <v>1</v>
      </c>
      <c r="F1245" s="53" t="s">
        <v>19</v>
      </c>
      <c r="G1245" s="53">
        <v>43523</v>
      </c>
      <c r="H1245" s="54">
        <v>3</v>
      </c>
      <c r="I1245" s="52">
        <v>7</v>
      </c>
      <c r="J1245" s="51" t="s">
        <v>27</v>
      </c>
      <c r="K1245" s="51"/>
      <c r="L1245" s="51" t="b">
        <v>0</v>
      </c>
      <c r="M1245" s="3"/>
      <c r="N1245" s="3"/>
      <c r="O1245" s="3"/>
      <c r="P1245" s="3"/>
      <c r="Q1245" s="3"/>
      <c r="R1245" s="3"/>
      <c r="S1245" s="3"/>
      <c r="T1245" s="10" t="s">
        <v>125</v>
      </c>
      <c r="U1245" s="10" t="b">
        <v>0</v>
      </c>
      <c r="V1245" s="10" t="b">
        <v>0</v>
      </c>
      <c r="W1245" s="25"/>
      <c r="X1245" s="11"/>
      <c r="Y1245" s="26"/>
      <c r="Z1245" s="12"/>
      <c r="AA1245" s="51"/>
      <c r="AB1245" s="4"/>
      <c r="AC1245" t="str">
        <f t="shared" si="96"/>
        <v>NO</v>
      </c>
      <c r="AD1245" t="str">
        <f t="shared" si="97"/>
        <v>Material</v>
      </c>
      <c r="AE1245" t="str">
        <f t="shared" si="98"/>
        <v>+Cartridge</v>
      </c>
      <c r="AF1245" t="str">
        <f t="shared" si="99"/>
        <v>Material+Cartridge</v>
      </c>
    </row>
    <row r="1246" spans="1:32" x14ac:dyDescent="0.25">
      <c r="A1246" s="13" t="str">
        <f t="shared" si="95"/>
        <v>77854-17</v>
      </c>
      <c r="B1246" s="50">
        <v>77854</v>
      </c>
      <c r="C1246" s="51" t="s">
        <v>3220</v>
      </c>
      <c r="D1246" s="50">
        <v>17</v>
      </c>
      <c r="E1246" s="52">
        <v>1</v>
      </c>
      <c r="F1246" s="53" t="s">
        <v>19</v>
      </c>
      <c r="G1246" s="53">
        <v>43523</v>
      </c>
      <c r="H1246" s="54">
        <v>1</v>
      </c>
      <c r="I1246" s="52">
        <v>7</v>
      </c>
      <c r="J1246" s="51" t="s">
        <v>27</v>
      </c>
      <c r="K1246" s="51"/>
      <c r="L1246" s="51" t="b">
        <v>0</v>
      </c>
      <c r="M1246" s="13"/>
      <c r="N1246" s="13"/>
      <c r="O1246" s="13"/>
      <c r="P1246" s="13"/>
      <c r="Q1246" s="13"/>
      <c r="R1246" s="13"/>
      <c r="S1246" s="13"/>
      <c r="T1246" s="15" t="s">
        <v>130</v>
      </c>
      <c r="U1246" s="15" t="b">
        <v>0</v>
      </c>
      <c r="V1246" s="15" t="b">
        <v>0</v>
      </c>
      <c r="W1246" s="23"/>
      <c r="X1246" s="16"/>
      <c r="Y1246" s="24"/>
      <c r="Z1246" s="17"/>
      <c r="AA1246" s="51"/>
      <c r="AB1246" s="4"/>
      <c r="AC1246" t="str">
        <f t="shared" si="96"/>
        <v>NO</v>
      </c>
      <c r="AD1246" t="str">
        <f t="shared" si="97"/>
        <v>Material</v>
      </c>
      <c r="AE1246" t="str">
        <f t="shared" si="98"/>
        <v>+Cartridge</v>
      </c>
      <c r="AF1246" t="str">
        <f t="shared" si="99"/>
        <v>Material+Cartridge</v>
      </c>
    </row>
    <row r="1247" spans="1:32" x14ac:dyDescent="0.25">
      <c r="A1247" s="3" t="str">
        <f t="shared" si="95"/>
        <v>77854-18</v>
      </c>
      <c r="B1247" s="50">
        <v>77854</v>
      </c>
      <c r="C1247" s="51" t="s">
        <v>3221</v>
      </c>
      <c r="D1247" s="50">
        <v>18</v>
      </c>
      <c r="E1247" s="52">
        <v>1</v>
      </c>
      <c r="F1247" s="53" t="s">
        <v>19</v>
      </c>
      <c r="G1247" s="53">
        <v>43523</v>
      </c>
      <c r="H1247" s="54">
        <v>1</v>
      </c>
      <c r="I1247" s="52">
        <v>7</v>
      </c>
      <c r="J1247" s="51" t="s">
        <v>27</v>
      </c>
      <c r="K1247" s="51"/>
      <c r="L1247" s="51" t="b">
        <v>0</v>
      </c>
      <c r="M1247" s="3"/>
      <c r="N1247" s="3"/>
      <c r="O1247" s="3"/>
      <c r="P1247" s="3"/>
      <c r="Q1247" s="3" t="s">
        <v>125</v>
      </c>
      <c r="R1247" s="3"/>
      <c r="S1247" s="3"/>
      <c r="T1247" s="10" t="s">
        <v>130</v>
      </c>
      <c r="U1247" s="10" t="b">
        <v>0</v>
      </c>
      <c r="V1247" s="10" t="b">
        <v>0</v>
      </c>
      <c r="W1247" s="25"/>
      <c r="X1247" s="11"/>
      <c r="Y1247" s="26"/>
      <c r="Z1247" s="12"/>
      <c r="AA1247" s="51"/>
      <c r="AB1247" s="4"/>
      <c r="AC1247" t="str">
        <f t="shared" si="96"/>
        <v>NO</v>
      </c>
      <c r="AD1247" t="str">
        <f t="shared" si="97"/>
        <v>Material</v>
      </c>
      <c r="AE1247" t="str">
        <f t="shared" si="98"/>
        <v/>
      </c>
      <c r="AF1247" t="str">
        <f t="shared" si="99"/>
        <v>Material</v>
      </c>
    </row>
    <row r="1248" spans="1:32" x14ac:dyDescent="0.25">
      <c r="A1248" s="13" t="str">
        <f t="shared" si="95"/>
        <v>77854-19</v>
      </c>
      <c r="B1248" s="50">
        <v>77854</v>
      </c>
      <c r="C1248" s="51" t="s">
        <v>3222</v>
      </c>
      <c r="D1248" s="50">
        <v>19</v>
      </c>
      <c r="E1248" s="52">
        <v>1</v>
      </c>
      <c r="F1248" s="53" t="s">
        <v>19</v>
      </c>
      <c r="G1248" s="53">
        <v>43523</v>
      </c>
      <c r="H1248" s="54">
        <v>8</v>
      </c>
      <c r="I1248" s="52">
        <v>7</v>
      </c>
      <c r="J1248" s="51" t="s">
        <v>27</v>
      </c>
      <c r="K1248" s="51"/>
      <c r="L1248" s="51" t="b">
        <v>0</v>
      </c>
      <c r="M1248" s="13"/>
      <c r="N1248" s="13"/>
      <c r="O1248" s="13"/>
      <c r="P1248" s="13"/>
      <c r="Q1248" s="13"/>
      <c r="R1248" s="13"/>
      <c r="S1248" s="13"/>
      <c r="T1248" s="15" t="s">
        <v>130</v>
      </c>
      <c r="U1248" s="15" t="b">
        <v>0</v>
      </c>
      <c r="V1248" s="15" t="b">
        <v>0</v>
      </c>
      <c r="W1248" s="23"/>
      <c r="X1248" s="16"/>
      <c r="Y1248" s="24"/>
      <c r="Z1248" s="17"/>
      <c r="AA1248" s="51"/>
      <c r="AB1248" s="4"/>
      <c r="AC1248" t="str">
        <f t="shared" si="96"/>
        <v>NO</v>
      </c>
      <c r="AD1248" t="str">
        <f t="shared" si="97"/>
        <v>Material</v>
      </c>
      <c r="AE1248" t="str">
        <f t="shared" si="98"/>
        <v>+Cartridge</v>
      </c>
      <c r="AF1248" t="str">
        <f t="shared" si="99"/>
        <v>Material+Cartridge</v>
      </c>
    </row>
    <row r="1249" spans="1:32" x14ac:dyDescent="0.25">
      <c r="A1249" s="3" t="str">
        <f t="shared" si="95"/>
        <v>77854-20</v>
      </c>
      <c r="B1249" s="50">
        <v>77854</v>
      </c>
      <c r="C1249" s="51" t="s">
        <v>3223</v>
      </c>
      <c r="D1249" s="50">
        <v>20</v>
      </c>
      <c r="E1249" s="52">
        <v>1</v>
      </c>
      <c r="F1249" s="53" t="s">
        <v>19</v>
      </c>
      <c r="G1249" s="53">
        <v>43523</v>
      </c>
      <c r="H1249" s="54">
        <v>4</v>
      </c>
      <c r="I1249" s="52">
        <v>7</v>
      </c>
      <c r="J1249" s="51" t="s">
        <v>27</v>
      </c>
      <c r="K1249" s="51"/>
      <c r="L1249" s="51" t="b">
        <v>0</v>
      </c>
      <c r="M1249" s="3"/>
      <c r="N1249" s="3"/>
      <c r="O1249" s="3"/>
      <c r="P1249" s="3"/>
      <c r="Q1249" s="3"/>
      <c r="R1249" s="3"/>
      <c r="S1249" s="3"/>
      <c r="T1249" s="10" t="s">
        <v>125</v>
      </c>
      <c r="U1249" s="10" t="b">
        <v>0</v>
      </c>
      <c r="V1249" s="10" t="b">
        <v>0</v>
      </c>
      <c r="W1249" s="25"/>
      <c r="X1249" s="11"/>
      <c r="Y1249" s="26"/>
      <c r="Z1249" s="12"/>
      <c r="AA1249" s="51"/>
      <c r="AB1249" s="4"/>
      <c r="AC1249" t="str">
        <f t="shared" si="96"/>
        <v>NO</v>
      </c>
      <c r="AD1249" t="str">
        <f t="shared" si="97"/>
        <v>Material</v>
      </c>
      <c r="AE1249" t="str">
        <f t="shared" si="98"/>
        <v>+Cartridge</v>
      </c>
      <c r="AF1249" t="str">
        <f t="shared" si="99"/>
        <v>Material+Cartridge</v>
      </c>
    </row>
    <row r="1250" spans="1:32" x14ac:dyDescent="0.25">
      <c r="A1250" s="13" t="str">
        <f t="shared" si="95"/>
        <v>77854-2</v>
      </c>
      <c r="B1250" s="50">
        <v>77854</v>
      </c>
      <c r="C1250" s="51" t="s">
        <v>3224</v>
      </c>
      <c r="D1250" s="50">
        <v>2</v>
      </c>
      <c r="E1250" s="52">
        <v>1</v>
      </c>
      <c r="F1250" s="53" t="s">
        <v>19</v>
      </c>
      <c r="G1250" s="53">
        <v>43523</v>
      </c>
      <c r="H1250" s="54">
        <v>2</v>
      </c>
      <c r="I1250" s="52">
        <v>7</v>
      </c>
      <c r="J1250" s="51" t="s">
        <v>27</v>
      </c>
      <c r="K1250" s="51"/>
      <c r="L1250" s="51" t="b">
        <v>0</v>
      </c>
      <c r="M1250" s="13"/>
      <c r="N1250" s="13"/>
      <c r="O1250" s="13"/>
      <c r="P1250" s="13"/>
      <c r="Q1250" s="13"/>
      <c r="R1250" s="13"/>
      <c r="S1250" s="13"/>
      <c r="T1250" s="15" t="s">
        <v>125</v>
      </c>
      <c r="U1250" s="15" t="b">
        <v>0</v>
      </c>
      <c r="V1250" s="15" t="b">
        <v>0</v>
      </c>
      <c r="W1250" s="23"/>
      <c r="X1250" s="16"/>
      <c r="Y1250" s="24"/>
      <c r="Z1250" s="17"/>
      <c r="AA1250" s="51"/>
      <c r="AB1250" s="4"/>
      <c r="AC1250" t="str">
        <f t="shared" si="96"/>
        <v>NO</v>
      </c>
      <c r="AD1250" t="str">
        <f t="shared" si="97"/>
        <v>Material</v>
      </c>
      <c r="AE1250" t="str">
        <f t="shared" si="98"/>
        <v>+Cartridge</v>
      </c>
      <c r="AF1250" t="str">
        <f t="shared" si="99"/>
        <v>Material+Cartridge</v>
      </c>
    </row>
    <row r="1251" spans="1:32" x14ac:dyDescent="0.25">
      <c r="A1251" s="3" t="str">
        <f t="shared" si="95"/>
        <v>77854-21</v>
      </c>
      <c r="B1251" s="50">
        <v>77854</v>
      </c>
      <c r="C1251" s="51" t="s">
        <v>3225</v>
      </c>
      <c r="D1251" s="50">
        <v>21</v>
      </c>
      <c r="E1251" s="52">
        <v>1</v>
      </c>
      <c r="F1251" s="53" t="s">
        <v>19</v>
      </c>
      <c r="G1251" s="53">
        <v>43523</v>
      </c>
      <c r="H1251" s="54">
        <v>1</v>
      </c>
      <c r="I1251" s="52">
        <v>7</v>
      </c>
      <c r="J1251" s="51" t="s">
        <v>27</v>
      </c>
      <c r="K1251" s="51"/>
      <c r="L1251" s="51" t="b">
        <v>0</v>
      </c>
      <c r="M1251" s="3"/>
      <c r="N1251" s="3"/>
      <c r="O1251" s="3"/>
      <c r="P1251" s="3"/>
      <c r="Q1251" s="3"/>
      <c r="R1251" s="3"/>
      <c r="S1251" s="3"/>
      <c r="T1251" s="10" t="s">
        <v>125</v>
      </c>
      <c r="U1251" s="10" t="b">
        <v>0</v>
      </c>
      <c r="V1251" s="10" t="b">
        <v>0</v>
      </c>
      <c r="W1251" s="25"/>
      <c r="X1251" s="11"/>
      <c r="Y1251" s="26"/>
      <c r="Z1251" s="12"/>
      <c r="AA1251" s="51"/>
      <c r="AB1251" s="4"/>
      <c r="AC1251" t="str">
        <f t="shared" si="96"/>
        <v>NO</v>
      </c>
      <c r="AD1251" t="str">
        <f t="shared" si="97"/>
        <v>Material</v>
      </c>
      <c r="AE1251" t="str">
        <f t="shared" si="98"/>
        <v>+Cartridge</v>
      </c>
      <c r="AF1251" t="str">
        <f t="shared" si="99"/>
        <v>Material+Cartridge</v>
      </c>
    </row>
    <row r="1252" spans="1:32" x14ac:dyDescent="0.25">
      <c r="A1252" s="13" t="str">
        <f t="shared" si="95"/>
        <v>77854-22</v>
      </c>
      <c r="B1252" s="50">
        <v>77854</v>
      </c>
      <c r="C1252" s="51" t="s">
        <v>3226</v>
      </c>
      <c r="D1252" s="50">
        <v>22</v>
      </c>
      <c r="E1252" s="52">
        <v>1</v>
      </c>
      <c r="F1252" s="53" t="s">
        <v>19</v>
      </c>
      <c r="G1252" s="53">
        <v>43523</v>
      </c>
      <c r="H1252" s="54">
        <v>1</v>
      </c>
      <c r="I1252" s="52">
        <v>7</v>
      </c>
      <c r="J1252" s="51" t="s">
        <v>27</v>
      </c>
      <c r="K1252" s="51"/>
      <c r="L1252" s="51" t="b">
        <v>0</v>
      </c>
      <c r="M1252" s="13"/>
      <c r="N1252" s="13"/>
      <c r="O1252" s="13"/>
      <c r="P1252" s="13"/>
      <c r="Q1252" s="13"/>
      <c r="R1252" s="13"/>
      <c r="S1252" s="13"/>
      <c r="T1252" s="15" t="s">
        <v>125</v>
      </c>
      <c r="U1252" s="15" t="b">
        <v>0</v>
      </c>
      <c r="V1252" s="15" t="b">
        <v>0</v>
      </c>
      <c r="W1252" s="23"/>
      <c r="X1252" s="16"/>
      <c r="Y1252" s="24"/>
      <c r="Z1252" s="17"/>
      <c r="AA1252" s="51"/>
      <c r="AB1252" s="4"/>
      <c r="AC1252" t="str">
        <f t="shared" si="96"/>
        <v>NO</v>
      </c>
      <c r="AD1252" t="str">
        <f t="shared" si="97"/>
        <v>Material</v>
      </c>
      <c r="AE1252" t="str">
        <f t="shared" si="98"/>
        <v>+Cartridge</v>
      </c>
      <c r="AF1252" t="str">
        <f t="shared" si="99"/>
        <v>Material+Cartridge</v>
      </c>
    </row>
    <row r="1253" spans="1:32" x14ac:dyDescent="0.25">
      <c r="A1253" s="3" t="str">
        <f t="shared" si="95"/>
        <v>77854-23</v>
      </c>
      <c r="B1253" s="50">
        <v>77854</v>
      </c>
      <c r="C1253" s="51" t="s">
        <v>3227</v>
      </c>
      <c r="D1253" s="50">
        <v>23</v>
      </c>
      <c r="E1253" s="52">
        <v>1</v>
      </c>
      <c r="F1253" s="53" t="s">
        <v>19</v>
      </c>
      <c r="G1253" s="53">
        <v>43523</v>
      </c>
      <c r="H1253" s="54">
        <v>6</v>
      </c>
      <c r="I1253" s="52">
        <v>7</v>
      </c>
      <c r="J1253" s="51" t="s">
        <v>27</v>
      </c>
      <c r="K1253" s="51"/>
      <c r="L1253" s="51" t="b">
        <v>0</v>
      </c>
      <c r="M1253" s="3"/>
      <c r="N1253" s="3"/>
      <c r="O1253" s="3"/>
      <c r="P1253" s="3"/>
      <c r="Q1253" s="3"/>
      <c r="R1253" s="3"/>
      <c r="S1253" s="3"/>
      <c r="T1253" s="10" t="s">
        <v>125</v>
      </c>
      <c r="U1253" s="10" t="b">
        <v>0</v>
      </c>
      <c r="V1253" s="10" t="b">
        <v>0</v>
      </c>
      <c r="W1253" s="25"/>
      <c r="X1253" s="11"/>
      <c r="Y1253" s="26"/>
      <c r="Z1253" s="12"/>
      <c r="AA1253" s="51"/>
      <c r="AB1253" s="4"/>
      <c r="AC1253" t="str">
        <f t="shared" si="96"/>
        <v>NO</v>
      </c>
      <c r="AD1253" t="str">
        <f t="shared" si="97"/>
        <v>Material</v>
      </c>
      <c r="AE1253" t="str">
        <f t="shared" si="98"/>
        <v>+Cartridge</v>
      </c>
      <c r="AF1253" t="str">
        <f t="shared" si="99"/>
        <v>Material+Cartridge</v>
      </c>
    </row>
    <row r="1254" spans="1:32" x14ac:dyDescent="0.25">
      <c r="A1254" s="13" t="str">
        <f t="shared" si="95"/>
        <v>77854-24</v>
      </c>
      <c r="B1254" s="50">
        <v>77854</v>
      </c>
      <c r="C1254" s="51" t="s">
        <v>3228</v>
      </c>
      <c r="D1254" s="50">
        <v>24</v>
      </c>
      <c r="E1254" s="52">
        <v>1</v>
      </c>
      <c r="F1254" s="53" t="s">
        <v>19</v>
      </c>
      <c r="G1254" s="53">
        <v>43523</v>
      </c>
      <c r="H1254" s="54">
        <v>1</v>
      </c>
      <c r="I1254" s="52">
        <v>7</v>
      </c>
      <c r="J1254" s="51" t="s">
        <v>27</v>
      </c>
      <c r="K1254" s="51"/>
      <c r="L1254" s="51" t="b">
        <v>0</v>
      </c>
      <c r="M1254" s="13"/>
      <c r="N1254" s="13"/>
      <c r="O1254" s="13"/>
      <c r="P1254" s="13"/>
      <c r="Q1254" s="13" t="s">
        <v>125</v>
      </c>
      <c r="R1254" s="13"/>
      <c r="S1254" s="13"/>
      <c r="T1254" s="15" t="s">
        <v>125</v>
      </c>
      <c r="U1254" s="15" t="b">
        <v>0</v>
      </c>
      <c r="V1254" s="15" t="b">
        <v>0</v>
      </c>
      <c r="W1254" s="23"/>
      <c r="X1254" s="16"/>
      <c r="Y1254" s="24"/>
      <c r="Z1254" s="24"/>
      <c r="AA1254" s="51"/>
      <c r="AB1254" s="4"/>
      <c r="AC1254" t="str">
        <f t="shared" si="96"/>
        <v>NO</v>
      </c>
      <c r="AD1254" t="str">
        <f t="shared" si="97"/>
        <v>Material</v>
      </c>
      <c r="AE1254" t="str">
        <f t="shared" si="98"/>
        <v/>
      </c>
      <c r="AF1254" t="str">
        <f t="shared" si="99"/>
        <v>Material</v>
      </c>
    </row>
    <row r="1255" spans="1:32" x14ac:dyDescent="0.25">
      <c r="A1255" s="3" t="str">
        <f t="shared" si="95"/>
        <v>77854-25</v>
      </c>
      <c r="B1255" s="50">
        <v>77854</v>
      </c>
      <c r="C1255" s="51" t="s">
        <v>3229</v>
      </c>
      <c r="D1255" s="50">
        <v>25</v>
      </c>
      <c r="E1255" s="52">
        <v>1</v>
      </c>
      <c r="F1255" s="53" t="s">
        <v>19</v>
      </c>
      <c r="G1255" s="53">
        <v>43523</v>
      </c>
      <c r="H1255" s="54">
        <v>1</v>
      </c>
      <c r="I1255" s="52">
        <v>7</v>
      </c>
      <c r="J1255" s="51" t="s">
        <v>27</v>
      </c>
      <c r="K1255" s="51"/>
      <c r="L1255" s="51" t="b">
        <v>0</v>
      </c>
      <c r="M1255" s="3"/>
      <c r="N1255" s="3"/>
      <c r="O1255" s="3"/>
      <c r="P1255" s="3"/>
      <c r="Q1255" s="3" t="s">
        <v>125</v>
      </c>
      <c r="R1255" s="3"/>
      <c r="S1255" s="3"/>
      <c r="T1255" s="10" t="s">
        <v>125</v>
      </c>
      <c r="U1255" s="10" t="b">
        <v>0</v>
      </c>
      <c r="V1255" s="10" t="b">
        <v>0</v>
      </c>
      <c r="W1255" s="25"/>
      <c r="X1255" s="11"/>
      <c r="Y1255" s="26"/>
      <c r="Z1255" s="26"/>
      <c r="AA1255" s="51"/>
      <c r="AB1255" s="4"/>
      <c r="AC1255" t="str">
        <f t="shared" si="96"/>
        <v>NO</v>
      </c>
      <c r="AD1255" t="str">
        <f t="shared" si="97"/>
        <v>Material</v>
      </c>
      <c r="AE1255" t="str">
        <f t="shared" si="98"/>
        <v/>
      </c>
      <c r="AF1255" t="str">
        <f t="shared" si="99"/>
        <v>Material</v>
      </c>
    </row>
    <row r="1256" spans="1:32" x14ac:dyDescent="0.25">
      <c r="A1256" s="13" t="str">
        <f t="shared" si="95"/>
        <v>77854-26</v>
      </c>
      <c r="B1256" s="50">
        <v>77854</v>
      </c>
      <c r="C1256" s="51" t="s">
        <v>3230</v>
      </c>
      <c r="D1256" s="50">
        <v>26</v>
      </c>
      <c r="E1256" s="52">
        <v>1</v>
      </c>
      <c r="F1256" s="53" t="s">
        <v>19</v>
      </c>
      <c r="G1256" s="53">
        <v>43523</v>
      </c>
      <c r="H1256" s="54">
        <v>1</v>
      </c>
      <c r="I1256" s="52">
        <v>7</v>
      </c>
      <c r="J1256" s="51" t="s">
        <v>27</v>
      </c>
      <c r="K1256" s="51"/>
      <c r="L1256" s="51" t="b">
        <v>0</v>
      </c>
      <c r="M1256" s="13"/>
      <c r="N1256" s="13"/>
      <c r="O1256" s="13"/>
      <c r="P1256" s="13"/>
      <c r="Q1256" s="13" t="s">
        <v>125</v>
      </c>
      <c r="R1256" s="13"/>
      <c r="S1256" s="13"/>
      <c r="T1256" s="15" t="s">
        <v>125</v>
      </c>
      <c r="U1256" s="15" t="b">
        <v>0</v>
      </c>
      <c r="V1256" s="15" t="b">
        <v>0</v>
      </c>
      <c r="W1256" s="23"/>
      <c r="X1256" s="16"/>
      <c r="Y1256" s="24"/>
      <c r="Z1256" s="17"/>
      <c r="AA1256" s="51"/>
      <c r="AB1256" s="4"/>
      <c r="AC1256" t="str">
        <f t="shared" si="96"/>
        <v>NO</v>
      </c>
      <c r="AD1256" t="str">
        <f t="shared" si="97"/>
        <v>Material</v>
      </c>
      <c r="AE1256" t="str">
        <f t="shared" si="98"/>
        <v/>
      </c>
      <c r="AF1256" t="str">
        <f t="shared" si="99"/>
        <v>Material</v>
      </c>
    </row>
    <row r="1257" spans="1:32" x14ac:dyDescent="0.25">
      <c r="A1257" s="3" t="str">
        <f t="shared" si="95"/>
        <v>77854-27</v>
      </c>
      <c r="B1257" s="50">
        <v>77854</v>
      </c>
      <c r="C1257" s="51" t="s">
        <v>3231</v>
      </c>
      <c r="D1257" s="50">
        <v>27</v>
      </c>
      <c r="E1257" s="52">
        <v>1</v>
      </c>
      <c r="F1257" s="53" t="s">
        <v>19</v>
      </c>
      <c r="G1257" s="53">
        <v>43523</v>
      </c>
      <c r="H1257" s="54">
        <v>1</v>
      </c>
      <c r="I1257" s="52">
        <v>7</v>
      </c>
      <c r="J1257" s="51" t="s">
        <v>27</v>
      </c>
      <c r="K1257" s="51"/>
      <c r="L1257" s="51" t="b">
        <v>0</v>
      </c>
      <c r="M1257" s="3"/>
      <c r="N1257" s="3"/>
      <c r="O1257" s="3"/>
      <c r="P1257" s="3"/>
      <c r="Q1257" s="3" t="s">
        <v>125</v>
      </c>
      <c r="R1257" s="3"/>
      <c r="S1257" s="3"/>
      <c r="T1257" s="10" t="s">
        <v>125</v>
      </c>
      <c r="U1257" s="10" t="b">
        <v>0</v>
      </c>
      <c r="V1257" s="10" t="b">
        <v>0</v>
      </c>
      <c r="W1257" s="25"/>
      <c r="X1257" s="11"/>
      <c r="Y1257" s="26"/>
      <c r="Z1257" s="12"/>
      <c r="AA1257" s="51"/>
      <c r="AB1257" s="4"/>
      <c r="AC1257" t="str">
        <f t="shared" si="96"/>
        <v>NO</v>
      </c>
      <c r="AD1257" t="str">
        <f t="shared" si="97"/>
        <v>Material</v>
      </c>
      <c r="AE1257" t="str">
        <f t="shared" si="98"/>
        <v/>
      </c>
      <c r="AF1257" t="str">
        <f t="shared" si="99"/>
        <v>Material</v>
      </c>
    </row>
    <row r="1258" spans="1:32" x14ac:dyDescent="0.25">
      <c r="A1258" s="13" t="str">
        <f t="shared" si="95"/>
        <v>77854-28</v>
      </c>
      <c r="B1258" s="50">
        <v>77854</v>
      </c>
      <c r="C1258" s="51" t="s">
        <v>3232</v>
      </c>
      <c r="D1258" s="50">
        <v>28</v>
      </c>
      <c r="E1258" s="52">
        <v>1</v>
      </c>
      <c r="F1258" s="53" t="s">
        <v>19</v>
      </c>
      <c r="G1258" s="53">
        <v>43523</v>
      </c>
      <c r="H1258" s="54">
        <v>1</v>
      </c>
      <c r="I1258" s="52">
        <v>7</v>
      </c>
      <c r="J1258" s="51" t="s">
        <v>27</v>
      </c>
      <c r="K1258" s="51"/>
      <c r="L1258" s="51" t="b">
        <v>0</v>
      </c>
      <c r="M1258" s="13"/>
      <c r="N1258" s="13"/>
      <c r="O1258" s="13"/>
      <c r="P1258" s="13"/>
      <c r="Q1258" s="13" t="s">
        <v>125</v>
      </c>
      <c r="R1258" s="13"/>
      <c r="S1258" s="13"/>
      <c r="T1258" s="15" t="s">
        <v>125</v>
      </c>
      <c r="U1258" s="15" t="b">
        <v>0</v>
      </c>
      <c r="V1258" s="15" t="b">
        <v>0</v>
      </c>
      <c r="W1258" s="23"/>
      <c r="X1258" s="16"/>
      <c r="Y1258" s="24"/>
      <c r="Z1258" s="17"/>
      <c r="AA1258" s="51"/>
      <c r="AB1258" s="4"/>
      <c r="AC1258" t="str">
        <f t="shared" si="96"/>
        <v>NO</v>
      </c>
      <c r="AD1258" t="str">
        <f t="shared" si="97"/>
        <v>Material</v>
      </c>
      <c r="AE1258" t="str">
        <f t="shared" si="98"/>
        <v/>
      </c>
      <c r="AF1258" t="str">
        <f t="shared" si="99"/>
        <v>Material</v>
      </c>
    </row>
    <row r="1259" spans="1:32" x14ac:dyDescent="0.25">
      <c r="A1259" s="3" t="str">
        <f t="shared" si="95"/>
        <v>77854-29</v>
      </c>
      <c r="B1259" s="50">
        <v>77854</v>
      </c>
      <c r="C1259" s="51" t="s">
        <v>3233</v>
      </c>
      <c r="D1259" s="50">
        <v>29</v>
      </c>
      <c r="E1259" s="52">
        <v>1</v>
      </c>
      <c r="F1259" s="53" t="s">
        <v>19</v>
      </c>
      <c r="G1259" s="53">
        <v>43523</v>
      </c>
      <c r="H1259" s="54">
        <v>1</v>
      </c>
      <c r="I1259" s="52">
        <v>7</v>
      </c>
      <c r="J1259" s="51" t="s">
        <v>27</v>
      </c>
      <c r="K1259" s="51"/>
      <c r="L1259" s="51" t="b">
        <v>0</v>
      </c>
      <c r="M1259" s="3"/>
      <c r="N1259" s="3"/>
      <c r="O1259" s="3"/>
      <c r="P1259" s="3"/>
      <c r="Q1259" s="3" t="s">
        <v>125</v>
      </c>
      <c r="R1259" s="3"/>
      <c r="S1259" s="3"/>
      <c r="T1259" s="10" t="s">
        <v>125</v>
      </c>
      <c r="U1259" s="10" t="b">
        <v>0</v>
      </c>
      <c r="V1259" s="10" t="b">
        <v>0</v>
      </c>
      <c r="W1259" s="25"/>
      <c r="X1259" s="11"/>
      <c r="Y1259" s="26"/>
      <c r="Z1259" s="12"/>
      <c r="AA1259" s="51"/>
      <c r="AB1259" s="4"/>
      <c r="AC1259" t="str">
        <f t="shared" si="96"/>
        <v>NO</v>
      </c>
      <c r="AD1259" t="str">
        <f t="shared" si="97"/>
        <v>Material</v>
      </c>
      <c r="AE1259" t="str">
        <f t="shared" si="98"/>
        <v/>
      </c>
      <c r="AF1259" t="str">
        <f t="shared" si="99"/>
        <v>Material</v>
      </c>
    </row>
    <row r="1260" spans="1:32" x14ac:dyDescent="0.25">
      <c r="A1260" s="13" t="str">
        <f t="shared" si="95"/>
        <v>77854-30</v>
      </c>
      <c r="B1260" s="50">
        <v>77854</v>
      </c>
      <c r="C1260" s="51" t="s">
        <v>3234</v>
      </c>
      <c r="D1260" s="50">
        <v>30</v>
      </c>
      <c r="E1260" s="52">
        <v>1</v>
      </c>
      <c r="F1260" s="53" t="s">
        <v>19</v>
      </c>
      <c r="G1260" s="53">
        <v>43523</v>
      </c>
      <c r="H1260" s="54">
        <v>1</v>
      </c>
      <c r="I1260" s="52">
        <v>7</v>
      </c>
      <c r="J1260" s="51" t="s">
        <v>27</v>
      </c>
      <c r="K1260" s="51"/>
      <c r="L1260" s="51" t="b">
        <v>0</v>
      </c>
      <c r="M1260" s="13"/>
      <c r="N1260" s="13"/>
      <c r="O1260" s="13"/>
      <c r="P1260" s="13"/>
      <c r="Q1260" s="13" t="s">
        <v>125</v>
      </c>
      <c r="R1260" s="13"/>
      <c r="S1260" s="13"/>
      <c r="T1260" s="15" t="s">
        <v>125</v>
      </c>
      <c r="U1260" s="15" t="b">
        <v>0</v>
      </c>
      <c r="V1260" s="15" t="b">
        <v>0</v>
      </c>
      <c r="W1260" s="23"/>
      <c r="X1260" s="16"/>
      <c r="Y1260" s="24"/>
      <c r="Z1260" s="17"/>
      <c r="AA1260" s="51"/>
      <c r="AB1260" s="4"/>
      <c r="AC1260" t="str">
        <f t="shared" si="96"/>
        <v>NO</v>
      </c>
      <c r="AD1260" t="str">
        <f t="shared" si="97"/>
        <v>Material</v>
      </c>
      <c r="AE1260" t="str">
        <f t="shared" si="98"/>
        <v/>
      </c>
      <c r="AF1260" t="str">
        <f t="shared" si="99"/>
        <v>Material</v>
      </c>
    </row>
    <row r="1261" spans="1:32" x14ac:dyDescent="0.25">
      <c r="A1261" s="3" t="str">
        <f t="shared" si="95"/>
        <v>77854-3</v>
      </c>
      <c r="B1261" s="50">
        <v>77854</v>
      </c>
      <c r="C1261" s="51" t="s">
        <v>3235</v>
      </c>
      <c r="D1261" s="50">
        <v>3</v>
      </c>
      <c r="E1261" s="52">
        <v>1</v>
      </c>
      <c r="F1261" s="53" t="s">
        <v>19</v>
      </c>
      <c r="G1261" s="53">
        <v>43523</v>
      </c>
      <c r="H1261" s="54">
        <v>2</v>
      </c>
      <c r="I1261" s="52">
        <v>7</v>
      </c>
      <c r="J1261" s="51" t="s">
        <v>27</v>
      </c>
      <c r="K1261" s="51"/>
      <c r="L1261" s="51" t="b">
        <v>0</v>
      </c>
      <c r="M1261" s="3"/>
      <c r="N1261" s="3"/>
      <c r="O1261" s="3"/>
      <c r="P1261" s="3"/>
      <c r="Q1261" s="3"/>
      <c r="R1261" s="3"/>
      <c r="S1261" s="3"/>
      <c r="T1261" s="10" t="s">
        <v>125</v>
      </c>
      <c r="U1261" s="10" t="b">
        <v>0</v>
      </c>
      <c r="V1261" s="10" t="b">
        <v>0</v>
      </c>
      <c r="W1261" s="25"/>
      <c r="X1261" s="11"/>
      <c r="Y1261" s="26"/>
      <c r="Z1261" s="12"/>
      <c r="AA1261" s="51"/>
      <c r="AB1261" s="4"/>
      <c r="AC1261" t="str">
        <f t="shared" si="96"/>
        <v>NO</v>
      </c>
      <c r="AD1261" t="str">
        <f t="shared" si="97"/>
        <v>Material</v>
      </c>
      <c r="AE1261" t="str">
        <f t="shared" si="98"/>
        <v>+Cartridge</v>
      </c>
      <c r="AF1261" t="str">
        <f t="shared" si="99"/>
        <v>Material+Cartridge</v>
      </c>
    </row>
    <row r="1262" spans="1:32" x14ac:dyDescent="0.25">
      <c r="A1262" s="13" t="str">
        <f t="shared" si="95"/>
        <v>77854-6</v>
      </c>
      <c r="B1262" s="50">
        <v>77854</v>
      </c>
      <c r="C1262" s="51" t="s">
        <v>3236</v>
      </c>
      <c r="D1262" s="50">
        <v>6</v>
      </c>
      <c r="E1262" s="52">
        <v>1</v>
      </c>
      <c r="F1262" s="53" t="s">
        <v>19</v>
      </c>
      <c r="G1262" s="53">
        <v>43523</v>
      </c>
      <c r="H1262" s="54">
        <v>6</v>
      </c>
      <c r="I1262" s="52">
        <v>7</v>
      </c>
      <c r="J1262" s="51" t="s">
        <v>27</v>
      </c>
      <c r="K1262" s="51"/>
      <c r="L1262" s="51" t="b">
        <v>0</v>
      </c>
      <c r="M1262" s="13"/>
      <c r="N1262" s="13"/>
      <c r="O1262" s="13"/>
      <c r="P1262" s="13"/>
      <c r="Q1262" s="13"/>
      <c r="R1262" s="13"/>
      <c r="S1262" s="13"/>
      <c r="T1262" s="15" t="s">
        <v>125</v>
      </c>
      <c r="U1262" s="15" t="b">
        <v>0</v>
      </c>
      <c r="V1262" s="15" t="b">
        <v>0</v>
      </c>
      <c r="W1262" s="23"/>
      <c r="X1262" s="16"/>
      <c r="Y1262" s="24"/>
      <c r="Z1262" s="17"/>
      <c r="AA1262" s="51"/>
      <c r="AB1262" s="4"/>
      <c r="AC1262" t="str">
        <f t="shared" si="96"/>
        <v>NO</v>
      </c>
      <c r="AD1262" t="str">
        <f t="shared" si="97"/>
        <v>Material</v>
      </c>
      <c r="AE1262" t="str">
        <f t="shared" si="98"/>
        <v>+Cartridge</v>
      </c>
      <c r="AF1262" t="str">
        <f t="shared" si="99"/>
        <v>Material+Cartridge</v>
      </c>
    </row>
    <row r="1263" spans="1:32" x14ac:dyDescent="0.25">
      <c r="A1263" s="3" t="str">
        <f t="shared" si="95"/>
        <v>77854-7</v>
      </c>
      <c r="B1263" s="50">
        <v>77854</v>
      </c>
      <c r="C1263" s="51" t="s">
        <v>3237</v>
      </c>
      <c r="D1263" s="50">
        <v>7</v>
      </c>
      <c r="E1263" s="52">
        <v>1</v>
      </c>
      <c r="F1263" s="53" t="s">
        <v>19</v>
      </c>
      <c r="G1263" s="53">
        <v>43523</v>
      </c>
      <c r="H1263" s="54">
        <v>12</v>
      </c>
      <c r="I1263" s="52">
        <v>7</v>
      </c>
      <c r="J1263" s="51" t="s">
        <v>27</v>
      </c>
      <c r="K1263" s="51"/>
      <c r="L1263" s="51" t="b">
        <v>0</v>
      </c>
      <c r="M1263" s="3"/>
      <c r="N1263" s="3"/>
      <c r="O1263" s="3"/>
      <c r="P1263" s="3"/>
      <c r="Q1263" s="3"/>
      <c r="R1263" s="3"/>
      <c r="S1263" s="3"/>
      <c r="T1263" s="10" t="s">
        <v>125</v>
      </c>
      <c r="U1263" s="10" t="b">
        <v>0</v>
      </c>
      <c r="V1263" s="10" t="b">
        <v>0</v>
      </c>
      <c r="W1263" s="25"/>
      <c r="X1263" s="11"/>
      <c r="Y1263" s="26"/>
      <c r="Z1263" s="12"/>
      <c r="AA1263" s="51"/>
      <c r="AB1263" s="4"/>
      <c r="AC1263" t="str">
        <f t="shared" si="96"/>
        <v>NO</v>
      </c>
      <c r="AD1263" t="str">
        <f t="shared" si="97"/>
        <v>Material</v>
      </c>
      <c r="AE1263" t="str">
        <f t="shared" si="98"/>
        <v>+Cartridge</v>
      </c>
      <c r="AF1263" t="str">
        <f t="shared" si="99"/>
        <v>Material+Cartridge</v>
      </c>
    </row>
    <row r="1264" spans="1:32" x14ac:dyDescent="0.25">
      <c r="A1264" s="13" t="str">
        <f t="shared" si="95"/>
        <v>77854-8</v>
      </c>
      <c r="B1264" s="50">
        <v>77854</v>
      </c>
      <c r="C1264" s="51" t="s">
        <v>3238</v>
      </c>
      <c r="D1264" s="50">
        <v>8</v>
      </c>
      <c r="E1264" s="52">
        <v>1</v>
      </c>
      <c r="F1264" s="53" t="s">
        <v>19</v>
      </c>
      <c r="G1264" s="53">
        <v>43523</v>
      </c>
      <c r="H1264" s="54">
        <v>2</v>
      </c>
      <c r="I1264" s="52">
        <v>7</v>
      </c>
      <c r="J1264" s="51" t="s">
        <v>27</v>
      </c>
      <c r="K1264" s="51"/>
      <c r="L1264" s="51" t="b">
        <v>0</v>
      </c>
      <c r="M1264" s="13"/>
      <c r="N1264" s="13"/>
      <c r="O1264" s="13"/>
      <c r="P1264" s="13"/>
      <c r="Q1264" s="13"/>
      <c r="R1264" s="13"/>
      <c r="S1264" s="13"/>
      <c r="T1264" s="15" t="s">
        <v>125</v>
      </c>
      <c r="U1264" s="15" t="b">
        <v>0</v>
      </c>
      <c r="V1264" s="15" t="b">
        <v>0</v>
      </c>
      <c r="W1264" s="23"/>
      <c r="X1264" s="16"/>
      <c r="Y1264" s="24"/>
      <c r="Z1264" s="17"/>
      <c r="AA1264" s="51"/>
      <c r="AB1264" s="4"/>
      <c r="AC1264" t="str">
        <f t="shared" si="96"/>
        <v>NO</v>
      </c>
      <c r="AD1264" t="str">
        <f t="shared" si="97"/>
        <v>Material</v>
      </c>
      <c r="AE1264" t="str">
        <f t="shared" si="98"/>
        <v>+Cartridge</v>
      </c>
      <c r="AF1264" t="str">
        <f t="shared" si="99"/>
        <v>Material+Cartridge</v>
      </c>
    </row>
    <row r="1265" spans="1:32" x14ac:dyDescent="0.25">
      <c r="A1265" s="3" t="str">
        <f t="shared" si="95"/>
        <v>77854-9</v>
      </c>
      <c r="B1265" s="50">
        <v>77854</v>
      </c>
      <c r="C1265" s="51" t="s">
        <v>3239</v>
      </c>
      <c r="D1265" s="50">
        <v>9</v>
      </c>
      <c r="E1265" s="52">
        <v>1</v>
      </c>
      <c r="F1265" s="53" t="s">
        <v>19</v>
      </c>
      <c r="G1265" s="53">
        <v>43523</v>
      </c>
      <c r="H1265" s="54">
        <v>3</v>
      </c>
      <c r="I1265" s="52">
        <v>7</v>
      </c>
      <c r="J1265" s="51" t="s">
        <v>27</v>
      </c>
      <c r="K1265" s="51"/>
      <c r="L1265" s="51" t="b">
        <v>0</v>
      </c>
      <c r="M1265" s="3"/>
      <c r="N1265" s="3"/>
      <c r="O1265" s="3"/>
      <c r="P1265" s="3"/>
      <c r="Q1265" s="3"/>
      <c r="R1265" s="3"/>
      <c r="S1265" s="3"/>
      <c r="T1265" s="10" t="s">
        <v>125</v>
      </c>
      <c r="U1265" s="10" t="b">
        <v>0</v>
      </c>
      <c r="V1265" s="10" t="b">
        <v>0</v>
      </c>
      <c r="W1265" s="25"/>
      <c r="X1265" s="11"/>
      <c r="Y1265" s="26"/>
      <c r="Z1265" s="12"/>
      <c r="AA1265" s="51"/>
      <c r="AB1265" s="4"/>
      <c r="AC1265" t="str">
        <f t="shared" si="96"/>
        <v>NO</v>
      </c>
      <c r="AD1265" t="str">
        <f t="shared" si="97"/>
        <v>Material</v>
      </c>
      <c r="AE1265" t="str">
        <f t="shared" si="98"/>
        <v>+Cartridge</v>
      </c>
      <c r="AF1265" t="str">
        <f t="shared" si="99"/>
        <v>Material+Cartridge</v>
      </c>
    </row>
    <row r="1266" spans="1:32" x14ac:dyDescent="0.25">
      <c r="A1266" s="13" t="str">
        <f t="shared" si="95"/>
        <v>77856-1</v>
      </c>
      <c r="B1266" s="50">
        <v>77856</v>
      </c>
      <c r="C1266" s="51" t="s">
        <v>188</v>
      </c>
      <c r="D1266" s="50">
        <v>1</v>
      </c>
      <c r="E1266" s="52">
        <v>1</v>
      </c>
      <c r="F1266" s="53" t="s">
        <v>18</v>
      </c>
      <c r="G1266" s="53">
        <v>43544</v>
      </c>
      <c r="H1266" s="54">
        <v>1</v>
      </c>
      <c r="I1266" s="52">
        <v>18</v>
      </c>
      <c r="J1266" s="51" t="s">
        <v>27</v>
      </c>
      <c r="K1266" s="51"/>
      <c r="L1266" s="51" t="b">
        <v>0</v>
      </c>
      <c r="M1266" s="13"/>
      <c r="N1266" s="13"/>
      <c r="O1266" s="13"/>
      <c r="P1266" s="13"/>
      <c r="Q1266" s="13"/>
      <c r="R1266" s="13"/>
      <c r="S1266" s="13"/>
      <c r="T1266" s="15" t="s">
        <v>125</v>
      </c>
      <c r="U1266" s="15" t="b">
        <v>0</v>
      </c>
      <c r="V1266" s="15" t="b">
        <v>0</v>
      </c>
      <c r="W1266" s="23"/>
      <c r="X1266" s="16"/>
      <c r="Y1266" s="24"/>
      <c r="Z1266" s="24"/>
      <c r="AA1266" s="51"/>
      <c r="AB1266" s="4"/>
      <c r="AC1266" t="str">
        <f t="shared" si="96"/>
        <v>NO</v>
      </c>
      <c r="AD1266" t="str">
        <f t="shared" si="97"/>
        <v>Material</v>
      </c>
      <c r="AE1266" t="str">
        <f t="shared" si="98"/>
        <v>+Cartridge</v>
      </c>
      <c r="AF1266" t="str">
        <f t="shared" si="99"/>
        <v>Material+Cartridge</v>
      </c>
    </row>
    <row r="1267" spans="1:32" x14ac:dyDescent="0.25">
      <c r="A1267" s="3" t="str">
        <f t="shared" si="95"/>
        <v>77856-2</v>
      </c>
      <c r="B1267" s="50">
        <v>77856</v>
      </c>
      <c r="C1267" s="51" t="s">
        <v>189</v>
      </c>
      <c r="D1267" s="50">
        <v>2</v>
      </c>
      <c r="E1267" s="52">
        <v>1</v>
      </c>
      <c r="F1267" s="53" t="s">
        <v>18</v>
      </c>
      <c r="G1267" s="53">
        <v>43544</v>
      </c>
      <c r="H1267" s="54">
        <v>1</v>
      </c>
      <c r="I1267" s="52">
        <v>18</v>
      </c>
      <c r="J1267" s="51" t="s">
        <v>27</v>
      </c>
      <c r="K1267" s="51"/>
      <c r="L1267" s="51" t="b">
        <v>0</v>
      </c>
      <c r="M1267" s="3"/>
      <c r="N1267" s="3"/>
      <c r="O1267" s="3"/>
      <c r="P1267" s="3"/>
      <c r="Q1267" s="3"/>
      <c r="R1267" s="3"/>
      <c r="S1267" s="3"/>
      <c r="T1267" s="10" t="s">
        <v>130</v>
      </c>
      <c r="U1267" s="10" t="b">
        <v>0</v>
      </c>
      <c r="V1267" s="10" t="b">
        <v>0</v>
      </c>
      <c r="W1267" s="25"/>
      <c r="X1267" s="11"/>
      <c r="Y1267" s="26"/>
      <c r="Z1267" s="26"/>
      <c r="AA1267" s="51"/>
      <c r="AB1267" s="4"/>
      <c r="AC1267" t="str">
        <f t="shared" si="96"/>
        <v>NO</v>
      </c>
      <c r="AD1267" t="str">
        <f t="shared" si="97"/>
        <v>Material</v>
      </c>
      <c r="AE1267" t="str">
        <f t="shared" si="98"/>
        <v>+Cartridge</v>
      </c>
      <c r="AF1267" t="str">
        <f t="shared" si="99"/>
        <v>Material+Cartridge</v>
      </c>
    </row>
    <row r="1268" spans="1:32" x14ac:dyDescent="0.25">
      <c r="A1268" s="13" t="str">
        <f t="shared" si="95"/>
        <v>77868-1</v>
      </c>
      <c r="B1268" s="50">
        <v>77868</v>
      </c>
      <c r="C1268" s="51" t="s">
        <v>211</v>
      </c>
      <c r="D1268" s="50">
        <v>1</v>
      </c>
      <c r="E1268" s="52">
        <v>1</v>
      </c>
      <c r="F1268" s="53" t="s">
        <v>18</v>
      </c>
      <c r="G1268" s="53">
        <v>43508</v>
      </c>
      <c r="H1268" s="54">
        <v>22</v>
      </c>
      <c r="I1268" s="52">
        <v>4</v>
      </c>
      <c r="J1268" s="51" t="s">
        <v>20</v>
      </c>
      <c r="K1268" s="51"/>
      <c r="L1268" s="51" t="b">
        <v>0</v>
      </c>
      <c r="M1268" s="13" t="s">
        <v>126</v>
      </c>
      <c r="N1268" s="13"/>
      <c r="O1268" s="13"/>
      <c r="P1268" s="13"/>
      <c r="Q1268" s="13" t="s">
        <v>125</v>
      </c>
      <c r="R1268" s="13"/>
      <c r="S1268" s="13" t="s">
        <v>126</v>
      </c>
      <c r="T1268" s="15" t="s">
        <v>125</v>
      </c>
      <c r="U1268" s="15" t="b">
        <v>0</v>
      </c>
      <c r="V1268" s="15" t="b">
        <v>0</v>
      </c>
      <c r="W1268" s="23"/>
      <c r="X1268" s="16"/>
      <c r="Y1268" s="24">
        <v>43496</v>
      </c>
      <c r="Z1268" s="24"/>
      <c r="AA1268" s="51"/>
      <c r="AB1268" s="4"/>
      <c r="AC1268" t="str">
        <f t="shared" si="96"/>
        <v>NO</v>
      </c>
      <c r="AD1268" t="str">
        <f t="shared" si="97"/>
        <v>Material</v>
      </c>
      <c r="AE1268" t="str">
        <f t="shared" si="98"/>
        <v/>
      </c>
      <c r="AF1268" t="str">
        <f t="shared" si="99"/>
        <v>Material</v>
      </c>
    </row>
    <row r="1269" spans="1:32" x14ac:dyDescent="0.25">
      <c r="A1269" s="3" t="str">
        <f t="shared" si="95"/>
        <v>77868-2</v>
      </c>
      <c r="B1269" s="50">
        <v>77868</v>
      </c>
      <c r="C1269" s="51" t="s">
        <v>209</v>
      </c>
      <c r="D1269" s="50">
        <v>2</v>
      </c>
      <c r="E1269" s="52">
        <v>1</v>
      </c>
      <c r="F1269" s="53" t="s">
        <v>18</v>
      </c>
      <c r="G1269" s="53">
        <v>43508</v>
      </c>
      <c r="H1269" s="54">
        <v>13</v>
      </c>
      <c r="I1269" s="52">
        <v>4</v>
      </c>
      <c r="J1269" s="51" t="s">
        <v>20</v>
      </c>
      <c r="K1269" s="51"/>
      <c r="L1269" s="51" t="b">
        <v>0</v>
      </c>
      <c r="M1269" s="3" t="s">
        <v>126</v>
      </c>
      <c r="N1269" s="3"/>
      <c r="O1269" s="3"/>
      <c r="P1269" s="3"/>
      <c r="Q1269" s="3" t="s">
        <v>125</v>
      </c>
      <c r="R1269" s="3"/>
      <c r="S1269" s="3" t="s">
        <v>126</v>
      </c>
      <c r="T1269" s="10" t="s">
        <v>125</v>
      </c>
      <c r="U1269" s="10" t="b">
        <v>0</v>
      </c>
      <c r="V1269" s="10" t="b">
        <v>0</v>
      </c>
      <c r="W1269" s="25"/>
      <c r="X1269" s="11"/>
      <c r="Y1269" s="26">
        <v>43496</v>
      </c>
      <c r="Z1269" s="12"/>
      <c r="AA1269" s="51"/>
      <c r="AB1269" s="4"/>
      <c r="AC1269" t="str">
        <f t="shared" si="96"/>
        <v>NO</v>
      </c>
      <c r="AD1269" t="str">
        <f t="shared" si="97"/>
        <v>Material</v>
      </c>
      <c r="AE1269" t="str">
        <f t="shared" si="98"/>
        <v/>
      </c>
      <c r="AF1269" t="str">
        <f t="shared" si="99"/>
        <v>Material</v>
      </c>
    </row>
    <row r="1270" spans="1:32" x14ac:dyDescent="0.25">
      <c r="A1270" s="13" t="str">
        <f t="shared" si="95"/>
        <v>77891-1</v>
      </c>
      <c r="B1270" s="50">
        <v>77891</v>
      </c>
      <c r="C1270" s="51" t="s">
        <v>3240</v>
      </c>
      <c r="D1270" s="50">
        <v>1</v>
      </c>
      <c r="E1270" s="52">
        <v>1</v>
      </c>
      <c r="F1270" s="53" t="s">
        <v>18</v>
      </c>
      <c r="G1270" s="53">
        <v>43510</v>
      </c>
      <c r="H1270" s="54">
        <v>2</v>
      </c>
      <c r="I1270" s="52">
        <v>12</v>
      </c>
      <c r="J1270" s="51" t="s">
        <v>27</v>
      </c>
      <c r="K1270" s="51"/>
      <c r="L1270" s="51" t="b">
        <v>0</v>
      </c>
      <c r="M1270" s="13"/>
      <c r="N1270" s="13"/>
      <c r="O1270" s="13"/>
      <c r="P1270" s="13"/>
      <c r="Q1270" s="13"/>
      <c r="R1270" s="13"/>
      <c r="S1270" s="13"/>
      <c r="T1270" s="15" t="s">
        <v>125</v>
      </c>
      <c r="U1270" s="15" t="b">
        <v>0</v>
      </c>
      <c r="V1270" s="15" t="b">
        <v>0</v>
      </c>
      <c r="W1270" s="23"/>
      <c r="X1270" s="16"/>
      <c r="Y1270" s="24"/>
      <c r="Z1270" s="24" t="s">
        <v>325</v>
      </c>
      <c r="AA1270" s="51"/>
      <c r="AB1270" s="4"/>
      <c r="AC1270" t="str">
        <f t="shared" si="96"/>
        <v>NO</v>
      </c>
      <c r="AD1270" t="str">
        <f t="shared" si="97"/>
        <v>Material</v>
      </c>
      <c r="AE1270" t="str">
        <f t="shared" si="98"/>
        <v>+Cartridge</v>
      </c>
      <c r="AF1270" t="str">
        <f t="shared" si="99"/>
        <v>Material+Cartridge</v>
      </c>
    </row>
    <row r="1271" spans="1:32" x14ac:dyDescent="0.25">
      <c r="A1271" s="3" t="str">
        <f t="shared" si="95"/>
        <v>77892-1</v>
      </c>
      <c r="B1271" s="50">
        <v>77892</v>
      </c>
      <c r="C1271" s="51" t="s">
        <v>265</v>
      </c>
      <c r="D1271" s="50">
        <v>1</v>
      </c>
      <c r="E1271" s="52">
        <v>1</v>
      </c>
      <c r="F1271" s="53" t="s">
        <v>18</v>
      </c>
      <c r="G1271" s="53">
        <v>43514</v>
      </c>
      <c r="H1271" s="54">
        <v>2</v>
      </c>
      <c r="I1271" s="52">
        <v>12</v>
      </c>
      <c r="J1271" s="51" t="s">
        <v>20</v>
      </c>
      <c r="K1271" s="51"/>
      <c r="L1271" s="51" t="b">
        <v>0</v>
      </c>
      <c r="M1271" s="3"/>
      <c r="N1271" s="3"/>
      <c r="O1271" s="3"/>
      <c r="P1271" s="3"/>
      <c r="Q1271" s="3" t="s">
        <v>125</v>
      </c>
      <c r="R1271" s="3"/>
      <c r="S1271" s="3"/>
      <c r="T1271" s="10" t="s">
        <v>125</v>
      </c>
      <c r="U1271" s="10" t="b">
        <v>0</v>
      </c>
      <c r="V1271" s="10" t="b">
        <v>0</v>
      </c>
      <c r="W1271" s="25"/>
      <c r="X1271" s="11"/>
      <c r="Y1271" s="26"/>
      <c r="Z1271" s="26"/>
      <c r="AA1271" s="51"/>
      <c r="AB1271" s="4"/>
      <c r="AC1271" t="str">
        <f t="shared" si="96"/>
        <v>NO</v>
      </c>
      <c r="AD1271" t="str">
        <f t="shared" si="97"/>
        <v>Material</v>
      </c>
      <c r="AE1271" t="str">
        <f t="shared" si="98"/>
        <v/>
      </c>
      <c r="AF1271" t="str">
        <f t="shared" si="99"/>
        <v>Material</v>
      </c>
    </row>
    <row r="1272" spans="1:32" x14ac:dyDescent="0.25">
      <c r="A1272" s="13" t="str">
        <f t="shared" si="95"/>
        <v>77892-2</v>
      </c>
      <c r="B1272" s="50">
        <v>77892</v>
      </c>
      <c r="C1272" s="51" t="s">
        <v>265</v>
      </c>
      <c r="D1272" s="50">
        <v>2</v>
      </c>
      <c r="E1272" s="52">
        <v>1</v>
      </c>
      <c r="F1272" s="53" t="s">
        <v>18</v>
      </c>
      <c r="G1272" s="53">
        <v>43514</v>
      </c>
      <c r="H1272" s="54">
        <v>2</v>
      </c>
      <c r="I1272" s="52">
        <v>12</v>
      </c>
      <c r="J1272" s="51" t="s">
        <v>20</v>
      </c>
      <c r="K1272" s="51"/>
      <c r="L1272" s="51" t="b">
        <v>0</v>
      </c>
      <c r="M1272" s="13"/>
      <c r="N1272" s="13"/>
      <c r="O1272" s="13"/>
      <c r="P1272" s="13"/>
      <c r="Q1272" s="13" t="s">
        <v>125</v>
      </c>
      <c r="R1272" s="13"/>
      <c r="S1272" s="13"/>
      <c r="T1272" s="15" t="s">
        <v>125</v>
      </c>
      <c r="U1272" s="15" t="b">
        <v>0</v>
      </c>
      <c r="V1272" s="15" t="b">
        <v>0</v>
      </c>
      <c r="W1272" s="23"/>
      <c r="X1272" s="16"/>
      <c r="Y1272" s="24"/>
      <c r="Z1272" s="17"/>
      <c r="AA1272" s="51"/>
      <c r="AB1272" s="4"/>
      <c r="AC1272" t="str">
        <f t="shared" si="96"/>
        <v>NO</v>
      </c>
      <c r="AD1272" t="str">
        <f t="shared" si="97"/>
        <v>Material</v>
      </c>
      <c r="AE1272" t="str">
        <f t="shared" si="98"/>
        <v/>
      </c>
      <c r="AF1272" t="str">
        <f t="shared" si="99"/>
        <v>Material</v>
      </c>
    </row>
    <row r="1273" spans="1:32" x14ac:dyDescent="0.25">
      <c r="A1273" s="3" t="str">
        <f t="shared" si="95"/>
        <v>77892-3</v>
      </c>
      <c r="B1273" s="50">
        <v>77892</v>
      </c>
      <c r="C1273" s="51" t="s">
        <v>265</v>
      </c>
      <c r="D1273" s="50">
        <v>3</v>
      </c>
      <c r="E1273" s="52">
        <v>1</v>
      </c>
      <c r="F1273" s="53" t="s">
        <v>18</v>
      </c>
      <c r="G1273" s="53">
        <v>43514</v>
      </c>
      <c r="H1273" s="54">
        <v>2</v>
      </c>
      <c r="I1273" s="52">
        <v>12</v>
      </c>
      <c r="J1273" s="51" t="s">
        <v>20</v>
      </c>
      <c r="K1273" s="51"/>
      <c r="L1273" s="51" t="b">
        <v>0</v>
      </c>
      <c r="M1273" s="3"/>
      <c r="N1273" s="3"/>
      <c r="O1273" s="3"/>
      <c r="P1273" s="3"/>
      <c r="Q1273" s="3" t="s">
        <v>125</v>
      </c>
      <c r="R1273" s="3"/>
      <c r="S1273" s="3"/>
      <c r="T1273" s="10" t="s">
        <v>125</v>
      </c>
      <c r="U1273" s="10" t="b">
        <v>0</v>
      </c>
      <c r="V1273" s="10" t="b">
        <v>0</v>
      </c>
      <c r="W1273" s="25"/>
      <c r="X1273" s="11"/>
      <c r="Y1273" s="26"/>
      <c r="Z1273" s="12"/>
      <c r="AA1273" s="51"/>
      <c r="AB1273" s="4"/>
      <c r="AC1273" t="str">
        <f t="shared" si="96"/>
        <v>NO</v>
      </c>
      <c r="AD1273" t="str">
        <f t="shared" si="97"/>
        <v>Material</v>
      </c>
      <c r="AE1273" t="str">
        <f t="shared" si="98"/>
        <v/>
      </c>
      <c r="AF1273" t="str">
        <f t="shared" si="99"/>
        <v>Material</v>
      </c>
    </row>
    <row r="1274" spans="1:32" x14ac:dyDescent="0.25">
      <c r="A1274" s="13" t="str">
        <f t="shared" si="95"/>
        <v>77900-10</v>
      </c>
      <c r="B1274" s="50">
        <v>77900</v>
      </c>
      <c r="C1274" s="51" t="s">
        <v>3241</v>
      </c>
      <c r="D1274" s="50">
        <v>10</v>
      </c>
      <c r="E1274" s="52">
        <v>1</v>
      </c>
      <c r="F1274" s="53" t="s">
        <v>18</v>
      </c>
      <c r="G1274" s="53">
        <v>43517</v>
      </c>
      <c r="H1274" s="54">
        <v>3</v>
      </c>
      <c r="I1274" s="52">
        <v>4</v>
      </c>
      <c r="J1274" s="51" t="s">
        <v>20</v>
      </c>
      <c r="K1274" s="51"/>
      <c r="L1274" s="51" t="b">
        <v>0</v>
      </c>
      <c r="M1274" s="13"/>
      <c r="N1274" s="13"/>
      <c r="O1274" s="13"/>
      <c r="P1274" s="13"/>
      <c r="Q1274" s="13" t="s">
        <v>125</v>
      </c>
      <c r="R1274" s="13"/>
      <c r="S1274" s="13"/>
      <c r="T1274" s="15" t="s">
        <v>130</v>
      </c>
      <c r="U1274" s="15" t="b">
        <v>0</v>
      </c>
      <c r="V1274" s="15" t="b">
        <v>0</v>
      </c>
      <c r="W1274" s="23"/>
      <c r="X1274" s="16"/>
      <c r="Y1274" s="24"/>
      <c r="Z1274" s="24"/>
      <c r="AA1274" s="51"/>
      <c r="AB1274" s="4"/>
      <c r="AC1274" t="str">
        <f t="shared" si="96"/>
        <v>NO</v>
      </c>
      <c r="AD1274" t="str">
        <f t="shared" si="97"/>
        <v>Material</v>
      </c>
      <c r="AE1274" t="str">
        <f t="shared" si="98"/>
        <v/>
      </c>
      <c r="AF1274" t="str">
        <f t="shared" si="99"/>
        <v>Material</v>
      </c>
    </row>
    <row r="1275" spans="1:32" x14ac:dyDescent="0.25">
      <c r="A1275" s="3" t="str">
        <f t="shared" si="95"/>
        <v>77900-1</v>
      </c>
      <c r="B1275" s="50">
        <v>77900</v>
      </c>
      <c r="C1275" s="51" t="s">
        <v>139</v>
      </c>
      <c r="D1275" s="50">
        <v>1</v>
      </c>
      <c r="E1275" s="52">
        <v>1</v>
      </c>
      <c r="F1275" s="53" t="s">
        <v>18</v>
      </c>
      <c r="G1275" s="53">
        <v>43517</v>
      </c>
      <c r="H1275" s="54">
        <v>1</v>
      </c>
      <c r="I1275" s="52">
        <v>4</v>
      </c>
      <c r="J1275" s="51" t="s">
        <v>20</v>
      </c>
      <c r="K1275" s="51"/>
      <c r="L1275" s="51" t="b">
        <v>0</v>
      </c>
      <c r="M1275" s="3"/>
      <c r="N1275" s="3"/>
      <c r="O1275" s="3"/>
      <c r="P1275" s="3"/>
      <c r="Q1275" s="3" t="s">
        <v>125</v>
      </c>
      <c r="R1275" s="3"/>
      <c r="S1275" s="3"/>
      <c r="T1275" s="10" t="s">
        <v>130</v>
      </c>
      <c r="U1275" s="10" t="b">
        <v>0</v>
      </c>
      <c r="V1275" s="10" t="b">
        <v>0</v>
      </c>
      <c r="W1275" s="25"/>
      <c r="X1275" s="11"/>
      <c r="Y1275" s="26"/>
      <c r="Z1275" s="26"/>
      <c r="AA1275" s="51"/>
      <c r="AB1275" s="4"/>
      <c r="AC1275" t="str">
        <f t="shared" si="96"/>
        <v>NO</v>
      </c>
      <c r="AD1275" t="str">
        <f t="shared" si="97"/>
        <v>Material</v>
      </c>
      <c r="AE1275" t="str">
        <f t="shared" si="98"/>
        <v/>
      </c>
      <c r="AF1275" t="str">
        <f t="shared" si="99"/>
        <v>Material</v>
      </c>
    </row>
    <row r="1276" spans="1:32" x14ac:dyDescent="0.25">
      <c r="A1276" s="13" t="str">
        <f t="shared" si="95"/>
        <v>77900-2</v>
      </c>
      <c r="B1276" s="50">
        <v>77900</v>
      </c>
      <c r="C1276" s="51" t="s">
        <v>139</v>
      </c>
      <c r="D1276" s="50">
        <v>2</v>
      </c>
      <c r="E1276" s="52">
        <v>1</v>
      </c>
      <c r="F1276" s="53" t="s">
        <v>18</v>
      </c>
      <c r="G1276" s="53">
        <v>43517</v>
      </c>
      <c r="H1276" s="54">
        <v>1</v>
      </c>
      <c r="I1276" s="52">
        <v>4</v>
      </c>
      <c r="J1276" s="51" t="s">
        <v>20</v>
      </c>
      <c r="K1276" s="51"/>
      <c r="L1276" s="51" t="b">
        <v>0</v>
      </c>
      <c r="M1276" s="13"/>
      <c r="N1276" s="13"/>
      <c r="O1276" s="13"/>
      <c r="P1276" s="13"/>
      <c r="Q1276" s="13" t="s">
        <v>125</v>
      </c>
      <c r="R1276" s="13"/>
      <c r="S1276" s="13"/>
      <c r="T1276" s="15" t="s">
        <v>130</v>
      </c>
      <c r="U1276" s="15" t="b">
        <v>0</v>
      </c>
      <c r="V1276" s="15" t="b">
        <v>0</v>
      </c>
      <c r="W1276" s="23"/>
      <c r="X1276" s="16"/>
      <c r="Y1276" s="24"/>
      <c r="Z1276" s="24"/>
      <c r="AA1276" s="51"/>
      <c r="AB1276" s="4"/>
      <c r="AC1276" t="str">
        <f t="shared" si="96"/>
        <v>NO</v>
      </c>
      <c r="AD1276" t="str">
        <f t="shared" si="97"/>
        <v>Material</v>
      </c>
      <c r="AE1276" t="str">
        <f t="shared" si="98"/>
        <v/>
      </c>
      <c r="AF1276" t="str">
        <f t="shared" si="99"/>
        <v>Material</v>
      </c>
    </row>
    <row r="1277" spans="1:32" x14ac:dyDescent="0.25">
      <c r="A1277" s="3" t="str">
        <f t="shared" si="95"/>
        <v>77900-3</v>
      </c>
      <c r="B1277" s="50">
        <v>77900</v>
      </c>
      <c r="C1277" s="51" t="s">
        <v>139</v>
      </c>
      <c r="D1277" s="50">
        <v>3</v>
      </c>
      <c r="E1277" s="52">
        <v>1</v>
      </c>
      <c r="F1277" s="53" t="s">
        <v>18</v>
      </c>
      <c r="G1277" s="53">
        <v>43517</v>
      </c>
      <c r="H1277" s="54">
        <v>1</v>
      </c>
      <c r="I1277" s="52">
        <v>4</v>
      </c>
      <c r="J1277" s="51" t="s">
        <v>20</v>
      </c>
      <c r="K1277" s="51"/>
      <c r="L1277" s="51" t="b">
        <v>0</v>
      </c>
      <c r="M1277" s="3"/>
      <c r="N1277" s="3"/>
      <c r="O1277" s="3"/>
      <c r="P1277" s="3"/>
      <c r="Q1277" s="3" t="s">
        <v>125</v>
      </c>
      <c r="R1277" s="3"/>
      <c r="S1277" s="3"/>
      <c r="T1277" s="10" t="s">
        <v>130</v>
      </c>
      <c r="U1277" s="10" t="b">
        <v>0</v>
      </c>
      <c r="V1277" s="10" t="b">
        <v>0</v>
      </c>
      <c r="W1277" s="25"/>
      <c r="X1277" s="11"/>
      <c r="Y1277" s="26"/>
      <c r="Z1277" s="12"/>
      <c r="AA1277" s="51"/>
      <c r="AB1277" s="4"/>
      <c r="AC1277" t="str">
        <f t="shared" si="96"/>
        <v>NO</v>
      </c>
      <c r="AD1277" t="str">
        <f t="shared" si="97"/>
        <v>Material</v>
      </c>
      <c r="AE1277" t="str">
        <f t="shared" si="98"/>
        <v/>
      </c>
      <c r="AF1277" t="str">
        <f t="shared" si="99"/>
        <v>Material</v>
      </c>
    </row>
    <row r="1278" spans="1:32" x14ac:dyDescent="0.25">
      <c r="A1278" s="13" t="str">
        <f t="shared" si="95"/>
        <v>77900-4</v>
      </c>
      <c r="B1278" s="50">
        <v>77900</v>
      </c>
      <c r="C1278" s="51" t="s">
        <v>438</v>
      </c>
      <c r="D1278" s="50">
        <v>4</v>
      </c>
      <c r="E1278" s="52">
        <v>1</v>
      </c>
      <c r="F1278" s="53" t="s">
        <v>18</v>
      </c>
      <c r="G1278" s="53">
        <v>43517</v>
      </c>
      <c r="H1278" s="54">
        <v>1</v>
      </c>
      <c r="I1278" s="52">
        <v>4</v>
      </c>
      <c r="J1278" s="51" t="s">
        <v>20</v>
      </c>
      <c r="K1278" s="51"/>
      <c r="L1278" s="51" t="b">
        <v>0</v>
      </c>
      <c r="M1278" s="13"/>
      <c r="N1278" s="13"/>
      <c r="O1278" s="13"/>
      <c r="P1278" s="13"/>
      <c r="Q1278" s="13" t="s">
        <v>125</v>
      </c>
      <c r="R1278" s="13"/>
      <c r="S1278" s="13"/>
      <c r="T1278" s="15" t="s">
        <v>130</v>
      </c>
      <c r="U1278" s="15" t="b">
        <v>0</v>
      </c>
      <c r="V1278" s="15" t="b">
        <v>0</v>
      </c>
      <c r="W1278" s="23"/>
      <c r="X1278" s="16"/>
      <c r="Y1278" s="24"/>
      <c r="Z1278" s="17"/>
      <c r="AA1278" s="51"/>
      <c r="AB1278" s="4"/>
      <c r="AC1278" t="str">
        <f t="shared" si="96"/>
        <v>NO</v>
      </c>
      <c r="AD1278" t="str">
        <f t="shared" si="97"/>
        <v>Material</v>
      </c>
      <c r="AE1278" t="str">
        <f t="shared" si="98"/>
        <v/>
      </c>
      <c r="AF1278" t="str">
        <f t="shared" si="99"/>
        <v>Material</v>
      </c>
    </row>
    <row r="1279" spans="1:32" x14ac:dyDescent="0.25">
      <c r="A1279" s="3" t="str">
        <f t="shared" si="95"/>
        <v>77900-5</v>
      </c>
      <c r="B1279" s="50">
        <v>77900</v>
      </c>
      <c r="C1279" s="51" t="s">
        <v>127</v>
      </c>
      <c r="D1279" s="50">
        <v>5</v>
      </c>
      <c r="E1279" s="52">
        <v>1</v>
      </c>
      <c r="F1279" s="53" t="s">
        <v>18</v>
      </c>
      <c r="G1279" s="53">
        <v>43517</v>
      </c>
      <c r="H1279" s="54">
        <v>1</v>
      </c>
      <c r="I1279" s="52">
        <v>4</v>
      </c>
      <c r="J1279" s="51" t="s">
        <v>20</v>
      </c>
      <c r="K1279" s="51"/>
      <c r="L1279" s="51" t="b">
        <v>0</v>
      </c>
      <c r="M1279" s="3"/>
      <c r="N1279" s="3"/>
      <c r="O1279" s="3"/>
      <c r="P1279" s="3"/>
      <c r="Q1279" s="3"/>
      <c r="R1279" s="3"/>
      <c r="S1279" s="3"/>
      <c r="T1279" s="10" t="s">
        <v>130</v>
      </c>
      <c r="U1279" s="10" t="b">
        <v>0</v>
      </c>
      <c r="V1279" s="10" t="b">
        <v>0</v>
      </c>
      <c r="W1279" s="25"/>
      <c r="X1279" s="11"/>
      <c r="Y1279" s="26"/>
      <c r="Z1279" s="26"/>
      <c r="AA1279" s="51"/>
      <c r="AB1279" s="4"/>
      <c r="AC1279" t="str">
        <f t="shared" si="96"/>
        <v>NO</v>
      </c>
      <c r="AD1279" t="str">
        <f t="shared" si="97"/>
        <v>Material</v>
      </c>
      <c r="AE1279" t="str">
        <f t="shared" si="98"/>
        <v>+Cartridge</v>
      </c>
      <c r="AF1279" t="str">
        <f t="shared" si="99"/>
        <v>Material+Cartridge</v>
      </c>
    </row>
    <row r="1280" spans="1:32" x14ac:dyDescent="0.25">
      <c r="A1280" s="13" t="str">
        <f t="shared" si="95"/>
        <v>77900-6</v>
      </c>
      <c r="B1280" s="50">
        <v>77900</v>
      </c>
      <c r="C1280" s="51" t="s">
        <v>3242</v>
      </c>
      <c r="D1280" s="50">
        <v>6</v>
      </c>
      <c r="E1280" s="52">
        <v>1</v>
      </c>
      <c r="F1280" s="53" t="s">
        <v>18</v>
      </c>
      <c r="G1280" s="53">
        <v>43517</v>
      </c>
      <c r="H1280" s="54">
        <v>3</v>
      </c>
      <c r="I1280" s="52">
        <v>4</v>
      </c>
      <c r="J1280" s="51" t="s">
        <v>20</v>
      </c>
      <c r="K1280" s="51"/>
      <c r="L1280" s="51" t="b">
        <v>0</v>
      </c>
      <c r="M1280" s="13"/>
      <c r="N1280" s="13"/>
      <c r="O1280" s="13"/>
      <c r="P1280" s="13"/>
      <c r="Q1280" s="13" t="s">
        <v>125</v>
      </c>
      <c r="R1280" s="13"/>
      <c r="S1280" s="13"/>
      <c r="T1280" s="15" t="s">
        <v>130</v>
      </c>
      <c r="U1280" s="15" t="b">
        <v>0</v>
      </c>
      <c r="V1280" s="15" t="b">
        <v>0</v>
      </c>
      <c r="W1280" s="23"/>
      <c r="X1280" s="16"/>
      <c r="Y1280" s="24"/>
      <c r="Z1280" s="17"/>
      <c r="AA1280" s="51"/>
      <c r="AB1280" s="4"/>
      <c r="AC1280" t="str">
        <f t="shared" si="96"/>
        <v>NO</v>
      </c>
      <c r="AD1280" t="str">
        <f t="shared" si="97"/>
        <v>Material</v>
      </c>
      <c r="AE1280" t="str">
        <f t="shared" si="98"/>
        <v/>
      </c>
      <c r="AF1280" t="str">
        <f t="shared" si="99"/>
        <v>Material</v>
      </c>
    </row>
    <row r="1281" spans="1:32" x14ac:dyDescent="0.25">
      <c r="A1281" s="3" t="str">
        <f t="shared" ref="A1281:A1344" si="100">_xlfn.CONCAT(B1281,"-",D1281)</f>
        <v>77900-7</v>
      </c>
      <c r="B1281" s="50">
        <v>77900</v>
      </c>
      <c r="C1281" s="51" t="s">
        <v>3241</v>
      </c>
      <c r="D1281" s="50">
        <v>7</v>
      </c>
      <c r="E1281" s="52">
        <v>1</v>
      </c>
      <c r="F1281" s="53" t="s">
        <v>18</v>
      </c>
      <c r="G1281" s="53">
        <v>43517</v>
      </c>
      <c r="H1281" s="54">
        <v>3</v>
      </c>
      <c r="I1281" s="52">
        <v>4</v>
      </c>
      <c r="J1281" s="51" t="s">
        <v>20</v>
      </c>
      <c r="K1281" s="51"/>
      <c r="L1281" s="51" t="b">
        <v>0</v>
      </c>
      <c r="M1281" s="3"/>
      <c r="N1281" s="3"/>
      <c r="O1281" s="3"/>
      <c r="P1281" s="3"/>
      <c r="Q1281" s="3" t="s">
        <v>125</v>
      </c>
      <c r="R1281" s="3"/>
      <c r="S1281" s="3"/>
      <c r="T1281" s="10" t="s">
        <v>130</v>
      </c>
      <c r="U1281" s="10" t="b">
        <v>0</v>
      </c>
      <c r="V1281" s="10" t="b">
        <v>0</v>
      </c>
      <c r="W1281" s="25"/>
      <c r="X1281" s="11"/>
      <c r="Y1281" s="26"/>
      <c r="Z1281" s="12"/>
      <c r="AA1281" s="51"/>
      <c r="AB1281" s="4"/>
      <c r="AC1281" t="str">
        <f t="shared" si="96"/>
        <v>NO</v>
      </c>
      <c r="AD1281" t="str">
        <f t="shared" si="97"/>
        <v>Material</v>
      </c>
      <c r="AE1281" t="str">
        <f t="shared" si="98"/>
        <v/>
      </c>
      <c r="AF1281" t="str">
        <f t="shared" si="99"/>
        <v>Material</v>
      </c>
    </row>
    <row r="1282" spans="1:32" x14ac:dyDescent="0.25">
      <c r="A1282" s="13" t="str">
        <f t="shared" si="100"/>
        <v>77900-8</v>
      </c>
      <c r="B1282" s="50">
        <v>77900</v>
      </c>
      <c r="C1282" s="51" t="s">
        <v>401</v>
      </c>
      <c r="D1282" s="50">
        <v>8</v>
      </c>
      <c r="E1282" s="52">
        <v>1</v>
      </c>
      <c r="F1282" s="53" t="s">
        <v>18</v>
      </c>
      <c r="G1282" s="53">
        <v>43517</v>
      </c>
      <c r="H1282" s="54">
        <v>1</v>
      </c>
      <c r="I1282" s="52">
        <v>4</v>
      </c>
      <c r="J1282" s="51" t="s">
        <v>20</v>
      </c>
      <c r="K1282" s="51"/>
      <c r="L1282" s="51" t="b">
        <v>0</v>
      </c>
      <c r="M1282" s="13"/>
      <c r="N1282" s="13"/>
      <c r="O1282" s="13"/>
      <c r="P1282" s="13"/>
      <c r="Q1282" s="13" t="s">
        <v>125</v>
      </c>
      <c r="R1282" s="13"/>
      <c r="S1282" s="13"/>
      <c r="T1282" s="15" t="s">
        <v>130</v>
      </c>
      <c r="U1282" s="15" t="b">
        <v>0</v>
      </c>
      <c r="V1282" s="15" t="b">
        <v>0</v>
      </c>
      <c r="W1282" s="23"/>
      <c r="X1282" s="16"/>
      <c r="Y1282" s="24"/>
      <c r="Z1282" s="24"/>
      <c r="AA1282" s="51"/>
      <c r="AB1282" s="4"/>
      <c r="AC1282" t="str">
        <f t="shared" ref="AC1282:AC1345" si="101">IF(AND(OR(N1282="yes",N1282="NA"),OR(P1282="yes",P1282="NA",P1282="Done"),OR(Q1282="yes",Q1282="NA")),"OK","NO")</f>
        <v>NO</v>
      </c>
      <c r="AD1282" t="str">
        <f t="shared" ref="AD1282:AD1345" si="102">IF(OR(N1282="",N1282="NO"),"Material","")</f>
        <v>Material</v>
      </c>
      <c r="AE1282" t="str">
        <f t="shared" ref="AE1282:AE1345" si="103">IF(OR(Q1282="",Q1282="NO"),"+Cartridge","")</f>
        <v/>
      </c>
      <c r="AF1282" t="str">
        <f t="shared" ref="AF1282:AF1345" si="104">_xlfn.CONCAT(AD1282,AE1282)</f>
        <v>Material</v>
      </c>
    </row>
    <row r="1283" spans="1:32" x14ac:dyDescent="0.25">
      <c r="A1283" s="3" t="str">
        <f t="shared" si="100"/>
        <v>77900-9</v>
      </c>
      <c r="B1283" s="50">
        <v>77900</v>
      </c>
      <c r="C1283" s="51" t="s">
        <v>3242</v>
      </c>
      <c r="D1283" s="50">
        <v>9</v>
      </c>
      <c r="E1283" s="52">
        <v>1</v>
      </c>
      <c r="F1283" s="53" t="s">
        <v>18</v>
      </c>
      <c r="G1283" s="53">
        <v>43517</v>
      </c>
      <c r="H1283" s="54">
        <v>3</v>
      </c>
      <c r="I1283" s="52">
        <v>4</v>
      </c>
      <c r="J1283" s="51" t="s">
        <v>20</v>
      </c>
      <c r="K1283" s="51"/>
      <c r="L1283" s="51" t="b">
        <v>0</v>
      </c>
      <c r="M1283" s="3"/>
      <c r="N1283" s="3"/>
      <c r="O1283" s="3"/>
      <c r="P1283" s="3"/>
      <c r="Q1283" s="3" t="s">
        <v>125</v>
      </c>
      <c r="R1283" s="3"/>
      <c r="S1283" s="3"/>
      <c r="T1283" s="10" t="s">
        <v>130</v>
      </c>
      <c r="U1283" s="10" t="b">
        <v>0</v>
      </c>
      <c r="V1283" s="10" t="b">
        <v>0</v>
      </c>
      <c r="W1283" s="25"/>
      <c r="X1283" s="11"/>
      <c r="Y1283" s="26"/>
      <c r="Z1283" s="26"/>
      <c r="AA1283" s="51"/>
      <c r="AB1283" s="4"/>
      <c r="AC1283" t="str">
        <f t="shared" si="101"/>
        <v>NO</v>
      </c>
      <c r="AD1283" t="str">
        <f t="shared" si="102"/>
        <v>Material</v>
      </c>
      <c r="AE1283" t="str">
        <f t="shared" si="103"/>
        <v/>
      </c>
      <c r="AF1283" t="str">
        <f t="shared" si="104"/>
        <v>Material</v>
      </c>
    </row>
    <row r="1284" spans="1:32" x14ac:dyDescent="0.25">
      <c r="A1284" s="13" t="str">
        <f t="shared" si="100"/>
        <v>77908-10</v>
      </c>
      <c r="B1284" s="50">
        <v>77908</v>
      </c>
      <c r="C1284" s="51" t="s">
        <v>3243</v>
      </c>
      <c r="D1284" s="50">
        <v>10</v>
      </c>
      <c r="E1284" s="52">
        <v>1</v>
      </c>
      <c r="F1284" s="53" t="s">
        <v>18</v>
      </c>
      <c r="G1284" s="53">
        <v>43501</v>
      </c>
      <c r="H1284" s="54">
        <v>3</v>
      </c>
      <c r="I1284" s="52">
        <v>7</v>
      </c>
      <c r="J1284" s="51" t="s">
        <v>150</v>
      </c>
      <c r="K1284" s="51"/>
      <c r="L1284" s="51" t="b">
        <v>0</v>
      </c>
      <c r="M1284" s="13" t="s">
        <v>126</v>
      </c>
      <c r="N1284" s="13" t="s">
        <v>126</v>
      </c>
      <c r="O1284" s="13" t="s">
        <v>143</v>
      </c>
      <c r="P1284" s="13" t="s">
        <v>143</v>
      </c>
      <c r="Q1284" s="13" t="s">
        <v>143</v>
      </c>
      <c r="R1284" s="13"/>
      <c r="S1284" s="13" t="s">
        <v>126</v>
      </c>
      <c r="T1284" s="15" t="s">
        <v>126</v>
      </c>
      <c r="U1284" s="15" t="b">
        <v>1</v>
      </c>
      <c r="V1284" s="15" t="b">
        <v>0</v>
      </c>
      <c r="W1284" s="23">
        <v>43496.712476851855</v>
      </c>
      <c r="X1284" s="16" t="s">
        <v>283</v>
      </c>
      <c r="Y1284" s="24">
        <v>43497</v>
      </c>
      <c r="Z1284" s="17" t="s">
        <v>245</v>
      </c>
      <c r="AA1284" s="51"/>
      <c r="AB1284" s="4"/>
      <c r="AC1284" t="str">
        <f t="shared" si="101"/>
        <v>NO</v>
      </c>
      <c r="AD1284" t="str">
        <f t="shared" si="102"/>
        <v/>
      </c>
      <c r="AE1284" t="str">
        <f t="shared" si="103"/>
        <v/>
      </c>
      <c r="AF1284" t="str">
        <f t="shared" si="104"/>
        <v/>
      </c>
    </row>
    <row r="1285" spans="1:32" x14ac:dyDescent="0.25">
      <c r="A1285" s="3" t="str">
        <f t="shared" si="100"/>
        <v>77908-1</v>
      </c>
      <c r="B1285" s="50">
        <v>77908</v>
      </c>
      <c r="C1285" s="51" t="s">
        <v>432</v>
      </c>
      <c r="D1285" s="50">
        <v>1</v>
      </c>
      <c r="E1285" s="52">
        <v>1</v>
      </c>
      <c r="F1285" s="53" t="s">
        <v>18</v>
      </c>
      <c r="G1285" s="53">
        <v>43501</v>
      </c>
      <c r="H1285" s="54">
        <v>1</v>
      </c>
      <c r="I1285" s="52">
        <v>7</v>
      </c>
      <c r="J1285" s="51" t="s">
        <v>150</v>
      </c>
      <c r="K1285" s="51"/>
      <c r="L1285" s="51" t="b">
        <v>0</v>
      </c>
      <c r="M1285" s="3" t="s">
        <v>126</v>
      </c>
      <c r="N1285" s="3" t="s">
        <v>126</v>
      </c>
      <c r="O1285" s="3" t="s">
        <v>143</v>
      </c>
      <c r="P1285" s="3" t="s">
        <v>143</v>
      </c>
      <c r="Q1285" s="3" t="s">
        <v>143</v>
      </c>
      <c r="R1285" s="3"/>
      <c r="S1285" s="3" t="s">
        <v>126</v>
      </c>
      <c r="T1285" s="10" t="s">
        <v>126</v>
      </c>
      <c r="U1285" s="10" t="b">
        <v>1</v>
      </c>
      <c r="V1285" s="10" t="b">
        <v>0</v>
      </c>
      <c r="W1285" s="25">
        <v>43496.712430555555</v>
      </c>
      <c r="X1285" s="11" t="s">
        <v>283</v>
      </c>
      <c r="Y1285" s="26">
        <v>43497</v>
      </c>
      <c r="Z1285" s="12" t="s">
        <v>245</v>
      </c>
      <c r="AA1285" s="51"/>
      <c r="AB1285" s="4"/>
      <c r="AC1285" t="str">
        <f t="shared" si="101"/>
        <v>NO</v>
      </c>
      <c r="AD1285" t="str">
        <f t="shared" si="102"/>
        <v/>
      </c>
      <c r="AE1285" t="str">
        <f t="shared" si="103"/>
        <v/>
      </c>
      <c r="AF1285" t="str">
        <f t="shared" si="104"/>
        <v/>
      </c>
    </row>
    <row r="1286" spans="1:32" x14ac:dyDescent="0.25">
      <c r="A1286" s="13" t="str">
        <f t="shared" si="100"/>
        <v>77908-2</v>
      </c>
      <c r="B1286" s="50">
        <v>77908</v>
      </c>
      <c r="C1286" s="51" t="s">
        <v>3244</v>
      </c>
      <c r="D1286" s="50">
        <v>2</v>
      </c>
      <c r="E1286" s="52">
        <v>1</v>
      </c>
      <c r="F1286" s="53" t="s">
        <v>18</v>
      </c>
      <c r="G1286" s="53">
        <v>43501</v>
      </c>
      <c r="H1286" s="54">
        <v>2</v>
      </c>
      <c r="I1286" s="52">
        <v>7</v>
      </c>
      <c r="J1286" s="51" t="s">
        <v>150</v>
      </c>
      <c r="K1286" s="51"/>
      <c r="L1286" s="51" t="b">
        <v>0</v>
      </c>
      <c r="M1286" s="13" t="s">
        <v>126</v>
      </c>
      <c r="N1286" s="13" t="s">
        <v>126</v>
      </c>
      <c r="O1286" s="13" t="s">
        <v>143</v>
      </c>
      <c r="P1286" s="13" t="s">
        <v>143</v>
      </c>
      <c r="Q1286" s="13" t="s">
        <v>143</v>
      </c>
      <c r="R1286" s="13"/>
      <c r="S1286" s="13" t="s">
        <v>126</v>
      </c>
      <c r="T1286" s="15" t="s">
        <v>126</v>
      </c>
      <c r="U1286" s="15" t="b">
        <v>1</v>
      </c>
      <c r="V1286" s="15" t="b">
        <v>0</v>
      </c>
      <c r="W1286" s="23">
        <v>43496.712442129632</v>
      </c>
      <c r="X1286" s="16" t="s">
        <v>283</v>
      </c>
      <c r="Y1286" s="24">
        <v>43497</v>
      </c>
      <c r="Z1286" s="24" t="s">
        <v>245</v>
      </c>
      <c r="AA1286" s="51"/>
      <c r="AB1286" s="4"/>
      <c r="AC1286" t="str">
        <f t="shared" si="101"/>
        <v>NO</v>
      </c>
      <c r="AD1286" t="str">
        <f t="shared" si="102"/>
        <v/>
      </c>
      <c r="AE1286" t="str">
        <f t="shared" si="103"/>
        <v/>
      </c>
      <c r="AF1286" t="str">
        <f t="shared" si="104"/>
        <v/>
      </c>
    </row>
    <row r="1287" spans="1:32" x14ac:dyDescent="0.25">
      <c r="A1287" s="3" t="str">
        <f t="shared" si="100"/>
        <v>77908-3</v>
      </c>
      <c r="B1287" s="50">
        <v>77908</v>
      </c>
      <c r="C1287" s="51" t="s">
        <v>3245</v>
      </c>
      <c r="D1287" s="50">
        <v>3</v>
      </c>
      <c r="E1287" s="52">
        <v>1</v>
      </c>
      <c r="F1287" s="53" t="s">
        <v>18</v>
      </c>
      <c r="G1287" s="53">
        <v>43501</v>
      </c>
      <c r="H1287" s="54">
        <v>2</v>
      </c>
      <c r="I1287" s="52">
        <v>7</v>
      </c>
      <c r="J1287" s="51" t="s">
        <v>150</v>
      </c>
      <c r="K1287" s="51" t="s">
        <v>141</v>
      </c>
      <c r="L1287" s="51" t="b">
        <v>1</v>
      </c>
      <c r="M1287" s="3" t="s">
        <v>126</v>
      </c>
      <c r="N1287" s="3" t="s">
        <v>126</v>
      </c>
      <c r="O1287" s="3" t="s">
        <v>143</v>
      </c>
      <c r="P1287" s="3" t="s">
        <v>143</v>
      </c>
      <c r="Q1287" s="3" t="s">
        <v>143</v>
      </c>
      <c r="R1287" s="3"/>
      <c r="S1287" s="3" t="s">
        <v>126</v>
      </c>
      <c r="T1287" s="10" t="s">
        <v>126</v>
      </c>
      <c r="U1287" s="10" t="b">
        <v>1</v>
      </c>
      <c r="V1287" s="10" t="b">
        <v>0</v>
      </c>
      <c r="W1287" s="25">
        <v>43496.712453703702</v>
      </c>
      <c r="X1287" s="11" t="s">
        <v>283</v>
      </c>
      <c r="Y1287" s="26">
        <v>43497</v>
      </c>
      <c r="Z1287" s="26" t="s">
        <v>245</v>
      </c>
      <c r="AA1287" s="51"/>
      <c r="AB1287" s="4"/>
      <c r="AC1287" t="str">
        <f t="shared" si="101"/>
        <v>NO</v>
      </c>
      <c r="AD1287" t="str">
        <f t="shared" si="102"/>
        <v/>
      </c>
      <c r="AE1287" t="str">
        <f t="shared" si="103"/>
        <v/>
      </c>
      <c r="AF1287" t="str">
        <f t="shared" si="104"/>
        <v/>
      </c>
    </row>
    <row r="1288" spans="1:32" x14ac:dyDescent="0.25">
      <c r="A1288" s="13" t="str">
        <f t="shared" si="100"/>
        <v>77908-4</v>
      </c>
      <c r="B1288" s="50">
        <v>77908</v>
      </c>
      <c r="C1288" s="51" t="s">
        <v>3246</v>
      </c>
      <c r="D1288" s="50">
        <v>4</v>
      </c>
      <c r="E1288" s="52">
        <v>1</v>
      </c>
      <c r="F1288" s="53" t="s">
        <v>18</v>
      </c>
      <c r="G1288" s="53">
        <v>43501</v>
      </c>
      <c r="H1288" s="54">
        <v>3</v>
      </c>
      <c r="I1288" s="52">
        <v>7</v>
      </c>
      <c r="J1288" s="51" t="s">
        <v>150</v>
      </c>
      <c r="K1288" s="51"/>
      <c r="L1288" s="51" t="b">
        <v>0</v>
      </c>
      <c r="M1288" s="13" t="s">
        <v>126</v>
      </c>
      <c r="N1288" s="13" t="s">
        <v>126</v>
      </c>
      <c r="O1288" s="13" t="s">
        <v>143</v>
      </c>
      <c r="P1288" s="13" t="s">
        <v>143</v>
      </c>
      <c r="Q1288" s="13" t="s">
        <v>143</v>
      </c>
      <c r="R1288" s="13"/>
      <c r="S1288" s="13" t="s">
        <v>126</v>
      </c>
      <c r="T1288" s="15" t="s">
        <v>126</v>
      </c>
      <c r="U1288" s="15" t="b">
        <v>1</v>
      </c>
      <c r="V1288" s="15" t="b">
        <v>0</v>
      </c>
      <c r="W1288" s="23">
        <v>43497.459837962961</v>
      </c>
      <c r="X1288" s="16" t="s">
        <v>283</v>
      </c>
      <c r="Y1288" s="24">
        <v>43497</v>
      </c>
      <c r="Z1288" s="24" t="s">
        <v>245</v>
      </c>
      <c r="AA1288" s="51"/>
      <c r="AB1288" s="4"/>
      <c r="AC1288" t="str">
        <f t="shared" si="101"/>
        <v>NO</v>
      </c>
      <c r="AD1288" t="str">
        <f t="shared" si="102"/>
        <v/>
      </c>
      <c r="AE1288" t="str">
        <f t="shared" si="103"/>
        <v/>
      </c>
      <c r="AF1288" t="str">
        <f t="shared" si="104"/>
        <v/>
      </c>
    </row>
    <row r="1289" spans="1:32" x14ac:dyDescent="0.25">
      <c r="A1289" s="3" t="str">
        <f t="shared" si="100"/>
        <v>77908-5</v>
      </c>
      <c r="B1289" s="50">
        <v>77908</v>
      </c>
      <c r="C1289" s="51" t="s">
        <v>3243</v>
      </c>
      <c r="D1289" s="50">
        <v>5</v>
      </c>
      <c r="E1289" s="52">
        <v>1</v>
      </c>
      <c r="F1289" s="53" t="s">
        <v>18</v>
      </c>
      <c r="G1289" s="53">
        <v>43501</v>
      </c>
      <c r="H1289" s="54">
        <v>3</v>
      </c>
      <c r="I1289" s="52">
        <v>7</v>
      </c>
      <c r="J1289" s="51" t="s">
        <v>150</v>
      </c>
      <c r="K1289" s="51"/>
      <c r="L1289" s="51" t="b">
        <v>0</v>
      </c>
      <c r="M1289" s="3" t="s">
        <v>126</v>
      </c>
      <c r="N1289" s="3" t="s">
        <v>126</v>
      </c>
      <c r="O1289" s="3" t="s">
        <v>143</v>
      </c>
      <c r="P1289" s="3" t="s">
        <v>143</v>
      </c>
      <c r="Q1289" s="3" t="s">
        <v>143</v>
      </c>
      <c r="R1289" s="3"/>
      <c r="S1289" s="3" t="s">
        <v>126</v>
      </c>
      <c r="T1289" s="10" t="s">
        <v>126</v>
      </c>
      <c r="U1289" s="10" t="b">
        <v>1</v>
      </c>
      <c r="V1289" s="10" t="b">
        <v>0</v>
      </c>
      <c r="W1289" s="25">
        <v>43496.712465277778</v>
      </c>
      <c r="X1289" s="11" t="s">
        <v>283</v>
      </c>
      <c r="Y1289" s="26">
        <v>43497</v>
      </c>
      <c r="Z1289" s="26" t="s">
        <v>245</v>
      </c>
      <c r="AA1289" s="51"/>
      <c r="AB1289" s="4"/>
      <c r="AC1289" t="str">
        <f t="shared" si="101"/>
        <v>NO</v>
      </c>
      <c r="AD1289" t="str">
        <f t="shared" si="102"/>
        <v/>
      </c>
      <c r="AE1289" t="str">
        <f t="shared" si="103"/>
        <v/>
      </c>
      <c r="AF1289" t="str">
        <f t="shared" si="104"/>
        <v/>
      </c>
    </row>
    <row r="1290" spans="1:32" x14ac:dyDescent="0.25">
      <c r="A1290" s="13" t="str">
        <f t="shared" si="100"/>
        <v>77908-6</v>
      </c>
      <c r="B1290" s="50">
        <v>77908</v>
      </c>
      <c r="C1290" s="51" t="s">
        <v>430</v>
      </c>
      <c r="D1290" s="50">
        <v>6</v>
      </c>
      <c r="E1290" s="52">
        <v>1</v>
      </c>
      <c r="F1290" s="53" t="s">
        <v>18</v>
      </c>
      <c r="G1290" s="53">
        <v>43501</v>
      </c>
      <c r="H1290" s="54">
        <v>1</v>
      </c>
      <c r="I1290" s="52">
        <v>7</v>
      </c>
      <c r="J1290" s="51" t="s">
        <v>150</v>
      </c>
      <c r="K1290" s="51"/>
      <c r="L1290" s="51" t="b">
        <v>0</v>
      </c>
      <c r="M1290" s="13" t="s">
        <v>126</v>
      </c>
      <c r="N1290" s="13" t="s">
        <v>126</v>
      </c>
      <c r="O1290" s="13" t="s">
        <v>143</v>
      </c>
      <c r="P1290" s="13" t="s">
        <v>143</v>
      </c>
      <c r="Q1290" s="13" t="s">
        <v>143</v>
      </c>
      <c r="R1290" s="13"/>
      <c r="S1290" s="13" t="s">
        <v>126</v>
      </c>
      <c r="T1290" s="15" t="s">
        <v>125</v>
      </c>
      <c r="U1290" s="15" t="b">
        <v>1</v>
      </c>
      <c r="V1290" s="15" t="b">
        <v>0</v>
      </c>
      <c r="W1290" s="23">
        <v>43496.712488425925</v>
      </c>
      <c r="X1290" s="16" t="s">
        <v>283</v>
      </c>
      <c r="Y1290" s="24">
        <v>43497</v>
      </c>
      <c r="Z1290" s="24" t="s">
        <v>245</v>
      </c>
      <c r="AA1290" s="51"/>
      <c r="AB1290" s="4"/>
      <c r="AC1290" t="str">
        <f t="shared" si="101"/>
        <v>NO</v>
      </c>
      <c r="AD1290" t="str">
        <f t="shared" si="102"/>
        <v/>
      </c>
      <c r="AE1290" t="str">
        <f t="shared" si="103"/>
        <v/>
      </c>
      <c r="AF1290" t="str">
        <f t="shared" si="104"/>
        <v/>
      </c>
    </row>
    <row r="1291" spans="1:32" x14ac:dyDescent="0.25">
      <c r="A1291" s="3" t="str">
        <f t="shared" si="100"/>
        <v>77908-7</v>
      </c>
      <c r="B1291" s="50">
        <v>77908</v>
      </c>
      <c r="C1291" s="51" t="s">
        <v>430</v>
      </c>
      <c r="D1291" s="50">
        <v>7</v>
      </c>
      <c r="E1291" s="52">
        <v>1</v>
      </c>
      <c r="F1291" s="53" t="s">
        <v>18</v>
      </c>
      <c r="G1291" s="53">
        <v>43501</v>
      </c>
      <c r="H1291" s="54">
        <v>1</v>
      </c>
      <c r="I1291" s="52">
        <v>7</v>
      </c>
      <c r="J1291" s="51" t="s">
        <v>150</v>
      </c>
      <c r="K1291" s="51"/>
      <c r="L1291" s="51" t="b">
        <v>0</v>
      </c>
      <c r="M1291" s="3" t="s">
        <v>126</v>
      </c>
      <c r="N1291" s="3" t="s">
        <v>126</v>
      </c>
      <c r="O1291" s="3" t="s">
        <v>143</v>
      </c>
      <c r="P1291" s="3" t="s">
        <v>143</v>
      </c>
      <c r="Q1291" s="3" t="s">
        <v>143</v>
      </c>
      <c r="R1291" s="3"/>
      <c r="S1291" s="3" t="s">
        <v>126</v>
      </c>
      <c r="T1291" s="10" t="s">
        <v>125</v>
      </c>
      <c r="U1291" s="10" t="b">
        <v>1</v>
      </c>
      <c r="V1291" s="10" t="b">
        <v>0</v>
      </c>
      <c r="W1291" s="25">
        <v>43496.712500000001</v>
      </c>
      <c r="X1291" s="11" t="s">
        <v>283</v>
      </c>
      <c r="Y1291" s="26">
        <v>43497</v>
      </c>
      <c r="Z1291" s="26" t="s">
        <v>245</v>
      </c>
      <c r="AA1291" s="51"/>
      <c r="AB1291" s="4"/>
      <c r="AC1291" t="str">
        <f t="shared" si="101"/>
        <v>NO</v>
      </c>
      <c r="AD1291" t="str">
        <f t="shared" si="102"/>
        <v/>
      </c>
      <c r="AE1291" t="str">
        <f t="shared" si="103"/>
        <v/>
      </c>
      <c r="AF1291" t="str">
        <f t="shared" si="104"/>
        <v/>
      </c>
    </row>
    <row r="1292" spans="1:32" x14ac:dyDescent="0.25">
      <c r="A1292" s="13" t="str">
        <f t="shared" si="100"/>
        <v>77908-8</v>
      </c>
      <c r="B1292" s="50">
        <v>77908</v>
      </c>
      <c r="C1292" s="51" t="s">
        <v>3247</v>
      </c>
      <c r="D1292" s="50">
        <v>8</v>
      </c>
      <c r="E1292" s="52">
        <v>1</v>
      </c>
      <c r="F1292" s="53" t="s">
        <v>18</v>
      </c>
      <c r="G1292" s="53">
        <v>43501</v>
      </c>
      <c r="H1292" s="54">
        <v>1</v>
      </c>
      <c r="I1292" s="52">
        <v>10</v>
      </c>
      <c r="J1292" s="51" t="s">
        <v>128</v>
      </c>
      <c r="K1292" s="51"/>
      <c r="L1292" s="51" t="b">
        <v>0</v>
      </c>
      <c r="M1292" s="13"/>
      <c r="N1292" s="13" t="s">
        <v>126</v>
      </c>
      <c r="O1292" s="13" t="s">
        <v>143</v>
      </c>
      <c r="P1292" s="13" t="s">
        <v>143</v>
      </c>
      <c r="Q1292" s="13" t="s">
        <v>125</v>
      </c>
      <c r="R1292" s="13"/>
      <c r="S1292" s="13" t="s">
        <v>126</v>
      </c>
      <c r="T1292" s="15" t="s">
        <v>125</v>
      </c>
      <c r="U1292" s="15" t="b">
        <v>0</v>
      </c>
      <c r="V1292" s="15" t="b">
        <v>0</v>
      </c>
      <c r="W1292" s="23"/>
      <c r="X1292" s="16"/>
      <c r="Y1292" s="24">
        <v>43490</v>
      </c>
      <c r="Z1292" s="24"/>
      <c r="AA1292" s="51"/>
      <c r="AB1292" s="4"/>
      <c r="AC1292" t="str">
        <f t="shared" si="101"/>
        <v>OK</v>
      </c>
      <c r="AD1292" t="str">
        <f t="shared" si="102"/>
        <v/>
      </c>
      <c r="AE1292" t="str">
        <f t="shared" si="103"/>
        <v/>
      </c>
      <c r="AF1292" t="str">
        <f t="shared" si="104"/>
        <v/>
      </c>
    </row>
    <row r="1293" spans="1:32" x14ac:dyDescent="0.25">
      <c r="A1293" s="3" t="str">
        <f t="shared" si="100"/>
        <v>77908-9</v>
      </c>
      <c r="B1293" s="50">
        <v>77908</v>
      </c>
      <c r="C1293" s="51" t="s">
        <v>3248</v>
      </c>
      <c r="D1293" s="50">
        <v>9</v>
      </c>
      <c r="E1293" s="52">
        <v>1</v>
      </c>
      <c r="F1293" s="53" t="s">
        <v>18</v>
      </c>
      <c r="G1293" s="53">
        <v>43501</v>
      </c>
      <c r="H1293" s="54">
        <v>1</v>
      </c>
      <c r="I1293" s="52">
        <v>7</v>
      </c>
      <c r="J1293" s="51" t="s">
        <v>150</v>
      </c>
      <c r="K1293" s="51" t="s">
        <v>181</v>
      </c>
      <c r="L1293" s="51" t="b">
        <v>1</v>
      </c>
      <c r="M1293" s="3" t="s">
        <v>126</v>
      </c>
      <c r="N1293" s="3" t="s">
        <v>126</v>
      </c>
      <c r="O1293" s="3" t="s">
        <v>143</v>
      </c>
      <c r="P1293" s="3" t="s">
        <v>143</v>
      </c>
      <c r="Q1293" s="3" t="s">
        <v>125</v>
      </c>
      <c r="R1293" s="3"/>
      <c r="S1293" s="3" t="s">
        <v>126</v>
      </c>
      <c r="T1293" s="10" t="s">
        <v>126</v>
      </c>
      <c r="U1293" s="10" t="b">
        <v>1</v>
      </c>
      <c r="V1293" s="10" t="b">
        <v>0</v>
      </c>
      <c r="W1293" s="25">
        <v>43497.459756944445</v>
      </c>
      <c r="X1293" s="11"/>
      <c r="Y1293" s="26">
        <v>43490</v>
      </c>
      <c r="Z1293" s="26" t="s">
        <v>245</v>
      </c>
      <c r="AA1293" s="51"/>
      <c r="AB1293" s="4"/>
      <c r="AC1293" t="str">
        <f t="shared" si="101"/>
        <v>OK</v>
      </c>
      <c r="AD1293" t="str">
        <f t="shared" si="102"/>
        <v/>
      </c>
      <c r="AE1293" t="str">
        <f t="shared" si="103"/>
        <v/>
      </c>
      <c r="AF1293" t="str">
        <f t="shared" si="104"/>
        <v/>
      </c>
    </row>
    <row r="1294" spans="1:32" x14ac:dyDescent="0.25">
      <c r="A1294" s="13" t="str">
        <f t="shared" si="100"/>
        <v>77910-1</v>
      </c>
      <c r="B1294" s="50">
        <v>77910</v>
      </c>
      <c r="C1294" s="51" t="s">
        <v>3249</v>
      </c>
      <c r="D1294" s="50">
        <v>1</v>
      </c>
      <c r="E1294" s="52">
        <v>1</v>
      </c>
      <c r="F1294" s="53" t="s">
        <v>18</v>
      </c>
      <c r="G1294" s="53">
        <v>43507</v>
      </c>
      <c r="H1294" s="54">
        <v>2</v>
      </c>
      <c r="I1294" s="52">
        <v>12</v>
      </c>
      <c r="J1294" s="51" t="s">
        <v>20</v>
      </c>
      <c r="K1294" s="51"/>
      <c r="L1294" s="51" t="b">
        <v>0</v>
      </c>
      <c r="M1294" s="13" t="s">
        <v>126</v>
      </c>
      <c r="N1294" s="13" t="s">
        <v>126</v>
      </c>
      <c r="O1294" s="13"/>
      <c r="P1294" s="13" t="s">
        <v>143</v>
      </c>
      <c r="Q1294" s="13" t="s">
        <v>126</v>
      </c>
      <c r="R1294" s="13"/>
      <c r="S1294" s="13" t="s">
        <v>126</v>
      </c>
      <c r="T1294" s="15" t="s">
        <v>125</v>
      </c>
      <c r="U1294" s="15" t="b">
        <v>0</v>
      </c>
      <c r="V1294" s="15" t="b">
        <v>0</v>
      </c>
      <c r="W1294" s="23"/>
      <c r="X1294" s="16"/>
      <c r="Y1294" s="24">
        <v>43501</v>
      </c>
      <c r="Z1294" s="24" t="s">
        <v>284</v>
      </c>
      <c r="AA1294" s="51"/>
      <c r="AB1294" s="4"/>
      <c r="AC1294" t="str">
        <f t="shared" si="101"/>
        <v>OK</v>
      </c>
      <c r="AD1294" t="str">
        <f t="shared" si="102"/>
        <v/>
      </c>
      <c r="AE1294" t="str">
        <f t="shared" si="103"/>
        <v/>
      </c>
      <c r="AF1294" t="str">
        <f t="shared" si="104"/>
        <v/>
      </c>
    </row>
    <row r="1295" spans="1:32" x14ac:dyDescent="0.25">
      <c r="A1295" s="3" t="str">
        <f t="shared" si="100"/>
        <v>77910-2</v>
      </c>
      <c r="B1295" s="50">
        <v>77910</v>
      </c>
      <c r="C1295" s="51" t="s">
        <v>3249</v>
      </c>
      <c r="D1295" s="50">
        <v>2</v>
      </c>
      <c r="E1295" s="52">
        <v>1</v>
      </c>
      <c r="F1295" s="53" t="s">
        <v>18</v>
      </c>
      <c r="G1295" s="53">
        <v>43507</v>
      </c>
      <c r="H1295" s="54">
        <v>2</v>
      </c>
      <c r="I1295" s="52">
        <v>12</v>
      </c>
      <c r="J1295" s="51" t="s">
        <v>20</v>
      </c>
      <c r="K1295" s="51"/>
      <c r="L1295" s="51" t="b">
        <v>0</v>
      </c>
      <c r="M1295" s="3" t="s">
        <v>126</v>
      </c>
      <c r="N1295" s="3" t="s">
        <v>126</v>
      </c>
      <c r="O1295" s="3"/>
      <c r="P1295" s="3" t="s">
        <v>143</v>
      </c>
      <c r="Q1295" s="3" t="s">
        <v>126</v>
      </c>
      <c r="R1295" s="3"/>
      <c r="S1295" s="3" t="s">
        <v>126</v>
      </c>
      <c r="T1295" s="10" t="s">
        <v>125</v>
      </c>
      <c r="U1295" s="10" t="b">
        <v>0</v>
      </c>
      <c r="V1295" s="10" t="b">
        <v>0</v>
      </c>
      <c r="W1295" s="25"/>
      <c r="X1295" s="11"/>
      <c r="Y1295" s="26">
        <v>43501</v>
      </c>
      <c r="Z1295" s="26" t="s">
        <v>284</v>
      </c>
      <c r="AA1295" s="51"/>
      <c r="AB1295" s="4"/>
      <c r="AC1295" t="str">
        <f t="shared" si="101"/>
        <v>OK</v>
      </c>
      <c r="AD1295" t="str">
        <f t="shared" si="102"/>
        <v/>
      </c>
      <c r="AE1295" t="str">
        <f t="shared" si="103"/>
        <v/>
      </c>
      <c r="AF1295" t="str">
        <f t="shared" si="104"/>
        <v/>
      </c>
    </row>
    <row r="1296" spans="1:32" x14ac:dyDescent="0.25">
      <c r="A1296" s="13" t="str">
        <f t="shared" si="100"/>
        <v>77922-10</v>
      </c>
      <c r="B1296" s="50">
        <v>77922</v>
      </c>
      <c r="C1296" s="51" t="s">
        <v>3250</v>
      </c>
      <c r="D1296" s="50">
        <v>10</v>
      </c>
      <c r="E1296" s="52">
        <v>1</v>
      </c>
      <c r="F1296" s="53" t="s">
        <v>0</v>
      </c>
      <c r="G1296" s="53">
        <v>43509</v>
      </c>
      <c r="H1296" s="54">
        <v>1</v>
      </c>
      <c r="I1296" s="52">
        <v>4</v>
      </c>
      <c r="J1296" s="51" t="s">
        <v>20</v>
      </c>
      <c r="K1296" s="51"/>
      <c r="L1296" s="51" t="b">
        <v>0</v>
      </c>
      <c r="M1296" s="13" t="s">
        <v>126</v>
      </c>
      <c r="N1296" s="13"/>
      <c r="O1296" s="13"/>
      <c r="P1296" s="13"/>
      <c r="Q1296" s="13"/>
      <c r="R1296" s="13"/>
      <c r="S1296" s="13" t="s">
        <v>126</v>
      </c>
      <c r="T1296" s="15" t="s">
        <v>130</v>
      </c>
      <c r="U1296" s="15" t="b">
        <v>0</v>
      </c>
      <c r="V1296" s="15" t="b">
        <v>0</v>
      </c>
      <c r="W1296" s="23"/>
      <c r="X1296" s="16"/>
      <c r="Y1296" s="24"/>
      <c r="Z1296" s="24"/>
      <c r="AA1296" s="51"/>
      <c r="AB1296" s="4"/>
      <c r="AC1296" t="str">
        <f t="shared" si="101"/>
        <v>NO</v>
      </c>
      <c r="AD1296" t="str">
        <f t="shared" si="102"/>
        <v>Material</v>
      </c>
      <c r="AE1296" t="str">
        <f t="shared" si="103"/>
        <v>+Cartridge</v>
      </c>
      <c r="AF1296" t="str">
        <f t="shared" si="104"/>
        <v>Material+Cartridge</v>
      </c>
    </row>
    <row r="1297" spans="1:32" x14ac:dyDescent="0.25">
      <c r="A1297" s="3" t="str">
        <f t="shared" si="100"/>
        <v>77922-1</v>
      </c>
      <c r="B1297" s="50">
        <v>77922</v>
      </c>
      <c r="C1297" s="51" t="s">
        <v>3251</v>
      </c>
      <c r="D1297" s="50">
        <v>1</v>
      </c>
      <c r="E1297" s="52">
        <v>1</v>
      </c>
      <c r="F1297" s="53" t="s">
        <v>0</v>
      </c>
      <c r="G1297" s="53">
        <v>43509</v>
      </c>
      <c r="H1297" s="54">
        <v>1</v>
      </c>
      <c r="I1297" s="52">
        <v>4</v>
      </c>
      <c r="J1297" s="51" t="s">
        <v>20</v>
      </c>
      <c r="K1297" s="51"/>
      <c r="L1297" s="51" t="b">
        <v>0</v>
      </c>
      <c r="M1297" s="3" t="s">
        <v>126</v>
      </c>
      <c r="N1297" s="3"/>
      <c r="O1297" s="3"/>
      <c r="P1297" s="3"/>
      <c r="Q1297" s="3"/>
      <c r="R1297" s="3"/>
      <c r="S1297" s="3" t="s">
        <v>126</v>
      </c>
      <c r="T1297" s="10" t="s">
        <v>130</v>
      </c>
      <c r="U1297" s="10" t="b">
        <v>0</v>
      </c>
      <c r="V1297" s="10" t="b">
        <v>0</v>
      </c>
      <c r="W1297" s="25"/>
      <c r="X1297" s="11"/>
      <c r="Y1297" s="26"/>
      <c r="Z1297" s="26"/>
      <c r="AA1297" s="51"/>
      <c r="AB1297" s="4"/>
      <c r="AC1297" t="str">
        <f t="shared" si="101"/>
        <v>NO</v>
      </c>
      <c r="AD1297" t="str">
        <f t="shared" si="102"/>
        <v>Material</v>
      </c>
      <c r="AE1297" t="str">
        <f t="shared" si="103"/>
        <v>+Cartridge</v>
      </c>
      <c r="AF1297" t="str">
        <f t="shared" si="104"/>
        <v>Material+Cartridge</v>
      </c>
    </row>
    <row r="1298" spans="1:32" x14ac:dyDescent="0.25">
      <c r="A1298" s="13" t="str">
        <f t="shared" si="100"/>
        <v>77922-11</v>
      </c>
      <c r="B1298" s="50">
        <v>77922</v>
      </c>
      <c r="C1298" s="51" t="s">
        <v>3252</v>
      </c>
      <c r="D1298" s="50">
        <v>11</v>
      </c>
      <c r="E1298" s="52">
        <v>1</v>
      </c>
      <c r="F1298" s="53" t="s">
        <v>0</v>
      </c>
      <c r="G1298" s="53">
        <v>43509</v>
      </c>
      <c r="H1298" s="54">
        <v>2</v>
      </c>
      <c r="I1298" s="52">
        <v>4</v>
      </c>
      <c r="J1298" s="51" t="s">
        <v>20</v>
      </c>
      <c r="K1298" s="51"/>
      <c r="L1298" s="51" t="b">
        <v>0</v>
      </c>
      <c r="M1298" s="13" t="s">
        <v>126</v>
      </c>
      <c r="N1298" s="13"/>
      <c r="O1298" s="13"/>
      <c r="P1298" s="13"/>
      <c r="Q1298" s="13"/>
      <c r="R1298" s="13"/>
      <c r="S1298" s="13" t="s">
        <v>126</v>
      </c>
      <c r="T1298" s="15" t="s">
        <v>130</v>
      </c>
      <c r="U1298" s="15" t="b">
        <v>0</v>
      </c>
      <c r="V1298" s="15" t="b">
        <v>0</v>
      </c>
      <c r="W1298" s="23"/>
      <c r="X1298" s="16"/>
      <c r="Y1298" s="24"/>
      <c r="Z1298" s="24"/>
      <c r="AA1298" s="51"/>
      <c r="AB1298" s="4"/>
      <c r="AC1298" t="str">
        <f t="shared" si="101"/>
        <v>NO</v>
      </c>
      <c r="AD1298" t="str">
        <f t="shared" si="102"/>
        <v>Material</v>
      </c>
      <c r="AE1298" t="str">
        <f t="shared" si="103"/>
        <v>+Cartridge</v>
      </c>
      <c r="AF1298" t="str">
        <f t="shared" si="104"/>
        <v>Material+Cartridge</v>
      </c>
    </row>
    <row r="1299" spans="1:32" x14ac:dyDescent="0.25">
      <c r="A1299" s="3" t="str">
        <f t="shared" si="100"/>
        <v>77922-2</v>
      </c>
      <c r="B1299" s="50">
        <v>77922</v>
      </c>
      <c r="C1299" s="51" t="s">
        <v>3253</v>
      </c>
      <c r="D1299" s="50">
        <v>2</v>
      </c>
      <c r="E1299" s="52">
        <v>1</v>
      </c>
      <c r="F1299" s="53" t="s">
        <v>0</v>
      </c>
      <c r="G1299" s="53">
        <v>43509</v>
      </c>
      <c r="H1299" s="54">
        <v>1</v>
      </c>
      <c r="I1299" s="52">
        <v>4</v>
      </c>
      <c r="J1299" s="51" t="s">
        <v>20</v>
      </c>
      <c r="K1299" s="51"/>
      <c r="L1299" s="51" t="b">
        <v>0</v>
      </c>
      <c r="M1299" s="3" t="s">
        <v>126</v>
      </c>
      <c r="N1299" s="3"/>
      <c r="O1299" s="3"/>
      <c r="P1299" s="3"/>
      <c r="Q1299" s="3"/>
      <c r="R1299" s="3"/>
      <c r="S1299" s="3" t="s">
        <v>126</v>
      </c>
      <c r="T1299" s="10" t="s">
        <v>130</v>
      </c>
      <c r="U1299" s="10" t="b">
        <v>0</v>
      </c>
      <c r="V1299" s="10" t="b">
        <v>0</v>
      </c>
      <c r="W1299" s="25"/>
      <c r="X1299" s="11"/>
      <c r="Y1299" s="26"/>
      <c r="Z1299" s="26"/>
      <c r="AA1299" s="51"/>
      <c r="AB1299" s="4"/>
      <c r="AC1299" t="str">
        <f t="shared" si="101"/>
        <v>NO</v>
      </c>
      <c r="AD1299" t="str">
        <f t="shared" si="102"/>
        <v>Material</v>
      </c>
      <c r="AE1299" t="str">
        <f t="shared" si="103"/>
        <v>+Cartridge</v>
      </c>
      <c r="AF1299" t="str">
        <f t="shared" si="104"/>
        <v>Material+Cartridge</v>
      </c>
    </row>
    <row r="1300" spans="1:32" x14ac:dyDescent="0.25">
      <c r="A1300" s="13" t="str">
        <f t="shared" si="100"/>
        <v>77922-3</v>
      </c>
      <c r="B1300" s="50">
        <v>77922</v>
      </c>
      <c r="C1300" s="51" t="s">
        <v>3254</v>
      </c>
      <c r="D1300" s="50">
        <v>3</v>
      </c>
      <c r="E1300" s="52">
        <v>1</v>
      </c>
      <c r="F1300" s="53" t="s">
        <v>0</v>
      </c>
      <c r="G1300" s="53">
        <v>43509</v>
      </c>
      <c r="H1300" s="54">
        <v>2</v>
      </c>
      <c r="I1300" s="52">
        <v>4</v>
      </c>
      <c r="J1300" s="51" t="s">
        <v>20</v>
      </c>
      <c r="K1300" s="51"/>
      <c r="L1300" s="51" t="b">
        <v>0</v>
      </c>
      <c r="M1300" s="13" t="s">
        <v>126</v>
      </c>
      <c r="N1300" s="13"/>
      <c r="O1300" s="13"/>
      <c r="P1300" s="13"/>
      <c r="Q1300" s="13"/>
      <c r="R1300" s="13"/>
      <c r="S1300" s="13" t="s">
        <v>126</v>
      </c>
      <c r="T1300" s="15" t="s">
        <v>130</v>
      </c>
      <c r="U1300" s="15" t="b">
        <v>0</v>
      </c>
      <c r="V1300" s="15" t="b">
        <v>0</v>
      </c>
      <c r="W1300" s="23"/>
      <c r="X1300" s="16"/>
      <c r="Y1300" s="24"/>
      <c r="Z1300" s="24"/>
      <c r="AA1300" s="51"/>
      <c r="AB1300" s="4"/>
      <c r="AC1300" t="str">
        <f t="shared" si="101"/>
        <v>NO</v>
      </c>
      <c r="AD1300" t="str">
        <f t="shared" si="102"/>
        <v>Material</v>
      </c>
      <c r="AE1300" t="str">
        <f t="shared" si="103"/>
        <v>+Cartridge</v>
      </c>
      <c r="AF1300" t="str">
        <f t="shared" si="104"/>
        <v>Material+Cartridge</v>
      </c>
    </row>
    <row r="1301" spans="1:32" x14ac:dyDescent="0.25">
      <c r="A1301" s="3" t="str">
        <f t="shared" si="100"/>
        <v>77922-4</v>
      </c>
      <c r="B1301" s="50">
        <v>77922</v>
      </c>
      <c r="C1301" s="51" t="s">
        <v>3255</v>
      </c>
      <c r="D1301" s="50">
        <v>4</v>
      </c>
      <c r="E1301" s="52">
        <v>1</v>
      </c>
      <c r="F1301" s="53" t="s">
        <v>0</v>
      </c>
      <c r="G1301" s="53">
        <v>43509</v>
      </c>
      <c r="H1301" s="54">
        <v>2</v>
      </c>
      <c r="I1301" s="52">
        <v>4</v>
      </c>
      <c r="J1301" s="51" t="s">
        <v>20</v>
      </c>
      <c r="K1301" s="51"/>
      <c r="L1301" s="51" t="b">
        <v>0</v>
      </c>
      <c r="M1301" s="3" t="s">
        <v>126</v>
      </c>
      <c r="N1301" s="3"/>
      <c r="O1301" s="3"/>
      <c r="P1301" s="3"/>
      <c r="Q1301" s="3"/>
      <c r="R1301" s="3"/>
      <c r="S1301" s="3" t="s">
        <v>126</v>
      </c>
      <c r="T1301" s="10" t="s">
        <v>130</v>
      </c>
      <c r="U1301" s="10" t="b">
        <v>0</v>
      </c>
      <c r="V1301" s="10" t="b">
        <v>0</v>
      </c>
      <c r="W1301" s="25"/>
      <c r="X1301" s="11"/>
      <c r="Y1301" s="26"/>
      <c r="Z1301" s="26"/>
      <c r="AA1301" s="51"/>
      <c r="AB1301" s="4"/>
      <c r="AC1301" t="str">
        <f t="shared" si="101"/>
        <v>NO</v>
      </c>
      <c r="AD1301" t="str">
        <f t="shared" si="102"/>
        <v>Material</v>
      </c>
      <c r="AE1301" t="str">
        <f t="shared" si="103"/>
        <v>+Cartridge</v>
      </c>
      <c r="AF1301" t="str">
        <f t="shared" si="104"/>
        <v>Material+Cartridge</v>
      </c>
    </row>
    <row r="1302" spans="1:32" x14ac:dyDescent="0.25">
      <c r="A1302" s="13" t="str">
        <f t="shared" si="100"/>
        <v>77922-5</v>
      </c>
      <c r="B1302" s="50">
        <v>77922</v>
      </c>
      <c r="C1302" s="51" t="s">
        <v>3256</v>
      </c>
      <c r="D1302" s="50">
        <v>5</v>
      </c>
      <c r="E1302" s="52">
        <v>1</v>
      </c>
      <c r="F1302" s="53" t="s">
        <v>0</v>
      </c>
      <c r="G1302" s="53">
        <v>43509</v>
      </c>
      <c r="H1302" s="54">
        <v>2</v>
      </c>
      <c r="I1302" s="52">
        <v>4</v>
      </c>
      <c r="J1302" s="51" t="s">
        <v>20</v>
      </c>
      <c r="K1302" s="51"/>
      <c r="L1302" s="51" t="b">
        <v>0</v>
      </c>
      <c r="M1302" s="13" t="s">
        <v>126</v>
      </c>
      <c r="N1302" s="13"/>
      <c r="O1302" s="13"/>
      <c r="P1302" s="13"/>
      <c r="Q1302" s="13"/>
      <c r="R1302" s="13"/>
      <c r="S1302" s="13" t="s">
        <v>126</v>
      </c>
      <c r="T1302" s="15" t="s">
        <v>130</v>
      </c>
      <c r="U1302" s="15" t="b">
        <v>0</v>
      </c>
      <c r="V1302" s="15" t="b">
        <v>0</v>
      </c>
      <c r="W1302" s="23"/>
      <c r="X1302" s="16"/>
      <c r="Y1302" s="24"/>
      <c r="Z1302" s="24"/>
      <c r="AA1302" s="51"/>
      <c r="AB1302" s="4"/>
      <c r="AC1302" t="str">
        <f t="shared" si="101"/>
        <v>NO</v>
      </c>
      <c r="AD1302" t="str">
        <f t="shared" si="102"/>
        <v>Material</v>
      </c>
      <c r="AE1302" t="str">
        <f t="shared" si="103"/>
        <v>+Cartridge</v>
      </c>
      <c r="AF1302" t="str">
        <f t="shared" si="104"/>
        <v>Material+Cartridge</v>
      </c>
    </row>
    <row r="1303" spans="1:32" x14ac:dyDescent="0.25">
      <c r="A1303" s="3" t="str">
        <f t="shared" si="100"/>
        <v>77922-6</v>
      </c>
      <c r="B1303" s="50">
        <v>77922</v>
      </c>
      <c r="C1303" s="51" t="s">
        <v>3257</v>
      </c>
      <c r="D1303" s="50">
        <v>6</v>
      </c>
      <c r="E1303" s="52">
        <v>1</v>
      </c>
      <c r="F1303" s="53" t="s">
        <v>0</v>
      </c>
      <c r="G1303" s="53">
        <v>43509</v>
      </c>
      <c r="H1303" s="54">
        <v>2</v>
      </c>
      <c r="I1303" s="52">
        <v>4</v>
      </c>
      <c r="J1303" s="51" t="s">
        <v>20</v>
      </c>
      <c r="K1303" s="51"/>
      <c r="L1303" s="51" t="b">
        <v>0</v>
      </c>
      <c r="M1303" s="3" t="s">
        <v>126</v>
      </c>
      <c r="N1303" s="3"/>
      <c r="O1303" s="3"/>
      <c r="P1303" s="3"/>
      <c r="Q1303" s="3"/>
      <c r="R1303" s="3"/>
      <c r="S1303" s="3" t="s">
        <v>126</v>
      </c>
      <c r="T1303" s="10" t="s">
        <v>130</v>
      </c>
      <c r="U1303" s="10" t="b">
        <v>0</v>
      </c>
      <c r="V1303" s="10" t="b">
        <v>0</v>
      </c>
      <c r="W1303" s="25"/>
      <c r="X1303" s="11"/>
      <c r="Y1303" s="26"/>
      <c r="Z1303" s="26"/>
      <c r="AA1303" s="51"/>
      <c r="AB1303" s="4"/>
      <c r="AC1303" t="str">
        <f t="shared" si="101"/>
        <v>NO</v>
      </c>
      <c r="AD1303" t="str">
        <f t="shared" si="102"/>
        <v>Material</v>
      </c>
      <c r="AE1303" t="str">
        <f t="shared" si="103"/>
        <v>+Cartridge</v>
      </c>
      <c r="AF1303" t="str">
        <f t="shared" si="104"/>
        <v>Material+Cartridge</v>
      </c>
    </row>
    <row r="1304" spans="1:32" x14ac:dyDescent="0.25">
      <c r="A1304" s="13" t="str">
        <f t="shared" si="100"/>
        <v>77922-7</v>
      </c>
      <c r="B1304" s="50">
        <v>77922</v>
      </c>
      <c r="C1304" s="51" t="s">
        <v>3258</v>
      </c>
      <c r="D1304" s="50">
        <v>7</v>
      </c>
      <c r="E1304" s="52">
        <v>1</v>
      </c>
      <c r="F1304" s="53" t="s">
        <v>0</v>
      </c>
      <c r="G1304" s="53">
        <v>43509</v>
      </c>
      <c r="H1304" s="54">
        <v>3</v>
      </c>
      <c r="I1304" s="52">
        <v>4</v>
      </c>
      <c r="J1304" s="51" t="s">
        <v>20</v>
      </c>
      <c r="K1304" s="51"/>
      <c r="L1304" s="51" t="b">
        <v>0</v>
      </c>
      <c r="M1304" s="13" t="s">
        <v>126</v>
      </c>
      <c r="N1304" s="13"/>
      <c r="O1304" s="13"/>
      <c r="P1304" s="13"/>
      <c r="Q1304" s="13"/>
      <c r="R1304" s="13"/>
      <c r="S1304" s="13" t="s">
        <v>126</v>
      </c>
      <c r="T1304" s="15" t="s">
        <v>130</v>
      </c>
      <c r="U1304" s="15" t="b">
        <v>0</v>
      </c>
      <c r="V1304" s="15" t="b">
        <v>0</v>
      </c>
      <c r="W1304" s="23"/>
      <c r="X1304" s="16"/>
      <c r="Y1304" s="24"/>
      <c r="Z1304" s="24"/>
      <c r="AA1304" s="51"/>
      <c r="AB1304" s="4"/>
      <c r="AC1304" t="str">
        <f t="shared" si="101"/>
        <v>NO</v>
      </c>
      <c r="AD1304" t="str">
        <f t="shared" si="102"/>
        <v>Material</v>
      </c>
      <c r="AE1304" t="str">
        <f t="shared" si="103"/>
        <v>+Cartridge</v>
      </c>
      <c r="AF1304" t="str">
        <f t="shared" si="104"/>
        <v>Material+Cartridge</v>
      </c>
    </row>
    <row r="1305" spans="1:32" x14ac:dyDescent="0.25">
      <c r="A1305" s="3" t="str">
        <f t="shared" si="100"/>
        <v>77922-8</v>
      </c>
      <c r="B1305" s="50">
        <v>77922</v>
      </c>
      <c r="C1305" s="51" t="s">
        <v>3259</v>
      </c>
      <c r="D1305" s="50">
        <v>8</v>
      </c>
      <c r="E1305" s="52">
        <v>1</v>
      </c>
      <c r="F1305" s="53" t="s">
        <v>0</v>
      </c>
      <c r="G1305" s="53">
        <v>43509</v>
      </c>
      <c r="H1305" s="54">
        <v>1</v>
      </c>
      <c r="I1305" s="52">
        <v>4</v>
      </c>
      <c r="J1305" s="51" t="s">
        <v>20</v>
      </c>
      <c r="K1305" s="51"/>
      <c r="L1305" s="51" t="b">
        <v>0</v>
      </c>
      <c r="M1305" s="3" t="s">
        <v>126</v>
      </c>
      <c r="N1305" s="3"/>
      <c r="O1305" s="3" t="s">
        <v>143</v>
      </c>
      <c r="P1305" s="3"/>
      <c r="Q1305" s="3"/>
      <c r="R1305" s="3"/>
      <c r="S1305" s="3" t="s">
        <v>126</v>
      </c>
      <c r="T1305" s="10" t="s">
        <v>130</v>
      </c>
      <c r="U1305" s="10" t="b">
        <v>0</v>
      </c>
      <c r="V1305" s="10" t="b">
        <v>0</v>
      </c>
      <c r="W1305" s="25"/>
      <c r="X1305" s="11"/>
      <c r="Y1305" s="26"/>
      <c r="Z1305" s="12"/>
      <c r="AA1305" s="51"/>
      <c r="AB1305" s="4"/>
      <c r="AC1305" t="str">
        <f t="shared" si="101"/>
        <v>NO</v>
      </c>
      <c r="AD1305" t="str">
        <f t="shared" si="102"/>
        <v>Material</v>
      </c>
      <c r="AE1305" t="str">
        <f t="shared" si="103"/>
        <v>+Cartridge</v>
      </c>
      <c r="AF1305" t="str">
        <f t="shared" si="104"/>
        <v>Material+Cartridge</v>
      </c>
    </row>
    <row r="1306" spans="1:32" x14ac:dyDescent="0.25">
      <c r="A1306" s="13" t="str">
        <f t="shared" si="100"/>
        <v>77922-9</v>
      </c>
      <c r="B1306" s="50">
        <v>77922</v>
      </c>
      <c r="C1306" s="51" t="s">
        <v>209</v>
      </c>
      <c r="D1306" s="50">
        <v>9</v>
      </c>
      <c r="E1306" s="52">
        <v>1</v>
      </c>
      <c r="F1306" s="53" t="s">
        <v>0</v>
      </c>
      <c r="G1306" s="53">
        <v>43509</v>
      </c>
      <c r="H1306" s="54">
        <v>2</v>
      </c>
      <c r="I1306" s="52">
        <v>4</v>
      </c>
      <c r="J1306" s="51" t="s">
        <v>20</v>
      </c>
      <c r="K1306" s="51"/>
      <c r="L1306" s="51" t="b">
        <v>0</v>
      </c>
      <c r="M1306" s="13" t="s">
        <v>126</v>
      </c>
      <c r="N1306" s="13"/>
      <c r="O1306" s="13" t="s">
        <v>143</v>
      </c>
      <c r="P1306" s="13"/>
      <c r="Q1306" s="13" t="s">
        <v>125</v>
      </c>
      <c r="R1306" s="13"/>
      <c r="S1306" s="13" t="s">
        <v>126</v>
      </c>
      <c r="T1306" s="15" t="s">
        <v>125</v>
      </c>
      <c r="U1306" s="15" t="b">
        <v>0</v>
      </c>
      <c r="V1306" s="15" t="b">
        <v>0</v>
      </c>
      <c r="W1306" s="23"/>
      <c r="X1306" s="16"/>
      <c r="Y1306" s="24">
        <v>43496</v>
      </c>
      <c r="Z1306" s="17"/>
      <c r="AA1306" s="51"/>
      <c r="AB1306" s="4"/>
      <c r="AC1306" t="str">
        <f t="shared" si="101"/>
        <v>NO</v>
      </c>
      <c r="AD1306" t="str">
        <f t="shared" si="102"/>
        <v>Material</v>
      </c>
      <c r="AE1306" t="str">
        <f t="shared" si="103"/>
        <v/>
      </c>
      <c r="AF1306" t="str">
        <f t="shared" si="104"/>
        <v>Material</v>
      </c>
    </row>
    <row r="1307" spans="1:32" x14ac:dyDescent="0.25">
      <c r="A1307" s="3" t="str">
        <f t="shared" si="100"/>
        <v>77926-1</v>
      </c>
      <c r="B1307" s="50">
        <v>77926</v>
      </c>
      <c r="C1307" s="51" t="s">
        <v>153</v>
      </c>
      <c r="D1307" s="50">
        <v>1</v>
      </c>
      <c r="E1307" s="52">
        <v>1</v>
      </c>
      <c r="F1307" s="53" t="s">
        <v>18</v>
      </c>
      <c r="G1307" s="53">
        <v>43507</v>
      </c>
      <c r="H1307" s="54">
        <v>1</v>
      </c>
      <c r="I1307" s="52">
        <v>10</v>
      </c>
      <c r="J1307" s="51" t="s">
        <v>27</v>
      </c>
      <c r="K1307" s="51"/>
      <c r="L1307" s="51" t="b">
        <v>0</v>
      </c>
      <c r="M1307" s="3"/>
      <c r="N1307" s="3"/>
      <c r="O1307" s="3"/>
      <c r="P1307" s="3"/>
      <c r="Q1307" s="3" t="s">
        <v>125</v>
      </c>
      <c r="R1307" s="3"/>
      <c r="S1307" s="3" t="s">
        <v>126</v>
      </c>
      <c r="T1307" s="10" t="s">
        <v>125</v>
      </c>
      <c r="U1307" s="10" t="b">
        <v>0</v>
      </c>
      <c r="V1307" s="10" t="b">
        <v>0</v>
      </c>
      <c r="W1307" s="25"/>
      <c r="X1307" s="11"/>
      <c r="Y1307" s="26">
        <v>43499</v>
      </c>
      <c r="Z1307" s="26"/>
      <c r="AA1307" s="51"/>
      <c r="AB1307" s="4"/>
      <c r="AC1307" t="str">
        <f t="shared" si="101"/>
        <v>NO</v>
      </c>
      <c r="AD1307" t="str">
        <f t="shared" si="102"/>
        <v>Material</v>
      </c>
      <c r="AE1307" t="str">
        <f t="shared" si="103"/>
        <v/>
      </c>
      <c r="AF1307" t="str">
        <f t="shared" si="104"/>
        <v>Material</v>
      </c>
    </row>
    <row r="1308" spans="1:32" x14ac:dyDescent="0.25">
      <c r="A1308" s="13" t="str">
        <f t="shared" si="100"/>
        <v>77932-1</v>
      </c>
      <c r="B1308" s="50">
        <v>77932</v>
      </c>
      <c r="C1308" s="51" t="s">
        <v>211</v>
      </c>
      <c r="D1308" s="50">
        <v>1</v>
      </c>
      <c r="E1308" s="52">
        <v>1</v>
      </c>
      <c r="F1308" s="53" t="s">
        <v>18</v>
      </c>
      <c r="G1308" s="53">
        <v>43515</v>
      </c>
      <c r="H1308" s="54">
        <v>21</v>
      </c>
      <c r="I1308" s="52">
        <v>0</v>
      </c>
      <c r="J1308" s="51" t="s">
        <v>27</v>
      </c>
      <c r="K1308" s="51"/>
      <c r="L1308" s="51" t="b">
        <v>0</v>
      </c>
      <c r="M1308" s="13"/>
      <c r="N1308" s="13"/>
      <c r="O1308" s="13"/>
      <c r="P1308" s="13"/>
      <c r="Q1308" s="13" t="s">
        <v>125</v>
      </c>
      <c r="R1308" s="13"/>
      <c r="S1308" s="13"/>
      <c r="T1308" s="15" t="s">
        <v>125</v>
      </c>
      <c r="U1308" s="15" t="b">
        <v>0</v>
      </c>
      <c r="V1308" s="15" t="b">
        <v>0</v>
      </c>
      <c r="W1308" s="23"/>
      <c r="X1308" s="16"/>
      <c r="Y1308" s="24"/>
      <c r="Z1308" s="24"/>
      <c r="AA1308" s="51"/>
      <c r="AB1308" s="4"/>
      <c r="AC1308" t="str">
        <f t="shared" si="101"/>
        <v>NO</v>
      </c>
      <c r="AD1308" t="str">
        <f t="shared" si="102"/>
        <v>Material</v>
      </c>
      <c r="AE1308" t="str">
        <f t="shared" si="103"/>
        <v/>
      </c>
      <c r="AF1308" t="str">
        <f t="shared" si="104"/>
        <v>Material</v>
      </c>
    </row>
    <row r="1309" spans="1:32" x14ac:dyDescent="0.25">
      <c r="A1309" s="3" t="str">
        <f t="shared" si="100"/>
        <v>77938-1</v>
      </c>
      <c r="B1309" s="50">
        <v>77938</v>
      </c>
      <c r="C1309" s="51" t="s">
        <v>3260</v>
      </c>
      <c r="D1309" s="50">
        <v>1</v>
      </c>
      <c r="E1309" s="52">
        <v>1</v>
      </c>
      <c r="F1309" s="53" t="s">
        <v>18</v>
      </c>
      <c r="G1309" s="53">
        <v>43503</v>
      </c>
      <c r="H1309" s="54">
        <v>4</v>
      </c>
      <c r="I1309" s="52">
        <v>7</v>
      </c>
      <c r="J1309" s="51" t="s">
        <v>20</v>
      </c>
      <c r="K1309" s="51" t="s">
        <v>185</v>
      </c>
      <c r="L1309" s="51" t="b">
        <v>1</v>
      </c>
      <c r="M1309" s="3" t="s">
        <v>126</v>
      </c>
      <c r="N1309" s="3" t="s">
        <v>126</v>
      </c>
      <c r="O1309" s="3" t="s">
        <v>143</v>
      </c>
      <c r="P1309" s="3" t="s">
        <v>143</v>
      </c>
      <c r="Q1309" s="3" t="s">
        <v>143</v>
      </c>
      <c r="R1309" s="3"/>
      <c r="S1309" s="3" t="s">
        <v>126</v>
      </c>
      <c r="T1309" s="10" t="s">
        <v>125</v>
      </c>
      <c r="U1309" s="10" t="b">
        <v>0</v>
      </c>
      <c r="V1309" s="10" t="b">
        <v>0</v>
      </c>
      <c r="W1309" s="25"/>
      <c r="X1309" s="11">
        <v>39</v>
      </c>
      <c r="Y1309" s="26">
        <v>43501</v>
      </c>
      <c r="Z1309" s="26" t="s">
        <v>255</v>
      </c>
      <c r="AA1309" s="51" t="s">
        <v>161</v>
      </c>
      <c r="AB1309" s="4"/>
      <c r="AC1309" t="str">
        <f t="shared" si="101"/>
        <v>NO</v>
      </c>
      <c r="AD1309" t="str">
        <f t="shared" si="102"/>
        <v/>
      </c>
      <c r="AE1309" t="str">
        <f t="shared" si="103"/>
        <v/>
      </c>
      <c r="AF1309" t="str">
        <f t="shared" si="104"/>
        <v/>
      </c>
    </row>
    <row r="1310" spans="1:32" x14ac:dyDescent="0.25">
      <c r="A1310" s="13" t="str">
        <f t="shared" si="100"/>
        <v>77939-3</v>
      </c>
      <c r="B1310" s="50">
        <v>77939</v>
      </c>
      <c r="C1310" s="51" t="s">
        <v>3261</v>
      </c>
      <c r="D1310" s="50">
        <v>3</v>
      </c>
      <c r="E1310" s="52">
        <v>1</v>
      </c>
      <c r="F1310" s="53" t="s">
        <v>18</v>
      </c>
      <c r="G1310" s="53">
        <v>43496</v>
      </c>
      <c r="H1310" s="54">
        <v>6</v>
      </c>
      <c r="I1310" s="52">
        <v>7</v>
      </c>
      <c r="J1310" s="51" t="s">
        <v>31</v>
      </c>
      <c r="K1310" s="51" t="s">
        <v>156</v>
      </c>
      <c r="L1310" s="51" t="b">
        <v>0</v>
      </c>
      <c r="M1310" s="13" t="s">
        <v>126</v>
      </c>
      <c r="N1310" s="13" t="s">
        <v>126</v>
      </c>
      <c r="O1310" s="13" t="s">
        <v>143</v>
      </c>
      <c r="P1310" s="13" t="s">
        <v>143</v>
      </c>
      <c r="Q1310" s="13"/>
      <c r="R1310" s="13"/>
      <c r="S1310" s="13" t="s">
        <v>126</v>
      </c>
      <c r="T1310" s="15" t="s">
        <v>126</v>
      </c>
      <c r="U1310" s="15" t="b">
        <v>0</v>
      </c>
      <c r="V1310" s="15" t="b">
        <v>0</v>
      </c>
      <c r="W1310" s="23"/>
      <c r="X1310" s="16"/>
      <c r="Y1310" s="24"/>
      <c r="Z1310" s="24" t="s">
        <v>3262</v>
      </c>
      <c r="AA1310" s="51"/>
      <c r="AB1310" s="4"/>
      <c r="AC1310" t="str">
        <f t="shared" si="101"/>
        <v>NO</v>
      </c>
      <c r="AD1310" t="str">
        <f t="shared" si="102"/>
        <v/>
      </c>
      <c r="AE1310" t="str">
        <f t="shared" si="103"/>
        <v>+Cartridge</v>
      </c>
      <c r="AF1310" t="str">
        <f t="shared" si="104"/>
        <v>+Cartridge</v>
      </c>
    </row>
    <row r="1311" spans="1:32" x14ac:dyDescent="0.25">
      <c r="A1311" s="3" t="str">
        <f t="shared" si="100"/>
        <v>77939-4</v>
      </c>
      <c r="B1311" s="50">
        <v>77939</v>
      </c>
      <c r="C1311" s="51" t="s">
        <v>3263</v>
      </c>
      <c r="D1311" s="50">
        <v>4</v>
      </c>
      <c r="E1311" s="52">
        <v>1</v>
      </c>
      <c r="F1311" s="53" t="s">
        <v>18</v>
      </c>
      <c r="G1311" s="53">
        <v>43496</v>
      </c>
      <c r="H1311" s="54">
        <v>6</v>
      </c>
      <c r="I1311" s="52">
        <v>7</v>
      </c>
      <c r="J1311" s="51" t="s">
        <v>31</v>
      </c>
      <c r="K1311" s="51" t="s">
        <v>208</v>
      </c>
      <c r="L1311" s="51" t="b">
        <v>1</v>
      </c>
      <c r="M1311" s="3" t="s">
        <v>126</v>
      </c>
      <c r="N1311" s="3" t="s">
        <v>126</v>
      </c>
      <c r="O1311" s="3" t="s">
        <v>143</v>
      </c>
      <c r="P1311" s="3" t="s">
        <v>143</v>
      </c>
      <c r="Q1311" s="3"/>
      <c r="R1311" s="3"/>
      <c r="S1311" s="3" t="s">
        <v>126</v>
      </c>
      <c r="T1311" s="10" t="s">
        <v>126</v>
      </c>
      <c r="U1311" s="10" t="b">
        <v>0</v>
      </c>
      <c r="V1311" s="10" t="b">
        <v>0</v>
      </c>
      <c r="W1311" s="25"/>
      <c r="X1311" s="11"/>
      <c r="Y1311" s="26"/>
      <c r="Z1311" s="12" t="s">
        <v>3262</v>
      </c>
      <c r="AA1311" s="51"/>
      <c r="AB1311" s="4"/>
      <c r="AC1311" t="str">
        <f t="shared" si="101"/>
        <v>NO</v>
      </c>
      <c r="AD1311" t="str">
        <f t="shared" si="102"/>
        <v/>
      </c>
      <c r="AE1311" t="str">
        <f t="shared" si="103"/>
        <v>+Cartridge</v>
      </c>
      <c r="AF1311" t="str">
        <f t="shared" si="104"/>
        <v>+Cartridge</v>
      </c>
    </row>
    <row r="1312" spans="1:32" x14ac:dyDescent="0.25">
      <c r="A1312" s="13" t="str">
        <f t="shared" si="100"/>
        <v>77943-1</v>
      </c>
      <c r="B1312" s="50">
        <v>77943</v>
      </c>
      <c r="C1312" s="51" t="s">
        <v>372</v>
      </c>
      <c r="D1312" s="50">
        <v>1</v>
      </c>
      <c r="E1312" s="52">
        <v>1</v>
      </c>
      <c r="F1312" s="53" t="s">
        <v>19</v>
      </c>
      <c r="G1312" s="53">
        <v>43517</v>
      </c>
      <c r="H1312" s="54">
        <v>1</v>
      </c>
      <c r="I1312" s="52">
        <v>7</v>
      </c>
      <c r="J1312" s="51" t="s">
        <v>20</v>
      </c>
      <c r="K1312" s="51" t="s">
        <v>208</v>
      </c>
      <c r="L1312" s="51" t="b">
        <v>0</v>
      </c>
      <c r="M1312" s="13"/>
      <c r="N1312" s="13"/>
      <c r="O1312" s="13"/>
      <c r="P1312" s="13"/>
      <c r="Q1312" s="13"/>
      <c r="R1312" s="13"/>
      <c r="S1312" s="13"/>
      <c r="T1312" s="15" t="s">
        <v>125</v>
      </c>
      <c r="U1312" s="15" t="b">
        <v>0</v>
      </c>
      <c r="V1312" s="15" t="b">
        <v>0</v>
      </c>
      <c r="W1312" s="23"/>
      <c r="X1312" s="16"/>
      <c r="Y1312" s="24"/>
      <c r="Z1312" s="17"/>
      <c r="AA1312" s="51"/>
      <c r="AB1312" s="4"/>
      <c r="AC1312" t="str">
        <f t="shared" si="101"/>
        <v>NO</v>
      </c>
      <c r="AD1312" t="str">
        <f t="shared" si="102"/>
        <v>Material</v>
      </c>
      <c r="AE1312" t="str">
        <f t="shared" si="103"/>
        <v>+Cartridge</v>
      </c>
      <c r="AF1312" t="str">
        <f t="shared" si="104"/>
        <v>Material+Cartridge</v>
      </c>
    </row>
    <row r="1313" spans="1:32" x14ac:dyDescent="0.25">
      <c r="A1313" s="3" t="str">
        <f t="shared" si="100"/>
        <v>77943-2</v>
      </c>
      <c r="B1313" s="50">
        <v>77943</v>
      </c>
      <c r="C1313" s="51" t="s">
        <v>270</v>
      </c>
      <c r="D1313" s="50">
        <v>2</v>
      </c>
      <c r="E1313" s="52">
        <v>1</v>
      </c>
      <c r="F1313" s="53" t="s">
        <v>19</v>
      </c>
      <c r="G1313" s="53">
        <v>43517</v>
      </c>
      <c r="H1313" s="54">
        <v>1</v>
      </c>
      <c r="I1313" s="52">
        <v>7</v>
      </c>
      <c r="J1313" s="51" t="s">
        <v>20</v>
      </c>
      <c r="K1313" s="51"/>
      <c r="L1313" s="51" t="b">
        <v>0</v>
      </c>
      <c r="M1313" s="3"/>
      <c r="N1313" s="3"/>
      <c r="O1313" s="3"/>
      <c r="P1313" s="3"/>
      <c r="Q1313" s="3"/>
      <c r="R1313" s="3"/>
      <c r="S1313" s="3"/>
      <c r="T1313" s="10" t="s">
        <v>125</v>
      </c>
      <c r="U1313" s="10" t="b">
        <v>0</v>
      </c>
      <c r="V1313" s="10" t="b">
        <v>0</v>
      </c>
      <c r="W1313" s="25"/>
      <c r="X1313" s="11"/>
      <c r="Y1313" s="26"/>
      <c r="Z1313" s="12"/>
      <c r="AA1313" s="51"/>
      <c r="AB1313" s="4"/>
      <c r="AC1313" t="str">
        <f t="shared" si="101"/>
        <v>NO</v>
      </c>
      <c r="AD1313" t="str">
        <f t="shared" si="102"/>
        <v>Material</v>
      </c>
      <c r="AE1313" t="str">
        <f t="shared" si="103"/>
        <v>+Cartridge</v>
      </c>
      <c r="AF1313" t="str">
        <f t="shared" si="104"/>
        <v>Material+Cartridge</v>
      </c>
    </row>
    <row r="1314" spans="1:32" x14ac:dyDescent="0.25">
      <c r="A1314" s="13" t="str">
        <f t="shared" si="100"/>
        <v>77943-3</v>
      </c>
      <c r="B1314" s="50">
        <v>77943</v>
      </c>
      <c r="C1314" s="51" t="s">
        <v>3264</v>
      </c>
      <c r="D1314" s="50">
        <v>3</v>
      </c>
      <c r="E1314" s="52">
        <v>1</v>
      </c>
      <c r="F1314" s="53" t="s">
        <v>19</v>
      </c>
      <c r="G1314" s="53">
        <v>43517</v>
      </c>
      <c r="H1314" s="54">
        <v>2</v>
      </c>
      <c r="I1314" s="52">
        <v>7</v>
      </c>
      <c r="J1314" s="51" t="s">
        <v>20</v>
      </c>
      <c r="K1314" s="51"/>
      <c r="L1314" s="51" t="b">
        <v>0</v>
      </c>
      <c r="M1314" s="13"/>
      <c r="N1314" s="13"/>
      <c r="O1314" s="13"/>
      <c r="P1314" s="13"/>
      <c r="Q1314" s="13"/>
      <c r="R1314" s="13"/>
      <c r="S1314" s="13"/>
      <c r="T1314" s="15" t="s">
        <v>125</v>
      </c>
      <c r="U1314" s="15" t="b">
        <v>0</v>
      </c>
      <c r="V1314" s="15" t="b">
        <v>0</v>
      </c>
      <c r="W1314" s="23"/>
      <c r="X1314" s="16"/>
      <c r="Y1314" s="24"/>
      <c r="Z1314" s="17"/>
      <c r="AA1314" s="51"/>
      <c r="AB1314" s="4"/>
      <c r="AC1314" t="str">
        <f t="shared" si="101"/>
        <v>NO</v>
      </c>
      <c r="AD1314" t="str">
        <f t="shared" si="102"/>
        <v>Material</v>
      </c>
      <c r="AE1314" t="str">
        <f t="shared" si="103"/>
        <v>+Cartridge</v>
      </c>
      <c r="AF1314" t="str">
        <f t="shared" si="104"/>
        <v>Material+Cartridge</v>
      </c>
    </row>
    <row r="1315" spans="1:32" x14ac:dyDescent="0.25">
      <c r="A1315" s="3" t="str">
        <f t="shared" si="100"/>
        <v>77943-4</v>
      </c>
      <c r="B1315" s="50">
        <v>77943</v>
      </c>
      <c r="C1315" s="51" t="s">
        <v>3265</v>
      </c>
      <c r="D1315" s="50">
        <v>4</v>
      </c>
      <c r="E1315" s="52">
        <v>1</v>
      </c>
      <c r="F1315" s="53" t="s">
        <v>19</v>
      </c>
      <c r="G1315" s="53">
        <v>43517</v>
      </c>
      <c r="H1315" s="54">
        <v>1</v>
      </c>
      <c r="I1315" s="52">
        <v>7</v>
      </c>
      <c r="J1315" s="51" t="s">
        <v>20</v>
      </c>
      <c r="K1315" s="51"/>
      <c r="L1315" s="51" t="b">
        <v>0</v>
      </c>
      <c r="M1315" s="3"/>
      <c r="N1315" s="3"/>
      <c r="O1315" s="3"/>
      <c r="P1315" s="3"/>
      <c r="Q1315" s="3"/>
      <c r="R1315" s="3"/>
      <c r="S1315" s="3"/>
      <c r="T1315" s="10" t="s">
        <v>125</v>
      </c>
      <c r="U1315" s="10" t="b">
        <v>0</v>
      </c>
      <c r="V1315" s="10" t="b">
        <v>0</v>
      </c>
      <c r="W1315" s="25"/>
      <c r="X1315" s="11"/>
      <c r="Y1315" s="26"/>
      <c r="Z1315" s="12"/>
      <c r="AA1315" s="51"/>
      <c r="AB1315" s="4"/>
      <c r="AC1315" t="str">
        <f t="shared" si="101"/>
        <v>NO</v>
      </c>
      <c r="AD1315" t="str">
        <f t="shared" si="102"/>
        <v>Material</v>
      </c>
      <c r="AE1315" t="str">
        <f t="shared" si="103"/>
        <v>+Cartridge</v>
      </c>
      <c r="AF1315" t="str">
        <f t="shared" si="104"/>
        <v>Material+Cartridge</v>
      </c>
    </row>
    <row r="1316" spans="1:32" x14ac:dyDescent="0.25">
      <c r="A1316" s="13" t="str">
        <f t="shared" si="100"/>
        <v>77943-5</v>
      </c>
      <c r="B1316" s="50">
        <v>77943</v>
      </c>
      <c r="C1316" s="51" t="s">
        <v>3266</v>
      </c>
      <c r="D1316" s="50">
        <v>5</v>
      </c>
      <c r="E1316" s="52">
        <v>1</v>
      </c>
      <c r="F1316" s="53" t="s">
        <v>19</v>
      </c>
      <c r="G1316" s="53">
        <v>43517</v>
      </c>
      <c r="H1316" s="54">
        <v>1</v>
      </c>
      <c r="I1316" s="52">
        <v>7</v>
      </c>
      <c r="J1316" s="51" t="s">
        <v>20</v>
      </c>
      <c r="K1316" s="51"/>
      <c r="L1316" s="51" t="b">
        <v>0</v>
      </c>
      <c r="M1316" s="13"/>
      <c r="N1316" s="13"/>
      <c r="O1316" s="13"/>
      <c r="P1316" s="13"/>
      <c r="Q1316" s="13"/>
      <c r="R1316" s="13"/>
      <c r="S1316" s="13"/>
      <c r="T1316" s="15" t="s">
        <v>125</v>
      </c>
      <c r="U1316" s="15" t="b">
        <v>0</v>
      </c>
      <c r="V1316" s="15" t="b">
        <v>0</v>
      </c>
      <c r="W1316" s="23"/>
      <c r="X1316" s="16"/>
      <c r="Y1316" s="24"/>
      <c r="Z1316" s="17"/>
      <c r="AA1316" s="51"/>
      <c r="AB1316" s="4"/>
      <c r="AC1316" t="str">
        <f t="shared" si="101"/>
        <v>NO</v>
      </c>
      <c r="AD1316" t="str">
        <f t="shared" si="102"/>
        <v>Material</v>
      </c>
      <c r="AE1316" t="str">
        <f t="shared" si="103"/>
        <v>+Cartridge</v>
      </c>
      <c r="AF1316" t="str">
        <f t="shared" si="104"/>
        <v>Material+Cartridge</v>
      </c>
    </row>
    <row r="1317" spans="1:32" x14ac:dyDescent="0.25">
      <c r="A1317" s="3" t="str">
        <f t="shared" si="100"/>
        <v>77943-6</v>
      </c>
      <c r="B1317" s="50">
        <v>77943</v>
      </c>
      <c r="C1317" s="51" t="s">
        <v>328</v>
      </c>
      <c r="D1317" s="50">
        <v>6</v>
      </c>
      <c r="E1317" s="52">
        <v>1</v>
      </c>
      <c r="F1317" s="53" t="s">
        <v>19</v>
      </c>
      <c r="G1317" s="53">
        <v>43517</v>
      </c>
      <c r="H1317" s="54">
        <v>1</v>
      </c>
      <c r="I1317" s="52">
        <v>7</v>
      </c>
      <c r="J1317" s="51" t="s">
        <v>20</v>
      </c>
      <c r="K1317" s="51"/>
      <c r="L1317" s="51" t="b">
        <v>0</v>
      </c>
      <c r="M1317" s="3"/>
      <c r="N1317" s="3"/>
      <c r="O1317" s="3"/>
      <c r="P1317" s="3"/>
      <c r="Q1317" s="3"/>
      <c r="R1317" s="3"/>
      <c r="S1317" s="3"/>
      <c r="T1317" s="10" t="s">
        <v>125</v>
      </c>
      <c r="U1317" s="10" t="b">
        <v>0</v>
      </c>
      <c r="V1317" s="10" t="b">
        <v>0</v>
      </c>
      <c r="W1317" s="25"/>
      <c r="X1317" s="11"/>
      <c r="Y1317" s="26"/>
      <c r="Z1317" s="12"/>
      <c r="AA1317" s="51"/>
      <c r="AB1317" s="4"/>
      <c r="AC1317" t="str">
        <f t="shared" si="101"/>
        <v>NO</v>
      </c>
      <c r="AD1317" t="str">
        <f t="shared" si="102"/>
        <v>Material</v>
      </c>
      <c r="AE1317" t="str">
        <f t="shared" si="103"/>
        <v>+Cartridge</v>
      </c>
      <c r="AF1317" t="str">
        <f t="shared" si="104"/>
        <v>Material+Cartridge</v>
      </c>
    </row>
    <row r="1318" spans="1:32" x14ac:dyDescent="0.25">
      <c r="A1318" s="13" t="str">
        <f t="shared" si="100"/>
        <v>77943-7</v>
      </c>
      <c r="B1318" s="50">
        <v>77943</v>
      </c>
      <c r="C1318" s="51" t="s">
        <v>3267</v>
      </c>
      <c r="D1318" s="50">
        <v>7</v>
      </c>
      <c r="E1318" s="52">
        <v>1</v>
      </c>
      <c r="F1318" s="53" t="s">
        <v>19</v>
      </c>
      <c r="G1318" s="53">
        <v>43517</v>
      </c>
      <c r="H1318" s="54">
        <v>1</v>
      </c>
      <c r="I1318" s="52">
        <v>7</v>
      </c>
      <c r="J1318" s="51" t="s">
        <v>20</v>
      </c>
      <c r="K1318" s="51"/>
      <c r="L1318" s="51" t="b">
        <v>0</v>
      </c>
      <c r="M1318" s="13"/>
      <c r="N1318" s="13"/>
      <c r="O1318" s="13"/>
      <c r="P1318" s="13"/>
      <c r="Q1318" s="13"/>
      <c r="R1318" s="13"/>
      <c r="S1318" s="13"/>
      <c r="T1318" s="15" t="s">
        <v>125</v>
      </c>
      <c r="U1318" s="15" t="b">
        <v>0</v>
      </c>
      <c r="V1318" s="15" t="b">
        <v>0</v>
      </c>
      <c r="W1318" s="23"/>
      <c r="X1318" s="16"/>
      <c r="Y1318" s="24"/>
      <c r="Z1318" s="17"/>
      <c r="AA1318" s="51"/>
      <c r="AB1318" s="4"/>
      <c r="AC1318" t="str">
        <f t="shared" si="101"/>
        <v>NO</v>
      </c>
      <c r="AD1318" t="str">
        <f t="shared" si="102"/>
        <v>Material</v>
      </c>
      <c r="AE1318" t="str">
        <f t="shared" si="103"/>
        <v>+Cartridge</v>
      </c>
      <c r="AF1318" t="str">
        <f t="shared" si="104"/>
        <v>Material+Cartridge</v>
      </c>
    </row>
    <row r="1319" spans="1:32" x14ac:dyDescent="0.25">
      <c r="A1319" s="3" t="str">
        <f t="shared" si="100"/>
        <v>77945-1</v>
      </c>
      <c r="B1319" s="50">
        <v>77945</v>
      </c>
      <c r="C1319" s="51" t="s">
        <v>441</v>
      </c>
      <c r="D1319" s="50">
        <v>1</v>
      </c>
      <c r="E1319" s="52">
        <v>1</v>
      </c>
      <c r="F1319" s="53" t="s">
        <v>19</v>
      </c>
      <c r="G1319" s="53">
        <v>43487</v>
      </c>
      <c r="H1319" s="54">
        <v>1</v>
      </c>
      <c r="I1319" s="52">
        <v>4</v>
      </c>
      <c r="J1319" s="51" t="s">
        <v>31</v>
      </c>
      <c r="K1319" s="51" t="s">
        <v>171</v>
      </c>
      <c r="L1319" s="51" t="b">
        <v>0</v>
      </c>
      <c r="M1319" s="3" t="s">
        <v>126</v>
      </c>
      <c r="N1319" s="3" t="s">
        <v>126</v>
      </c>
      <c r="O1319" s="3" t="s">
        <v>143</v>
      </c>
      <c r="P1319" s="3" t="s">
        <v>143</v>
      </c>
      <c r="Q1319" s="3"/>
      <c r="R1319" s="3"/>
      <c r="S1319" s="3" t="s">
        <v>126</v>
      </c>
      <c r="T1319" s="10" t="s">
        <v>126</v>
      </c>
      <c r="U1319" s="10" t="b">
        <v>1</v>
      </c>
      <c r="V1319" s="10" t="b">
        <v>0</v>
      </c>
      <c r="W1319" s="25">
        <v>43494.495474537034</v>
      </c>
      <c r="X1319" s="11"/>
      <c r="Y1319" s="26">
        <v>43488</v>
      </c>
      <c r="Z1319" s="12" t="s">
        <v>2832</v>
      </c>
      <c r="AA1319" s="51"/>
      <c r="AB1319" s="4"/>
      <c r="AC1319" t="str">
        <f t="shared" si="101"/>
        <v>NO</v>
      </c>
      <c r="AD1319" t="str">
        <f t="shared" si="102"/>
        <v/>
      </c>
      <c r="AE1319" t="str">
        <f t="shared" si="103"/>
        <v>+Cartridge</v>
      </c>
      <c r="AF1319" t="str">
        <f t="shared" si="104"/>
        <v>+Cartridge</v>
      </c>
    </row>
    <row r="1320" spans="1:32" x14ac:dyDescent="0.25">
      <c r="A1320" s="13" t="str">
        <f t="shared" si="100"/>
        <v>77945-2</v>
      </c>
      <c r="B1320" s="50">
        <v>77945</v>
      </c>
      <c r="C1320" s="51" t="s">
        <v>442</v>
      </c>
      <c r="D1320" s="50">
        <v>2</v>
      </c>
      <c r="E1320" s="52">
        <v>1</v>
      </c>
      <c r="F1320" s="53" t="s">
        <v>19</v>
      </c>
      <c r="G1320" s="53">
        <v>43487</v>
      </c>
      <c r="H1320" s="54">
        <v>3</v>
      </c>
      <c r="I1320" s="52">
        <v>4</v>
      </c>
      <c r="J1320" s="51" t="s">
        <v>31</v>
      </c>
      <c r="K1320" s="51" t="s">
        <v>171</v>
      </c>
      <c r="L1320" s="51" t="b">
        <v>1</v>
      </c>
      <c r="M1320" s="13" t="s">
        <v>126</v>
      </c>
      <c r="N1320" s="13" t="s">
        <v>126</v>
      </c>
      <c r="O1320" s="13" t="s">
        <v>143</v>
      </c>
      <c r="P1320" s="13" t="s">
        <v>143</v>
      </c>
      <c r="Q1320" s="13"/>
      <c r="R1320" s="13"/>
      <c r="S1320" s="13" t="s">
        <v>126</v>
      </c>
      <c r="T1320" s="15" t="s">
        <v>126</v>
      </c>
      <c r="U1320" s="15" t="b">
        <v>1</v>
      </c>
      <c r="V1320" s="15" t="b">
        <v>0</v>
      </c>
      <c r="W1320" s="23">
        <v>43488.678796296299</v>
      </c>
      <c r="X1320" s="16"/>
      <c r="Y1320" s="24"/>
      <c r="Z1320" s="17" t="s">
        <v>2832</v>
      </c>
      <c r="AA1320" s="51"/>
      <c r="AB1320" s="4"/>
      <c r="AC1320" t="str">
        <f t="shared" si="101"/>
        <v>NO</v>
      </c>
      <c r="AD1320" t="str">
        <f t="shared" si="102"/>
        <v/>
      </c>
      <c r="AE1320" t="str">
        <f t="shared" si="103"/>
        <v>+Cartridge</v>
      </c>
      <c r="AF1320" t="str">
        <f t="shared" si="104"/>
        <v>+Cartridge</v>
      </c>
    </row>
    <row r="1321" spans="1:32" x14ac:dyDescent="0.25">
      <c r="A1321" s="3" t="str">
        <f t="shared" si="100"/>
        <v>77945-3</v>
      </c>
      <c r="B1321" s="50">
        <v>77945</v>
      </c>
      <c r="C1321" s="51" t="s">
        <v>443</v>
      </c>
      <c r="D1321" s="50">
        <v>3</v>
      </c>
      <c r="E1321" s="52">
        <v>1</v>
      </c>
      <c r="F1321" s="53" t="s">
        <v>19</v>
      </c>
      <c r="G1321" s="53">
        <v>43487</v>
      </c>
      <c r="H1321" s="54">
        <v>2</v>
      </c>
      <c r="I1321" s="52">
        <v>4</v>
      </c>
      <c r="J1321" s="51" t="s">
        <v>31</v>
      </c>
      <c r="K1321" s="51" t="s">
        <v>208</v>
      </c>
      <c r="L1321" s="51" t="b">
        <v>1</v>
      </c>
      <c r="M1321" s="3" t="s">
        <v>126</v>
      </c>
      <c r="N1321" s="3" t="s">
        <v>126</v>
      </c>
      <c r="O1321" s="3" t="s">
        <v>143</v>
      </c>
      <c r="P1321" s="3" t="s">
        <v>143</v>
      </c>
      <c r="Q1321" s="3"/>
      <c r="R1321" s="3"/>
      <c r="S1321" s="3" t="s">
        <v>126</v>
      </c>
      <c r="T1321" s="10" t="s">
        <v>126</v>
      </c>
      <c r="U1321" s="10" t="b">
        <v>1</v>
      </c>
      <c r="V1321" s="10" t="b">
        <v>0</v>
      </c>
      <c r="W1321" s="25">
        <v>43488.678819444445</v>
      </c>
      <c r="X1321" s="11"/>
      <c r="Y1321" s="26"/>
      <c r="Z1321" s="12" t="s">
        <v>2832</v>
      </c>
      <c r="AA1321" s="51"/>
      <c r="AB1321" s="4"/>
      <c r="AC1321" t="str">
        <f t="shared" si="101"/>
        <v>NO</v>
      </c>
      <c r="AD1321" t="str">
        <f t="shared" si="102"/>
        <v/>
      </c>
      <c r="AE1321" t="str">
        <f t="shared" si="103"/>
        <v>+Cartridge</v>
      </c>
      <c r="AF1321" t="str">
        <f t="shared" si="104"/>
        <v>+Cartridge</v>
      </c>
    </row>
    <row r="1322" spans="1:32" x14ac:dyDescent="0.25">
      <c r="A1322" s="13" t="str">
        <f t="shared" si="100"/>
        <v>77947-1</v>
      </c>
      <c r="B1322" s="50">
        <v>77947</v>
      </c>
      <c r="C1322" s="51" t="s">
        <v>444</v>
      </c>
      <c r="D1322" s="50">
        <v>1</v>
      </c>
      <c r="E1322" s="52">
        <v>1</v>
      </c>
      <c r="F1322" s="53" t="s">
        <v>19</v>
      </c>
      <c r="G1322" s="53">
        <v>43487</v>
      </c>
      <c r="H1322" s="54">
        <v>3</v>
      </c>
      <c r="I1322" s="52">
        <v>4</v>
      </c>
      <c r="J1322" s="51" t="s">
        <v>31</v>
      </c>
      <c r="K1322" s="51" t="s">
        <v>171</v>
      </c>
      <c r="L1322" s="51" t="b">
        <v>1</v>
      </c>
      <c r="M1322" s="13" t="s">
        <v>126</v>
      </c>
      <c r="N1322" s="13" t="s">
        <v>126</v>
      </c>
      <c r="O1322" s="13" t="s">
        <v>143</v>
      </c>
      <c r="P1322" s="13" t="s">
        <v>143</v>
      </c>
      <c r="Q1322" s="13"/>
      <c r="R1322" s="13"/>
      <c r="S1322" s="13" t="s">
        <v>126</v>
      </c>
      <c r="T1322" s="15" t="s">
        <v>126</v>
      </c>
      <c r="U1322" s="15" t="b">
        <v>1</v>
      </c>
      <c r="V1322" s="15" t="b">
        <v>0</v>
      </c>
      <c r="W1322" s="23">
        <v>43488.680937500001</v>
      </c>
      <c r="X1322" s="16"/>
      <c r="Y1322" s="24"/>
      <c r="Z1322" s="17" t="s">
        <v>2832</v>
      </c>
      <c r="AA1322" s="51"/>
      <c r="AB1322" s="4"/>
      <c r="AC1322" t="str">
        <f t="shared" si="101"/>
        <v>NO</v>
      </c>
      <c r="AD1322" t="str">
        <f t="shared" si="102"/>
        <v/>
      </c>
      <c r="AE1322" t="str">
        <f t="shared" si="103"/>
        <v>+Cartridge</v>
      </c>
      <c r="AF1322" t="str">
        <f t="shared" si="104"/>
        <v>+Cartridge</v>
      </c>
    </row>
    <row r="1323" spans="1:32" x14ac:dyDescent="0.25">
      <c r="A1323" s="3" t="str">
        <f t="shared" si="100"/>
        <v>77947-15</v>
      </c>
      <c r="B1323" s="50">
        <v>77947</v>
      </c>
      <c r="C1323" s="51" t="s">
        <v>445</v>
      </c>
      <c r="D1323" s="50">
        <v>15</v>
      </c>
      <c r="E1323" s="52">
        <v>1</v>
      </c>
      <c r="F1323" s="53" t="s">
        <v>19</v>
      </c>
      <c r="G1323" s="53">
        <v>43487</v>
      </c>
      <c r="H1323" s="54">
        <v>4</v>
      </c>
      <c r="I1323" s="52">
        <v>4</v>
      </c>
      <c r="J1323" s="51" t="s">
        <v>31</v>
      </c>
      <c r="K1323" s="51" t="s">
        <v>171</v>
      </c>
      <c r="L1323" s="51" t="b">
        <v>1</v>
      </c>
      <c r="M1323" s="3" t="s">
        <v>126</v>
      </c>
      <c r="N1323" s="3" t="s">
        <v>126</v>
      </c>
      <c r="O1323" s="3" t="s">
        <v>143</v>
      </c>
      <c r="P1323" s="3" t="s">
        <v>143</v>
      </c>
      <c r="Q1323" s="3" t="s">
        <v>143</v>
      </c>
      <c r="R1323" s="3"/>
      <c r="S1323" s="3" t="s">
        <v>126</v>
      </c>
      <c r="T1323" s="10" t="s">
        <v>126</v>
      </c>
      <c r="U1323" s="10" t="b">
        <v>1</v>
      </c>
      <c r="V1323" s="10" t="b">
        <v>0</v>
      </c>
      <c r="W1323" s="25">
        <v>43488.681238425925</v>
      </c>
      <c r="X1323" s="11">
        <v>54</v>
      </c>
      <c r="Y1323" s="26">
        <v>43486</v>
      </c>
      <c r="Z1323" s="12" t="s">
        <v>2832</v>
      </c>
      <c r="AA1323" s="51"/>
      <c r="AB1323" s="4"/>
      <c r="AC1323" t="str">
        <f t="shared" si="101"/>
        <v>NO</v>
      </c>
      <c r="AD1323" t="str">
        <f t="shared" si="102"/>
        <v/>
      </c>
      <c r="AE1323" t="str">
        <f t="shared" si="103"/>
        <v/>
      </c>
      <c r="AF1323" t="str">
        <f t="shared" si="104"/>
        <v/>
      </c>
    </row>
    <row r="1324" spans="1:32" x14ac:dyDescent="0.25">
      <c r="A1324" s="13" t="str">
        <f t="shared" si="100"/>
        <v>77947-2</v>
      </c>
      <c r="B1324" s="50">
        <v>77947</v>
      </c>
      <c r="C1324" s="51" t="s">
        <v>366</v>
      </c>
      <c r="D1324" s="50">
        <v>2</v>
      </c>
      <c r="E1324" s="52">
        <v>1</v>
      </c>
      <c r="F1324" s="53" t="s">
        <v>19</v>
      </c>
      <c r="G1324" s="53">
        <v>43487</v>
      </c>
      <c r="H1324" s="54">
        <v>2</v>
      </c>
      <c r="I1324" s="52">
        <v>4</v>
      </c>
      <c r="J1324" s="51" t="s">
        <v>31</v>
      </c>
      <c r="K1324" s="51" t="s">
        <v>171</v>
      </c>
      <c r="L1324" s="51" t="b">
        <v>1</v>
      </c>
      <c r="M1324" s="13" t="s">
        <v>126</v>
      </c>
      <c r="N1324" s="13" t="s">
        <v>126</v>
      </c>
      <c r="O1324" s="13" t="s">
        <v>143</v>
      </c>
      <c r="P1324" s="13" t="s">
        <v>143</v>
      </c>
      <c r="Q1324" s="13"/>
      <c r="R1324" s="13"/>
      <c r="S1324" s="13" t="s">
        <v>126</v>
      </c>
      <c r="T1324" s="15" t="s">
        <v>126</v>
      </c>
      <c r="U1324" s="15" t="b">
        <v>1</v>
      </c>
      <c r="V1324" s="15" t="b">
        <v>0</v>
      </c>
      <c r="W1324" s="23">
        <v>43488.680949074071</v>
      </c>
      <c r="X1324" s="16"/>
      <c r="Y1324" s="24"/>
      <c r="Z1324" s="17" t="s">
        <v>2832</v>
      </c>
      <c r="AA1324" s="51"/>
      <c r="AB1324" s="4"/>
      <c r="AC1324" t="str">
        <f t="shared" si="101"/>
        <v>NO</v>
      </c>
      <c r="AD1324" t="str">
        <f t="shared" si="102"/>
        <v/>
      </c>
      <c r="AE1324" t="str">
        <f t="shared" si="103"/>
        <v>+Cartridge</v>
      </c>
      <c r="AF1324" t="str">
        <f t="shared" si="104"/>
        <v>+Cartridge</v>
      </c>
    </row>
    <row r="1325" spans="1:32" x14ac:dyDescent="0.25">
      <c r="A1325" s="3" t="str">
        <f t="shared" si="100"/>
        <v>78001-3</v>
      </c>
      <c r="B1325" s="50">
        <v>78001</v>
      </c>
      <c r="C1325" s="51" t="s">
        <v>209</v>
      </c>
      <c r="D1325" s="50">
        <v>3</v>
      </c>
      <c r="E1325" s="52">
        <v>1</v>
      </c>
      <c r="F1325" s="53" t="s">
        <v>19</v>
      </c>
      <c r="G1325" s="53">
        <v>43510</v>
      </c>
      <c r="H1325" s="54">
        <v>14</v>
      </c>
      <c r="I1325" s="52">
        <v>4</v>
      </c>
      <c r="J1325" s="51" t="s">
        <v>20</v>
      </c>
      <c r="K1325" s="51"/>
      <c r="L1325" s="51" t="b">
        <v>0</v>
      </c>
      <c r="M1325" s="3"/>
      <c r="N1325" s="3"/>
      <c r="O1325" s="3"/>
      <c r="P1325" s="3"/>
      <c r="Q1325" s="3" t="s">
        <v>125</v>
      </c>
      <c r="R1325" s="3"/>
      <c r="S1325" s="3"/>
      <c r="T1325" s="10" t="s">
        <v>125</v>
      </c>
      <c r="U1325" s="10" t="b">
        <v>0</v>
      </c>
      <c r="V1325" s="10" t="b">
        <v>0</v>
      </c>
      <c r="W1325" s="25"/>
      <c r="X1325" s="11"/>
      <c r="Y1325" s="26"/>
      <c r="Z1325" s="12"/>
      <c r="AA1325" s="51"/>
      <c r="AB1325" s="4"/>
      <c r="AC1325" t="str">
        <f t="shared" si="101"/>
        <v>NO</v>
      </c>
      <c r="AD1325" t="str">
        <f t="shared" si="102"/>
        <v>Material</v>
      </c>
      <c r="AE1325" t="str">
        <f t="shared" si="103"/>
        <v/>
      </c>
      <c r="AF1325" t="str">
        <f t="shared" si="104"/>
        <v>Material</v>
      </c>
    </row>
    <row r="1326" spans="1:32" x14ac:dyDescent="0.25">
      <c r="A1326" s="13" t="str">
        <f t="shared" si="100"/>
        <v>78001-4</v>
      </c>
      <c r="B1326" s="50">
        <v>78001</v>
      </c>
      <c r="C1326" s="51" t="s">
        <v>209</v>
      </c>
      <c r="D1326" s="50">
        <v>4</v>
      </c>
      <c r="E1326" s="52">
        <v>1</v>
      </c>
      <c r="F1326" s="53" t="s">
        <v>19</v>
      </c>
      <c r="G1326" s="53">
        <v>43510</v>
      </c>
      <c r="H1326" s="54">
        <v>12</v>
      </c>
      <c r="I1326" s="52">
        <v>4</v>
      </c>
      <c r="J1326" s="51" t="s">
        <v>20</v>
      </c>
      <c r="K1326" s="51"/>
      <c r="L1326" s="51" t="b">
        <v>0</v>
      </c>
      <c r="M1326" s="13"/>
      <c r="N1326" s="13"/>
      <c r="O1326" s="13"/>
      <c r="P1326" s="13"/>
      <c r="Q1326" s="13" t="s">
        <v>125</v>
      </c>
      <c r="R1326" s="13"/>
      <c r="S1326" s="13"/>
      <c r="T1326" s="15" t="s">
        <v>125</v>
      </c>
      <c r="U1326" s="15" t="b">
        <v>0</v>
      </c>
      <c r="V1326" s="15" t="b">
        <v>0</v>
      </c>
      <c r="W1326" s="23"/>
      <c r="X1326" s="16"/>
      <c r="Y1326" s="24"/>
      <c r="Z1326" s="24"/>
      <c r="AA1326" s="51"/>
      <c r="AB1326" s="4"/>
      <c r="AC1326" t="str">
        <f t="shared" si="101"/>
        <v>NO</v>
      </c>
      <c r="AD1326" t="str">
        <f t="shared" si="102"/>
        <v>Material</v>
      </c>
      <c r="AE1326" t="str">
        <f t="shared" si="103"/>
        <v/>
      </c>
      <c r="AF1326" t="str">
        <f t="shared" si="104"/>
        <v>Material</v>
      </c>
    </row>
    <row r="1327" spans="1:32" x14ac:dyDescent="0.25">
      <c r="A1327" s="3" t="str">
        <f t="shared" si="100"/>
        <v>78001-5</v>
      </c>
      <c r="B1327" s="50">
        <v>78001</v>
      </c>
      <c r="C1327" s="51" t="s">
        <v>209</v>
      </c>
      <c r="D1327" s="50">
        <v>5</v>
      </c>
      <c r="E1327" s="52">
        <v>1</v>
      </c>
      <c r="F1327" s="53" t="s">
        <v>19</v>
      </c>
      <c r="G1327" s="53">
        <v>43510</v>
      </c>
      <c r="H1327" s="54">
        <v>12</v>
      </c>
      <c r="I1327" s="52">
        <v>4</v>
      </c>
      <c r="J1327" s="51" t="s">
        <v>20</v>
      </c>
      <c r="K1327" s="51" t="s">
        <v>190</v>
      </c>
      <c r="L1327" s="51" t="b">
        <v>1</v>
      </c>
      <c r="M1327" s="3"/>
      <c r="N1327" s="3"/>
      <c r="O1327" s="3"/>
      <c r="P1327" s="3"/>
      <c r="Q1327" s="3" t="s">
        <v>125</v>
      </c>
      <c r="R1327" s="3"/>
      <c r="S1327" s="3"/>
      <c r="T1327" s="10" t="s">
        <v>125</v>
      </c>
      <c r="U1327" s="10" t="b">
        <v>0</v>
      </c>
      <c r="V1327" s="10" t="b">
        <v>0</v>
      </c>
      <c r="W1327" s="25"/>
      <c r="X1327" s="11"/>
      <c r="Y1327" s="26"/>
      <c r="Z1327" s="26"/>
      <c r="AA1327" s="51"/>
      <c r="AB1327" s="4"/>
      <c r="AC1327" t="str">
        <f t="shared" si="101"/>
        <v>NO</v>
      </c>
      <c r="AD1327" t="str">
        <f t="shared" si="102"/>
        <v>Material</v>
      </c>
      <c r="AE1327" t="str">
        <f t="shared" si="103"/>
        <v/>
      </c>
      <c r="AF1327" t="str">
        <f t="shared" si="104"/>
        <v>Material</v>
      </c>
    </row>
    <row r="1328" spans="1:32" x14ac:dyDescent="0.25">
      <c r="A1328" s="13" t="str">
        <f t="shared" si="100"/>
        <v>78001-6</v>
      </c>
      <c r="B1328" s="50">
        <v>78001</v>
      </c>
      <c r="C1328" s="51" t="s">
        <v>209</v>
      </c>
      <c r="D1328" s="50">
        <v>6</v>
      </c>
      <c r="E1328" s="52">
        <v>1</v>
      </c>
      <c r="F1328" s="53" t="s">
        <v>19</v>
      </c>
      <c r="G1328" s="53">
        <v>43510</v>
      </c>
      <c r="H1328" s="54">
        <v>14</v>
      </c>
      <c r="I1328" s="52">
        <v>4</v>
      </c>
      <c r="J1328" s="51" t="s">
        <v>20</v>
      </c>
      <c r="K1328" s="51"/>
      <c r="L1328" s="51" t="b">
        <v>0</v>
      </c>
      <c r="M1328" s="13"/>
      <c r="N1328" s="13"/>
      <c r="O1328" s="13"/>
      <c r="P1328" s="13"/>
      <c r="Q1328" s="13" t="s">
        <v>125</v>
      </c>
      <c r="R1328" s="13"/>
      <c r="S1328" s="13"/>
      <c r="T1328" s="15" t="s">
        <v>125</v>
      </c>
      <c r="U1328" s="15" t="b">
        <v>0</v>
      </c>
      <c r="V1328" s="15" t="b">
        <v>0</v>
      </c>
      <c r="W1328" s="23"/>
      <c r="X1328" s="16"/>
      <c r="Y1328" s="24"/>
      <c r="Z1328" s="17"/>
      <c r="AA1328" s="51"/>
      <c r="AB1328" s="4"/>
      <c r="AC1328" t="str">
        <f t="shared" si="101"/>
        <v>NO</v>
      </c>
      <c r="AD1328" t="str">
        <f t="shared" si="102"/>
        <v>Material</v>
      </c>
      <c r="AE1328" t="str">
        <f t="shared" si="103"/>
        <v/>
      </c>
      <c r="AF1328" t="str">
        <f t="shared" si="104"/>
        <v>Material</v>
      </c>
    </row>
    <row r="1329" spans="1:32" x14ac:dyDescent="0.25">
      <c r="A1329" s="3" t="str">
        <f t="shared" si="100"/>
        <v>78001-7</v>
      </c>
      <c r="B1329" s="50">
        <v>78001</v>
      </c>
      <c r="C1329" s="51" t="s">
        <v>209</v>
      </c>
      <c r="D1329" s="50">
        <v>7</v>
      </c>
      <c r="E1329" s="52">
        <v>1</v>
      </c>
      <c r="F1329" s="53" t="s">
        <v>19</v>
      </c>
      <c r="G1329" s="53">
        <v>43510</v>
      </c>
      <c r="H1329" s="54">
        <v>2</v>
      </c>
      <c r="I1329" s="52">
        <v>4</v>
      </c>
      <c r="J1329" s="51" t="s">
        <v>20</v>
      </c>
      <c r="K1329" s="51"/>
      <c r="L1329" s="51" t="b">
        <v>0</v>
      </c>
      <c r="M1329" s="3"/>
      <c r="N1329" s="3"/>
      <c r="O1329" s="3"/>
      <c r="P1329" s="3"/>
      <c r="Q1329" s="3" t="s">
        <v>125</v>
      </c>
      <c r="R1329" s="3"/>
      <c r="S1329" s="3"/>
      <c r="T1329" s="10" t="s">
        <v>125</v>
      </c>
      <c r="U1329" s="10" t="b">
        <v>0</v>
      </c>
      <c r="V1329" s="10" t="b">
        <v>0</v>
      </c>
      <c r="W1329" s="25"/>
      <c r="X1329" s="11"/>
      <c r="Y1329" s="26"/>
      <c r="Z1329" s="12"/>
      <c r="AA1329" s="51"/>
      <c r="AB1329" s="4"/>
      <c r="AC1329" t="str">
        <f t="shared" si="101"/>
        <v>NO</v>
      </c>
      <c r="AD1329" t="str">
        <f t="shared" si="102"/>
        <v>Material</v>
      </c>
      <c r="AE1329" t="str">
        <f t="shared" si="103"/>
        <v/>
      </c>
      <c r="AF1329" t="str">
        <f t="shared" si="104"/>
        <v>Material</v>
      </c>
    </row>
    <row r="1330" spans="1:32" x14ac:dyDescent="0.25">
      <c r="A1330" s="13" t="str">
        <f t="shared" si="100"/>
        <v>78001-8</v>
      </c>
      <c r="B1330" s="50">
        <v>78001</v>
      </c>
      <c r="C1330" s="51" t="s">
        <v>209</v>
      </c>
      <c r="D1330" s="50">
        <v>8</v>
      </c>
      <c r="E1330" s="52">
        <v>1</v>
      </c>
      <c r="F1330" s="53" t="s">
        <v>19</v>
      </c>
      <c r="G1330" s="53">
        <v>43510</v>
      </c>
      <c r="H1330" s="54">
        <v>16</v>
      </c>
      <c r="I1330" s="52">
        <v>4</v>
      </c>
      <c r="J1330" s="51" t="s">
        <v>20</v>
      </c>
      <c r="K1330" s="51"/>
      <c r="L1330" s="51" t="b">
        <v>0</v>
      </c>
      <c r="M1330" s="13"/>
      <c r="N1330" s="13"/>
      <c r="O1330" s="13"/>
      <c r="P1330" s="13"/>
      <c r="Q1330" s="13" t="s">
        <v>125</v>
      </c>
      <c r="R1330" s="13"/>
      <c r="S1330" s="13"/>
      <c r="T1330" s="15" t="s">
        <v>125</v>
      </c>
      <c r="U1330" s="15" t="b">
        <v>0</v>
      </c>
      <c r="V1330" s="15" t="b">
        <v>0</v>
      </c>
      <c r="W1330" s="23"/>
      <c r="X1330" s="16"/>
      <c r="Y1330" s="24"/>
      <c r="Z1330" s="17"/>
      <c r="AA1330" s="51"/>
      <c r="AB1330" s="4"/>
      <c r="AC1330" t="str">
        <f t="shared" si="101"/>
        <v>NO</v>
      </c>
      <c r="AD1330" t="str">
        <f t="shared" si="102"/>
        <v>Material</v>
      </c>
      <c r="AE1330" t="str">
        <f t="shared" si="103"/>
        <v/>
      </c>
      <c r="AF1330" t="str">
        <f t="shared" si="104"/>
        <v>Material</v>
      </c>
    </row>
    <row r="1331" spans="1:32" x14ac:dyDescent="0.25">
      <c r="A1331" s="3" t="str">
        <f t="shared" si="100"/>
        <v>78001-9</v>
      </c>
      <c r="B1331" s="50">
        <v>78001</v>
      </c>
      <c r="C1331" s="51" t="s">
        <v>209</v>
      </c>
      <c r="D1331" s="50">
        <v>9</v>
      </c>
      <c r="E1331" s="52">
        <v>1</v>
      </c>
      <c r="F1331" s="53" t="s">
        <v>19</v>
      </c>
      <c r="G1331" s="53">
        <v>43510</v>
      </c>
      <c r="H1331" s="54">
        <v>1</v>
      </c>
      <c r="I1331" s="52">
        <v>4</v>
      </c>
      <c r="J1331" s="51" t="s">
        <v>20</v>
      </c>
      <c r="K1331" s="51"/>
      <c r="L1331" s="51" t="b">
        <v>0</v>
      </c>
      <c r="M1331" s="3"/>
      <c r="N1331" s="3"/>
      <c r="O1331" s="3"/>
      <c r="P1331" s="3"/>
      <c r="Q1331" s="3" t="s">
        <v>125</v>
      </c>
      <c r="R1331" s="3"/>
      <c r="S1331" s="3"/>
      <c r="T1331" s="10" t="s">
        <v>125</v>
      </c>
      <c r="U1331" s="10" t="b">
        <v>0</v>
      </c>
      <c r="V1331" s="10" t="b">
        <v>0</v>
      </c>
      <c r="W1331" s="25"/>
      <c r="X1331" s="11"/>
      <c r="Y1331" s="26"/>
      <c r="Z1331" s="12"/>
      <c r="AA1331" s="51"/>
      <c r="AB1331" s="4"/>
      <c r="AC1331" t="str">
        <f t="shared" si="101"/>
        <v>NO</v>
      </c>
      <c r="AD1331" t="str">
        <f t="shared" si="102"/>
        <v>Material</v>
      </c>
      <c r="AE1331" t="str">
        <f t="shared" si="103"/>
        <v/>
      </c>
      <c r="AF1331" t="str">
        <f t="shared" si="104"/>
        <v>Material</v>
      </c>
    </row>
    <row r="1332" spans="1:32" x14ac:dyDescent="0.25">
      <c r="A1332" s="13" t="str">
        <f t="shared" si="100"/>
        <v>78009-1</v>
      </c>
      <c r="B1332" s="50">
        <v>78009</v>
      </c>
      <c r="C1332" s="51" t="s">
        <v>307</v>
      </c>
      <c r="D1332" s="50">
        <v>1</v>
      </c>
      <c r="E1332" s="52">
        <v>1</v>
      </c>
      <c r="F1332" s="53" t="s">
        <v>18</v>
      </c>
      <c r="G1332" s="53">
        <v>43515</v>
      </c>
      <c r="H1332" s="54">
        <v>6</v>
      </c>
      <c r="I1332" s="52">
        <v>1</v>
      </c>
      <c r="J1332" s="51" t="s">
        <v>27</v>
      </c>
      <c r="K1332" s="51"/>
      <c r="L1332" s="51" t="b">
        <v>0</v>
      </c>
      <c r="M1332" s="13"/>
      <c r="N1332" s="13"/>
      <c r="O1332" s="13"/>
      <c r="P1332" s="13"/>
      <c r="Q1332" s="13"/>
      <c r="R1332" s="13"/>
      <c r="S1332" s="13"/>
      <c r="T1332" s="15" t="s">
        <v>130</v>
      </c>
      <c r="U1332" s="15" t="b">
        <v>0</v>
      </c>
      <c r="V1332" s="15" t="b">
        <v>0</v>
      </c>
      <c r="W1332" s="23"/>
      <c r="X1332" s="16"/>
      <c r="Y1332" s="24"/>
      <c r="Z1332" s="24"/>
      <c r="AA1332" s="51"/>
      <c r="AB1332" s="4"/>
      <c r="AC1332" t="str">
        <f t="shared" si="101"/>
        <v>NO</v>
      </c>
      <c r="AD1332" t="str">
        <f t="shared" si="102"/>
        <v>Material</v>
      </c>
      <c r="AE1332" t="str">
        <f t="shared" si="103"/>
        <v>+Cartridge</v>
      </c>
      <c r="AF1332" t="str">
        <f t="shared" si="104"/>
        <v>Material+Cartridge</v>
      </c>
    </row>
    <row r="1333" spans="1:32" x14ac:dyDescent="0.25">
      <c r="A1333" s="3" t="str">
        <f t="shared" si="100"/>
        <v>78009-2</v>
      </c>
      <c r="B1333" s="50">
        <v>78009</v>
      </c>
      <c r="C1333" s="51" t="s">
        <v>2980</v>
      </c>
      <c r="D1333" s="50">
        <v>2</v>
      </c>
      <c r="E1333" s="52">
        <v>1</v>
      </c>
      <c r="F1333" s="53" t="s">
        <v>18</v>
      </c>
      <c r="G1333" s="53">
        <v>43515</v>
      </c>
      <c r="H1333" s="54">
        <v>4</v>
      </c>
      <c r="I1333" s="52">
        <v>1</v>
      </c>
      <c r="J1333" s="51" t="s">
        <v>27</v>
      </c>
      <c r="K1333" s="51"/>
      <c r="L1333" s="51" t="b">
        <v>0</v>
      </c>
      <c r="M1333" s="3"/>
      <c r="N1333" s="3"/>
      <c r="O1333" s="3"/>
      <c r="P1333" s="3"/>
      <c r="Q1333" s="3"/>
      <c r="R1333" s="3"/>
      <c r="S1333" s="3"/>
      <c r="T1333" s="10" t="s">
        <v>125</v>
      </c>
      <c r="U1333" s="10" t="b">
        <v>0</v>
      </c>
      <c r="V1333" s="10" t="b">
        <v>0</v>
      </c>
      <c r="W1333" s="25"/>
      <c r="X1333" s="11"/>
      <c r="Y1333" s="26"/>
      <c r="Z1333" s="26"/>
      <c r="AA1333" s="51"/>
      <c r="AB1333" s="4"/>
      <c r="AC1333" t="str">
        <f t="shared" si="101"/>
        <v>NO</v>
      </c>
      <c r="AD1333" t="str">
        <f t="shared" si="102"/>
        <v>Material</v>
      </c>
      <c r="AE1333" t="str">
        <f t="shared" si="103"/>
        <v>+Cartridge</v>
      </c>
      <c r="AF1333" t="str">
        <f t="shared" si="104"/>
        <v>Material+Cartridge</v>
      </c>
    </row>
    <row r="1334" spans="1:32" x14ac:dyDescent="0.25">
      <c r="A1334" s="13" t="str">
        <f t="shared" si="100"/>
        <v>78014-1</v>
      </c>
      <c r="B1334" s="50">
        <v>78014</v>
      </c>
      <c r="C1334" s="51" t="s">
        <v>3268</v>
      </c>
      <c r="D1334" s="50">
        <v>1</v>
      </c>
      <c r="E1334" s="52">
        <v>1</v>
      </c>
      <c r="F1334" s="53" t="s">
        <v>18</v>
      </c>
      <c r="G1334" s="53">
        <v>43521</v>
      </c>
      <c r="H1334" s="54">
        <v>4</v>
      </c>
      <c r="I1334" s="52">
        <v>12</v>
      </c>
      <c r="J1334" s="51" t="s">
        <v>27</v>
      </c>
      <c r="K1334" s="51"/>
      <c r="L1334" s="51" t="b">
        <v>0</v>
      </c>
      <c r="M1334" s="13"/>
      <c r="N1334" s="13"/>
      <c r="O1334" s="13"/>
      <c r="P1334" s="13"/>
      <c r="Q1334" s="13"/>
      <c r="R1334" s="13"/>
      <c r="S1334" s="13"/>
      <c r="T1334" s="15" t="s">
        <v>130</v>
      </c>
      <c r="U1334" s="15" t="b">
        <v>0</v>
      </c>
      <c r="V1334" s="15" t="b">
        <v>0</v>
      </c>
      <c r="W1334" s="23"/>
      <c r="X1334" s="16"/>
      <c r="Y1334" s="24"/>
      <c r="Z1334" s="17"/>
      <c r="AA1334" s="51"/>
      <c r="AB1334" s="4"/>
      <c r="AC1334" t="str">
        <f t="shared" si="101"/>
        <v>NO</v>
      </c>
      <c r="AD1334" t="str">
        <f t="shared" si="102"/>
        <v>Material</v>
      </c>
      <c r="AE1334" t="str">
        <f t="shared" si="103"/>
        <v>+Cartridge</v>
      </c>
      <c r="AF1334" t="str">
        <f t="shared" si="104"/>
        <v>Material+Cartridge</v>
      </c>
    </row>
    <row r="1335" spans="1:32" x14ac:dyDescent="0.25">
      <c r="A1335" s="3" t="str">
        <f t="shared" si="100"/>
        <v>78014-2</v>
      </c>
      <c r="B1335" s="50">
        <v>78014</v>
      </c>
      <c r="C1335" s="51" t="s">
        <v>3269</v>
      </c>
      <c r="D1335" s="50">
        <v>2</v>
      </c>
      <c r="E1335" s="52">
        <v>1</v>
      </c>
      <c r="F1335" s="53" t="s">
        <v>18</v>
      </c>
      <c r="G1335" s="53">
        <v>43521</v>
      </c>
      <c r="H1335" s="54">
        <v>4</v>
      </c>
      <c r="I1335" s="52">
        <v>12</v>
      </c>
      <c r="J1335" s="51" t="s">
        <v>27</v>
      </c>
      <c r="K1335" s="51"/>
      <c r="L1335" s="51" t="b">
        <v>0</v>
      </c>
      <c r="M1335" s="3"/>
      <c r="N1335" s="3"/>
      <c r="O1335" s="3"/>
      <c r="P1335" s="3"/>
      <c r="Q1335" s="3"/>
      <c r="R1335" s="3"/>
      <c r="S1335" s="3"/>
      <c r="T1335" s="10" t="s">
        <v>125</v>
      </c>
      <c r="U1335" s="10" t="b">
        <v>0</v>
      </c>
      <c r="V1335" s="10" t="b">
        <v>0</v>
      </c>
      <c r="W1335" s="25"/>
      <c r="X1335" s="11"/>
      <c r="Y1335" s="26"/>
      <c r="Z1335" s="12"/>
      <c r="AA1335" s="51"/>
      <c r="AB1335" s="4"/>
      <c r="AC1335" t="str">
        <f t="shared" si="101"/>
        <v>NO</v>
      </c>
      <c r="AD1335" t="str">
        <f t="shared" si="102"/>
        <v>Material</v>
      </c>
      <c r="AE1335" t="str">
        <f t="shared" si="103"/>
        <v>+Cartridge</v>
      </c>
      <c r="AF1335" t="str">
        <f t="shared" si="104"/>
        <v>Material+Cartridge</v>
      </c>
    </row>
    <row r="1336" spans="1:32" x14ac:dyDescent="0.25">
      <c r="A1336" s="13" t="str">
        <f t="shared" si="100"/>
        <v>78030-1</v>
      </c>
      <c r="B1336" s="50">
        <v>78030</v>
      </c>
      <c r="C1336" s="51" t="s">
        <v>3270</v>
      </c>
      <c r="D1336" s="50">
        <v>1</v>
      </c>
      <c r="E1336" s="52">
        <v>1</v>
      </c>
      <c r="F1336" s="53" t="s">
        <v>18</v>
      </c>
      <c r="G1336" s="53">
        <v>43518</v>
      </c>
      <c r="H1336" s="54">
        <v>1</v>
      </c>
      <c r="I1336" s="52">
        <v>12</v>
      </c>
      <c r="J1336" s="51" t="s">
        <v>27</v>
      </c>
      <c r="K1336" s="51"/>
      <c r="L1336" s="51" t="b">
        <v>0</v>
      </c>
      <c r="M1336" s="13" t="s">
        <v>126</v>
      </c>
      <c r="N1336" s="13"/>
      <c r="O1336" s="13"/>
      <c r="P1336" s="13"/>
      <c r="Q1336" s="13"/>
      <c r="R1336" s="13"/>
      <c r="S1336" s="13"/>
      <c r="T1336" s="15" t="s">
        <v>125</v>
      </c>
      <c r="U1336" s="15" t="b">
        <v>0</v>
      </c>
      <c r="V1336" s="15" t="b">
        <v>0</v>
      </c>
      <c r="W1336" s="23"/>
      <c r="X1336" s="16"/>
      <c r="Y1336" s="24"/>
      <c r="Z1336" s="17" t="s">
        <v>271</v>
      </c>
      <c r="AA1336" s="51"/>
      <c r="AB1336" s="4"/>
      <c r="AC1336" t="str">
        <f t="shared" si="101"/>
        <v>NO</v>
      </c>
      <c r="AD1336" t="str">
        <f t="shared" si="102"/>
        <v>Material</v>
      </c>
      <c r="AE1336" t="str">
        <f t="shared" si="103"/>
        <v>+Cartridge</v>
      </c>
      <c r="AF1336" t="str">
        <f t="shared" si="104"/>
        <v>Material+Cartridge</v>
      </c>
    </row>
    <row r="1337" spans="1:32" x14ac:dyDescent="0.25">
      <c r="A1337" s="3" t="str">
        <f t="shared" si="100"/>
        <v>78047-1</v>
      </c>
      <c r="B1337" s="50">
        <v>78047</v>
      </c>
      <c r="C1337" s="51" t="s">
        <v>189</v>
      </c>
      <c r="D1337" s="50">
        <v>1</v>
      </c>
      <c r="E1337" s="52">
        <v>1</v>
      </c>
      <c r="F1337" s="53" t="s">
        <v>18</v>
      </c>
      <c r="G1337" s="53">
        <v>43504</v>
      </c>
      <c r="H1337" s="54">
        <v>1</v>
      </c>
      <c r="I1337" s="52">
        <v>12</v>
      </c>
      <c r="J1337" s="51" t="s">
        <v>31</v>
      </c>
      <c r="K1337" s="51"/>
      <c r="L1337" s="51" t="b">
        <v>0</v>
      </c>
      <c r="M1337" s="3" t="s">
        <v>126</v>
      </c>
      <c r="N1337" s="3" t="s">
        <v>126</v>
      </c>
      <c r="O1337" s="3" t="s">
        <v>126</v>
      </c>
      <c r="P1337" s="3" t="s">
        <v>126</v>
      </c>
      <c r="Q1337" s="3" t="s">
        <v>143</v>
      </c>
      <c r="R1337" s="3"/>
      <c r="S1337" s="3" t="s">
        <v>126</v>
      </c>
      <c r="T1337" s="10" t="s">
        <v>126</v>
      </c>
      <c r="U1337" s="10" t="b">
        <v>1</v>
      </c>
      <c r="V1337" s="10" t="b">
        <v>0</v>
      </c>
      <c r="W1337" s="25">
        <v>43499.558182870373</v>
      </c>
      <c r="X1337" s="11">
        <v>54</v>
      </c>
      <c r="Y1337" s="26">
        <v>43499</v>
      </c>
      <c r="Z1337" s="12" t="s">
        <v>136</v>
      </c>
      <c r="AA1337" s="51"/>
      <c r="AB1337" s="4"/>
      <c r="AC1337" t="str">
        <f t="shared" si="101"/>
        <v>NO</v>
      </c>
      <c r="AD1337" t="str">
        <f t="shared" si="102"/>
        <v/>
      </c>
      <c r="AE1337" t="str">
        <f t="shared" si="103"/>
        <v/>
      </c>
      <c r="AF1337" t="str">
        <f t="shared" si="104"/>
        <v/>
      </c>
    </row>
    <row r="1338" spans="1:32" x14ac:dyDescent="0.25">
      <c r="A1338" s="13" t="str">
        <f t="shared" si="100"/>
        <v>78047-2</v>
      </c>
      <c r="B1338" s="50">
        <v>78047</v>
      </c>
      <c r="C1338" s="51" t="s">
        <v>188</v>
      </c>
      <c r="D1338" s="50">
        <v>2</v>
      </c>
      <c r="E1338" s="52">
        <v>1</v>
      </c>
      <c r="F1338" s="53" t="s">
        <v>18</v>
      </c>
      <c r="G1338" s="53">
        <v>43504</v>
      </c>
      <c r="H1338" s="54">
        <v>1</v>
      </c>
      <c r="I1338" s="52">
        <v>12</v>
      </c>
      <c r="J1338" s="51" t="s">
        <v>31</v>
      </c>
      <c r="K1338" s="51"/>
      <c r="L1338" s="51" t="b">
        <v>0</v>
      </c>
      <c r="M1338" s="13" t="s">
        <v>126</v>
      </c>
      <c r="N1338" s="13" t="s">
        <v>126</v>
      </c>
      <c r="O1338" s="13" t="s">
        <v>126</v>
      </c>
      <c r="P1338" s="13" t="s">
        <v>126</v>
      </c>
      <c r="Q1338" s="13" t="s">
        <v>143</v>
      </c>
      <c r="R1338" s="13"/>
      <c r="S1338" s="13" t="s">
        <v>126</v>
      </c>
      <c r="T1338" s="15" t="s">
        <v>126</v>
      </c>
      <c r="U1338" s="15" t="b">
        <v>1</v>
      </c>
      <c r="V1338" s="15" t="b">
        <v>0</v>
      </c>
      <c r="W1338" s="23">
        <v>43499.558194444442</v>
      </c>
      <c r="X1338" s="16">
        <v>54</v>
      </c>
      <c r="Y1338" s="24">
        <v>43499</v>
      </c>
      <c r="Z1338" s="17" t="s">
        <v>136</v>
      </c>
      <c r="AA1338" s="51"/>
      <c r="AB1338" s="4"/>
      <c r="AC1338" t="str">
        <f t="shared" si="101"/>
        <v>NO</v>
      </c>
      <c r="AD1338" t="str">
        <f t="shared" si="102"/>
        <v/>
      </c>
      <c r="AE1338" t="str">
        <f t="shared" si="103"/>
        <v/>
      </c>
      <c r="AF1338" t="str">
        <f t="shared" si="104"/>
        <v/>
      </c>
    </row>
    <row r="1339" spans="1:32" x14ac:dyDescent="0.25">
      <c r="A1339" s="3" t="str">
        <f t="shared" si="100"/>
        <v>78047-3</v>
      </c>
      <c r="B1339" s="50">
        <v>78047</v>
      </c>
      <c r="C1339" s="51" t="s">
        <v>3271</v>
      </c>
      <c r="D1339" s="50">
        <v>3</v>
      </c>
      <c r="E1339" s="52">
        <v>1</v>
      </c>
      <c r="F1339" s="53" t="s">
        <v>18</v>
      </c>
      <c r="G1339" s="53">
        <v>43504</v>
      </c>
      <c r="H1339" s="54">
        <v>1</v>
      </c>
      <c r="I1339" s="52">
        <v>12</v>
      </c>
      <c r="J1339" s="51" t="s">
        <v>31</v>
      </c>
      <c r="K1339" s="51"/>
      <c r="L1339" s="51" t="b">
        <v>0</v>
      </c>
      <c r="M1339" s="3" t="s">
        <v>126</v>
      </c>
      <c r="N1339" s="3" t="s">
        <v>126</v>
      </c>
      <c r="O1339" s="3" t="s">
        <v>126</v>
      </c>
      <c r="P1339" s="3" t="s">
        <v>126</v>
      </c>
      <c r="Q1339" s="3" t="s">
        <v>143</v>
      </c>
      <c r="R1339" s="3"/>
      <c r="S1339" s="3" t="s">
        <v>126</v>
      </c>
      <c r="T1339" s="10" t="s">
        <v>126</v>
      </c>
      <c r="U1339" s="10" t="b">
        <v>1</v>
      </c>
      <c r="V1339" s="10" t="b">
        <v>0</v>
      </c>
      <c r="W1339" s="25">
        <v>43499.558194444442</v>
      </c>
      <c r="X1339" s="11">
        <v>54</v>
      </c>
      <c r="Y1339" s="26">
        <v>43499</v>
      </c>
      <c r="Z1339" s="12" t="s">
        <v>136</v>
      </c>
      <c r="AA1339" s="51"/>
      <c r="AB1339" s="4"/>
      <c r="AC1339" t="str">
        <f t="shared" si="101"/>
        <v>NO</v>
      </c>
      <c r="AD1339" t="str">
        <f t="shared" si="102"/>
        <v/>
      </c>
      <c r="AE1339" t="str">
        <f t="shared" si="103"/>
        <v/>
      </c>
      <c r="AF1339" t="str">
        <f t="shared" si="104"/>
        <v/>
      </c>
    </row>
    <row r="1340" spans="1:32" x14ac:dyDescent="0.25">
      <c r="A1340" s="13" t="str">
        <f t="shared" si="100"/>
        <v>78047-4</v>
      </c>
      <c r="B1340" s="50">
        <v>78047</v>
      </c>
      <c r="C1340" s="51" t="s">
        <v>189</v>
      </c>
      <c r="D1340" s="50">
        <v>4</v>
      </c>
      <c r="E1340" s="52">
        <v>1</v>
      </c>
      <c r="F1340" s="53" t="s">
        <v>18</v>
      </c>
      <c r="G1340" s="53">
        <v>43504</v>
      </c>
      <c r="H1340" s="54">
        <v>1</v>
      </c>
      <c r="I1340" s="52">
        <v>12</v>
      </c>
      <c r="J1340" s="51" t="s">
        <v>31</v>
      </c>
      <c r="K1340" s="51"/>
      <c r="L1340" s="51" t="b">
        <v>0</v>
      </c>
      <c r="M1340" s="13" t="s">
        <v>126</v>
      </c>
      <c r="N1340" s="13" t="s">
        <v>126</v>
      </c>
      <c r="O1340" s="13" t="s">
        <v>126</v>
      </c>
      <c r="P1340" s="13" t="s">
        <v>126</v>
      </c>
      <c r="Q1340" s="13" t="s">
        <v>143</v>
      </c>
      <c r="R1340" s="13"/>
      <c r="S1340" s="13" t="s">
        <v>126</v>
      </c>
      <c r="T1340" s="15" t="s">
        <v>125</v>
      </c>
      <c r="U1340" s="15" t="b">
        <v>1</v>
      </c>
      <c r="V1340" s="15" t="b">
        <v>0</v>
      </c>
      <c r="W1340" s="23">
        <v>43499.558206018519</v>
      </c>
      <c r="X1340" s="16">
        <v>54</v>
      </c>
      <c r="Y1340" s="24">
        <v>43499</v>
      </c>
      <c r="Z1340" s="17" t="s">
        <v>136</v>
      </c>
      <c r="AA1340" s="51"/>
      <c r="AB1340" s="4"/>
      <c r="AC1340" t="str">
        <f t="shared" si="101"/>
        <v>NO</v>
      </c>
      <c r="AD1340" t="str">
        <f t="shared" si="102"/>
        <v/>
      </c>
      <c r="AE1340" t="str">
        <f t="shared" si="103"/>
        <v/>
      </c>
      <c r="AF1340" t="str">
        <f t="shared" si="104"/>
        <v/>
      </c>
    </row>
    <row r="1341" spans="1:32" x14ac:dyDescent="0.25">
      <c r="A1341" s="3" t="str">
        <f t="shared" si="100"/>
        <v>78047-5</v>
      </c>
      <c r="B1341" s="50">
        <v>78047</v>
      </c>
      <c r="C1341" s="51" t="s">
        <v>189</v>
      </c>
      <c r="D1341" s="50">
        <v>5</v>
      </c>
      <c r="E1341" s="52">
        <v>1</v>
      </c>
      <c r="F1341" s="53" t="s">
        <v>18</v>
      </c>
      <c r="G1341" s="53">
        <v>43504</v>
      </c>
      <c r="H1341" s="54">
        <v>1</v>
      </c>
      <c r="I1341" s="52">
        <v>12</v>
      </c>
      <c r="J1341" s="51" t="s">
        <v>31</v>
      </c>
      <c r="K1341" s="51"/>
      <c r="L1341" s="51" t="b">
        <v>0</v>
      </c>
      <c r="M1341" s="3" t="s">
        <v>126</v>
      </c>
      <c r="N1341" s="3" t="s">
        <v>126</v>
      </c>
      <c r="O1341" s="3" t="s">
        <v>126</v>
      </c>
      <c r="P1341" s="3" t="s">
        <v>126</v>
      </c>
      <c r="Q1341" s="3" t="s">
        <v>143</v>
      </c>
      <c r="R1341" s="3"/>
      <c r="S1341" s="3" t="s">
        <v>126</v>
      </c>
      <c r="T1341" s="10" t="s">
        <v>125</v>
      </c>
      <c r="U1341" s="10" t="b">
        <v>1</v>
      </c>
      <c r="V1341" s="10" t="b">
        <v>0</v>
      </c>
      <c r="W1341" s="25">
        <v>43499.558217592596</v>
      </c>
      <c r="X1341" s="11">
        <v>54</v>
      </c>
      <c r="Y1341" s="26">
        <v>43499</v>
      </c>
      <c r="Z1341" s="12" t="s">
        <v>136</v>
      </c>
      <c r="AA1341" s="51"/>
      <c r="AB1341" s="4"/>
      <c r="AC1341" t="str">
        <f t="shared" si="101"/>
        <v>NO</v>
      </c>
      <c r="AD1341" t="str">
        <f t="shared" si="102"/>
        <v/>
      </c>
      <c r="AE1341" t="str">
        <f t="shared" si="103"/>
        <v/>
      </c>
      <c r="AF1341" t="str">
        <f t="shared" si="104"/>
        <v/>
      </c>
    </row>
    <row r="1342" spans="1:32" x14ac:dyDescent="0.25">
      <c r="A1342" s="13" t="str">
        <f t="shared" si="100"/>
        <v>78050-1</v>
      </c>
      <c r="B1342" s="50">
        <v>78050</v>
      </c>
      <c r="C1342" s="51" t="s">
        <v>3272</v>
      </c>
      <c r="D1342" s="50">
        <v>1</v>
      </c>
      <c r="E1342" s="52">
        <v>1</v>
      </c>
      <c r="F1342" s="53" t="s">
        <v>18</v>
      </c>
      <c r="G1342" s="53">
        <v>43503</v>
      </c>
      <c r="H1342" s="54">
        <v>1</v>
      </c>
      <c r="I1342" s="52">
        <v>12</v>
      </c>
      <c r="J1342" s="51" t="s">
        <v>31</v>
      </c>
      <c r="K1342" s="51" t="s">
        <v>141</v>
      </c>
      <c r="L1342" s="51" t="b">
        <v>1</v>
      </c>
      <c r="M1342" s="13" t="s">
        <v>126</v>
      </c>
      <c r="N1342" s="13" t="s">
        <v>126</v>
      </c>
      <c r="O1342" s="13"/>
      <c r="P1342" s="13"/>
      <c r="Q1342" s="13"/>
      <c r="R1342" s="13"/>
      <c r="S1342" s="13" t="s">
        <v>126</v>
      </c>
      <c r="T1342" s="15" t="s">
        <v>126</v>
      </c>
      <c r="U1342" s="15" t="b">
        <v>1</v>
      </c>
      <c r="V1342" s="15" t="b">
        <v>0</v>
      </c>
      <c r="W1342" s="23">
        <v>43499.435034722221</v>
      </c>
      <c r="X1342" s="16"/>
      <c r="Y1342" s="24"/>
      <c r="Z1342" s="17" t="s">
        <v>308</v>
      </c>
      <c r="AA1342" s="51"/>
      <c r="AB1342" s="4"/>
      <c r="AC1342" t="str">
        <f t="shared" si="101"/>
        <v>NO</v>
      </c>
      <c r="AD1342" t="str">
        <f t="shared" si="102"/>
        <v/>
      </c>
      <c r="AE1342" t="str">
        <f t="shared" si="103"/>
        <v>+Cartridge</v>
      </c>
      <c r="AF1342" t="str">
        <f t="shared" si="104"/>
        <v>+Cartridge</v>
      </c>
    </row>
    <row r="1343" spans="1:32" x14ac:dyDescent="0.25">
      <c r="A1343" s="3" t="str">
        <f t="shared" si="100"/>
        <v>78053-2</v>
      </c>
      <c r="B1343" s="50">
        <v>78053</v>
      </c>
      <c r="C1343" s="51" t="s">
        <v>3273</v>
      </c>
      <c r="D1343" s="50">
        <v>2</v>
      </c>
      <c r="E1343" s="52">
        <v>1</v>
      </c>
      <c r="F1343" s="53" t="s">
        <v>19</v>
      </c>
      <c r="G1343" s="53">
        <v>43510</v>
      </c>
      <c r="H1343" s="54">
        <v>8</v>
      </c>
      <c r="I1343" s="52">
        <v>1</v>
      </c>
      <c r="J1343" s="51" t="s">
        <v>27</v>
      </c>
      <c r="K1343" s="51"/>
      <c r="L1343" s="51" t="b">
        <v>0</v>
      </c>
      <c r="M1343" s="3" t="s">
        <v>126</v>
      </c>
      <c r="N1343" s="3" t="s">
        <v>126</v>
      </c>
      <c r="O1343" s="3"/>
      <c r="P1343" s="3"/>
      <c r="Q1343" s="3"/>
      <c r="R1343" s="3"/>
      <c r="S1343" s="3" t="s">
        <v>126</v>
      </c>
      <c r="T1343" s="10" t="s">
        <v>125</v>
      </c>
      <c r="U1343" s="10" t="b">
        <v>0</v>
      </c>
      <c r="V1343" s="10" t="b">
        <v>0</v>
      </c>
      <c r="W1343" s="25"/>
      <c r="X1343" s="11"/>
      <c r="Y1343" s="26"/>
      <c r="Z1343" s="26" t="s">
        <v>182</v>
      </c>
      <c r="AA1343" s="51"/>
      <c r="AB1343" s="4"/>
      <c r="AC1343" t="str">
        <f t="shared" si="101"/>
        <v>NO</v>
      </c>
      <c r="AD1343" t="str">
        <f t="shared" si="102"/>
        <v/>
      </c>
      <c r="AE1343" t="str">
        <f t="shared" si="103"/>
        <v>+Cartridge</v>
      </c>
      <c r="AF1343" t="str">
        <f t="shared" si="104"/>
        <v>+Cartridge</v>
      </c>
    </row>
    <row r="1344" spans="1:32" x14ac:dyDescent="0.25">
      <c r="A1344" s="13" t="str">
        <f t="shared" si="100"/>
        <v>78085-1</v>
      </c>
      <c r="B1344" s="50">
        <v>78085</v>
      </c>
      <c r="C1344" s="51" t="s">
        <v>3274</v>
      </c>
      <c r="D1344" s="50">
        <v>1</v>
      </c>
      <c r="E1344" s="52">
        <v>1</v>
      </c>
      <c r="F1344" s="53" t="s">
        <v>18</v>
      </c>
      <c r="G1344" s="53">
        <v>43585</v>
      </c>
      <c r="H1344" s="54">
        <v>10</v>
      </c>
      <c r="I1344" s="52">
        <v>7</v>
      </c>
      <c r="J1344" s="51" t="s">
        <v>27</v>
      </c>
      <c r="K1344" s="51"/>
      <c r="L1344" s="51" t="b">
        <v>0</v>
      </c>
      <c r="M1344" s="13"/>
      <c r="N1344" s="13"/>
      <c r="O1344" s="13"/>
      <c r="P1344" s="13"/>
      <c r="Q1344" s="13"/>
      <c r="R1344" s="13"/>
      <c r="S1344" s="13"/>
      <c r="T1344" s="15" t="s">
        <v>130</v>
      </c>
      <c r="U1344" s="15" t="b">
        <v>0</v>
      </c>
      <c r="V1344" s="15" t="b">
        <v>0</v>
      </c>
      <c r="W1344" s="23"/>
      <c r="X1344" s="16"/>
      <c r="Y1344" s="24"/>
      <c r="Z1344" s="24"/>
      <c r="AA1344" s="51"/>
      <c r="AB1344" s="4"/>
      <c r="AC1344" t="str">
        <f t="shared" si="101"/>
        <v>NO</v>
      </c>
      <c r="AD1344" t="str">
        <f t="shared" si="102"/>
        <v>Material</v>
      </c>
      <c r="AE1344" t="str">
        <f t="shared" si="103"/>
        <v>+Cartridge</v>
      </c>
      <c r="AF1344" t="str">
        <f t="shared" si="104"/>
        <v>Material+Cartridge</v>
      </c>
    </row>
    <row r="1345" spans="1:32" x14ac:dyDescent="0.25">
      <c r="A1345" s="3" t="str">
        <f t="shared" ref="A1345:A1408" si="105">_xlfn.CONCAT(B1345,"-",D1345)</f>
        <v>78098-10</v>
      </c>
      <c r="B1345" s="50">
        <v>78098</v>
      </c>
      <c r="C1345" s="51" t="s">
        <v>3123</v>
      </c>
      <c r="D1345" s="50">
        <v>10</v>
      </c>
      <c r="E1345" s="52">
        <v>1</v>
      </c>
      <c r="F1345" s="53" t="s">
        <v>19</v>
      </c>
      <c r="G1345" s="53">
        <v>43503</v>
      </c>
      <c r="H1345" s="54">
        <v>1</v>
      </c>
      <c r="I1345" s="52">
        <v>18</v>
      </c>
      <c r="J1345" s="51" t="s">
        <v>31</v>
      </c>
      <c r="K1345" s="51"/>
      <c r="L1345" s="51" t="b">
        <v>0</v>
      </c>
      <c r="M1345" s="3"/>
      <c r="N1345" s="3" t="s">
        <v>126</v>
      </c>
      <c r="O1345" s="3" t="s">
        <v>143</v>
      </c>
      <c r="P1345" s="3" t="s">
        <v>143</v>
      </c>
      <c r="Q1345" s="3" t="s">
        <v>143</v>
      </c>
      <c r="R1345" s="3"/>
      <c r="S1345" s="3" t="s">
        <v>126</v>
      </c>
      <c r="T1345" s="10" t="s">
        <v>125</v>
      </c>
      <c r="U1345" s="10" t="b">
        <v>0</v>
      </c>
      <c r="V1345" s="10" t="b">
        <v>0</v>
      </c>
      <c r="W1345" s="25"/>
      <c r="X1345" s="11"/>
      <c r="Y1345" s="26">
        <v>43499</v>
      </c>
      <c r="Z1345" s="26" t="s">
        <v>296</v>
      </c>
      <c r="AA1345" s="51"/>
      <c r="AB1345" s="4"/>
      <c r="AC1345" t="str">
        <f t="shared" si="101"/>
        <v>NO</v>
      </c>
      <c r="AD1345" t="str">
        <f t="shared" si="102"/>
        <v/>
      </c>
      <c r="AE1345" t="str">
        <f t="shared" si="103"/>
        <v/>
      </c>
      <c r="AF1345" t="str">
        <f t="shared" si="104"/>
        <v/>
      </c>
    </row>
    <row r="1346" spans="1:32" x14ac:dyDescent="0.25">
      <c r="A1346" s="13" t="str">
        <f t="shared" si="105"/>
        <v>78098-1</v>
      </c>
      <c r="B1346" s="50">
        <v>78098</v>
      </c>
      <c r="C1346" s="51" t="s">
        <v>391</v>
      </c>
      <c r="D1346" s="50">
        <v>1</v>
      </c>
      <c r="E1346" s="52">
        <v>1</v>
      </c>
      <c r="F1346" s="53" t="s">
        <v>19</v>
      </c>
      <c r="G1346" s="53">
        <v>43503</v>
      </c>
      <c r="H1346" s="54">
        <v>1</v>
      </c>
      <c r="I1346" s="52">
        <v>18</v>
      </c>
      <c r="J1346" s="51" t="s">
        <v>20</v>
      </c>
      <c r="K1346" s="51" t="s">
        <v>181</v>
      </c>
      <c r="L1346" s="51" t="b">
        <v>1</v>
      </c>
      <c r="M1346" s="13"/>
      <c r="N1346" s="13" t="s">
        <v>126</v>
      </c>
      <c r="O1346" s="13"/>
      <c r="P1346" s="13" t="s">
        <v>143</v>
      </c>
      <c r="Q1346" s="13" t="s">
        <v>143</v>
      </c>
      <c r="R1346" s="13"/>
      <c r="S1346" s="13" t="s">
        <v>126</v>
      </c>
      <c r="T1346" s="15" t="s">
        <v>126</v>
      </c>
      <c r="U1346" s="15" t="b">
        <v>0</v>
      </c>
      <c r="V1346" s="15" t="b">
        <v>0</v>
      </c>
      <c r="W1346" s="23"/>
      <c r="X1346" s="16">
        <v>14</v>
      </c>
      <c r="Y1346" s="24">
        <v>43499</v>
      </c>
      <c r="Z1346" s="17" t="s">
        <v>296</v>
      </c>
      <c r="AA1346" s="51"/>
      <c r="AB1346" s="4"/>
      <c r="AC1346" t="str">
        <f t="shared" ref="AC1346:AC1409" si="106">IF(AND(OR(N1346="yes",N1346="NA"),OR(P1346="yes",P1346="NA",P1346="Done"),OR(Q1346="yes",Q1346="NA")),"OK","NO")</f>
        <v>NO</v>
      </c>
      <c r="AD1346" t="str">
        <f t="shared" ref="AD1346:AD1409" si="107">IF(OR(N1346="",N1346="NO"),"Material","")</f>
        <v/>
      </c>
      <c r="AE1346" t="str">
        <f t="shared" ref="AE1346:AE1409" si="108">IF(OR(Q1346="",Q1346="NO"),"+Cartridge","")</f>
        <v/>
      </c>
      <c r="AF1346" t="str">
        <f t="shared" ref="AF1346:AF1409" si="109">_xlfn.CONCAT(AD1346,AE1346)</f>
        <v/>
      </c>
    </row>
    <row r="1347" spans="1:32" x14ac:dyDescent="0.25">
      <c r="A1347" s="3" t="str">
        <f t="shared" si="105"/>
        <v>78098-2</v>
      </c>
      <c r="B1347" s="50">
        <v>78098</v>
      </c>
      <c r="C1347" s="51" t="s">
        <v>3275</v>
      </c>
      <c r="D1347" s="50">
        <v>2</v>
      </c>
      <c r="E1347" s="52">
        <v>1</v>
      </c>
      <c r="F1347" s="53" t="s">
        <v>19</v>
      </c>
      <c r="G1347" s="53">
        <v>43503</v>
      </c>
      <c r="H1347" s="54">
        <v>1</v>
      </c>
      <c r="I1347" s="52">
        <v>18</v>
      </c>
      <c r="J1347" s="51" t="s">
        <v>20</v>
      </c>
      <c r="K1347" s="51" t="s">
        <v>181</v>
      </c>
      <c r="L1347" s="51" t="b">
        <v>1</v>
      </c>
      <c r="M1347" s="3"/>
      <c r="N1347" s="3" t="s">
        <v>126</v>
      </c>
      <c r="O1347" s="3"/>
      <c r="P1347" s="3" t="s">
        <v>143</v>
      </c>
      <c r="Q1347" s="3" t="s">
        <v>143</v>
      </c>
      <c r="R1347" s="3"/>
      <c r="S1347" s="3" t="s">
        <v>126</v>
      </c>
      <c r="T1347" s="10" t="s">
        <v>126</v>
      </c>
      <c r="U1347" s="10" t="b">
        <v>0</v>
      </c>
      <c r="V1347" s="10" t="b">
        <v>0</v>
      </c>
      <c r="W1347" s="25"/>
      <c r="X1347" s="11">
        <v>14</v>
      </c>
      <c r="Y1347" s="26">
        <v>43499</v>
      </c>
      <c r="Z1347" s="12" t="s">
        <v>296</v>
      </c>
      <c r="AA1347" s="51"/>
      <c r="AB1347" s="4"/>
      <c r="AC1347" t="str">
        <f t="shared" si="106"/>
        <v>NO</v>
      </c>
      <c r="AD1347" t="str">
        <f t="shared" si="107"/>
        <v/>
      </c>
      <c r="AE1347" t="str">
        <f t="shared" si="108"/>
        <v/>
      </c>
      <c r="AF1347" t="str">
        <f t="shared" si="109"/>
        <v/>
      </c>
    </row>
    <row r="1348" spans="1:32" x14ac:dyDescent="0.25">
      <c r="A1348" s="13" t="str">
        <f t="shared" si="105"/>
        <v>78098-3</v>
      </c>
      <c r="B1348" s="50">
        <v>78098</v>
      </c>
      <c r="C1348" s="51" t="s">
        <v>3275</v>
      </c>
      <c r="D1348" s="50">
        <v>3</v>
      </c>
      <c r="E1348" s="52">
        <v>1</v>
      </c>
      <c r="F1348" s="53" t="s">
        <v>19</v>
      </c>
      <c r="G1348" s="53">
        <v>43503</v>
      </c>
      <c r="H1348" s="54">
        <v>1</v>
      </c>
      <c r="I1348" s="52">
        <v>18</v>
      </c>
      <c r="J1348" s="51" t="s">
        <v>20</v>
      </c>
      <c r="K1348" s="51"/>
      <c r="L1348" s="51" t="b">
        <v>0</v>
      </c>
      <c r="M1348" s="13"/>
      <c r="N1348" s="13" t="s">
        <v>126</v>
      </c>
      <c r="O1348" s="13"/>
      <c r="P1348" s="13" t="s">
        <v>143</v>
      </c>
      <c r="Q1348" s="13" t="s">
        <v>143</v>
      </c>
      <c r="R1348" s="13"/>
      <c r="S1348" s="13" t="s">
        <v>126</v>
      </c>
      <c r="T1348" s="15" t="s">
        <v>126</v>
      </c>
      <c r="U1348" s="15" t="b">
        <v>0</v>
      </c>
      <c r="V1348" s="15" t="b">
        <v>0</v>
      </c>
      <c r="W1348" s="23"/>
      <c r="X1348" s="16">
        <v>14</v>
      </c>
      <c r="Y1348" s="24">
        <v>43499</v>
      </c>
      <c r="Z1348" s="17" t="s">
        <v>296</v>
      </c>
      <c r="AA1348" s="51"/>
      <c r="AB1348" s="4"/>
      <c r="AC1348" t="str">
        <f t="shared" si="106"/>
        <v>NO</v>
      </c>
      <c r="AD1348" t="str">
        <f t="shared" si="107"/>
        <v/>
      </c>
      <c r="AE1348" t="str">
        <f t="shared" si="108"/>
        <v/>
      </c>
      <c r="AF1348" t="str">
        <f t="shared" si="109"/>
        <v/>
      </c>
    </row>
    <row r="1349" spans="1:32" x14ac:dyDescent="0.25">
      <c r="A1349" s="3" t="str">
        <f t="shared" si="105"/>
        <v>78098-4</v>
      </c>
      <c r="B1349" s="50">
        <v>78098</v>
      </c>
      <c r="C1349" s="51" t="s">
        <v>3276</v>
      </c>
      <c r="D1349" s="50">
        <v>4</v>
      </c>
      <c r="E1349" s="52">
        <v>1</v>
      </c>
      <c r="F1349" s="53" t="s">
        <v>19</v>
      </c>
      <c r="G1349" s="53">
        <v>43503</v>
      </c>
      <c r="H1349" s="54">
        <v>2</v>
      </c>
      <c r="I1349" s="52">
        <v>18</v>
      </c>
      <c r="J1349" s="51" t="s">
        <v>20</v>
      </c>
      <c r="K1349" s="51"/>
      <c r="L1349" s="51" t="b">
        <v>0</v>
      </c>
      <c r="M1349" s="3"/>
      <c r="N1349" s="3" t="s">
        <v>126</v>
      </c>
      <c r="O1349" s="3"/>
      <c r="P1349" s="3" t="s">
        <v>143</v>
      </c>
      <c r="Q1349" s="3" t="s">
        <v>143</v>
      </c>
      <c r="R1349" s="3"/>
      <c r="S1349" s="3" t="s">
        <v>126</v>
      </c>
      <c r="T1349" s="10" t="s">
        <v>126</v>
      </c>
      <c r="U1349" s="10" t="b">
        <v>0</v>
      </c>
      <c r="V1349" s="10" t="b">
        <v>0</v>
      </c>
      <c r="W1349" s="25"/>
      <c r="X1349" s="11">
        <v>14</v>
      </c>
      <c r="Y1349" s="26">
        <v>43499</v>
      </c>
      <c r="Z1349" s="12" t="s">
        <v>296</v>
      </c>
      <c r="AA1349" s="51"/>
      <c r="AB1349" s="4"/>
      <c r="AC1349" t="str">
        <f t="shared" si="106"/>
        <v>NO</v>
      </c>
      <c r="AD1349" t="str">
        <f t="shared" si="107"/>
        <v/>
      </c>
      <c r="AE1349" t="str">
        <f t="shared" si="108"/>
        <v/>
      </c>
      <c r="AF1349" t="str">
        <f t="shared" si="109"/>
        <v/>
      </c>
    </row>
    <row r="1350" spans="1:32" x14ac:dyDescent="0.25">
      <c r="A1350" s="13" t="str">
        <f t="shared" si="105"/>
        <v>78098-5</v>
      </c>
      <c r="B1350" s="50">
        <v>78098</v>
      </c>
      <c r="C1350" s="51" t="s">
        <v>3276</v>
      </c>
      <c r="D1350" s="50">
        <v>5</v>
      </c>
      <c r="E1350" s="52">
        <v>1</v>
      </c>
      <c r="F1350" s="53" t="s">
        <v>19</v>
      </c>
      <c r="G1350" s="53">
        <v>43503</v>
      </c>
      <c r="H1350" s="54">
        <v>1</v>
      </c>
      <c r="I1350" s="52">
        <v>18</v>
      </c>
      <c r="J1350" s="51" t="s">
        <v>20</v>
      </c>
      <c r="K1350" s="51"/>
      <c r="L1350" s="51" t="b">
        <v>0</v>
      </c>
      <c r="M1350" s="13"/>
      <c r="N1350" s="13" t="s">
        <v>126</v>
      </c>
      <c r="O1350" s="13"/>
      <c r="P1350" s="13" t="s">
        <v>143</v>
      </c>
      <c r="Q1350" s="13" t="s">
        <v>143</v>
      </c>
      <c r="R1350" s="13"/>
      <c r="S1350" s="13" t="s">
        <v>126</v>
      </c>
      <c r="T1350" s="15" t="s">
        <v>126</v>
      </c>
      <c r="U1350" s="15" t="b">
        <v>0</v>
      </c>
      <c r="V1350" s="15" t="b">
        <v>0</v>
      </c>
      <c r="W1350" s="23"/>
      <c r="X1350" s="16">
        <v>14</v>
      </c>
      <c r="Y1350" s="24">
        <v>43499</v>
      </c>
      <c r="Z1350" s="17" t="s">
        <v>296</v>
      </c>
      <c r="AA1350" s="51"/>
      <c r="AB1350" s="4"/>
      <c r="AC1350" t="str">
        <f t="shared" si="106"/>
        <v>NO</v>
      </c>
      <c r="AD1350" t="str">
        <f t="shared" si="107"/>
        <v/>
      </c>
      <c r="AE1350" t="str">
        <f t="shared" si="108"/>
        <v/>
      </c>
      <c r="AF1350" t="str">
        <f t="shared" si="109"/>
        <v/>
      </c>
    </row>
    <row r="1351" spans="1:32" x14ac:dyDescent="0.25">
      <c r="A1351" s="3" t="str">
        <f t="shared" si="105"/>
        <v>78098-6</v>
      </c>
      <c r="B1351" s="50">
        <v>78098</v>
      </c>
      <c r="C1351" s="51" t="s">
        <v>3277</v>
      </c>
      <c r="D1351" s="50">
        <v>6</v>
      </c>
      <c r="E1351" s="52">
        <v>1</v>
      </c>
      <c r="F1351" s="53" t="s">
        <v>19</v>
      </c>
      <c r="G1351" s="53">
        <v>43503</v>
      </c>
      <c r="H1351" s="54">
        <v>1</v>
      </c>
      <c r="I1351" s="52">
        <v>18</v>
      </c>
      <c r="J1351" s="51" t="s">
        <v>31</v>
      </c>
      <c r="K1351" s="51"/>
      <c r="L1351" s="51" t="b">
        <v>0</v>
      </c>
      <c r="M1351" s="3"/>
      <c r="N1351" s="3" t="s">
        <v>126</v>
      </c>
      <c r="O1351" s="3" t="s">
        <v>143</v>
      </c>
      <c r="P1351" s="3" t="s">
        <v>143</v>
      </c>
      <c r="Q1351" s="3" t="s">
        <v>143</v>
      </c>
      <c r="R1351" s="3"/>
      <c r="S1351" s="3" t="s">
        <v>126</v>
      </c>
      <c r="T1351" s="10" t="s">
        <v>125</v>
      </c>
      <c r="U1351" s="10" t="b">
        <v>0</v>
      </c>
      <c r="V1351" s="10" t="b">
        <v>0</v>
      </c>
      <c r="W1351" s="25"/>
      <c r="X1351" s="11"/>
      <c r="Y1351" s="26">
        <v>43499</v>
      </c>
      <c r="Z1351" s="12" t="s">
        <v>296</v>
      </c>
      <c r="AA1351" s="51"/>
      <c r="AB1351" s="4"/>
      <c r="AC1351" t="str">
        <f t="shared" si="106"/>
        <v>NO</v>
      </c>
      <c r="AD1351" t="str">
        <f t="shared" si="107"/>
        <v/>
      </c>
      <c r="AE1351" t="str">
        <f t="shared" si="108"/>
        <v/>
      </c>
      <c r="AF1351" t="str">
        <f t="shared" si="109"/>
        <v/>
      </c>
    </row>
    <row r="1352" spans="1:32" x14ac:dyDescent="0.25">
      <c r="A1352" s="13" t="str">
        <f t="shared" si="105"/>
        <v>78098-7</v>
      </c>
      <c r="B1352" s="50">
        <v>78098</v>
      </c>
      <c r="C1352" s="51" t="s">
        <v>3278</v>
      </c>
      <c r="D1352" s="50">
        <v>7</v>
      </c>
      <c r="E1352" s="52">
        <v>1</v>
      </c>
      <c r="F1352" s="53" t="s">
        <v>19</v>
      </c>
      <c r="G1352" s="53">
        <v>43503</v>
      </c>
      <c r="H1352" s="54">
        <v>1</v>
      </c>
      <c r="I1352" s="52">
        <v>18</v>
      </c>
      <c r="J1352" s="51" t="s">
        <v>31</v>
      </c>
      <c r="K1352" s="51"/>
      <c r="L1352" s="51" t="b">
        <v>0</v>
      </c>
      <c r="M1352" s="13"/>
      <c r="N1352" s="13" t="s">
        <v>126</v>
      </c>
      <c r="O1352" s="13" t="s">
        <v>143</v>
      </c>
      <c r="P1352" s="13" t="s">
        <v>143</v>
      </c>
      <c r="Q1352" s="13" t="s">
        <v>143</v>
      </c>
      <c r="R1352" s="13"/>
      <c r="S1352" s="13" t="s">
        <v>126</v>
      </c>
      <c r="T1352" s="15" t="s">
        <v>125</v>
      </c>
      <c r="U1352" s="15" t="b">
        <v>0</v>
      </c>
      <c r="V1352" s="15" t="b">
        <v>0</v>
      </c>
      <c r="W1352" s="23"/>
      <c r="X1352" s="16"/>
      <c r="Y1352" s="24">
        <v>43499</v>
      </c>
      <c r="Z1352" s="17" t="s">
        <v>296</v>
      </c>
      <c r="AA1352" s="51"/>
      <c r="AB1352" s="4"/>
      <c r="AC1352" t="str">
        <f t="shared" si="106"/>
        <v>NO</v>
      </c>
      <c r="AD1352" t="str">
        <f t="shared" si="107"/>
        <v/>
      </c>
      <c r="AE1352" t="str">
        <f t="shared" si="108"/>
        <v/>
      </c>
      <c r="AF1352" t="str">
        <f t="shared" si="109"/>
        <v/>
      </c>
    </row>
    <row r="1353" spans="1:32" x14ac:dyDescent="0.25">
      <c r="A1353" s="3" t="str">
        <f t="shared" si="105"/>
        <v>78098-8</v>
      </c>
      <c r="B1353" s="50">
        <v>78098</v>
      </c>
      <c r="C1353" s="51" t="s">
        <v>3122</v>
      </c>
      <c r="D1353" s="50">
        <v>8</v>
      </c>
      <c r="E1353" s="52">
        <v>1</v>
      </c>
      <c r="F1353" s="53" t="s">
        <v>19</v>
      </c>
      <c r="G1353" s="53">
        <v>43503</v>
      </c>
      <c r="H1353" s="54">
        <v>1</v>
      </c>
      <c r="I1353" s="52">
        <v>18</v>
      </c>
      <c r="J1353" s="51" t="s">
        <v>31</v>
      </c>
      <c r="K1353" s="51"/>
      <c r="L1353" s="51" t="b">
        <v>0</v>
      </c>
      <c r="M1353" s="3"/>
      <c r="N1353" s="3" t="s">
        <v>126</v>
      </c>
      <c r="O1353" s="3" t="s">
        <v>143</v>
      </c>
      <c r="P1353" s="3" t="s">
        <v>143</v>
      </c>
      <c r="Q1353" s="3" t="s">
        <v>143</v>
      </c>
      <c r="R1353" s="3"/>
      <c r="S1353" s="3" t="s">
        <v>126</v>
      </c>
      <c r="T1353" s="10" t="s">
        <v>125</v>
      </c>
      <c r="U1353" s="10" t="b">
        <v>0</v>
      </c>
      <c r="V1353" s="10" t="b">
        <v>0</v>
      </c>
      <c r="W1353" s="25"/>
      <c r="X1353" s="11"/>
      <c r="Y1353" s="26">
        <v>43499</v>
      </c>
      <c r="Z1353" s="12" t="s">
        <v>296</v>
      </c>
      <c r="AA1353" s="51"/>
      <c r="AB1353" s="4"/>
      <c r="AC1353" t="str">
        <f t="shared" si="106"/>
        <v>NO</v>
      </c>
      <c r="AD1353" t="str">
        <f t="shared" si="107"/>
        <v/>
      </c>
      <c r="AE1353" t="str">
        <f t="shared" si="108"/>
        <v/>
      </c>
      <c r="AF1353" t="str">
        <f t="shared" si="109"/>
        <v/>
      </c>
    </row>
    <row r="1354" spans="1:32" x14ac:dyDescent="0.25">
      <c r="A1354" s="13" t="str">
        <f t="shared" si="105"/>
        <v>78098-9</v>
      </c>
      <c r="B1354" s="50">
        <v>78098</v>
      </c>
      <c r="C1354" s="51" t="s">
        <v>3122</v>
      </c>
      <c r="D1354" s="50">
        <v>9</v>
      </c>
      <c r="E1354" s="52">
        <v>1</v>
      </c>
      <c r="F1354" s="53" t="s">
        <v>19</v>
      </c>
      <c r="G1354" s="53">
        <v>43503</v>
      </c>
      <c r="H1354" s="54">
        <v>1</v>
      </c>
      <c r="I1354" s="52">
        <v>18</v>
      </c>
      <c r="J1354" s="51" t="s">
        <v>31</v>
      </c>
      <c r="K1354" s="51"/>
      <c r="L1354" s="51" t="b">
        <v>0</v>
      </c>
      <c r="M1354" s="13"/>
      <c r="N1354" s="13" t="s">
        <v>126</v>
      </c>
      <c r="O1354" s="13" t="s">
        <v>143</v>
      </c>
      <c r="P1354" s="13" t="s">
        <v>143</v>
      </c>
      <c r="Q1354" s="13" t="s">
        <v>143</v>
      </c>
      <c r="R1354" s="13"/>
      <c r="S1354" s="13" t="s">
        <v>126</v>
      </c>
      <c r="T1354" s="15" t="s">
        <v>125</v>
      </c>
      <c r="U1354" s="15" t="b">
        <v>0</v>
      </c>
      <c r="V1354" s="15" t="b">
        <v>0</v>
      </c>
      <c r="W1354" s="23"/>
      <c r="X1354" s="16"/>
      <c r="Y1354" s="24">
        <v>43499</v>
      </c>
      <c r="Z1354" s="24" t="s">
        <v>296</v>
      </c>
      <c r="AA1354" s="51"/>
      <c r="AB1354" s="4"/>
      <c r="AC1354" t="str">
        <f t="shared" si="106"/>
        <v>NO</v>
      </c>
      <c r="AD1354" t="str">
        <f t="shared" si="107"/>
        <v/>
      </c>
      <c r="AE1354" t="str">
        <f t="shared" si="108"/>
        <v/>
      </c>
      <c r="AF1354" t="str">
        <f t="shared" si="109"/>
        <v/>
      </c>
    </row>
    <row r="1355" spans="1:32" x14ac:dyDescent="0.25">
      <c r="A1355" s="3" t="str">
        <f t="shared" si="105"/>
        <v>78105-1</v>
      </c>
      <c r="B1355" s="50">
        <v>78105</v>
      </c>
      <c r="C1355" s="51" t="s">
        <v>3279</v>
      </c>
      <c r="D1355" s="50">
        <v>1</v>
      </c>
      <c r="E1355" s="52">
        <v>1</v>
      </c>
      <c r="F1355" s="53" t="s">
        <v>0</v>
      </c>
      <c r="G1355" s="53">
        <v>43515</v>
      </c>
      <c r="H1355" s="54">
        <v>2</v>
      </c>
      <c r="I1355" s="52">
        <v>1</v>
      </c>
      <c r="J1355" s="51" t="s">
        <v>20</v>
      </c>
      <c r="K1355" s="51"/>
      <c r="L1355" s="51" t="b">
        <v>0</v>
      </c>
      <c r="M1355" s="3"/>
      <c r="N1355" s="3"/>
      <c r="O1355" s="3"/>
      <c r="P1355" s="3"/>
      <c r="Q1355" s="3"/>
      <c r="R1355" s="3"/>
      <c r="S1355" s="3"/>
      <c r="T1355" s="10" t="s">
        <v>130</v>
      </c>
      <c r="U1355" s="10" t="b">
        <v>0</v>
      </c>
      <c r="V1355" s="10" t="b">
        <v>0</v>
      </c>
      <c r="W1355" s="25"/>
      <c r="X1355" s="11"/>
      <c r="Y1355" s="26"/>
      <c r="Z1355" s="12"/>
      <c r="AA1355" s="51"/>
      <c r="AB1355" s="4"/>
      <c r="AC1355" t="str">
        <f t="shared" si="106"/>
        <v>NO</v>
      </c>
      <c r="AD1355" t="str">
        <f t="shared" si="107"/>
        <v>Material</v>
      </c>
      <c r="AE1355" t="str">
        <f t="shared" si="108"/>
        <v>+Cartridge</v>
      </c>
      <c r="AF1355" t="str">
        <f t="shared" si="109"/>
        <v>Material+Cartridge</v>
      </c>
    </row>
    <row r="1356" spans="1:32" x14ac:dyDescent="0.25">
      <c r="A1356" s="13" t="str">
        <f t="shared" si="105"/>
        <v>78105-2</v>
      </c>
      <c r="B1356" s="50">
        <v>78105</v>
      </c>
      <c r="C1356" s="51" t="s">
        <v>3280</v>
      </c>
      <c r="D1356" s="50">
        <v>2</v>
      </c>
      <c r="E1356" s="52">
        <v>1</v>
      </c>
      <c r="F1356" s="53" t="s">
        <v>0</v>
      </c>
      <c r="G1356" s="53">
        <v>43515</v>
      </c>
      <c r="H1356" s="54">
        <v>1</v>
      </c>
      <c r="I1356" s="52">
        <v>1</v>
      </c>
      <c r="J1356" s="51" t="s">
        <v>20</v>
      </c>
      <c r="K1356" s="51"/>
      <c r="L1356" s="51" t="b">
        <v>0</v>
      </c>
      <c r="M1356" s="13"/>
      <c r="N1356" s="13"/>
      <c r="O1356" s="13"/>
      <c r="P1356" s="13"/>
      <c r="Q1356" s="13"/>
      <c r="R1356" s="13"/>
      <c r="S1356" s="13"/>
      <c r="T1356" s="15" t="s">
        <v>130</v>
      </c>
      <c r="U1356" s="15" t="b">
        <v>0</v>
      </c>
      <c r="V1356" s="15" t="b">
        <v>0</v>
      </c>
      <c r="W1356" s="23"/>
      <c r="X1356" s="16"/>
      <c r="Y1356" s="24"/>
      <c r="Z1356" s="24"/>
      <c r="AA1356" s="51"/>
      <c r="AB1356" s="4"/>
      <c r="AC1356" t="str">
        <f t="shared" si="106"/>
        <v>NO</v>
      </c>
      <c r="AD1356" t="str">
        <f t="shared" si="107"/>
        <v>Material</v>
      </c>
      <c r="AE1356" t="str">
        <f t="shared" si="108"/>
        <v>+Cartridge</v>
      </c>
      <c r="AF1356" t="str">
        <f t="shared" si="109"/>
        <v>Material+Cartridge</v>
      </c>
    </row>
    <row r="1357" spans="1:32" x14ac:dyDescent="0.25">
      <c r="A1357" s="3" t="str">
        <f t="shared" si="105"/>
        <v>78105-3</v>
      </c>
      <c r="B1357" s="50">
        <v>78105</v>
      </c>
      <c r="C1357" s="51" t="s">
        <v>3281</v>
      </c>
      <c r="D1357" s="50">
        <v>3</v>
      </c>
      <c r="E1357" s="52">
        <v>1</v>
      </c>
      <c r="F1357" s="53" t="s">
        <v>0</v>
      </c>
      <c r="G1357" s="53">
        <v>43515</v>
      </c>
      <c r="H1357" s="54">
        <v>3</v>
      </c>
      <c r="I1357" s="52">
        <v>1</v>
      </c>
      <c r="J1357" s="51" t="s">
        <v>20</v>
      </c>
      <c r="K1357" s="51"/>
      <c r="L1357" s="51" t="b">
        <v>0</v>
      </c>
      <c r="M1357" s="3"/>
      <c r="N1357" s="3"/>
      <c r="O1357" s="3"/>
      <c r="P1357" s="3"/>
      <c r="Q1357" s="3"/>
      <c r="R1357" s="3"/>
      <c r="S1357" s="3"/>
      <c r="T1357" s="10" t="s">
        <v>130</v>
      </c>
      <c r="U1357" s="10" t="b">
        <v>0</v>
      </c>
      <c r="V1357" s="10" t="b">
        <v>0</v>
      </c>
      <c r="W1357" s="25"/>
      <c r="X1357" s="11"/>
      <c r="Y1357" s="26"/>
      <c r="Z1357" s="12"/>
      <c r="AA1357" s="51"/>
      <c r="AB1357" s="4"/>
      <c r="AC1357" t="str">
        <f t="shared" si="106"/>
        <v>NO</v>
      </c>
      <c r="AD1357" t="str">
        <f t="shared" si="107"/>
        <v>Material</v>
      </c>
      <c r="AE1357" t="str">
        <f t="shared" si="108"/>
        <v>+Cartridge</v>
      </c>
      <c r="AF1357" t="str">
        <f t="shared" si="109"/>
        <v>Material+Cartridge</v>
      </c>
    </row>
    <row r="1358" spans="1:32" x14ac:dyDescent="0.25">
      <c r="A1358" s="13" t="str">
        <f t="shared" si="105"/>
        <v>78105-4</v>
      </c>
      <c r="B1358" s="50">
        <v>78105</v>
      </c>
      <c r="C1358" s="51" t="s">
        <v>3282</v>
      </c>
      <c r="D1358" s="50">
        <v>4</v>
      </c>
      <c r="E1358" s="52">
        <v>1</v>
      </c>
      <c r="F1358" s="53" t="s">
        <v>0</v>
      </c>
      <c r="G1358" s="53">
        <v>43515</v>
      </c>
      <c r="H1358" s="54">
        <v>2</v>
      </c>
      <c r="I1358" s="52">
        <v>1</v>
      </c>
      <c r="J1358" s="51" t="s">
        <v>20</v>
      </c>
      <c r="K1358" s="51"/>
      <c r="L1358" s="51" t="b">
        <v>0</v>
      </c>
      <c r="M1358" s="13"/>
      <c r="N1358" s="13"/>
      <c r="O1358" s="13"/>
      <c r="P1358" s="13"/>
      <c r="Q1358" s="13"/>
      <c r="R1358" s="13"/>
      <c r="S1358" s="13"/>
      <c r="T1358" s="15" t="s">
        <v>130</v>
      </c>
      <c r="U1358" s="15" t="b">
        <v>0</v>
      </c>
      <c r="V1358" s="15" t="b">
        <v>0</v>
      </c>
      <c r="W1358" s="23"/>
      <c r="X1358" s="16"/>
      <c r="Y1358" s="24"/>
      <c r="Z1358" s="17"/>
      <c r="AA1358" s="51"/>
      <c r="AB1358" s="4"/>
      <c r="AC1358" t="str">
        <f t="shared" si="106"/>
        <v>NO</v>
      </c>
      <c r="AD1358" t="str">
        <f t="shared" si="107"/>
        <v>Material</v>
      </c>
      <c r="AE1358" t="str">
        <f t="shared" si="108"/>
        <v>+Cartridge</v>
      </c>
      <c r="AF1358" t="str">
        <f t="shared" si="109"/>
        <v>Material+Cartridge</v>
      </c>
    </row>
    <row r="1359" spans="1:32" x14ac:dyDescent="0.25">
      <c r="A1359" s="3" t="str">
        <f t="shared" si="105"/>
        <v>78105-5</v>
      </c>
      <c r="B1359" s="50">
        <v>78105</v>
      </c>
      <c r="C1359" s="51" t="s">
        <v>3283</v>
      </c>
      <c r="D1359" s="50">
        <v>5</v>
      </c>
      <c r="E1359" s="52">
        <v>1</v>
      </c>
      <c r="F1359" s="53" t="s">
        <v>0</v>
      </c>
      <c r="G1359" s="53">
        <v>43515</v>
      </c>
      <c r="H1359" s="54">
        <v>3</v>
      </c>
      <c r="I1359" s="52">
        <v>1</v>
      </c>
      <c r="J1359" s="51" t="s">
        <v>20</v>
      </c>
      <c r="K1359" s="51"/>
      <c r="L1359" s="51" t="b">
        <v>0</v>
      </c>
      <c r="M1359" s="3"/>
      <c r="N1359" s="3"/>
      <c r="O1359" s="3"/>
      <c r="P1359" s="3"/>
      <c r="Q1359" s="3"/>
      <c r="R1359" s="3"/>
      <c r="S1359" s="3"/>
      <c r="T1359" s="10" t="s">
        <v>130</v>
      </c>
      <c r="U1359" s="10" t="b">
        <v>0</v>
      </c>
      <c r="V1359" s="10" t="b">
        <v>0</v>
      </c>
      <c r="W1359" s="25"/>
      <c r="X1359" s="11"/>
      <c r="Y1359" s="26"/>
      <c r="Z1359" s="12"/>
      <c r="AA1359" s="51"/>
      <c r="AB1359" s="4"/>
      <c r="AC1359" t="str">
        <f t="shared" si="106"/>
        <v>NO</v>
      </c>
      <c r="AD1359" t="str">
        <f t="shared" si="107"/>
        <v>Material</v>
      </c>
      <c r="AE1359" t="str">
        <f t="shared" si="108"/>
        <v>+Cartridge</v>
      </c>
      <c r="AF1359" t="str">
        <f t="shared" si="109"/>
        <v>Material+Cartridge</v>
      </c>
    </row>
    <row r="1360" spans="1:32" x14ac:dyDescent="0.25">
      <c r="A1360" s="13" t="str">
        <f t="shared" si="105"/>
        <v>78105-6</v>
      </c>
      <c r="B1360" s="50">
        <v>78105</v>
      </c>
      <c r="C1360" s="51" t="s">
        <v>3280</v>
      </c>
      <c r="D1360" s="50">
        <v>6</v>
      </c>
      <c r="E1360" s="52">
        <v>1</v>
      </c>
      <c r="F1360" s="53" t="s">
        <v>0</v>
      </c>
      <c r="G1360" s="53">
        <v>43515</v>
      </c>
      <c r="H1360" s="54">
        <v>1</v>
      </c>
      <c r="I1360" s="52">
        <v>1</v>
      </c>
      <c r="J1360" s="51" t="s">
        <v>20</v>
      </c>
      <c r="K1360" s="51"/>
      <c r="L1360" s="51" t="b">
        <v>0</v>
      </c>
      <c r="M1360" s="13"/>
      <c r="N1360" s="13"/>
      <c r="O1360" s="13"/>
      <c r="P1360" s="13"/>
      <c r="Q1360" s="13"/>
      <c r="R1360" s="13"/>
      <c r="S1360" s="13"/>
      <c r="T1360" s="15" t="s">
        <v>130</v>
      </c>
      <c r="U1360" s="15" t="b">
        <v>0</v>
      </c>
      <c r="V1360" s="15" t="b">
        <v>0</v>
      </c>
      <c r="W1360" s="23"/>
      <c r="X1360" s="16"/>
      <c r="Y1360" s="24"/>
      <c r="Z1360" s="17"/>
      <c r="AA1360" s="51"/>
      <c r="AB1360" s="4"/>
      <c r="AC1360" t="str">
        <f t="shared" si="106"/>
        <v>NO</v>
      </c>
      <c r="AD1360" t="str">
        <f t="shared" si="107"/>
        <v>Material</v>
      </c>
      <c r="AE1360" t="str">
        <f t="shared" si="108"/>
        <v>+Cartridge</v>
      </c>
      <c r="AF1360" t="str">
        <f t="shared" si="109"/>
        <v>Material+Cartridge</v>
      </c>
    </row>
    <row r="1361" spans="1:32" x14ac:dyDescent="0.25">
      <c r="A1361" s="3" t="str">
        <f t="shared" si="105"/>
        <v>78105-7</v>
      </c>
      <c r="B1361" s="50">
        <v>78105</v>
      </c>
      <c r="C1361" s="51" t="s">
        <v>3284</v>
      </c>
      <c r="D1361" s="50">
        <v>7</v>
      </c>
      <c r="E1361" s="52">
        <v>1</v>
      </c>
      <c r="F1361" s="53" t="s">
        <v>0</v>
      </c>
      <c r="G1361" s="53">
        <v>43515</v>
      </c>
      <c r="H1361" s="54">
        <v>1</v>
      </c>
      <c r="I1361" s="52">
        <v>1</v>
      </c>
      <c r="J1361" s="51" t="s">
        <v>20</v>
      </c>
      <c r="K1361" s="51"/>
      <c r="L1361" s="51" t="b">
        <v>0</v>
      </c>
      <c r="M1361" s="3"/>
      <c r="N1361" s="3"/>
      <c r="O1361" s="3"/>
      <c r="P1361" s="3"/>
      <c r="Q1361" s="3"/>
      <c r="R1361" s="3"/>
      <c r="S1361" s="3"/>
      <c r="T1361" s="10" t="s">
        <v>130</v>
      </c>
      <c r="U1361" s="10" t="b">
        <v>0</v>
      </c>
      <c r="V1361" s="10" t="b">
        <v>0</v>
      </c>
      <c r="W1361" s="25"/>
      <c r="X1361" s="11"/>
      <c r="Y1361" s="26"/>
      <c r="Z1361" s="12"/>
      <c r="AA1361" s="51"/>
      <c r="AB1361" s="4"/>
      <c r="AC1361" t="str">
        <f t="shared" si="106"/>
        <v>NO</v>
      </c>
      <c r="AD1361" t="str">
        <f t="shared" si="107"/>
        <v>Material</v>
      </c>
      <c r="AE1361" t="str">
        <f t="shared" si="108"/>
        <v>+Cartridge</v>
      </c>
      <c r="AF1361" t="str">
        <f t="shared" si="109"/>
        <v>Material+Cartridge</v>
      </c>
    </row>
    <row r="1362" spans="1:32" x14ac:dyDescent="0.25">
      <c r="A1362" s="13" t="str">
        <f t="shared" si="105"/>
        <v>78105-8</v>
      </c>
      <c r="B1362" s="50">
        <v>78105</v>
      </c>
      <c r="C1362" s="51" t="s">
        <v>320</v>
      </c>
      <c r="D1362" s="50">
        <v>8</v>
      </c>
      <c r="E1362" s="52">
        <v>1</v>
      </c>
      <c r="F1362" s="53" t="s">
        <v>0</v>
      </c>
      <c r="G1362" s="53">
        <v>43515</v>
      </c>
      <c r="H1362" s="54">
        <v>1</v>
      </c>
      <c r="I1362" s="52">
        <v>1</v>
      </c>
      <c r="J1362" s="51" t="s">
        <v>20</v>
      </c>
      <c r="K1362" s="51"/>
      <c r="L1362" s="51" t="b">
        <v>0</v>
      </c>
      <c r="M1362" s="13"/>
      <c r="N1362" s="13"/>
      <c r="O1362" s="13"/>
      <c r="P1362" s="13"/>
      <c r="Q1362" s="13"/>
      <c r="R1362" s="13"/>
      <c r="S1362" s="13"/>
      <c r="T1362" s="15" t="s">
        <v>130</v>
      </c>
      <c r="U1362" s="15" t="b">
        <v>0</v>
      </c>
      <c r="V1362" s="15" t="b">
        <v>0</v>
      </c>
      <c r="W1362" s="23"/>
      <c r="X1362" s="16"/>
      <c r="Y1362" s="24"/>
      <c r="Z1362" s="17"/>
      <c r="AA1362" s="51"/>
      <c r="AB1362" s="4"/>
      <c r="AC1362" t="str">
        <f t="shared" si="106"/>
        <v>NO</v>
      </c>
      <c r="AD1362" t="str">
        <f t="shared" si="107"/>
        <v>Material</v>
      </c>
      <c r="AE1362" t="str">
        <f t="shared" si="108"/>
        <v>+Cartridge</v>
      </c>
      <c r="AF1362" t="str">
        <f t="shared" si="109"/>
        <v>Material+Cartridge</v>
      </c>
    </row>
    <row r="1363" spans="1:32" x14ac:dyDescent="0.25">
      <c r="A1363" s="3" t="str">
        <f t="shared" si="105"/>
        <v>78106-1</v>
      </c>
      <c r="B1363" s="50">
        <v>78106</v>
      </c>
      <c r="C1363" s="51" t="s">
        <v>189</v>
      </c>
      <c r="D1363" s="50">
        <v>1</v>
      </c>
      <c r="E1363" s="52">
        <v>1</v>
      </c>
      <c r="F1363" s="53" t="s">
        <v>18</v>
      </c>
      <c r="G1363" s="53">
        <v>43507</v>
      </c>
      <c r="H1363" s="54">
        <v>1</v>
      </c>
      <c r="I1363" s="52">
        <v>12</v>
      </c>
      <c r="J1363" s="51" t="s">
        <v>27</v>
      </c>
      <c r="K1363" s="51"/>
      <c r="L1363" s="51" t="b">
        <v>0</v>
      </c>
      <c r="M1363" s="3" t="s">
        <v>126</v>
      </c>
      <c r="N1363" s="3"/>
      <c r="O1363" s="3"/>
      <c r="P1363" s="3"/>
      <c r="Q1363" s="3"/>
      <c r="R1363" s="3"/>
      <c r="S1363" s="3" t="s">
        <v>126</v>
      </c>
      <c r="T1363" s="10" t="s">
        <v>125</v>
      </c>
      <c r="U1363" s="10" t="b">
        <v>0</v>
      </c>
      <c r="V1363" s="10" t="b">
        <v>0</v>
      </c>
      <c r="W1363" s="25"/>
      <c r="X1363" s="11"/>
      <c r="Y1363" s="26"/>
      <c r="Z1363" s="12" t="s">
        <v>195</v>
      </c>
      <c r="AA1363" s="51"/>
      <c r="AB1363" s="4"/>
      <c r="AC1363" t="str">
        <f t="shared" si="106"/>
        <v>NO</v>
      </c>
      <c r="AD1363" t="str">
        <f t="shared" si="107"/>
        <v>Material</v>
      </c>
      <c r="AE1363" t="str">
        <f t="shared" si="108"/>
        <v>+Cartridge</v>
      </c>
      <c r="AF1363" t="str">
        <f t="shared" si="109"/>
        <v>Material+Cartridge</v>
      </c>
    </row>
    <row r="1364" spans="1:32" x14ac:dyDescent="0.25">
      <c r="A1364" s="13" t="str">
        <f t="shared" si="105"/>
        <v>78106-2</v>
      </c>
      <c r="B1364" s="50">
        <v>78106</v>
      </c>
      <c r="C1364" s="51" t="s">
        <v>3285</v>
      </c>
      <c r="D1364" s="50">
        <v>2</v>
      </c>
      <c r="E1364" s="52">
        <v>1</v>
      </c>
      <c r="F1364" s="53" t="s">
        <v>18</v>
      </c>
      <c r="G1364" s="53">
        <v>43507</v>
      </c>
      <c r="H1364" s="54">
        <v>1</v>
      </c>
      <c r="I1364" s="52">
        <v>12</v>
      </c>
      <c r="J1364" s="51" t="s">
        <v>27</v>
      </c>
      <c r="K1364" s="51"/>
      <c r="L1364" s="51" t="b">
        <v>0</v>
      </c>
      <c r="M1364" s="13" t="s">
        <v>126</v>
      </c>
      <c r="N1364" s="13"/>
      <c r="O1364" s="13"/>
      <c r="P1364" s="13"/>
      <c r="Q1364" s="13"/>
      <c r="R1364" s="13"/>
      <c r="S1364" s="13" t="s">
        <v>126</v>
      </c>
      <c r="T1364" s="15" t="s">
        <v>125</v>
      </c>
      <c r="U1364" s="15" t="b">
        <v>0</v>
      </c>
      <c r="V1364" s="15" t="b">
        <v>0</v>
      </c>
      <c r="W1364" s="23"/>
      <c r="X1364" s="16"/>
      <c r="Y1364" s="24"/>
      <c r="Z1364" s="17" t="s">
        <v>195</v>
      </c>
      <c r="AA1364" s="51"/>
      <c r="AB1364" s="4"/>
      <c r="AC1364" t="str">
        <f t="shared" si="106"/>
        <v>NO</v>
      </c>
      <c r="AD1364" t="str">
        <f t="shared" si="107"/>
        <v>Material</v>
      </c>
      <c r="AE1364" t="str">
        <f t="shared" si="108"/>
        <v>+Cartridge</v>
      </c>
      <c r="AF1364" t="str">
        <f t="shared" si="109"/>
        <v>Material+Cartridge</v>
      </c>
    </row>
    <row r="1365" spans="1:32" x14ac:dyDescent="0.25">
      <c r="A1365" s="3" t="str">
        <f t="shared" si="105"/>
        <v>78106-3</v>
      </c>
      <c r="B1365" s="50">
        <v>78106</v>
      </c>
      <c r="C1365" s="51" t="s">
        <v>3286</v>
      </c>
      <c r="D1365" s="50">
        <v>3</v>
      </c>
      <c r="E1365" s="52">
        <v>1</v>
      </c>
      <c r="F1365" s="53" t="s">
        <v>18</v>
      </c>
      <c r="G1365" s="53">
        <v>43507</v>
      </c>
      <c r="H1365" s="54">
        <v>1</v>
      </c>
      <c r="I1365" s="52">
        <v>12</v>
      </c>
      <c r="J1365" s="51" t="s">
        <v>27</v>
      </c>
      <c r="K1365" s="51"/>
      <c r="L1365" s="51" t="b">
        <v>0</v>
      </c>
      <c r="M1365" s="3" t="s">
        <v>126</v>
      </c>
      <c r="N1365" s="3"/>
      <c r="O1365" s="3"/>
      <c r="P1365" s="3"/>
      <c r="Q1365" s="3"/>
      <c r="R1365" s="3"/>
      <c r="S1365" s="3" t="s">
        <v>126</v>
      </c>
      <c r="T1365" s="10" t="s">
        <v>125</v>
      </c>
      <c r="U1365" s="10" t="b">
        <v>0</v>
      </c>
      <c r="V1365" s="10" t="b">
        <v>0</v>
      </c>
      <c r="W1365" s="25"/>
      <c r="X1365" s="11"/>
      <c r="Y1365" s="26"/>
      <c r="Z1365" s="26" t="s">
        <v>195</v>
      </c>
      <c r="AA1365" s="51"/>
      <c r="AB1365" s="4"/>
      <c r="AC1365" t="str">
        <f t="shared" si="106"/>
        <v>NO</v>
      </c>
      <c r="AD1365" t="str">
        <f t="shared" si="107"/>
        <v>Material</v>
      </c>
      <c r="AE1365" t="str">
        <f t="shared" si="108"/>
        <v>+Cartridge</v>
      </c>
      <c r="AF1365" t="str">
        <f t="shared" si="109"/>
        <v>Material+Cartridge</v>
      </c>
    </row>
    <row r="1366" spans="1:32" x14ac:dyDescent="0.25">
      <c r="A1366" s="13" t="str">
        <f t="shared" si="105"/>
        <v>78106-4</v>
      </c>
      <c r="B1366" s="50">
        <v>78106</v>
      </c>
      <c r="C1366" s="51" t="s">
        <v>3287</v>
      </c>
      <c r="D1366" s="50">
        <v>4</v>
      </c>
      <c r="E1366" s="52">
        <v>1</v>
      </c>
      <c r="F1366" s="53" t="s">
        <v>18</v>
      </c>
      <c r="G1366" s="53">
        <v>43507</v>
      </c>
      <c r="H1366" s="54">
        <v>3</v>
      </c>
      <c r="I1366" s="52">
        <v>12</v>
      </c>
      <c r="J1366" s="51" t="s">
        <v>27</v>
      </c>
      <c r="K1366" s="51"/>
      <c r="L1366" s="51" t="b">
        <v>0</v>
      </c>
      <c r="M1366" s="13" t="s">
        <v>126</v>
      </c>
      <c r="N1366" s="13"/>
      <c r="O1366" s="13"/>
      <c r="P1366" s="13"/>
      <c r="Q1366" s="13"/>
      <c r="R1366" s="13"/>
      <c r="S1366" s="13" t="s">
        <v>126</v>
      </c>
      <c r="T1366" s="15" t="s">
        <v>125</v>
      </c>
      <c r="U1366" s="15" t="b">
        <v>0</v>
      </c>
      <c r="V1366" s="15" t="b">
        <v>0</v>
      </c>
      <c r="W1366" s="23"/>
      <c r="X1366" s="16"/>
      <c r="Y1366" s="24"/>
      <c r="Z1366" s="17" t="s">
        <v>195</v>
      </c>
      <c r="AA1366" s="51"/>
      <c r="AB1366" s="4"/>
      <c r="AC1366" t="str">
        <f t="shared" si="106"/>
        <v>NO</v>
      </c>
      <c r="AD1366" t="str">
        <f t="shared" si="107"/>
        <v>Material</v>
      </c>
      <c r="AE1366" t="str">
        <f t="shared" si="108"/>
        <v>+Cartridge</v>
      </c>
      <c r="AF1366" t="str">
        <f t="shared" si="109"/>
        <v>Material+Cartridge</v>
      </c>
    </row>
    <row r="1367" spans="1:32" x14ac:dyDescent="0.25">
      <c r="A1367" s="3" t="str">
        <f t="shared" si="105"/>
        <v>78110-1</v>
      </c>
      <c r="B1367" s="50">
        <v>78110</v>
      </c>
      <c r="C1367" s="51" t="s">
        <v>225</v>
      </c>
      <c r="D1367" s="50">
        <v>1</v>
      </c>
      <c r="E1367" s="52">
        <v>1</v>
      </c>
      <c r="F1367" s="53" t="s">
        <v>18</v>
      </c>
      <c r="G1367" s="53">
        <v>43507</v>
      </c>
      <c r="H1367" s="54">
        <v>1</v>
      </c>
      <c r="I1367" s="52">
        <v>12</v>
      </c>
      <c r="J1367" s="51" t="s">
        <v>20</v>
      </c>
      <c r="K1367" s="51" t="s">
        <v>168</v>
      </c>
      <c r="L1367" s="51" t="b">
        <v>1</v>
      </c>
      <c r="M1367" s="3"/>
      <c r="N1367" s="3" t="s">
        <v>126</v>
      </c>
      <c r="O1367" s="3" t="s">
        <v>143</v>
      </c>
      <c r="P1367" s="3"/>
      <c r="Q1367" s="3" t="s">
        <v>143</v>
      </c>
      <c r="R1367" s="3"/>
      <c r="S1367" s="3" t="s">
        <v>126</v>
      </c>
      <c r="T1367" s="10" t="s">
        <v>126</v>
      </c>
      <c r="U1367" s="10" t="b">
        <v>0</v>
      </c>
      <c r="V1367" s="10" t="b">
        <v>0</v>
      </c>
      <c r="W1367" s="25"/>
      <c r="X1367" s="11">
        <v>12</v>
      </c>
      <c r="Y1367" s="26">
        <v>43489</v>
      </c>
      <c r="Z1367" s="12" t="s">
        <v>308</v>
      </c>
      <c r="AA1367" s="51"/>
      <c r="AB1367" s="4"/>
      <c r="AC1367" t="str">
        <f t="shared" si="106"/>
        <v>NO</v>
      </c>
      <c r="AD1367" t="str">
        <f t="shared" si="107"/>
        <v/>
      </c>
      <c r="AE1367" t="str">
        <f t="shared" si="108"/>
        <v/>
      </c>
      <c r="AF1367" t="str">
        <f t="shared" si="109"/>
        <v/>
      </c>
    </row>
    <row r="1368" spans="1:32" x14ac:dyDescent="0.25">
      <c r="A1368" s="13" t="str">
        <f t="shared" si="105"/>
        <v>78110-2</v>
      </c>
      <c r="B1368" s="50">
        <v>78110</v>
      </c>
      <c r="C1368" s="51" t="s">
        <v>225</v>
      </c>
      <c r="D1368" s="50">
        <v>2</v>
      </c>
      <c r="E1368" s="52">
        <v>1</v>
      </c>
      <c r="F1368" s="53" t="s">
        <v>18</v>
      </c>
      <c r="G1368" s="53">
        <v>43507</v>
      </c>
      <c r="H1368" s="54">
        <v>1</v>
      </c>
      <c r="I1368" s="52">
        <v>12</v>
      </c>
      <c r="J1368" s="51" t="s">
        <v>20</v>
      </c>
      <c r="K1368" s="51"/>
      <c r="L1368" s="51" t="b">
        <v>0</v>
      </c>
      <c r="M1368" s="13" t="s">
        <v>126</v>
      </c>
      <c r="N1368" s="13" t="s">
        <v>126</v>
      </c>
      <c r="O1368" s="13" t="s">
        <v>143</v>
      </c>
      <c r="P1368" s="13"/>
      <c r="Q1368" s="13" t="s">
        <v>143</v>
      </c>
      <c r="R1368" s="13"/>
      <c r="S1368" s="13" t="s">
        <v>126</v>
      </c>
      <c r="T1368" s="15" t="s">
        <v>126</v>
      </c>
      <c r="U1368" s="15" t="b">
        <v>0</v>
      </c>
      <c r="V1368" s="15" t="b">
        <v>0</v>
      </c>
      <c r="W1368" s="23"/>
      <c r="X1368" s="16">
        <v>12</v>
      </c>
      <c r="Y1368" s="24">
        <v>43489</v>
      </c>
      <c r="Z1368" s="24" t="s">
        <v>308</v>
      </c>
      <c r="AA1368" s="51"/>
      <c r="AB1368" s="4"/>
      <c r="AC1368" t="str">
        <f t="shared" si="106"/>
        <v>NO</v>
      </c>
      <c r="AD1368" t="str">
        <f t="shared" si="107"/>
        <v/>
      </c>
      <c r="AE1368" t="str">
        <f t="shared" si="108"/>
        <v/>
      </c>
      <c r="AF1368" t="str">
        <f t="shared" si="109"/>
        <v/>
      </c>
    </row>
    <row r="1369" spans="1:32" x14ac:dyDescent="0.25">
      <c r="A1369" s="3" t="str">
        <f t="shared" si="105"/>
        <v>78110-3</v>
      </c>
      <c r="B1369" s="50">
        <v>78110</v>
      </c>
      <c r="C1369" s="51" t="s">
        <v>225</v>
      </c>
      <c r="D1369" s="50">
        <v>3</v>
      </c>
      <c r="E1369" s="52">
        <v>1</v>
      </c>
      <c r="F1369" s="53" t="s">
        <v>18</v>
      </c>
      <c r="G1369" s="53">
        <v>43507</v>
      </c>
      <c r="H1369" s="54">
        <v>1</v>
      </c>
      <c r="I1369" s="52">
        <v>12</v>
      </c>
      <c r="J1369" s="51" t="s">
        <v>20</v>
      </c>
      <c r="K1369" s="51"/>
      <c r="L1369" s="51" t="b">
        <v>0</v>
      </c>
      <c r="M1369" s="3" t="s">
        <v>126</v>
      </c>
      <c r="N1369" s="3" t="s">
        <v>126</v>
      </c>
      <c r="O1369" s="3"/>
      <c r="P1369" s="3"/>
      <c r="Q1369" s="3"/>
      <c r="R1369" s="3"/>
      <c r="S1369" s="3" t="s">
        <v>126</v>
      </c>
      <c r="T1369" s="10" t="s">
        <v>125</v>
      </c>
      <c r="U1369" s="10" t="b">
        <v>0</v>
      </c>
      <c r="V1369" s="10" t="b">
        <v>0</v>
      </c>
      <c r="W1369" s="25"/>
      <c r="X1369" s="11"/>
      <c r="Y1369" s="26"/>
      <c r="Z1369" s="26"/>
      <c r="AA1369" s="51"/>
      <c r="AB1369" s="4"/>
      <c r="AC1369" t="str">
        <f t="shared" si="106"/>
        <v>NO</v>
      </c>
      <c r="AD1369" t="str">
        <f t="shared" si="107"/>
        <v/>
      </c>
      <c r="AE1369" t="str">
        <f t="shared" si="108"/>
        <v>+Cartridge</v>
      </c>
      <c r="AF1369" t="str">
        <f t="shared" si="109"/>
        <v>+Cartridge</v>
      </c>
    </row>
    <row r="1370" spans="1:32" x14ac:dyDescent="0.25">
      <c r="A1370" s="13" t="str">
        <f t="shared" si="105"/>
        <v>78124-1</v>
      </c>
      <c r="B1370" s="50">
        <v>78124</v>
      </c>
      <c r="C1370" s="51" t="s">
        <v>129</v>
      </c>
      <c r="D1370" s="50">
        <v>1</v>
      </c>
      <c r="E1370" s="52">
        <v>1</v>
      </c>
      <c r="F1370" s="53" t="s">
        <v>0</v>
      </c>
      <c r="G1370" s="53">
        <v>43517</v>
      </c>
      <c r="H1370" s="54">
        <v>1</v>
      </c>
      <c r="I1370" s="52">
        <v>12</v>
      </c>
      <c r="J1370" s="51" t="s">
        <v>20</v>
      </c>
      <c r="K1370" s="51"/>
      <c r="L1370" s="51" t="b">
        <v>0</v>
      </c>
      <c r="M1370" s="13"/>
      <c r="N1370" s="13"/>
      <c r="O1370" s="13"/>
      <c r="P1370" s="13"/>
      <c r="Q1370" s="13"/>
      <c r="R1370" s="13"/>
      <c r="S1370" s="13"/>
      <c r="T1370" s="15" t="s">
        <v>130</v>
      </c>
      <c r="U1370" s="15" t="b">
        <v>0</v>
      </c>
      <c r="V1370" s="15" t="b">
        <v>0</v>
      </c>
      <c r="W1370" s="23"/>
      <c r="X1370" s="16"/>
      <c r="Y1370" s="24"/>
      <c r="Z1370" s="24"/>
      <c r="AA1370" s="51"/>
      <c r="AB1370" s="4"/>
      <c r="AC1370" t="str">
        <f t="shared" si="106"/>
        <v>NO</v>
      </c>
      <c r="AD1370" t="str">
        <f t="shared" si="107"/>
        <v>Material</v>
      </c>
      <c r="AE1370" t="str">
        <f t="shared" si="108"/>
        <v>+Cartridge</v>
      </c>
      <c r="AF1370" t="str">
        <f t="shared" si="109"/>
        <v>Material+Cartridge</v>
      </c>
    </row>
    <row r="1371" spans="1:32" x14ac:dyDescent="0.25">
      <c r="A1371" s="3" t="str">
        <f t="shared" si="105"/>
        <v>78126-10</v>
      </c>
      <c r="B1371" s="50">
        <v>78126</v>
      </c>
      <c r="C1371" s="51" t="s">
        <v>3288</v>
      </c>
      <c r="D1371" s="50">
        <v>10</v>
      </c>
      <c r="E1371" s="52">
        <v>1</v>
      </c>
      <c r="F1371" s="53" t="s">
        <v>18</v>
      </c>
      <c r="G1371" s="53">
        <v>43514</v>
      </c>
      <c r="H1371" s="54">
        <v>2</v>
      </c>
      <c r="I1371" s="52">
        <v>4</v>
      </c>
      <c r="J1371" s="51" t="s">
        <v>20</v>
      </c>
      <c r="K1371" s="51"/>
      <c r="L1371" s="51" t="b">
        <v>0</v>
      </c>
      <c r="M1371" s="3"/>
      <c r="N1371" s="3"/>
      <c r="O1371" s="3"/>
      <c r="P1371" s="3"/>
      <c r="Q1371" s="3"/>
      <c r="R1371" s="3"/>
      <c r="S1371" s="3"/>
      <c r="T1371" s="10" t="s">
        <v>130</v>
      </c>
      <c r="U1371" s="10" t="b">
        <v>0</v>
      </c>
      <c r="V1371" s="10" t="b">
        <v>0</v>
      </c>
      <c r="W1371" s="25"/>
      <c r="X1371" s="11"/>
      <c r="Y1371" s="26"/>
      <c r="Z1371" s="26"/>
      <c r="AA1371" s="51"/>
      <c r="AB1371" s="4"/>
      <c r="AC1371" t="str">
        <f t="shared" si="106"/>
        <v>NO</v>
      </c>
      <c r="AD1371" t="str">
        <f t="shared" si="107"/>
        <v>Material</v>
      </c>
      <c r="AE1371" t="str">
        <f t="shared" si="108"/>
        <v>+Cartridge</v>
      </c>
      <c r="AF1371" t="str">
        <f t="shared" si="109"/>
        <v>Material+Cartridge</v>
      </c>
    </row>
    <row r="1372" spans="1:32" x14ac:dyDescent="0.25">
      <c r="A1372" s="13" t="str">
        <f t="shared" si="105"/>
        <v>78126-1</v>
      </c>
      <c r="B1372" s="50">
        <v>78126</v>
      </c>
      <c r="C1372" s="51" t="s">
        <v>3289</v>
      </c>
      <c r="D1372" s="50">
        <v>1</v>
      </c>
      <c r="E1372" s="52">
        <v>1</v>
      </c>
      <c r="F1372" s="53" t="s">
        <v>18</v>
      </c>
      <c r="G1372" s="53">
        <v>43514</v>
      </c>
      <c r="H1372" s="54">
        <v>1</v>
      </c>
      <c r="I1372" s="52">
        <v>4</v>
      </c>
      <c r="J1372" s="51" t="s">
        <v>20</v>
      </c>
      <c r="K1372" s="51"/>
      <c r="L1372" s="51" t="b">
        <v>0</v>
      </c>
      <c r="M1372" s="13"/>
      <c r="N1372" s="13"/>
      <c r="O1372" s="13"/>
      <c r="P1372" s="13"/>
      <c r="Q1372" s="13"/>
      <c r="R1372" s="13"/>
      <c r="S1372" s="13"/>
      <c r="T1372" s="15" t="s">
        <v>130</v>
      </c>
      <c r="U1372" s="15" t="b">
        <v>0</v>
      </c>
      <c r="V1372" s="15" t="b">
        <v>0</v>
      </c>
      <c r="W1372" s="23"/>
      <c r="X1372" s="16"/>
      <c r="Y1372" s="24"/>
      <c r="Z1372" s="24"/>
      <c r="AA1372" s="51"/>
      <c r="AB1372" s="4"/>
      <c r="AC1372" t="str">
        <f t="shared" si="106"/>
        <v>NO</v>
      </c>
      <c r="AD1372" t="str">
        <f t="shared" si="107"/>
        <v>Material</v>
      </c>
      <c r="AE1372" t="str">
        <f t="shared" si="108"/>
        <v>+Cartridge</v>
      </c>
      <c r="AF1372" t="str">
        <f t="shared" si="109"/>
        <v>Material+Cartridge</v>
      </c>
    </row>
    <row r="1373" spans="1:32" x14ac:dyDescent="0.25">
      <c r="A1373" s="3" t="str">
        <f t="shared" si="105"/>
        <v>78126-11</v>
      </c>
      <c r="B1373" s="50">
        <v>78126</v>
      </c>
      <c r="C1373" s="51" t="s">
        <v>3279</v>
      </c>
      <c r="D1373" s="50">
        <v>11</v>
      </c>
      <c r="E1373" s="52">
        <v>1</v>
      </c>
      <c r="F1373" s="53" t="s">
        <v>18</v>
      </c>
      <c r="G1373" s="53">
        <v>43514</v>
      </c>
      <c r="H1373" s="54">
        <v>2</v>
      </c>
      <c r="I1373" s="52">
        <v>4</v>
      </c>
      <c r="J1373" s="51" t="s">
        <v>20</v>
      </c>
      <c r="K1373" s="51" t="s">
        <v>156</v>
      </c>
      <c r="L1373" s="51" t="b">
        <v>1</v>
      </c>
      <c r="M1373" s="3"/>
      <c r="N1373" s="3"/>
      <c r="O1373" s="3"/>
      <c r="P1373" s="3"/>
      <c r="Q1373" s="3"/>
      <c r="R1373" s="3"/>
      <c r="S1373" s="3"/>
      <c r="T1373" s="10" t="s">
        <v>130</v>
      </c>
      <c r="U1373" s="10" t="b">
        <v>0</v>
      </c>
      <c r="V1373" s="10" t="b">
        <v>0</v>
      </c>
      <c r="W1373" s="25"/>
      <c r="X1373" s="11"/>
      <c r="Y1373" s="26"/>
      <c r="Z1373" s="26"/>
      <c r="AA1373" s="51"/>
      <c r="AB1373" s="4"/>
      <c r="AC1373" t="str">
        <f t="shared" si="106"/>
        <v>NO</v>
      </c>
      <c r="AD1373" t="str">
        <f t="shared" si="107"/>
        <v>Material</v>
      </c>
      <c r="AE1373" t="str">
        <f t="shared" si="108"/>
        <v>+Cartridge</v>
      </c>
      <c r="AF1373" t="str">
        <f t="shared" si="109"/>
        <v>Material+Cartridge</v>
      </c>
    </row>
    <row r="1374" spans="1:32" x14ac:dyDescent="0.25">
      <c r="A1374" s="13" t="str">
        <f t="shared" si="105"/>
        <v>78126-12</v>
      </c>
      <c r="B1374" s="50">
        <v>78126</v>
      </c>
      <c r="C1374" s="51" t="s">
        <v>3283</v>
      </c>
      <c r="D1374" s="50">
        <v>12</v>
      </c>
      <c r="E1374" s="52">
        <v>1</v>
      </c>
      <c r="F1374" s="53" t="s">
        <v>18</v>
      </c>
      <c r="G1374" s="53">
        <v>43514</v>
      </c>
      <c r="H1374" s="54">
        <v>3</v>
      </c>
      <c r="I1374" s="52">
        <v>4</v>
      </c>
      <c r="J1374" s="51" t="s">
        <v>20</v>
      </c>
      <c r="K1374" s="51" t="s">
        <v>156</v>
      </c>
      <c r="L1374" s="51" t="b">
        <v>1</v>
      </c>
      <c r="M1374" s="13"/>
      <c r="N1374" s="13"/>
      <c r="O1374" s="13"/>
      <c r="P1374" s="13"/>
      <c r="Q1374" s="13"/>
      <c r="R1374" s="13"/>
      <c r="S1374" s="13"/>
      <c r="T1374" s="15" t="s">
        <v>130</v>
      </c>
      <c r="U1374" s="15" t="b">
        <v>0</v>
      </c>
      <c r="V1374" s="15" t="b">
        <v>0</v>
      </c>
      <c r="W1374" s="23"/>
      <c r="X1374" s="16"/>
      <c r="Y1374" s="24"/>
      <c r="Z1374" s="24"/>
      <c r="AA1374" s="51"/>
      <c r="AB1374" s="4"/>
      <c r="AC1374" t="str">
        <f t="shared" si="106"/>
        <v>NO</v>
      </c>
      <c r="AD1374" t="str">
        <f t="shared" si="107"/>
        <v>Material</v>
      </c>
      <c r="AE1374" t="str">
        <f t="shared" si="108"/>
        <v>+Cartridge</v>
      </c>
      <c r="AF1374" t="str">
        <f t="shared" si="109"/>
        <v>Material+Cartridge</v>
      </c>
    </row>
    <row r="1375" spans="1:32" x14ac:dyDescent="0.25">
      <c r="A1375" s="3" t="str">
        <f t="shared" si="105"/>
        <v>78126-13</v>
      </c>
      <c r="B1375" s="50">
        <v>78126</v>
      </c>
      <c r="C1375" s="51" t="s">
        <v>3283</v>
      </c>
      <c r="D1375" s="50">
        <v>13</v>
      </c>
      <c r="E1375" s="52">
        <v>1</v>
      </c>
      <c r="F1375" s="53" t="s">
        <v>18</v>
      </c>
      <c r="G1375" s="53">
        <v>43514</v>
      </c>
      <c r="H1375" s="54">
        <v>3</v>
      </c>
      <c r="I1375" s="52">
        <v>4</v>
      </c>
      <c r="J1375" s="51" t="s">
        <v>20</v>
      </c>
      <c r="K1375" s="51" t="s">
        <v>156</v>
      </c>
      <c r="L1375" s="51" t="b">
        <v>1</v>
      </c>
      <c r="M1375" s="3"/>
      <c r="N1375" s="3"/>
      <c r="O1375" s="3"/>
      <c r="P1375" s="3"/>
      <c r="Q1375" s="3"/>
      <c r="R1375" s="3"/>
      <c r="S1375" s="3"/>
      <c r="T1375" s="10" t="s">
        <v>130</v>
      </c>
      <c r="U1375" s="10" t="b">
        <v>0</v>
      </c>
      <c r="V1375" s="10" t="b">
        <v>0</v>
      </c>
      <c r="W1375" s="25"/>
      <c r="X1375" s="11"/>
      <c r="Y1375" s="26"/>
      <c r="Z1375" s="26"/>
      <c r="AA1375" s="51"/>
      <c r="AB1375" s="4"/>
      <c r="AC1375" t="str">
        <f t="shared" si="106"/>
        <v>NO</v>
      </c>
      <c r="AD1375" t="str">
        <f t="shared" si="107"/>
        <v>Material</v>
      </c>
      <c r="AE1375" t="str">
        <f t="shared" si="108"/>
        <v>+Cartridge</v>
      </c>
      <c r="AF1375" t="str">
        <f t="shared" si="109"/>
        <v>Material+Cartridge</v>
      </c>
    </row>
    <row r="1376" spans="1:32" x14ac:dyDescent="0.25">
      <c r="A1376" s="13" t="str">
        <f t="shared" si="105"/>
        <v>78126-14</v>
      </c>
      <c r="B1376" s="50">
        <v>78126</v>
      </c>
      <c r="C1376" s="51" t="s">
        <v>3284</v>
      </c>
      <c r="D1376" s="50">
        <v>14</v>
      </c>
      <c r="E1376" s="52">
        <v>1</v>
      </c>
      <c r="F1376" s="53" t="s">
        <v>18</v>
      </c>
      <c r="G1376" s="53">
        <v>43514</v>
      </c>
      <c r="H1376" s="54">
        <v>1</v>
      </c>
      <c r="I1376" s="52">
        <v>4</v>
      </c>
      <c r="J1376" s="51" t="s">
        <v>20</v>
      </c>
      <c r="K1376" s="51"/>
      <c r="L1376" s="51" t="b">
        <v>0</v>
      </c>
      <c r="M1376" s="13"/>
      <c r="N1376" s="13"/>
      <c r="O1376" s="13"/>
      <c r="P1376" s="13"/>
      <c r="Q1376" s="13"/>
      <c r="R1376" s="13"/>
      <c r="S1376" s="13"/>
      <c r="T1376" s="15" t="s">
        <v>130</v>
      </c>
      <c r="U1376" s="15" t="b">
        <v>0</v>
      </c>
      <c r="V1376" s="15" t="b">
        <v>0</v>
      </c>
      <c r="W1376" s="23"/>
      <c r="X1376" s="16"/>
      <c r="Y1376" s="24"/>
      <c r="Z1376" s="24"/>
      <c r="AA1376" s="51"/>
      <c r="AB1376" s="4"/>
      <c r="AC1376" t="str">
        <f t="shared" si="106"/>
        <v>NO</v>
      </c>
      <c r="AD1376" t="str">
        <f t="shared" si="107"/>
        <v>Material</v>
      </c>
      <c r="AE1376" t="str">
        <f t="shared" si="108"/>
        <v>+Cartridge</v>
      </c>
      <c r="AF1376" t="str">
        <f t="shared" si="109"/>
        <v>Material+Cartridge</v>
      </c>
    </row>
    <row r="1377" spans="1:32" x14ac:dyDescent="0.25">
      <c r="A1377" s="3" t="str">
        <f t="shared" si="105"/>
        <v>78126-2</v>
      </c>
      <c r="B1377" s="50">
        <v>78126</v>
      </c>
      <c r="C1377" s="51" t="s">
        <v>3289</v>
      </c>
      <c r="D1377" s="50">
        <v>2</v>
      </c>
      <c r="E1377" s="52">
        <v>1</v>
      </c>
      <c r="F1377" s="53" t="s">
        <v>18</v>
      </c>
      <c r="G1377" s="53">
        <v>43514</v>
      </c>
      <c r="H1377" s="54">
        <v>1</v>
      </c>
      <c r="I1377" s="52">
        <v>4</v>
      </c>
      <c r="J1377" s="51" t="s">
        <v>20</v>
      </c>
      <c r="K1377" s="51"/>
      <c r="L1377" s="51" t="b">
        <v>0</v>
      </c>
      <c r="M1377" s="3"/>
      <c r="N1377" s="3"/>
      <c r="O1377" s="3"/>
      <c r="P1377" s="3"/>
      <c r="Q1377" s="3"/>
      <c r="R1377" s="3"/>
      <c r="S1377" s="3"/>
      <c r="T1377" s="10" t="s">
        <v>130</v>
      </c>
      <c r="U1377" s="10" t="b">
        <v>0</v>
      </c>
      <c r="V1377" s="10" t="b">
        <v>0</v>
      </c>
      <c r="W1377" s="25"/>
      <c r="X1377" s="11"/>
      <c r="Y1377" s="26"/>
      <c r="Z1377" s="12"/>
      <c r="AA1377" s="51"/>
      <c r="AB1377" s="4"/>
      <c r="AC1377" t="str">
        <f t="shared" si="106"/>
        <v>NO</v>
      </c>
      <c r="AD1377" t="str">
        <f t="shared" si="107"/>
        <v>Material</v>
      </c>
      <c r="AE1377" t="str">
        <f t="shared" si="108"/>
        <v>+Cartridge</v>
      </c>
      <c r="AF1377" t="str">
        <f t="shared" si="109"/>
        <v>Material+Cartridge</v>
      </c>
    </row>
    <row r="1378" spans="1:32" x14ac:dyDescent="0.25">
      <c r="A1378" s="13" t="str">
        <f t="shared" si="105"/>
        <v>78126-3</v>
      </c>
      <c r="B1378" s="50">
        <v>78126</v>
      </c>
      <c r="C1378" s="51" t="s">
        <v>3284</v>
      </c>
      <c r="D1378" s="50">
        <v>3</v>
      </c>
      <c r="E1378" s="52">
        <v>1</v>
      </c>
      <c r="F1378" s="53" t="s">
        <v>18</v>
      </c>
      <c r="G1378" s="53">
        <v>43514</v>
      </c>
      <c r="H1378" s="54">
        <v>1</v>
      </c>
      <c r="I1378" s="52">
        <v>4</v>
      </c>
      <c r="J1378" s="51" t="s">
        <v>20</v>
      </c>
      <c r="K1378" s="51"/>
      <c r="L1378" s="51" t="b">
        <v>0</v>
      </c>
      <c r="M1378" s="13"/>
      <c r="N1378" s="13"/>
      <c r="O1378" s="13"/>
      <c r="P1378" s="13"/>
      <c r="Q1378" s="13"/>
      <c r="R1378" s="13"/>
      <c r="S1378" s="13"/>
      <c r="T1378" s="15" t="s">
        <v>130</v>
      </c>
      <c r="U1378" s="15" t="b">
        <v>0</v>
      </c>
      <c r="V1378" s="15" t="b">
        <v>0</v>
      </c>
      <c r="W1378" s="23"/>
      <c r="X1378" s="16"/>
      <c r="Y1378" s="24"/>
      <c r="Z1378" s="24"/>
      <c r="AA1378" s="51"/>
      <c r="AB1378" s="4"/>
      <c r="AC1378" t="str">
        <f t="shared" si="106"/>
        <v>NO</v>
      </c>
      <c r="AD1378" t="str">
        <f t="shared" si="107"/>
        <v>Material</v>
      </c>
      <c r="AE1378" t="str">
        <f t="shared" si="108"/>
        <v>+Cartridge</v>
      </c>
      <c r="AF1378" t="str">
        <f t="shared" si="109"/>
        <v>Material+Cartridge</v>
      </c>
    </row>
    <row r="1379" spans="1:32" x14ac:dyDescent="0.25">
      <c r="A1379" s="3" t="str">
        <f t="shared" si="105"/>
        <v>78126-4</v>
      </c>
      <c r="B1379" s="50">
        <v>78126</v>
      </c>
      <c r="C1379" s="51" t="s">
        <v>3280</v>
      </c>
      <c r="D1379" s="50">
        <v>4</v>
      </c>
      <c r="E1379" s="52">
        <v>1</v>
      </c>
      <c r="F1379" s="53" t="s">
        <v>18</v>
      </c>
      <c r="G1379" s="53">
        <v>43514</v>
      </c>
      <c r="H1379" s="54">
        <v>1</v>
      </c>
      <c r="I1379" s="52">
        <v>4</v>
      </c>
      <c r="J1379" s="51" t="s">
        <v>20</v>
      </c>
      <c r="K1379" s="51"/>
      <c r="L1379" s="51" t="b">
        <v>0</v>
      </c>
      <c r="M1379" s="3"/>
      <c r="N1379" s="3"/>
      <c r="O1379" s="3"/>
      <c r="P1379" s="3"/>
      <c r="Q1379" s="3"/>
      <c r="R1379" s="3"/>
      <c r="S1379" s="3"/>
      <c r="T1379" s="10" t="s">
        <v>130</v>
      </c>
      <c r="U1379" s="10" t="b">
        <v>0</v>
      </c>
      <c r="V1379" s="10" t="b">
        <v>0</v>
      </c>
      <c r="W1379" s="25"/>
      <c r="X1379" s="11"/>
      <c r="Y1379" s="26"/>
      <c r="Z1379" s="26"/>
      <c r="AA1379" s="51"/>
      <c r="AB1379" s="4"/>
      <c r="AC1379" t="str">
        <f t="shared" si="106"/>
        <v>NO</v>
      </c>
      <c r="AD1379" t="str">
        <f t="shared" si="107"/>
        <v>Material</v>
      </c>
      <c r="AE1379" t="str">
        <f t="shared" si="108"/>
        <v>+Cartridge</v>
      </c>
      <c r="AF1379" t="str">
        <f t="shared" si="109"/>
        <v>Material+Cartridge</v>
      </c>
    </row>
    <row r="1380" spans="1:32" x14ac:dyDescent="0.25">
      <c r="A1380" s="13" t="str">
        <f t="shared" si="105"/>
        <v>78126-5</v>
      </c>
      <c r="B1380" s="50">
        <v>78126</v>
      </c>
      <c r="C1380" s="51" t="s">
        <v>3288</v>
      </c>
      <c r="D1380" s="50">
        <v>5</v>
      </c>
      <c r="E1380" s="52">
        <v>1</v>
      </c>
      <c r="F1380" s="53" t="s">
        <v>18</v>
      </c>
      <c r="G1380" s="53">
        <v>43514</v>
      </c>
      <c r="H1380" s="54">
        <v>2</v>
      </c>
      <c r="I1380" s="52">
        <v>4</v>
      </c>
      <c r="J1380" s="51" t="s">
        <v>20</v>
      </c>
      <c r="K1380" s="51"/>
      <c r="L1380" s="51" t="b">
        <v>0</v>
      </c>
      <c r="M1380" s="13"/>
      <c r="N1380" s="13"/>
      <c r="O1380" s="13"/>
      <c r="P1380" s="13"/>
      <c r="Q1380" s="13"/>
      <c r="R1380" s="13"/>
      <c r="S1380" s="13"/>
      <c r="T1380" s="15" t="s">
        <v>130</v>
      </c>
      <c r="U1380" s="15" t="b">
        <v>0</v>
      </c>
      <c r="V1380" s="15" t="b">
        <v>0</v>
      </c>
      <c r="W1380" s="23"/>
      <c r="X1380" s="16"/>
      <c r="Y1380" s="24"/>
      <c r="Z1380" s="24"/>
      <c r="AA1380" s="51"/>
      <c r="AB1380" s="4"/>
      <c r="AC1380" t="str">
        <f t="shared" si="106"/>
        <v>NO</v>
      </c>
      <c r="AD1380" t="str">
        <f t="shared" si="107"/>
        <v>Material</v>
      </c>
      <c r="AE1380" t="str">
        <f t="shared" si="108"/>
        <v>+Cartridge</v>
      </c>
      <c r="AF1380" t="str">
        <f t="shared" si="109"/>
        <v>Material+Cartridge</v>
      </c>
    </row>
    <row r="1381" spans="1:32" x14ac:dyDescent="0.25">
      <c r="A1381" s="3" t="str">
        <f t="shared" si="105"/>
        <v>78126-6</v>
      </c>
      <c r="B1381" s="50">
        <v>78126</v>
      </c>
      <c r="C1381" s="51" t="s">
        <v>3289</v>
      </c>
      <c r="D1381" s="50">
        <v>6</v>
      </c>
      <c r="E1381" s="52">
        <v>1</v>
      </c>
      <c r="F1381" s="53" t="s">
        <v>18</v>
      </c>
      <c r="G1381" s="53">
        <v>43514</v>
      </c>
      <c r="H1381" s="54">
        <v>1</v>
      </c>
      <c r="I1381" s="52">
        <v>4</v>
      </c>
      <c r="J1381" s="51" t="s">
        <v>20</v>
      </c>
      <c r="K1381" s="51"/>
      <c r="L1381" s="51" t="b">
        <v>0</v>
      </c>
      <c r="M1381" s="3"/>
      <c r="N1381" s="3"/>
      <c r="O1381" s="3"/>
      <c r="P1381" s="3"/>
      <c r="Q1381" s="3"/>
      <c r="R1381" s="3"/>
      <c r="S1381" s="3"/>
      <c r="T1381" s="10" t="s">
        <v>130</v>
      </c>
      <c r="U1381" s="10" t="b">
        <v>0</v>
      </c>
      <c r="V1381" s="10" t="b">
        <v>0</v>
      </c>
      <c r="W1381" s="25"/>
      <c r="X1381" s="11"/>
      <c r="Y1381" s="26"/>
      <c r="Z1381" s="12"/>
      <c r="AA1381" s="51"/>
      <c r="AB1381" s="4"/>
      <c r="AC1381" t="str">
        <f t="shared" si="106"/>
        <v>NO</v>
      </c>
      <c r="AD1381" t="str">
        <f t="shared" si="107"/>
        <v>Material</v>
      </c>
      <c r="AE1381" t="str">
        <f t="shared" si="108"/>
        <v>+Cartridge</v>
      </c>
      <c r="AF1381" t="str">
        <f t="shared" si="109"/>
        <v>Material+Cartridge</v>
      </c>
    </row>
    <row r="1382" spans="1:32" x14ac:dyDescent="0.25">
      <c r="A1382" s="13" t="str">
        <f t="shared" si="105"/>
        <v>78126-7</v>
      </c>
      <c r="B1382" s="50">
        <v>78126</v>
      </c>
      <c r="C1382" s="51" t="s">
        <v>3289</v>
      </c>
      <c r="D1382" s="50">
        <v>7</v>
      </c>
      <c r="E1382" s="52">
        <v>1</v>
      </c>
      <c r="F1382" s="53" t="s">
        <v>18</v>
      </c>
      <c r="G1382" s="53">
        <v>43514</v>
      </c>
      <c r="H1382" s="54">
        <v>1</v>
      </c>
      <c r="I1382" s="52">
        <v>4</v>
      </c>
      <c r="J1382" s="51" t="s">
        <v>20</v>
      </c>
      <c r="K1382" s="51"/>
      <c r="L1382" s="51" t="b">
        <v>0</v>
      </c>
      <c r="M1382" s="13"/>
      <c r="N1382" s="13"/>
      <c r="O1382" s="13"/>
      <c r="P1382" s="13"/>
      <c r="Q1382" s="13"/>
      <c r="R1382" s="13"/>
      <c r="S1382" s="13"/>
      <c r="T1382" s="15" t="s">
        <v>130</v>
      </c>
      <c r="U1382" s="15" t="b">
        <v>0</v>
      </c>
      <c r="V1382" s="15" t="b">
        <v>0</v>
      </c>
      <c r="W1382" s="23"/>
      <c r="X1382" s="16"/>
      <c r="Y1382" s="24"/>
      <c r="Z1382" s="17"/>
      <c r="AA1382" s="51"/>
      <c r="AB1382" s="4"/>
      <c r="AC1382" t="str">
        <f t="shared" si="106"/>
        <v>NO</v>
      </c>
      <c r="AD1382" t="str">
        <f t="shared" si="107"/>
        <v>Material</v>
      </c>
      <c r="AE1382" t="str">
        <f t="shared" si="108"/>
        <v>+Cartridge</v>
      </c>
      <c r="AF1382" t="str">
        <f t="shared" si="109"/>
        <v>Material+Cartridge</v>
      </c>
    </row>
    <row r="1383" spans="1:32" x14ac:dyDescent="0.25">
      <c r="A1383" s="3" t="str">
        <f t="shared" si="105"/>
        <v>78126-8</v>
      </c>
      <c r="B1383" s="50">
        <v>78126</v>
      </c>
      <c r="C1383" s="51" t="s">
        <v>3284</v>
      </c>
      <c r="D1383" s="50">
        <v>8</v>
      </c>
      <c r="E1383" s="52">
        <v>1</v>
      </c>
      <c r="F1383" s="53" t="s">
        <v>18</v>
      </c>
      <c r="G1383" s="53">
        <v>43514</v>
      </c>
      <c r="H1383" s="54">
        <v>1</v>
      </c>
      <c r="I1383" s="52">
        <v>4</v>
      </c>
      <c r="J1383" s="51" t="s">
        <v>20</v>
      </c>
      <c r="K1383" s="51"/>
      <c r="L1383" s="51" t="b">
        <v>0</v>
      </c>
      <c r="M1383" s="3"/>
      <c r="N1383" s="3"/>
      <c r="O1383" s="3"/>
      <c r="P1383" s="3"/>
      <c r="Q1383" s="3"/>
      <c r="R1383" s="3"/>
      <c r="S1383" s="3"/>
      <c r="T1383" s="10" t="s">
        <v>130</v>
      </c>
      <c r="U1383" s="10" t="b">
        <v>0</v>
      </c>
      <c r="V1383" s="10" t="b">
        <v>0</v>
      </c>
      <c r="W1383" s="25"/>
      <c r="X1383" s="11"/>
      <c r="Y1383" s="26"/>
      <c r="Z1383" s="26"/>
      <c r="AA1383" s="51"/>
      <c r="AB1383" s="4"/>
      <c r="AC1383" t="str">
        <f t="shared" si="106"/>
        <v>NO</v>
      </c>
      <c r="AD1383" t="str">
        <f t="shared" si="107"/>
        <v>Material</v>
      </c>
      <c r="AE1383" t="str">
        <f t="shared" si="108"/>
        <v>+Cartridge</v>
      </c>
      <c r="AF1383" t="str">
        <f t="shared" si="109"/>
        <v>Material+Cartridge</v>
      </c>
    </row>
    <row r="1384" spans="1:32" x14ac:dyDescent="0.25">
      <c r="A1384" s="13" t="str">
        <f t="shared" si="105"/>
        <v>78126-9</v>
      </c>
      <c r="B1384" s="50">
        <v>78126</v>
      </c>
      <c r="C1384" s="51" t="s">
        <v>3280</v>
      </c>
      <c r="D1384" s="50">
        <v>9</v>
      </c>
      <c r="E1384" s="52">
        <v>1</v>
      </c>
      <c r="F1384" s="53" t="s">
        <v>18</v>
      </c>
      <c r="G1384" s="53">
        <v>43514</v>
      </c>
      <c r="H1384" s="54">
        <v>1</v>
      </c>
      <c r="I1384" s="52">
        <v>4</v>
      </c>
      <c r="J1384" s="51" t="s">
        <v>20</v>
      </c>
      <c r="K1384" s="51"/>
      <c r="L1384" s="51" t="b">
        <v>0</v>
      </c>
      <c r="M1384" s="13"/>
      <c r="N1384" s="13"/>
      <c r="O1384" s="13"/>
      <c r="P1384" s="13"/>
      <c r="Q1384" s="13"/>
      <c r="R1384" s="13"/>
      <c r="S1384" s="13"/>
      <c r="T1384" s="15" t="s">
        <v>130</v>
      </c>
      <c r="U1384" s="15" t="b">
        <v>0</v>
      </c>
      <c r="V1384" s="15" t="b">
        <v>0</v>
      </c>
      <c r="W1384" s="15"/>
      <c r="X1384" s="16"/>
      <c r="Y1384" s="24"/>
      <c r="Z1384" s="17"/>
      <c r="AA1384" s="51"/>
      <c r="AB1384" s="4"/>
      <c r="AC1384" t="str">
        <f t="shared" si="106"/>
        <v>NO</v>
      </c>
      <c r="AD1384" t="str">
        <f t="shared" si="107"/>
        <v>Material</v>
      </c>
      <c r="AE1384" t="str">
        <f t="shared" si="108"/>
        <v>+Cartridge</v>
      </c>
      <c r="AF1384" t="str">
        <f t="shared" si="109"/>
        <v>Material+Cartridge</v>
      </c>
    </row>
    <row r="1385" spans="1:32" x14ac:dyDescent="0.25">
      <c r="A1385" s="3" t="str">
        <f t="shared" si="105"/>
        <v>78142-1</v>
      </c>
      <c r="B1385" s="50">
        <v>78142</v>
      </c>
      <c r="C1385" s="51" t="s">
        <v>3290</v>
      </c>
      <c r="D1385" s="50">
        <v>1</v>
      </c>
      <c r="E1385" s="52">
        <v>1</v>
      </c>
      <c r="F1385" s="53" t="s">
        <v>18</v>
      </c>
      <c r="G1385" s="53">
        <v>43517</v>
      </c>
      <c r="H1385" s="54">
        <v>1</v>
      </c>
      <c r="I1385" s="52">
        <v>12</v>
      </c>
      <c r="J1385" s="51" t="s">
        <v>27</v>
      </c>
      <c r="K1385" s="51"/>
      <c r="L1385" s="51" t="b">
        <v>0</v>
      </c>
      <c r="M1385" s="3"/>
      <c r="N1385" s="3"/>
      <c r="O1385" s="3"/>
      <c r="P1385" s="3"/>
      <c r="Q1385" s="3"/>
      <c r="R1385" s="3"/>
      <c r="S1385" s="3"/>
      <c r="T1385" s="10" t="s">
        <v>125</v>
      </c>
      <c r="U1385" s="10" t="b">
        <v>0</v>
      </c>
      <c r="V1385" s="10" t="b">
        <v>0</v>
      </c>
      <c r="W1385" s="25"/>
      <c r="X1385" s="11"/>
      <c r="Y1385" s="26"/>
      <c r="Z1385" s="26"/>
      <c r="AA1385" s="51"/>
      <c r="AB1385" s="4"/>
      <c r="AC1385" t="str">
        <f t="shared" si="106"/>
        <v>NO</v>
      </c>
      <c r="AD1385" t="str">
        <f t="shared" si="107"/>
        <v>Material</v>
      </c>
      <c r="AE1385" t="str">
        <f t="shared" si="108"/>
        <v>+Cartridge</v>
      </c>
      <c r="AF1385" t="str">
        <f t="shared" si="109"/>
        <v>Material+Cartridge</v>
      </c>
    </row>
    <row r="1386" spans="1:32" x14ac:dyDescent="0.25">
      <c r="A1386" s="13" t="str">
        <f t="shared" si="105"/>
        <v>78142-2</v>
      </c>
      <c r="B1386" s="50">
        <v>78142</v>
      </c>
      <c r="C1386" s="51" t="s">
        <v>3291</v>
      </c>
      <c r="D1386" s="50">
        <v>2</v>
      </c>
      <c r="E1386" s="52">
        <v>1</v>
      </c>
      <c r="F1386" s="53" t="s">
        <v>18</v>
      </c>
      <c r="G1386" s="53">
        <v>43517</v>
      </c>
      <c r="H1386" s="54">
        <v>1</v>
      </c>
      <c r="I1386" s="52">
        <v>12</v>
      </c>
      <c r="J1386" s="51" t="s">
        <v>27</v>
      </c>
      <c r="K1386" s="51"/>
      <c r="L1386" s="51" t="b">
        <v>0</v>
      </c>
      <c r="M1386" s="13"/>
      <c r="N1386" s="13"/>
      <c r="O1386" s="13"/>
      <c r="P1386" s="13"/>
      <c r="Q1386" s="13"/>
      <c r="R1386" s="13"/>
      <c r="S1386" s="13"/>
      <c r="T1386" s="15" t="s">
        <v>125</v>
      </c>
      <c r="U1386" s="15" t="b">
        <v>0</v>
      </c>
      <c r="V1386" s="15" t="b">
        <v>0</v>
      </c>
      <c r="W1386" s="23"/>
      <c r="X1386" s="16"/>
      <c r="Y1386" s="24"/>
      <c r="Z1386" s="17"/>
      <c r="AA1386" s="51"/>
      <c r="AB1386" s="4"/>
      <c r="AC1386" t="str">
        <f t="shared" si="106"/>
        <v>NO</v>
      </c>
      <c r="AD1386" t="str">
        <f t="shared" si="107"/>
        <v>Material</v>
      </c>
      <c r="AE1386" t="str">
        <f t="shared" si="108"/>
        <v>+Cartridge</v>
      </c>
      <c r="AF1386" t="str">
        <f t="shared" si="109"/>
        <v>Material+Cartridge</v>
      </c>
    </row>
    <row r="1387" spans="1:32" x14ac:dyDescent="0.25">
      <c r="A1387" s="3" t="str">
        <f t="shared" si="105"/>
        <v>78142-3</v>
      </c>
      <c r="B1387" s="50">
        <v>78142</v>
      </c>
      <c r="C1387" s="51" t="s">
        <v>3292</v>
      </c>
      <c r="D1387" s="50">
        <v>3</v>
      </c>
      <c r="E1387" s="52">
        <v>1</v>
      </c>
      <c r="F1387" s="53" t="s">
        <v>18</v>
      </c>
      <c r="G1387" s="53">
        <v>43517</v>
      </c>
      <c r="H1387" s="54">
        <v>1</v>
      </c>
      <c r="I1387" s="52">
        <v>12</v>
      </c>
      <c r="J1387" s="51" t="s">
        <v>27</v>
      </c>
      <c r="K1387" s="51"/>
      <c r="L1387" s="51" t="b">
        <v>0</v>
      </c>
      <c r="M1387" s="3"/>
      <c r="N1387" s="3"/>
      <c r="O1387" s="3"/>
      <c r="P1387" s="3"/>
      <c r="Q1387" s="3" t="s">
        <v>125</v>
      </c>
      <c r="R1387" s="3"/>
      <c r="S1387" s="3"/>
      <c r="T1387" s="10" t="s">
        <v>125</v>
      </c>
      <c r="U1387" s="10" t="b">
        <v>0</v>
      </c>
      <c r="V1387" s="10" t="b">
        <v>0</v>
      </c>
      <c r="W1387" s="25"/>
      <c r="X1387" s="11"/>
      <c r="Y1387" s="26"/>
      <c r="Z1387" s="12"/>
      <c r="AA1387" s="51"/>
      <c r="AB1387" s="4"/>
      <c r="AC1387" t="str">
        <f t="shared" si="106"/>
        <v>NO</v>
      </c>
      <c r="AD1387" t="str">
        <f t="shared" si="107"/>
        <v>Material</v>
      </c>
      <c r="AE1387" t="str">
        <f t="shared" si="108"/>
        <v/>
      </c>
      <c r="AF1387" t="str">
        <f t="shared" si="109"/>
        <v>Material</v>
      </c>
    </row>
    <row r="1388" spans="1:32" x14ac:dyDescent="0.25">
      <c r="A1388" s="13" t="str">
        <f t="shared" si="105"/>
        <v>78142-4</v>
      </c>
      <c r="B1388" s="50">
        <v>78142</v>
      </c>
      <c r="C1388" s="51" t="s">
        <v>3293</v>
      </c>
      <c r="D1388" s="50">
        <v>4</v>
      </c>
      <c r="E1388" s="52">
        <v>1</v>
      </c>
      <c r="F1388" s="53" t="s">
        <v>18</v>
      </c>
      <c r="G1388" s="53">
        <v>43517</v>
      </c>
      <c r="H1388" s="54">
        <v>2</v>
      </c>
      <c r="I1388" s="52">
        <v>12</v>
      </c>
      <c r="J1388" s="51" t="s">
        <v>27</v>
      </c>
      <c r="K1388" s="51"/>
      <c r="L1388" s="51" t="b">
        <v>0</v>
      </c>
      <c r="M1388" s="13"/>
      <c r="N1388" s="13"/>
      <c r="O1388" s="13"/>
      <c r="P1388" s="13"/>
      <c r="Q1388" s="13"/>
      <c r="R1388" s="13"/>
      <c r="S1388" s="13"/>
      <c r="T1388" s="15" t="s">
        <v>130</v>
      </c>
      <c r="U1388" s="15" t="b">
        <v>0</v>
      </c>
      <c r="V1388" s="15" t="b">
        <v>0</v>
      </c>
      <c r="W1388" s="23"/>
      <c r="X1388" s="16"/>
      <c r="Y1388" s="24"/>
      <c r="Z1388" s="17"/>
      <c r="AA1388" s="51"/>
      <c r="AB1388" s="4"/>
      <c r="AC1388" t="str">
        <f t="shared" si="106"/>
        <v>NO</v>
      </c>
      <c r="AD1388" t="str">
        <f t="shared" si="107"/>
        <v>Material</v>
      </c>
      <c r="AE1388" t="str">
        <f t="shared" si="108"/>
        <v>+Cartridge</v>
      </c>
      <c r="AF1388" t="str">
        <f t="shared" si="109"/>
        <v>Material+Cartridge</v>
      </c>
    </row>
    <row r="1389" spans="1:32" x14ac:dyDescent="0.25">
      <c r="A1389" s="3" t="str">
        <f t="shared" si="105"/>
        <v>78150-1</v>
      </c>
      <c r="B1389" s="50">
        <v>78150</v>
      </c>
      <c r="C1389" s="51" t="s">
        <v>3294</v>
      </c>
      <c r="D1389" s="50">
        <v>1</v>
      </c>
      <c r="E1389" s="52">
        <v>1</v>
      </c>
      <c r="F1389" s="53" t="s">
        <v>18</v>
      </c>
      <c r="G1389" s="53">
        <v>43497</v>
      </c>
      <c r="H1389" s="54">
        <v>1</v>
      </c>
      <c r="I1389" s="52">
        <v>7</v>
      </c>
      <c r="J1389" s="51" t="s">
        <v>31</v>
      </c>
      <c r="K1389" s="51" t="s">
        <v>156</v>
      </c>
      <c r="L1389" s="51" t="b">
        <v>1</v>
      </c>
      <c r="M1389" s="3" t="s">
        <v>126</v>
      </c>
      <c r="N1389" s="3" t="s">
        <v>126</v>
      </c>
      <c r="O1389" s="3" t="s">
        <v>143</v>
      </c>
      <c r="P1389" s="3" t="s">
        <v>143</v>
      </c>
      <c r="Q1389" s="3"/>
      <c r="R1389" s="3"/>
      <c r="S1389" s="3" t="s">
        <v>126</v>
      </c>
      <c r="T1389" s="10" t="s">
        <v>126</v>
      </c>
      <c r="U1389" s="10" t="b">
        <v>0</v>
      </c>
      <c r="V1389" s="10" t="b">
        <v>0</v>
      </c>
      <c r="W1389" s="25"/>
      <c r="X1389" s="11"/>
      <c r="Y1389" s="26"/>
      <c r="Z1389" s="12" t="s">
        <v>387</v>
      </c>
      <c r="AA1389" s="51"/>
      <c r="AB1389" s="4"/>
      <c r="AC1389" t="str">
        <f t="shared" si="106"/>
        <v>NO</v>
      </c>
      <c r="AD1389" t="str">
        <f t="shared" si="107"/>
        <v/>
      </c>
      <c r="AE1389" t="str">
        <f t="shared" si="108"/>
        <v>+Cartridge</v>
      </c>
      <c r="AF1389" t="str">
        <f t="shared" si="109"/>
        <v>+Cartridge</v>
      </c>
    </row>
    <row r="1390" spans="1:32" x14ac:dyDescent="0.25">
      <c r="A1390" s="13" t="str">
        <f t="shared" si="105"/>
        <v>78150-2</v>
      </c>
      <c r="B1390" s="50">
        <v>78150</v>
      </c>
      <c r="C1390" s="51" t="s">
        <v>3295</v>
      </c>
      <c r="D1390" s="50">
        <v>2</v>
      </c>
      <c r="E1390" s="52">
        <v>1</v>
      </c>
      <c r="F1390" s="53" t="s">
        <v>18</v>
      </c>
      <c r="G1390" s="53">
        <v>43497</v>
      </c>
      <c r="H1390" s="54">
        <v>1</v>
      </c>
      <c r="I1390" s="52">
        <v>7</v>
      </c>
      <c r="J1390" s="51" t="s">
        <v>31</v>
      </c>
      <c r="K1390" s="51" t="s">
        <v>208</v>
      </c>
      <c r="L1390" s="51" t="b">
        <v>0</v>
      </c>
      <c r="M1390" s="13" t="s">
        <v>126</v>
      </c>
      <c r="N1390" s="13" t="s">
        <v>126</v>
      </c>
      <c r="O1390" s="13" t="s">
        <v>143</v>
      </c>
      <c r="P1390" s="13" t="s">
        <v>143</v>
      </c>
      <c r="Q1390" s="13"/>
      <c r="R1390" s="13"/>
      <c r="S1390" s="13" t="s">
        <v>126</v>
      </c>
      <c r="T1390" s="15" t="s">
        <v>126</v>
      </c>
      <c r="U1390" s="15" t="b">
        <v>0</v>
      </c>
      <c r="V1390" s="15" t="b">
        <v>0</v>
      </c>
      <c r="W1390" s="23"/>
      <c r="X1390" s="16"/>
      <c r="Y1390" s="24"/>
      <c r="Z1390" s="17" t="s">
        <v>387</v>
      </c>
      <c r="AA1390" s="51"/>
      <c r="AB1390" s="4"/>
      <c r="AC1390" t="str">
        <f t="shared" si="106"/>
        <v>NO</v>
      </c>
      <c r="AD1390" t="str">
        <f t="shared" si="107"/>
        <v/>
      </c>
      <c r="AE1390" t="str">
        <f t="shared" si="108"/>
        <v>+Cartridge</v>
      </c>
      <c r="AF1390" t="str">
        <f t="shared" si="109"/>
        <v>+Cartridge</v>
      </c>
    </row>
    <row r="1391" spans="1:32" x14ac:dyDescent="0.25">
      <c r="A1391" s="3" t="str">
        <f t="shared" si="105"/>
        <v>78150-3</v>
      </c>
      <c r="B1391" s="50">
        <v>78150</v>
      </c>
      <c r="C1391" s="51" t="s">
        <v>3296</v>
      </c>
      <c r="D1391" s="50">
        <v>3</v>
      </c>
      <c r="E1391" s="52">
        <v>1</v>
      </c>
      <c r="F1391" s="53" t="s">
        <v>18</v>
      </c>
      <c r="G1391" s="53">
        <v>43497</v>
      </c>
      <c r="H1391" s="54">
        <v>1</v>
      </c>
      <c r="I1391" s="52">
        <v>7</v>
      </c>
      <c r="J1391" s="51" t="s">
        <v>31</v>
      </c>
      <c r="K1391" s="51"/>
      <c r="L1391" s="51" t="b">
        <v>0</v>
      </c>
      <c r="M1391" s="3" t="s">
        <v>126</v>
      </c>
      <c r="N1391" s="3" t="s">
        <v>126</v>
      </c>
      <c r="O1391" s="3" t="s">
        <v>143</v>
      </c>
      <c r="P1391" s="3" t="s">
        <v>143</v>
      </c>
      <c r="Q1391" s="3"/>
      <c r="R1391" s="3"/>
      <c r="S1391" s="3" t="s">
        <v>126</v>
      </c>
      <c r="T1391" s="10" t="s">
        <v>126</v>
      </c>
      <c r="U1391" s="10" t="b">
        <v>0</v>
      </c>
      <c r="V1391" s="10" t="b">
        <v>0</v>
      </c>
      <c r="W1391" s="25"/>
      <c r="X1391" s="11"/>
      <c r="Y1391" s="26"/>
      <c r="Z1391" s="12" t="s">
        <v>387</v>
      </c>
      <c r="AA1391" s="51"/>
      <c r="AB1391" s="4"/>
      <c r="AC1391" t="str">
        <f t="shared" si="106"/>
        <v>NO</v>
      </c>
      <c r="AD1391" t="str">
        <f t="shared" si="107"/>
        <v/>
      </c>
      <c r="AE1391" t="str">
        <f t="shared" si="108"/>
        <v>+Cartridge</v>
      </c>
      <c r="AF1391" t="str">
        <f t="shared" si="109"/>
        <v>+Cartridge</v>
      </c>
    </row>
    <row r="1392" spans="1:32" x14ac:dyDescent="0.25">
      <c r="A1392" s="13" t="str">
        <f t="shared" si="105"/>
        <v>78165-1</v>
      </c>
      <c r="B1392" s="50">
        <v>78165</v>
      </c>
      <c r="C1392" s="51" t="s">
        <v>3119</v>
      </c>
      <c r="D1392" s="50">
        <v>1</v>
      </c>
      <c r="E1392" s="52">
        <v>1</v>
      </c>
      <c r="F1392" s="53" t="s">
        <v>18</v>
      </c>
      <c r="G1392" s="53">
        <v>43508</v>
      </c>
      <c r="H1392" s="54">
        <v>9</v>
      </c>
      <c r="I1392" s="52">
        <v>7</v>
      </c>
      <c r="J1392" s="51" t="s">
        <v>20</v>
      </c>
      <c r="K1392" s="51"/>
      <c r="L1392" s="51" t="b">
        <v>0</v>
      </c>
      <c r="M1392" s="13" t="s">
        <v>126</v>
      </c>
      <c r="N1392" s="13"/>
      <c r="O1392" s="13"/>
      <c r="P1392" s="13"/>
      <c r="Q1392" s="13"/>
      <c r="R1392" s="13"/>
      <c r="S1392" s="13" t="s">
        <v>126</v>
      </c>
      <c r="T1392" s="15" t="s">
        <v>125</v>
      </c>
      <c r="U1392" s="15" t="b">
        <v>0</v>
      </c>
      <c r="V1392" s="15" t="b">
        <v>0</v>
      </c>
      <c r="W1392" s="23"/>
      <c r="X1392" s="16"/>
      <c r="Y1392" s="24"/>
      <c r="Z1392" s="17"/>
      <c r="AA1392" s="51"/>
      <c r="AB1392" s="4"/>
      <c r="AC1392" t="str">
        <f t="shared" si="106"/>
        <v>NO</v>
      </c>
      <c r="AD1392" t="str">
        <f t="shared" si="107"/>
        <v>Material</v>
      </c>
      <c r="AE1392" t="str">
        <f t="shared" si="108"/>
        <v>+Cartridge</v>
      </c>
      <c r="AF1392" t="str">
        <f t="shared" si="109"/>
        <v>Material+Cartridge</v>
      </c>
    </row>
    <row r="1393" spans="1:32" x14ac:dyDescent="0.25">
      <c r="A1393" s="3" t="str">
        <f t="shared" si="105"/>
        <v>78165-2</v>
      </c>
      <c r="B1393" s="50">
        <v>78165</v>
      </c>
      <c r="C1393" s="51" t="s">
        <v>287</v>
      </c>
      <c r="D1393" s="50">
        <v>2</v>
      </c>
      <c r="E1393" s="52">
        <v>1</v>
      </c>
      <c r="F1393" s="53" t="s">
        <v>18</v>
      </c>
      <c r="G1393" s="53">
        <v>43508</v>
      </c>
      <c r="H1393" s="54">
        <v>9</v>
      </c>
      <c r="I1393" s="52">
        <v>7</v>
      </c>
      <c r="J1393" s="51" t="s">
        <v>20</v>
      </c>
      <c r="K1393" s="51"/>
      <c r="L1393" s="51" t="b">
        <v>0</v>
      </c>
      <c r="M1393" s="3" t="s">
        <v>126</v>
      </c>
      <c r="N1393" s="3"/>
      <c r="O1393" s="3"/>
      <c r="P1393" s="3"/>
      <c r="Q1393" s="3"/>
      <c r="R1393" s="3"/>
      <c r="S1393" s="3" t="s">
        <v>126</v>
      </c>
      <c r="T1393" s="10" t="s">
        <v>125</v>
      </c>
      <c r="U1393" s="10" t="b">
        <v>0</v>
      </c>
      <c r="V1393" s="10" t="b">
        <v>0</v>
      </c>
      <c r="W1393" s="25"/>
      <c r="X1393" s="11"/>
      <c r="Y1393" s="26"/>
      <c r="Z1393" s="12"/>
      <c r="AA1393" s="51"/>
      <c r="AB1393" s="4"/>
      <c r="AC1393" t="str">
        <f t="shared" si="106"/>
        <v>NO</v>
      </c>
      <c r="AD1393" t="str">
        <f t="shared" si="107"/>
        <v>Material</v>
      </c>
      <c r="AE1393" t="str">
        <f t="shared" si="108"/>
        <v>+Cartridge</v>
      </c>
      <c r="AF1393" t="str">
        <f t="shared" si="109"/>
        <v>Material+Cartridge</v>
      </c>
    </row>
    <row r="1394" spans="1:32" x14ac:dyDescent="0.25">
      <c r="A1394" s="13" t="str">
        <f t="shared" si="105"/>
        <v>78165-3</v>
      </c>
      <c r="B1394" s="50">
        <v>78165</v>
      </c>
      <c r="C1394" s="51" t="s">
        <v>153</v>
      </c>
      <c r="D1394" s="50">
        <v>3</v>
      </c>
      <c r="E1394" s="52">
        <v>1</v>
      </c>
      <c r="F1394" s="53" t="s">
        <v>18</v>
      </c>
      <c r="G1394" s="53">
        <v>43508</v>
      </c>
      <c r="H1394" s="54">
        <v>1</v>
      </c>
      <c r="I1394" s="52">
        <v>10</v>
      </c>
      <c r="J1394" s="51" t="s">
        <v>20</v>
      </c>
      <c r="K1394" s="51"/>
      <c r="L1394" s="51" t="b">
        <v>0</v>
      </c>
      <c r="M1394" s="13"/>
      <c r="N1394" s="13"/>
      <c r="O1394" s="13"/>
      <c r="P1394" s="13"/>
      <c r="Q1394" s="13" t="s">
        <v>125</v>
      </c>
      <c r="R1394" s="13"/>
      <c r="S1394" s="13" t="s">
        <v>126</v>
      </c>
      <c r="T1394" s="15" t="s">
        <v>125</v>
      </c>
      <c r="U1394" s="15" t="b">
        <v>0</v>
      </c>
      <c r="V1394" s="15" t="b">
        <v>0</v>
      </c>
      <c r="W1394" s="23"/>
      <c r="X1394" s="16"/>
      <c r="Y1394" s="24">
        <v>43500</v>
      </c>
      <c r="Z1394" s="17"/>
      <c r="AA1394" s="51"/>
      <c r="AB1394" s="4"/>
      <c r="AC1394" t="str">
        <f t="shared" si="106"/>
        <v>NO</v>
      </c>
      <c r="AD1394" t="str">
        <f t="shared" si="107"/>
        <v>Material</v>
      </c>
      <c r="AE1394" t="str">
        <f t="shared" si="108"/>
        <v/>
      </c>
      <c r="AF1394" t="str">
        <f t="shared" si="109"/>
        <v>Material</v>
      </c>
    </row>
    <row r="1395" spans="1:32" x14ac:dyDescent="0.25">
      <c r="A1395" s="3" t="str">
        <f t="shared" si="105"/>
        <v>78165-4</v>
      </c>
      <c r="B1395" s="50">
        <v>78165</v>
      </c>
      <c r="C1395" s="51" t="s">
        <v>153</v>
      </c>
      <c r="D1395" s="50">
        <v>4</v>
      </c>
      <c r="E1395" s="52">
        <v>1</v>
      </c>
      <c r="F1395" s="53" t="s">
        <v>18</v>
      </c>
      <c r="G1395" s="53">
        <v>43508</v>
      </c>
      <c r="H1395" s="54">
        <v>1</v>
      </c>
      <c r="I1395" s="52">
        <v>10</v>
      </c>
      <c r="J1395" s="51" t="s">
        <v>20</v>
      </c>
      <c r="K1395" s="51"/>
      <c r="L1395" s="51" t="b">
        <v>0</v>
      </c>
      <c r="M1395" s="3"/>
      <c r="N1395" s="3"/>
      <c r="O1395" s="3"/>
      <c r="P1395" s="3"/>
      <c r="Q1395" s="3" t="s">
        <v>125</v>
      </c>
      <c r="R1395" s="3"/>
      <c r="S1395" s="3" t="s">
        <v>126</v>
      </c>
      <c r="T1395" s="10" t="s">
        <v>125</v>
      </c>
      <c r="U1395" s="10" t="b">
        <v>0</v>
      </c>
      <c r="V1395" s="10" t="b">
        <v>0</v>
      </c>
      <c r="W1395" s="25"/>
      <c r="X1395" s="11"/>
      <c r="Y1395" s="26">
        <v>43500</v>
      </c>
      <c r="Z1395" s="12"/>
      <c r="AA1395" s="51"/>
      <c r="AB1395" s="4"/>
      <c r="AC1395" t="str">
        <f t="shared" si="106"/>
        <v>NO</v>
      </c>
      <c r="AD1395" t="str">
        <f t="shared" si="107"/>
        <v>Material</v>
      </c>
      <c r="AE1395" t="str">
        <f t="shared" si="108"/>
        <v/>
      </c>
      <c r="AF1395" t="str">
        <f t="shared" si="109"/>
        <v>Material</v>
      </c>
    </row>
    <row r="1396" spans="1:32" x14ac:dyDescent="0.25">
      <c r="A1396" s="13" t="str">
        <f t="shared" si="105"/>
        <v>78165-5</v>
      </c>
      <c r="B1396" s="50">
        <v>78165</v>
      </c>
      <c r="C1396" s="51" t="s">
        <v>153</v>
      </c>
      <c r="D1396" s="50">
        <v>5</v>
      </c>
      <c r="E1396" s="52">
        <v>1</v>
      </c>
      <c r="F1396" s="53" t="s">
        <v>18</v>
      </c>
      <c r="G1396" s="53">
        <v>43508</v>
      </c>
      <c r="H1396" s="54">
        <v>1</v>
      </c>
      <c r="I1396" s="52">
        <v>10</v>
      </c>
      <c r="J1396" s="51" t="s">
        <v>20</v>
      </c>
      <c r="K1396" s="51"/>
      <c r="L1396" s="51" t="b">
        <v>0</v>
      </c>
      <c r="M1396" s="13"/>
      <c r="N1396" s="13"/>
      <c r="O1396" s="13"/>
      <c r="P1396" s="13"/>
      <c r="Q1396" s="13" t="s">
        <v>125</v>
      </c>
      <c r="R1396" s="13"/>
      <c r="S1396" s="13" t="s">
        <v>126</v>
      </c>
      <c r="T1396" s="15" t="s">
        <v>125</v>
      </c>
      <c r="U1396" s="15" t="b">
        <v>0</v>
      </c>
      <c r="V1396" s="15" t="b">
        <v>0</v>
      </c>
      <c r="W1396" s="23"/>
      <c r="X1396" s="16"/>
      <c r="Y1396" s="24">
        <v>43500</v>
      </c>
      <c r="Z1396" s="17"/>
      <c r="AA1396" s="51"/>
      <c r="AB1396" s="4"/>
      <c r="AC1396" t="str">
        <f t="shared" si="106"/>
        <v>NO</v>
      </c>
      <c r="AD1396" t="str">
        <f t="shared" si="107"/>
        <v>Material</v>
      </c>
      <c r="AE1396" t="str">
        <f t="shared" si="108"/>
        <v/>
      </c>
      <c r="AF1396" t="str">
        <f t="shared" si="109"/>
        <v>Material</v>
      </c>
    </row>
    <row r="1397" spans="1:32" x14ac:dyDescent="0.25">
      <c r="A1397" s="3" t="str">
        <f t="shared" si="105"/>
        <v>78165-6</v>
      </c>
      <c r="B1397" s="50">
        <v>78165</v>
      </c>
      <c r="C1397" s="51" t="s">
        <v>153</v>
      </c>
      <c r="D1397" s="50">
        <v>6</v>
      </c>
      <c r="E1397" s="52">
        <v>1</v>
      </c>
      <c r="F1397" s="53" t="s">
        <v>18</v>
      </c>
      <c r="G1397" s="53">
        <v>43508</v>
      </c>
      <c r="H1397" s="54">
        <v>1</v>
      </c>
      <c r="I1397" s="52">
        <v>10</v>
      </c>
      <c r="J1397" s="51" t="s">
        <v>20</v>
      </c>
      <c r="K1397" s="51"/>
      <c r="L1397" s="51" t="b">
        <v>0</v>
      </c>
      <c r="M1397" s="3"/>
      <c r="N1397" s="3"/>
      <c r="O1397" s="3"/>
      <c r="P1397" s="3"/>
      <c r="Q1397" s="3" t="s">
        <v>125</v>
      </c>
      <c r="R1397" s="3"/>
      <c r="S1397" s="3" t="s">
        <v>126</v>
      </c>
      <c r="T1397" s="10" t="s">
        <v>125</v>
      </c>
      <c r="U1397" s="10" t="b">
        <v>0</v>
      </c>
      <c r="V1397" s="10" t="b">
        <v>0</v>
      </c>
      <c r="W1397" s="25"/>
      <c r="X1397" s="11"/>
      <c r="Y1397" s="26">
        <v>43500</v>
      </c>
      <c r="Z1397" s="12"/>
      <c r="AA1397" s="51"/>
      <c r="AB1397" s="4"/>
      <c r="AC1397" t="str">
        <f t="shared" si="106"/>
        <v>NO</v>
      </c>
      <c r="AD1397" t="str">
        <f t="shared" si="107"/>
        <v>Material</v>
      </c>
      <c r="AE1397" t="str">
        <f t="shared" si="108"/>
        <v/>
      </c>
      <c r="AF1397" t="str">
        <f t="shared" si="109"/>
        <v>Material</v>
      </c>
    </row>
    <row r="1398" spans="1:32" x14ac:dyDescent="0.25">
      <c r="A1398" s="13" t="str">
        <f t="shared" si="105"/>
        <v>78165-7</v>
      </c>
      <c r="B1398" s="50">
        <v>78165</v>
      </c>
      <c r="C1398" s="51" t="s">
        <v>293</v>
      </c>
      <c r="D1398" s="50">
        <v>7</v>
      </c>
      <c r="E1398" s="52">
        <v>1</v>
      </c>
      <c r="F1398" s="53" t="s">
        <v>18</v>
      </c>
      <c r="G1398" s="53">
        <v>43508</v>
      </c>
      <c r="H1398" s="54">
        <v>1</v>
      </c>
      <c r="I1398" s="52">
        <v>7</v>
      </c>
      <c r="J1398" s="51" t="s">
        <v>20</v>
      </c>
      <c r="K1398" s="51"/>
      <c r="L1398" s="51" t="b">
        <v>0</v>
      </c>
      <c r="M1398" s="13" t="s">
        <v>126</v>
      </c>
      <c r="N1398" s="13"/>
      <c r="O1398" s="13"/>
      <c r="P1398" s="13" t="s">
        <v>143</v>
      </c>
      <c r="Q1398" s="13"/>
      <c r="R1398" s="13"/>
      <c r="S1398" s="13" t="s">
        <v>126</v>
      </c>
      <c r="T1398" s="15" t="s">
        <v>125</v>
      </c>
      <c r="U1398" s="15" t="b">
        <v>0</v>
      </c>
      <c r="V1398" s="15" t="b">
        <v>0</v>
      </c>
      <c r="W1398" s="23"/>
      <c r="X1398" s="16"/>
      <c r="Y1398" s="24"/>
      <c r="Z1398" s="17"/>
      <c r="AA1398" s="51"/>
      <c r="AB1398" s="4"/>
      <c r="AC1398" t="str">
        <f t="shared" si="106"/>
        <v>NO</v>
      </c>
      <c r="AD1398" t="str">
        <f t="shared" si="107"/>
        <v>Material</v>
      </c>
      <c r="AE1398" t="str">
        <f t="shared" si="108"/>
        <v>+Cartridge</v>
      </c>
      <c r="AF1398" t="str">
        <f t="shared" si="109"/>
        <v>Material+Cartridge</v>
      </c>
    </row>
    <row r="1399" spans="1:32" x14ac:dyDescent="0.25">
      <c r="A1399" s="3" t="str">
        <f t="shared" si="105"/>
        <v>78170-1</v>
      </c>
      <c r="B1399" s="50">
        <v>78170</v>
      </c>
      <c r="C1399" s="51" t="s">
        <v>193</v>
      </c>
      <c r="D1399" s="50">
        <v>1</v>
      </c>
      <c r="E1399" s="52">
        <v>1</v>
      </c>
      <c r="F1399" s="53" t="s">
        <v>18</v>
      </c>
      <c r="G1399" s="53">
        <v>43502</v>
      </c>
      <c r="H1399" s="54">
        <v>10</v>
      </c>
      <c r="I1399" s="52">
        <v>4</v>
      </c>
      <c r="J1399" s="51" t="s">
        <v>20</v>
      </c>
      <c r="K1399" s="51"/>
      <c r="L1399" s="51" t="b">
        <v>0</v>
      </c>
      <c r="M1399" s="3"/>
      <c r="N1399" s="3"/>
      <c r="O1399" s="3"/>
      <c r="P1399" s="3"/>
      <c r="Q1399" s="3"/>
      <c r="R1399" s="3"/>
      <c r="S1399" s="3"/>
      <c r="T1399" s="10" t="s">
        <v>125</v>
      </c>
      <c r="U1399" s="10" t="b">
        <v>0</v>
      </c>
      <c r="V1399" s="10" t="b">
        <v>0</v>
      </c>
      <c r="W1399" s="25"/>
      <c r="X1399" s="11"/>
      <c r="Y1399" s="26"/>
      <c r="Z1399" s="12" t="s">
        <v>195</v>
      </c>
      <c r="AA1399" s="51"/>
      <c r="AB1399" s="4"/>
      <c r="AC1399" t="str">
        <f t="shared" si="106"/>
        <v>NO</v>
      </c>
      <c r="AD1399" t="str">
        <f t="shared" si="107"/>
        <v>Material</v>
      </c>
      <c r="AE1399" t="str">
        <f t="shared" si="108"/>
        <v>+Cartridge</v>
      </c>
      <c r="AF1399" t="str">
        <f t="shared" si="109"/>
        <v>Material+Cartridge</v>
      </c>
    </row>
    <row r="1400" spans="1:32" x14ac:dyDescent="0.25">
      <c r="A1400" s="13" t="str">
        <f t="shared" si="105"/>
        <v>78170-2</v>
      </c>
      <c r="B1400" s="50">
        <v>78170</v>
      </c>
      <c r="C1400" s="51" t="s">
        <v>3297</v>
      </c>
      <c r="D1400" s="50">
        <v>2</v>
      </c>
      <c r="E1400" s="52">
        <v>1</v>
      </c>
      <c r="F1400" s="53" t="s">
        <v>18</v>
      </c>
      <c r="G1400" s="53">
        <v>43502</v>
      </c>
      <c r="H1400" s="54">
        <v>5</v>
      </c>
      <c r="I1400" s="52">
        <v>4</v>
      </c>
      <c r="J1400" s="51" t="s">
        <v>20</v>
      </c>
      <c r="K1400" s="51"/>
      <c r="L1400" s="51" t="b">
        <v>0</v>
      </c>
      <c r="M1400" s="13"/>
      <c r="N1400" s="13"/>
      <c r="O1400" s="13"/>
      <c r="P1400" s="13"/>
      <c r="Q1400" s="13"/>
      <c r="R1400" s="13"/>
      <c r="S1400" s="13"/>
      <c r="T1400" s="15" t="s">
        <v>125</v>
      </c>
      <c r="U1400" s="15" t="b">
        <v>0</v>
      </c>
      <c r="V1400" s="15" t="b">
        <v>0</v>
      </c>
      <c r="W1400" s="23"/>
      <c r="X1400" s="16"/>
      <c r="Y1400" s="24"/>
      <c r="Z1400" s="24" t="s">
        <v>195</v>
      </c>
      <c r="AA1400" s="51"/>
      <c r="AB1400" s="4"/>
      <c r="AC1400" t="str">
        <f t="shared" si="106"/>
        <v>NO</v>
      </c>
      <c r="AD1400" t="str">
        <f t="shared" si="107"/>
        <v>Material</v>
      </c>
      <c r="AE1400" t="str">
        <f t="shared" si="108"/>
        <v>+Cartridge</v>
      </c>
      <c r="AF1400" t="str">
        <f t="shared" si="109"/>
        <v>Material+Cartridge</v>
      </c>
    </row>
    <row r="1401" spans="1:32" x14ac:dyDescent="0.25">
      <c r="A1401" s="3" t="str">
        <f t="shared" si="105"/>
        <v>78171-1</v>
      </c>
      <c r="B1401" s="50">
        <v>78171</v>
      </c>
      <c r="C1401" s="51" t="s">
        <v>3298</v>
      </c>
      <c r="D1401" s="50">
        <v>1</v>
      </c>
      <c r="E1401" s="52">
        <v>1</v>
      </c>
      <c r="F1401" s="53" t="s">
        <v>18</v>
      </c>
      <c r="G1401" s="53">
        <v>43504</v>
      </c>
      <c r="H1401" s="54">
        <v>1</v>
      </c>
      <c r="I1401" s="52">
        <v>12</v>
      </c>
      <c r="J1401" s="51" t="s">
        <v>31</v>
      </c>
      <c r="K1401" s="51"/>
      <c r="L1401" s="51" t="b">
        <v>0</v>
      </c>
      <c r="M1401" s="3" t="s">
        <v>126</v>
      </c>
      <c r="N1401" s="3"/>
      <c r="O1401" s="3" t="s">
        <v>143</v>
      </c>
      <c r="P1401" s="3" t="s">
        <v>143</v>
      </c>
      <c r="Q1401" s="3"/>
      <c r="R1401" s="3"/>
      <c r="S1401" s="3" t="s">
        <v>126</v>
      </c>
      <c r="T1401" s="10" t="s">
        <v>125</v>
      </c>
      <c r="U1401" s="10" t="b">
        <v>1</v>
      </c>
      <c r="V1401" s="10" t="b">
        <v>0</v>
      </c>
      <c r="W1401" s="25">
        <v>43499.558969907404</v>
      </c>
      <c r="X1401" s="11"/>
      <c r="Y1401" s="26"/>
      <c r="Z1401" s="12" t="s">
        <v>236</v>
      </c>
      <c r="AA1401" s="51"/>
      <c r="AB1401" s="4"/>
      <c r="AC1401" t="str">
        <f t="shared" si="106"/>
        <v>NO</v>
      </c>
      <c r="AD1401" t="str">
        <f t="shared" si="107"/>
        <v>Material</v>
      </c>
      <c r="AE1401" t="str">
        <f t="shared" si="108"/>
        <v>+Cartridge</v>
      </c>
      <c r="AF1401" t="str">
        <f t="shared" si="109"/>
        <v>Material+Cartridge</v>
      </c>
    </row>
    <row r="1402" spans="1:32" x14ac:dyDescent="0.25">
      <c r="A1402" s="13" t="str">
        <f t="shared" si="105"/>
        <v>78174-10</v>
      </c>
      <c r="B1402" s="50">
        <v>78174</v>
      </c>
      <c r="C1402" s="51" t="s">
        <v>382</v>
      </c>
      <c r="D1402" s="50">
        <v>10</v>
      </c>
      <c r="E1402" s="52">
        <v>1</v>
      </c>
      <c r="F1402" s="53" t="s">
        <v>18</v>
      </c>
      <c r="G1402" s="53">
        <v>43516</v>
      </c>
      <c r="H1402" s="54">
        <v>1</v>
      </c>
      <c r="I1402" s="52">
        <v>7</v>
      </c>
      <c r="J1402" s="51" t="s">
        <v>27</v>
      </c>
      <c r="K1402" s="51"/>
      <c r="L1402" s="51" t="b">
        <v>0</v>
      </c>
      <c r="M1402" s="13"/>
      <c r="N1402" s="13"/>
      <c r="O1402" s="13"/>
      <c r="P1402" s="13"/>
      <c r="Q1402" s="13"/>
      <c r="R1402" s="13"/>
      <c r="S1402" s="13"/>
      <c r="T1402" s="15" t="s">
        <v>130</v>
      </c>
      <c r="U1402" s="15" t="b">
        <v>0</v>
      </c>
      <c r="V1402" s="15" t="b">
        <v>0</v>
      </c>
      <c r="W1402" s="23"/>
      <c r="X1402" s="16"/>
      <c r="Y1402" s="24"/>
      <c r="Z1402" s="17"/>
      <c r="AA1402" s="51"/>
      <c r="AB1402" s="4"/>
      <c r="AC1402" t="str">
        <f t="shared" si="106"/>
        <v>NO</v>
      </c>
      <c r="AD1402" t="str">
        <f t="shared" si="107"/>
        <v>Material</v>
      </c>
      <c r="AE1402" t="str">
        <f t="shared" si="108"/>
        <v>+Cartridge</v>
      </c>
      <c r="AF1402" t="str">
        <f t="shared" si="109"/>
        <v>Material+Cartridge</v>
      </c>
    </row>
    <row r="1403" spans="1:32" x14ac:dyDescent="0.25">
      <c r="A1403" s="3" t="str">
        <f t="shared" si="105"/>
        <v>78174-1</v>
      </c>
      <c r="B1403" s="50">
        <v>78174</v>
      </c>
      <c r="C1403" s="51" t="s">
        <v>3299</v>
      </c>
      <c r="D1403" s="50">
        <v>1</v>
      </c>
      <c r="E1403" s="52">
        <v>1</v>
      </c>
      <c r="F1403" s="53" t="s">
        <v>18</v>
      </c>
      <c r="G1403" s="53">
        <v>43516</v>
      </c>
      <c r="H1403" s="54">
        <v>8</v>
      </c>
      <c r="I1403" s="52">
        <v>7</v>
      </c>
      <c r="J1403" s="51" t="s">
        <v>27</v>
      </c>
      <c r="K1403" s="51"/>
      <c r="L1403" s="51" t="b">
        <v>0</v>
      </c>
      <c r="M1403" s="3"/>
      <c r="N1403" s="3"/>
      <c r="O1403" s="3"/>
      <c r="P1403" s="3"/>
      <c r="Q1403" s="3"/>
      <c r="R1403" s="3"/>
      <c r="S1403" s="3"/>
      <c r="T1403" s="10" t="s">
        <v>130</v>
      </c>
      <c r="U1403" s="10" t="b">
        <v>0</v>
      </c>
      <c r="V1403" s="10" t="b">
        <v>0</v>
      </c>
      <c r="W1403" s="25"/>
      <c r="X1403" s="11"/>
      <c r="Y1403" s="26"/>
      <c r="Z1403" s="12"/>
      <c r="AA1403" s="51"/>
      <c r="AB1403" s="4"/>
      <c r="AC1403" t="str">
        <f t="shared" si="106"/>
        <v>NO</v>
      </c>
      <c r="AD1403" t="str">
        <f t="shared" si="107"/>
        <v>Material</v>
      </c>
      <c r="AE1403" t="str">
        <f t="shared" si="108"/>
        <v>+Cartridge</v>
      </c>
      <c r="AF1403" t="str">
        <f t="shared" si="109"/>
        <v>Material+Cartridge</v>
      </c>
    </row>
    <row r="1404" spans="1:32" x14ac:dyDescent="0.25">
      <c r="A1404" s="13" t="str">
        <f t="shared" si="105"/>
        <v>78174-11</v>
      </c>
      <c r="B1404" s="50">
        <v>78174</v>
      </c>
      <c r="C1404" s="51" t="s">
        <v>382</v>
      </c>
      <c r="D1404" s="50">
        <v>11</v>
      </c>
      <c r="E1404" s="52">
        <v>1</v>
      </c>
      <c r="F1404" s="53" t="s">
        <v>18</v>
      </c>
      <c r="G1404" s="53">
        <v>43516</v>
      </c>
      <c r="H1404" s="54">
        <v>1</v>
      </c>
      <c r="I1404" s="52">
        <v>7</v>
      </c>
      <c r="J1404" s="51" t="s">
        <v>27</v>
      </c>
      <c r="K1404" s="51"/>
      <c r="L1404" s="51" t="b">
        <v>0</v>
      </c>
      <c r="M1404" s="13"/>
      <c r="N1404" s="13"/>
      <c r="O1404" s="13"/>
      <c r="P1404" s="13"/>
      <c r="Q1404" s="13"/>
      <c r="R1404" s="13"/>
      <c r="S1404" s="13"/>
      <c r="T1404" s="15" t="s">
        <v>130</v>
      </c>
      <c r="U1404" s="15" t="b">
        <v>0</v>
      </c>
      <c r="V1404" s="15" t="b">
        <v>0</v>
      </c>
      <c r="W1404" s="23"/>
      <c r="X1404" s="16"/>
      <c r="Y1404" s="24"/>
      <c r="Z1404" s="17"/>
      <c r="AA1404" s="51"/>
      <c r="AB1404" s="4"/>
      <c r="AC1404" t="str">
        <f t="shared" si="106"/>
        <v>NO</v>
      </c>
      <c r="AD1404" t="str">
        <f t="shared" si="107"/>
        <v>Material</v>
      </c>
      <c r="AE1404" t="str">
        <f t="shared" si="108"/>
        <v>+Cartridge</v>
      </c>
      <c r="AF1404" t="str">
        <f t="shared" si="109"/>
        <v>Material+Cartridge</v>
      </c>
    </row>
    <row r="1405" spans="1:32" x14ac:dyDescent="0.25">
      <c r="A1405" s="3" t="str">
        <f t="shared" si="105"/>
        <v>78174-12</v>
      </c>
      <c r="B1405" s="50">
        <v>78174</v>
      </c>
      <c r="C1405" s="51" t="s">
        <v>402</v>
      </c>
      <c r="D1405" s="50">
        <v>12</v>
      </c>
      <c r="E1405" s="52">
        <v>1</v>
      </c>
      <c r="F1405" s="53" t="s">
        <v>18</v>
      </c>
      <c r="G1405" s="53">
        <v>43516</v>
      </c>
      <c r="H1405" s="54">
        <v>1</v>
      </c>
      <c r="I1405" s="52">
        <v>7</v>
      </c>
      <c r="J1405" s="51" t="s">
        <v>27</v>
      </c>
      <c r="K1405" s="51"/>
      <c r="L1405" s="51" t="b">
        <v>0</v>
      </c>
      <c r="M1405" s="3"/>
      <c r="N1405" s="3"/>
      <c r="O1405" s="3"/>
      <c r="P1405" s="3"/>
      <c r="Q1405" s="3"/>
      <c r="R1405" s="3"/>
      <c r="S1405" s="3"/>
      <c r="T1405" s="10" t="s">
        <v>130</v>
      </c>
      <c r="U1405" s="10" t="b">
        <v>0</v>
      </c>
      <c r="V1405" s="10" t="b">
        <v>0</v>
      </c>
      <c r="W1405" s="25"/>
      <c r="X1405" s="11"/>
      <c r="Y1405" s="26"/>
      <c r="Z1405" s="12"/>
      <c r="AA1405" s="51"/>
      <c r="AB1405" s="4"/>
      <c r="AC1405" t="str">
        <f t="shared" si="106"/>
        <v>NO</v>
      </c>
      <c r="AD1405" t="str">
        <f t="shared" si="107"/>
        <v>Material</v>
      </c>
      <c r="AE1405" t="str">
        <f t="shared" si="108"/>
        <v>+Cartridge</v>
      </c>
      <c r="AF1405" t="str">
        <f t="shared" si="109"/>
        <v>Material+Cartridge</v>
      </c>
    </row>
    <row r="1406" spans="1:32" x14ac:dyDescent="0.25">
      <c r="A1406" s="13" t="str">
        <f t="shared" si="105"/>
        <v>78174-13</v>
      </c>
      <c r="B1406" s="50">
        <v>78174</v>
      </c>
      <c r="C1406" s="51" t="s">
        <v>157</v>
      </c>
      <c r="D1406" s="50">
        <v>13</v>
      </c>
      <c r="E1406" s="52">
        <v>1</v>
      </c>
      <c r="F1406" s="53" t="s">
        <v>18</v>
      </c>
      <c r="G1406" s="53">
        <v>43516</v>
      </c>
      <c r="H1406" s="54">
        <v>4</v>
      </c>
      <c r="I1406" s="52">
        <v>7</v>
      </c>
      <c r="J1406" s="51" t="s">
        <v>27</v>
      </c>
      <c r="K1406" s="51"/>
      <c r="L1406" s="51" t="b">
        <v>0</v>
      </c>
      <c r="M1406" s="13"/>
      <c r="N1406" s="13"/>
      <c r="O1406" s="13"/>
      <c r="P1406" s="13"/>
      <c r="Q1406" s="13"/>
      <c r="R1406" s="13"/>
      <c r="S1406" s="13"/>
      <c r="T1406" s="15" t="s">
        <v>125</v>
      </c>
      <c r="U1406" s="15" t="b">
        <v>0</v>
      </c>
      <c r="V1406" s="15" t="b">
        <v>0</v>
      </c>
      <c r="W1406" s="23"/>
      <c r="X1406" s="16"/>
      <c r="Y1406" s="24"/>
      <c r="Z1406" s="17"/>
      <c r="AA1406" s="51"/>
      <c r="AB1406" s="4"/>
      <c r="AC1406" t="str">
        <f t="shared" si="106"/>
        <v>NO</v>
      </c>
      <c r="AD1406" t="str">
        <f t="shared" si="107"/>
        <v>Material</v>
      </c>
      <c r="AE1406" t="str">
        <f t="shared" si="108"/>
        <v>+Cartridge</v>
      </c>
      <c r="AF1406" t="str">
        <f t="shared" si="109"/>
        <v>Material+Cartridge</v>
      </c>
    </row>
    <row r="1407" spans="1:32" x14ac:dyDescent="0.25">
      <c r="A1407" s="3" t="str">
        <f t="shared" si="105"/>
        <v>78174-14</v>
      </c>
      <c r="B1407" s="50">
        <v>78174</v>
      </c>
      <c r="C1407" s="51" t="s">
        <v>307</v>
      </c>
      <c r="D1407" s="50">
        <v>14</v>
      </c>
      <c r="E1407" s="52">
        <v>1</v>
      </c>
      <c r="F1407" s="53" t="s">
        <v>18</v>
      </c>
      <c r="G1407" s="53">
        <v>43516</v>
      </c>
      <c r="H1407" s="54">
        <v>4</v>
      </c>
      <c r="I1407" s="52">
        <v>7</v>
      </c>
      <c r="J1407" s="51" t="s">
        <v>27</v>
      </c>
      <c r="K1407" s="51"/>
      <c r="L1407" s="51" t="b">
        <v>0</v>
      </c>
      <c r="M1407" s="3"/>
      <c r="N1407" s="3"/>
      <c r="O1407" s="3"/>
      <c r="P1407" s="3"/>
      <c r="Q1407" s="3"/>
      <c r="R1407" s="3"/>
      <c r="S1407" s="3"/>
      <c r="T1407" s="10" t="s">
        <v>125</v>
      </c>
      <c r="U1407" s="10" t="b">
        <v>0</v>
      </c>
      <c r="V1407" s="10" t="b">
        <v>0</v>
      </c>
      <c r="W1407" s="25"/>
      <c r="X1407" s="11"/>
      <c r="Y1407" s="26"/>
      <c r="Z1407" s="26"/>
      <c r="AA1407" s="51"/>
      <c r="AB1407" s="4"/>
      <c r="AC1407" t="str">
        <f t="shared" si="106"/>
        <v>NO</v>
      </c>
      <c r="AD1407" t="str">
        <f t="shared" si="107"/>
        <v>Material</v>
      </c>
      <c r="AE1407" t="str">
        <f t="shared" si="108"/>
        <v>+Cartridge</v>
      </c>
      <c r="AF1407" t="str">
        <f t="shared" si="109"/>
        <v>Material+Cartridge</v>
      </c>
    </row>
    <row r="1408" spans="1:32" x14ac:dyDescent="0.25">
      <c r="A1408" s="13" t="str">
        <f t="shared" si="105"/>
        <v>78174-15</v>
      </c>
      <c r="B1408" s="50">
        <v>78174</v>
      </c>
      <c r="C1408" s="51" t="s">
        <v>307</v>
      </c>
      <c r="D1408" s="50">
        <v>15</v>
      </c>
      <c r="E1408" s="52">
        <v>1</v>
      </c>
      <c r="F1408" s="53" t="s">
        <v>18</v>
      </c>
      <c r="G1408" s="53">
        <v>43516</v>
      </c>
      <c r="H1408" s="54">
        <v>4</v>
      </c>
      <c r="I1408" s="52">
        <v>7</v>
      </c>
      <c r="J1408" s="51" t="s">
        <v>27</v>
      </c>
      <c r="K1408" s="51"/>
      <c r="L1408" s="51" t="b">
        <v>0</v>
      </c>
      <c r="M1408" s="13"/>
      <c r="N1408" s="13"/>
      <c r="O1408" s="13"/>
      <c r="P1408" s="13"/>
      <c r="Q1408" s="13"/>
      <c r="R1408" s="13"/>
      <c r="S1408" s="13"/>
      <c r="T1408" s="15" t="s">
        <v>130</v>
      </c>
      <c r="U1408" s="15" t="b">
        <v>0</v>
      </c>
      <c r="V1408" s="15" t="b">
        <v>0</v>
      </c>
      <c r="W1408" s="23"/>
      <c r="X1408" s="16"/>
      <c r="Y1408" s="24"/>
      <c r="Z1408" s="24"/>
      <c r="AA1408" s="51"/>
      <c r="AB1408" s="4"/>
      <c r="AC1408" t="str">
        <f t="shared" si="106"/>
        <v>NO</v>
      </c>
      <c r="AD1408" t="str">
        <f t="shared" si="107"/>
        <v>Material</v>
      </c>
      <c r="AE1408" t="str">
        <f t="shared" si="108"/>
        <v>+Cartridge</v>
      </c>
      <c r="AF1408" t="str">
        <f t="shared" si="109"/>
        <v>Material+Cartridge</v>
      </c>
    </row>
    <row r="1409" spans="1:32" x14ac:dyDescent="0.25">
      <c r="A1409" s="3" t="str">
        <f t="shared" ref="A1409:A1472" si="110">_xlfn.CONCAT(B1409,"-",D1409)</f>
        <v>78174-16</v>
      </c>
      <c r="B1409" s="50">
        <v>78174</v>
      </c>
      <c r="C1409" s="51" t="s">
        <v>307</v>
      </c>
      <c r="D1409" s="50">
        <v>16</v>
      </c>
      <c r="E1409" s="52">
        <v>1</v>
      </c>
      <c r="F1409" s="53" t="s">
        <v>18</v>
      </c>
      <c r="G1409" s="53">
        <v>43516</v>
      </c>
      <c r="H1409" s="54">
        <v>4</v>
      </c>
      <c r="I1409" s="52">
        <v>7</v>
      </c>
      <c r="J1409" s="51" t="s">
        <v>27</v>
      </c>
      <c r="K1409" s="51"/>
      <c r="L1409" s="51" t="b">
        <v>0</v>
      </c>
      <c r="M1409" s="3"/>
      <c r="N1409" s="3"/>
      <c r="O1409" s="3"/>
      <c r="P1409" s="3"/>
      <c r="Q1409" s="3"/>
      <c r="R1409" s="3"/>
      <c r="S1409" s="3"/>
      <c r="T1409" s="10" t="s">
        <v>130</v>
      </c>
      <c r="U1409" s="10" t="b">
        <v>0</v>
      </c>
      <c r="V1409" s="10" t="b">
        <v>0</v>
      </c>
      <c r="W1409" s="25"/>
      <c r="X1409" s="11"/>
      <c r="Y1409" s="26"/>
      <c r="Z1409" s="26"/>
      <c r="AA1409" s="51"/>
      <c r="AB1409" s="4"/>
      <c r="AC1409" t="str">
        <f t="shared" si="106"/>
        <v>NO</v>
      </c>
      <c r="AD1409" t="str">
        <f t="shared" si="107"/>
        <v>Material</v>
      </c>
      <c r="AE1409" t="str">
        <f t="shared" si="108"/>
        <v>+Cartridge</v>
      </c>
      <c r="AF1409" t="str">
        <f t="shared" si="109"/>
        <v>Material+Cartridge</v>
      </c>
    </row>
    <row r="1410" spans="1:32" x14ac:dyDescent="0.25">
      <c r="A1410" s="13" t="str">
        <f t="shared" si="110"/>
        <v>78174-17</v>
      </c>
      <c r="B1410" s="50">
        <v>78174</v>
      </c>
      <c r="C1410" s="51" t="s">
        <v>307</v>
      </c>
      <c r="D1410" s="50">
        <v>17</v>
      </c>
      <c r="E1410" s="52">
        <v>1</v>
      </c>
      <c r="F1410" s="53" t="s">
        <v>18</v>
      </c>
      <c r="G1410" s="53">
        <v>43516</v>
      </c>
      <c r="H1410" s="54">
        <v>4</v>
      </c>
      <c r="I1410" s="52">
        <v>7</v>
      </c>
      <c r="J1410" s="51" t="s">
        <v>27</v>
      </c>
      <c r="K1410" s="51"/>
      <c r="L1410" s="51" t="b">
        <v>0</v>
      </c>
      <c r="M1410" s="13"/>
      <c r="N1410" s="13"/>
      <c r="O1410" s="13"/>
      <c r="P1410" s="13"/>
      <c r="Q1410" s="13"/>
      <c r="R1410" s="13"/>
      <c r="S1410" s="13"/>
      <c r="T1410" s="15" t="s">
        <v>130</v>
      </c>
      <c r="U1410" s="15" t="b">
        <v>0</v>
      </c>
      <c r="V1410" s="15" t="b">
        <v>0</v>
      </c>
      <c r="W1410" s="23"/>
      <c r="X1410" s="16"/>
      <c r="Y1410" s="24"/>
      <c r="Z1410" s="17"/>
      <c r="AA1410" s="51"/>
      <c r="AB1410" s="4"/>
      <c r="AC1410" t="str">
        <f t="shared" ref="AC1410:AC1473" si="111">IF(AND(OR(N1410="yes",N1410="NA"),OR(P1410="yes",P1410="NA",P1410="Done"),OR(Q1410="yes",Q1410="NA")),"OK","NO")</f>
        <v>NO</v>
      </c>
      <c r="AD1410" t="str">
        <f t="shared" ref="AD1410:AD1473" si="112">IF(OR(N1410="",N1410="NO"),"Material","")</f>
        <v>Material</v>
      </c>
      <c r="AE1410" t="str">
        <f t="shared" ref="AE1410:AE1473" si="113">IF(OR(Q1410="",Q1410="NO"),"+Cartridge","")</f>
        <v>+Cartridge</v>
      </c>
      <c r="AF1410" t="str">
        <f t="shared" ref="AF1410:AF1473" si="114">_xlfn.CONCAT(AD1410,AE1410)</f>
        <v>Material+Cartridge</v>
      </c>
    </row>
    <row r="1411" spans="1:32" x14ac:dyDescent="0.25">
      <c r="A1411" s="3" t="str">
        <f t="shared" si="110"/>
        <v>78174-18</v>
      </c>
      <c r="B1411" s="50">
        <v>78174</v>
      </c>
      <c r="C1411" s="51" t="s">
        <v>3300</v>
      </c>
      <c r="D1411" s="50">
        <v>18</v>
      </c>
      <c r="E1411" s="52">
        <v>1</v>
      </c>
      <c r="F1411" s="53" t="s">
        <v>18</v>
      </c>
      <c r="G1411" s="53">
        <v>43516</v>
      </c>
      <c r="H1411" s="54">
        <v>1</v>
      </c>
      <c r="I1411" s="52">
        <v>7</v>
      </c>
      <c r="J1411" s="51" t="s">
        <v>27</v>
      </c>
      <c r="K1411" s="51"/>
      <c r="L1411" s="51" t="b">
        <v>0</v>
      </c>
      <c r="M1411" s="3"/>
      <c r="N1411" s="3"/>
      <c r="O1411" s="3"/>
      <c r="P1411" s="3"/>
      <c r="Q1411" s="3"/>
      <c r="R1411" s="3"/>
      <c r="S1411" s="3"/>
      <c r="T1411" s="10" t="s">
        <v>125</v>
      </c>
      <c r="U1411" s="10" t="b">
        <v>0</v>
      </c>
      <c r="V1411" s="10" t="b">
        <v>0</v>
      </c>
      <c r="W1411" s="25"/>
      <c r="X1411" s="11"/>
      <c r="Y1411" s="26"/>
      <c r="Z1411" s="26"/>
      <c r="AA1411" s="51"/>
      <c r="AB1411" s="4"/>
      <c r="AC1411" t="str">
        <f t="shared" si="111"/>
        <v>NO</v>
      </c>
      <c r="AD1411" t="str">
        <f t="shared" si="112"/>
        <v>Material</v>
      </c>
      <c r="AE1411" t="str">
        <f t="shared" si="113"/>
        <v>+Cartridge</v>
      </c>
      <c r="AF1411" t="str">
        <f t="shared" si="114"/>
        <v>Material+Cartridge</v>
      </c>
    </row>
    <row r="1412" spans="1:32" x14ac:dyDescent="0.25">
      <c r="A1412" s="13" t="str">
        <f t="shared" si="110"/>
        <v>78174-19</v>
      </c>
      <c r="B1412" s="50">
        <v>78174</v>
      </c>
      <c r="C1412" s="51" t="s">
        <v>3301</v>
      </c>
      <c r="D1412" s="50">
        <v>19</v>
      </c>
      <c r="E1412" s="52">
        <v>1</v>
      </c>
      <c r="F1412" s="53" t="s">
        <v>18</v>
      </c>
      <c r="G1412" s="53">
        <v>43516</v>
      </c>
      <c r="H1412" s="54">
        <v>6</v>
      </c>
      <c r="I1412" s="52">
        <v>7</v>
      </c>
      <c r="J1412" s="51" t="s">
        <v>27</v>
      </c>
      <c r="K1412" s="51"/>
      <c r="L1412" s="51" t="b">
        <v>0</v>
      </c>
      <c r="M1412" s="13"/>
      <c r="N1412" s="13"/>
      <c r="O1412" s="13"/>
      <c r="P1412" s="13"/>
      <c r="Q1412" s="13"/>
      <c r="R1412" s="13"/>
      <c r="S1412" s="13"/>
      <c r="T1412" s="15" t="s">
        <v>125</v>
      </c>
      <c r="U1412" s="15" t="b">
        <v>0</v>
      </c>
      <c r="V1412" s="15" t="b">
        <v>0</v>
      </c>
      <c r="W1412" s="23"/>
      <c r="X1412" s="16"/>
      <c r="Y1412" s="24"/>
      <c r="Z1412" s="17"/>
      <c r="AA1412" s="51"/>
      <c r="AB1412" s="4"/>
      <c r="AC1412" t="str">
        <f t="shared" si="111"/>
        <v>NO</v>
      </c>
      <c r="AD1412" t="str">
        <f t="shared" si="112"/>
        <v>Material</v>
      </c>
      <c r="AE1412" t="str">
        <f t="shared" si="113"/>
        <v>+Cartridge</v>
      </c>
      <c r="AF1412" t="str">
        <f t="shared" si="114"/>
        <v>Material+Cartridge</v>
      </c>
    </row>
    <row r="1413" spans="1:32" x14ac:dyDescent="0.25">
      <c r="A1413" s="3" t="str">
        <f t="shared" si="110"/>
        <v>78174-20</v>
      </c>
      <c r="B1413" s="50">
        <v>78174</v>
      </c>
      <c r="C1413" s="51" t="s">
        <v>265</v>
      </c>
      <c r="D1413" s="50">
        <v>20</v>
      </c>
      <c r="E1413" s="52">
        <v>1</v>
      </c>
      <c r="F1413" s="53" t="s">
        <v>18</v>
      </c>
      <c r="G1413" s="53">
        <v>43516</v>
      </c>
      <c r="H1413" s="54">
        <v>1</v>
      </c>
      <c r="I1413" s="52">
        <v>7</v>
      </c>
      <c r="J1413" s="51" t="s">
        <v>27</v>
      </c>
      <c r="K1413" s="51"/>
      <c r="L1413" s="51" t="b">
        <v>0</v>
      </c>
      <c r="M1413" s="3"/>
      <c r="N1413" s="3"/>
      <c r="O1413" s="3"/>
      <c r="P1413" s="3"/>
      <c r="Q1413" s="3" t="s">
        <v>125</v>
      </c>
      <c r="R1413" s="3"/>
      <c r="S1413" s="3"/>
      <c r="T1413" s="10" t="s">
        <v>125</v>
      </c>
      <c r="U1413" s="10" t="b">
        <v>0</v>
      </c>
      <c r="V1413" s="10" t="b">
        <v>0</v>
      </c>
      <c r="W1413" s="25"/>
      <c r="X1413" s="11"/>
      <c r="Y1413" s="26"/>
      <c r="Z1413" s="26"/>
      <c r="AA1413" s="51"/>
      <c r="AB1413" s="4"/>
      <c r="AC1413" t="str">
        <f t="shared" si="111"/>
        <v>NO</v>
      </c>
      <c r="AD1413" t="str">
        <f t="shared" si="112"/>
        <v>Material</v>
      </c>
      <c r="AE1413" t="str">
        <f t="shared" si="113"/>
        <v/>
      </c>
      <c r="AF1413" t="str">
        <f t="shared" si="114"/>
        <v>Material</v>
      </c>
    </row>
    <row r="1414" spans="1:32" x14ac:dyDescent="0.25">
      <c r="A1414" s="13" t="str">
        <f t="shared" si="110"/>
        <v>78174-2</v>
      </c>
      <c r="B1414" s="50">
        <v>78174</v>
      </c>
      <c r="C1414" s="51" t="s">
        <v>428</v>
      </c>
      <c r="D1414" s="50">
        <v>2</v>
      </c>
      <c r="E1414" s="52">
        <v>1</v>
      </c>
      <c r="F1414" s="53" t="s">
        <v>18</v>
      </c>
      <c r="G1414" s="53">
        <v>43516</v>
      </c>
      <c r="H1414" s="54">
        <v>1</v>
      </c>
      <c r="I1414" s="52">
        <v>7</v>
      </c>
      <c r="J1414" s="51" t="s">
        <v>27</v>
      </c>
      <c r="K1414" s="51"/>
      <c r="L1414" s="51" t="b">
        <v>0</v>
      </c>
      <c r="M1414" s="13"/>
      <c r="N1414" s="13"/>
      <c r="O1414" s="13"/>
      <c r="P1414" s="13"/>
      <c r="Q1414" s="13" t="s">
        <v>125</v>
      </c>
      <c r="R1414" s="13"/>
      <c r="S1414" s="13"/>
      <c r="T1414" s="15" t="s">
        <v>125</v>
      </c>
      <c r="U1414" s="15" t="b">
        <v>0</v>
      </c>
      <c r="V1414" s="15" t="b">
        <v>0</v>
      </c>
      <c r="W1414" s="23"/>
      <c r="X1414" s="16"/>
      <c r="Y1414" s="24"/>
      <c r="Z1414" s="17"/>
      <c r="AA1414" s="51"/>
      <c r="AB1414" s="4"/>
      <c r="AC1414" t="str">
        <f t="shared" si="111"/>
        <v>NO</v>
      </c>
      <c r="AD1414" t="str">
        <f t="shared" si="112"/>
        <v>Material</v>
      </c>
      <c r="AE1414" t="str">
        <f t="shared" si="113"/>
        <v/>
      </c>
      <c r="AF1414" t="str">
        <f t="shared" si="114"/>
        <v>Material</v>
      </c>
    </row>
    <row r="1415" spans="1:32" x14ac:dyDescent="0.25">
      <c r="A1415" s="3" t="str">
        <f t="shared" si="110"/>
        <v>78174-21</v>
      </c>
      <c r="B1415" s="50">
        <v>78174</v>
      </c>
      <c r="C1415" s="51" t="s">
        <v>265</v>
      </c>
      <c r="D1415" s="50">
        <v>21</v>
      </c>
      <c r="E1415" s="52">
        <v>1</v>
      </c>
      <c r="F1415" s="53" t="s">
        <v>18</v>
      </c>
      <c r="G1415" s="53">
        <v>43516</v>
      </c>
      <c r="H1415" s="54">
        <v>1</v>
      </c>
      <c r="I1415" s="52">
        <v>7</v>
      </c>
      <c r="J1415" s="51" t="s">
        <v>27</v>
      </c>
      <c r="K1415" s="51"/>
      <c r="L1415" s="51" t="b">
        <v>0</v>
      </c>
      <c r="M1415" s="3"/>
      <c r="N1415" s="3"/>
      <c r="O1415" s="3"/>
      <c r="P1415" s="3"/>
      <c r="Q1415" s="3" t="s">
        <v>125</v>
      </c>
      <c r="R1415" s="3"/>
      <c r="S1415" s="3"/>
      <c r="T1415" s="10" t="s">
        <v>125</v>
      </c>
      <c r="U1415" s="10" t="b">
        <v>0</v>
      </c>
      <c r="V1415" s="10" t="b">
        <v>0</v>
      </c>
      <c r="W1415" s="25"/>
      <c r="X1415" s="11"/>
      <c r="Y1415" s="26"/>
      <c r="Z1415" s="12"/>
      <c r="AA1415" s="51"/>
      <c r="AB1415" s="4"/>
      <c r="AC1415" t="str">
        <f t="shared" si="111"/>
        <v>NO</v>
      </c>
      <c r="AD1415" t="str">
        <f t="shared" si="112"/>
        <v>Material</v>
      </c>
      <c r="AE1415" t="str">
        <f t="shared" si="113"/>
        <v/>
      </c>
      <c r="AF1415" t="str">
        <f t="shared" si="114"/>
        <v>Material</v>
      </c>
    </row>
    <row r="1416" spans="1:32" x14ac:dyDescent="0.25">
      <c r="A1416" s="13" t="str">
        <f t="shared" si="110"/>
        <v>78174-22</v>
      </c>
      <c r="B1416" s="50">
        <v>78174</v>
      </c>
      <c r="C1416" s="51" t="s">
        <v>265</v>
      </c>
      <c r="D1416" s="50">
        <v>22</v>
      </c>
      <c r="E1416" s="52">
        <v>1</v>
      </c>
      <c r="F1416" s="53" t="s">
        <v>18</v>
      </c>
      <c r="G1416" s="53">
        <v>43516</v>
      </c>
      <c r="H1416" s="54">
        <v>1</v>
      </c>
      <c r="I1416" s="52">
        <v>7</v>
      </c>
      <c r="J1416" s="51" t="s">
        <v>27</v>
      </c>
      <c r="K1416" s="51"/>
      <c r="L1416" s="51" t="b">
        <v>0</v>
      </c>
      <c r="M1416" s="13"/>
      <c r="N1416" s="13"/>
      <c r="O1416" s="13"/>
      <c r="P1416" s="13"/>
      <c r="Q1416" s="13" t="s">
        <v>125</v>
      </c>
      <c r="R1416" s="13"/>
      <c r="S1416" s="13"/>
      <c r="T1416" s="15" t="s">
        <v>125</v>
      </c>
      <c r="U1416" s="15" t="b">
        <v>0</v>
      </c>
      <c r="V1416" s="15" t="b">
        <v>0</v>
      </c>
      <c r="W1416" s="23"/>
      <c r="X1416" s="16"/>
      <c r="Y1416" s="24"/>
      <c r="Z1416" s="17"/>
      <c r="AA1416" s="51"/>
      <c r="AB1416" s="4"/>
      <c r="AC1416" t="str">
        <f t="shared" si="111"/>
        <v>NO</v>
      </c>
      <c r="AD1416" t="str">
        <f t="shared" si="112"/>
        <v>Material</v>
      </c>
      <c r="AE1416" t="str">
        <f t="shared" si="113"/>
        <v/>
      </c>
      <c r="AF1416" t="str">
        <f t="shared" si="114"/>
        <v>Material</v>
      </c>
    </row>
    <row r="1417" spans="1:32" x14ac:dyDescent="0.25">
      <c r="A1417" s="3" t="str">
        <f t="shared" si="110"/>
        <v>78174-23</v>
      </c>
      <c r="B1417" s="50">
        <v>78174</v>
      </c>
      <c r="C1417" s="51" t="s">
        <v>3302</v>
      </c>
      <c r="D1417" s="50">
        <v>23</v>
      </c>
      <c r="E1417" s="52">
        <v>1</v>
      </c>
      <c r="F1417" s="53" t="s">
        <v>18</v>
      </c>
      <c r="G1417" s="53">
        <v>43516</v>
      </c>
      <c r="H1417" s="54">
        <v>1</v>
      </c>
      <c r="I1417" s="52">
        <v>7</v>
      </c>
      <c r="J1417" s="51" t="s">
        <v>27</v>
      </c>
      <c r="K1417" s="51"/>
      <c r="L1417" s="51" t="b">
        <v>0</v>
      </c>
      <c r="M1417" s="3"/>
      <c r="N1417" s="3"/>
      <c r="O1417" s="3"/>
      <c r="P1417" s="3"/>
      <c r="Q1417" s="3"/>
      <c r="R1417" s="3"/>
      <c r="S1417" s="3"/>
      <c r="T1417" s="10" t="s">
        <v>130</v>
      </c>
      <c r="U1417" s="10" t="b">
        <v>0</v>
      </c>
      <c r="V1417" s="10" t="b">
        <v>0</v>
      </c>
      <c r="W1417" s="25"/>
      <c r="X1417" s="11"/>
      <c r="Y1417" s="26"/>
      <c r="Z1417" s="12"/>
      <c r="AA1417" s="51"/>
      <c r="AB1417" s="4"/>
      <c r="AC1417" t="str">
        <f t="shared" si="111"/>
        <v>NO</v>
      </c>
      <c r="AD1417" t="str">
        <f t="shared" si="112"/>
        <v>Material</v>
      </c>
      <c r="AE1417" t="str">
        <f t="shared" si="113"/>
        <v>+Cartridge</v>
      </c>
      <c r="AF1417" t="str">
        <f t="shared" si="114"/>
        <v>Material+Cartridge</v>
      </c>
    </row>
    <row r="1418" spans="1:32" x14ac:dyDescent="0.25">
      <c r="A1418" s="13" t="str">
        <f t="shared" si="110"/>
        <v>78174-24</v>
      </c>
      <c r="B1418" s="50">
        <v>78174</v>
      </c>
      <c r="C1418" s="51" t="s">
        <v>3303</v>
      </c>
      <c r="D1418" s="50">
        <v>24</v>
      </c>
      <c r="E1418" s="52">
        <v>1</v>
      </c>
      <c r="F1418" s="53" t="s">
        <v>18</v>
      </c>
      <c r="G1418" s="53">
        <v>43516</v>
      </c>
      <c r="H1418" s="54">
        <v>1</v>
      </c>
      <c r="I1418" s="52">
        <v>7</v>
      </c>
      <c r="J1418" s="51" t="s">
        <v>27</v>
      </c>
      <c r="K1418" s="51"/>
      <c r="L1418" s="51" t="b">
        <v>0</v>
      </c>
      <c r="M1418" s="13"/>
      <c r="N1418" s="13"/>
      <c r="O1418" s="13"/>
      <c r="P1418" s="13"/>
      <c r="Q1418" s="13"/>
      <c r="R1418" s="13"/>
      <c r="S1418" s="13"/>
      <c r="T1418" s="15" t="s">
        <v>130</v>
      </c>
      <c r="U1418" s="15" t="b">
        <v>0</v>
      </c>
      <c r="V1418" s="15" t="b">
        <v>0</v>
      </c>
      <c r="W1418" s="23"/>
      <c r="X1418" s="16"/>
      <c r="Y1418" s="24"/>
      <c r="Z1418" s="17"/>
      <c r="AA1418" s="51"/>
      <c r="AB1418" s="4"/>
      <c r="AC1418" t="str">
        <f t="shared" si="111"/>
        <v>NO</v>
      </c>
      <c r="AD1418" t="str">
        <f t="shared" si="112"/>
        <v>Material</v>
      </c>
      <c r="AE1418" t="str">
        <f t="shared" si="113"/>
        <v>+Cartridge</v>
      </c>
      <c r="AF1418" t="str">
        <f t="shared" si="114"/>
        <v>Material+Cartridge</v>
      </c>
    </row>
    <row r="1419" spans="1:32" x14ac:dyDescent="0.25">
      <c r="A1419" s="3" t="str">
        <f t="shared" si="110"/>
        <v>78174-25</v>
      </c>
      <c r="B1419" s="50">
        <v>78174</v>
      </c>
      <c r="C1419" s="51" t="s">
        <v>428</v>
      </c>
      <c r="D1419" s="50">
        <v>25</v>
      </c>
      <c r="E1419" s="52">
        <v>1</v>
      </c>
      <c r="F1419" s="53" t="s">
        <v>18</v>
      </c>
      <c r="G1419" s="53">
        <v>43516</v>
      </c>
      <c r="H1419" s="54">
        <v>1</v>
      </c>
      <c r="I1419" s="52">
        <v>7</v>
      </c>
      <c r="J1419" s="51" t="s">
        <v>27</v>
      </c>
      <c r="K1419" s="51"/>
      <c r="L1419" s="51" t="b">
        <v>0</v>
      </c>
      <c r="M1419" s="3"/>
      <c r="N1419" s="3"/>
      <c r="O1419" s="3"/>
      <c r="P1419" s="3"/>
      <c r="Q1419" s="3" t="s">
        <v>125</v>
      </c>
      <c r="R1419" s="3"/>
      <c r="S1419" s="3"/>
      <c r="T1419" s="10" t="s">
        <v>125</v>
      </c>
      <c r="U1419" s="10" t="b">
        <v>0</v>
      </c>
      <c r="V1419" s="10" t="b">
        <v>0</v>
      </c>
      <c r="W1419" s="25"/>
      <c r="X1419" s="11"/>
      <c r="Y1419" s="26"/>
      <c r="Z1419" s="12"/>
      <c r="AA1419" s="51"/>
      <c r="AB1419" s="4"/>
      <c r="AC1419" t="str">
        <f t="shared" si="111"/>
        <v>NO</v>
      </c>
      <c r="AD1419" t="str">
        <f t="shared" si="112"/>
        <v>Material</v>
      </c>
      <c r="AE1419" t="str">
        <f t="shared" si="113"/>
        <v/>
      </c>
      <c r="AF1419" t="str">
        <f t="shared" si="114"/>
        <v>Material</v>
      </c>
    </row>
    <row r="1420" spans="1:32" x14ac:dyDescent="0.25">
      <c r="A1420" s="13" t="str">
        <f t="shared" si="110"/>
        <v>78174-26</v>
      </c>
      <c r="B1420" s="50">
        <v>78174</v>
      </c>
      <c r="C1420" s="51" t="s">
        <v>428</v>
      </c>
      <c r="D1420" s="50">
        <v>26</v>
      </c>
      <c r="E1420" s="52">
        <v>1</v>
      </c>
      <c r="F1420" s="53" t="s">
        <v>18</v>
      </c>
      <c r="G1420" s="53">
        <v>43516</v>
      </c>
      <c r="H1420" s="54">
        <v>1</v>
      </c>
      <c r="I1420" s="52">
        <v>7</v>
      </c>
      <c r="J1420" s="51" t="s">
        <v>27</v>
      </c>
      <c r="K1420" s="51"/>
      <c r="L1420" s="51" t="b">
        <v>0</v>
      </c>
      <c r="M1420" s="13"/>
      <c r="N1420" s="13"/>
      <c r="O1420" s="13"/>
      <c r="P1420" s="13"/>
      <c r="Q1420" s="13" t="s">
        <v>125</v>
      </c>
      <c r="R1420" s="13"/>
      <c r="S1420" s="13"/>
      <c r="T1420" s="15" t="s">
        <v>125</v>
      </c>
      <c r="U1420" s="15" t="b">
        <v>0</v>
      </c>
      <c r="V1420" s="15" t="b">
        <v>0</v>
      </c>
      <c r="W1420" s="23"/>
      <c r="X1420" s="16"/>
      <c r="Y1420" s="24"/>
      <c r="Z1420" s="17"/>
      <c r="AA1420" s="51"/>
      <c r="AB1420" s="4"/>
      <c r="AC1420" t="str">
        <f t="shared" si="111"/>
        <v>NO</v>
      </c>
      <c r="AD1420" t="str">
        <f t="shared" si="112"/>
        <v>Material</v>
      </c>
      <c r="AE1420" t="str">
        <f t="shared" si="113"/>
        <v/>
      </c>
      <c r="AF1420" t="str">
        <f t="shared" si="114"/>
        <v>Material</v>
      </c>
    </row>
    <row r="1421" spans="1:32" x14ac:dyDescent="0.25">
      <c r="A1421" s="3" t="str">
        <f t="shared" si="110"/>
        <v>78174-27</v>
      </c>
      <c r="B1421" s="50">
        <v>78174</v>
      </c>
      <c r="C1421" s="51" t="s">
        <v>3300</v>
      </c>
      <c r="D1421" s="50">
        <v>27</v>
      </c>
      <c r="E1421" s="52">
        <v>1</v>
      </c>
      <c r="F1421" s="53" t="s">
        <v>18</v>
      </c>
      <c r="G1421" s="53">
        <v>43516</v>
      </c>
      <c r="H1421" s="54">
        <v>1</v>
      </c>
      <c r="I1421" s="52">
        <v>7</v>
      </c>
      <c r="J1421" s="51" t="s">
        <v>27</v>
      </c>
      <c r="K1421" s="51"/>
      <c r="L1421" s="51" t="b">
        <v>0</v>
      </c>
      <c r="M1421" s="3"/>
      <c r="N1421" s="3"/>
      <c r="O1421" s="3"/>
      <c r="P1421" s="3"/>
      <c r="Q1421" s="3"/>
      <c r="R1421" s="3"/>
      <c r="S1421" s="3"/>
      <c r="T1421" s="10" t="s">
        <v>125</v>
      </c>
      <c r="U1421" s="10" t="b">
        <v>0</v>
      </c>
      <c r="V1421" s="10" t="b">
        <v>0</v>
      </c>
      <c r="W1421" s="25"/>
      <c r="X1421" s="11"/>
      <c r="Y1421" s="26"/>
      <c r="Z1421" s="12"/>
      <c r="AA1421" s="51"/>
      <c r="AB1421" s="4"/>
      <c r="AC1421" t="str">
        <f t="shared" si="111"/>
        <v>NO</v>
      </c>
      <c r="AD1421" t="str">
        <f t="shared" si="112"/>
        <v>Material</v>
      </c>
      <c r="AE1421" t="str">
        <f t="shared" si="113"/>
        <v>+Cartridge</v>
      </c>
      <c r="AF1421" t="str">
        <f t="shared" si="114"/>
        <v>Material+Cartridge</v>
      </c>
    </row>
    <row r="1422" spans="1:32" x14ac:dyDescent="0.25">
      <c r="A1422" s="13" t="str">
        <f t="shared" si="110"/>
        <v>78174-29</v>
      </c>
      <c r="B1422" s="50">
        <v>78174</v>
      </c>
      <c r="C1422" s="51" t="s">
        <v>301</v>
      </c>
      <c r="D1422" s="50">
        <v>29</v>
      </c>
      <c r="E1422" s="52">
        <v>1</v>
      </c>
      <c r="F1422" s="53" t="s">
        <v>18</v>
      </c>
      <c r="G1422" s="53">
        <v>43516</v>
      </c>
      <c r="H1422" s="54">
        <v>1</v>
      </c>
      <c r="I1422" s="52">
        <v>7</v>
      </c>
      <c r="J1422" s="51" t="s">
        <v>27</v>
      </c>
      <c r="K1422" s="51"/>
      <c r="L1422" s="51" t="b">
        <v>0</v>
      </c>
      <c r="M1422" s="13"/>
      <c r="N1422" s="13"/>
      <c r="O1422" s="13"/>
      <c r="P1422" s="13"/>
      <c r="Q1422" s="13" t="s">
        <v>125</v>
      </c>
      <c r="R1422" s="13"/>
      <c r="S1422" s="13"/>
      <c r="T1422" s="15" t="s">
        <v>130</v>
      </c>
      <c r="U1422" s="15" t="b">
        <v>0</v>
      </c>
      <c r="V1422" s="15" t="b">
        <v>0</v>
      </c>
      <c r="W1422" s="23"/>
      <c r="X1422" s="16"/>
      <c r="Y1422" s="24"/>
      <c r="Z1422" s="17"/>
      <c r="AA1422" s="51"/>
      <c r="AB1422" s="4"/>
      <c r="AC1422" t="str">
        <f t="shared" si="111"/>
        <v>NO</v>
      </c>
      <c r="AD1422" t="str">
        <f t="shared" si="112"/>
        <v>Material</v>
      </c>
      <c r="AE1422" t="str">
        <f t="shared" si="113"/>
        <v/>
      </c>
      <c r="AF1422" t="str">
        <f t="shared" si="114"/>
        <v>Material</v>
      </c>
    </row>
    <row r="1423" spans="1:32" x14ac:dyDescent="0.25">
      <c r="A1423" s="3" t="str">
        <f t="shared" si="110"/>
        <v>78174-3</v>
      </c>
      <c r="B1423" s="50">
        <v>78174</v>
      </c>
      <c r="C1423" s="51" t="s">
        <v>3304</v>
      </c>
      <c r="D1423" s="50">
        <v>3</v>
      </c>
      <c r="E1423" s="52">
        <v>1</v>
      </c>
      <c r="F1423" s="53" t="s">
        <v>18</v>
      </c>
      <c r="G1423" s="53">
        <v>43516</v>
      </c>
      <c r="H1423" s="54">
        <v>1</v>
      </c>
      <c r="I1423" s="52">
        <v>7</v>
      </c>
      <c r="J1423" s="51" t="s">
        <v>27</v>
      </c>
      <c r="K1423" s="51"/>
      <c r="L1423" s="51" t="b">
        <v>0</v>
      </c>
      <c r="M1423" s="3"/>
      <c r="N1423" s="3"/>
      <c r="O1423" s="3"/>
      <c r="P1423" s="3"/>
      <c r="Q1423" s="3"/>
      <c r="R1423" s="3"/>
      <c r="S1423" s="3"/>
      <c r="T1423" s="10" t="s">
        <v>125</v>
      </c>
      <c r="U1423" s="10" t="b">
        <v>0</v>
      </c>
      <c r="V1423" s="10" t="b">
        <v>0</v>
      </c>
      <c r="W1423" s="25"/>
      <c r="X1423" s="11"/>
      <c r="Y1423" s="26"/>
      <c r="Z1423" s="12"/>
      <c r="AA1423" s="51"/>
      <c r="AB1423" s="4"/>
      <c r="AC1423" t="str">
        <f t="shared" si="111"/>
        <v>NO</v>
      </c>
      <c r="AD1423" t="str">
        <f t="shared" si="112"/>
        <v>Material</v>
      </c>
      <c r="AE1423" t="str">
        <f t="shared" si="113"/>
        <v>+Cartridge</v>
      </c>
      <c r="AF1423" t="str">
        <f t="shared" si="114"/>
        <v>Material+Cartridge</v>
      </c>
    </row>
    <row r="1424" spans="1:32" x14ac:dyDescent="0.25">
      <c r="A1424" s="13" t="str">
        <f t="shared" si="110"/>
        <v>78174-4</v>
      </c>
      <c r="B1424" s="50">
        <v>78174</v>
      </c>
      <c r="C1424" s="51" t="s">
        <v>427</v>
      </c>
      <c r="D1424" s="50">
        <v>4</v>
      </c>
      <c r="E1424" s="52">
        <v>1</v>
      </c>
      <c r="F1424" s="53" t="s">
        <v>18</v>
      </c>
      <c r="G1424" s="53">
        <v>43516</v>
      </c>
      <c r="H1424" s="54">
        <v>1</v>
      </c>
      <c r="I1424" s="52">
        <v>7</v>
      </c>
      <c r="J1424" s="51" t="s">
        <v>27</v>
      </c>
      <c r="K1424" s="51"/>
      <c r="L1424" s="51" t="b">
        <v>0</v>
      </c>
      <c r="M1424" s="13"/>
      <c r="N1424" s="13"/>
      <c r="O1424" s="13"/>
      <c r="P1424" s="13"/>
      <c r="Q1424" s="13"/>
      <c r="R1424" s="13"/>
      <c r="S1424" s="13"/>
      <c r="T1424" s="15" t="s">
        <v>125</v>
      </c>
      <c r="U1424" s="15" t="b">
        <v>0</v>
      </c>
      <c r="V1424" s="15" t="b">
        <v>0</v>
      </c>
      <c r="W1424" s="23"/>
      <c r="X1424" s="16"/>
      <c r="Y1424" s="24"/>
      <c r="Z1424" s="17"/>
      <c r="AA1424" s="51"/>
      <c r="AB1424" s="4"/>
      <c r="AC1424" t="str">
        <f t="shared" si="111"/>
        <v>NO</v>
      </c>
      <c r="AD1424" t="str">
        <f t="shared" si="112"/>
        <v>Material</v>
      </c>
      <c r="AE1424" t="str">
        <f t="shared" si="113"/>
        <v>+Cartridge</v>
      </c>
      <c r="AF1424" t="str">
        <f t="shared" si="114"/>
        <v>Material+Cartridge</v>
      </c>
    </row>
    <row r="1425" spans="1:32" x14ac:dyDescent="0.25">
      <c r="A1425" s="3" t="str">
        <f t="shared" si="110"/>
        <v>78174-5</v>
      </c>
      <c r="B1425" s="50">
        <v>78174</v>
      </c>
      <c r="C1425" s="51" t="s">
        <v>157</v>
      </c>
      <c r="D1425" s="50">
        <v>5</v>
      </c>
      <c r="E1425" s="52">
        <v>1</v>
      </c>
      <c r="F1425" s="53" t="s">
        <v>18</v>
      </c>
      <c r="G1425" s="53">
        <v>43516</v>
      </c>
      <c r="H1425" s="54">
        <v>1</v>
      </c>
      <c r="I1425" s="52">
        <v>7</v>
      </c>
      <c r="J1425" s="51" t="s">
        <v>27</v>
      </c>
      <c r="K1425" s="51"/>
      <c r="L1425" s="51" t="b">
        <v>0</v>
      </c>
      <c r="M1425" s="3"/>
      <c r="N1425" s="3"/>
      <c r="O1425" s="3"/>
      <c r="P1425" s="3"/>
      <c r="Q1425" s="3"/>
      <c r="R1425" s="3"/>
      <c r="S1425" s="3"/>
      <c r="T1425" s="10" t="s">
        <v>125</v>
      </c>
      <c r="U1425" s="10" t="b">
        <v>0</v>
      </c>
      <c r="V1425" s="10" t="b">
        <v>0</v>
      </c>
      <c r="W1425" s="25"/>
      <c r="X1425" s="11"/>
      <c r="Y1425" s="26"/>
      <c r="Z1425" s="12"/>
      <c r="AA1425" s="51"/>
      <c r="AB1425" s="4"/>
      <c r="AC1425" t="str">
        <f t="shared" si="111"/>
        <v>NO</v>
      </c>
      <c r="AD1425" t="str">
        <f t="shared" si="112"/>
        <v>Material</v>
      </c>
      <c r="AE1425" t="str">
        <f t="shared" si="113"/>
        <v>+Cartridge</v>
      </c>
      <c r="AF1425" t="str">
        <f t="shared" si="114"/>
        <v>Material+Cartridge</v>
      </c>
    </row>
    <row r="1426" spans="1:32" x14ac:dyDescent="0.25">
      <c r="A1426" s="13" t="str">
        <f t="shared" si="110"/>
        <v>78174-6</v>
      </c>
      <c r="B1426" s="50">
        <v>78174</v>
      </c>
      <c r="C1426" s="51" t="s">
        <v>3305</v>
      </c>
      <c r="D1426" s="50">
        <v>6</v>
      </c>
      <c r="E1426" s="52">
        <v>1</v>
      </c>
      <c r="F1426" s="53" t="s">
        <v>18</v>
      </c>
      <c r="G1426" s="53">
        <v>43516</v>
      </c>
      <c r="H1426" s="54">
        <v>2</v>
      </c>
      <c r="I1426" s="52">
        <v>7</v>
      </c>
      <c r="J1426" s="51" t="s">
        <v>27</v>
      </c>
      <c r="K1426" s="51"/>
      <c r="L1426" s="51" t="b">
        <v>0</v>
      </c>
      <c r="M1426" s="13"/>
      <c r="N1426" s="13"/>
      <c r="O1426" s="13"/>
      <c r="P1426" s="13"/>
      <c r="Q1426" s="13"/>
      <c r="R1426" s="13"/>
      <c r="S1426" s="13"/>
      <c r="T1426" s="15" t="s">
        <v>125</v>
      </c>
      <c r="U1426" s="15" t="b">
        <v>0</v>
      </c>
      <c r="V1426" s="15" t="b">
        <v>0</v>
      </c>
      <c r="W1426" s="23"/>
      <c r="X1426" s="16"/>
      <c r="Y1426" s="24"/>
      <c r="Z1426" s="17"/>
      <c r="AA1426" s="51"/>
      <c r="AB1426" s="4"/>
      <c r="AC1426" t="str">
        <f t="shared" si="111"/>
        <v>NO</v>
      </c>
      <c r="AD1426" t="str">
        <f t="shared" si="112"/>
        <v>Material</v>
      </c>
      <c r="AE1426" t="str">
        <f t="shared" si="113"/>
        <v>+Cartridge</v>
      </c>
      <c r="AF1426" t="str">
        <f t="shared" si="114"/>
        <v>Material+Cartridge</v>
      </c>
    </row>
    <row r="1427" spans="1:32" x14ac:dyDescent="0.25">
      <c r="A1427" s="3" t="str">
        <f t="shared" si="110"/>
        <v>78174-7</v>
      </c>
      <c r="B1427" s="50">
        <v>78174</v>
      </c>
      <c r="C1427" s="51" t="s">
        <v>427</v>
      </c>
      <c r="D1427" s="50">
        <v>7</v>
      </c>
      <c r="E1427" s="52">
        <v>1</v>
      </c>
      <c r="F1427" s="53" t="s">
        <v>18</v>
      </c>
      <c r="G1427" s="53">
        <v>43516</v>
      </c>
      <c r="H1427" s="54">
        <v>1</v>
      </c>
      <c r="I1427" s="52">
        <v>7</v>
      </c>
      <c r="J1427" s="51" t="s">
        <v>27</v>
      </c>
      <c r="K1427" s="51"/>
      <c r="L1427" s="51" t="b">
        <v>0</v>
      </c>
      <c r="M1427" s="3"/>
      <c r="N1427" s="3"/>
      <c r="O1427" s="3"/>
      <c r="P1427" s="3"/>
      <c r="Q1427" s="3"/>
      <c r="R1427" s="3"/>
      <c r="S1427" s="3"/>
      <c r="T1427" s="10" t="s">
        <v>125</v>
      </c>
      <c r="U1427" s="10" t="b">
        <v>0</v>
      </c>
      <c r="V1427" s="10" t="b">
        <v>0</v>
      </c>
      <c r="W1427" s="25"/>
      <c r="X1427" s="11"/>
      <c r="Y1427" s="26"/>
      <c r="Z1427" s="26"/>
      <c r="AA1427" s="51"/>
      <c r="AB1427" s="4"/>
      <c r="AC1427" t="str">
        <f t="shared" si="111"/>
        <v>NO</v>
      </c>
      <c r="AD1427" t="str">
        <f t="shared" si="112"/>
        <v>Material</v>
      </c>
      <c r="AE1427" t="str">
        <f t="shared" si="113"/>
        <v>+Cartridge</v>
      </c>
      <c r="AF1427" t="str">
        <f t="shared" si="114"/>
        <v>Material+Cartridge</v>
      </c>
    </row>
    <row r="1428" spans="1:32" x14ac:dyDescent="0.25">
      <c r="A1428" s="13" t="str">
        <f t="shared" si="110"/>
        <v>78177-1</v>
      </c>
      <c r="B1428" s="50">
        <v>78177</v>
      </c>
      <c r="C1428" s="51" t="s">
        <v>3306</v>
      </c>
      <c r="D1428" s="50">
        <v>1</v>
      </c>
      <c r="E1428" s="52">
        <v>1</v>
      </c>
      <c r="F1428" s="53" t="s">
        <v>19</v>
      </c>
      <c r="G1428" s="53">
        <v>43510</v>
      </c>
      <c r="H1428" s="54">
        <v>1</v>
      </c>
      <c r="I1428" s="52">
        <v>15</v>
      </c>
      <c r="J1428" s="51" t="s">
        <v>20</v>
      </c>
      <c r="K1428" s="51"/>
      <c r="L1428" s="51" t="b">
        <v>0</v>
      </c>
      <c r="M1428" s="13"/>
      <c r="N1428" s="13"/>
      <c r="O1428" s="13"/>
      <c r="P1428" s="13"/>
      <c r="Q1428" s="13"/>
      <c r="R1428" s="13"/>
      <c r="S1428" s="13"/>
      <c r="T1428" s="15" t="s">
        <v>125</v>
      </c>
      <c r="U1428" s="15" t="b">
        <v>0</v>
      </c>
      <c r="V1428" s="15" t="b">
        <v>0</v>
      </c>
      <c r="W1428" s="23"/>
      <c r="X1428" s="16"/>
      <c r="Y1428" s="24"/>
      <c r="Z1428" s="24"/>
      <c r="AA1428" s="51"/>
      <c r="AB1428" s="4"/>
      <c r="AC1428" t="str">
        <f t="shared" si="111"/>
        <v>NO</v>
      </c>
      <c r="AD1428" t="str">
        <f t="shared" si="112"/>
        <v>Material</v>
      </c>
      <c r="AE1428" t="str">
        <f t="shared" si="113"/>
        <v>+Cartridge</v>
      </c>
      <c r="AF1428" t="str">
        <f t="shared" si="114"/>
        <v>Material+Cartridge</v>
      </c>
    </row>
    <row r="1429" spans="1:32" x14ac:dyDescent="0.25">
      <c r="A1429" s="3" t="str">
        <f t="shared" si="110"/>
        <v>78177-2</v>
      </c>
      <c r="B1429" s="50">
        <v>78177</v>
      </c>
      <c r="C1429" s="51" t="s">
        <v>3307</v>
      </c>
      <c r="D1429" s="50">
        <v>2</v>
      </c>
      <c r="E1429" s="52">
        <v>1</v>
      </c>
      <c r="F1429" s="53" t="s">
        <v>19</v>
      </c>
      <c r="G1429" s="53">
        <v>43510</v>
      </c>
      <c r="H1429" s="54">
        <v>1</v>
      </c>
      <c r="I1429" s="52">
        <v>15</v>
      </c>
      <c r="J1429" s="51" t="s">
        <v>20</v>
      </c>
      <c r="K1429" s="51"/>
      <c r="L1429" s="51" t="b">
        <v>0</v>
      </c>
      <c r="M1429" s="3"/>
      <c r="N1429" s="3"/>
      <c r="O1429" s="3"/>
      <c r="P1429" s="3"/>
      <c r="Q1429" s="3"/>
      <c r="R1429" s="3"/>
      <c r="S1429" s="3"/>
      <c r="T1429" s="10" t="s">
        <v>125</v>
      </c>
      <c r="U1429" s="10" t="b">
        <v>0</v>
      </c>
      <c r="V1429" s="10" t="b">
        <v>0</v>
      </c>
      <c r="W1429" s="25"/>
      <c r="X1429" s="11"/>
      <c r="Y1429" s="26"/>
      <c r="Z1429" s="26"/>
      <c r="AA1429" s="51"/>
      <c r="AB1429" s="4"/>
      <c r="AC1429" t="str">
        <f t="shared" si="111"/>
        <v>NO</v>
      </c>
      <c r="AD1429" t="str">
        <f t="shared" si="112"/>
        <v>Material</v>
      </c>
      <c r="AE1429" t="str">
        <f t="shared" si="113"/>
        <v>+Cartridge</v>
      </c>
      <c r="AF1429" t="str">
        <f t="shared" si="114"/>
        <v>Material+Cartridge</v>
      </c>
    </row>
    <row r="1430" spans="1:32" x14ac:dyDescent="0.25">
      <c r="A1430" s="13" t="str">
        <f t="shared" si="110"/>
        <v>78177-3</v>
      </c>
      <c r="B1430" s="50">
        <v>78177</v>
      </c>
      <c r="C1430" s="51" t="s">
        <v>3308</v>
      </c>
      <c r="D1430" s="50">
        <v>3</v>
      </c>
      <c r="E1430" s="52">
        <v>1</v>
      </c>
      <c r="F1430" s="53" t="s">
        <v>19</v>
      </c>
      <c r="G1430" s="53">
        <v>43510</v>
      </c>
      <c r="H1430" s="54">
        <v>1</v>
      </c>
      <c r="I1430" s="52">
        <v>15</v>
      </c>
      <c r="J1430" s="51" t="s">
        <v>20</v>
      </c>
      <c r="K1430" s="51"/>
      <c r="L1430" s="51" t="b">
        <v>0</v>
      </c>
      <c r="M1430" s="13"/>
      <c r="N1430" s="13"/>
      <c r="O1430" s="13"/>
      <c r="P1430" s="13"/>
      <c r="Q1430" s="13"/>
      <c r="R1430" s="13"/>
      <c r="S1430" s="13"/>
      <c r="T1430" s="15" t="s">
        <v>125</v>
      </c>
      <c r="U1430" s="15" t="b">
        <v>0</v>
      </c>
      <c r="V1430" s="15" t="b">
        <v>0</v>
      </c>
      <c r="W1430" s="23"/>
      <c r="X1430" s="16"/>
      <c r="Y1430" s="24"/>
      <c r="Z1430" s="24"/>
      <c r="AA1430" s="51"/>
      <c r="AB1430" s="4"/>
      <c r="AC1430" t="str">
        <f t="shared" si="111"/>
        <v>NO</v>
      </c>
      <c r="AD1430" t="str">
        <f t="shared" si="112"/>
        <v>Material</v>
      </c>
      <c r="AE1430" t="str">
        <f t="shared" si="113"/>
        <v>+Cartridge</v>
      </c>
      <c r="AF1430" t="str">
        <f t="shared" si="114"/>
        <v>Material+Cartridge</v>
      </c>
    </row>
    <row r="1431" spans="1:32" x14ac:dyDescent="0.25">
      <c r="A1431" s="3" t="str">
        <f t="shared" si="110"/>
        <v>78220-10</v>
      </c>
      <c r="B1431" s="50">
        <v>78220</v>
      </c>
      <c r="C1431" s="51" t="s">
        <v>415</v>
      </c>
      <c r="D1431" s="50">
        <v>10</v>
      </c>
      <c r="E1431" s="52">
        <v>1</v>
      </c>
      <c r="F1431" s="53" t="s">
        <v>19</v>
      </c>
      <c r="G1431" s="53">
        <v>43508</v>
      </c>
      <c r="H1431" s="54">
        <v>1</v>
      </c>
      <c r="I1431" s="52">
        <v>4</v>
      </c>
      <c r="J1431" s="51" t="s">
        <v>20</v>
      </c>
      <c r="K1431" s="51"/>
      <c r="L1431" s="51" t="b">
        <v>0</v>
      </c>
      <c r="M1431" s="3" t="s">
        <v>126</v>
      </c>
      <c r="N1431" s="3"/>
      <c r="O1431" s="3"/>
      <c r="P1431" s="3"/>
      <c r="Q1431" s="3"/>
      <c r="R1431" s="3"/>
      <c r="S1431" s="3" t="s">
        <v>126</v>
      </c>
      <c r="T1431" s="10" t="s">
        <v>125</v>
      </c>
      <c r="U1431" s="10" t="b">
        <v>0</v>
      </c>
      <c r="V1431" s="10" t="b">
        <v>0</v>
      </c>
      <c r="W1431" s="25"/>
      <c r="X1431" s="11"/>
      <c r="Y1431" s="26"/>
      <c r="Z1431" s="26"/>
      <c r="AA1431" s="51"/>
      <c r="AB1431" s="4"/>
      <c r="AC1431" t="str">
        <f t="shared" si="111"/>
        <v>NO</v>
      </c>
      <c r="AD1431" t="str">
        <f t="shared" si="112"/>
        <v>Material</v>
      </c>
      <c r="AE1431" t="str">
        <f t="shared" si="113"/>
        <v>+Cartridge</v>
      </c>
      <c r="AF1431" t="str">
        <f t="shared" si="114"/>
        <v>Material+Cartridge</v>
      </c>
    </row>
    <row r="1432" spans="1:32" x14ac:dyDescent="0.25">
      <c r="A1432" s="13" t="str">
        <f t="shared" si="110"/>
        <v>78220-1</v>
      </c>
      <c r="B1432" s="50">
        <v>78220</v>
      </c>
      <c r="C1432" s="51" t="s">
        <v>131</v>
      </c>
      <c r="D1432" s="50">
        <v>1</v>
      </c>
      <c r="E1432" s="52">
        <v>1</v>
      </c>
      <c r="F1432" s="53" t="s">
        <v>19</v>
      </c>
      <c r="G1432" s="53">
        <v>43508</v>
      </c>
      <c r="H1432" s="54">
        <v>2</v>
      </c>
      <c r="I1432" s="52">
        <v>4</v>
      </c>
      <c r="J1432" s="51" t="s">
        <v>20</v>
      </c>
      <c r="K1432" s="51"/>
      <c r="L1432" s="51" t="b">
        <v>0</v>
      </c>
      <c r="M1432" s="13" t="s">
        <v>126</v>
      </c>
      <c r="N1432" s="13"/>
      <c r="O1432" s="13" t="s">
        <v>143</v>
      </c>
      <c r="P1432" s="13"/>
      <c r="Q1432" s="13"/>
      <c r="R1432" s="13"/>
      <c r="S1432" s="13" t="s">
        <v>126</v>
      </c>
      <c r="T1432" s="15" t="s">
        <v>130</v>
      </c>
      <c r="U1432" s="15" t="b">
        <v>0</v>
      </c>
      <c r="V1432" s="15" t="b">
        <v>0</v>
      </c>
      <c r="W1432" s="23"/>
      <c r="X1432" s="16"/>
      <c r="Y1432" s="24"/>
      <c r="Z1432" s="24"/>
      <c r="AA1432" s="51"/>
      <c r="AB1432" s="4"/>
      <c r="AC1432" t="str">
        <f t="shared" si="111"/>
        <v>NO</v>
      </c>
      <c r="AD1432" t="str">
        <f t="shared" si="112"/>
        <v>Material</v>
      </c>
      <c r="AE1432" t="str">
        <f t="shared" si="113"/>
        <v>+Cartridge</v>
      </c>
      <c r="AF1432" t="str">
        <f t="shared" si="114"/>
        <v>Material+Cartridge</v>
      </c>
    </row>
    <row r="1433" spans="1:32" x14ac:dyDescent="0.25">
      <c r="A1433" s="3" t="str">
        <f t="shared" si="110"/>
        <v>78220-11</v>
      </c>
      <c r="B1433" s="50">
        <v>78220</v>
      </c>
      <c r="C1433" s="51" t="s">
        <v>3309</v>
      </c>
      <c r="D1433" s="50">
        <v>11</v>
      </c>
      <c r="E1433" s="52">
        <v>1</v>
      </c>
      <c r="F1433" s="53" t="s">
        <v>19</v>
      </c>
      <c r="G1433" s="53">
        <v>43508</v>
      </c>
      <c r="H1433" s="54">
        <v>4</v>
      </c>
      <c r="I1433" s="52">
        <v>4</v>
      </c>
      <c r="J1433" s="51" t="s">
        <v>20</v>
      </c>
      <c r="K1433" s="51"/>
      <c r="L1433" s="51" t="b">
        <v>0</v>
      </c>
      <c r="M1433" s="3" t="s">
        <v>126</v>
      </c>
      <c r="N1433" s="3"/>
      <c r="O1433" s="3"/>
      <c r="P1433" s="3"/>
      <c r="Q1433" s="3"/>
      <c r="R1433" s="3"/>
      <c r="S1433" s="3" t="s">
        <v>126</v>
      </c>
      <c r="T1433" s="10" t="s">
        <v>125</v>
      </c>
      <c r="U1433" s="10" t="b">
        <v>0</v>
      </c>
      <c r="V1433" s="10" t="b">
        <v>0</v>
      </c>
      <c r="W1433" s="25"/>
      <c r="X1433" s="11"/>
      <c r="Y1433" s="26"/>
      <c r="Z1433" s="26"/>
      <c r="AA1433" s="51"/>
      <c r="AB1433" s="4"/>
      <c r="AC1433" t="str">
        <f t="shared" si="111"/>
        <v>NO</v>
      </c>
      <c r="AD1433" t="str">
        <f t="shared" si="112"/>
        <v>Material</v>
      </c>
      <c r="AE1433" t="str">
        <f t="shared" si="113"/>
        <v>+Cartridge</v>
      </c>
      <c r="AF1433" t="str">
        <f t="shared" si="114"/>
        <v>Material+Cartridge</v>
      </c>
    </row>
    <row r="1434" spans="1:32" x14ac:dyDescent="0.25">
      <c r="A1434" s="13" t="str">
        <f t="shared" si="110"/>
        <v>78220-12</v>
      </c>
      <c r="B1434" s="50">
        <v>78220</v>
      </c>
      <c r="C1434" s="51" t="s">
        <v>3310</v>
      </c>
      <c r="D1434" s="50">
        <v>12</v>
      </c>
      <c r="E1434" s="52">
        <v>1</v>
      </c>
      <c r="F1434" s="53" t="s">
        <v>19</v>
      </c>
      <c r="G1434" s="53">
        <v>43508</v>
      </c>
      <c r="H1434" s="54">
        <v>12</v>
      </c>
      <c r="I1434" s="52">
        <v>4</v>
      </c>
      <c r="J1434" s="51" t="s">
        <v>20</v>
      </c>
      <c r="K1434" s="51"/>
      <c r="L1434" s="51" t="b">
        <v>0</v>
      </c>
      <c r="M1434" s="13" t="s">
        <v>126</v>
      </c>
      <c r="N1434" s="13"/>
      <c r="O1434" s="13"/>
      <c r="P1434" s="13"/>
      <c r="Q1434" s="13"/>
      <c r="R1434" s="13"/>
      <c r="S1434" s="13" t="s">
        <v>126</v>
      </c>
      <c r="T1434" s="15" t="s">
        <v>125</v>
      </c>
      <c r="U1434" s="15" t="b">
        <v>0</v>
      </c>
      <c r="V1434" s="15" t="b">
        <v>0</v>
      </c>
      <c r="W1434" s="23"/>
      <c r="X1434" s="16"/>
      <c r="Y1434" s="24"/>
      <c r="Z1434" s="24"/>
      <c r="AA1434" s="51"/>
      <c r="AB1434" s="4"/>
      <c r="AC1434" t="str">
        <f t="shared" si="111"/>
        <v>NO</v>
      </c>
      <c r="AD1434" t="str">
        <f t="shared" si="112"/>
        <v>Material</v>
      </c>
      <c r="AE1434" t="str">
        <f t="shared" si="113"/>
        <v>+Cartridge</v>
      </c>
      <c r="AF1434" t="str">
        <f t="shared" si="114"/>
        <v>Material+Cartridge</v>
      </c>
    </row>
    <row r="1435" spans="1:32" x14ac:dyDescent="0.25">
      <c r="A1435" s="3" t="str">
        <f t="shared" si="110"/>
        <v>78220-13</v>
      </c>
      <c r="B1435" s="50">
        <v>78220</v>
      </c>
      <c r="C1435" s="51" t="s">
        <v>3311</v>
      </c>
      <c r="D1435" s="50">
        <v>13</v>
      </c>
      <c r="E1435" s="52">
        <v>1</v>
      </c>
      <c r="F1435" s="53" t="s">
        <v>19</v>
      </c>
      <c r="G1435" s="53">
        <v>43508</v>
      </c>
      <c r="H1435" s="54">
        <v>5</v>
      </c>
      <c r="I1435" s="52">
        <v>4</v>
      </c>
      <c r="J1435" s="51" t="s">
        <v>20</v>
      </c>
      <c r="K1435" s="51"/>
      <c r="L1435" s="51" t="b">
        <v>0</v>
      </c>
      <c r="M1435" s="3" t="s">
        <v>126</v>
      </c>
      <c r="N1435" s="3"/>
      <c r="O1435" s="3"/>
      <c r="P1435" s="3"/>
      <c r="Q1435" s="3"/>
      <c r="R1435" s="3"/>
      <c r="S1435" s="3" t="s">
        <v>126</v>
      </c>
      <c r="T1435" s="10" t="s">
        <v>125</v>
      </c>
      <c r="U1435" s="10" t="b">
        <v>0</v>
      </c>
      <c r="V1435" s="10" t="b">
        <v>0</v>
      </c>
      <c r="W1435" s="25"/>
      <c r="X1435" s="11"/>
      <c r="Y1435" s="26"/>
      <c r="Z1435" s="26"/>
      <c r="AA1435" s="51"/>
      <c r="AB1435" s="4"/>
      <c r="AC1435" t="str">
        <f t="shared" si="111"/>
        <v>NO</v>
      </c>
      <c r="AD1435" t="str">
        <f t="shared" si="112"/>
        <v>Material</v>
      </c>
      <c r="AE1435" t="str">
        <f t="shared" si="113"/>
        <v>+Cartridge</v>
      </c>
      <c r="AF1435" t="str">
        <f t="shared" si="114"/>
        <v>Material+Cartridge</v>
      </c>
    </row>
    <row r="1436" spans="1:32" x14ac:dyDescent="0.25">
      <c r="A1436" s="13" t="str">
        <f t="shared" si="110"/>
        <v>78220-14</v>
      </c>
      <c r="B1436" s="50">
        <v>78220</v>
      </c>
      <c r="C1436" s="51" t="s">
        <v>3312</v>
      </c>
      <c r="D1436" s="50">
        <v>14</v>
      </c>
      <c r="E1436" s="52">
        <v>1</v>
      </c>
      <c r="F1436" s="53" t="s">
        <v>19</v>
      </c>
      <c r="G1436" s="53">
        <v>43508</v>
      </c>
      <c r="H1436" s="54">
        <v>3</v>
      </c>
      <c r="I1436" s="52">
        <v>4</v>
      </c>
      <c r="J1436" s="51" t="s">
        <v>20</v>
      </c>
      <c r="K1436" s="51"/>
      <c r="L1436" s="51" t="b">
        <v>0</v>
      </c>
      <c r="M1436" s="13" t="s">
        <v>126</v>
      </c>
      <c r="N1436" s="13"/>
      <c r="O1436" s="13"/>
      <c r="P1436" s="13"/>
      <c r="Q1436" s="13"/>
      <c r="R1436" s="13"/>
      <c r="S1436" s="13" t="s">
        <v>126</v>
      </c>
      <c r="T1436" s="15" t="s">
        <v>125</v>
      </c>
      <c r="U1436" s="15" t="b">
        <v>0</v>
      </c>
      <c r="V1436" s="15" t="b">
        <v>0</v>
      </c>
      <c r="W1436" s="23"/>
      <c r="X1436" s="16"/>
      <c r="Y1436" s="24"/>
      <c r="Z1436" s="24"/>
      <c r="AA1436" s="51"/>
      <c r="AB1436" s="4"/>
      <c r="AC1436" t="str">
        <f t="shared" si="111"/>
        <v>NO</v>
      </c>
      <c r="AD1436" t="str">
        <f t="shared" si="112"/>
        <v>Material</v>
      </c>
      <c r="AE1436" t="str">
        <f t="shared" si="113"/>
        <v>+Cartridge</v>
      </c>
      <c r="AF1436" t="str">
        <f t="shared" si="114"/>
        <v>Material+Cartridge</v>
      </c>
    </row>
    <row r="1437" spans="1:32" x14ac:dyDescent="0.25">
      <c r="A1437" s="3" t="str">
        <f t="shared" si="110"/>
        <v>78220-15</v>
      </c>
      <c r="B1437" s="50">
        <v>78220</v>
      </c>
      <c r="C1437" s="51" t="s">
        <v>3313</v>
      </c>
      <c r="D1437" s="50">
        <v>15</v>
      </c>
      <c r="E1437" s="52">
        <v>1</v>
      </c>
      <c r="F1437" s="53" t="s">
        <v>19</v>
      </c>
      <c r="G1437" s="53">
        <v>43508</v>
      </c>
      <c r="H1437" s="54">
        <v>4</v>
      </c>
      <c r="I1437" s="52">
        <v>4</v>
      </c>
      <c r="J1437" s="51" t="s">
        <v>20</v>
      </c>
      <c r="K1437" s="51"/>
      <c r="L1437" s="51" t="b">
        <v>0</v>
      </c>
      <c r="M1437" s="3" t="s">
        <v>126</v>
      </c>
      <c r="N1437" s="3"/>
      <c r="O1437" s="3"/>
      <c r="P1437" s="3"/>
      <c r="Q1437" s="3"/>
      <c r="R1437" s="3"/>
      <c r="S1437" s="3" t="s">
        <v>126</v>
      </c>
      <c r="T1437" s="10" t="s">
        <v>125</v>
      </c>
      <c r="U1437" s="10" t="b">
        <v>0</v>
      </c>
      <c r="V1437" s="10" t="b">
        <v>0</v>
      </c>
      <c r="W1437" s="25"/>
      <c r="X1437" s="11"/>
      <c r="Y1437" s="26"/>
      <c r="Z1437" s="26"/>
      <c r="AA1437" s="51"/>
      <c r="AB1437" s="4"/>
      <c r="AC1437" t="str">
        <f t="shared" si="111"/>
        <v>NO</v>
      </c>
      <c r="AD1437" t="str">
        <f t="shared" si="112"/>
        <v>Material</v>
      </c>
      <c r="AE1437" t="str">
        <f t="shared" si="113"/>
        <v>+Cartridge</v>
      </c>
      <c r="AF1437" t="str">
        <f t="shared" si="114"/>
        <v>Material+Cartridge</v>
      </c>
    </row>
    <row r="1438" spans="1:32" x14ac:dyDescent="0.25">
      <c r="A1438" s="13" t="str">
        <f t="shared" si="110"/>
        <v>78220-2</v>
      </c>
      <c r="B1438" s="50">
        <v>78220</v>
      </c>
      <c r="C1438" s="51" t="s">
        <v>222</v>
      </c>
      <c r="D1438" s="50">
        <v>2</v>
      </c>
      <c r="E1438" s="52">
        <v>1</v>
      </c>
      <c r="F1438" s="53" t="s">
        <v>19</v>
      </c>
      <c r="G1438" s="53">
        <v>43508</v>
      </c>
      <c r="H1438" s="54">
        <v>2</v>
      </c>
      <c r="I1438" s="52">
        <v>4</v>
      </c>
      <c r="J1438" s="51" t="s">
        <v>20</v>
      </c>
      <c r="K1438" s="51"/>
      <c r="L1438" s="51" t="b">
        <v>0</v>
      </c>
      <c r="M1438" s="13" t="s">
        <v>126</v>
      </c>
      <c r="N1438" s="13"/>
      <c r="O1438" s="13" t="s">
        <v>143</v>
      </c>
      <c r="P1438" s="13"/>
      <c r="Q1438" s="13"/>
      <c r="R1438" s="13"/>
      <c r="S1438" s="13" t="s">
        <v>126</v>
      </c>
      <c r="T1438" s="15" t="s">
        <v>130</v>
      </c>
      <c r="U1438" s="15" t="b">
        <v>0</v>
      </c>
      <c r="V1438" s="15" t="b">
        <v>0</v>
      </c>
      <c r="W1438" s="23"/>
      <c r="X1438" s="16"/>
      <c r="Y1438" s="24"/>
      <c r="Z1438" s="24"/>
      <c r="AA1438" s="51"/>
      <c r="AB1438" s="4"/>
      <c r="AC1438" t="str">
        <f t="shared" si="111"/>
        <v>NO</v>
      </c>
      <c r="AD1438" t="str">
        <f t="shared" si="112"/>
        <v>Material</v>
      </c>
      <c r="AE1438" t="str">
        <f t="shared" si="113"/>
        <v>+Cartridge</v>
      </c>
      <c r="AF1438" t="str">
        <f t="shared" si="114"/>
        <v>Material+Cartridge</v>
      </c>
    </row>
    <row r="1439" spans="1:32" x14ac:dyDescent="0.25">
      <c r="A1439" s="3" t="str">
        <f t="shared" si="110"/>
        <v>78220-3</v>
      </c>
      <c r="B1439" s="50">
        <v>78220</v>
      </c>
      <c r="C1439" s="51" t="s">
        <v>221</v>
      </c>
      <c r="D1439" s="50">
        <v>3</v>
      </c>
      <c r="E1439" s="52">
        <v>1</v>
      </c>
      <c r="F1439" s="53" t="s">
        <v>19</v>
      </c>
      <c r="G1439" s="53">
        <v>43508</v>
      </c>
      <c r="H1439" s="54">
        <v>2</v>
      </c>
      <c r="I1439" s="52">
        <v>4</v>
      </c>
      <c r="J1439" s="51" t="s">
        <v>20</v>
      </c>
      <c r="K1439" s="51"/>
      <c r="L1439" s="51" t="b">
        <v>0</v>
      </c>
      <c r="M1439" s="3" t="s">
        <v>126</v>
      </c>
      <c r="N1439" s="3"/>
      <c r="O1439" s="3" t="s">
        <v>143</v>
      </c>
      <c r="P1439" s="3"/>
      <c r="Q1439" s="3"/>
      <c r="R1439" s="3"/>
      <c r="S1439" s="3" t="s">
        <v>126</v>
      </c>
      <c r="T1439" s="10" t="s">
        <v>130</v>
      </c>
      <c r="U1439" s="10" t="b">
        <v>0</v>
      </c>
      <c r="V1439" s="10" t="b">
        <v>0</v>
      </c>
      <c r="W1439" s="25"/>
      <c r="X1439" s="11"/>
      <c r="Y1439" s="26"/>
      <c r="Z1439" s="26"/>
      <c r="AA1439" s="51"/>
      <c r="AB1439" s="4"/>
      <c r="AC1439" t="str">
        <f t="shared" si="111"/>
        <v>NO</v>
      </c>
      <c r="AD1439" t="str">
        <f t="shared" si="112"/>
        <v>Material</v>
      </c>
      <c r="AE1439" t="str">
        <f t="shared" si="113"/>
        <v>+Cartridge</v>
      </c>
      <c r="AF1439" t="str">
        <f t="shared" si="114"/>
        <v>Material+Cartridge</v>
      </c>
    </row>
    <row r="1440" spans="1:32" x14ac:dyDescent="0.25">
      <c r="A1440" s="13" t="str">
        <f t="shared" si="110"/>
        <v>78220-4</v>
      </c>
      <c r="B1440" s="50">
        <v>78220</v>
      </c>
      <c r="C1440" s="51" t="s">
        <v>132</v>
      </c>
      <c r="D1440" s="50">
        <v>4</v>
      </c>
      <c r="E1440" s="52">
        <v>1</v>
      </c>
      <c r="F1440" s="53" t="s">
        <v>19</v>
      </c>
      <c r="G1440" s="53">
        <v>43508</v>
      </c>
      <c r="H1440" s="54">
        <v>2</v>
      </c>
      <c r="I1440" s="52">
        <v>4</v>
      </c>
      <c r="J1440" s="51" t="s">
        <v>20</v>
      </c>
      <c r="K1440" s="51"/>
      <c r="L1440" s="51" t="b">
        <v>0</v>
      </c>
      <c r="M1440" s="13" t="s">
        <v>126</v>
      </c>
      <c r="N1440" s="13"/>
      <c r="O1440" s="13" t="s">
        <v>143</v>
      </c>
      <c r="P1440" s="13"/>
      <c r="Q1440" s="13"/>
      <c r="R1440" s="13"/>
      <c r="S1440" s="13" t="s">
        <v>126</v>
      </c>
      <c r="T1440" s="15" t="s">
        <v>130</v>
      </c>
      <c r="U1440" s="15" t="b">
        <v>0</v>
      </c>
      <c r="V1440" s="15" t="b">
        <v>0</v>
      </c>
      <c r="W1440" s="23"/>
      <c r="X1440" s="16"/>
      <c r="Y1440" s="24"/>
      <c r="Z1440" s="24"/>
      <c r="AA1440" s="51"/>
      <c r="AB1440" s="4"/>
      <c r="AC1440" t="str">
        <f t="shared" si="111"/>
        <v>NO</v>
      </c>
      <c r="AD1440" t="str">
        <f t="shared" si="112"/>
        <v>Material</v>
      </c>
      <c r="AE1440" t="str">
        <f t="shared" si="113"/>
        <v>+Cartridge</v>
      </c>
      <c r="AF1440" t="str">
        <f t="shared" si="114"/>
        <v>Material+Cartridge</v>
      </c>
    </row>
    <row r="1441" spans="1:32" x14ac:dyDescent="0.25">
      <c r="A1441" s="3" t="str">
        <f t="shared" si="110"/>
        <v>78220-5</v>
      </c>
      <c r="B1441" s="50">
        <v>78220</v>
      </c>
      <c r="C1441" s="51" t="s">
        <v>264</v>
      </c>
      <c r="D1441" s="50">
        <v>5</v>
      </c>
      <c r="E1441" s="52">
        <v>1</v>
      </c>
      <c r="F1441" s="53" t="s">
        <v>19</v>
      </c>
      <c r="G1441" s="53">
        <v>43508</v>
      </c>
      <c r="H1441" s="54">
        <v>1</v>
      </c>
      <c r="I1441" s="52">
        <v>4</v>
      </c>
      <c r="J1441" s="51" t="s">
        <v>20</v>
      </c>
      <c r="K1441" s="51"/>
      <c r="L1441" s="51" t="b">
        <v>0</v>
      </c>
      <c r="M1441" s="3" t="s">
        <v>126</v>
      </c>
      <c r="N1441" s="3"/>
      <c r="O1441" s="3" t="s">
        <v>143</v>
      </c>
      <c r="P1441" s="3"/>
      <c r="Q1441" s="3"/>
      <c r="R1441" s="3"/>
      <c r="S1441" s="3" t="s">
        <v>126</v>
      </c>
      <c r="T1441" s="10" t="s">
        <v>130</v>
      </c>
      <c r="U1441" s="10" t="b">
        <v>0</v>
      </c>
      <c r="V1441" s="10" t="b">
        <v>0</v>
      </c>
      <c r="W1441" s="25"/>
      <c r="X1441" s="11"/>
      <c r="Y1441" s="26"/>
      <c r="Z1441" s="26"/>
      <c r="AA1441" s="51"/>
      <c r="AB1441" s="4"/>
      <c r="AC1441" t="str">
        <f t="shared" si="111"/>
        <v>NO</v>
      </c>
      <c r="AD1441" t="str">
        <f t="shared" si="112"/>
        <v>Material</v>
      </c>
      <c r="AE1441" t="str">
        <f t="shared" si="113"/>
        <v>+Cartridge</v>
      </c>
      <c r="AF1441" t="str">
        <f t="shared" si="114"/>
        <v>Material+Cartridge</v>
      </c>
    </row>
    <row r="1442" spans="1:32" x14ac:dyDescent="0.25">
      <c r="A1442" s="13" t="str">
        <f t="shared" si="110"/>
        <v>78220-6</v>
      </c>
      <c r="B1442" s="50">
        <v>78220</v>
      </c>
      <c r="C1442" s="51" t="s">
        <v>133</v>
      </c>
      <c r="D1442" s="50">
        <v>6</v>
      </c>
      <c r="E1442" s="52">
        <v>1</v>
      </c>
      <c r="F1442" s="53" t="s">
        <v>19</v>
      </c>
      <c r="G1442" s="53">
        <v>43508</v>
      </c>
      <c r="H1442" s="54">
        <v>1</v>
      </c>
      <c r="I1442" s="52">
        <v>4</v>
      </c>
      <c r="J1442" s="51" t="s">
        <v>20</v>
      </c>
      <c r="K1442" s="51"/>
      <c r="L1442" s="51" t="b">
        <v>0</v>
      </c>
      <c r="M1442" s="13" t="s">
        <v>126</v>
      </c>
      <c r="N1442" s="13"/>
      <c r="O1442" s="13" t="s">
        <v>143</v>
      </c>
      <c r="P1442" s="13"/>
      <c r="Q1442" s="13"/>
      <c r="R1442" s="13"/>
      <c r="S1442" s="13" t="s">
        <v>126</v>
      </c>
      <c r="T1442" s="15" t="s">
        <v>130</v>
      </c>
      <c r="U1442" s="15" t="b">
        <v>0</v>
      </c>
      <c r="V1442" s="15" t="b">
        <v>0</v>
      </c>
      <c r="W1442" s="23"/>
      <c r="X1442" s="16"/>
      <c r="Y1442" s="24"/>
      <c r="Z1442" s="24"/>
      <c r="AA1442" s="51"/>
      <c r="AB1442" s="4"/>
      <c r="AC1442" t="str">
        <f t="shared" si="111"/>
        <v>NO</v>
      </c>
      <c r="AD1442" t="str">
        <f t="shared" si="112"/>
        <v>Material</v>
      </c>
      <c r="AE1442" t="str">
        <f t="shared" si="113"/>
        <v>+Cartridge</v>
      </c>
      <c r="AF1442" t="str">
        <f t="shared" si="114"/>
        <v>Material+Cartridge</v>
      </c>
    </row>
    <row r="1443" spans="1:32" x14ac:dyDescent="0.25">
      <c r="A1443" s="3" t="str">
        <f t="shared" si="110"/>
        <v>78220-7</v>
      </c>
      <c r="B1443" s="50">
        <v>78220</v>
      </c>
      <c r="C1443" s="51" t="s">
        <v>3314</v>
      </c>
      <c r="D1443" s="50">
        <v>7</v>
      </c>
      <c r="E1443" s="52">
        <v>1</v>
      </c>
      <c r="F1443" s="53" t="s">
        <v>19</v>
      </c>
      <c r="G1443" s="53">
        <v>43508</v>
      </c>
      <c r="H1443" s="54">
        <v>2</v>
      </c>
      <c r="I1443" s="52">
        <v>4</v>
      </c>
      <c r="J1443" s="51" t="s">
        <v>20</v>
      </c>
      <c r="K1443" s="51"/>
      <c r="L1443" s="51" t="b">
        <v>0</v>
      </c>
      <c r="M1443" s="3" t="s">
        <v>126</v>
      </c>
      <c r="N1443" s="3"/>
      <c r="O1443" s="3"/>
      <c r="P1443" s="3"/>
      <c r="Q1443" s="3"/>
      <c r="R1443" s="3"/>
      <c r="S1443" s="3" t="s">
        <v>126</v>
      </c>
      <c r="T1443" s="10" t="s">
        <v>125</v>
      </c>
      <c r="U1443" s="10" t="b">
        <v>0</v>
      </c>
      <c r="V1443" s="10" t="b">
        <v>0</v>
      </c>
      <c r="W1443" s="25"/>
      <c r="X1443" s="11"/>
      <c r="Y1443" s="26"/>
      <c r="Z1443" s="26"/>
      <c r="AA1443" s="51"/>
      <c r="AB1443" s="4"/>
      <c r="AC1443" t="str">
        <f t="shared" si="111"/>
        <v>NO</v>
      </c>
      <c r="AD1443" t="str">
        <f t="shared" si="112"/>
        <v>Material</v>
      </c>
      <c r="AE1443" t="str">
        <f t="shared" si="113"/>
        <v>+Cartridge</v>
      </c>
      <c r="AF1443" t="str">
        <f t="shared" si="114"/>
        <v>Material+Cartridge</v>
      </c>
    </row>
    <row r="1444" spans="1:32" x14ac:dyDescent="0.25">
      <c r="A1444" s="13" t="str">
        <f t="shared" si="110"/>
        <v>78220-8</v>
      </c>
      <c r="B1444" s="50">
        <v>78220</v>
      </c>
      <c r="C1444" s="51" t="s">
        <v>3129</v>
      </c>
      <c r="D1444" s="50">
        <v>8</v>
      </c>
      <c r="E1444" s="52">
        <v>1</v>
      </c>
      <c r="F1444" s="53" t="s">
        <v>19</v>
      </c>
      <c r="G1444" s="53">
        <v>43508</v>
      </c>
      <c r="H1444" s="54">
        <v>2</v>
      </c>
      <c r="I1444" s="52">
        <v>4</v>
      </c>
      <c r="J1444" s="51" t="s">
        <v>20</v>
      </c>
      <c r="K1444" s="51"/>
      <c r="L1444" s="51" t="b">
        <v>0</v>
      </c>
      <c r="M1444" s="13" t="s">
        <v>126</v>
      </c>
      <c r="N1444" s="13"/>
      <c r="O1444" s="13"/>
      <c r="P1444" s="13"/>
      <c r="Q1444" s="13"/>
      <c r="R1444" s="13"/>
      <c r="S1444" s="13" t="s">
        <v>126</v>
      </c>
      <c r="T1444" s="15" t="s">
        <v>125</v>
      </c>
      <c r="U1444" s="15" t="b">
        <v>0</v>
      </c>
      <c r="V1444" s="15" t="b">
        <v>0</v>
      </c>
      <c r="W1444" s="23"/>
      <c r="X1444" s="16"/>
      <c r="Y1444" s="24"/>
      <c r="Z1444" s="24"/>
      <c r="AA1444" s="51"/>
      <c r="AB1444" s="4"/>
      <c r="AC1444" t="str">
        <f t="shared" si="111"/>
        <v>NO</v>
      </c>
      <c r="AD1444" t="str">
        <f t="shared" si="112"/>
        <v>Material</v>
      </c>
      <c r="AE1444" t="str">
        <f t="shared" si="113"/>
        <v>+Cartridge</v>
      </c>
      <c r="AF1444" t="str">
        <f t="shared" si="114"/>
        <v>Material+Cartridge</v>
      </c>
    </row>
    <row r="1445" spans="1:32" x14ac:dyDescent="0.25">
      <c r="A1445" s="3" t="str">
        <f t="shared" si="110"/>
        <v>78220-9</v>
      </c>
      <c r="B1445" s="50">
        <v>78220</v>
      </c>
      <c r="C1445" s="51" t="s">
        <v>286</v>
      </c>
      <c r="D1445" s="50">
        <v>9</v>
      </c>
      <c r="E1445" s="52">
        <v>1</v>
      </c>
      <c r="F1445" s="53" t="s">
        <v>19</v>
      </c>
      <c r="G1445" s="53">
        <v>43508</v>
      </c>
      <c r="H1445" s="54">
        <v>1</v>
      </c>
      <c r="I1445" s="52">
        <v>4</v>
      </c>
      <c r="J1445" s="51" t="s">
        <v>20</v>
      </c>
      <c r="K1445" s="51"/>
      <c r="L1445" s="51" t="b">
        <v>0</v>
      </c>
      <c r="M1445" s="3" t="s">
        <v>126</v>
      </c>
      <c r="N1445" s="3"/>
      <c r="O1445" s="3"/>
      <c r="P1445" s="3"/>
      <c r="Q1445" s="3"/>
      <c r="R1445" s="3"/>
      <c r="S1445" s="3" t="s">
        <v>126</v>
      </c>
      <c r="T1445" s="10" t="s">
        <v>125</v>
      </c>
      <c r="U1445" s="10" t="b">
        <v>0</v>
      </c>
      <c r="V1445" s="10" t="b">
        <v>0</v>
      </c>
      <c r="W1445" s="25"/>
      <c r="X1445" s="11"/>
      <c r="Y1445" s="26"/>
      <c r="Z1445" s="26"/>
      <c r="AA1445" s="51"/>
      <c r="AB1445" s="4"/>
      <c r="AC1445" t="str">
        <f t="shared" si="111"/>
        <v>NO</v>
      </c>
      <c r="AD1445" t="str">
        <f t="shared" si="112"/>
        <v>Material</v>
      </c>
      <c r="AE1445" t="str">
        <f t="shared" si="113"/>
        <v>+Cartridge</v>
      </c>
      <c r="AF1445" t="str">
        <f t="shared" si="114"/>
        <v>Material+Cartridge</v>
      </c>
    </row>
    <row r="1446" spans="1:32" x14ac:dyDescent="0.25">
      <c r="A1446" s="13" t="str">
        <f t="shared" si="110"/>
        <v>78221-10</v>
      </c>
      <c r="B1446" s="50">
        <v>78221</v>
      </c>
      <c r="C1446" s="51" t="s">
        <v>3315</v>
      </c>
      <c r="D1446" s="50">
        <v>10</v>
      </c>
      <c r="E1446" s="52">
        <v>1</v>
      </c>
      <c r="F1446" s="53" t="s">
        <v>18</v>
      </c>
      <c r="G1446" s="53">
        <v>43507</v>
      </c>
      <c r="H1446" s="54">
        <v>3</v>
      </c>
      <c r="I1446" s="52">
        <v>4</v>
      </c>
      <c r="J1446" s="51" t="s">
        <v>20</v>
      </c>
      <c r="K1446" s="51"/>
      <c r="L1446" s="51" t="b">
        <v>0</v>
      </c>
      <c r="M1446" s="13" t="s">
        <v>126</v>
      </c>
      <c r="N1446" s="13"/>
      <c r="O1446" s="13"/>
      <c r="P1446" s="13"/>
      <c r="Q1446" s="13"/>
      <c r="R1446" s="13"/>
      <c r="S1446" s="13" t="s">
        <v>126</v>
      </c>
      <c r="T1446" s="15" t="s">
        <v>125</v>
      </c>
      <c r="U1446" s="15" t="b">
        <v>0</v>
      </c>
      <c r="V1446" s="15" t="b">
        <v>0</v>
      </c>
      <c r="W1446" s="23"/>
      <c r="X1446" s="16"/>
      <c r="Y1446" s="24"/>
      <c r="Z1446" s="24"/>
      <c r="AA1446" s="51"/>
      <c r="AB1446" s="4"/>
      <c r="AC1446" t="str">
        <f t="shared" si="111"/>
        <v>NO</v>
      </c>
      <c r="AD1446" t="str">
        <f t="shared" si="112"/>
        <v>Material</v>
      </c>
      <c r="AE1446" t="str">
        <f t="shared" si="113"/>
        <v>+Cartridge</v>
      </c>
      <c r="AF1446" t="str">
        <f t="shared" si="114"/>
        <v>Material+Cartridge</v>
      </c>
    </row>
    <row r="1447" spans="1:32" x14ac:dyDescent="0.25">
      <c r="A1447" s="3" t="str">
        <f t="shared" si="110"/>
        <v>78221-1</v>
      </c>
      <c r="B1447" s="50">
        <v>78221</v>
      </c>
      <c r="C1447" s="51" t="s">
        <v>3316</v>
      </c>
      <c r="D1447" s="50">
        <v>1</v>
      </c>
      <c r="E1447" s="52">
        <v>1</v>
      </c>
      <c r="F1447" s="53" t="s">
        <v>18</v>
      </c>
      <c r="G1447" s="53">
        <v>43507</v>
      </c>
      <c r="H1447" s="54">
        <v>3</v>
      </c>
      <c r="I1447" s="52">
        <v>4</v>
      </c>
      <c r="J1447" s="51" t="s">
        <v>20</v>
      </c>
      <c r="K1447" s="51" t="s">
        <v>181</v>
      </c>
      <c r="L1447" s="51" t="b">
        <v>1</v>
      </c>
      <c r="M1447" s="3" t="s">
        <v>126</v>
      </c>
      <c r="N1447" s="3"/>
      <c r="O1447" s="3"/>
      <c r="P1447" s="3"/>
      <c r="Q1447" s="3"/>
      <c r="R1447" s="3"/>
      <c r="S1447" s="3" t="s">
        <v>126</v>
      </c>
      <c r="T1447" s="10" t="s">
        <v>130</v>
      </c>
      <c r="U1447" s="10" t="b">
        <v>0</v>
      </c>
      <c r="V1447" s="10" t="b">
        <v>0</v>
      </c>
      <c r="W1447" s="25"/>
      <c r="X1447" s="11"/>
      <c r="Y1447" s="26"/>
      <c r="Z1447" s="26"/>
      <c r="AA1447" s="51"/>
      <c r="AB1447" s="4"/>
      <c r="AC1447" t="str">
        <f t="shared" si="111"/>
        <v>NO</v>
      </c>
      <c r="AD1447" t="str">
        <f t="shared" si="112"/>
        <v>Material</v>
      </c>
      <c r="AE1447" t="str">
        <f t="shared" si="113"/>
        <v>+Cartridge</v>
      </c>
      <c r="AF1447" t="str">
        <f t="shared" si="114"/>
        <v>Material+Cartridge</v>
      </c>
    </row>
    <row r="1448" spans="1:32" x14ac:dyDescent="0.25">
      <c r="A1448" s="13" t="str">
        <f t="shared" si="110"/>
        <v>78221-11</v>
      </c>
      <c r="B1448" s="50">
        <v>78221</v>
      </c>
      <c r="C1448" s="51" t="s">
        <v>3317</v>
      </c>
      <c r="D1448" s="50">
        <v>11</v>
      </c>
      <c r="E1448" s="52">
        <v>1</v>
      </c>
      <c r="F1448" s="53" t="s">
        <v>18</v>
      </c>
      <c r="G1448" s="53">
        <v>43507</v>
      </c>
      <c r="H1448" s="54">
        <v>10</v>
      </c>
      <c r="I1448" s="52">
        <v>4</v>
      </c>
      <c r="J1448" s="51" t="s">
        <v>20</v>
      </c>
      <c r="K1448" s="51"/>
      <c r="L1448" s="51" t="b">
        <v>0</v>
      </c>
      <c r="M1448" s="13" t="s">
        <v>126</v>
      </c>
      <c r="N1448" s="13"/>
      <c r="O1448" s="13"/>
      <c r="P1448" s="13"/>
      <c r="Q1448" s="13"/>
      <c r="R1448" s="13"/>
      <c r="S1448" s="13" t="s">
        <v>126</v>
      </c>
      <c r="T1448" s="15" t="s">
        <v>125</v>
      </c>
      <c r="U1448" s="15" t="b">
        <v>0</v>
      </c>
      <c r="V1448" s="15" t="b">
        <v>0</v>
      </c>
      <c r="W1448" s="23"/>
      <c r="X1448" s="16"/>
      <c r="Y1448" s="24"/>
      <c r="Z1448" s="17"/>
      <c r="AA1448" s="51"/>
      <c r="AB1448" s="4"/>
      <c r="AC1448" t="str">
        <f t="shared" si="111"/>
        <v>NO</v>
      </c>
      <c r="AD1448" t="str">
        <f t="shared" si="112"/>
        <v>Material</v>
      </c>
      <c r="AE1448" t="str">
        <f t="shared" si="113"/>
        <v>+Cartridge</v>
      </c>
      <c r="AF1448" t="str">
        <f t="shared" si="114"/>
        <v>Material+Cartridge</v>
      </c>
    </row>
    <row r="1449" spans="1:32" x14ac:dyDescent="0.25">
      <c r="A1449" s="3" t="str">
        <f t="shared" si="110"/>
        <v>78221-12</v>
      </c>
      <c r="B1449" s="50">
        <v>78221</v>
      </c>
      <c r="C1449" s="51" t="s">
        <v>3318</v>
      </c>
      <c r="D1449" s="50">
        <v>12</v>
      </c>
      <c r="E1449" s="52">
        <v>1</v>
      </c>
      <c r="F1449" s="53" t="s">
        <v>18</v>
      </c>
      <c r="G1449" s="53">
        <v>43507</v>
      </c>
      <c r="H1449" s="54">
        <v>4</v>
      </c>
      <c r="I1449" s="52">
        <v>4</v>
      </c>
      <c r="J1449" s="51" t="s">
        <v>20</v>
      </c>
      <c r="K1449" s="51"/>
      <c r="L1449" s="51" t="b">
        <v>0</v>
      </c>
      <c r="M1449" s="3" t="s">
        <v>126</v>
      </c>
      <c r="N1449" s="3"/>
      <c r="O1449" s="3"/>
      <c r="P1449" s="3"/>
      <c r="Q1449" s="3"/>
      <c r="R1449" s="3"/>
      <c r="S1449" s="3" t="s">
        <v>126</v>
      </c>
      <c r="T1449" s="10" t="s">
        <v>125</v>
      </c>
      <c r="U1449" s="10" t="b">
        <v>0</v>
      </c>
      <c r="V1449" s="10" t="b">
        <v>0</v>
      </c>
      <c r="W1449" s="25"/>
      <c r="X1449" s="11"/>
      <c r="Y1449" s="26"/>
      <c r="Z1449" s="12"/>
      <c r="AA1449" s="51"/>
      <c r="AB1449" s="4"/>
      <c r="AC1449" t="str">
        <f t="shared" si="111"/>
        <v>NO</v>
      </c>
      <c r="AD1449" t="str">
        <f t="shared" si="112"/>
        <v>Material</v>
      </c>
      <c r="AE1449" t="str">
        <f t="shared" si="113"/>
        <v>+Cartridge</v>
      </c>
      <c r="AF1449" t="str">
        <f t="shared" si="114"/>
        <v>Material+Cartridge</v>
      </c>
    </row>
    <row r="1450" spans="1:32" x14ac:dyDescent="0.25">
      <c r="A1450" s="13" t="str">
        <f t="shared" si="110"/>
        <v>78221-13</v>
      </c>
      <c r="B1450" s="50">
        <v>78221</v>
      </c>
      <c r="C1450" s="51" t="s">
        <v>3319</v>
      </c>
      <c r="D1450" s="50">
        <v>13</v>
      </c>
      <c r="E1450" s="52">
        <v>1</v>
      </c>
      <c r="F1450" s="53" t="s">
        <v>18</v>
      </c>
      <c r="G1450" s="53">
        <v>43507</v>
      </c>
      <c r="H1450" s="54">
        <v>2</v>
      </c>
      <c r="I1450" s="52">
        <v>4</v>
      </c>
      <c r="J1450" s="51" t="s">
        <v>20</v>
      </c>
      <c r="K1450" s="51"/>
      <c r="L1450" s="51" t="b">
        <v>0</v>
      </c>
      <c r="M1450" s="13" t="s">
        <v>126</v>
      </c>
      <c r="N1450" s="13"/>
      <c r="O1450" s="13"/>
      <c r="P1450" s="13"/>
      <c r="Q1450" s="13"/>
      <c r="R1450" s="13"/>
      <c r="S1450" s="13" t="s">
        <v>126</v>
      </c>
      <c r="T1450" s="15" t="s">
        <v>125</v>
      </c>
      <c r="U1450" s="15" t="b">
        <v>0</v>
      </c>
      <c r="V1450" s="15" t="b">
        <v>0</v>
      </c>
      <c r="W1450" s="23"/>
      <c r="X1450" s="16"/>
      <c r="Y1450" s="24"/>
      <c r="Z1450" s="17"/>
      <c r="AA1450" s="51"/>
      <c r="AB1450" s="4"/>
      <c r="AC1450" t="str">
        <f t="shared" si="111"/>
        <v>NO</v>
      </c>
      <c r="AD1450" t="str">
        <f t="shared" si="112"/>
        <v>Material</v>
      </c>
      <c r="AE1450" t="str">
        <f t="shared" si="113"/>
        <v>+Cartridge</v>
      </c>
      <c r="AF1450" t="str">
        <f t="shared" si="114"/>
        <v>Material+Cartridge</v>
      </c>
    </row>
    <row r="1451" spans="1:32" x14ac:dyDescent="0.25">
      <c r="A1451" s="3" t="str">
        <f t="shared" si="110"/>
        <v>78221-14</v>
      </c>
      <c r="B1451" s="50">
        <v>78221</v>
      </c>
      <c r="C1451" s="51" t="s">
        <v>3320</v>
      </c>
      <c r="D1451" s="50">
        <v>14</v>
      </c>
      <c r="E1451" s="52">
        <v>1</v>
      </c>
      <c r="F1451" s="53" t="s">
        <v>18</v>
      </c>
      <c r="G1451" s="53">
        <v>43507</v>
      </c>
      <c r="H1451" s="54">
        <v>3</v>
      </c>
      <c r="I1451" s="52">
        <v>4</v>
      </c>
      <c r="J1451" s="51" t="s">
        <v>20</v>
      </c>
      <c r="K1451" s="51"/>
      <c r="L1451" s="51" t="b">
        <v>0</v>
      </c>
      <c r="M1451" s="3" t="s">
        <v>126</v>
      </c>
      <c r="N1451" s="3"/>
      <c r="O1451" s="3"/>
      <c r="P1451" s="3"/>
      <c r="Q1451" s="3"/>
      <c r="R1451" s="3"/>
      <c r="S1451" s="3" t="s">
        <v>126</v>
      </c>
      <c r="T1451" s="10" t="s">
        <v>125</v>
      </c>
      <c r="U1451" s="10" t="b">
        <v>0</v>
      </c>
      <c r="V1451" s="10" t="b">
        <v>0</v>
      </c>
      <c r="W1451" s="25"/>
      <c r="X1451" s="11"/>
      <c r="Y1451" s="26"/>
      <c r="Z1451" s="12"/>
      <c r="AA1451" s="51"/>
      <c r="AB1451" s="4"/>
      <c r="AC1451" t="str">
        <f t="shared" si="111"/>
        <v>NO</v>
      </c>
      <c r="AD1451" t="str">
        <f t="shared" si="112"/>
        <v>Material</v>
      </c>
      <c r="AE1451" t="str">
        <f t="shared" si="113"/>
        <v>+Cartridge</v>
      </c>
      <c r="AF1451" t="str">
        <f t="shared" si="114"/>
        <v>Material+Cartridge</v>
      </c>
    </row>
    <row r="1452" spans="1:32" x14ac:dyDescent="0.25">
      <c r="A1452" s="13" t="str">
        <f t="shared" si="110"/>
        <v>78221-15</v>
      </c>
      <c r="B1452" s="50">
        <v>78221</v>
      </c>
      <c r="C1452" s="51" t="s">
        <v>3321</v>
      </c>
      <c r="D1452" s="50">
        <v>15</v>
      </c>
      <c r="E1452" s="52">
        <v>1</v>
      </c>
      <c r="F1452" s="53" t="s">
        <v>18</v>
      </c>
      <c r="G1452" s="53">
        <v>43507</v>
      </c>
      <c r="H1452" s="54">
        <v>3</v>
      </c>
      <c r="I1452" s="52">
        <v>4</v>
      </c>
      <c r="J1452" s="51" t="s">
        <v>20</v>
      </c>
      <c r="K1452" s="51"/>
      <c r="L1452" s="51" t="b">
        <v>0</v>
      </c>
      <c r="M1452" s="13" t="s">
        <v>126</v>
      </c>
      <c r="N1452" s="13"/>
      <c r="O1452" s="13"/>
      <c r="P1452" s="13"/>
      <c r="Q1452" s="13"/>
      <c r="R1452" s="13"/>
      <c r="S1452" s="13" t="s">
        <v>126</v>
      </c>
      <c r="T1452" s="15" t="s">
        <v>125</v>
      </c>
      <c r="U1452" s="15" t="b">
        <v>0</v>
      </c>
      <c r="V1452" s="15" t="b">
        <v>0</v>
      </c>
      <c r="W1452" s="23"/>
      <c r="X1452" s="16"/>
      <c r="Y1452" s="24"/>
      <c r="Z1452" s="17"/>
      <c r="AA1452" s="51"/>
      <c r="AB1452" s="4"/>
      <c r="AC1452" t="str">
        <f t="shared" si="111"/>
        <v>NO</v>
      </c>
      <c r="AD1452" t="str">
        <f t="shared" si="112"/>
        <v>Material</v>
      </c>
      <c r="AE1452" t="str">
        <f t="shared" si="113"/>
        <v>+Cartridge</v>
      </c>
      <c r="AF1452" t="str">
        <f t="shared" si="114"/>
        <v>Material+Cartridge</v>
      </c>
    </row>
    <row r="1453" spans="1:32" x14ac:dyDescent="0.25">
      <c r="A1453" s="3" t="str">
        <f t="shared" si="110"/>
        <v>78221-16</v>
      </c>
      <c r="B1453" s="50">
        <v>78221</v>
      </c>
      <c r="C1453" s="51" t="s">
        <v>3322</v>
      </c>
      <c r="D1453" s="50">
        <v>16</v>
      </c>
      <c r="E1453" s="52">
        <v>1</v>
      </c>
      <c r="F1453" s="53" t="s">
        <v>18</v>
      </c>
      <c r="G1453" s="53">
        <v>43507</v>
      </c>
      <c r="H1453" s="54">
        <v>11</v>
      </c>
      <c r="I1453" s="52">
        <v>4</v>
      </c>
      <c r="J1453" s="51" t="s">
        <v>20</v>
      </c>
      <c r="K1453" s="51"/>
      <c r="L1453" s="51" t="b">
        <v>0</v>
      </c>
      <c r="M1453" s="3" t="s">
        <v>126</v>
      </c>
      <c r="N1453" s="3"/>
      <c r="O1453" s="3"/>
      <c r="P1453" s="3"/>
      <c r="Q1453" s="3"/>
      <c r="R1453" s="3"/>
      <c r="S1453" s="3" t="s">
        <v>126</v>
      </c>
      <c r="T1453" s="10" t="s">
        <v>125</v>
      </c>
      <c r="U1453" s="10" t="b">
        <v>0</v>
      </c>
      <c r="V1453" s="10" t="b">
        <v>0</v>
      </c>
      <c r="W1453" s="25"/>
      <c r="X1453" s="11"/>
      <c r="Y1453" s="26"/>
      <c r="Z1453" s="12"/>
      <c r="AA1453" s="51"/>
      <c r="AB1453" s="4"/>
      <c r="AC1453" t="str">
        <f t="shared" si="111"/>
        <v>NO</v>
      </c>
      <c r="AD1453" t="str">
        <f t="shared" si="112"/>
        <v>Material</v>
      </c>
      <c r="AE1453" t="str">
        <f t="shared" si="113"/>
        <v>+Cartridge</v>
      </c>
      <c r="AF1453" t="str">
        <f t="shared" si="114"/>
        <v>Material+Cartridge</v>
      </c>
    </row>
    <row r="1454" spans="1:32" x14ac:dyDescent="0.25">
      <c r="A1454" s="13" t="str">
        <f t="shared" si="110"/>
        <v>78221-2</v>
      </c>
      <c r="B1454" s="50">
        <v>78221</v>
      </c>
      <c r="C1454" s="51" t="s">
        <v>222</v>
      </c>
      <c r="D1454" s="50">
        <v>2</v>
      </c>
      <c r="E1454" s="52">
        <v>1</v>
      </c>
      <c r="F1454" s="53" t="s">
        <v>18</v>
      </c>
      <c r="G1454" s="53">
        <v>43507</v>
      </c>
      <c r="H1454" s="54">
        <v>2</v>
      </c>
      <c r="I1454" s="52">
        <v>4</v>
      </c>
      <c r="J1454" s="51" t="s">
        <v>20</v>
      </c>
      <c r="K1454" s="51" t="s">
        <v>208</v>
      </c>
      <c r="L1454" s="51" t="b">
        <v>0</v>
      </c>
      <c r="M1454" s="13" t="s">
        <v>126</v>
      </c>
      <c r="N1454" s="13"/>
      <c r="O1454" s="13"/>
      <c r="P1454" s="13"/>
      <c r="Q1454" s="13"/>
      <c r="R1454" s="13"/>
      <c r="S1454" s="13" t="s">
        <v>126</v>
      </c>
      <c r="T1454" s="15" t="s">
        <v>130</v>
      </c>
      <c r="U1454" s="15" t="b">
        <v>0</v>
      </c>
      <c r="V1454" s="15" t="b">
        <v>0</v>
      </c>
      <c r="W1454" s="23"/>
      <c r="X1454" s="16"/>
      <c r="Y1454" s="24"/>
      <c r="Z1454" s="17"/>
      <c r="AA1454" s="51"/>
      <c r="AB1454" s="4"/>
      <c r="AC1454" t="str">
        <f t="shared" si="111"/>
        <v>NO</v>
      </c>
      <c r="AD1454" t="str">
        <f t="shared" si="112"/>
        <v>Material</v>
      </c>
      <c r="AE1454" t="str">
        <f t="shared" si="113"/>
        <v>+Cartridge</v>
      </c>
      <c r="AF1454" t="str">
        <f t="shared" si="114"/>
        <v>Material+Cartridge</v>
      </c>
    </row>
    <row r="1455" spans="1:32" x14ac:dyDescent="0.25">
      <c r="A1455" s="3" t="str">
        <f t="shared" si="110"/>
        <v>78221-3</v>
      </c>
      <c r="B1455" s="50">
        <v>78221</v>
      </c>
      <c r="C1455" s="51" t="s">
        <v>221</v>
      </c>
      <c r="D1455" s="50">
        <v>3</v>
      </c>
      <c r="E1455" s="52">
        <v>1</v>
      </c>
      <c r="F1455" s="53" t="s">
        <v>18</v>
      </c>
      <c r="G1455" s="53">
        <v>43507</v>
      </c>
      <c r="H1455" s="54">
        <v>2</v>
      </c>
      <c r="I1455" s="52">
        <v>4</v>
      </c>
      <c r="J1455" s="51" t="s">
        <v>20</v>
      </c>
      <c r="K1455" s="51"/>
      <c r="L1455" s="51" t="b">
        <v>0</v>
      </c>
      <c r="M1455" s="3" t="s">
        <v>126</v>
      </c>
      <c r="N1455" s="3"/>
      <c r="O1455" s="3"/>
      <c r="P1455" s="3"/>
      <c r="Q1455" s="3"/>
      <c r="R1455" s="3"/>
      <c r="S1455" s="3" t="s">
        <v>126</v>
      </c>
      <c r="T1455" s="10" t="s">
        <v>130</v>
      </c>
      <c r="U1455" s="10" t="b">
        <v>0</v>
      </c>
      <c r="V1455" s="10" t="b">
        <v>0</v>
      </c>
      <c r="W1455" s="25"/>
      <c r="X1455" s="11"/>
      <c r="Y1455" s="26"/>
      <c r="Z1455" s="12"/>
      <c r="AA1455" s="51"/>
      <c r="AB1455" s="4"/>
      <c r="AC1455" t="str">
        <f t="shared" si="111"/>
        <v>NO</v>
      </c>
      <c r="AD1455" t="str">
        <f t="shared" si="112"/>
        <v>Material</v>
      </c>
      <c r="AE1455" t="str">
        <f t="shared" si="113"/>
        <v>+Cartridge</v>
      </c>
      <c r="AF1455" t="str">
        <f t="shared" si="114"/>
        <v>Material+Cartridge</v>
      </c>
    </row>
    <row r="1456" spans="1:32" x14ac:dyDescent="0.25">
      <c r="A1456" s="13" t="str">
        <f t="shared" si="110"/>
        <v>78221-4</v>
      </c>
      <c r="B1456" s="50">
        <v>78221</v>
      </c>
      <c r="C1456" s="51" t="s">
        <v>264</v>
      </c>
      <c r="D1456" s="50">
        <v>4</v>
      </c>
      <c r="E1456" s="52">
        <v>1</v>
      </c>
      <c r="F1456" s="53" t="s">
        <v>18</v>
      </c>
      <c r="G1456" s="53">
        <v>43507</v>
      </c>
      <c r="H1456" s="54">
        <v>1</v>
      </c>
      <c r="I1456" s="52">
        <v>4</v>
      </c>
      <c r="J1456" s="51" t="s">
        <v>20</v>
      </c>
      <c r="K1456" s="51"/>
      <c r="L1456" s="51" t="b">
        <v>0</v>
      </c>
      <c r="M1456" s="13" t="s">
        <v>126</v>
      </c>
      <c r="N1456" s="13"/>
      <c r="O1456" s="13"/>
      <c r="P1456" s="13"/>
      <c r="Q1456" s="13"/>
      <c r="R1456" s="13"/>
      <c r="S1456" s="13" t="s">
        <v>126</v>
      </c>
      <c r="T1456" s="15" t="s">
        <v>130</v>
      </c>
      <c r="U1456" s="15" t="b">
        <v>0</v>
      </c>
      <c r="V1456" s="15" t="b">
        <v>0</v>
      </c>
      <c r="W1456" s="23"/>
      <c r="X1456" s="16"/>
      <c r="Y1456" s="24"/>
      <c r="Z1456" s="17"/>
      <c r="AA1456" s="51"/>
      <c r="AB1456" s="4"/>
      <c r="AC1456" t="str">
        <f t="shared" si="111"/>
        <v>NO</v>
      </c>
      <c r="AD1456" t="str">
        <f t="shared" si="112"/>
        <v>Material</v>
      </c>
      <c r="AE1456" t="str">
        <f t="shared" si="113"/>
        <v>+Cartridge</v>
      </c>
      <c r="AF1456" t="str">
        <f t="shared" si="114"/>
        <v>Material+Cartridge</v>
      </c>
    </row>
    <row r="1457" spans="1:32" x14ac:dyDescent="0.25">
      <c r="A1457" s="3" t="str">
        <f t="shared" si="110"/>
        <v>78221-5</v>
      </c>
      <c r="B1457" s="50">
        <v>78221</v>
      </c>
      <c r="C1457" s="51" t="s">
        <v>415</v>
      </c>
      <c r="D1457" s="50">
        <v>5</v>
      </c>
      <c r="E1457" s="52">
        <v>1</v>
      </c>
      <c r="F1457" s="53" t="s">
        <v>18</v>
      </c>
      <c r="G1457" s="53">
        <v>43507</v>
      </c>
      <c r="H1457" s="54">
        <v>1</v>
      </c>
      <c r="I1457" s="52">
        <v>4</v>
      </c>
      <c r="J1457" s="51" t="s">
        <v>20</v>
      </c>
      <c r="K1457" s="51"/>
      <c r="L1457" s="51" t="b">
        <v>0</v>
      </c>
      <c r="M1457" s="3" t="s">
        <v>126</v>
      </c>
      <c r="N1457" s="3"/>
      <c r="O1457" s="3" t="s">
        <v>143</v>
      </c>
      <c r="P1457" s="3"/>
      <c r="Q1457" s="3"/>
      <c r="R1457" s="3"/>
      <c r="S1457" s="3" t="s">
        <v>126</v>
      </c>
      <c r="T1457" s="10" t="s">
        <v>125</v>
      </c>
      <c r="U1457" s="10" t="b">
        <v>0</v>
      </c>
      <c r="V1457" s="10" t="b">
        <v>0</v>
      </c>
      <c r="W1457" s="25"/>
      <c r="X1457" s="11"/>
      <c r="Y1457" s="26"/>
      <c r="Z1457" s="12"/>
      <c r="AA1457" s="51"/>
      <c r="AB1457" s="4"/>
      <c r="AC1457" t="str">
        <f t="shared" si="111"/>
        <v>NO</v>
      </c>
      <c r="AD1457" t="str">
        <f t="shared" si="112"/>
        <v>Material</v>
      </c>
      <c r="AE1457" t="str">
        <f t="shared" si="113"/>
        <v>+Cartridge</v>
      </c>
      <c r="AF1457" t="str">
        <f t="shared" si="114"/>
        <v>Material+Cartridge</v>
      </c>
    </row>
    <row r="1458" spans="1:32" x14ac:dyDescent="0.25">
      <c r="A1458" s="13" t="str">
        <f t="shared" si="110"/>
        <v>78221-6</v>
      </c>
      <c r="B1458" s="50">
        <v>78221</v>
      </c>
      <c r="C1458" s="51" t="s">
        <v>3129</v>
      </c>
      <c r="D1458" s="50">
        <v>6</v>
      </c>
      <c r="E1458" s="52">
        <v>1</v>
      </c>
      <c r="F1458" s="53" t="s">
        <v>18</v>
      </c>
      <c r="G1458" s="53">
        <v>43507</v>
      </c>
      <c r="H1458" s="54">
        <v>2</v>
      </c>
      <c r="I1458" s="52">
        <v>4</v>
      </c>
      <c r="J1458" s="51" t="s">
        <v>20</v>
      </c>
      <c r="K1458" s="51"/>
      <c r="L1458" s="51" t="b">
        <v>0</v>
      </c>
      <c r="M1458" s="13" t="s">
        <v>126</v>
      </c>
      <c r="N1458" s="13"/>
      <c r="O1458" s="13" t="s">
        <v>143</v>
      </c>
      <c r="P1458" s="13"/>
      <c r="Q1458" s="13"/>
      <c r="R1458" s="13"/>
      <c r="S1458" s="13" t="s">
        <v>126</v>
      </c>
      <c r="T1458" s="15" t="s">
        <v>125</v>
      </c>
      <c r="U1458" s="15" t="b">
        <v>0</v>
      </c>
      <c r="V1458" s="15" t="b">
        <v>0</v>
      </c>
      <c r="W1458" s="23"/>
      <c r="X1458" s="16"/>
      <c r="Y1458" s="24"/>
      <c r="Z1458" s="17"/>
      <c r="AA1458" s="51"/>
      <c r="AB1458" s="4"/>
      <c r="AC1458" t="str">
        <f t="shared" si="111"/>
        <v>NO</v>
      </c>
      <c r="AD1458" t="str">
        <f t="shared" si="112"/>
        <v>Material</v>
      </c>
      <c r="AE1458" t="str">
        <f t="shared" si="113"/>
        <v>+Cartridge</v>
      </c>
      <c r="AF1458" t="str">
        <f t="shared" si="114"/>
        <v>Material+Cartridge</v>
      </c>
    </row>
    <row r="1459" spans="1:32" x14ac:dyDescent="0.25">
      <c r="A1459" s="3" t="str">
        <f t="shared" si="110"/>
        <v>78221-7</v>
      </c>
      <c r="B1459" s="50">
        <v>78221</v>
      </c>
      <c r="C1459" s="51" t="s">
        <v>286</v>
      </c>
      <c r="D1459" s="50">
        <v>7</v>
      </c>
      <c r="E1459" s="52">
        <v>1</v>
      </c>
      <c r="F1459" s="53" t="s">
        <v>18</v>
      </c>
      <c r="G1459" s="53">
        <v>43507</v>
      </c>
      <c r="H1459" s="54">
        <v>1</v>
      </c>
      <c r="I1459" s="52">
        <v>4</v>
      </c>
      <c r="J1459" s="51" t="s">
        <v>20</v>
      </c>
      <c r="K1459" s="51"/>
      <c r="L1459" s="51" t="b">
        <v>0</v>
      </c>
      <c r="M1459" s="3" t="s">
        <v>126</v>
      </c>
      <c r="N1459" s="3"/>
      <c r="O1459" s="3" t="s">
        <v>143</v>
      </c>
      <c r="P1459" s="3"/>
      <c r="Q1459" s="3"/>
      <c r="R1459" s="3"/>
      <c r="S1459" s="3" t="s">
        <v>126</v>
      </c>
      <c r="T1459" s="10" t="s">
        <v>125</v>
      </c>
      <c r="U1459" s="10" t="b">
        <v>0</v>
      </c>
      <c r="V1459" s="10" t="b">
        <v>0</v>
      </c>
      <c r="W1459" s="25"/>
      <c r="X1459" s="11"/>
      <c r="Y1459" s="26"/>
      <c r="Z1459" s="12"/>
      <c r="AA1459" s="51"/>
      <c r="AB1459" s="4"/>
      <c r="AC1459" t="str">
        <f t="shared" si="111"/>
        <v>NO</v>
      </c>
      <c r="AD1459" t="str">
        <f t="shared" si="112"/>
        <v>Material</v>
      </c>
      <c r="AE1459" t="str">
        <f t="shared" si="113"/>
        <v>+Cartridge</v>
      </c>
      <c r="AF1459" t="str">
        <f t="shared" si="114"/>
        <v>Material+Cartridge</v>
      </c>
    </row>
    <row r="1460" spans="1:32" x14ac:dyDescent="0.25">
      <c r="A1460" s="13" t="str">
        <f t="shared" si="110"/>
        <v>78221-8</v>
      </c>
      <c r="B1460" s="50">
        <v>78221</v>
      </c>
      <c r="C1460" s="51" t="s">
        <v>3323</v>
      </c>
      <c r="D1460" s="50">
        <v>8</v>
      </c>
      <c r="E1460" s="52">
        <v>1</v>
      </c>
      <c r="F1460" s="53" t="s">
        <v>18</v>
      </c>
      <c r="G1460" s="53">
        <v>43507</v>
      </c>
      <c r="H1460" s="54">
        <v>13</v>
      </c>
      <c r="I1460" s="52">
        <v>4</v>
      </c>
      <c r="J1460" s="51" t="s">
        <v>20</v>
      </c>
      <c r="K1460" s="51"/>
      <c r="L1460" s="51" t="b">
        <v>0</v>
      </c>
      <c r="M1460" s="13" t="s">
        <v>126</v>
      </c>
      <c r="N1460" s="13"/>
      <c r="O1460" s="13"/>
      <c r="P1460" s="13"/>
      <c r="Q1460" s="13"/>
      <c r="R1460" s="13"/>
      <c r="S1460" s="13" t="s">
        <v>126</v>
      </c>
      <c r="T1460" s="15" t="s">
        <v>125</v>
      </c>
      <c r="U1460" s="15" t="b">
        <v>0</v>
      </c>
      <c r="V1460" s="15" t="b">
        <v>0</v>
      </c>
      <c r="W1460" s="23"/>
      <c r="X1460" s="16"/>
      <c r="Y1460" s="24"/>
      <c r="Z1460" s="17"/>
      <c r="AA1460" s="51"/>
      <c r="AB1460" s="4"/>
      <c r="AC1460" t="str">
        <f t="shared" si="111"/>
        <v>NO</v>
      </c>
      <c r="AD1460" t="str">
        <f t="shared" si="112"/>
        <v>Material</v>
      </c>
      <c r="AE1460" t="str">
        <f t="shared" si="113"/>
        <v>+Cartridge</v>
      </c>
      <c r="AF1460" t="str">
        <f t="shared" si="114"/>
        <v>Material+Cartridge</v>
      </c>
    </row>
    <row r="1461" spans="1:32" x14ac:dyDescent="0.25">
      <c r="A1461" s="3" t="str">
        <f t="shared" si="110"/>
        <v>78221-9</v>
      </c>
      <c r="B1461" s="50">
        <v>78221</v>
      </c>
      <c r="C1461" s="51" t="s">
        <v>3324</v>
      </c>
      <c r="D1461" s="50">
        <v>9</v>
      </c>
      <c r="E1461" s="52">
        <v>1</v>
      </c>
      <c r="F1461" s="53" t="s">
        <v>18</v>
      </c>
      <c r="G1461" s="53">
        <v>43507</v>
      </c>
      <c r="H1461" s="54">
        <v>3</v>
      </c>
      <c r="I1461" s="52">
        <v>4</v>
      </c>
      <c r="J1461" s="51" t="s">
        <v>20</v>
      </c>
      <c r="K1461" s="51"/>
      <c r="L1461" s="51" t="b">
        <v>0</v>
      </c>
      <c r="M1461" s="3" t="s">
        <v>126</v>
      </c>
      <c r="N1461" s="3"/>
      <c r="O1461" s="3"/>
      <c r="P1461" s="3"/>
      <c r="Q1461" s="3"/>
      <c r="R1461" s="3"/>
      <c r="S1461" s="3" t="s">
        <v>126</v>
      </c>
      <c r="T1461" s="10" t="s">
        <v>125</v>
      </c>
      <c r="U1461" s="10" t="b">
        <v>0</v>
      </c>
      <c r="V1461" s="10" t="b">
        <v>0</v>
      </c>
      <c r="W1461" s="25"/>
      <c r="X1461" s="11"/>
      <c r="Y1461" s="26"/>
      <c r="Z1461" s="12"/>
      <c r="AA1461" s="51"/>
      <c r="AB1461" s="4"/>
      <c r="AC1461" t="str">
        <f t="shared" si="111"/>
        <v>NO</v>
      </c>
      <c r="AD1461" t="str">
        <f t="shared" si="112"/>
        <v>Material</v>
      </c>
      <c r="AE1461" t="str">
        <f t="shared" si="113"/>
        <v>+Cartridge</v>
      </c>
      <c r="AF1461" t="str">
        <f t="shared" si="114"/>
        <v>Material+Cartridge</v>
      </c>
    </row>
    <row r="1462" spans="1:32" x14ac:dyDescent="0.25">
      <c r="A1462" s="13" t="str">
        <f t="shared" si="110"/>
        <v>78225-10</v>
      </c>
      <c r="B1462" s="50">
        <v>78225</v>
      </c>
      <c r="C1462" s="51" t="s">
        <v>3325</v>
      </c>
      <c r="D1462" s="50">
        <v>10</v>
      </c>
      <c r="E1462" s="52">
        <v>1</v>
      </c>
      <c r="F1462" s="53" t="s">
        <v>19</v>
      </c>
      <c r="G1462" s="53">
        <v>43504</v>
      </c>
      <c r="H1462" s="54">
        <v>13</v>
      </c>
      <c r="I1462" s="52">
        <v>7</v>
      </c>
      <c r="J1462" s="51" t="s">
        <v>20</v>
      </c>
      <c r="K1462" s="51" t="s">
        <v>168</v>
      </c>
      <c r="L1462" s="51" t="b">
        <v>1</v>
      </c>
      <c r="M1462" s="13" t="s">
        <v>126</v>
      </c>
      <c r="N1462" s="13" t="s">
        <v>126</v>
      </c>
      <c r="O1462" s="13"/>
      <c r="P1462" s="13"/>
      <c r="Q1462" s="13"/>
      <c r="R1462" s="13"/>
      <c r="S1462" s="13" t="s">
        <v>126</v>
      </c>
      <c r="T1462" s="15" t="s">
        <v>125</v>
      </c>
      <c r="U1462" s="15" t="b">
        <v>0</v>
      </c>
      <c r="V1462" s="15" t="b">
        <v>0</v>
      </c>
      <c r="W1462" s="23"/>
      <c r="X1462" s="16"/>
      <c r="Y1462" s="24"/>
      <c r="Z1462" s="24"/>
      <c r="AA1462" s="51"/>
      <c r="AB1462" s="4"/>
      <c r="AC1462" t="str">
        <f t="shared" si="111"/>
        <v>NO</v>
      </c>
      <c r="AD1462" t="str">
        <f t="shared" si="112"/>
        <v/>
      </c>
      <c r="AE1462" t="str">
        <f t="shared" si="113"/>
        <v>+Cartridge</v>
      </c>
      <c r="AF1462" t="str">
        <f t="shared" si="114"/>
        <v>+Cartridge</v>
      </c>
    </row>
    <row r="1463" spans="1:32" x14ac:dyDescent="0.25">
      <c r="A1463" s="3" t="str">
        <f t="shared" si="110"/>
        <v>78225-1</v>
      </c>
      <c r="B1463" s="50">
        <v>78225</v>
      </c>
      <c r="C1463" s="51" t="s">
        <v>3316</v>
      </c>
      <c r="D1463" s="50">
        <v>1</v>
      </c>
      <c r="E1463" s="52">
        <v>1</v>
      </c>
      <c r="F1463" s="53" t="s">
        <v>19</v>
      </c>
      <c r="G1463" s="53">
        <v>43504</v>
      </c>
      <c r="H1463" s="54">
        <v>3</v>
      </c>
      <c r="I1463" s="52">
        <v>7</v>
      </c>
      <c r="J1463" s="51" t="s">
        <v>31</v>
      </c>
      <c r="K1463" s="51"/>
      <c r="L1463" s="51" t="b">
        <v>0</v>
      </c>
      <c r="M1463" s="3" t="s">
        <v>126</v>
      </c>
      <c r="N1463" s="3" t="s">
        <v>126</v>
      </c>
      <c r="O1463" s="3"/>
      <c r="P1463" s="3"/>
      <c r="Q1463" s="3"/>
      <c r="R1463" s="3"/>
      <c r="S1463" s="3" t="s">
        <v>126</v>
      </c>
      <c r="T1463" s="10" t="s">
        <v>130</v>
      </c>
      <c r="U1463" s="10" t="b">
        <v>0</v>
      </c>
      <c r="V1463" s="10" t="b">
        <v>0</v>
      </c>
      <c r="W1463" s="25"/>
      <c r="X1463" s="11"/>
      <c r="Y1463" s="26"/>
      <c r="Z1463" s="26"/>
      <c r="AA1463" s="51"/>
      <c r="AB1463" s="4"/>
      <c r="AC1463" t="str">
        <f t="shared" si="111"/>
        <v>NO</v>
      </c>
      <c r="AD1463" t="str">
        <f t="shared" si="112"/>
        <v/>
      </c>
      <c r="AE1463" t="str">
        <f t="shared" si="113"/>
        <v>+Cartridge</v>
      </c>
      <c r="AF1463" t="str">
        <f t="shared" si="114"/>
        <v>+Cartridge</v>
      </c>
    </row>
    <row r="1464" spans="1:32" x14ac:dyDescent="0.25">
      <c r="A1464" s="13" t="str">
        <f t="shared" si="110"/>
        <v>78225-11</v>
      </c>
      <c r="B1464" s="50">
        <v>78225</v>
      </c>
      <c r="C1464" s="51" t="s">
        <v>3326</v>
      </c>
      <c r="D1464" s="50">
        <v>11</v>
      </c>
      <c r="E1464" s="52">
        <v>1</v>
      </c>
      <c r="F1464" s="53" t="s">
        <v>19</v>
      </c>
      <c r="G1464" s="53">
        <v>43504</v>
      </c>
      <c r="H1464" s="54">
        <v>3</v>
      </c>
      <c r="I1464" s="52">
        <v>7</v>
      </c>
      <c r="J1464" s="51" t="s">
        <v>20</v>
      </c>
      <c r="K1464" s="51"/>
      <c r="L1464" s="51" t="b">
        <v>0</v>
      </c>
      <c r="M1464" s="13" t="s">
        <v>126</v>
      </c>
      <c r="N1464" s="13" t="s">
        <v>126</v>
      </c>
      <c r="O1464" s="13"/>
      <c r="P1464" s="13"/>
      <c r="Q1464" s="13"/>
      <c r="R1464" s="13"/>
      <c r="S1464" s="13" t="s">
        <v>126</v>
      </c>
      <c r="T1464" s="15" t="s">
        <v>125</v>
      </c>
      <c r="U1464" s="15" t="b">
        <v>0</v>
      </c>
      <c r="V1464" s="15" t="b">
        <v>0</v>
      </c>
      <c r="W1464" s="23"/>
      <c r="X1464" s="16"/>
      <c r="Y1464" s="24"/>
      <c r="Z1464" s="24"/>
      <c r="AA1464" s="51"/>
      <c r="AB1464" s="4"/>
      <c r="AC1464" t="str">
        <f t="shared" si="111"/>
        <v>NO</v>
      </c>
      <c r="AD1464" t="str">
        <f t="shared" si="112"/>
        <v/>
      </c>
      <c r="AE1464" t="str">
        <f t="shared" si="113"/>
        <v>+Cartridge</v>
      </c>
      <c r="AF1464" t="str">
        <f t="shared" si="114"/>
        <v>+Cartridge</v>
      </c>
    </row>
    <row r="1465" spans="1:32" x14ac:dyDescent="0.25">
      <c r="A1465" s="3" t="str">
        <f t="shared" si="110"/>
        <v>78225-12</v>
      </c>
      <c r="B1465" s="50">
        <v>78225</v>
      </c>
      <c r="C1465" s="51" t="s">
        <v>3327</v>
      </c>
      <c r="D1465" s="50">
        <v>12</v>
      </c>
      <c r="E1465" s="52">
        <v>1</v>
      </c>
      <c r="F1465" s="53" t="s">
        <v>19</v>
      </c>
      <c r="G1465" s="53">
        <v>43504</v>
      </c>
      <c r="H1465" s="54">
        <v>3</v>
      </c>
      <c r="I1465" s="52">
        <v>7</v>
      </c>
      <c r="J1465" s="51" t="s">
        <v>20</v>
      </c>
      <c r="K1465" s="51"/>
      <c r="L1465" s="51" t="b">
        <v>0</v>
      </c>
      <c r="M1465" s="3" t="s">
        <v>126</v>
      </c>
      <c r="N1465" s="3" t="s">
        <v>126</v>
      </c>
      <c r="O1465" s="3"/>
      <c r="P1465" s="3"/>
      <c r="Q1465" s="3"/>
      <c r="R1465" s="3"/>
      <c r="S1465" s="3" t="s">
        <v>126</v>
      </c>
      <c r="T1465" s="10" t="s">
        <v>125</v>
      </c>
      <c r="U1465" s="10" t="b">
        <v>0</v>
      </c>
      <c r="V1465" s="10" t="b">
        <v>0</v>
      </c>
      <c r="W1465" s="25"/>
      <c r="X1465" s="11"/>
      <c r="Y1465" s="26"/>
      <c r="Z1465" s="26"/>
      <c r="AA1465" s="51"/>
      <c r="AB1465" s="4"/>
      <c r="AC1465" t="str">
        <f t="shared" si="111"/>
        <v>NO</v>
      </c>
      <c r="AD1465" t="str">
        <f t="shared" si="112"/>
        <v/>
      </c>
      <c r="AE1465" t="str">
        <f t="shared" si="113"/>
        <v>+Cartridge</v>
      </c>
      <c r="AF1465" t="str">
        <f t="shared" si="114"/>
        <v>+Cartridge</v>
      </c>
    </row>
    <row r="1466" spans="1:32" x14ac:dyDescent="0.25">
      <c r="A1466" s="13" t="str">
        <f t="shared" si="110"/>
        <v>78225-13</v>
      </c>
      <c r="B1466" s="50">
        <v>78225</v>
      </c>
      <c r="C1466" s="51" t="s">
        <v>3328</v>
      </c>
      <c r="D1466" s="50">
        <v>13</v>
      </c>
      <c r="E1466" s="52">
        <v>1</v>
      </c>
      <c r="F1466" s="53" t="s">
        <v>19</v>
      </c>
      <c r="G1466" s="53">
        <v>43504</v>
      </c>
      <c r="H1466" s="54">
        <v>5</v>
      </c>
      <c r="I1466" s="52">
        <v>7</v>
      </c>
      <c r="J1466" s="51" t="s">
        <v>20</v>
      </c>
      <c r="K1466" s="51"/>
      <c r="L1466" s="51" t="b">
        <v>0</v>
      </c>
      <c r="M1466" s="13" t="s">
        <v>126</v>
      </c>
      <c r="N1466" s="13" t="s">
        <v>126</v>
      </c>
      <c r="O1466" s="13"/>
      <c r="P1466" s="13"/>
      <c r="Q1466" s="13"/>
      <c r="R1466" s="13"/>
      <c r="S1466" s="13" t="s">
        <v>126</v>
      </c>
      <c r="T1466" s="15" t="s">
        <v>125</v>
      </c>
      <c r="U1466" s="15" t="b">
        <v>0</v>
      </c>
      <c r="V1466" s="15" t="b">
        <v>0</v>
      </c>
      <c r="W1466" s="23"/>
      <c r="X1466" s="16"/>
      <c r="Y1466" s="24"/>
      <c r="Z1466" s="24"/>
      <c r="AA1466" s="51"/>
      <c r="AB1466" s="4"/>
      <c r="AC1466" t="str">
        <f t="shared" si="111"/>
        <v>NO</v>
      </c>
      <c r="AD1466" t="str">
        <f t="shared" si="112"/>
        <v/>
      </c>
      <c r="AE1466" t="str">
        <f t="shared" si="113"/>
        <v>+Cartridge</v>
      </c>
      <c r="AF1466" t="str">
        <f t="shared" si="114"/>
        <v>+Cartridge</v>
      </c>
    </row>
    <row r="1467" spans="1:32" x14ac:dyDescent="0.25">
      <c r="A1467" s="3" t="str">
        <f t="shared" si="110"/>
        <v>78225-14</v>
      </c>
      <c r="B1467" s="50">
        <v>78225</v>
      </c>
      <c r="C1467" s="51" t="s">
        <v>3329</v>
      </c>
      <c r="D1467" s="50">
        <v>14</v>
      </c>
      <c r="E1467" s="52">
        <v>1</v>
      </c>
      <c r="F1467" s="53" t="s">
        <v>19</v>
      </c>
      <c r="G1467" s="53">
        <v>43504</v>
      </c>
      <c r="H1467" s="54">
        <v>7</v>
      </c>
      <c r="I1467" s="52">
        <v>7</v>
      </c>
      <c r="J1467" s="51" t="s">
        <v>20</v>
      </c>
      <c r="K1467" s="51"/>
      <c r="L1467" s="51" t="b">
        <v>0</v>
      </c>
      <c r="M1467" s="3" t="s">
        <v>126</v>
      </c>
      <c r="N1467" s="3" t="s">
        <v>126</v>
      </c>
      <c r="O1467" s="3"/>
      <c r="P1467" s="3"/>
      <c r="Q1467" s="3"/>
      <c r="R1467" s="3"/>
      <c r="S1467" s="3" t="s">
        <v>126</v>
      </c>
      <c r="T1467" s="10" t="s">
        <v>125</v>
      </c>
      <c r="U1467" s="10" t="b">
        <v>0</v>
      </c>
      <c r="V1467" s="10" t="b">
        <v>0</v>
      </c>
      <c r="W1467" s="25"/>
      <c r="X1467" s="11"/>
      <c r="Y1467" s="26"/>
      <c r="Z1467" s="26"/>
      <c r="AA1467" s="51"/>
      <c r="AB1467" s="4"/>
      <c r="AC1467" t="str">
        <f t="shared" si="111"/>
        <v>NO</v>
      </c>
      <c r="AD1467" t="str">
        <f t="shared" si="112"/>
        <v/>
      </c>
      <c r="AE1467" t="str">
        <f t="shared" si="113"/>
        <v>+Cartridge</v>
      </c>
      <c r="AF1467" t="str">
        <f t="shared" si="114"/>
        <v>+Cartridge</v>
      </c>
    </row>
    <row r="1468" spans="1:32" x14ac:dyDescent="0.25">
      <c r="A1468" s="13" t="str">
        <f t="shared" si="110"/>
        <v>78225-2</v>
      </c>
      <c r="B1468" s="50">
        <v>78225</v>
      </c>
      <c r="C1468" s="51" t="s">
        <v>131</v>
      </c>
      <c r="D1468" s="50">
        <v>2</v>
      </c>
      <c r="E1468" s="52">
        <v>1</v>
      </c>
      <c r="F1468" s="53" t="s">
        <v>19</v>
      </c>
      <c r="G1468" s="53">
        <v>43504</v>
      </c>
      <c r="H1468" s="54">
        <v>2</v>
      </c>
      <c r="I1468" s="52">
        <v>7</v>
      </c>
      <c r="J1468" s="51" t="s">
        <v>31</v>
      </c>
      <c r="K1468" s="51"/>
      <c r="L1468" s="51" t="b">
        <v>0</v>
      </c>
      <c r="M1468" s="13" t="s">
        <v>126</v>
      </c>
      <c r="N1468" s="13" t="s">
        <v>126</v>
      </c>
      <c r="O1468" s="13"/>
      <c r="P1468" s="13"/>
      <c r="Q1468" s="13"/>
      <c r="R1468" s="13"/>
      <c r="S1468" s="13" t="s">
        <v>126</v>
      </c>
      <c r="T1468" s="15" t="s">
        <v>130</v>
      </c>
      <c r="U1468" s="15" t="b">
        <v>0</v>
      </c>
      <c r="V1468" s="15" t="b">
        <v>0</v>
      </c>
      <c r="W1468" s="23"/>
      <c r="X1468" s="16"/>
      <c r="Y1468" s="24"/>
      <c r="Z1468" s="24"/>
      <c r="AA1468" s="51"/>
      <c r="AB1468" s="4"/>
      <c r="AC1468" t="str">
        <f t="shared" si="111"/>
        <v>NO</v>
      </c>
      <c r="AD1468" t="str">
        <f t="shared" si="112"/>
        <v/>
      </c>
      <c r="AE1468" t="str">
        <f t="shared" si="113"/>
        <v>+Cartridge</v>
      </c>
      <c r="AF1468" t="str">
        <f t="shared" si="114"/>
        <v>+Cartridge</v>
      </c>
    </row>
    <row r="1469" spans="1:32" x14ac:dyDescent="0.25">
      <c r="A1469" s="3" t="str">
        <f t="shared" si="110"/>
        <v>78225-3</v>
      </c>
      <c r="B1469" s="50">
        <v>78225</v>
      </c>
      <c r="C1469" s="51" t="s">
        <v>222</v>
      </c>
      <c r="D1469" s="50">
        <v>3</v>
      </c>
      <c r="E1469" s="52">
        <v>1</v>
      </c>
      <c r="F1469" s="53" t="s">
        <v>19</v>
      </c>
      <c r="G1469" s="53">
        <v>43504</v>
      </c>
      <c r="H1469" s="54">
        <v>2</v>
      </c>
      <c r="I1469" s="52">
        <v>7</v>
      </c>
      <c r="J1469" s="51" t="s">
        <v>31</v>
      </c>
      <c r="K1469" s="51"/>
      <c r="L1469" s="51" t="b">
        <v>0</v>
      </c>
      <c r="M1469" s="3" t="s">
        <v>126</v>
      </c>
      <c r="N1469" s="3" t="s">
        <v>126</v>
      </c>
      <c r="O1469" s="3"/>
      <c r="P1469" s="3"/>
      <c r="Q1469" s="3"/>
      <c r="R1469" s="3"/>
      <c r="S1469" s="3" t="s">
        <v>126</v>
      </c>
      <c r="T1469" s="10" t="s">
        <v>130</v>
      </c>
      <c r="U1469" s="10" t="b">
        <v>0</v>
      </c>
      <c r="V1469" s="10" t="b">
        <v>0</v>
      </c>
      <c r="W1469" s="25"/>
      <c r="X1469" s="11"/>
      <c r="Y1469" s="26"/>
      <c r="Z1469" s="26"/>
      <c r="AA1469" s="51"/>
      <c r="AB1469" s="4"/>
      <c r="AC1469" t="str">
        <f t="shared" si="111"/>
        <v>NO</v>
      </c>
      <c r="AD1469" t="str">
        <f t="shared" si="112"/>
        <v/>
      </c>
      <c r="AE1469" t="str">
        <f t="shared" si="113"/>
        <v>+Cartridge</v>
      </c>
      <c r="AF1469" t="str">
        <f t="shared" si="114"/>
        <v>+Cartridge</v>
      </c>
    </row>
    <row r="1470" spans="1:32" x14ac:dyDescent="0.25">
      <c r="A1470" s="13" t="str">
        <f t="shared" si="110"/>
        <v>78225-4</v>
      </c>
      <c r="B1470" s="50">
        <v>78225</v>
      </c>
      <c r="C1470" s="51" t="s">
        <v>264</v>
      </c>
      <c r="D1470" s="50">
        <v>4</v>
      </c>
      <c r="E1470" s="52">
        <v>1</v>
      </c>
      <c r="F1470" s="53" t="s">
        <v>19</v>
      </c>
      <c r="G1470" s="53">
        <v>43504</v>
      </c>
      <c r="H1470" s="54">
        <v>1</v>
      </c>
      <c r="I1470" s="52">
        <v>7</v>
      </c>
      <c r="J1470" s="51" t="s">
        <v>31</v>
      </c>
      <c r="K1470" s="51"/>
      <c r="L1470" s="51" t="b">
        <v>0</v>
      </c>
      <c r="M1470" s="13" t="s">
        <v>126</v>
      </c>
      <c r="N1470" s="13" t="s">
        <v>126</v>
      </c>
      <c r="O1470" s="13"/>
      <c r="P1470" s="13"/>
      <c r="Q1470" s="13"/>
      <c r="R1470" s="13"/>
      <c r="S1470" s="13" t="s">
        <v>126</v>
      </c>
      <c r="T1470" s="15" t="s">
        <v>130</v>
      </c>
      <c r="U1470" s="15" t="b">
        <v>0</v>
      </c>
      <c r="V1470" s="15" t="b">
        <v>0</v>
      </c>
      <c r="W1470" s="23"/>
      <c r="X1470" s="16"/>
      <c r="Y1470" s="24"/>
      <c r="Z1470" s="17"/>
      <c r="AA1470" s="51"/>
      <c r="AB1470" s="4"/>
      <c r="AC1470" t="str">
        <f t="shared" si="111"/>
        <v>NO</v>
      </c>
      <c r="AD1470" t="str">
        <f t="shared" si="112"/>
        <v/>
      </c>
      <c r="AE1470" t="str">
        <f t="shared" si="113"/>
        <v>+Cartridge</v>
      </c>
      <c r="AF1470" t="str">
        <f t="shared" si="114"/>
        <v>+Cartridge</v>
      </c>
    </row>
    <row r="1471" spans="1:32" x14ac:dyDescent="0.25">
      <c r="A1471" s="3" t="str">
        <f t="shared" si="110"/>
        <v>78225-5</v>
      </c>
      <c r="B1471" s="50">
        <v>78225</v>
      </c>
      <c r="C1471" s="51" t="s">
        <v>133</v>
      </c>
      <c r="D1471" s="50">
        <v>5</v>
      </c>
      <c r="E1471" s="52">
        <v>1</v>
      </c>
      <c r="F1471" s="53" t="s">
        <v>19</v>
      </c>
      <c r="G1471" s="53">
        <v>43504</v>
      </c>
      <c r="H1471" s="54">
        <v>1</v>
      </c>
      <c r="I1471" s="52">
        <v>7</v>
      </c>
      <c r="J1471" s="51" t="s">
        <v>31</v>
      </c>
      <c r="K1471" s="51"/>
      <c r="L1471" s="51" t="b">
        <v>0</v>
      </c>
      <c r="M1471" s="3" t="s">
        <v>126</v>
      </c>
      <c r="N1471" s="3" t="s">
        <v>126</v>
      </c>
      <c r="O1471" s="3"/>
      <c r="P1471" s="3"/>
      <c r="Q1471" s="3"/>
      <c r="R1471" s="3"/>
      <c r="S1471" s="3" t="s">
        <v>126</v>
      </c>
      <c r="T1471" s="10" t="s">
        <v>130</v>
      </c>
      <c r="U1471" s="10" t="b">
        <v>0</v>
      </c>
      <c r="V1471" s="10" t="b">
        <v>0</v>
      </c>
      <c r="W1471" s="25"/>
      <c r="X1471" s="11"/>
      <c r="Y1471" s="26"/>
      <c r="Z1471" s="12"/>
      <c r="AA1471" s="51"/>
      <c r="AB1471" s="4"/>
      <c r="AC1471" t="str">
        <f t="shared" si="111"/>
        <v>NO</v>
      </c>
      <c r="AD1471" t="str">
        <f t="shared" si="112"/>
        <v/>
      </c>
      <c r="AE1471" t="str">
        <f t="shared" si="113"/>
        <v>+Cartridge</v>
      </c>
      <c r="AF1471" t="str">
        <f t="shared" si="114"/>
        <v>+Cartridge</v>
      </c>
    </row>
    <row r="1472" spans="1:32" x14ac:dyDescent="0.25">
      <c r="A1472" s="13" t="str">
        <f t="shared" si="110"/>
        <v>78225-6</v>
      </c>
      <c r="B1472" s="50">
        <v>78225</v>
      </c>
      <c r="C1472" s="51" t="s">
        <v>415</v>
      </c>
      <c r="D1472" s="50">
        <v>6</v>
      </c>
      <c r="E1472" s="52">
        <v>1</v>
      </c>
      <c r="F1472" s="53" t="s">
        <v>19</v>
      </c>
      <c r="G1472" s="53">
        <v>43504</v>
      </c>
      <c r="H1472" s="54">
        <v>1</v>
      </c>
      <c r="I1472" s="52">
        <v>7</v>
      </c>
      <c r="J1472" s="51" t="s">
        <v>31</v>
      </c>
      <c r="K1472" s="51"/>
      <c r="L1472" s="51" t="b">
        <v>0</v>
      </c>
      <c r="M1472" s="13" t="s">
        <v>126</v>
      </c>
      <c r="N1472" s="13" t="s">
        <v>126</v>
      </c>
      <c r="O1472" s="13"/>
      <c r="P1472" s="13"/>
      <c r="Q1472" s="13"/>
      <c r="R1472" s="13"/>
      <c r="S1472" s="13" t="s">
        <v>126</v>
      </c>
      <c r="T1472" s="15" t="s">
        <v>125</v>
      </c>
      <c r="U1472" s="15" t="b">
        <v>0</v>
      </c>
      <c r="V1472" s="15" t="b">
        <v>0</v>
      </c>
      <c r="W1472" s="23"/>
      <c r="X1472" s="16"/>
      <c r="Y1472" s="24"/>
      <c r="Z1472" s="17"/>
      <c r="AA1472" s="51"/>
      <c r="AB1472" s="4"/>
      <c r="AC1472" t="str">
        <f t="shared" si="111"/>
        <v>NO</v>
      </c>
      <c r="AD1472" t="str">
        <f t="shared" si="112"/>
        <v/>
      </c>
      <c r="AE1472" t="str">
        <f t="shared" si="113"/>
        <v>+Cartridge</v>
      </c>
      <c r="AF1472" t="str">
        <f t="shared" si="114"/>
        <v>+Cartridge</v>
      </c>
    </row>
    <row r="1473" spans="1:32" x14ac:dyDescent="0.25">
      <c r="A1473" s="3" t="str">
        <f t="shared" ref="A1473:A1536" si="115">_xlfn.CONCAT(B1473,"-",D1473)</f>
        <v>78225-7</v>
      </c>
      <c r="B1473" s="50">
        <v>78225</v>
      </c>
      <c r="C1473" s="51" t="s">
        <v>3314</v>
      </c>
      <c r="D1473" s="50">
        <v>7</v>
      </c>
      <c r="E1473" s="52">
        <v>1</v>
      </c>
      <c r="F1473" s="53" t="s">
        <v>19</v>
      </c>
      <c r="G1473" s="53">
        <v>43504</v>
      </c>
      <c r="H1473" s="54">
        <v>2</v>
      </c>
      <c r="I1473" s="52">
        <v>7</v>
      </c>
      <c r="J1473" s="51" t="s">
        <v>31</v>
      </c>
      <c r="K1473" s="51"/>
      <c r="L1473" s="51" t="b">
        <v>0</v>
      </c>
      <c r="M1473" s="3" t="s">
        <v>126</v>
      </c>
      <c r="N1473" s="3" t="s">
        <v>126</v>
      </c>
      <c r="O1473" s="3"/>
      <c r="P1473" s="3"/>
      <c r="Q1473" s="3"/>
      <c r="R1473" s="3"/>
      <c r="S1473" s="3" t="s">
        <v>126</v>
      </c>
      <c r="T1473" s="10" t="s">
        <v>125</v>
      </c>
      <c r="U1473" s="10" t="b">
        <v>0</v>
      </c>
      <c r="V1473" s="10" t="b">
        <v>0</v>
      </c>
      <c r="W1473" s="25"/>
      <c r="X1473" s="11"/>
      <c r="Y1473" s="26"/>
      <c r="Z1473" s="26"/>
      <c r="AA1473" s="51"/>
      <c r="AB1473" s="4"/>
      <c r="AC1473" t="str">
        <f t="shared" si="111"/>
        <v>NO</v>
      </c>
      <c r="AD1473" t="str">
        <f t="shared" si="112"/>
        <v/>
      </c>
      <c r="AE1473" t="str">
        <f t="shared" si="113"/>
        <v>+Cartridge</v>
      </c>
      <c r="AF1473" t="str">
        <f t="shared" si="114"/>
        <v>+Cartridge</v>
      </c>
    </row>
    <row r="1474" spans="1:32" x14ac:dyDescent="0.25">
      <c r="A1474" s="13" t="str">
        <f t="shared" si="115"/>
        <v>78225-8</v>
      </c>
      <c r="B1474" s="50">
        <v>78225</v>
      </c>
      <c r="C1474" s="51" t="s">
        <v>3330</v>
      </c>
      <c r="D1474" s="50">
        <v>8</v>
      </c>
      <c r="E1474" s="52">
        <v>1</v>
      </c>
      <c r="F1474" s="53" t="s">
        <v>19</v>
      </c>
      <c r="G1474" s="53">
        <v>43504</v>
      </c>
      <c r="H1474" s="54">
        <v>2</v>
      </c>
      <c r="I1474" s="52">
        <v>7</v>
      </c>
      <c r="J1474" s="51" t="s">
        <v>31</v>
      </c>
      <c r="K1474" s="51"/>
      <c r="L1474" s="51" t="b">
        <v>0</v>
      </c>
      <c r="M1474" s="13" t="s">
        <v>126</v>
      </c>
      <c r="N1474" s="13" t="s">
        <v>126</v>
      </c>
      <c r="O1474" s="13"/>
      <c r="P1474" s="13"/>
      <c r="Q1474" s="13"/>
      <c r="R1474" s="13"/>
      <c r="S1474" s="13" t="s">
        <v>126</v>
      </c>
      <c r="T1474" s="15" t="s">
        <v>125</v>
      </c>
      <c r="U1474" s="15" t="b">
        <v>0</v>
      </c>
      <c r="V1474" s="15" t="b">
        <v>0</v>
      </c>
      <c r="W1474" s="23"/>
      <c r="X1474" s="16"/>
      <c r="Y1474" s="24"/>
      <c r="Z1474" s="17"/>
      <c r="AA1474" s="51"/>
      <c r="AB1474" s="4"/>
      <c r="AC1474" t="str">
        <f t="shared" ref="AC1474:AC1537" si="116">IF(AND(OR(N1474="yes",N1474="NA"),OR(P1474="yes",P1474="NA",P1474="Done"),OR(Q1474="yes",Q1474="NA")),"OK","NO")</f>
        <v>NO</v>
      </c>
      <c r="AD1474" t="str">
        <f t="shared" ref="AD1474:AD1537" si="117">IF(OR(N1474="",N1474="NO"),"Material","")</f>
        <v/>
      </c>
      <c r="AE1474" t="str">
        <f t="shared" ref="AE1474:AE1537" si="118">IF(OR(Q1474="",Q1474="NO"),"+Cartridge","")</f>
        <v>+Cartridge</v>
      </c>
      <c r="AF1474" t="str">
        <f t="shared" ref="AF1474:AF1537" si="119">_xlfn.CONCAT(AD1474,AE1474)</f>
        <v>+Cartridge</v>
      </c>
    </row>
    <row r="1475" spans="1:32" x14ac:dyDescent="0.25">
      <c r="A1475" s="3" t="str">
        <f t="shared" si="115"/>
        <v>78225-9</v>
      </c>
      <c r="B1475" s="50">
        <v>78225</v>
      </c>
      <c r="C1475" s="51" t="s">
        <v>3318</v>
      </c>
      <c r="D1475" s="50">
        <v>9</v>
      </c>
      <c r="E1475" s="52">
        <v>1</v>
      </c>
      <c r="F1475" s="53" t="s">
        <v>19</v>
      </c>
      <c r="G1475" s="53">
        <v>43504</v>
      </c>
      <c r="H1475" s="54">
        <v>3</v>
      </c>
      <c r="I1475" s="52">
        <v>7</v>
      </c>
      <c r="J1475" s="51" t="s">
        <v>20</v>
      </c>
      <c r="K1475" s="51"/>
      <c r="L1475" s="51" t="b">
        <v>0</v>
      </c>
      <c r="M1475" s="3" t="s">
        <v>126</v>
      </c>
      <c r="N1475" s="3" t="s">
        <v>126</v>
      </c>
      <c r="O1475" s="3"/>
      <c r="P1475" s="3"/>
      <c r="Q1475" s="3"/>
      <c r="R1475" s="3"/>
      <c r="S1475" s="3" t="s">
        <v>126</v>
      </c>
      <c r="T1475" s="10" t="s">
        <v>125</v>
      </c>
      <c r="U1475" s="10" t="b">
        <v>0</v>
      </c>
      <c r="V1475" s="10" t="b">
        <v>0</v>
      </c>
      <c r="W1475" s="25"/>
      <c r="X1475" s="11"/>
      <c r="Y1475" s="26"/>
      <c r="Z1475" s="12"/>
      <c r="AA1475" s="51"/>
      <c r="AB1475" s="4"/>
      <c r="AC1475" t="str">
        <f t="shared" si="116"/>
        <v>NO</v>
      </c>
      <c r="AD1475" t="str">
        <f t="shared" si="117"/>
        <v/>
      </c>
      <c r="AE1475" t="str">
        <f t="shared" si="118"/>
        <v>+Cartridge</v>
      </c>
      <c r="AF1475" t="str">
        <f t="shared" si="119"/>
        <v>+Cartridge</v>
      </c>
    </row>
    <row r="1476" spans="1:32" x14ac:dyDescent="0.25">
      <c r="A1476" s="13" t="str">
        <f t="shared" si="115"/>
        <v>78226-1</v>
      </c>
      <c r="B1476" s="50">
        <v>78226</v>
      </c>
      <c r="C1476" s="51" t="s">
        <v>131</v>
      </c>
      <c r="D1476" s="50">
        <v>1</v>
      </c>
      <c r="E1476" s="52">
        <v>1</v>
      </c>
      <c r="F1476" s="53" t="s">
        <v>19</v>
      </c>
      <c r="G1476" s="53">
        <v>43504</v>
      </c>
      <c r="H1476" s="54">
        <v>2</v>
      </c>
      <c r="I1476" s="52">
        <v>4</v>
      </c>
      <c r="J1476" s="51" t="s">
        <v>31</v>
      </c>
      <c r="K1476" s="51"/>
      <c r="L1476" s="51" t="b">
        <v>0</v>
      </c>
      <c r="M1476" s="13" t="s">
        <v>126</v>
      </c>
      <c r="N1476" s="13" t="s">
        <v>126</v>
      </c>
      <c r="O1476" s="13" t="s">
        <v>143</v>
      </c>
      <c r="P1476" s="13" t="s">
        <v>143</v>
      </c>
      <c r="Q1476" s="13"/>
      <c r="R1476" s="13"/>
      <c r="S1476" s="13" t="s">
        <v>126</v>
      </c>
      <c r="T1476" s="15" t="s">
        <v>126</v>
      </c>
      <c r="U1476" s="15" t="b">
        <v>0</v>
      </c>
      <c r="V1476" s="15" t="b">
        <v>0</v>
      </c>
      <c r="W1476" s="23"/>
      <c r="X1476" s="16"/>
      <c r="Y1476" s="24"/>
      <c r="Z1476" s="17"/>
      <c r="AA1476" s="51"/>
      <c r="AB1476" s="4"/>
      <c r="AC1476" t="str">
        <f t="shared" si="116"/>
        <v>NO</v>
      </c>
      <c r="AD1476" t="str">
        <f t="shared" si="117"/>
        <v/>
      </c>
      <c r="AE1476" t="str">
        <f t="shared" si="118"/>
        <v>+Cartridge</v>
      </c>
      <c r="AF1476" t="str">
        <f t="shared" si="119"/>
        <v>+Cartridge</v>
      </c>
    </row>
    <row r="1477" spans="1:32" x14ac:dyDescent="0.25">
      <c r="A1477" s="3" t="str">
        <f t="shared" si="115"/>
        <v>78226-2</v>
      </c>
      <c r="B1477" s="50">
        <v>78226</v>
      </c>
      <c r="C1477" s="51" t="s">
        <v>222</v>
      </c>
      <c r="D1477" s="50">
        <v>2</v>
      </c>
      <c r="E1477" s="52">
        <v>1</v>
      </c>
      <c r="F1477" s="53" t="s">
        <v>19</v>
      </c>
      <c r="G1477" s="53">
        <v>43504</v>
      </c>
      <c r="H1477" s="54">
        <v>2</v>
      </c>
      <c r="I1477" s="52">
        <v>4</v>
      </c>
      <c r="J1477" s="51" t="s">
        <v>20</v>
      </c>
      <c r="K1477" s="51" t="s">
        <v>208</v>
      </c>
      <c r="L1477" s="51" t="b">
        <v>0</v>
      </c>
      <c r="M1477" s="3" t="s">
        <v>126</v>
      </c>
      <c r="N1477" s="3" t="s">
        <v>126</v>
      </c>
      <c r="O1477" s="3"/>
      <c r="P1477" s="3"/>
      <c r="Q1477" s="3"/>
      <c r="R1477" s="3"/>
      <c r="S1477" s="3" t="s">
        <v>126</v>
      </c>
      <c r="T1477" s="10" t="s">
        <v>126</v>
      </c>
      <c r="U1477" s="10" t="b">
        <v>0</v>
      </c>
      <c r="V1477" s="10" t="b">
        <v>0</v>
      </c>
      <c r="W1477" s="25"/>
      <c r="X1477" s="11"/>
      <c r="Y1477" s="26"/>
      <c r="Z1477" s="12"/>
      <c r="AA1477" s="51"/>
      <c r="AB1477" s="4"/>
      <c r="AC1477" t="str">
        <f t="shared" si="116"/>
        <v>NO</v>
      </c>
      <c r="AD1477" t="str">
        <f t="shared" si="117"/>
        <v/>
      </c>
      <c r="AE1477" t="str">
        <f t="shared" si="118"/>
        <v>+Cartridge</v>
      </c>
      <c r="AF1477" t="str">
        <f t="shared" si="119"/>
        <v>+Cartridge</v>
      </c>
    </row>
    <row r="1478" spans="1:32" x14ac:dyDescent="0.25">
      <c r="A1478" s="13" t="str">
        <f t="shared" si="115"/>
        <v>78226-3</v>
      </c>
      <c r="B1478" s="50">
        <v>78226</v>
      </c>
      <c r="C1478" s="51" t="s">
        <v>221</v>
      </c>
      <c r="D1478" s="50">
        <v>3</v>
      </c>
      <c r="E1478" s="52">
        <v>1</v>
      </c>
      <c r="F1478" s="53" t="s">
        <v>19</v>
      </c>
      <c r="G1478" s="53">
        <v>43504</v>
      </c>
      <c r="H1478" s="54">
        <v>1</v>
      </c>
      <c r="I1478" s="52">
        <v>4</v>
      </c>
      <c r="J1478" s="51" t="s">
        <v>31</v>
      </c>
      <c r="K1478" s="51"/>
      <c r="L1478" s="51" t="b">
        <v>0</v>
      </c>
      <c r="M1478" s="13" t="s">
        <v>126</v>
      </c>
      <c r="N1478" s="13" t="s">
        <v>126</v>
      </c>
      <c r="O1478" s="13" t="s">
        <v>143</v>
      </c>
      <c r="P1478" s="13" t="s">
        <v>143</v>
      </c>
      <c r="Q1478" s="13"/>
      <c r="R1478" s="13"/>
      <c r="S1478" s="13" t="s">
        <v>126</v>
      </c>
      <c r="T1478" s="15" t="s">
        <v>126</v>
      </c>
      <c r="U1478" s="15" t="b">
        <v>0</v>
      </c>
      <c r="V1478" s="15" t="b">
        <v>0</v>
      </c>
      <c r="W1478" s="23"/>
      <c r="X1478" s="16"/>
      <c r="Y1478" s="24"/>
      <c r="Z1478" s="17"/>
      <c r="AA1478" s="51"/>
      <c r="AB1478" s="4"/>
      <c r="AC1478" t="str">
        <f t="shared" si="116"/>
        <v>NO</v>
      </c>
      <c r="AD1478" t="str">
        <f t="shared" si="117"/>
        <v/>
      </c>
      <c r="AE1478" t="str">
        <f t="shared" si="118"/>
        <v>+Cartridge</v>
      </c>
      <c r="AF1478" t="str">
        <f t="shared" si="119"/>
        <v>+Cartridge</v>
      </c>
    </row>
    <row r="1479" spans="1:32" x14ac:dyDescent="0.25">
      <c r="A1479" s="3" t="str">
        <f t="shared" si="115"/>
        <v>78226-4</v>
      </c>
      <c r="B1479" s="50">
        <v>78226</v>
      </c>
      <c r="C1479" s="51" t="s">
        <v>415</v>
      </c>
      <c r="D1479" s="50">
        <v>4</v>
      </c>
      <c r="E1479" s="52">
        <v>1</v>
      </c>
      <c r="F1479" s="53" t="s">
        <v>19</v>
      </c>
      <c r="G1479" s="53">
        <v>43504</v>
      </c>
      <c r="H1479" s="54">
        <v>1</v>
      </c>
      <c r="I1479" s="52">
        <v>4</v>
      </c>
      <c r="J1479" s="51" t="s">
        <v>20</v>
      </c>
      <c r="K1479" s="51" t="s">
        <v>208</v>
      </c>
      <c r="L1479" s="51" t="b">
        <v>0</v>
      </c>
      <c r="M1479" s="3" t="s">
        <v>126</v>
      </c>
      <c r="N1479" s="3" t="s">
        <v>126</v>
      </c>
      <c r="O1479" s="3" t="s">
        <v>143</v>
      </c>
      <c r="P1479" s="3" t="s">
        <v>143</v>
      </c>
      <c r="Q1479" s="3"/>
      <c r="R1479" s="3"/>
      <c r="S1479" s="3" t="s">
        <v>126</v>
      </c>
      <c r="T1479" s="10" t="s">
        <v>125</v>
      </c>
      <c r="U1479" s="10" t="b">
        <v>0</v>
      </c>
      <c r="V1479" s="10" t="b">
        <v>0</v>
      </c>
      <c r="W1479" s="25"/>
      <c r="X1479" s="11"/>
      <c r="Y1479" s="26"/>
      <c r="Z1479" s="12"/>
      <c r="AA1479" s="51"/>
      <c r="AB1479" s="4"/>
      <c r="AC1479" t="str">
        <f t="shared" si="116"/>
        <v>NO</v>
      </c>
      <c r="AD1479" t="str">
        <f t="shared" si="117"/>
        <v/>
      </c>
      <c r="AE1479" t="str">
        <f t="shared" si="118"/>
        <v>+Cartridge</v>
      </c>
      <c r="AF1479" t="str">
        <f t="shared" si="119"/>
        <v>+Cartridge</v>
      </c>
    </row>
    <row r="1480" spans="1:32" x14ac:dyDescent="0.25">
      <c r="A1480" s="13" t="str">
        <f t="shared" si="115"/>
        <v>78226-5</v>
      </c>
      <c r="B1480" s="50">
        <v>78226</v>
      </c>
      <c r="C1480" s="51" t="s">
        <v>3331</v>
      </c>
      <c r="D1480" s="50">
        <v>5</v>
      </c>
      <c r="E1480" s="52">
        <v>1</v>
      </c>
      <c r="F1480" s="53" t="s">
        <v>19</v>
      </c>
      <c r="G1480" s="53">
        <v>43504</v>
      </c>
      <c r="H1480" s="54">
        <v>4</v>
      </c>
      <c r="I1480" s="52">
        <v>4</v>
      </c>
      <c r="J1480" s="51" t="s">
        <v>20</v>
      </c>
      <c r="K1480" s="51"/>
      <c r="L1480" s="51" t="b">
        <v>0</v>
      </c>
      <c r="M1480" s="13" t="s">
        <v>126</v>
      </c>
      <c r="N1480" s="13" t="s">
        <v>126</v>
      </c>
      <c r="O1480" s="13"/>
      <c r="P1480" s="13"/>
      <c r="Q1480" s="13"/>
      <c r="R1480" s="13"/>
      <c r="S1480" s="13" t="s">
        <v>126</v>
      </c>
      <c r="T1480" s="15" t="s">
        <v>125</v>
      </c>
      <c r="U1480" s="15" t="b">
        <v>0</v>
      </c>
      <c r="V1480" s="15" t="b">
        <v>0</v>
      </c>
      <c r="W1480" s="23"/>
      <c r="X1480" s="16"/>
      <c r="Y1480" s="24"/>
      <c r="Z1480" s="17"/>
      <c r="AA1480" s="51"/>
      <c r="AB1480" s="4"/>
      <c r="AC1480" t="str">
        <f t="shared" si="116"/>
        <v>NO</v>
      </c>
      <c r="AD1480" t="str">
        <f t="shared" si="117"/>
        <v/>
      </c>
      <c r="AE1480" t="str">
        <f t="shared" si="118"/>
        <v>+Cartridge</v>
      </c>
      <c r="AF1480" t="str">
        <f t="shared" si="119"/>
        <v>+Cartridge</v>
      </c>
    </row>
    <row r="1481" spans="1:32" x14ac:dyDescent="0.25">
      <c r="A1481" s="3" t="str">
        <f t="shared" si="115"/>
        <v>78226-6</v>
      </c>
      <c r="B1481" s="50">
        <v>78226</v>
      </c>
      <c r="C1481" s="51" t="s">
        <v>3332</v>
      </c>
      <c r="D1481" s="50">
        <v>6</v>
      </c>
      <c r="E1481" s="52">
        <v>1</v>
      </c>
      <c r="F1481" s="53" t="s">
        <v>19</v>
      </c>
      <c r="G1481" s="53">
        <v>43504</v>
      </c>
      <c r="H1481" s="54">
        <v>12</v>
      </c>
      <c r="I1481" s="52">
        <v>4</v>
      </c>
      <c r="J1481" s="51" t="s">
        <v>20</v>
      </c>
      <c r="K1481" s="51"/>
      <c r="L1481" s="51" t="b">
        <v>0</v>
      </c>
      <c r="M1481" s="3" t="s">
        <v>126</v>
      </c>
      <c r="N1481" s="3" t="s">
        <v>126</v>
      </c>
      <c r="O1481" s="3"/>
      <c r="P1481" s="3"/>
      <c r="Q1481" s="3"/>
      <c r="R1481" s="3"/>
      <c r="S1481" s="3" t="s">
        <v>126</v>
      </c>
      <c r="T1481" s="10" t="s">
        <v>125</v>
      </c>
      <c r="U1481" s="10" t="b">
        <v>0</v>
      </c>
      <c r="V1481" s="10" t="b">
        <v>0</v>
      </c>
      <c r="W1481" s="10"/>
      <c r="X1481" s="11"/>
      <c r="Y1481" s="26"/>
      <c r="Z1481" s="12"/>
      <c r="AA1481" s="51"/>
      <c r="AB1481" s="4"/>
      <c r="AC1481" t="str">
        <f t="shared" si="116"/>
        <v>NO</v>
      </c>
      <c r="AD1481" t="str">
        <f t="shared" si="117"/>
        <v/>
      </c>
      <c r="AE1481" t="str">
        <f t="shared" si="118"/>
        <v>+Cartridge</v>
      </c>
      <c r="AF1481" t="str">
        <f t="shared" si="119"/>
        <v>+Cartridge</v>
      </c>
    </row>
    <row r="1482" spans="1:32" x14ac:dyDescent="0.25">
      <c r="A1482" s="13" t="str">
        <f t="shared" si="115"/>
        <v>78226-7</v>
      </c>
      <c r="B1482" s="50">
        <v>78226</v>
      </c>
      <c r="C1482" s="51" t="s">
        <v>3333</v>
      </c>
      <c r="D1482" s="50">
        <v>7</v>
      </c>
      <c r="E1482" s="52">
        <v>1</v>
      </c>
      <c r="F1482" s="53" t="s">
        <v>19</v>
      </c>
      <c r="G1482" s="53">
        <v>43504</v>
      </c>
      <c r="H1482" s="54">
        <v>3</v>
      </c>
      <c r="I1482" s="52">
        <v>4</v>
      </c>
      <c r="J1482" s="51" t="s">
        <v>20</v>
      </c>
      <c r="K1482" s="51"/>
      <c r="L1482" s="51" t="b">
        <v>0</v>
      </c>
      <c r="M1482" s="13" t="s">
        <v>126</v>
      </c>
      <c r="N1482" s="13" t="s">
        <v>126</v>
      </c>
      <c r="O1482" s="13"/>
      <c r="P1482" s="13"/>
      <c r="Q1482" s="13"/>
      <c r="R1482" s="13"/>
      <c r="S1482" s="13" t="s">
        <v>126</v>
      </c>
      <c r="T1482" s="15" t="s">
        <v>125</v>
      </c>
      <c r="U1482" s="15" t="b">
        <v>0</v>
      </c>
      <c r="V1482" s="15" t="b">
        <v>0</v>
      </c>
      <c r="W1482" s="15"/>
      <c r="X1482" s="16"/>
      <c r="Y1482" s="24"/>
      <c r="Z1482" s="17"/>
      <c r="AA1482" s="51"/>
      <c r="AB1482" s="4"/>
      <c r="AC1482" t="str">
        <f t="shared" si="116"/>
        <v>NO</v>
      </c>
      <c r="AD1482" t="str">
        <f t="shared" si="117"/>
        <v/>
      </c>
      <c r="AE1482" t="str">
        <f t="shared" si="118"/>
        <v>+Cartridge</v>
      </c>
      <c r="AF1482" t="str">
        <f t="shared" si="119"/>
        <v>+Cartridge</v>
      </c>
    </row>
    <row r="1483" spans="1:32" x14ac:dyDescent="0.25">
      <c r="A1483" s="3" t="str">
        <f t="shared" si="115"/>
        <v>78226-8</v>
      </c>
      <c r="B1483" s="50">
        <v>78226</v>
      </c>
      <c r="C1483" s="51" t="s">
        <v>3334</v>
      </c>
      <c r="D1483" s="50">
        <v>8</v>
      </c>
      <c r="E1483" s="52">
        <v>1</v>
      </c>
      <c r="F1483" s="53" t="s">
        <v>19</v>
      </c>
      <c r="G1483" s="53">
        <v>43504</v>
      </c>
      <c r="H1483" s="54">
        <v>10</v>
      </c>
      <c r="I1483" s="52">
        <v>4</v>
      </c>
      <c r="J1483" s="51" t="s">
        <v>20</v>
      </c>
      <c r="K1483" s="51" t="s">
        <v>156</v>
      </c>
      <c r="L1483" s="51" t="b">
        <v>1</v>
      </c>
      <c r="M1483" s="3" t="s">
        <v>126</v>
      </c>
      <c r="N1483" s="3" t="s">
        <v>126</v>
      </c>
      <c r="O1483" s="3"/>
      <c r="P1483" s="3"/>
      <c r="Q1483" s="3"/>
      <c r="R1483" s="3"/>
      <c r="S1483" s="3" t="s">
        <v>126</v>
      </c>
      <c r="T1483" s="10" t="s">
        <v>125</v>
      </c>
      <c r="U1483" s="10" t="b">
        <v>0</v>
      </c>
      <c r="V1483" s="10" t="b">
        <v>0</v>
      </c>
      <c r="W1483" s="25"/>
      <c r="X1483" s="11"/>
      <c r="Y1483" s="26"/>
      <c r="Z1483" s="12"/>
      <c r="AA1483" s="51"/>
      <c r="AB1483" s="4"/>
      <c r="AC1483" t="str">
        <f t="shared" si="116"/>
        <v>NO</v>
      </c>
      <c r="AD1483" t="str">
        <f t="shared" si="117"/>
        <v/>
      </c>
      <c r="AE1483" t="str">
        <f t="shared" si="118"/>
        <v>+Cartridge</v>
      </c>
      <c r="AF1483" t="str">
        <f t="shared" si="119"/>
        <v>+Cartridge</v>
      </c>
    </row>
    <row r="1484" spans="1:32" x14ac:dyDescent="0.25">
      <c r="A1484" s="13" t="str">
        <f t="shared" si="115"/>
        <v>78226-9</v>
      </c>
      <c r="B1484" s="50">
        <v>78226</v>
      </c>
      <c r="C1484" s="51" t="s">
        <v>3335</v>
      </c>
      <c r="D1484" s="50">
        <v>9</v>
      </c>
      <c r="E1484" s="52">
        <v>1</v>
      </c>
      <c r="F1484" s="53" t="s">
        <v>19</v>
      </c>
      <c r="G1484" s="53">
        <v>43504</v>
      </c>
      <c r="H1484" s="54">
        <v>4</v>
      </c>
      <c r="I1484" s="52">
        <v>4</v>
      </c>
      <c r="J1484" s="51" t="s">
        <v>20</v>
      </c>
      <c r="K1484" s="51"/>
      <c r="L1484" s="51" t="b">
        <v>0</v>
      </c>
      <c r="M1484" s="13" t="s">
        <v>126</v>
      </c>
      <c r="N1484" s="13" t="s">
        <v>126</v>
      </c>
      <c r="O1484" s="13"/>
      <c r="P1484" s="13"/>
      <c r="Q1484" s="13"/>
      <c r="R1484" s="13"/>
      <c r="S1484" s="13" t="s">
        <v>126</v>
      </c>
      <c r="T1484" s="15" t="s">
        <v>125</v>
      </c>
      <c r="U1484" s="15" t="b">
        <v>0</v>
      </c>
      <c r="V1484" s="15" t="b">
        <v>0</v>
      </c>
      <c r="W1484" s="23"/>
      <c r="X1484" s="16"/>
      <c r="Y1484" s="24"/>
      <c r="Z1484" s="17"/>
      <c r="AA1484" s="51"/>
      <c r="AB1484" s="4"/>
      <c r="AC1484" t="str">
        <f t="shared" si="116"/>
        <v>NO</v>
      </c>
      <c r="AD1484" t="str">
        <f t="shared" si="117"/>
        <v/>
      </c>
      <c r="AE1484" t="str">
        <f t="shared" si="118"/>
        <v>+Cartridge</v>
      </c>
      <c r="AF1484" t="str">
        <f t="shared" si="119"/>
        <v>+Cartridge</v>
      </c>
    </row>
    <row r="1485" spans="1:32" x14ac:dyDescent="0.25">
      <c r="A1485" s="3" t="str">
        <f t="shared" si="115"/>
        <v>78240-1</v>
      </c>
      <c r="B1485" s="50">
        <v>78240</v>
      </c>
      <c r="C1485" s="51" t="s">
        <v>250</v>
      </c>
      <c r="D1485" s="50">
        <v>1</v>
      </c>
      <c r="E1485" s="52">
        <v>1</v>
      </c>
      <c r="F1485" s="53" t="s">
        <v>18</v>
      </c>
      <c r="G1485" s="53">
        <v>43510</v>
      </c>
      <c r="H1485" s="54">
        <v>4</v>
      </c>
      <c r="I1485" s="52">
        <v>1</v>
      </c>
      <c r="J1485" s="51" t="s">
        <v>20</v>
      </c>
      <c r="K1485" s="51"/>
      <c r="L1485" s="51" t="b">
        <v>0</v>
      </c>
      <c r="M1485" s="3"/>
      <c r="N1485" s="3"/>
      <c r="O1485" s="3"/>
      <c r="P1485" s="3"/>
      <c r="Q1485" s="3"/>
      <c r="R1485" s="3"/>
      <c r="S1485" s="3"/>
      <c r="T1485" s="10" t="s">
        <v>130</v>
      </c>
      <c r="U1485" s="10" t="b">
        <v>0</v>
      </c>
      <c r="V1485" s="10" t="b">
        <v>0</v>
      </c>
      <c r="W1485" s="25"/>
      <c r="X1485" s="11"/>
      <c r="Y1485" s="26"/>
      <c r="Z1485" s="12"/>
      <c r="AA1485" s="51"/>
      <c r="AB1485" s="4"/>
      <c r="AC1485" t="str">
        <f t="shared" si="116"/>
        <v>NO</v>
      </c>
      <c r="AD1485" t="str">
        <f t="shared" si="117"/>
        <v>Material</v>
      </c>
      <c r="AE1485" t="str">
        <f t="shared" si="118"/>
        <v>+Cartridge</v>
      </c>
      <c r="AF1485" t="str">
        <f t="shared" si="119"/>
        <v>Material+Cartridge</v>
      </c>
    </row>
    <row r="1486" spans="1:32" x14ac:dyDescent="0.25">
      <c r="A1486" s="13" t="str">
        <f t="shared" si="115"/>
        <v>78240-2</v>
      </c>
      <c r="B1486" s="50">
        <v>78240</v>
      </c>
      <c r="C1486" s="51" t="s">
        <v>250</v>
      </c>
      <c r="D1486" s="50">
        <v>2</v>
      </c>
      <c r="E1486" s="52">
        <v>1</v>
      </c>
      <c r="F1486" s="53" t="s">
        <v>18</v>
      </c>
      <c r="G1486" s="53">
        <v>43510</v>
      </c>
      <c r="H1486" s="54">
        <v>4</v>
      </c>
      <c r="I1486" s="52">
        <v>1</v>
      </c>
      <c r="J1486" s="51" t="s">
        <v>20</v>
      </c>
      <c r="K1486" s="51"/>
      <c r="L1486" s="51" t="b">
        <v>0</v>
      </c>
      <c r="M1486" s="13"/>
      <c r="N1486" s="13"/>
      <c r="O1486" s="13"/>
      <c r="P1486" s="13"/>
      <c r="Q1486" s="13"/>
      <c r="R1486" s="13"/>
      <c r="S1486" s="13"/>
      <c r="T1486" s="15" t="s">
        <v>130</v>
      </c>
      <c r="U1486" s="15" t="b">
        <v>0</v>
      </c>
      <c r="V1486" s="15" t="b">
        <v>0</v>
      </c>
      <c r="W1486" s="23"/>
      <c r="X1486" s="16"/>
      <c r="Y1486" s="24"/>
      <c r="Z1486" s="17"/>
      <c r="AA1486" s="51"/>
      <c r="AB1486" s="4"/>
      <c r="AC1486" t="str">
        <f t="shared" si="116"/>
        <v>NO</v>
      </c>
      <c r="AD1486" t="str">
        <f t="shared" si="117"/>
        <v>Material</v>
      </c>
      <c r="AE1486" t="str">
        <f t="shared" si="118"/>
        <v>+Cartridge</v>
      </c>
      <c r="AF1486" t="str">
        <f t="shared" si="119"/>
        <v>Material+Cartridge</v>
      </c>
    </row>
    <row r="1487" spans="1:32" x14ac:dyDescent="0.25">
      <c r="A1487" s="3" t="str">
        <f t="shared" si="115"/>
        <v>78240-3</v>
      </c>
      <c r="B1487" s="50">
        <v>78240</v>
      </c>
      <c r="C1487" s="51" t="s">
        <v>250</v>
      </c>
      <c r="D1487" s="50">
        <v>3</v>
      </c>
      <c r="E1487" s="52">
        <v>1</v>
      </c>
      <c r="F1487" s="53" t="s">
        <v>18</v>
      </c>
      <c r="G1487" s="53">
        <v>43510</v>
      </c>
      <c r="H1487" s="54">
        <v>4</v>
      </c>
      <c r="I1487" s="52">
        <v>1</v>
      </c>
      <c r="J1487" s="51" t="s">
        <v>20</v>
      </c>
      <c r="K1487" s="51"/>
      <c r="L1487" s="51" t="b">
        <v>0</v>
      </c>
      <c r="M1487" s="3"/>
      <c r="N1487" s="3"/>
      <c r="O1487" s="3"/>
      <c r="P1487" s="3"/>
      <c r="Q1487" s="3"/>
      <c r="R1487" s="3"/>
      <c r="S1487" s="3"/>
      <c r="T1487" s="10" t="s">
        <v>130</v>
      </c>
      <c r="U1487" s="10" t="b">
        <v>0</v>
      </c>
      <c r="V1487" s="10" t="b">
        <v>0</v>
      </c>
      <c r="W1487" s="25"/>
      <c r="X1487" s="11"/>
      <c r="Y1487" s="26"/>
      <c r="Z1487" s="12"/>
      <c r="AA1487" s="51"/>
      <c r="AB1487" s="4"/>
      <c r="AC1487" t="str">
        <f t="shared" si="116"/>
        <v>NO</v>
      </c>
      <c r="AD1487" t="str">
        <f t="shared" si="117"/>
        <v>Material</v>
      </c>
      <c r="AE1487" t="str">
        <f t="shared" si="118"/>
        <v>+Cartridge</v>
      </c>
      <c r="AF1487" t="str">
        <f t="shared" si="119"/>
        <v>Material+Cartridge</v>
      </c>
    </row>
    <row r="1488" spans="1:32" x14ac:dyDescent="0.25">
      <c r="A1488" s="13" t="str">
        <f t="shared" si="115"/>
        <v>78240-4</v>
      </c>
      <c r="B1488" s="50">
        <v>78240</v>
      </c>
      <c r="C1488" s="51" t="s">
        <v>250</v>
      </c>
      <c r="D1488" s="50">
        <v>4</v>
      </c>
      <c r="E1488" s="52">
        <v>1</v>
      </c>
      <c r="F1488" s="53" t="s">
        <v>18</v>
      </c>
      <c r="G1488" s="53">
        <v>43510</v>
      </c>
      <c r="H1488" s="54">
        <v>4</v>
      </c>
      <c r="I1488" s="52">
        <v>1</v>
      </c>
      <c r="J1488" s="51" t="s">
        <v>20</v>
      </c>
      <c r="K1488" s="51"/>
      <c r="L1488" s="51" t="b">
        <v>0</v>
      </c>
      <c r="M1488" s="13"/>
      <c r="N1488" s="13"/>
      <c r="O1488" s="13"/>
      <c r="P1488" s="13"/>
      <c r="Q1488" s="13"/>
      <c r="R1488" s="13"/>
      <c r="S1488" s="13"/>
      <c r="T1488" s="15" t="s">
        <v>130</v>
      </c>
      <c r="U1488" s="15" t="b">
        <v>0</v>
      </c>
      <c r="V1488" s="15" t="b">
        <v>0</v>
      </c>
      <c r="W1488" s="23"/>
      <c r="X1488" s="16"/>
      <c r="Y1488" s="24"/>
      <c r="Z1488" s="17"/>
      <c r="AA1488" s="51"/>
      <c r="AB1488" s="4"/>
      <c r="AC1488" t="str">
        <f t="shared" si="116"/>
        <v>NO</v>
      </c>
      <c r="AD1488" t="str">
        <f t="shared" si="117"/>
        <v>Material</v>
      </c>
      <c r="AE1488" t="str">
        <f t="shared" si="118"/>
        <v>+Cartridge</v>
      </c>
      <c r="AF1488" t="str">
        <f t="shared" si="119"/>
        <v>Material+Cartridge</v>
      </c>
    </row>
    <row r="1489" spans="1:32" x14ac:dyDescent="0.25">
      <c r="A1489" s="3" t="str">
        <f t="shared" si="115"/>
        <v>78240-5</v>
      </c>
      <c r="B1489" s="50">
        <v>78240</v>
      </c>
      <c r="C1489" s="51" t="s">
        <v>250</v>
      </c>
      <c r="D1489" s="50">
        <v>5</v>
      </c>
      <c r="E1489" s="52">
        <v>1</v>
      </c>
      <c r="F1489" s="53" t="s">
        <v>18</v>
      </c>
      <c r="G1489" s="53">
        <v>43510</v>
      </c>
      <c r="H1489" s="54">
        <v>4</v>
      </c>
      <c r="I1489" s="52">
        <v>1</v>
      </c>
      <c r="J1489" s="51" t="s">
        <v>20</v>
      </c>
      <c r="K1489" s="51"/>
      <c r="L1489" s="51" t="b">
        <v>0</v>
      </c>
      <c r="M1489" s="3"/>
      <c r="N1489" s="3"/>
      <c r="O1489" s="3"/>
      <c r="P1489" s="3"/>
      <c r="Q1489" s="3"/>
      <c r="R1489" s="3"/>
      <c r="S1489" s="3"/>
      <c r="T1489" s="10" t="s">
        <v>130</v>
      </c>
      <c r="U1489" s="10" t="b">
        <v>0</v>
      </c>
      <c r="V1489" s="10" t="b">
        <v>0</v>
      </c>
      <c r="W1489" s="25"/>
      <c r="X1489" s="11"/>
      <c r="Y1489" s="26"/>
      <c r="Z1489" s="12"/>
      <c r="AA1489" s="51"/>
      <c r="AB1489" s="4"/>
      <c r="AC1489" t="str">
        <f t="shared" si="116"/>
        <v>NO</v>
      </c>
      <c r="AD1489" t="str">
        <f t="shared" si="117"/>
        <v>Material</v>
      </c>
      <c r="AE1489" t="str">
        <f t="shared" si="118"/>
        <v>+Cartridge</v>
      </c>
      <c r="AF1489" t="str">
        <f t="shared" si="119"/>
        <v>Material+Cartridge</v>
      </c>
    </row>
    <row r="1490" spans="1:32" x14ac:dyDescent="0.25">
      <c r="A1490" s="13" t="str">
        <f t="shared" si="115"/>
        <v>78272-1</v>
      </c>
      <c r="B1490" s="50">
        <v>78272</v>
      </c>
      <c r="C1490" s="51" t="s">
        <v>433</v>
      </c>
      <c r="D1490" s="50">
        <v>1</v>
      </c>
      <c r="E1490" s="52">
        <v>1</v>
      </c>
      <c r="F1490" s="53" t="s">
        <v>18</v>
      </c>
      <c r="G1490" s="53">
        <v>43496</v>
      </c>
      <c r="H1490" s="54">
        <v>1</v>
      </c>
      <c r="I1490" s="52">
        <v>12</v>
      </c>
      <c r="J1490" s="51" t="s">
        <v>31</v>
      </c>
      <c r="K1490" s="51" t="s">
        <v>208</v>
      </c>
      <c r="L1490" s="51" t="b">
        <v>1</v>
      </c>
      <c r="M1490" s="13" t="s">
        <v>126</v>
      </c>
      <c r="N1490" s="13" t="s">
        <v>126</v>
      </c>
      <c r="O1490" s="13" t="s">
        <v>143</v>
      </c>
      <c r="P1490" s="13" t="s">
        <v>143</v>
      </c>
      <c r="Q1490" s="13" t="s">
        <v>143</v>
      </c>
      <c r="R1490" s="13"/>
      <c r="S1490" s="13" t="s">
        <v>126</v>
      </c>
      <c r="T1490" s="15" t="s">
        <v>125</v>
      </c>
      <c r="U1490" s="15" t="b">
        <v>0</v>
      </c>
      <c r="V1490" s="15" t="b">
        <v>0</v>
      </c>
      <c r="W1490" s="23"/>
      <c r="X1490" s="16">
        <v>40</v>
      </c>
      <c r="Y1490" s="24">
        <v>43489</v>
      </c>
      <c r="Z1490" s="17" t="s">
        <v>174</v>
      </c>
      <c r="AA1490" s="51"/>
      <c r="AB1490" s="4"/>
      <c r="AC1490" t="str">
        <f t="shared" si="116"/>
        <v>NO</v>
      </c>
      <c r="AD1490" t="str">
        <f t="shared" si="117"/>
        <v/>
      </c>
      <c r="AE1490" t="str">
        <f t="shared" si="118"/>
        <v/>
      </c>
      <c r="AF1490" t="str">
        <f t="shared" si="119"/>
        <v/>
      </c>
    </row>
    <row r="1491" spans="1:32" x14ac:dyDescent="0.25">
      <c r="A1491" s="3" t="str">
        <f t="shared" si="115"/>
        <v>78272-2</v>
      </c>
      <c r="B1491" s="50">
        <v>78272</v>
      </c>
      <c r="C1491" s="51" t="s">
        <v>433</v>
      </c>
      <c r="D1491" s="50">
        <v>2</v>
      </c>
      <c r="E1491" s="52">
        <v>1</v>
      </c>
      <c r="F1491" s="53" t="s">
        <v>18</v>
      </c>
      <c r="G1491" s="53">
        <v>43496</v>
      </c>
      <c r="H1491" s="54">
        <v>1</v>
      </c>
      <c r="I1491" s="52">
        <v>12</v>
      </c>
      <c r="J1491" s="51" t="s">
        <v>20</v>
      </c>
      <c r="K1491" s="51" t="s">
        <v>208</v>
      </c>
      <c r="L1491" s="51" t="b">
        <v>1</v>
      </c>
      <c r="M1491" s="3" t="s">
        <v>126</v>
      </c>
      <c r="N1491" s="3" t="s">
        <v>126</v>
      </c>
      <c r="O1491" s="3"/>
      <c r="P1491" s="3" t="s">
        <v>143</v>
      </c>
      <c r="Q1491" s="3" t="s">
        <v>143</v>
      </c>
      <c r="R1491" s="3"/>
      <c r="S1491" s="3" t="s">
        <v>126</v>
      </c>
      <c r="T1491" s="10" t="s">
        <v>125</v>
      </c>
      <c r="U1491" s="10" t="b">
        <v>0</v>
      </c>
      <c r="V1491" s="10" t="b">
        <v>0</v>
      </c>
      <c r="W1491" s="25"/>
      <c r="X1491" s="11">
        <v>40</v>
      </c>
      <c r="Y1491" s="26">
        <v>43489</v>
      </c>
      <c r="Z1491" s="12" t="s">
        <v>174</v>
      </c>
      <c r="AA1491" s="51"/>
      <c r="AB1491" s="4"/>
      <c r="AC1491" t="str">
        <f t="shared" si="116"/>
        <v>NO</v>
      </c>
      <c r="AD1491" t="str">
        <f t="shared" si="117"/>
        <v/>
      </c>
      <c r="AE1491" t="str">
        <f t="shared" si="118"/>
        <v/>
      </c>
      <c r="AF1491" t="str">
        <f t="shared" si="119"/>
        <v/>
      </c>
    </row>
    <row r="1492" spans="1:32" x14ac:dyDescent="0.25">
      <c r="A1492" s="13" t="str">
        <f t="shared" si="115"/>
        <v>78279-1</v>
      </c>
      <c r="B1492" s="50">
        <v>78279</v>
      </c>
      <c r="C1492" s="51" t="s">
        <v>147</v>
      </c>
      <c r="D1492" s="50">
        <v>1</v>
      </c>
      <c r="E1492" s="52">
        <v>1</v>
      </c>
      <c r="F1492" s="53" t="s">
        <v>18</v>
      </c>
      <c r="G1492" s="53">
        <v>43508</v>
      </c>
      <c r="H1492" s="54">
        <v>1</v>
      </c>
      <c r="I1492" s="52">
        <v>18</v>
      </c>
      <c r="J1492" s="51" t="s">
        <v>20</v>
      </c>
      <c r="K1492" s="51" t="s">
        <v>208</v>
      </c>
      <c r="L1492" s="51" t="b">
        <v>0</v>
      </c>
      <c r="M1492" s="13"/>
      <c r="N1492" s="13"/>
      <c r="O1492" s="13"/>
      <c r="P1492" s="13" t="s">
        <v>143</v>
      </c>
      <c r="Q1492" s="13"/>
      <c r="R1492" s="13"/>
      <c r="S1492" s="13" t="s">
        <v>126</v>
      </c>
      <c r="T1492" s="15" t="s">
        <v>130</v>
      </c>
      <c r="U1492" s="15" t="b">
        <v>0</v>
      </c>
      <c r="V1492" s="15" t="b">
        <v>0</v>
      </c>
      <c r="W1492" s="23"/>
      <c r="X1492" s="16"/>
      <c r="Y1492" s="24"/>
      <c r="Z1492" s="17"/>
      <c r="AA1492" s="51"/>
      <c r="AB1492" s="4"/>
      <c r="AC1492" t="str">
        <f t="shared" si="116"/>
        <v>NO</v>
      </c>
      <c r="AD1492" t="str">
        <f t="shared" si="117"/>
        <v>Material</v>
      </c>
      <c r="AE1492" t="str">
        <f t="shared" si="118"/>
        <v>+Cartridge</v>
      </c>
      <c r="AF1492" t="str">
        <f t="shared" si="119"/>
        <v>Material+Cartridge</v>
      </c>
    </row>
    <row r="1493" spans="1:32" x14ac:dyDescent="0.25">
      <c r="A1493" s="3" t="str">
        <f t="shared" si="115"/>
        <v>78279-2</v>
      </c>
      <c r="B1493" s="50">
        <v>78279</v>
      </c>
      <c r="C1493" s="51" t="s">
        <v>148</v>
      </c>
      <c r="D1493" s="50">
        <v>2</v>
      </c>
      <c r="E1493" s="52">
        <v>1</v>
      </c>
      <c r="F1493" s="53" t="s">
        <v>18</v>
      </c>
      <c r="G1493" s="53">
        <v>43508</v>
      </c>
      <c r="H1493" s="54">
        <v>1</v>
      </c>
      <c r="I1493" s="52">
        <v>18</v>
      </c>
      <c r="J1493" s="51" t="s">
        <v>20</v>
      </c>
      <c r="K1493" s="51"/>
      <c r="L1493" s="51" t="b">
        <v>0</v>
      </c>
      <c r="M1493" s="3"/>
      <c r="N1493" s="3"/>
      <c r="O1493" s="3"/>
      <c r="P1493" s="3" t="s">
        <v>143</v>
      </c>
      <c r="Q1493" s="3"/>
      <c r="R1493" s="3"/>
      <c r="S1493" s="3" t="s">
        <v>126</v>
      </c>
      <c r="T1493" s="10" t="s">
        <v>125</v>
      </c>
      <c r="U1493" s="10" t="b">
        <v>0</v>
      </c>
      <c r="V1493" s="10" t="b">
        <v>0</v>
      </c>
      <c r="W1493" s="10"/>
      <c r="X1493" s="11"/>
      <c r="Y1493" s="26"/>
      <c r="Z1493" s="12"/>
      <c r="AA1493" s="51"/>
      <c r="AB1493" s="4"/>
      <c r="AC1493" t="str">
        <f t="shared" si="116"/>
        <v>NO</v>
      </c>
      <c r="AD1493" t="str">
        <f t="shared" si="117"/>
        <v>Material</v>
      </c>
      <c r="AE1493" t="str">
        <f t="shared" si="118"/>
        <v>+Cartridge</v>
      </c>
      <c r="AF1493" t="str">
        <f t="shared" si="119"/>
        <v>Material+Cartridge</v>
      </c>
    </row>
    <row r="1494" spans="1:32" x14ac:dyDescent="0.25">
      <c r="A1494" s="13" t="str">
        <f t="shared" si="115"/>
        <v>78290-1</v>
      </c>
      <c r="B1494" s="50">
        <v>78290</v>
      </c>
      <c r="C1494" s="51" t="s">
        <v>3103</v>
      </c>
      <c r="D1494" s="50">
        <v>1</v>
      </c>
      <c r="E1494" s="52">
        <v>1</v>
      </c>
      <c r="F1494" s="53" t="s">
        <v>18</v>
      </c>
      <c r="G1494" s="53">
        <v>43500</v>
      </c>
      <c r="H1494" s="54">
        <v>1</v>
      </c>
      <c r="I1494" s="52">
        <v>12</v>
      </c>
      <c r="J1494" s="51" t="s">
        <v>31</v>
      </c>
      <c r="K1494" s="51"/>
      <c r="L1494" s="51" t="b">
        <v>0</v>
      </c>
      <c r="M1494" s="13" t="s">
        <v>126</v>
      </c>
      <c r="N1494" s="13" t="s">
        <v>126</v>
      </c>
      <c r="O1494" s="13" t="s">
        <v>143</v>
      </c>
      <c r="P1494" s="13" t="s">
        <v>143</v>
      </c>
      <c r="Q1494" s="13" t="s">
        <v>125</v>
      </c>
      <c r="R1494" s="13"/>
      <c r="S1494" s="13" t="s">
        <v>126</v>
      </c>
      <c r="T1494" s="15" t="s">
        <v>126</v>
      </c>
      <c r="U1494" s="15" t="b">
        <v>1</v>
      </c>
      <c r="V1494" s="15" t="b">
        <v>0</v>
      </c>
      <c r="W1494" s="23">
        <v>43500.491469907407</v>
      </c>
      <c r="X1494" s="16"/>
      <c r="Y1494" s="24">
        <v>43490</v>
      </c>
      <c r="Z1494" s="17"/>
      <c r="AA1494" s="51"/>
      <c r="AB1494" s="4"/>
      <c r="AC1494" t="str">
        <f t="shared" si="116"/>
        <v>OK</v>
      </c>
      <c r="AD1494" t="str">
        <f t="shared" si="117"/>
        <v/>
      </c>
      <c r="AE1494" t="str">
        <f t="shared" si="118"/>
        <v/>
      </c>
      <c r="AF1494" t="str">
        <f t="shared" si="119"/>
        <v/>
      </c>
    </row>
    <row r="1495" spans="1:32" x14ac:dyDescent="0.25">
      <c r="A1495" s="3" t="str">
        <f t="shared" si="115"/>
        <v>78302-2</v>
      </c>
      <c r="B1495" s="50">
        <v>78302</v>
      </c>
      <c r="C1495" s="51" t="s">
        <v>3336</v>
      </c>
      <c r="D1495" s="50">
        <v>2</v>
      </c>
      <c r="E1495" s="52">
        <v>1</v>
      </c>
      <c r="F1495" s="53" t="s">
        <v>19</v>
      </c>
      <c r="G1495" s="53">
        <v>43510</v>
      </c>
      <c r="H1495" s="54">
        <v>4</v>
      </c>
      <c r="I1495" s="52">
        <v>12</v>
      </c>
      <c r="J1495" s="51" t="s">
        <v>27</v>
      </c>
      <c r="K1495" s="51"/>
      <c r="L1495" s="51" t="b">
        <v>0</v>
      </c>
      <c r="M1495" s="3"/>
      <c r="N1495" s="3"/>
      <c r="O1495" s="3"/>
      <c r="P1495" s="3"/>
      <c r="Q1495" s="3" t="s">
        <v>125</v>
      </c>
      <c r="R1495" s="3"/>
      <c r="S1495" s="3"/>
      <c r="T1495" s="10" t="s">
        <v>130</v>
      </c>
      <c r="U1495" s="10" t="b">
        <v>0</v>
      </c>
      <c r="V1495" s="10" t="b">
        <v>0</v>
      </c>
      <c r="W1495" s="25"/>
      <c r="X1495" s="11"/>
      <c r="Y1495" s="26"/>
      <c r="Z1495" s="12"/>
      <c r="AA1495" s="51"/>
      <c r="AB1495" s="4"/>
      <c r="AC1495" t="str">
        <f t="shared" si="116"/>
        <v>NO</v>
      </c>
      <c r="AD1495" t="str">
        <f t="shared" si="117"/>
        <v>Material</v>
      </c>
      <c r="AE1495" t="str">
        <f t="shared" si="118"/>
        <v/>
      </c>
      <c r="AF1495" t="str">
        <f t="shared" si="119"/>
        <v>Material</v>
      </c>
    </row>
    <row r="1496" spans="1:32" x14ac:dyDescent="0.25">
      <c r="A1496" s="13" t="str">
        <f t="shared" si="115"/>
        <v>78306-1</v>
      </c>
      <c r="B1496" s="50">
        <v>78306</v>
      </c>
      <c r="C1496" s="51" t="s">
        <v>3337</v>
      </c>
      <c r="D1496" s="50">
        <v>1</v>
      </c>
      <c r="E1496" s="52">
        <v>1</v>
      </c>
      <c r="F1496" s="53" t="s">
        <v>18</v>
      </c>
      <c r="G1496" s="53">
        <v>43502</v>
      </c>
      <c r="H1496" s="54">
        <v>1</v>
      </c>
      <c r="I1496" s="52">
        <v>12</v>
      </c>
      <c r="J1496" s="51" t="s">
        <v>20</v>
      </c>
      <c r="K1496" s="51" t="s">
        <v>208</v>
      </c>
      <c r="L1496" s="51" t="b">
        <v>0</v>
      </c>
      <c r="M1496" s="13" t="s">
        <v>126</v>
      </c>
      <c r="N1496" s="13"/>
      <c r="O1496" s="13"/>
      <c r="P1496" s="13"/>
      <c r="Q1496" s="13" t="s">
        <v>143</v>
      </c>
      <c r="R1496" s="13"/>
      <c r="S1496" s="13" t="s">
        <v>126</v>
      </c>
      <c r="T1496" s="15" t="s">
        <v>130</v>
      </c>
      <c r="U1496" s="15" t="b">
        <v>0</v>
      </c>
      <c r="V1496" s="15" t="b">
        <v>0</v>
      </c>
      <c r="W1496" s="23"/>
      <c r="X1496" s="16" t="s">
        <v>302</v>
      </c>
      <c r="Y1496" s="24">
        <v>43493</v>
      </c>
      <c r="Z1496" s="17"/>
      <c r="AA1496" s="51"/>
      <c r="AB1496" s="4"/>
      <c r="AC1496" t="str">
        <f t="shared" si="116"/>
        <v>NO</v>
      </c>
      <c r="AD1496" t="str">
        <f t="shared" si="117"/>
        <v>Material</v>
      </c>
      <c r="AE1496" t="str">
        <f t="shared" si="118"/>
        <v/>
      </c>
      <c r="AF1496" t="str">
        <f t="shared" si="119"/>
        <v>Material</v>
      </c>
    </row>
    <row r="1497" spans="1:32" x14ac:dyDescent="0.25">
      <c r="A1497" s="3" t="str">
        <f t="shared" si="115"/>
        <v>78311-1</v>
      </c>
      <c r="B1497" s="50">
        <v>78311</v>
      </c>
      <c r="C1497" s="51" t="s">
        <v>228</v>
      </c>
      <c r="D1497" s="50">
        <v>1</v>
      </c>
      <c r="E1497" s="52">
        <v>1</v>
      </c>
      <c r="F1497" s="53" t="s">
        <v>18</v>
      </c>
      <c r="G1497" s="53">
        <v>43521</v>
      </c>
      <c r="H1497" s="54">
        <v>1</v>
      </c>
      <c r="I1497" s="52">
        <v>15</v>
      </c>
      <c r="J1497" s="51" t="s">
        <v>27</v>
      </c>
      <c r="K1497" s="51"/>
      <c r="L1497" s="51" t="b">
        <v>0</v>
      </c>
      <c r="M1497" s="3"/>
      <c r="N1497" s="3"/>
      <c r="O1497" s="3"/>
      <c r="P1497" s="3"/>
      <c r="Q1497" s="3"/>
      <c r="R1497" s="3"/>
      <c r="S1497" s="3"/>
      <c r="T1497" s="10" t="s">
        <v>125</v>
      </c>
      <c r="U1497" s="10" t="b">
        <v>0</v>
      </c>
      <c r="V1497" s="10" t="b">
        <v>0</v>
      </c>
      <c r="W1497" s="25"/>
      <c r="X1497" s="11"/>
      <c r="Y1497" s="26"/>
      <c r="Z1497" s="12"/>
      <c r="AA1497" s="51"/>
      <c r="AB1497" s="4"/>
      <c r="AC1497" t="str">
        <f t="shared" si="116"/>
        <v>NO</v>
      </c>
      <c r="AD1497" t="str">
        <f t="shared" si="117"/>
        <v>Material</v>
      </c>
      <c r="AE1497" t="str">
        <f t="shared" si="118"/>
        <v>+Cartridge</v>
      </c>
      <c r="AF1497" t="str">
        <f t="shared" si="119"/>
        <v>Material+Cartridge</v>
      </c>
    </row>
    <row r="1498" spans="1:32" x14ac:dyDescent="0.25">
      <c r="A1498" s="13" t="str">
        <f t="shared" si="115"/>
        <v>78311-2</v>
      </c>
      <c r="B1498" s="50">
        <v>78311</v>
      </c>
      <c r="C1498" s="51" t="s">
        <v>3338</v>
      </c>
      <c r="D1498" s="50">
        <v>2</v>
      </c>
      <c r="E1498" s="52">
        <v>1</v>
      </c>
      <c r="F1498" s="53" t="s">
        <v>18</v>
      </c>
      <c r="G1498" s="53">
        <v>43521</v>
      </c>
      <c r="H1498" s="54">
        <v>1</v>
      </c>
      <c r="I1498" s="52">
        <v>15</v>
      </c>
      <c r="J1498" s="51" t="s">
        <v>27</v>
      </c>
      <c r="K1498" s="51"/>
      <c r="L1498" s="51" t="b">
        <v>0</v>
      </c>
      <c r="M1498" s="13"/>
      <c r="N1498" s="13"/>
      <c r="O1498" s="13"/>
      <c r="P1498" s="13"/>
      <c r="Q1498" s="13"/>
      <c r="R1498" s="13"/>
      <c r="S1498" s="13"/>
      <c r="T1498" s="15" t="s">
        <v>125</v>
      </c>
      <c r="U1498" s="15" t="b">
        <v>0</v>
      </c>
      <c r="V1498" s="15" t="b">
        <v>0</v>
      </c>
      <c r="W1498" s="23"/>
      <c r="X1498" s="16"/>
      <c r="Y1498" s="24"/>
      <c r="Z1498" s="17"/>
      <c r="AA1498" s="51"/>
      <c r="AB1498" s="4"/>
      <c r="AC1498" t="str">
        <f t="shared" si="116"/>
        <v>NO</v>
      </c>
      <c r="AD1498" t="str">
        <f t="shared" si="117"/>
        <v>Material</v>
      </c>
      <c r="AE1498" t="str">
        <f t="shared" si="118"/>
        <v>+Cartridge</v>
      </c>
      <c r="AF1498" t="str">
        <f t="shared" si="119"/>
        <v>Material+Cartridge</v>
      </c>
    </row>
    <row r="1499" spans="1:32" x14ac:dyDescent="0.25">
      <c r="A1499" s="3" t="str">
        <f t="shared" si="115"/>
        <v>78311-3</v>
      </c>
      <c r="B1499" s="50">
        <v>78311</v>
      </c>
      <c r="C1499" s="51" t="s">
        <v>215</v>
      </c>
      <c r="D1499" s="50">
        <v>3</v>
      </c>
      <c r="E1499" s="52">
        <v>1</v>
      </c>
      <c r="F1499" s="53" t="s">
        <v>18</v>
      </c>
      <c r="G1499" s="53">
        <v>43521</v>
      </c>
      <c r="H1499" s="54">
        <v>1</v>
      </c>
      <c r="I1499" s="52">
        <v>15</v>
      </c>
      <c r="J1499" s="51" t="s">
        <v>27</v>
      </c>
      <c r="K1499" s="51"/>
      <c r="L1499" s="51" t="b">
        <v>0</v>
      </c>
      <c r="M1499" s="3"/>
      <c r="N1499" s="3"/>
      <c r="O1499" s="3"/>
      <c r="P1499" s="3"/>
      <c r="Q1499" s="3"/>
      <c r="R1499" s="3"/>
      <c r="S1499" s="3"/>
      <c r="T1499" s="10" t="s">
        <v>130</v>
      </c>
      <c r="U1499" s="10" t="b">
        <v>0</v>
      </c>
      <c r="V1499" s="10" t="b">
        <v>0</v>
      </c>
      <c r="W1499" s="25"/>
      <c r="X1499" s="11"/>
      <c r="Y1499" s="26"/>
      <c r="Z1499" s="12"/>
      <c r="AA1499" s="51"/>
      <c r="AB1499" s="4"/>
      <c r="AC1499" t="str">
        <f t="shared" si="116"/>
        <v>NO</v>
      </c>
      <c r="AD1499" t="str">
        <f t="shared" si="117"/>
        <v>Material</v>
      </c>
      <c r="AE1499" t="str">
        <f t="shared" si="118"/>
        <v>+Cartridge</v>
      </c>
      <c r="AF1499" t="str">
        <f t="shared" si="119"/>
        <v>Material+Cartridge</v>
      </c>
    </row>
    <row r="1500" spans="1:32" x14ac:dyDescent="0.25">
      <c r="A1500" s="13" t="str">
        <f t="shared" si="115"/>
        <v>78311-5</v>
      </c>
      <c r="B1500" s="50">
        <v>78311</v>
      </c>
      <c r="C1500" s="51" t="s">
        <v>344</v>
      </c>
      <c r="D1500" s="50">
        <v>5</v>
      </c>
      <c r="E1500" s="52">
        <v>1</v>
      </c>
      <c r="F1500" s="53" t="s">
        <v>18</v>
      </c>
      <c r="G1500" s="53">
        <v>43521</v>
      </c>
      <c r="H1500" s="54">
        <v>1</v>
      </c>
      <c r="I1500" s="52">
        <v>15</v>
      </c>
      <c r="J1500" s="51" t="s">
        <v>27</v>
      </c>
      <c r="K1500" s="51"/>
      <c r="L1500" s="51" t="b">
        <v>0</v>
      </c>
      <c r="M1500" s="13"/>
      <c r="N1500" s="13"/>
      <c r="O1500" s="13"/>
      <c r="P1500" s="13"/>
      <c r="Q1500" s="13"/>
      <c r="R1500" s="13"/>
      <c r="S1500" s="13"/>
      <c r="T1500" s="15" t="s">
        <v>130</v>
      </c>
      <c r="U1500" s="15" t="b">
        <v>0</v>
      </c>
      <c r="V1500" s="15" t="b">
        <v>0</v>
      </c>
      <c r="W1500" s="23"/>
      <c r="X1500" s="16"/>
      <c r="Y1500" s="24"/>
      <c r="Z1500" s="17"/>
      <c r="AA1500" s="51"/>
      <c r="AB1500" s="4"/>
      <c r="AC1500" t="str">
        <f t="shared" si="116"/>
        <v>NO</v>
      </c>
      <c r="AD1500" t="str">
        <f t="shared" si="117"/>
        <v>Material</v>
      </c>
      <c r="AE1500" t="str">
        <f t="shared" si="118"/>
        <v>+Cartridge</v>
      </c>
      <c r="AF1500" t="str">
        <f t="shared" si="119"/>
        <v>Material+Cartridge</v>
      </c>
    </row>
    <row r="1501" spans="1:32" x14ac:dyDescent="0.25">
      <c r="A1501" s="3" t="str">
        <f t="shared" si="115"/>
        <v>78328-10</v>
      </c>
      <c r="B1501" s="50">
        <v>78328</v>
      </c>
      <c r="C1501" s="51" t="s">
        <v>3339</v>
      </c>
      <c r="D1501" s="50">
        <v>10</v>
      </c>
      <c r="E1501" s="52">
        <v>1</v>
      </c>
      <c r="F1501" s="53" t="s">
        <v>18</v>
      </c>
      <c r="G1501" s="53">
        <v>43509</v>
      </c>
      <c r="H1501" s="54">
        <v>1</v>
      </c>
      <c r="I1501" s="52">
        <v>7</v>
      </c>
      <c r="J1501" s="51" t="s">
        <v>20</v>
      </c>
      <c r="K1501" s="51"/>
      <c r="L1501" s="51" t="b">
        <v>0</v>
      </c>
      <c r="M1501" s="3" t="s">
        <v>126</v>
      </c>
      <c r="N1501" s="3"/>
      <c r="O1501" s="3"/>
      <c r="P1501" s="3"/>
      <c r="Q1501" s="3"/>
      <c r="R1501" s="3"/>
      <c r="S1501" s="3" t="s">
        <v>126</v>
      </c>
      <c r="T1501" s="10" t="s">
        <v>130</v>
      </c>
      <c r="U1501" s="10" t="b">
        <v>0</v>
      </c>
      <c r="V1501" s="10" t="b">
        <v>0</v>
      </c>
      <c r="W1501" s="25"/>
      <c r="X1501" s="11"/>
      <c r="Y1501" s="26"/>
      <c r="Z1501" s="12"/>
      <c r="AA1501" s="51"/>
      <c r="AB1501" s="4"/>
      <c r="AC1501" t="str">
        <f t="shared" si="116"/>
        <v>NO</v>
      </c>
      <c r="AD1501" t="str">
        <f t="shared" si="117"/>
        <v>Material</v>
      </c>
      <c r="AE1501" t="str">
        <f t="shared" si="118"/>
        <v>+Cartridge</v>
      </c>
      <c r="AF1501" t="str">
        <f t="shared" si="119"/>
        <v>Material+Cartridge</v>
      </c>
    </row>
    <row r="1502" spans="1:32" x14ac:dyDescent="0.25">
      <c r="A1502" s="13" t="str">
        <f t="shared" si="115"/>
        <v>78328-1</v>
      </c>
      <c r="B1502" s="50">
        <v>78328</v>
      </c>
      <c r="C1502" s="51" t="s">
        <v>3339</v>
      </c>
      <c r="D1502" s="50">
        <v>1</v>
      </c>
      <c r="E1502" s="52">
        <v>1</v>
      </c>
      <c r="F1502" s="53" t="s">
        <v>18</v>
      </c>
      <c r="G1502" s="53">
        <v>43509</v>
      </c>
      <c r="H1502" s="54">
        <v>1</v>
      </c>
      <c r="I1502" s="52">
        <v>7</v>
      </c>
      <c r="J1502" s="51" t="s">
        <v>20</v>
      </c>
      <c r="K1502" s="51"/>
      <c r="L1502" s="51" t="b">
        <v>0</v>
      </c>
      <c r="M1502" s="13" t="s">
        <v>126</v>
      </c>
      <c r="N1502" s="13"/>
      <c r="O1502" s="13"/>
      <c r="P1502" s="13"/>
      <c r="Q1502" s="13"/>
      <c r="R1502" s="13"/>
      <c r="S1502" s="13" t="s">
        <v>126</v>
      </c>
      <c r="T1502" s="15" t="s">
        <v>130</v>
      </c>
      <c r="U1502" s="15" t="b">
        <v>0</v>
      </c>
      <c r="V1502" s="15" t="b">
        <v>0</v>
      </c>
      <c r="W1502" s="23"/>
      <c r="X1502" s="16"/>
      <c r="Y1502" s="24"/>
      <c r="Z1502" s="17"/>
      <c r="AA1502" s="51"/>
      <c r="AB1502" s="4"/>
      <c r="AC1502" t="str">
        <f t="shared" si="116"/>
        <v>NO</v>
      </c>
      <c r="AD1502" t="str">
        <f t="shared" si="117"/>
        <v>Material</v>
      </c>
      <c r="AE1502" t="str">
        <f t="shared" si="118"/>
        <v>+Cartridge</v>
      </c>
      <c r="AF1502" t="str">
        <f t="shared" si="119"/>
        <v>Material+Cartridge</v>
      </c>
    </row>
    <row r="1503" spans="1:32" x14ac:dyDescent="0.25">
      <c r="A1503" s="3" t="str">
        <f t="shared" si="115"/>
        <v>78328-11</v>
      </c>
      <c r="B1503" s="50">
        <v>78328</v>
      </c>
      <c r="C1503" s="51" t="s">
        <v>3339</v>
      </c>
      <c r="D1503" s="50">
        <v>11</v>
      </c>
      <c r="E1503" s="52">
        <v>1</v>
      </c>
      <c r="F1503" s="53" t="s">
        <v>18</v>
      </c>
      <c r="G1503" s="53">
        <v>43509</v>
      </c>
      <c r="H1503" s="54">
        <v>1</v>
      </c>
      <c r="I1503" s="52">
        <v>7</v>
      </c>
      <c r="J1503" s="51" t="s">
        <v>20</v>
      </c>
      <c r="K1503" s="51" t="s">
        <v>208</v>
      </c>
      <c r="L1503" s="51" t="b">
        <v>0</v>
      </c>
      <c r="M1503" s="3" t="s">
        <v>126</v>
      </c>
      <c r="N1503" s="3"/>
      <c r="O1503" s="3"/>
      <c r="P1503" s="3"/>
      <c r="Q1503" s="3"/>
      <c r="R1503" s="3"/>
      <c r="S1503" s="3" t="s">
        <v>126</v>
      </c>
      <c r="T1503" s="10" t="s">
        <v>130</v>
      </c>
      <c r="U1503" s="10" t="b">
        <v>0</v>
      </c>
      <c r="V1503" s="10" t="b">
        <v>0</v>
      </c>
      <c r="W1503" s="25"/>
      <c r="X1503" s="11"/>
      <c r="Y1503" s="26"/>
      <c r="Z1503" s="12"/>
      <c r="AA1503" s="51"/>
      <c r="AB1503" s="4"/>
      <c r="AC1503" t="str">
        <f t="shared" si="116"/>
        <v>NO</v>
      </c>
      <c r="AD1503" t="str">
        <f t="shared" si="117"/>
        <v>Material</v>
      </c>
      <c r="AE1503" t="str">
        <f t="shared" si="118"/>
        <v>+Cartridge</v>
      </c>
      <c r="AF1503" t="str">
        <f t="shared" si="119"/>
        <v>Material+Cartridge</v>
      </c>
    </row>
    <row r="1504" spans="1:32" x14ac:dyDescent="0.25">
      <c r="A1504" s="13" t="str">
        <f t="shared" si="115"/>
        <v>78328-12</v>
      </c>
      <c r="B1504" s="50">
        <v>78328</v>
      </c>
      <c r="C1504" s="51" t="s">
        <v>3340</v>
      </c>
      <c r="D1504" s="50">
        <v>12</v>
      </c>
      <c r="E1504" s="52">
        <v>1</v>
      </c>
      <c r="F1504" s="53" t="s">
        <v>18</v>
      </c>
      <c r="G1504" s="53">
        <v>43509</v>
      </c>
      <c r="H1504" s="54">
        <v>2</v>
      </c>
      <c r="I1504" s="52">
        <v>7</v>
      </c>
      <c r="J1504" s="51" t="s">
        <v>20</v>
      </c>
      <c r="K1504" s="51"/>
      <c r="L1504" s="51" t="b">
        <v>0</v>
      </c>
      <c r="M1504" s="13" t="s">
        <v>126</v>
      </c>
      <c r="N1504" s="13"/>
      <c r="O1504" s="13"/>
      <c r="P1504" s="13"/>
      <c r="Q1504" s="13"/>
      <c r="R1504" s="13"/>
      <c r="S1504" s="13" t="s">
        <v>126</v>
      </c>
      <c r="T1504" s="15" t="s">
        <v>130</v>
      </c>
      <c r="U1504" s="15" t="b">
        <v>0</v>
      </c>
      <c r="V1504" s="15" t="b">
        <v>0</v>
      </c>
      <c r="W1504" s="23"/>
      <c r="X1504" s="16"/>
      <c r="Y1504" s="24"/>
      <c r="Z1504" s="17"/>
      <c r="AA1504" s="51"/>
      <c r="AB1504" s="4"/>
      <c r="AC1504" t="str">
        <f t="shared" si="116"/>
        <v>NO</v>
      </c>
      <c r="AD1504" t="str">
        <f t="shared" si="117"/>
        <v>Material</v>
      </c>
      <c r="AE1504" t="str">
        <f t="shared" si="118"/>
        <v>+Cartridge</v>
      </c>
      <c r="AF1504" t="str">
        <f t="shared" si="119"/>
        <v>Material+Cartridge</v>
      </c>
    </row>
    <row r="1505" spans="1:32" x14ac:dyDescent="0.25">
      <c r="A1505" s="3" t="str">
        <f t="shared" si="115"/>
        <v>78328-13</v>
      </c>
      <c r="B1505" s="50">
        <v>78328</v>
      </c>
      <c r="C1505" s="51" t="s">
        <v>3340</v>
      </c>
      <c r="D1505" s="50">
        <v>13</v>
      </c>
      <c r="E1505" s="52">
        <v>1</v>
      </c>
      <c r="F1505" s="53" t="s">
        <v>18</v>
      </c>
      <c r="G1505" s="53">
        <v>43509</v>
      </c>
      <c r="H1505" s="54">
        <v>2</v>
      </c>
      <c r="I1505" s="52">
        <v>7</v>
      </c>
      <c r="J1505" s="51" t="s">
        <v>20</v>
      </c>
      <c r="K1505" s="51"/>
      <c r="L1505" s="51" t="b">
        <v>0</v>
      </c>
      <c r="M1505" s="3" t="s">
        <v>126</v>
      </c>
      <c r="N1505" s="3"/>
      <c r="O1505" s="3"/>
      <c r="P1505" s="3"/>
      <c r="Q1505" s="3"/>
      <c r="R1505" s="3"/>
      <c r="S1505" s="3" t="s">
        <v>126</v>
      </c>
      <c r="T1505" s="10" t="s">
        <v>130</v>
      </c>
      <c r="U1505" s="10" t="b">
        <v>0</v>
      </c>
      <c r="V1505" s="10" t="b">
        <v>0</v>
      </c>
      <c r="W1505" s="25"/>
      <c r="X1505" s="11"/>
      <c r="Y1505" s="26"/>
      <c r="Z1505" s="12"/>
      <c r="AA1505" s="51"/>
      <c r="AB1505" s="4"/>
      <c r="AC1505" t="str">
        <f t="shared" si="116"/>
        <v>NO</v>
      </c>
      <c r="AD1505" t="str">
        <f t="shared" si="117"/>
        <v>Material</v>
      </c>
      <c r="AE1505" t="str">
        <f t="shared" si="118"/>
        <v>+Cartridge</v>
      </c>
      <c r="AF1505" t="str">
        <f t="shared" si="119"/>
        <v>Material+Cartridge</v>
      </c>
    </row>
    <row r="1506" spans="1:32" x14ac:dyDescent="0.25">
      <c r="A1506" s="13" t="str">
        <f t="shared" si="115"/>
        <v>78328-14</v>
      </c>
      <c r="B1506" s="50">
        <v>78328</v>
      </c>
      <c r="C1506" s="51" t="s">
        <v>3340</v>
      </c>
      <c r="D1506" s="50">
        <v>14</v>
      </c>
      <c r="E1506" s="52">
        <v>1</v>
      </c>
      <c r="F1506" s="53" t="s">
        <v>18</v>
      </c>
      <c r="G1506" s="53">
        <v>43509</v>
      </c>
      <c r="H1506" s="54">
        <v>2</v>
      </c>
      <c r="I1506" s="52">
        <v>7</v>
      </c>
      <c r="J1506" s="51" t="s">
        <v>20</v>
      </c>
      <c r="K1506" s="51"/>
      <c r="L1506" s="51" t="b">
        <v>0</v>
      </c>
      <c r="M1506" s="13" t="s">
        <v>126</v>
      </c>
      <c r="N1506" s="13"/>
      <c r="O1506" s="13"/>
      <c r="P1506" s="13"/>
      <c r="Q1506" s="13"/>
      <c r="R1506" s="13"/>
      <c r="S1506" s="13" t="s">
        <v>126</v>
      </c>
      <c r="T1506" s="15" t="s">
        <v>130</v>
      </c>
      <c r="U1506" s="15" t="b">
        <v>0</v>
      </c>
      <c r="V1506" s="15" t="b">
        <v>0</v>
      </c>
      <c r="W1506" s="15"/>
      <c r="X1506" s="16"/>
      <c r="Y1506" s="24"/>
      <c r="Z1506" s="17"/>
      <c r="AA1506" s="51"/>
      <c r="AB1506" s="4"/>
      <c r="AC1506" t="str">
        <f t="shared" si="116"/>
        <v>NO</v>
      </c>
      <c r="AD1506" t="str">
        <f t="shared" si="117"/>
        <v>Material</v>
      </c>
      <c r="AE1506" t="str">
        <f t="shared" si="118"/>
        <v>+Cartridge</v>
      </c>
      <c r="AF1506" t="str">
        <f t="shared" si="119"/>
        <v>Material+Cartridge</v>
      </c>
    </row>
    <row r="1507" spans="1:32" x14ac:dyDescent="0.25">
      <c r="A1507" s="3" t="str">
        <f t="shared" si="115"/>
        <v>78328-15</v>
      </c>
      <c r="B1507" s="50">
        <v>78328</v>
      </c>
      <c r="C1507" s="51" t="s">
        <v>3340</v>
      </c>
      <c r="D1507" s="50">
        <v>15</v>
      </c>
      <c r="E1507" s="52">
        <v>1</v>
      </c>
      <c r="F1507" s="53" t="s">
        <v>18</v>
      </c>
      <c r="G1507" s="53">
        <v>43509</v>
      </c>
      <c r="H1507" s="54">
        <v>2</v>
      </c>
      <c r="I1507" s="52">
        <v>7</v>
      </c>
      <c r="J1507" s="51" t="s">
        <v>20</v>
      </c>
      <c r="K1507" s="51"/>
      <c r="L1507" s="51" t="b">
        <v>0</v>
      </c>
      <c r="M1507" s="3" t="s">
        <v>126</v>
      </c>
      <c r="N1507" s="3"/>
      <c r="O1507" s="3"/>
      <c r="P1507" s="3"/>
      <c r="Q1507" s="3"/>
      <c r="R1507" s="3"/>
      <c r="S1507" s="3" t="s">
        <v>126</v>
      </c>
      <c r="T1507" s="10" t="s">
        <v>130</v>
      </c>
      <c r="U1507" s="10" t="b">
        <v>0</v>
      </c>
      <c r="V1507" s="10" t="b">
        <v>0</v>
      </c>
      <c r="W1507" s="25"/>
      <c r="X1507" s="11"/>
      <c r="Y1507" s="26"/>
      <c r="Z1507" s="12"/>
      <c r="AA1507" s="51"/>
      <c r="AB1507" s="4"/>
      <c r="AC1507" t="str">
        <f t="shared" si="116"/>
        <v>NO</v>
      </c>
      <c r="AD1507" t="str">
        <f t="shared" si="117"/>
        <v>Material</v>
      </c>
      <c r="AE1507" t="str">
        <f t="shared" si="118"/>
        <v>+Cartridge</v>
      </c>
      <c r="AF1507" t="str">
        <f t="shared" si="119"/>
        <v>Material+Cartridge</v>
      </c>
    </row>
    <row r="1508" spans="1:32" x14ac:dyDescent="0.25">
      <c r="A1508" s="13" t="str">
        <f t="shared" si="115"/>
        <v>78328-16</v>
      </c>
      <c r="B1508" s="50">
        <v>78328</v>
      </c>
      <c r="C1508" s="51" t="s">
        <v>3340</v>
      </c>
      <c r="D1508" s="50">
        <v>16</v>
      </c>
      <c r="E1508" s="52">
        <v>1</v>
      </c>
      <c r="F1508" s="53" t="s">
        <v>18</v>
      </c>
      <c r="G1508" s="53">
        <v>43509</v>
      </c>
      <c r="H1508" s="54">
        <v>2</v>
      </c>
      <c r="I1508" s="52">
        <v>7</v>
      </c>
      <c r="J1508" s="51" t="s">
        <v>20</v>
      </c>
      <c r="K1508" s="51"/>
      <c r="L1508" s="51" t="b">
        <v>0</v>
      </c>
      <c r="M1508" s="13" t="s">
        <v>126</v>
      </c>
      <c r="N1508" s="13"/>
      <c r="O1508" s="13"/>
      <c r="P1508" s="13"/>
      <c r="Q1508" s="13"/>
      <c r="R1508" s="13"/>
      <c r="S1508" s="13" t="s">
        <v>126</v>
      </c>
      <c r="T1508" s="15" t="s">
        <v>130</v>
      </c>
      <c r="U1508" s="15" t="b">
        <v>0</v>
      </c>
      <c r="V1508" s="15" t="b">
        <v>0</v>
      </c>
      <c r="W1508" s="15"/>
      <c r="X1508" s="16"/>
      <c r="Y1508" s="24"/>
      <c r="Z1508" s="17"/>
      <c r="AA1508" s="51"/>
      <c r="AB1508" s="4"/>
      <c r="AC1508" t="str">
        <f t="shared" si="116"/>
        <v>NO</v>
      </c>
      <c r="AD1508" t="str">
        <f t="shared" si="117"/>
        <v>Material</v>
      </c>
      <c r="AE1508" t="str">
        <f t="shared" si="118"/>
        <v>+Cartridge</v>
      </c>
      <c r="AF1508" t="str">
        <f t="shared" si="119"/>
        <v>Material+Cartridge</v>
      </c>
    </row>
    <row r="1509" spans="1:32" x14ac:dyDescent="0.25">
      <c r="A1509" s="3" t="str">
        <f t="shared" si="115"/>
        <v>78328-17</v>
      </c>
      <c r="B1509" s="50">
        <v>78328</v>
      </c>
      <c r="C1509" s="51" t="s">
        <v>3340</v>
      </c>
      <c r="D1509" s="50">
        <v>17</v>
      </c>
      <c r="E1509" s="52">
        <v>1</v>
      </c>
      <c r="F1509" s="53" t="s">
        <v>18</v>
      </c>
      <c r="G1509" s="53">
        <v>43509</v>
      </c>
      <c r="H1509" s="54">
        <v>2</v>
      </c>
      <c r="I1509" s="52">
        <v>7</v>
      </c>
      <c r="J1509" s="51" t="s">
        <v>20</v>
      </c>
      <c r="K1509" s="51"/>
      <c r="L1509" s="51" t="b">
        <v>0</v>
      </c>
      <c r="M1509" s="3" t="s">
        <v>126</v>
      </c>
      <c r="N1509" s="3"/>
      <c r="O1509" s="3"/>
      <c r="P1509" s="3"/>
      <c r="Q1509" s="3"/>
      <c r="R1509" s="3"/>
      <c r="S1509" s="3" t="s">
        <v>126</v>
      </c>
      <c r="T1509" s="10" t="s">
        <v>130</v>
      </c>
      <c r="U1509" s="10" t="b">
        <v>0</v>
      </c>
      <c r="V1509" s="10" t="b">
        <v>0</v>
      </c>
      <c r="W1509" s="10"/>
      <c r="X1509" s="11"/>
      <c r="Y1509" s="26"/>
      <c r="Z1509" s="12"/>
      <c r="AA1509" s="51"/>
      <c r="AB1509" s="4"/>
      <c r="AC1509" t="str">
        <f t="shared" si="116"/>
        <v>NO</v>
      </c>
      <c r="AD1509" t="str">
        <f t="shared" si="117"/>
        <v>Material</v>
      </c>
      <c r="AE1509" t="str">
        <f t="shared" si="118"/>
        <v>+Cartridge</v>
      </c>
      <c r="AF1509" t="str">
        <f t="shared" si="119"/>
        <v>Material+Cartridge</v>
      </c>
    </row>
    <row r="1510" spans="1:32" x14ac:dyDescent="0.25">
      <c r="A1510" s="13" t="str">
        <f t="shared" si="115"/>
        <v>78328-18</v>
      </c>
      <c r="B1510" s="50">
        <v>78328</v>
      </c>
      <c r="C1510" s="51" t="s">
        <v>3341</v>
      </c>
      <c r="D1510" s="50">
        <v>18</v>
      </c>
      <c r="E1510" s="52">
        <v>1</v>
      </c>
      <c r="F1510" s="53" t="s">
        <v>18</v>
      </c>
      <c r="G1510" s="53">
        <v>43509</v>
      </c>
      <c r="H1510" s="54">
        <v>2</v>
      </c>
      <c r="I1510" s="52">
        <v>7</v>
      </c>
      <c r="J1510" s="51" t="s">
        <v>20</v>
      </c>
      <c r="K1510" s="51"/>
      <c r="L1510" s="51" t="b">
        <v>0</v>
      </c>
      <c r="M1510" s="13" t="s">
        <v>126</v>
      </c>
      <c r="N1510" s="13"/>
      <c r="O1510" s="13"/>
      <c r="P1510" s="13"/>
      <c r="Q1510" s="13"/>
      <c r="R1510" s="13"/>
      <c r="S1510" s="13" t="s">
        <v>126</v>
      </c>
      <c r="T1510" s="15" t="s">
        <v>130</v>
      </c>
      <c r="U1510" s="15" t="b">
        <v>0</v>
      </c>
      <c r="V1510" s="15" t="b">
        <v>0</v>
      </c>
      <c r="W1510" s="23"/>
      <c r="X1510" s="16"/>
      <c r="Y1510" s="24"/>
      <c r="Z1510" s="17"/>
      <c r="AA1510" s="51"/>
      <c r="AB1510" s="4"/>
      <c r="AC1510" t="str">
        <f t="shared" si="116"/>
        <v>NO</v>
      </c>
      <c r="AD1510" t="str">
        <f t="shared" si="117"/>
        <v>Material</v>
      </c>
      <c r="AE1510" t="str">
        <f t="shared" si="118"/>
        <v>+Cartridge</v>
      </c>
      <c r="AF1510" t="str">
        <f t="shared" si="119"/>
        <v>Material+Cartridge</v>
      </c>
    </row>
    <row r="1511" spans="1:32" x14ac:dyDescent="0.25">
      <c r="A1511" s="3" t="str">
        <f t="shared" si="115"/>
        <v>78328-2</v>
      </c>
      <c r="B1511" s="50">
        <v>78328</v>
      </c>
      <c r="C1511" s="51" t="s">
        <v>3339</v>
      </c>
      <c r="D1511" s="50">
        <v>2</v>
      </c>
      <c r="E1511" s="52">
        <v>1</v>
      </c>
      <c r="F1511" s="53" t="s">
        <v>18</v>
      </c>
      <c r="G1511" s="53">
        <v>43509</v>
      </c>
      <c r="H1511" s="54">
        <v>1</v>
      </c>
      <c r="I1511" s="52">
        <v>7</v>
      </c>
      <c r="J1511" s="51" t="s">
        <v>20</v>
      </c>
      <c r="K1511" s="51"/>
      <c r="L1511" s="51" t="b">
        <v>0</v>
      </c>
      <c r="M1511" s="3" t="s">
        <v>126</v>
      </c>
      <c r="N1511" s="3"/>
      <c r="O1511" s="3"/>
      <c r="P1511" s="3"/>
      <c r="Q1511" s="3"/>
      <c r="R1511" s="3"/>
      <c r="S1511" s="3" t="s">
        <v>126</v>
      </c>
      <c r="T1511" s="10" t="s">
        <v>130</v>
      </c>
      <c r="U1511" s="10" t="b">
        <v>0</v>
      </c>
      <c r="V1511" s="10" t="b">
        <v>0</v>
      </c>
      <c r="W1511" s="25"/>
      <c r="X1511" s="11"/>
      <c r="Y1511" s="26"/>
      <c r="Z1511" s="12"/>
      <c r="AA1511" s="51"/>
      <c r="AB1511" s="4"/>
      <c r="AC1511" t="str">
        <f t="shared" si="116"/>
        <v>NO</v>
      </c>
      <c r="AD1511" t="str">
        <f t="shared" si="117"/>
        <v>Material</v>
      </c>
      <c r="AE1511" t="str">
        <f t="shared" si="118"/>
        <v>+Cartridge</v>
      </c>
      <c r="AF1511" t="str">
        <f t="shared" si="119"/>
        <v>Material+Cartridge</v>
      </c>
    </row>
    <row r="1512" spans="1:32" x14ac:dyDescent="0.25">
      <c r="A1512" s="13" t="str">
        <f t="shared" si="115"/>
        <v>78328-3</v>
      </c>
      <c r="B1512" s="50">
        <v>78328</v>
      </c>
      <c r="C1512" s="51" t="s">
        <v>3341</v>
      </c>
      <c r="D1512" s="50">
        <v>3</v>
      </c>
      <c r="E1512" s="52">
        <v>1</v>
      </c>
      <c r="F1512" s="53" t="s">
        <v>18</v>
      </c>
      <c r="G1512" s="53">
        <v>43509</v>
      </c>
      <c r="H1512" s="54">
        <v>2</v>
      </c>
      <c r="I1512" s="52">
        <v>7</v>
      </c>
      <c r="J1512" s="51" t="s">
        <v>20</v>
      </c>
      <c r="K1512" s="51"/>
      <c r="L1512" s="51" t="b">
        <v>0</v>
      </c>
      <c r="M1512" s="13" t="s">
        <v>126</v>
      </c>
      <c r="N1512" s="13"/>
      <c r="O1512" s="13"/>
      <c r="P1512" s="13"/>
      <c r="Q1512" s="13"/>
      <c r="R1512" s="13"/>
      <c r="S1512" s="13" t="s">
        <v>126</v>
      </c>
      <c r="T1512" s="15" t="s">
        <v>130</v>
      </c>
      <c r="U1512" s="15" t="b">
        <v>0</v>
      </c>
      <c r="V1512" s="15" t="b">
        <v>0</v>
      </c>
      <c r="W1512" s="23"/>
      <c r="X1512" s="16"/>
      <c r="Y1512" s="24"/>
      <c r="Z1512" s="17"/>
      <c r="AA1512" s="51"/>
      <c r="AB1512" s="4"/>
      <c r="AC1512" t="str">
        <f t="shared" si="116"/>
        <v>NO</v>
      </c>
      <c r="AD1512" t="str">
        <f t="shared" si="117"/>
        <v>Material</v>
      </c>
      <c r="AE1512" t="str">
        <f t="shared" si="118"/>
        <v>+Cartridge</v>
      </c>
      <c r="AF1512" t="str">
        <f t="shared" si="119"/>
        <v>Material+Cartridge</v>
      </c>
    </row>
    <row r="1513" spans="1:32" x14ac:dyDescent="0.25">
      <c r="A1513" s="3" t="str">
        <f t="shared" si="115"/>
        <v>78328-4</v>
      </c>
      <c r="B1513" s="50">
        <v>78328</v>
      </c>
      <c r="C1513" s="51" t="s">
        <v>3341</v>
      </c>
      <c r="D1513" s="50">
        <v>4</v>
      </c>
      <c r="E1513" s="52">
        <v>1</v>
      </c>
      <c r="F1513" s="53" t="s">
        <v>18</v>
      </c>
      <c r="G1513" s="53">
        <v>43509</v>
      </c>
      <c r="H1513" s="54">
        <v>2</v>
      </c>
      <c r="I1513" s="52">
        <v>7</v>
      </c>
      <c r="J1513" s="51" t="s">
        <v>20</v>
      </c>
      <c r="K1513" s="51"/>
      <c r="L1513" s="51" t="b">
        <v>0</v>
      </c>
      <c r="M1513" s="3" t="s">
        <v>126</v>
      </c>
      <c r="N1513" s="3"/>
      <c r="O1513" s="3"/>
      <c r="P1513" s="3"/>
      <c r="Q1513" s="3"/>
      <c r="R1513" s="3"/>
      <c r="S1513" s="3" t="s">
        <v>126</v>
      </c>
      <c r="T1513" s="10" t="s">
        <v>130</v>
      </c>
      <c r="U1513" s="10" t="b">
        <v>0</v>
      </c>
      <c r="V1513" s="10" t="b">
        <v>0</v>
      </c>
      <c r="W1513" s="25"/>
      <c r="X1513" s="11"/>
      <c r="Y1513" s="26"/>
      <c r="Z1513" s="12"/>
      <c r="AA1513" s="51"/>
      <c r="AB1513" s="4"/>
      <c r="AC1513" t="str">
        <f t="shared" si="116"/>
        <v>NO</v>
      </c>
      <c r="AD1513" t="str">
        <f t="shared" si="117"/>
        <v>Material</v>
      </c>
      <c r="AE1513" t="str">
        <f t="shared" si="118"/>
        <v>+Cartridge</v>
      </c>
      <c r="AF1513" t="str">
        <f t="shared" si="119"/>
        <v>Material+Cartridge</v>
      </c>
    </row>
    <row r="1514" spans="1:32" x14ac:dyDescent="0.25">
      <c r="A1514" s="13" t="str">
        <f t="shared" si="115"/>
        <v>78328-5</v>
      </c>
      <c r="B1514" s="50">
        <v>78328</v>
      </c>
      <c r="C1514" s="51" t="s">
        <v>3342</v>
      </c>
      <c r="D1514" s="50">
        <v>5</v>
      </c>
      <c r="E1514" s="52">
        <v>1</v>
      </c>
      <c r="F1514" s="53" t="s">
        <v>18</v>
      </c>
      <c r="G1514" s="53">
        <v>43509</v>
      </c>
      <c r="H1514" s="54">
        <v>1</v>
      </c>
      <c r="I1514" s="52">
        <v>7</v>
      </c>
      <c r="J1514" s="51" t="s">
        <v>20</v>
      </c>
      <c r="K1514" s="51"/>
      <c r="L1514" s="51" t="b">
        <v>0</v>
      </c>
      <c r="M1514" s="13" t="s">
        <v>126</v>
      </c>
      <c r="N1514" s="13"/>
      <c r="O1514" s="13"/>
      <c r="P1514" s="13"/>
      <c r="Q1514" s="13"/>
      <c r="R1514" s="13"/>
      <c r="S1514" s="13" t="s">
        <v>126</v>
      </c>
      <c r="T1514" s="15" t="s">
        <v>130</v>
      </c>
      <c r="U1514" s="15" t="b">
        <v>0</v>
      </c>
      <c r="V1514" s="15" t="b">
        <v>0</v>
      </c>
      <c r="W1514" s="23"/>
      <c r="X1514" s="16"/>
      <c r="Y1514" s="24"/>
      <c r="Z1514" s="24"/>
      <c r="AA1514" s="51"/>
      <c r="AB1514" s="4"/>
      <c r="AC1514" t="str">
        <f t="shared" si="116"/>
        <v>NO</v>
      </c>
      <c r="AD1514" t="str">
        <f t="shared" si="117"/>
        <v>Material</v>
      </c>
      <c r="AE1514" t="str">
        <f t="shared" si="118"/>
        <v>+Cartridge</v>
      </c>
      <c r="AF1514" t="str">
        <f t="shared" si="119"/>
        <v>Material+Cartridge</v>
      </c>
    </row>
    <row r="1515" spans="1:32" x14ac:dyDescent="0.25">
      <c r="A1515" s="3" t="str">
        <f t="shared" si="115"/>
        <v>78328-6</v>
      </c>
      <c r="B1515" s="50">
        <v>78328</v>
      </c>
      <c r="C1515" s="51" t="s">
        <v>231</v>
      </c>
      <c r="D1515" s="50">
        <v>6</v>
      </c>
      <c r="E1515" s="52">
        <v>1</v>
      </c>
      <c r="F1515" s="53" t="s">
        <v>18</v>
      </c>
      <c r="G1515" s="53">
        <v>43509</v>
      </c>
      <c r="H1515" s="54">
        <v>1</v>
      </c>
      <c r="I1515" s="52">
        <v>7</v>
      </c>
      <c r="J1515" s="51" t="s">
        <v>20</v>
      </c>
      <c r="K1515" s="51"/>
      <c r="L1515" s="51" t="b">
        <v>0</v>
      </c>
      <c r="M1515" s="3" t="s">
        <v>126</v>
      </c>
      <c r="N1515" s="3"/>
      <c r="O1515" s="3" t="s">
        <v>143</v>
      </c>
      <c r="P1515" s="3"/>
      <c r="Q1515" s="3"/>
      <c r="R1515" s="3"/>
      <c r="S1515" s="3" t="s">
        <v>126</v>
      </c>
      <c r="T1515" s="10" t="s">
        <v>125</v>
      </c>
      <c r="U1515" s="10" t="b">
        <v>0</v>
      </c>
      <c r="V1515" s="10" t="b">
        <v>0</v>
      </c>
      <c r="W1515" s="25"/>
      <c r="X1515" s="11"/>
      <c r="Y1515" s="26"/>
      <c r="Z1515" s="26"/>
      <c r="AA1515" s="51"/>
      <c r="AB1515" s="4"/>
      <c r="AC1515" t="str">
        <f t="shared" si="116"/>
        <v>NO</v>
      </c>
      <c r="AD1515" t="str">
        <f t="shared" si="117"/>
        <v>Material</v>
      </c>
      <c r="AE1515" t="str">
        <f t="shared" si="118"/>
        <v>+Cartridge</v>
      </c>
      <c r="AF1515" t="str">
        <f t="shared" si="119"/>
        <v>Material+Cartridge</v>
      </c>
    </row>
    <row r="1516" spans="1:32" x14ac:dyDescent="0.25">
      <c r="A1516" s="13" t="str">
        <f t="shared" si="115"/>
        <v>78328-7</v>
      </c>
      <c r="B1516" s="50">
        <v>78328</v>
      </c>
      <c r="C1516" s="51" t="s">
        <v>231</v>
      </c>
      <c r="D1516" s="50">
        <v>7</v>
      </c>
      <c r="E1516" s="52">
        <v>1</v>
      </c>
      <c r="F1516" s="53" t="s">
        <v>18</v>
      </c>
      <c r="G1516" s="53">
        <v>43509</v>
      </c>
      <c r="H1516" s="54">
        <v>1</v>
      </c>
      <c r="I1516" s="52">
        <v>7</v>
      </c>
      <c r="J1516" s="51" t="s">
        <v>20</v>
      </c>
      <c r="K1516" s="51"/>
      <c r="L1516" s="51" t="b">
        <v>0</v>
      </c>
      <c r="M1516" s="13" t="s">
        <v>126</v>
      </c>
      <c r="N1516" s="13"/>
      <c r="O1516" s="13"/>
      <c r="P1516" s="13"/>
      <c r="Q1516" s="13"/>
      <c r="R1516" s="13"/>
      <c r="S1516" s="13" t="s">
        <v>126</v>
      </c>
      <c r="T1516" s="15" t="s">
        <v>125</v>
      </c>
      <c r="U1516" s="15" t="b">
        <v>0</v>
      </c>
      <c r="V1516" s="15" t="b">
        <v>0</v>
      </c>
      <c r="W1516" s="23"/>
      <c r="X1516" s="16"/>
      <c r="Y1516" s="24"/>
      <c r="Z1516" s="24"/>
      <c r="AA1516" s="51"/>
      <c r="AB1516" s="4"/>
      <c r="AC1516" t="str">
        <f t="shared" si="116"/>
        <v>NO</v>
      </c>
      <c r="AD1516" t="str">
        <f t="shared" si="117"/>
        <v>Material</v>
      </c>
      <c r="AE1516" t="str">
        <f t="shared" si="118"/>
        <v>+Cartridge</v>
      </c>
      <c r="AF1516" t="str">
        <f t="shared" si="119"/>
        <v>Material+Cartridge</v>
      </c>
    </row>
    <row r="1517" spans="1:32" x14ac:dyDescent="0.25">
      <c r="A1517" s="3" t="str">
        <f t="shared" si="115"/>
        <v>78328-8</v>
      </c>
      <c r="B1517" s="50">
        <v>78328</v>
      </c>
      <c r="C1517" s="51" t="s">
        <v>201</v>
      </c>
      <c r="D1517" s="50">
        <v>8</v>
      </c>
      <c r="E1517" s="52">
        <v>1</v>
      </c>
      <c r="F1517" s="53" t="s">
        <v>18</v>
      </c>
      <c r="G1517" s="53">
        <v>43509</v>
      </c>
      <c r="H1517" s="54">
        <v>1</v>
      </c>
      <c r="I1517" s="52">
        <v>7</v>
      </c>
      <c r="J1517" s="51" t="s">
        <v>20</v>
      </c>
      <c r="K1517" s="51"/>
      <c r="L1517" s="51" t="b">
        <v>0</v>
      </c>
      <c r="M1517" s="3" t="s">
        <v>126</v>
      </c>
      <c r="N1517" s="3"/>
      <c r="O1517" s="3" t="s">
        <v>143</v>
      </c>
      <c r="P1517" s="3"/>
      <c r="Q1517" s="3"/>
      <c r="R1517" s="3"/>
      <c r="S1517" s="3" t="s">
        <v>126</v>
      </c>
      <c r="T1517" s="10" t="s">
        <v>125</v>
      </c>
      <c r="U1517" s="10" t="b">
        <v>0</v>
      </c>
      <c r="V1517" s="10" t="b">
        <v>0</v>
      </c>
      <c r="W1517" s="25"/>
      <c r="X1517" s="11"/>
      <c r="Y1517" s="26"/>
      <c r="Z1517" s="26"/>
      <c r="AA1517" s="51"/>
      <c r="AB1517" s="4"/>
      <c r="AC1517" t="str">
        <f t="shared" si="116"/>
        <v>NO</v>
      </c>
      <c r="AD1517" t="str">
        <f t="shared" si="117"/>
        <v>Material</v>
      </c>
      <c r="AE1517" t="str">
        <f t="shared" si="118"/>
        <v>+Cartridge</v>
      </c>
      <c r="AF1517" t="str">
        <f t="shared" si="119"/>
        <v>Material+Cartridge</v>
      </c>
    </row>
    <row r="1518" spans="1:32" x14ac:dyDescent="0.25">
      <c r="A1518" s="13" t="str">
        <f t="shared" si="115"/>
        <v>78328-9</v>
      </c>
      <c r="B1518" s="50">
        <v>78328</v>
      </c>
      <c r="C1518" s="51" t="s">
        <v>201</v>
      </c>
      <c r="D1518" s="50">
        <v>9</v>
      </c>
      <c r="E1518" s="52">
        <v>1</v>
      </c>
      <c r="F1518" s="53" t="s">
        <v>18</v>
      </c>
      <c r="G1518" s="53">
        <v>43509</v>
      </c>
      <c r="H1518" s="54">
        <v>1</v>
      </c>
      <c r="I1518" s="52">
        <v>7</v>
      </c>
      <c r="J1518" s="51" t="s">
        <v>20</v>
      </c>
      <c r="K1518" s="51"/>
      <c r="L1518" s="51" t="b">
        <v>0</v>
      </c>
      <c r="M1518" s="13" t="s">
        <v>126</v>
      </c>
      <c r="N1518" s="13"/>
      <c r="O1518" s="13" t="s">
        <v>143</v>
      </c>
      <c r="P1518" s="13"/>
      <c r="Q1518" s="13"/>
      <c r="R1518" s="13"/>
      <c r="S1518" s="13" t="s">
        <v>126</v>
      </c>
      <c r="T1518" s="15" t="s">
        <v>125</v>
      </c>
      <c r="U1518" s="15" t="b">
        <v>0</v>
      </c>
      <c r="V1518" s="15" t="b">
        <v>0</v>
      </c>
      <c r="W1518" s="23"/>
      <c r="X1518" s="16"/>
      <c r="Y1518" s="24"/>
      <c r="Z1518" s="24"/>
      <c r="AA1518" s="51"/>
      <c r="AB1518" s="4"/>
      <c r="AC1518" t="str">
        <f t="shared" si="116"/>
        <v>NO</v>
      </c>
      <c r="AD1518" t="str">
        <f t="shared" si="117"/>
        <v>Material</v>
      </c>
      <c r="AE1518" t="str">
        <f t="shared" si="118"/>
        <v>+Cartridge</v>
      </c>
      <c r="AF1518" t="str">
        <f t="shared" si="119"/>
        <v>Material+Cartridge</v>
      </c>
    </row>
    <row r="1519" spans="1:32" x14ac:dyDescent="0.25">
      <c r="A1519" s="3" t="str">
        <f t="shared" si="115"/>
        <v>78346-1</v>
      </c>
      <c r="B1519" s="50">
        <v>78346</v>
      </c>
      <c r="C1519" s="51" t="s">
        <v>3343</v>
      </c>
      <c r="D1519" s="50">
        <v>1</v>
      </c>
      <c r="E1519" s="52">
        <v>1</v>
      </c>
      <c r="F1519" s="53" t="s">
        <v>18</v>
      </c>
      <c r="G1519" s="53">
        <v>43511</v>
      </c>
      <c r="H1519" s="54">
        <v>1</v>
      </c>
      <c r="I1519" s="52">
        <v>10</v>
      </c>
      <c r="J1519" s="51" t="s">
        <v>20</v>
      </c>
      <c r="K1519" s="51"/>
      <c r="L1519" s="51" t="b">
        <v>0</v>
      </c>
      <c r="M1519" s="3"/>
      <c r="N1519" s="3"/>
      <c r="O1519" s="3"/>
      <c r="P1519" s="3"/>
      <c r="Q1519" s="3" t="s">
        <v>125</v>
      </c>
      <c r="R1519" s="3"/>
      <c r="S1519" s="3"/>
      <c r="T1519" s="10" t="s">
        <v>125</v>
      </c>
      <c r="U1519" s="10" t="b">
        <v>0</v>
      </c>
      <c r="V1519" s="10" t="b">
        <v>0</v>
      </c>
      <c r="W1519" s="25"/>
      <c r="X1519" s="11"/>
      <c r="Y1519" s="26"/>
      <c r="Z1519" s="26"/>
      <c r="AA1519" s="51"/>
      <c r="AB1519" s="4"/>
      <c r="AC1519" t="str">
        <f t="shared" si="116"/>
        <v>NO</v>
      </c>
      <c r="AD1519" t="str">
        <f t="shared" si="117"/>
        <v>Material</v>
      </c>
      <c r="AE1519" t="str">
        <f t="shared" si="118"/>
        <v/>
      </c>
      <c r="AF1519" t="str">
        <f t="shared" si="119"/>
        <v>Material</v>
      </c>
    </row>
    <row r="1520" spans="1:32" x14ac:dyDescent="0.25">
      <c r="A1520" s="13" t="str">
        <f t="shared" si="115"/>
        <v>78355-1</v>
      </c>
      <c r="B1520" s="50">
        <v>78355</v>
      </c>
      <c r="C1520" s="51" t="s">
        <v>175</v>
      </c>
      <c r="D1520" s="50">
        <v>1</v>
      </c>
      <c r="E1520" s="52">
        <v>1</v>
      </c>
      <c r="F1520" s="53" t="s">
        <v>18</v>
      </c>
      <c r="G1520" s="53">
        <v>43517</v>
      </c>
      <c r="H1520" s="54">
        <v>1</v>
      </c>
      <c r="I1520" s="52">
        <v>10</v>
      </c>
      <c r="J1520" s="51" t="s">
        <v>27</v>
      </c>
      <c r="K1520" s="51"/>
      <c r="L1520" s="51" t="b">
        <v>0</v>
      </c>
      <c r="M1520" s="13"/>
      <c r="N1520" s="13"/>
      <c r="O1520" s="13"/>
      <c r="P1520" s="13"/>
      <c r="Q1520" s="13" t="s">
        <v>125</v>
      </c>
      <c r="R1520" s="13"/>
      <c r="S1520" s="13"/>
      <c r="T1520" s="15" t="s">
        <v>125</v>
      </c>
      <c r="U1520" s="15" t="b">
        <v>0</v>
      </c>
      <c r="V1520" s="15" t="b">
        <v>0</v>
      </c>
      <c r="W1520" s="23"/>
      <c r="X1520" s="16"/>
      <c r="Y1520" s="24"/>
      <c r="Z1520" s="24"/>
      <c r="AA1520" s="51"/>
      <c r="AB1520" s="4"/>
      <c r="AC1520" t="str">
        <f t="shared" si="116"/>
        <v>NO</v>
      </c>
      <c r="AD1520" t="str">
        <f t="shared" si="117"/>
        <v>Material</v>
      </c>
      <c r="AE1520" t="str">
        <f t="shared" si="118"/>
        <v/>
      </c>
      <c r="AF1520" t="str">
        <f t="shared" si="119"/>
        <v>Material</v>
      </c>
    </row>
    <row r="1521" spans="1:32" x14ac:dyDescent="0.25">
      <c r="A1521" s="3" t="str">
        <f t="shared" si="115"/>
        <v>78355-2</v>
      </c>
      <c r="B1521" s="50">
        <v>78355</v>
      </c>
      <c r="C1521" s="51" t="s">
        <v>428</v>
      </c>
      <c r="D1521" s="50">
        <v>2</v>
      </c>
      <c r="E1521" s="52">
        <v>1</v>
      </c>
      <c r="F1521" s="53" t="s">
        <v>18</v>
      </c>
      <c r="G1521" s="53">
        <v>43517</v>
      </c>
      <c r="H1521" s="54">
        <v>1</v>
      </c>
      <c r="I1521" s="52">
        <v>10</v>
      </c>
      <c r="J1521" s="51" t="s">
        <v>27</v>
      </c>
      <c r="K1521" s="51"/>
      <c r="L1521" s="51" t="b">
        <v>0</v>
      </c>
      <c r="M1521" s="3"/>
      <c r="N1521" s="3"/>
      <c r="O1521" s="3"/>
      <c r="P1521" s="3"/>
      <c r="Q1521" s="3" t="s">
        <v>125</v>
      </c>
      <c r="R1521" s="3"/>
      <c r="S1521" s="3"/>
      <c r="T1521" s="10" t="s">
        <v>125</v>
      </c>
      <c r="U1521" s="10" t="b">
        <v>0</v>
      </c>
      <c r="V1521" s="10" t="b">
        <v>0</v>
      </c>
      <c r="W1521" s="25"/>
      <c r="X1521" s="11"/>
      <c r="Y1521" s="26"/>
      <c r="Z1521" s="12"/>
      <c r="AA1521" s="51"/>
      <c r="AB1521" s="4"/>
      <c r="AC1521" t="str">
        <f t="shared" si="116"/>
        <v>NO</v>
      </c>
      <c r="AD1521" t="str">
        <f t="shared" si="117"/>
        <v>Material</v>
      </c>
      <c r="AE1521" t="str">
        <f t="shared" si="118"/>
        <v/>
      </c>
      <c r="AF1521" t="str">
        <f t="shared" si="119"/>
        <v>Material</v>
      </c>
    </row>
    <row r="1522" spans="1:32" x14ac:dyDescent="0.25">
      <c r="A1522" s="13" t="str">
        <f t="shared" si="115"/>
        <v>78355-3</v>
      </c>
      <c r="B1522" s="50">
        <v>78355</v>
      </c>
      <c r="C1522" s="51" t="s">
        <v>153</v>
      </c>
      <c r="D1522" s="50">
        <v>3</v>
      </c>
      <c r="E1522" s="52">
        <v>1</v>
      </c>
      <c r="F1522" s="53" t="s">
        <v>18</v>
      </c>
      <c r="G1522" s="53">
        <v>43517</v>
      </c>
      <c r="H1522" s="54">
        <v>1</v>
      </c>
      <c r="I1522" s="52">
        <v>10</v>
      </c>
      <c r="J1522" s="51" t="s">
        <v>27</v>
      </c>
      <c r="K1522" s="51"/>
      <c r="L1522" s="51" t="b">
        <v>0</v>
      </c>
      <c r="M1522" s="13"/>
      <c r="N1522" s="13"/>
      <c r="O1522" s="13"/>
      <c r="P1522" s="13"/>
      <c r="Q1522" s="13" t="s">
        <v>125</v>
      </c>
      <c r="R1522" s="13"/>
      <c r="S1522" s="13"/>
      <c r="T1522" s="15" t="s">
        <v>125</v>
      </c>
      <c r="U1522" s="15" t="b">
        <v>0</v>
      </c>
      <c r="V1522" s="15" t="b">
        <v>0</v>
      </c>
      <c r="W1522" s="23"/>
      <c r="X1522" s="16"/>
      <c r="Y1522" s="24"/>
      <c r="Z1522" s="17"/>
      <c r="AA1522" s="51"/>
      <c r="AB1522" s="4"/>
      <c r="AC1522" t="str">
        <f t="shared" si="116"/>
        <v>NO</v>
      </c>
      <c r="AD1522" t="str">
        <f t="shared" si="117"/>
        <v>Material</v>
      </c>
      <c r="AE1522" t="str">
        <f t="shared" si="118"/>
        <v/>
      </c>
      <c r="AF1522" t="str">
        <f t="shared" si="119"/>
        <v>Material</v>
      </c>
    </row>
    <row r="1523" spans="1:32" x14ac:dyDescent="0.25">
      <c r="A1523" s="3" t="str">
        <f t="shared" si="115"/>
        <v>78355-4</v>
      </c>
      <c r="B1523" s="50">
        <v>78355</v>
      </c>
      <c r="C1523" s="51" t="s">
        <v>153</v>
      </c>
      <c r="D1523" s="50">
        <v>4</v>
      </c>
      <c r="E1523" s="52">
        <v>1</v>
      </c>
      <c r="F1523" s="53" t="s">
        <v>18</v>
      </c>
      <c r="G1523" s="53">
        <v>43517</v>
      </c>
      <c r="H1523" s="54">
        <v>1</v>
      </c>
      <c r="I1523" s="52">
        <v>10</v>
      </c>
      <c r="J1523" s="51" t="s">
        <v>27</v>
      </c>
      <c r="K1523" s="51"/>
      <c r="L1523" s="51" t="b">
        <v>0</v>
      </c>
      <c r="M1523" s="3"/>
      <c r="N1523" s="3"/>
      <c r="O1523" s="3"/>
      <c r="P1523" s="3"/>
      <c r="Q1523" s="3" t="s">
        <v>125</v>
      </c>
      <c r="R1523" s="3"/>
      <c r="S1523" s="3"/>
      <c r="T1523" s="10" t="s">
        <v>125</v>
      </c>
      <c r="U1523" s="10" t="b">
        <v>0</v>
      </c>
      <c r="V1523" s="10" t="b">
        <v>0</v>
      </c>
      <c r="W1523" s="25"/>
      <c r="X1523" s="11"/>
      <c r="Y1523" s="26"/>
      <c r="Z1523" s="12"/>
      <c r="AA1523" s="51"/>
      <c r="AB1523" s="4"/>
      <c r="AC1523" t="str">
        <f t="shared" si="116"/>
        <v>NO</v>
      </c>
      <c r="AD1523" t="str">
        <f t="shared" si="117"/>
        <v>Material</v>
      </c>
      <c r="AE1523" t="str">
        <f t="shared" si="118"/>
        <v/>
      </c>
      <c r="AF1523" t="str">
        <f t="shared" si="119"/>
        <v>Material</v>
      </c>
    </row>
    <row r="1524" spans="1:32" x14ac:dyDescent="0.25">
      <c r="A1524" s="13" t="str">
        <f t="shared" si="115"/>
        <v>78355-5</v>
      </c>
      <c r="B1524" s="50">
        <v>78355</v>
      </c>
      <c r="C1524" s="51" t="s">
        <v>261</v>
      </c>
      <c r="D1524" s="50">
        <v>5</v>
      </c>
      <c r="E1524" s="52">
        <v>1</v>
      </c>
      <c r="F1524" s="53" t="s">
        <v>18</v>
      </c>
      <c r="G1524" s="53">
        <v>43517</v>
      </c>
      <c r="H1524" s="54">
        <v>1</v>
      </c>
      <c r="I1524" s="52">
        <v>1</v>
      </c>
      <c r="J1524" s="51" t="s">
        <v>27</v>
      </c>
      <c r="K1524" s="51"/>
      <c r="L1524" s="51" t="b">
        <v>0</v>
      </c>
      <c r="M1524" s="13"/>
      <c r="N1524" s="13"/>
      <c r="O1524" s="13"/>
      <c r="P1524" s="13"/>
      <c r="Q1524" s="13" t="s">
        <v>125</v>
      </c>
      <c r="R1524" s="13"/>
      <c r="S1524" s="13"/>
      <c r="T1524" s="15" t="s">
        <v>125</v>
      </c>
      <c r="U1524" s="15" t="b">
        <v>0</v>
      </c>
      <c r="V1524" s="15" t="b">
        <v>0</v>
      </c>
      <c r="W1524" s="15"/>
      <c r="X1524" s="16"/>
      <c r="Y1524" s="24"/>
      <c r="Z1524" s="17"/>
      <c r="AA1524" s="51"/>
      <c r="AB1524" s="4"/>
      <c r="AC1524" t="str">
        <f t="shared" si="116"/>
        <v>NO</v>
      </c>
      <c r="AD1524" t="str">
        <f t="shared" si="117"/>
        <v>Material</v>
      </c>
      <c r="AE1524" t="str">
        <f t="shared" si="118"/>
        <v/>
      </c>
      <c r="AF1524" t="str">
        <f t="shared" si="119"/>
        <v>Material</v>
      </c>
    </row>
    <row r="1525" spans="1:32" x14ac:dyDescent="0.25">
      <c r="A1525" s="3" t="str">
        <f t="shared" si="115"/>
        <v>78355-6</v>
      </c>
      <c r="B1525" s="50">
        <v>78355</v>
      </c>
      <c r="C1525" s="51" t="s">
        <v>209</v>
      </c>
      <c r="D1525" s="50">
        <v>6</v>
      </c>
      <c r="E1525" s="52">
        <v>1</v>
      </c>
      <c r="F1525" s="53" t="s">
        <v>18</v>
      </c>
      <c r="G1525" s="53">
        <v>43517</v>
      </c>
      <c r="H1525" s="54">
        <v>2</v>
      </c>
      <c r="I1525" s="52">
        <v>1</v>
      </c>
      <c r="J1525" s="51" t="s">
        <v>27</v>
      </c>
      <c r="K1525" s="51"/>
      <c r="L1525" s="51" t="b">
        <v>0</v>
      </c>
      <c r="M1525" s="3"/>
      <c r="N1525" s="3"/>
      <c r="O1525" s="3"/>
      <c r="P1525" s="3"/>
      <c r="Q1525" s="3" t="s">
        <v>125</v>
      </c>
      <c r="R1525" s="3"/>
      <c r="S1525" s="3"/>
      <c r="T1525" s="10" t="s">
        <v>125</v>
      </c>
      <c r="U1525" s="10" t="b">
        <v>0</v>
      </c>
      <c r="V1525" s="10" t="b">
        <v>0</v>
      </c>
      <c r="W1525" s="10"/>
      <c r="X1525" s="11"/>
      <c r="Y1525" s="26"/>
      <c r="Z1525" s="12"/>
      <c r="AA1525" s="51"/>
      <c r="AB1525" s="4"/>
      <c r="AC1525" t="str">
        <f t="shared" si="116"/>
        <v>NO</v>
      </c>
      <c r="AD1525" t="str">
        <f t="shared" si="117"/>
        <v>Material</v>
      </c>
      <c r="AE1525" t="str">
        <f t="shared" si="118"/>
        <v/>
      </c>
      <c r="AF1525" t="str">
        <f t="shared" si="119"/>
        <v>Material</v>
      </c>
    </row>
    <row r="1526" spans="1:32" x14ac:dyDescent="0.25">
      <c r="A1526" s="13" t="str">
        <f t="shared" si="115"/>
        <v>78355-7</v>
      </c>
      <c r="B1526" s="50">
        <v>78355</v>
      </c>
      <c r="C1526" s="51" t="s">
        <v>211</v>
      </c>
      <c r="D1526" s="50">
        <v>7</v>
      </c>
      <c r="E1526" s="52">
        <v>1</v>
      </c>
      <c r="F1526" s="53" t="s">
        <v>18</v>
      </c>
      <c r="G1526" s="53">
        <v>43517</v>
      </c>
      <c r="H1526" s="54">
        <v>2</v>
      </c>
      <c r="I1526" s="52">
        <v>1</v>
      </c>
      <c r="J1526" s="51" t="s">
        <v>27</v>
      </c>
      <c r="K1526" s="51"/>
      <c r="L1526" s="51" t="b">
        <v>0</v>
      </c>
      <c r="M1526" s="13"/>
      <c r="N1526" s="13"/>
      <c r="O1526" s="13"/>
      <c r="P1526" s="13"/>
      <c r="Q1526" s="13" t="s">
        <v>125</v>
      </c>
      <c r="R1526" s="13"/>
      <c r="S1526" s="13"/>
      <c r="T1526" s="15" t="s">
        <v>125</v>
      </c>
      <c r="U1526" s="15" t="b">
        <v>0</v>
      </c>
      <c r="V1526" s="15" t="b">
        <v>0</v>
      </c>
      <c r="W1526" s="23"/>
      <c r="X1526" s="16"/>
      <c r="Y1526" s="24"/>
      <c r="Z1526" s="17"/>
      <c r="AA1526" s="51"/>
      <c r="AB1526" s="4"/>
      <c r="AC1526" t="str">
        <f t="shared" si="116"/>
        <v>NO</v>
      </c>
      <c r="AD1526" t="str">
        <f t="shared" si="117"/>
        <v>Material</v>
      </c>
      <c r="AE1526" t="str">
        <f t="shared" si="118"/>
        <v/>
      </c>
      <c r="AF1526" t="str">
        <f t="shared" si="119"/>
        <v>Material</v>
      </c>
    </row>
    <row r="1527" spans="1:32" x14ac:dyDescent="0.25">
      <c r="A1527" s="3" t="str">
        <f t="shared" si="115"/>
        <v>78360-1</v>
      </c>
      <c r="B1527" s="50">
        <v>78360</v>
      </c>
      <c r="C1527" s="51" t="s">
        <v>3344</v>
      </c>
      <c r="D1527" s="50">
        <v>1</v>
      </c>
      <c r="E1527" s="52">
        <v>1</v>
      </c>
      <c r="F1527" s="53" t="s">
        <v>19</v>
      </c>
      <c r="G1527" s="53">
        <v>43518</v>
      </c>
      <c r="H1527" s="54">
        <v>2</v>
      </c>
      <c r="I1527" s="52">
        <v>12</v>
      </c>
      <c r="J1527" s="51" t="s">
        <v>27</v>
      </c>
      <c r="K1527" s="51"/>
      <c r="L1527" s="51" t="b">
        <v>0</v>
      </c>
      <c r="M1527" s="3" t="s">
        <v>126</v>
      </c>
      <c r="N1527" s="3"/>
      <c r="O1527" s="3"/>
      <c r="P1527" s="3"/>
      <c r="Q1527" s="3"/>
      <c r="R1527" s="3"/>
      <c r="S1527" s="3" t="s">
        <v>126</v>
      </c>
      <c r="T1527" s="10" t="s">
        <v>130</v>
      </c>
      <c r="U1527" s="10" t="b">
        <v>0</v>
      </c>
      <c r="V1527" s="10" t="b">
        <v>0</v>
      </c>
      <c r="W1527" s="25"/>
      <c r="X1527" s="11"/>
      <c r="Y1527" s="26"/>
      <c r="Z1527" s="12"/>
      <c r="AA1527" s="51"/>
      <c r="AB1527" s="4"/>
      <c r="AC1527" t="str">
        <f t="shared" si="116"/>
        <v>NO</v>
      </c>
      <c r="AD1527" t="str">
        <f t="shared" si="117"/>
        <v>Material</v>
      </c>
      <c r="AE1527" t="str">
        <f t="shared" si="118"/>
        <v>+Cartridge</v>
      </c>
      <c r="AF1527" t="str">
        <f t="shared" si="119"/>
        <v>Material+Cartridge</v>
      </c>
    </row>
    <row r="1528" spans="1:32" x14ac:dyDescent="0.25">
      <c r="A1528" s="13" t="str">
        <f t="shared" si="115"/>
        <v>78381-1</v>
      </c>
      <c r="B1528" s="50">
        <v>78381</v>
      </c>
      <c r="C1528" s="51" t="s">
        <v>3103</v>
      </c>
      <c r="D1528" s="50">
        <v>1</v>
      </c>
      <c r="E1528" s="52">
        <v>1</v>
      </c>
      <c r="F1528" s="53" t="s">
        <v>18</v>
      </c>
      <c r="G1528" s="53">
        <v>43525</v>
      </c>
      <c r="H1528" s="54">
        <v>1</v>
      </c>
      <c r="I1528" s="52">
        <v>0</v>
      </c>
      <c r="J1528" s="51" t="s">
        <v>27</v>
      </c>
      <c r="K1528" s="51"/>
      <c r="L1528" s="51" t="b">
        <v>0</v>
      </c>
      <c r="M1528" s="13"/>
      <c r="N1528" s="13"/>
      <c r="O1528" s="13"/>
      <c r="P1528" s="13"/>
      <c r="Q1528" s="13" t="s">
        <v>125</v>
      </c>
      <c r="R1528" s="13"/>
      <c r="S1528" s="13"/>
      <c r="T1528" s="15" t="s">
        <v>130</v>
      </c>
      <c r="U1528" s="15" t="b">
        <v>0</v>
      </c>
      <c r="V1528" s="15" t="b">
        <v>0</v>
      </c>
      <c r="W1528" s="23"/>
      <c r="X1528" s="16"/>
      <c r="Y1528" s="24"/>
      <c r="Z1528" s="17"/>
      <c r="AA1528" s="51"/>
      <c r="AB1528" s="4"/>
      <c r="AC1528" t="str">
        <f t="shared" si="116"/>
        <v>NO</v>
      </c>
      <c r="AD1528" t="str">
        <f t="shared" si="117"/>
        <v>Material</v>
      </c>
      <c r="AE1528" t="str">
        <f t="shared" si="118"/>
        <v/>
      </c>
      <c r="AF1528" t="str">
        <f t="shared" si="119"/>
        <v>Material</v>
      </c>
    </row>
    <row r="1529" spans="1:32" x14ac:dyDescent="0.25">
      <c r="A1529" s="3" t="str">
        <f t="shared" si="115"/>
        <v>78381-2</v>
      </c>
      <c r="B1529" s="50">
        <v>78381</v>
      </c>
      <c r="C1529" s="51" t="s">
        <v>3345</v>
      </c>
      <c r="D1529" s="50">
        <v>2</v>
      </c>
      <c r="E1529" s="52">
        <v>1</v>
      </c>
      <c r="F1529" s="53" t="s">
        <v>18</v>
      </c>
      <c r="G1529" s="53">
        <v>43510</v>
      </c>
      <c r="H1529" s="54">
        <v>3</v>
      </c>
      <c r="I1529" s="52">
        <v>18</v>
      </c>
      <c r="J1529" s="51" t="s">
        <v>20</v>
      </c>
      <c r="K1529" s="51" t="s">
        <v>156</v>
      </c>
      <c r="L1529" s="51" t="b">
        <v>1</v>
      </c>
      <c r="M1529" s="3"/>
      <c r="N1529" s="3"/>
      <c r="O1529" s="3"/>
      <c r="P1529" s="3"/>
      <c r="Q1529" s="3"/>
      <c r="R1529" s="3"/>
      <c r="S1529" s="3"/>
      <c r="T1529" s="10" t="s">
        <v>125</v>
      </c>
      <c r="U1529" s="10" t="b">
        <v>0</v>
      </c>
      <c r="V1529" s="10" t="b">
        <v>0</v>
      </c>
      <c r="W1529" s="25"/>
      <c r="X1529" s="11"/>
      <c r="Y1529" s="26"/>
      <c r="Z1529" s="12"/>
      <c r="AA1529" s="51"/>
      <c r="AB1529" s="4"/>
      <c r="AC1529" t="str">
        <f t="shared" si="116"/>
        <v>NO</v>
      </c>
      <c r="AD1529" t="str">
        <f t="shared" si="117"/>
        <v>Material</v>
      </c>
      <c r="AE1529" t="str">
        <f t="shared" si="118"/>
        <v>+Cartridge</v>
      </c>
      <c r="AF1529" t="str">
        <f t="shared" si="119"/>
        <v>Material+Cartridge</v>
      </c>
    </row>
    <row r="1530" spans="1:32" x14ac:dyDescent="0.25">
      <c r="A1530" s="13" t="str">
        <f t="shared" si="115"/>
        <v>78381-3</v>
      </c>
      <c r="B1530" s="50">
        <v>78381</v>
      </c>
      <c r="C1530" s="51" t="s">
        <v>3103</v>
      </c>
      <c r="D1530" s="50">
        <v>3</v>
      </c>
      <c r="E1530" s="52">
        <v>1</v>
      </c>
      <c r="F1530" s="53" t="s">
        <v>18</v>
      </c>
      <c r="G1530" s="53">
        <v>43525</v>
      </c>
      <c r="H1530" s="54">
        <v>1</v>
      </c>
      <c r="I1530" s="52">
        <v>0</v>
      </c>
      <c r="J1530" s="51" t="s">
        <v>27</v>
      </c>
      <c r="K1530" s="51"/>
      <c r="L1530" s="51" t="b">
        <v>0</v>
      </c>
      <c r="M1530" s="13"/>
      <c r="N1530" s="13"/>
      <c r="O1530" s="13"/>
      <c r="P1530" s="13"/>
      <c r="Q1530" s="13" t="s">
        <v>125</v>
      </c>
      <c r="R1530" s="13"/>
      <c r="S1530" s="13"/>
      <c r="T1530" s="15" t="s">
        <v>130</v>
      </c>
      <c r="U1530" s="15" t="b">
        <v>0</v>
      </c>
      <c r="V1530" s="15" t="b">
        <v>0</v>
      </c>
      <c r="W1530" s="23"/>
      <c r="X1530" s="16"/>
      <c r="Y1530" s="24"/>
      <c r="Z1530" s="17"/>
      <c r="AA1530" s="51"/>
      <c r="AB1530" s="4"/>
      <c r="AC1530" t="str">
        <f t="shared" si="116"/>
        <v>NO</v>
      </c>
      <c r="AD1530" t="str">
        <f t="shared" si="117"/>
        <v>Material</v>
      </c>
      <c r="AE1530" t="str">
        <f t="shared" si="118"/>
        <v/>
      </c>
      <c r="AF1530" t="str">
        <f t="shared" si="119"/>
        <v>Material</v>
      </c>
    </row>
    <row r="1531" spans="1:32" x14ac:dyDescent="0.25">
      <c r="A1531" s="3" t="str">
        <f t="shared" si="115"/>
        <v>78386-1</v>
      </c>
      <c r="B1531" s="50">
        <v>78386</v>
      </c>
      <c r="C1531" s="51" t="s">
        <v>165</v>
      </c>
      <c r="D1531" s="50">
        <v>1</v>
      </c>
      <c r="E1531" s="52">
        <v>1</v>
      </c>
      <c r="F1531" s="53" t="s">
        <v>18</v>
      </c>
      <c r="G1531" s="53">
        <v>43500</v>
      </c>
      <c r="H1531" s="54">
        <v>1</v>
      </c>
      <c r="I1531" s="52">
        <v>18</v>
      </c>
      <c r="J1531" s="51" t="s">
        <v>150</v>
      </c>
      <c r="K1531" s="51"/>
      <c r="L1531" s="51" t="b">
        <v>0</v>
      </c>
      <c r="M1531" s="3"/>
      <c r="N1531" s="3" t="s">
        <v>126</v>
      </c>
      <c r="O1531" s="3"/>
      <c r="P1531" s="3"/>
      <c r="Q1531" s="3" t="s">
        <v>143</v>
      </c>
      <c r="R1531" s="3"/>
      <c r="S1531" s="3" t="s">
        <v>126</v>
      </c>
      <c r="T1531" s="10" t="s">
        <v>126</v>
      </c>
      <c r="U1531" s="10" t="b">
        <v>1</v>
      </c>
      <c r="V1531" s="10" t="b">
        <v>0</v>
      </c>
      <c r="W1531" s="25">
        <v>43496.394201388888</v>
      </c>
      <c r="X1531" s="11">
        <v>35</v>
      </c>
      <c r="Y1531" s="26">
        <v>43496</v>
      </c>
      <c r="Z1531" s="12"/>
      <c r="AA1531" s="51"/>
      <c r="AB1531" s="4"/>
      <c r="AC1531" t="str">
        <f t="shared" si="116"/>
        <v>NO</v>
      </c>
      <c r="AD1531" t="str">
        <f t="shared" si="117"/>
        <v/>
      </c>
      <c r="AE1531" t="str">
        <f t="shared" si="118"/>
        <v/>
      </c>
      <c r="AF1531" t="str">
        <f t="shared" si="119"/>
        <v/>
      </c>
    </row>
    <row r="1532" spans="1:32" x14ac:dyDescent="0.25">
      <c r="A1532" s="13" t="str">
        <f t="shared" si="115"/>
        <v>78386-2</v>
      </c>
      <c r="B1532" s="50">
        <v>78386</v>
      </c>
      <c r="C1532" s="51" t="s">
        <v>201</v>
      </c>
      <c r="D1532" s="50">
        <v>2</v>
      </c>
      <c r="E1532" s="52">
        <v>1</v>
      </c>
      <c r="F1532" s="53" t="s">
        <v>18</v>
      </c>
      <c r="G1532" s="53">
        <v>43500</v>
      </c>
      <c r="H1532" s="54">
        <v>1</v>
      </c>
      <c r="I1532" s="52">
        <v>18</v>
      </c>
      <c r="J1532" s="51" t="s">
        <v>150</v>
      </c>
      <c r="K1532" s="51"/>
      <c r="L1532" s="51" t="b">
        <v>0</v>
      </c>
      <c r="M1532" s="13"/>
      <c r="N1532" s="13" t="s">
        <v>126</v>
      </c>
      <c r="O1532" s="13"/>
      <c r="P1532" s="13"/>
      <c r="Q1532" s="13" t="s">
        <v>143</v>
      </c>
      <c r="R1532" s="13"/>
      <c r="S1532" s="13" t="s">
        <v>126</v>
      </c>
      <c r="T1532" s="15" t="s">
        <v>126</v>
      </c>
      <c r="U1532" s="15" t="b">
        <v>1</v>
      </c>
      <c r="V1532" s="15" t="b">
        <v>0</v>
      </c>
      <c r="W1532" s="23">
        <v>43496.394212962965</v>
      </c>
      <c r="X1532" s="16">
        <v>35</v>
      </c>
      <c r="Y1532" s="24">
        <v>43496</v>
      </c>
      <c r="Z1532" s="24"/>
      <c r="AA1532" s="51"/>
      <c r="AB1532" s="4"/>
      <c r="AC1532" t="str">
        <f t="shared" si="116"/>
        <v>NO</v>
      </c>
      <c r="AD1532" t="str">
        <f t="shared" si="117"/>
        <v/>
      </c>
      <c r="AE1532" t="str">
        <f t="shared" si="118"/>
        <v/>
      </c>
      <c r="AF1532" t="str">
        <f t="shared" si="119"/>
        <v/>
      </c>
    </row>
    <row r="1533" spans="1:32" x14ac:dyDescent="0.25">
      <c r="A1533" s="3" t="str">
        <f t="shared" si="115"/>
        <v>78386-3</v>
      </c>
      <c r="B1533" s="50">
        <v>78386</v>
      </c>
      <c r="C1533" s="51" t="s">
        <v>164</v>
      </c>
      <c r="D1533" s="50">
        <v>3</v>
      </c>
      <c r="E1533" s="52">
        <v>1</v>
      </c>
      <c r="F1533" s="53" t="s">
        <v>18</v>
      </c>
      <c r="G1533" s="53">
        <v>43500</v>
      </c>
      <c r="H1533" s="54">
        <v>1</v>
      </c>
      <c r="I1533" s="52">
        <v>18</v>
      </c>
      <c r="J1533" s="51" t="s">
        <v>150</v>
      </c>
      <c r="K1533" s="51"/>
      <c r="L1533" s="51" t="b">
        <v>0</v>
      </c>
      <c r="M1533" s="3"/>
      <c r="N1533" s="3" t="s">
        <v>126</v>
      </c>
      <c r="O1533" s="3" t="s">
        <v>143</v>
      </c>
      <c r="P1533" s="3" t="s">
        <v>143</v>
      </c>
      <c r="Q1533" s="3" t="s">
        <v>143</v>
      </c>
      <c r="R1533" s="3"/>
      <c r="S1533" s="3" t="s">
        <v>126</v>
      </c>
      <c r="T1533" s="10" t="s">
        <v>126</v>
      </c>
      <c r="U1533" s="10" t="b">
        <v>1</v>
      </c>
      <c r="V1533" s="10" t="b">
        <v>0</v>
      </c>
      <c r="W1533" s="25">
        <v>43496.394189814811</v>
      </c>
      <c r="X1533" s="11">
        <v>35</v>
      </c>
      <c r="Y1533" s="26">
        <v>43496</v>
      </c>
      <c r="Z1533" s="26"/>
      <c r="AA1533" s="51"/>
      <c r="AB1533" s="4"/>
      <c r="AC1533" t="str">
        <f t="shared" si="116"/>
        <v>NO</v>
      </c>
      <c r="AD1533" t="str">
        <f t="shared" si="117"/>
        <v/>
      </c>
      <c r="AE1533" t="str">
        <f t="shared" si="118"/>
        <v/>
      </c>
      <c r="AF1533" t="str">
        <f t="shared" si="119"/>
        <v/>
      </c>
    </row>
    <row r="1534" spans="1:32" x14ac:dyDescent="0.25">
      <c r="A1534" s="13" t="str">
        <f t="shared" si="115"/>
        <v>78388-1</v>
      </c>
      <c r="B1534" s="50">
        <v>78388</v>
      </c>
      <c r="C1534" s="51" t="s">
        <v>3130</v>
      </c>
      <c r="D1534" s="50">
        <v>1</v>
      </c>
      <c r="E1534" s="52">
        <v>1</v>
      </c>
      <c r="F1534" s="53" t="s">
        <v>19</v>
      </c>
      <c r="G1534" s="53">
        <v>43497</v>
      </c>
      <c r="H1534" s="54">
        <v>1</v>
      </c>
      <c r="I1534" s="52">
        <v>12</v>
      </c>
      <c r="J1534" s="51" t="s">
        <v>31</v>
      </c>
      <c r="K1534" s="51" t="s">
        <v>156</v>
      </c>
      <c r="L1534" s="51" t="b">
        <v>0</v>
      </c>
      <c r="M1534" s="13" t="s">
        <v>126</v>
      </c>
      <c r="N1534" s="13"/>
      <c r="O1534" s="13" t="s">
        <v>143</v>
      </c>
      <c r="P1534" s="13" t="s">
        <v>143</v>
      </c>
      <c r="Q1534" s="13"/>
      <c r="R1534" s="13"/>
      <c r="S1534" s="13" t="s">
        <v>126</v>
      </c>
      <c r="T1534" s="15" t="s">
        <v>126</v>
      </c>
      <c r="U1534" s="15" t="b">
        <v>1</v>
      </c>
      <c r="V1534" s="15" t="b">
        <v>0</v>
      </c>
      <c r="W1534" s="23">
        <v>43500.597662037035</v>
      </c>
      <c r="X1534" s="16"/>
      <c r="Y1534" s="24"/>
      <c r="Z1534" s="24" t="s">
        <v>172</v>
      </c>
      <c r="AA1534" s="51"/>
      <c r="AB1534" s="4"/>
      <c r="AC1534" t="str">
        <f t="shared" si="116"/>
        <v>NO</v>
      </c>
      <c r="AD1534" t="str">
        <f t="shared" si="117"/>
        <v>Material</v>
      </c>
      <c r="AE1534" t="str">
        <f t="shared" si="118"/>
        <v>+Cartridge</v>
      </c>
      <c r="AF1534" t="str">
        <f t="shared" si="119"/>
        <v>Material+Cartridge</v>
      </c>
    </row>
    <row r="1535" spans="1:32" x14ac:dyDescent="0.25">
      <c r="A1535" s="3" t="str">
        <f t="shared" si="115"/>
        <v>78394-1</v>
      </c>
      <c r="B1535" s="50">
        <v>78394</v>
      </c>
      <c r="C1535" s="51" t="s">
        <v>147</v>
      </c>
      <c r="D1535" s="50">
        <v>1</v>
      </c>
      <c r="E1535" s="52">
        <v>1</v>
      </c>
      <c r="F1535" s="53" t="s">
        <v>0</v>
      </c>
      <c r="G1535" s="53">
        <v>43538</v>
      </c>
      <c r="H1535" s="54">
        <v>1</v>
      </c>
      <c r="I1535" s="52">
        <v>15</v>
      </c>
      <c r="J1535" s="51" t="s">
        <v>27</v>
      </c>
      <c r="K1535" s="51"/>
      <c r="L1535" s="51" t="b">
        <v>0</v>
      </c>
      <c r="M1535" s="3"/>
      <c r="N1535" s="3"/>
      <c r="O1535" s="3"/>
      <c r="P1535" s="3"/>
      <c r="Q1535" s="3"/>
      <c r="R1535" s="3"/>
      <c r="S1535" s="3"/>
      <c r="T1535" s="10" t="s">
        <v>125</v>
      </c>
      <c r="U1535" s="10" t="b">
        <v>0</v>
      </c>
      <c r="V1535" s="10" t="b">
        <v>0</v>
      </c>
      <c r="W1535" s="25"/>
      <c r="X1535" s="11"/>
      <c r="Y1535" s="26"/>
      <c r="Z1535" s="26"/>
      <c r="AA1535" s="51"/>
      <c r="AB1535" s="4"/>
      <c r="AC1535" t="str">
        <f t="shared" si="116"/>
        <v>NO</v>
      </c>
      <c r="AD1535" t="str">
        <f t="shared" si="117"/>
        <v>Material</v>
      </c>
      <c r="AE1535" t="str">
        <f t="shared" si="118"/>
        <v>+Cartridge</v>
      </c>
      <c r="AF1535" t="str">
        <f t="shared" si="119"/>
        <v>Material+Cartridge</v>
      </c>
    </row>
    <row r="1536" spans="1:32" x14ac:dyDescent="0.25">
      <c r="A1536" s="13" t="str">
        <f t="shared" si="115"/>
        <v>78395-1</v>
      </c>
      <c r="B1536" s="50">
        <v>78395</v>
      </c>
      <c r="C1536" s="51" t="s">
        <v>129</v>
      </c>
      <c r="D1536" s="50">
        <v>1</v>
      </c>
      <c r="E1536" s="52">
        <v>1</v>
      </c>
      <c r="F1536" s="53" t="s">
        <v>19</v>
      </c>
      <c r="G1536" s="53">
        <v>43521</v>
      </c>
      <c r="H1536" s="54">
        <v>1</v>
      </c>
      <c r="I1536" s="52">
        <v>1</v>
      </c>
      <c r="J1536" s="51" t="s">
        <v>27</v>
      </c>
      <c r="K1536" s="51"/>
      <c r="L1536" s="51" t="b">
        <v>0</v>
      </c>
      <c r="M1536" s="13"/>
      <c r="N1536" s="13"/>
      <c r="O1536" s="13"/>
      <c r="P1536" s="13"/>
      <c r="Q1536" s="13"/>
      <c r="R1536" s="13"/>
      <c r="S1536" s="13"/>
      <c r="T1536" s="15" t="s">
        <v>130</v>
      </c>
      <c r="U1536" s="15" t="b">
        <v>0</v>
      </c>
      <c r="V1536" s="15" t="b">
        <v>0</v>
      </c>
      <c r="W1536" s="23"/>
      <c r="X1536" s="16"/>
      <c r="Y1536" s="24"/>
      <c r="Z1536" s="24"/>
      <c r="AA1536" s="51"/>
      <c r="AB1536" s="4"/>
      <c r="AC1536" t="str">
        <f t="shared" si="116"/>
        <v>NO</v>
      </c>
      <c r="AD1536" t="str">
        <f t="shared" si="117"/>
        <v>Material</v>
      </c>
      <c r="AE1536" t="str">
        <f t="shared" si="118"/>
        <v>+Cartridge</v>
      </c>
      <c r="AF1536" t="str">
        <f t="shared" si="119"/>
        <v>Material+Cartridge</v>
      </c>
    </row>
    <row r="1537" spans="1:32" x14ac:dyDescent="0.25">
      <c r="A1537" s="3" t="str">
        <f t="shared" ref="A1537:A1600" si="120">_xlfn.CONCAT(B1537,"-",D1537)</f>
        <v>78395-2</v>
      </c>
      <c r="B1537" s="50">
        <v>78395</v>
      </c>
      <c r="C1537" s="51" t="s">
        <v>264</v>
      </c>
      <c r="D1537" s="50">
        <v>2</v>
      </c>
      <c r="E1537" s="52">
        <v>1</v>
      </c>
      <c r="F1537" s="53" t="s">
        <v>19</v>
      </c>
      <c r="G1537" s="53">
        <v>43521</v>
      </c>
      <c r="H1537" s="54">
        <v>1</v>
      </c>
      <c r="I1537" s="52">
        <v>1</v>
      </c>
      <c r="J1537" s="51" t="s">
        <v>27</v>
      </c>
      <c r="K1537" s="51"/>
      <c r="L1537" s="51" t="b">
        <v>0</v>
      </c>
      <c r="M1537" s="3"/>
      <c r="N1537" s="3"/>
      <c r="O1537" s="3"/>
      <c r="P1537" s="3"/>
      <c r="Q1537" s="3"/>
      <c r="R1537" s="3"/>
      <c r="S1537" s="3"/>
      <c r="T1537" s="10" t="s">
        <v>130</v>
      </c>
      <c r="U1537" s="10" t="b">
        <v>0</v>
      </c>
      <c r="V1537" s="10" t="b">
        <v>0</v>
      </c>
      <c r="W1537" s="25"/>
      <c r="X1537" s="11"/>
      <c r="Y1537" s="26"/>
      <c r="Z1537" s="26"/>
      <c r="AA1537" s="51"/>
      <c r="AB1537" s="4"/>
      <c r="AC1537" t="str">
        <f t="shared" si="116"/>
        <v>NO</v>
      </c>
      <c r="AD1537" t="str">
        <f t="shared" si="117"/>
        <v>Material</v>
      </c>
      <c r="AE1537" t="str">
        <f t="shared" si="118"/>
        <v>+Cartridge</v>
      </c>
      <c r="AF1537" t="str">
        <f t="shared" si="119"/>
        <v>Material+Cartridge</v>
      </c>
    </row>
    <row r="1538" spans="1:32" x14ac:dyDescent="0.25">
      <c r="A1538" s="13" t="str">
        <f t="shared" si="120"/>
        <v>78395-3</v>
      </c>
      <c r="B1538" s="50">
        <v>78395</v>
      </c>
      <c r="C1538" s="51" t="s">
        <v>264</v>
      </c>
      <c r="D1538" s="50">
        <v>3</v>
      </c>
      <c r="E1538" s="52">
        <v>1</v>
      </c>
      <c r="F1538" s="53" t="s">
        <v>19</v>
      </c>
      <c r="G1538" s="53">
        <v>43521</v>
      </c>
      <c r="H1538" s="54">
        <v>1</v>
      </c>
      <c r="I1538" s="52">
        <v>1</v>
      </c>
      <c r="J1538" s="51" t="s">
        <v>27</v>
      </c>
      <c r="K1538" s="51"/>
      <c r="L1538" s="51" t="b">
        <v>0</v>
      </c>
      <c r="M1538" s="13"/>
      <c r="N1538" s="13"/>
      <c r="O1538" s="13"/>
      <c r="P1538" s="13"/>
      <c r="Q1538" s="13"/>
      <c r="R1538" s="13"/>
      <c r="S1538" s="13"/>
      <c r="T1538" s="15" t="s">
        <v>130</v>
      </c>
      <c r="U1538" s="15" t="b">
        <v>0</v>
      </c>
      <c r="V1538" s="15" t="b">
        <v>0</v>
      </c>
      <c r="W1538" s="23"/>
      <c r="X1538" s="16"/>
      <c r="Y1538" s="24"/>
      <c r="Z1538" s="24"/>
      <c r="AA1538" s="51"/>
      <c r="AB1538" s="4"/>
      <c r="AC1538" t="str">
        <f t="shared" ref="AC1538:AC1601" si="121">IF(AND(OR(N1538="yes",N1538="NA"),OR(P1538="yes",P1538="NA",P1538="Done"),OR(Q1538="yes",Q1538="NA")),"OK","NO")</f>
        <v>NO</v>
      </c>
      <c r="AD1538" t="str">
        <f t="shared" ref="AD1538:AD1601" si="122">IF(OR(N1538="",N1538="NO"),"Material","")</f>
        <v>Material</v>
      </c>
      <c r="AE1538" t="str">
        <f t="shared" ref="AE1538:AE1601" si="123">IF(OR(Q1538="",Q1538="NO"),"+Cartridge","")</f>
        <v>+Cartridge</v>
      </c>
      <c r="AF1538" t="str">
        <f t="shared" ref="AF1538:AF1601" si="124">_xlfn.CONCAT(AD1538,AE1538)</f>
        <v>Material+Cartridge</v>
      </c>
    </row>
    <row r="1539" spans="1:32" x14ac:dyDescent="0.25">
      <c r="A1539" s="3" t="str">
        <f t="shared" si="120"/>
        <v>78395-4</v>
      </c>
      <c r="B1539" s="50">
        <v>78395</v>
      </c>
      <c r="C1539" s="51" t="s">
        <v>240</v>
      </c>
      <c r="D1539" s="50">
        <v>4</v>
      </c>
      <c r="E1539" s="52">
        <v>1</v>
      </c>
      <c r="F1539" s="53" t="s">
        <v>19</v>
      </c>
      <c r="G1539" s="53">
        <v>43521</v>
      </c>
      <c r="H1539" s="54">
        <v>1</v>
      </c>
      <c r="I1539" s="52">
        <v>1</v>
      </c>
      <c r="J1539" s="51" t="s">
        <v>27</v>
      </c>
      <c r="K1539" s="51"/>
      <c r="L1539" s="51" t="b">
        <v>0</v>
      </c>
      <c r="M1539" s="3"/>
      <c r="N1539" s="3"/>
      <c r="O1539" s="3"/>
      <c r="P1539" s="3"/>
      <c r="Q1539" s="3"/>
      <c r="R1539" s="3"/>
      <c r="S1539" s="3"/>
      <c r="T1539" s="10" t="s">
        <v>130</v>
      </c>
      <c r="U1539" s="10" t="b">
        <v>0</v>
      </c>
      <c r="V1539" s="10" t="b">
        <v>0</v>
      </c>
      <c r="W1539" s="25"/>
      <c r="X1539" s="11"/>
      <c r="Y1539" s="26"/>
      <c r="Z1539" s="12"/>
      <c r="AA1539" s="51"/>
      <c r="AB1539" s="4"/>
      <c r="AC1539" t="str">
        <f t="shared" si="121"/>
        <v>NO</v>
      </c>
      <c r="AD1539" t="str">
        <f t="shared" si="122"/>
        <v>Material</v>
      </c>
      <c r="AE1539" t="str">
        <f t="shared" si="123"/>
        <v>+Cartridge</v>
      </c>
      <c r="AF1539" t="str">
        <f t="shared" si="124"/>
        <v>Material+Cartridge</v>
      </c>
    </row>
    <row r="1540" spans="1:32" x14ac:dyDescent="0.25">
      <c r="A1540" s="13" t="str">
        <f t="shared" si="120"/>
        <v>78401-1</v>
      </c>
      <c r="B1540" s="50">
        <v>78401</v>
      </c>
      <c r="C1540" s="51" t="s">
        <v>403</v>
      </c>
      <c r="D1540" s="50">
        <v>1</v>
      </c>
      <c r="E1540" s="52">
        <v>1</v>
      </c>
      <c r="F1540" s="53" t="s">
        <v>19</v>
      </c>
      <c r="G1540" s="53">
        <v>43504</v>
      </c>
      <c r="H1540" s="54">
        <v>2</v>
      </c>
      <c r="I1540" s="52">
        <v>12</v>
      </c>
      <c r="J1540" s="51" t="s">
        <v>31</v>
      </c>
      <c r="K1540" s="51"/>
      <c r="L1540" s="51" t="b">
        <v>0</v>
      </c>
      <c r="M1540" s="13" t="s">
        <v>126</v>
      </c>
      <c r="N1540" s="13" t="s">
        <v>126</v>
      </c>
      <c r="O1540" s="13"/>
      <c r="P1540" s="13"/>
      <c r="Q1540" s="13" t="s">
        <v>143</v>
      </c>
      <c r="R1540" s="13"/>
      <c r="S1540" s="13" t="s">
        <v>126</v>
      </c>
      <c r="T1540" s="15" t="s">
        <v>126</v>
      </c>
      <c r="U1540" s="15" t="b">
        <v>1</v>
      </c>
      <c r="V1540" s="15" t="b">
        <v>0</v>
      </c>
      <c r="W1540" s="23">
        <v>43500.603298611109</v>
      </c>
      <c r="X1540" s="16">
        <v>9</v>
      </c>
      <c r="Y1540" s="24">
        <v>43499</v>
      </c>
      <c r="Z1540" s="24" t="s">
        <v>271</v>
      </c>
      <c r="AA1540" s="51"/>
      <c r="AB1540" s="4"/>
      <c r="AC1540" t="str">
        <f t="shared" si="121"/>
        <v>NO</v>
      </c>
      <c r="AD1540" t="str">
        <f t="shared" si="122"/>
        <v/>
      </c>
      <c r="AE1540" t="str">
        <f t="shared" si="123"/>
        <v/>
      </c>
      <c r="AF1540" t="str">
        <f t="shared" si="124"/>
        <v/>
      </c>
    </row>
    <row r="1541" spans="1:32" x14ac:dyDescent="0.25">
      <c r="A1541" s="3" t="str">
        <f t="shared" si="120"/>
        <v>78401-2</v>
      </c>
      <c r="B1541" s="50">
        <v>78401</v>
      </c>
      <c r="C1541" s="51" t="s">
        <v>147</v>
      </c>
      <c r="D1541" s="50">
        <v>2</v>
      </c>
      <c r="E1541" s="52">
        <v>1</v>
      </c>
      <c r="F1541" s="53" t="s">
        <v>19</v>
      </c>
      <c r="G1541" s="53">
        <v>43504</v>
      </c>
      <c r="H1541" s="54">
        <v>1</v>
      </c>
      <c r="I1541" s="52">
        <v>12</v>
      </c>
      <c r="J1541" s="51" t="s">
        <v>20</v>
      </c>
      <c r="K1541" s="51"/>
      <c r="L1541" s="51" t="b">
        <v>0</v>
      </c>
      <c r="M1541" s="3" t="s">
        <v>126</v>
      </c>
      <c r="N1541" s="3" t="s">
        <v>126</v>
      </c>
      <c r="O1541" s="3"/>
      <c r="P1541" s="3"/>
      <c r="Q1541" s="3" t="s">
        <v>143</v>
      </c>
      <c r="R1541" s="3"/>
      <c r="S1541" s="3" t="s">
        <v>126</v>
      </c>
      <c r="T1541" s="10" t="s">
        <v>130</v>
      </c>
      <c r="U1541" s="10" t="b">
        <v>1</v>
      </c>
      <c r="V1541" s="10" t="b">
        <v>0</v>
      </c>
      <c r="W1541" s="25">
        <v>43500.603298611109</v>
      </c>
      <c r="X1541" s="11">
        <v>9</v>
      </c>
      <c r="Y1541" s="26">
        <v>43499</v>
      </c>
      <c r="Z1541" s="12"/>
      <c r="AA1541" s="51"/>
      <c r="AB1541" s="4"/>
      <c r="AC1541" t="str">
        <f t="shared" si="121"/>
        <v>NO</v>
      </c>
      <c r="AD1541" t="str">
        <f t="shared" si="122"/>
        <v/>
      </c>
      <c r="AE1541" t="str">
        <f t="shared" si="123"/>
        <v/>
      </c>
      <c r="AF1541" t="str">
        <f t="shared" si="124"/>
        <v/>
      </c>
    </row>
    <row r="1542" spans="1:32" x14ac:dyDescent="0.25">
      <c r="A1542" s="13" t="str">
        <f t="shared" si="120"/>
        <v>78408-1</v>
      </c>
      <c r="B1542" s="50">
        <v>78408</v>
      </c>
      <c r="C1542" s="51" t="s">
        <v>148</v>
      </c>
      <c r="D1542" s="50">
        <v>1</v>
      </c>
      <c r="E1542" s="52">
        <v>1</v>
      </c>
      <c r="F1542" s="53" t="s">
        <v>18</v>
      </c>
      <c r="G1542" s="53">
        <v>43514</v>
      </c>
      <c r="H1542" s="54">
        <v>1</v>
      </c>
      <c r="I1542" s="52">
        <v>12</v>
      </c>
      <c r="J1542" s="51" t="s">
        <v>31</v>
      </c>
      <c r="K1542" s="51"/>
      <c r="L1542" s="51" t="b">
        <v>0</v>
      </c>
      <c r="M1542" s="13"/>
      <c r="N1542" s="13"/>
      <c r="O1542" s="13"/>
      <c r="P1542" s="13"/>
      <c r="Q1542" s="13"/>
      <c r="R1542" s="13"/>
      <c r="S1542" s="13"/>
      <c r="T1542" s="15" t="s">
        <v>130</v>
      </c>
      <c r="U1542" s="15" t="b">
        <v>0</v>
      </c>
      <c r="V1542" s="15" t="b">
        <v>0</v>
      </c>
      <c r="W1542" s="23"/>
      <c r="X1542" s="16"/>
      <c r="Y1542" s="24"/>
      <c r="Z1542" s="24"/>
      <c r="AA1542" s="51"/>
      <c r="AB1542" s="4"/>
      <c r="AC1542" t="str">
        <f t="shared" si="121"/>
        <v>NO</v>
      </c>
      <c r="AD1542" t="str">
        <f t="shared" si="122"/>
        <v>Material</v>
      </c>
      <c r="AE1542" t="str">
        <f t="shared" si="123"/>
        <v>+Cartridge</v>
      </c>
      <c r="AF1542" t="str">
        <f t="shared" si="124"/>
        <v>Material+Cartridge</v>
      </c>
    </row>
    <row r="1543" spans="1:32" x14ac:dyDescent="0.25">
      <c r="A1543" s="3" t="str">
        <f t="shared" si="120"/>
        <v>78408-2</v>
      </c>
      <c r="B1543" s="50">
        <v>78408</v>
      </c>
      <c r="C1543" s="51" t="s">
        <v>135</v>
      </c>
      <c r="D1543" s="50">
        <v>2</v>
      </c>
      <c r="E1543" s="52">
        <v>1</v>
      </c>
      <c r="F1543" s="53" t="s">
        <v>18</v>
      </c>
      <c r="G1543" s="53">
        <v>43514</v>
      </c>
      <c r="H1543" s="54">
        <v>1</v>
      </c>
      <c r="I1543" s="52">
        <v>12</v>
      </c>
      <c r="J1543" s="51" t="s">
        <v>31</v>
      </c>
      <c r="K1543" s="51"/>
      <c r="L1543" s="51" t="b">
        <v>0</v>
      </c>
      <c r="M1543" s="3"/>
      <c r="N1543" s="3"/>
      <c r="O1543" s="3"/>
      <c r="P1543" s="3"/>
      <c r="Q1543" s="3"/>
      <c r="R1543" s="3"/>
      <c r="S1543" s="3"/>
      <c r="T1543" s="10" t="s">
        <v>130</v>
      </c>
      <c r="U1543" s="10" t="b">
        <v>0</v>
      </c>
      <c r="V1543" s="10" t="b">
        <v>0</v>
      </c>
      <c r="W1543" s="25"/>
      <c r="X1543" s="11"/>
      <c r="Y1543" s="26"/>
      <c r="Z1543" s="12"/>
      <c r="AA1543" s="51"/>
      <c r="AB1543" s="4"/>
      <c r="AC1543" t="str">
        <f t="shared" si="121"/>
        <v>NO</v>
      </c>
      <c r="AD1543" t="str">
        <f t="shared" si="122"/>
        <v>Material</v>
      </c>
      <c r="AE1543" t="str">
        <f t="shared" si="123"/>
        <v>+Cartridge</v>
      </c>
      <c r="AF1543" t="str">
        <f t="shared" si="124"/>
        <v>Material+Cartridge</v>
      </c>
    </row>
    <row r="1544" spans="1:32" x14ac:dyDescent="0.25">
      <c r="A1544" s="13" t="str">
        <f t="shared" si="120"/>
        <v>78408-3</v>
      </c>
      <c r="B1544" s="50">
        <v>78408</v>
      </c>
      <c r="C1544" s="51" t="s">
        <v>352</v>
      </c>
      <c r="D1544" s="50">
        <v>3</v>
      </c>
      <c r="E1544" s="52">
        <v>1</v>
      </c>
      <c r="F1544" s="53" t="s">
        <v>18</v>
      </c>
      <c r="G1544" s="53">
        <v>43514</v>
      </c>
      <c r="H1544" s="54">
        <v>1</v>
      </c>
      <c r="I1544" s="52">
        <v>12</v>
      </c>
      <c r="J1544" s="51" t="s">
        <v>31</v>
      </c>
      <c r="K1544" s="51"/>
      <c r="L1544" s="51" t="b">
        <v>0</v>
      </c>
      <c r="M1544" s="13"/>
      <c r="N1544" s="13"/>
      <c r="O1544" s="13"/>
      <c r="P1544" s="13"/>
      <c r="Q1544" s="13"/>
      <c r="R1544" s="13"/>
      <c r="S1544" s="13"/>
      <c r="T1544" s="15" t="s">
        <v>130</v>
      </c>
      <c r="U1544" s="15" t="b">
        <v>0</v>
      </c>
      <c r="V1544" s="15" t="b">
        <v>0</v>
      </c>
      <c r="W1544" s="23"/>
      <c r="X1544" s="16"/>
      <c r="Y1544" s="24"/>
      <c r="Z1544" s="17"/>
      <c r="AA1544" s="51"/>
      <c r="AB1544" s="4"/>
      <c r="AC1544" t="str">
        <f t="shared" si="121"/>
        <v>NO</v>
      </c>
      <c r="AD1544" t="str">
        <f t="shared" si="122"/>
        <v>Material</v>
      </c>
      <c r="AE1544" t="str">
        <f t="shared" si="123"/>
        <v>+Cartridge</v>
      </c>
      <c r="AF1544" t="str">
        <f t="shared" si="124"/>
        <v>Material+Cartridge</v>
      </c>
    </row>
    <row r="1545" spans="1:32" x14ac:dyDescent="0.25">
      <c r="A1545" s="3" t="str">
        <f t="shared" si="120"/>
        <v>78410-1</v>
      </c>
      <c r="B1545" s="50">
        <v>78410</v>
      </c>
      <c r="C1545" s="51" t="s">
        <v>3294</v>
      </c>
      <c r="D1545" s="50">
        <v>1</v>
      </c>
      <c r="E1545" s="52">
        <v>1</v>
      </c>
      <c r="F1545" s="53" t="s">
        <v>18</v>
      </c>
      <c r="G1545" s="53">
        <v>43521</v>
      </c>
      <c r="H1545" s="54">
        <v>1</v>
      </c>
      <c r="I1545" s="52">
        <v>1</v>
      </c>
      <c r="J1545" s="51" t="s">
        <v>27</v>
      </c>
      <c r="K1545" s="51"/>
      <c r="L1545" s="51" t="b">
        <v>0</v>
      </c>
      <c r="M1545" s="3"/>
      <c r="N1545" s="3"/>
      <c r="O1545" s="3"/>
      <c r="P1545" s="3"/>
      <c r="Q1545" s="3"/>
      <c r="R1545" s="3"/>
      <c r="S1545" s="3"/>
      <c r="T1545" s="10" t="s">
        <v>130</v>
      </c>
      <c r="U1545" s="10" t="b">
        <v>0</v>
      </c>
      <c r="V1545" s="10" t="b">
        <v>0</v>
      </c>
      <c r="W1545" s="25"/>
      <c r="X1545" s="11"/>
      <c r="Y1545" s="26"/>
      <c r="Z1545" s="12"/>
      <c r="AA1545" s="51"/>
      <c r="AB1545" s="4"/>
      <c r="AC1545" t="str">
        <f t="shared" si="121"/>
        <v>NO</v>
      </c>
      <c r="AD1545" t="str">
        <f t="shared" si="122"/>
        <v>Material</v>
      </c>
      <c r="AE1545" t="str">
        <f t="shared" si="123"/>
        <v>+Cartridge</v>
      </c>
      <c r="AF1545" t="str">
        <f t="shared" si="124"/>
        <v>Material+Cartridge</v>
      </c>
    </row>
    <row r="1546" spans="1:32" x14ac:dyDescent="0.25">
      <c r="A1546" s="13" t="str">
        <f t="shared" si="120"/>
        <v>78410-2</v>
      </c>
      <c r="B1546" s="50">
        <v>78410</v>
      </c>
      <c r="C1546" s="51" t="s">
        <v>3295</v>
      </c>
      <c r="D1546" s="50">
        <v>2</v>
      </c>
      <c r="E1546" s="52">
        <v>1</v>
      </c>
      <c r="F1546" s="53" t="s">
        <v>18</v>
      </c>
      <c r="G1546" s="53">
        <v>43521</v>
      </c>
      <c r="H1546" s="54">
        <v>1</v>
      </c>
      <c r="I1546" s="52">
        <v>1</v>
      </c>
      <c r="J1546" s="51" t="s">
        <v>27</v>
      </c>
      <c r="K1546" s="51"/>
      <c r="L1546" s="51" t="b">
        <v>0</v>
      </c>
      <c r="M1546" s="13"/>
      <c r="N1546" s="13"/>
      <c r="O1546" s="13"/>
      <c r="P1546" s="13"/>
      <c r="Q1546" s="13"/>
      <c r="R1546" s="13"/>
      <c r="S1546" s="13"/>
      <c r="T1546" s="15" t="s">
        <v>130</v>
      </c>
      <c r="U1546" s="15" t="b">
        <v>0</v>
      </c>
      <c r="V1546" s="15" t="b">
        <v>0</v>
      </c>
      <c r="W1546" s="23"/>
      <c r="X1546" s="16"/>
      <c r="Y1546" s="24"/>
      <c r="Z1546" s="17"/>
      <c r="AA1546" s="51"/>
      <c r="AB1546" s="4"/>
      <c r="AC1546" t="str">
        <f t="shared" si="121"/>
        <v>NO</v>
      </c>
      <c r="AD1546" t="str">
        <f t="shared" si="122"/>
        <v>Material</v>
      </c>
      <c r="AE1546" t="str">
        <f t="shared" si="123"/>
        <v>+Cartridge</v>
      </c>
      <c r="AF1546" t="str">
        <f t="shared" si="124"/>
        <v>Material+Cartridge</v>
      </c>
    </row>
    <row r="1547" spans="1:32" x14ac:dyDescent="0.25">
      <c r="A1547" s="3" t="str">
        <f t="shared" si="120"/>
        <v>78413-1</v>
      </c>
      <c r="B1547" s="50">
        <v>78413</v>
      </c>
      <c r="C1547" s="51" t="s">
        <v>127</v>
      </c>
      <c r="D1547" s="50">
        <v>1</v>
      </c>
      <c r="E1547" s="52">
        <v>1</v>
      </c>
      <c r="F1547" s="53" t="s">
        <v>18</v>
      </c>
      <c r="G1547" s="53">
        <v>43517</v>
      </c>
      <c r="H1547" s="54">
        <v>1</v>
      </c>
      <c r="I1547" s="52">
        <v>12</v>
      </c>
      <c r="J1547" s="51" t="s">
        <v>20</v>
      </c>
      <c r="K1547" s="51"/>
      <c r="L1547" s="51" t="b">
        <v>0</v>
      </c>
      <c r="M1547" s="3"/>
      <c r="N1547" s="3"/>
      <c r="O1547" s="3"/>
      <c r="P1547" s="3"/>
      <c r="Q1547" s="3"/>
      <c r="R1547" s="3"/>
      <c r="S1547" s="3"/>
      <c r="T1547" s="10" t="s">
        <v>125</v>
      </c>
      <c r="U1547" s="10" t="b">
        <v>0</v>
      </c>
      <c r="V1547" s="10" t="b">
        <v>0</v>
      </c>
      <c r="W1547" s="25"/>
      <c r="X1547" s="11"/>
      <c r="Y1547" s="26"/>
      <c r="Z1547" s="12"/>
      <c r="AA1547" s="51"/>
      <c r="AB1547" s="4"/>
      <c r="AC1547" t="str">
        <f t="shared" si="121"/>
        <v>NO</v>
      </c>
      <c r="AD1547" t="str">
        <f t="shared" si="122"/>
        <v>Material</v>
      </c>
      <c r="AE1547" t="str">
        <f t="shared" si="123"/>
        <v>+Cartridge</v>
      </c>
      <c r="AF1547" t="str">
        <f t="shared" si="124"/>
        <v>Material+Cartridge</v>
      </c>
    </row>
    <row r="1548" spans="1:32" x14ac:dyDescent="0.25">
      <c r="A1548" s="13" t="str">
        <f t="shared" si="120"/>
        <v>78413-2</v>
      </c>
      <c r="B1548" s="50">
        <v>78413</v>
      </c>
      <c r="C1548" s="51" t="s">
        <v>146</v>
      </c>
      <c r="D1548" s="50">
        <v>2</v>
      </c>
      <c r="E1548" s="52">
        <v>1</v>
      </c>
      <c r="F1548" s="53" t="s">
        <v>18</v>
      </c>
      <c r="G1548" s="53">
        <v>43517</v>
      </c>
      <c r="H1548" s="54">
        <v>1</v>
      </c>
      <c r="I1548" s="52">
        <v>12</v>
      </c>
      <c r="J1548" s="51" t="s">
        <v>20</v>
      </c>
      <c r="K1548" s="51"/>
      <c r="L1548" s="51" t="b">
        <v>0</v>
      </c>
      <c r="M1548" s="13"/>
      <c r="N1548" s="13"/>
      <c r="O1548" s="13"/>
      <c r="P1548" s="13"/>
      <c r="Q1548" s="13"/>
      <c r="R1548" s="13"/>
      <c r="S1548" s="13"/>
      <c r="T1548" s="15" t="s">
        <v>125</v>
      </c>
      <c r="U1548" s="15" t="b">
        <v>0</v>
      </c>
      <c r="V1548" s="15" t="b">
        <v>0</v>
      </c>
      <c r="W1548" s="23"/>
      <c r="X1548" s="16"/>
      <c r="Y1548" s="24"/>
      <c r="Z1548" s="17"/>
      <c r="AA1548" s="51"/>
      <c r="AB1548" s="4"/>
      <c r="AC1548" t="str">
        <f t="shared" si="121"/>
        <v>NO</v>
      </c>
      <c r="AD1548" t="str">
        <f t="shared" si="122"/>
        <v>Material</v>
      </c>
      <c r="AE1548" t="str">
        <f t="shared" si="123"/>
        <v>+Cartridge</v>
      </c>
      <c r="AF1548" t="str">
        <f t="shared" si="124"/>
        <v>Material+Cartridge</v>
      </c>
    </row>
    <row r="1549" spans="1:32" x14ac:dyDescent="0.25">
      <c r="A1549" s="3" t="str">
        <f t="shared" si="120"/>
        <v>78413-3</v>
      </c>
      <c r="B1549" s="50">
        <v>78413</v>
      </c>
      <c r="C1549" s="51" t="s">
        <v>151</v>
      </c>
      <c r="D1549" s="50">
        <v>3</v>
      </c>
      <c r="E1549" s="52">
        <v>1</v>
      </c>
      <c r="F1549" s="53" t="s">
        <v>18</v>
      </c>
      <c r="G1549" s="53">
        <v>43517</v>
      </c>
      <c r="H1549" s="54">
        <v>1</v>
      </c>
      <c r="I1549" s="52">
        <v>12</v>
      </c>
      <c r="J1549" s="51" t="s">
        <v>20</v>
      </c>
      <c r="K1549" s="51"/>
      <c r="L1549" s="51" t="b">
        <v>0</v>
      </c>
      <c r="M1549" s="3"/>
      <c r="N1549" s="3"/>
      <c r="O1549" s="3"/>
      <c r="P1549" s="3"/>
      <c r="Q1549" s="3"/>
      <c r="R1549" s="3"/>
      <c r="S1549" s="3"/>
      <c r="T1549" s="10" t="s">
        <v>125</v>
      </c>
      <c r="U1549" s="10" t="b">
        <v>0</v>
      </c>
      <c r="V1549" s="10" t="b">
        <v>0</v>
      </c>
      <c r="W1549" s="25"/>
      <c r="X1549" s="11"/>
      <c r="Y1549" s="26"/>
      <c r="Z1549" s="26"/>
      <c r="AA1549" s="51"/>
      <c r="AB1549" s="4"/>
      <c r="AC1549" t="str">
        <f t="shared" si="121"/>
        <v>NO</v>
      </c>
      <c r="AD1549" t="str">
        <f t="shared" si="122"/>
        <v>Material</v>
      </c>
      <c r="AE1549" t="str">
        <f t="shared" si="123"/>
        <v>+Cartridge</v>
      </c>
      <c r="AF1549" t="str">
        <f t="shared" si="124"/>
        <v>Material+Cartridge</v>
      </c>
    </row>
    <row r="1550" spans="1:32" x14ac:dyDescent="0.25">
      <c r="A1550" s="13" t="str">
        <f t="shared" si="120"/>
        <v>78413-4</v>
      </c>
      <c r="B1550" s="50">
        <v>78413</v>
      </c>
      <c r="C1550" s="51" t="s">
        <v>152</v>
      </c>
      <c r="D1550" s="50">
        <v>4</v>
      </c>
      <c r="E1550" s="52">
        <v>1</v>
      </c>
      <c r="F1550" s="53" t="s">
        <v>18</v>
      </c>
      <c r="G1550" s="53">
        <v>43517</v>
      </c>
      <c r="H1550" s="54">
        <v>1</v>
      </c>
      <c r="I1550" s="52">
        <v>12</v>
      </c>
      <c r="J1550" s="51" t="s">
        <v>20</v>
      </c>
      <c r="K1550" s="51"/>
      <c r="L1550" s="51" t="b">
        <v>0</v>
      </c>
      <c r="M1550" s="13"/>
      <c r="N1550" s="13"/>
      <c r="O1550" s="13"/>
      <c r="P1550" s="13"/>
      <c r="Q1550" s="13"/>
      <c r="R1550" s="13"/>
      <c r="S1550" s="13"/>
      <c r="T1550" s="15" t="s">
        <v>125</v>
      </c>
      <c r="U1550" s="15" t="b">
        <v>0</v>
      </c>
      <c r="V1550" s="15" t="b">
        <v>0</v>
      </c>
      <c r="W1550" s="23"/>
      <c r="X1550" s="16"/>
      <c r="Y1550" s="24"/>
      <c r="Z1550" s="17"/>
      <c r="AA1550" s="51"/>
      <c r="AB1550" s="4"/>
      <c r="AC1550" t="str">
        <f t="shared" si="121"/>
        <v>NO</v>
      </c>
      <c r="AD1550" t="str">
        <f t="shared" si="122"/>
        <v>Material</v>
      </c>
      <c r="AE1550" t="str">
        <f t="shared" si="123"/>
        <v>+Cartridge</v>
      </c>
      <c r="AF1550" t="str">
        <f t="shared" si="124"/>
        <v>Material+Cartridge</v>
      </c>
    </row>
    <row r="1551" spans="1:32" x14ac:dyDescent="0.25">
      <c r="A1551" s="3" t="str">
        <f t="shared" si="120"/>
        <v>78413-5</v>
      </c>
      <c r="B1551" s="50">
        <v>78413</v>
      </c>
      <c r="C1551" s="51" t="s">
        <v>3346</v>
      </c>
      <c r="D1551" s="50">
        <v>5</v>
      </c>
      <c r="E1551" s="52">
        <v>1</v>
      </c>
      <c r="F1551" s="53" t="s">
        <v>18</v>
      </c>
      <c r="G1551" s="53">
        <v>43517</v>
      </c>
      <c r="H1551" s="54">
        <v>1</v>
      </c>
      <c r="I1551" s="52">
        <v>12</v>
      </c>
      <c r="J1551" s="51" t="s">
        <v>20</v>
      </c>
      <c r="K1551" s="51"/>
      <c r="L1551" s="51" t="b">
        <v>0</v>
      </c>
      <c r="M1551" s="3"/>
      <c r="N1551" s="3"/>
      <c r="O1551" s="3"/>
      <c r="P1551" s="3"/>
      <c r="Q1551" s="3"/>
      <c r="R1551" s="3"/>
      <c r="S1551" s="3"/>
      <c r="T1551" s="10" t="s">
        <v>125</v>
      </c>
      <c r="U1551" s="10" t="b">
        <v>0</v>
      </c>
      <c r="V1551" s="10" t="b">
        <v>0</v>
      </c>
      <c r="W1551" s="25"/>
      <c r="X1551" s="11"/>
      <c r="Y1551" s="26"/>
      <c r="Z1551" s="12"/>
      <c r="AA1551" s="51"/>
      <c r="AB1551" s="4"/>
      <c r="AC1551" t="str">
        <f t="shared" si="121"/>
        <v>NO</v>
      </c>
      <c r="AD1551" t="str">
        <f t="shared" si="122"/>
        <v>Material</v>
      </c>
      <c r="AE1551" t="str">
        <f t="shared" si="123"/>
        <v>+Cartridge</v>
      </c>
      <c r="AF1551" t="str">
        <f t="shared" si="124"/>
        <v>Material+Cartridge</v>
      </c>
    </row>
    <row r="1552" spans="1:32" x14ac:dyDescent="0.25">
      <c r="A1552" s="13" t="str">
        <f t="shared" si="120"/>
        <v>78413-6</v>
      </c>
      <c r="B1552" s="50">
        <v>78413</v>
      </c>
      <c r="C1552" s="51" t="s">
        <v>3347</v>
      </c>
      <c r="D1552" s="50">
        <v>6</v>
      </c>
      <c r="E1552" s="52">
        <v>1</v>
      </c>
      <c r="F1552" s="53" t="s">
        <v>18</v>
      </c>
      <c r="G1552" s="53">
        <v>43517</v>
      </c>
      <c r="H1552" s="54">
        <v>1</v>
      </c>
      <c r="I1552" s="52">
        <v>12</v>
      </c>
      <c r="J1552" s="51" t="s">
        <v>20</v>
      </c>
      <c r="K1552" s="51"/>
      <c r="L1552" s="51" t="b">
        <v>0</v>
      </c>
      <c r="M1552" s="13"/>
      <c r="N1552" s="13"/>
      <c r="O1552" s="13"/>
      <c r="P1552" s="13"/>
      <c r="Q1552" s="13"/>
      <c r="R1552" s="13"/>
      <c r="S1552" s="13"/>
      <c r="T1552" s="15" t="s">
        <v>125</v>
      </c>
      <c r="U1552" s="15" t="b">
        <v>0</v>
      </c>
      <c r="V1552" s="15" t="b">
        <v>0</v>
      </c>
      <c r="W1552" s="23"/>
      <c r="X1552" s="16"/>
      <c r="Y1552" s="24"/>
      <c r="Z1552" s="24"/>
      <c r="AA1552" s="51"/>
      <c r="AB1552" s="4"/>
      <c r="AC1552" t="str">
        <f t="shared" si="121"/>
        <v>NO</v>
      </c>
      <c r="AD1552" t="str">
        <f t="shared" si="122"/>
        <v>Material</v>
      </c>
      <c r="AE1552" t="str">
        <f t="shared" si="123"/>
        <v>+Cartridge</v>
      </c>
      <c r="AF1552" t="str">
        <f t="shared" si="124"/>
        <v>Material+Cartridge</v>
      </c>
    </row>
    <row r="1553" spans="1:32" x14ac:dyDescent="0.25">
      <c r="A1553" s="3" t="str">
        <f t="shared" si="120"/>
        <v>78423-10</v>
      </c>
      <c r="B1553" s="50">
        <v>78423</v>
      </c>
      <c r="C1553" s="51" t="s">
        <v>3348</v>
      </c>
      <c r="D1553" s="50">
        <v>10</v>
      </c>
      <c r="E1553" s="52">
        <v>1</v>
      </c>
      <c r="F1553" s="53" t="s">
        <v>18</v>
      </c>
      <c r="G1553" s="53">
        <v>43508</v>
      </c>
      <c r="H1553" s="54">
        <v>1</v>
      </c>
      <c r="I1553" s="52">
        <v>7</v>
      </c>
      <c r="J1553" s="51" t="s">
        <v>31</v>
      </c>
      <c r="K1553" s="51"/>
      <c r="L1553" s="51" t="b">
        <v>0</v>
      </c>
      <c r="M1553" s="3" t="s">
        <v>126</v>
      </c>
      <c r="N1553" s="3"/>
      <c r="O1553" s="3" t="s">
        <v>143</v>
      </c>
      <c r="P1553" s="3" t="s">
        <v>143</v>
      </c>
      <c r="Q1553" s="3"/>
      <c r="R1553" s="3"/>
      <c r="S1553" s="3" t="s">
        <v>126</v>
      </c>
      <c r="T1553" s="10" t="s">
        <v>125</v>
      </c>
      <c r="U1553" s="10" t="b">
        <v>0</v>
      </c>
      <c r="V1553" s="10" t="b">
        <v>0</v>
      </c>
      <c r="W1553" s="25"/>
      <c r="X1553" s="11"/>
      <c r="Y1553" s="26"/>
      <c r="Z1553" s="26" t="s">
        <v>300</v>
      </c>
      <c r="AA1553" s="51"/>
      <c r="AB1553" s="4"/>
      <c r="AC1553" t="str">
        <f t="shared" si="121"/>
        <v>NO</v>
      </c>
      <c r="AD1553" t="str">
        <f t="shared" si="122"/>
        <v>Material</v>
      </c>
      <c r="AE1553" t="str">
        <f t="shared" si="123"/>
        <v>+Cartridge</v>
      </c>
      <c r="AF1553" t="str">
        <f t="shared" si="124"/>
        <v>Material+Cartridge</v>
      </c>
    </row>
    <row r="1554" spans="1:32" x14ac:dyDescent="0.25">
      <c r="A1554" s="13" t="str">
        <f t="shared" si="120"/>
        <v>78423-11</v>
      </c>
      <c r="B1554" s="50">
        <v>78423</v>
      </c>
      <c r="C1554" s="51" t="s">
        <v>3348</v>
      </c>
      <c r="D1554" s="50">
        <v>11</v>
      </c>
      <c r="E1554" s="52">
        <v>1</v>
      </c>
      <c r="F1554" s="53" t="s">
        <v>18</v>
      </c>
      <c r="G1554" s="53">
        <v>43508</v>
      </c>
      <c r="H1554" s="54">
        <v>1</v>
      </c>
      <c r="I1554" s="52">
        <v>7</v>
      </c>
      <c r="J1554" s="51" t="s">
        <v>31</v>
      </c>
      <c r="K1554" s="51"/>
      <c r="L1554" s="51" t="b">
        <v>0</v>
      </c>
      <c r="M1554" s="13" t="s">
        <v>126</v>
      </c>
      <c r="N1554" s="13"/>
      <c r="O1554" s="13" t="s">
        <v>143</v>
      </c>
      <c r="P1554" s="13" t="s">
        <v>143</v>
      </c>
      <c r="Q1554" s="13"/>
      <c r="R1554" s="13"/>
      <c r="S1554" s="13" t="s">
        <v>126</v>
      </c>
      <c r="T1554" s="15" t="s">
        <v>125</v>
      </c>
      <c r="U1554" s="15" t="b">
        <v>0</v>
      </c>
      <c r="V1554" s="15" t="b">
        <v>0</v>
      </c>
      <c r="W1554" s="23"/>
      <c r="X1554" s="16"/>
      <c r="Y1554" s="24"/>
      <c r="Z1554" s="17" t="s">
        <v>300</v>
      </c>
      <c r="AA1554" s="51"/>
      <c r="AB1554" s="4"/>
      <c r="AC1554" t="str">
        <f t="shared" si="121"/>
        <v>NO</v>
      </c>
      <c r="AD1554" t="str">
        <f t="shared" si="122"/>
        <v>Material</v>
      </c>
      <c r="AE1554" t="str">
        <f t="shared" si="123"/>
        <v>+Cartridge</v>
      </c>
      <c r="AF1554" t="str">
        <f t="shared" si="124"/>
        <v>Material+Cartridge</v>
      </c>
    </row>
    <row r="1555" spans="1:32" x14ac:dyDescent="0.25">
      <c r="A1555" s="3" t="str">
        <f t="shared" si="120"/>
        <v>78423-12</v>
      </c>
      <c r="B1555" s="50">
        <v>78423</v>
      </c>
      <c r="C1555" s="51" t="s">
        <v>3266</v>
      </c>
      <c r="D1555" s="50">
        <v>12</v>
      </c>
      <c r="E1555" s="52">
        <v>1</v>
      </c>
      <c r="F1555" s="53" t="s">
        <v>18</v>
      </c>
      <c r="G1555" s="53">
        <v>43508</v>
      </c>
      <c r="H1555" s="54">
        <v>1</v>
      </c>
      <c r="I1555" s="52">
        <v>7</v>
      </c>
      <c r="J1555" s="51" t="s">
        <v>31</v>
      </c>
      <c r="K1555" s="51"/>
      <c r="L1555" s="51" t="b">
        <v>0</v>
      </c>
      <c r="M1555" s="3" t="s">
        <v>126</v>
      </c>
      <c r="N1555" s="3"/>
      <c r="O1555" s="3" t="s">
        <v>143</v>
      </c>
      <c r="P1555" s="3" t="s">
        <v>143</v>
      </c>
      <c r="Q1555" s="3"/>
      <c r="R1555" s="3"/>
      <c r="S1555" s="3" t="s">
        <v>126</v>
      </c>
      <c r="T1555" s="10" t="s">
        <v>125</v>
      </c>
      <c r="U1555" s="10" t="b">
        <v>0</v>
      </c>
      <c r="V1555" s="10" t="b">
        <v>0</v>
      </c>
      <c r="W1555" s="25"/>
      <c r="X1555" s="11"/>
      <c r="Y1555" s="26"/>
      <c r="Z1555" s="12" t="s">
        <v>300</v>
      </c>
      <c r="AA1555" s="51"/>
      <c r="AB1555" s="4"/>
      <c r="AC1555" t="str">
        <f t="shared" si="121"/>
        <v>NO</v>
      </c>
      <c r="AD1555" t="str">
        <f t="shared" si="122"/>
        <v>Material</v>
      </c>
      <c r="AE1555" t="str">
        <f t="shared" si="123"/>
        <v>+Cartridge</v>
      </c>
      <c r="AF1555" t="str">
        <f t="shared" si="124"/>
        <v>Material+Cartridge</v>
      </c>
    </row>
    <row r="1556" spans="1:32" x14ac:dyDescent="0.25">
      <c r="A1556" s="13" t="str">
        <f t="shared" si="120"/>
        <v>78423-13</v>
      </c>
      <c r="B1556" s="50">
        <v>78423</v>
      </c>
      <c r="C1556" s="51" t="s">
        <v>3348</v>
      </c>
      <c r="D1556" s="50">
        <v>13</v>
      </c>
      <c r="E1556" s="52">
        <v>1</v>
      </c>
      <c r="F1556" s="53" t="s">
        <v>18</v>
      </c>
      <c r="G1556" s="53">
        <v>43508</v>
      </c>
      <c r="H1556" s="54">
        <v>1</v>
      </c>
      <c r="I1556" s="52">
        <v>7</v>
      </c>
      <c r="J1556" s="51" t="s">
        <v>31</v>
      </c>
      <c r="K1556" s="51"/>
      <c r="L1556" s="51" t="b">
        <v>0</v>
      </c>
      <c r="M1556" s="13" t="s">
        <v>126</v>
      </c>
      <c r="N1556" s="13"/>
      <c r="O1556" s="13" t="s">
        <v>143</v>
      </c>
      <c r="P1556" s="13" t="s">
        <v>143</v>
      </c>
      <c r="Q1556" s="13"/>
      <c r="R1556" s="13"/>
      <c r="S1556" s="13" t="s">
        <v>126</v>
      </c>
      <c r="T1556" s="15" t="s">
        <v>130</v>
      </c>
      <c r="U1556" s="15" t="b">
        <v>0</v>
      </c>
      <c r="V1556" s="15" t="b">
        <v>0</v>
      </c>
      <c r="W1556" s="23"/>
      <c r="X1556" s="16"/>
      <c r="Y1556" s="24"/>
      <c r="Z1556" s="24" t="s">
        <v>300</v>
      </c>
      <c r="AA1556" s="51"/>
      <c r="AB1556" s="4"/>
      <c r="AC1556" t="str">
        <f t="shared" si="121"/>
        <v>NO</v>
      </c>
      <c r="AD1556" t="str">
        <f t="shared" si="122"/>
        <v>Material</v>
      </c>
      <c r="AE1556" t="str">
        <f t="shared" si="123"/>
        <v>+Cartridge</v>
      </c>
      <c r="AF1556" t="str">
        <f t="shared" si="124"/>
        <v>Material+Cartridge</v>
      </c>
    </row>
    <row r="1557" spans="1:32" x14ac:dyDescent="0.25">
      <c r="A1557" s="3" t="str">
        <f t="shared" si="120"/>
        <v>78423-14</v>
      </c>
      <c r="B1557" s="50">
        <v>78423</v>
      </c>
      <c r="C1557" s="51" t="s">
        <v>3348</v>
      </c>
      <c r="D1557" s="50">
        <v>14</v>
      </c>
      <c r="E1557" s="52">
        <v>1</v>
      </c>
      <c r="F1557" s="53" t="s">
        <v>18</v>
      </c>
      <c r="G1557" s="53">
        <v>43508</v>
      </c>
      <c r="H1557" s="54">
        <v>1</v>
      </c>
      <c r="I1557" s="52">
        <v>7</v>
      </c>
      <c r="J1557" s="51" t="s">
        <v>31</v>
      </c>
      <c r="K1557" s="51"/>
      <c r="L1557" s="51" t="b">
        <v>0</v>
      </c>
      <c r="M1557" s="3" t="s">
        <v>126</v>
      </c>
      <c r="N1557" s="3"/>
      <c r="O1557" s="3" t="s">
        <v>143</v>
      </c>
      <c r="P1557" s="3" t="s">
        <v>143</v>
      </c>
      <c r="Q1557" s="3"/>
      <c r="R1557" s="3"/>
      <c r="S1557" s="3" t="s">
        <v>126</v>
      </c>
      <c r="T1557" s="10" t="s">
        <v>130</v>
      </c>
      <c r="U1557" s="10" t="b">
        <v>0</v>
      </c>
      <c r="V1557" s="10" t="b">
        <v>0</v>
      </c>
      <c r="W1557" s="25"/>
      <c r="X1557" s="11"/>
      <c r="Y1557" s="26"/>
      <c r="Z1557" s="26" t="s">
        <v>300</v>
      </c>
      <c r="AA1557" s="51"/>
      <c r="AB1557" s="4"/>
      <c r="AC1557" t="str">
        <f t="shared" si="121"/>
        <v>NO</v>
      </c>
      <c r="AD1557" t="str">
        <f t="shared" si="122"/>
        <v>Material</v>
      </c>
      <c r="AE1557" t="str">
        <f t="shared" si="123"/>
        <v>+Cartridge</v>
      </c>
      <c r="AF1557" t="str">
        <f t="shared" si="124"/>
        <v>Material+Cartridge</v>
      </c>
    </row>
    <row r="1558" spans="1:32" x14ac:dyDescent="0.25">
      <c r="A1558" s="13" t="str">
        <f t="shared" si="120"/>
        <v>78423-8</v>
      </c>
      <c r="B1558" s="50">
        <v>78423</v>
      </c>
      <c r="C1558" s="51" t="s">
        <v>3349</v>
      </c>
      <c r="D1558" s="50">
        <v>8</v>
      </c>
      <c r="E1558" s="52">
        <v>1</v>
      </c>
      <c r="F1558" s="53" t="s">
        <v>18</v>
      </c>
      <c r="G1558" s="53">
        <v>43508</v>
      </c>
      <c r="H1558" s="54">
        <v>1</v>
      </c>
      <c r="I1558" s="52">
        <v>7</v>
      </c>
      <c r="J1558" s="51" t="s">
        <v>31</v>
      </c>
      <c r="K1558" s="51"/>
      <c r="L1558" s="51" t="b">
        <v>0</v>
      </c>
      <c r="M1558" s="13" t="s">
        <v>126</v>
      </c>
      <c r="N1558" s="13"/>
      <c r="O1558" s="13" t="s">
        <v>143</v>
      </c>
      <c r="P1558" s="13" t="s">
        <v>143</v>
      </c>
      <c r="Q1558" s="13"/>
      <c r="R1558" s="13"/>
      <c r="S1558" s="13" t="s">
        <v>126</v>
      </c>
      <c r="T1558" s="15" t="s">
        <v>125</v>
      </c>
      <c r="U1558" s="15" t="b">
        <v>0</v>
      </c>
      <c r="V1558" s="15" t="b">
        <v>0</v>
      </c>
      <c r="W1558" s="23"/>
      <c r="X1558" s="16"/>
      <c r="Y1558" s="24"/>
      <c r="Z1558" s="24" t="s">
        <v>300</v>
      </c>
      <c r="AA1558" s="51"/>
      <c r="AB1558" s="4"/>
      <c r="AC1558" t="str">
        <f t="shared" si="121"/>
        <v>NO</v>
      </c>
      <c r="AD1558" t="str">
        <f t="shared" si="122"/>
        <v>Material</v>
      </c>
      <c r="AE1558" t="str">
        <f t="shared" si="123"/>
        <v>+Cartridge</v>
      </c>
      <c r="AF1558" t="str">
        <f t="shared" si="124"/>
        <v>Material+Cartridge</v>
      </c>
    </row>
    <row r="1559" spans="1:32" x14ac:dyDescent="0.25">
      <c r="A1559" s="3" t="str">
        <f t="shared" si="120"/>
        <v>78423-9</v>
      </c>
      <c r="B1559" s="50">
        <v>78423</v>
      </c>
      <c r="C1559" s="51" t="s">
        <v>3349</v>
      </c>
      <c r="D1559" s="50">
        <v>9</v>
      </c>
      <c r="E1559" s="52">
        <v>1</v>
      </c>
      <c r="F1559" s="53" t="s">
        <v>18</v>
      </c>
      <c r="G1559" s="53">
        <v>43508</v>
      </c>
      <c r="H1559" s="54">
        <v>1</v>
      </c>
      <c r="I1559" s="52">
        <v>7</v>
      </c>
      <c r="J1559" s="51" t="s">
        <v>31</v>
      </c>
      <c r="K1559" s="51"/>
      <c r="L1559" s="51" t="b">
        <v>0</v>
      </c>
      <c r="M1559" s="3" t="s">
        <v>126</v>
      </c>
      <c r="N1559" s="3"/>
      <c r="O1559" s="3" t="s">
        <v>143</v>
      </c>
      <c r="P1559" s="3" t="s">
        <v>143</v>
      </c>
      <c r="Q1559" s="3"/>
      <c r="R1559" s="3"/>
      <c r="S1559" s="3" t="s">
        <v>126</v>
      </c>
      <c r="T1559" s="10" t="s">
        <v>125</v>
      </c>
      <c r="U1559" s="10" t="b">
        <v>0</v>
      </c>
      <c r="V1559" s="10" t="b">
        <v>0</v>
      </c>
      <c r="W1559" s="25"/>
      <c r="X1559" s="11"/>
      <c r="Y1559" s="26"/>
      <c r="Z1559" s="26" t="s">
        <v>300</v>
      </c>
      <c r="AA1559" s="51"/>
      <c r="AB1559" s="4"/>
      <c r="AC1559" t="str">
        <f t="shared" si="121"/>
        <v>NO</v>
      </c>
      <c r="AD1559" t="str">
        <f t="shared" si="122"/>
        <v>Material</v>
      </c>
      <c r="AE1559" t="str">
        <f t="shared" si="123"/>
        <v>+Cartridge</v>
      </c>
      <c r="AF1559" t="str">
        <f t="shared" si="124"/>
        <v>Material+Cartridge</v>
      </c>
    </row>
    <row r="1560" spans="1:32" x14ac:dyDescent="0.25">
      <c r="A1560" s="13" t="str">
        <f t="shared" si="120"/>
        <v>78436-10</v>
      </c>
      <c r="B1560" s="50">
        <v>78436</v>
      </c>
      <c r="C1560" s="51" t="s">
        <v>3015</v>
      </c>
      <c r="D1560" s="50">
        <v>10</v>
      </c>
      <c r="E1560" s="52">
        <v>1</v>
      </c>
      <c r="F1560" s="53" t="s">
        <v>19</v>
      </c>
      <c r="G1560" s="53">
        <v>43511</v>
      </c>
      <c r="H1560" s="54">
        <v>3</v>
      </c>
      <c r="I1560" s="52">
        <v>7</v>
      </c>
      <c r="J1560" s="51" t="s">
        <v>20</v>
      </c>
      <c r="K1560" s="51"/>
      <c r="L1560" s="51" t="b">
        <v>0</v>
      </c>
      <c r="M1560" s="13"/>
      <c r="N1560" s="13"/>
      <c r="O1560" s="13"/>
      <c r="P1560" s="13"/>
      <c r="Q1560" s="13"/>
      <c r="R1560" s="13"/>
      <c r="S1560" s="13"/>
      <c r="T1560" s="15" t="s">
        <v>130</v>
      </c>
      <c r="U1560" s="15" t="b">
        <v>0</v>
      </c>
      <c r="V1560" s="15" t="b">
        <v>0</v>
      </c>
      <c r="W1560" s="23"/>
      <c r="X1560" s="16"/>
      <c r="Y1560" s="24"/>
      <c r="Z1560" s="24"/>
      <c r="AA1560" s="51"/>
      <c r="AB1560" s="4"/>
      <c r="AC1560" t="str">
        <f t="shared" si="121"/>
        <v>NO</v>
      </c>
      <c r="AD1560" t="str">
        <f t="shared" si="122"/>
        <v>Material</v>
      </c>
      <c r="AE1560" t="str">
        <f t="shared" si="123"/>
        <v>+Cartridge</v>
      </c>
      <c r="AF1560" t="str">
        <f t="shared" si="124"/>
        <v>Material+Cartridge</v>
      </c>
    </row>
    <row r="1561" spans="1:32" x14ac:dyDescent="0.25">
      <c r="A1561" s="3" t="str">
        <f t="shared" si="120"/>
        <v>78436-1</v>
      </c>
      <c r="B1561" s="50">
        <v>78436</v>
      </c>
      <c r="C1561" s="51" t="s">
        <v>3015</v>
      </c>
      <c r="D1561" s="50">
        <v>1</v>
      </c>
      <c r="E1561" s="52">
        <v>1</v>
      </c>
      <c r="F1561" s="53" t="s">
        <v>19</v>
      </c>
      <c r="G1561" s="53">
        <v>43511</v>
      </c>
      <c r="H1561" s="54">
        <v>3</v>
      </c>
      <c r="I1561" s="52">
        <v>7</v>
      </c>
      <c r="J1561" s="51" t="s">
        <v>20</v>
      </c>
      <c r="K1561" s="51"/>
      <c r="L1561" s="51" t="b">
        <v>0</v>
      </c>
      <c r="M1561" s="3"/>
      <c r="N1561" s="3"/>
      <c r="O1561" s="3"/>
      <c r="P1561" s="3"/>
      <c r="Q1561" s="3"/>
      <c r="R1561" s="3"/>
      <c r="S1561" s="3"/>
      <c r="T1561" s="10" t="s">
        <v>130</v>
      </c>
      <c r="U1561" s="10" t="b">
        <v>0</v>
      </c>
      <c r="V1561" s="10" t="b">
        <v>0</v>
      </c>
      <c r="W1561" s="25"/>
      <c r="X1561" s="11"/>
      <c r="Y1561" s="26"/>
      <c r="Z1561" s="12"/>
      <c r="AA1561" s="51"/>
      <c r="AB1561" s="4"/>
      <c r="AC1561" t="str">
        <f t="shared" si="121"/>
        <v>NO</v>
      </c>
      <c r="AD1561" t="str">
        <f t="shared" si="122"/>
        <v>Material</v>
      </c>
      <c r="AE1561" t="str">
        <f t="shared" si="123"/>
        <v>+Cartridge</v>
      </c>
      <c r="AF1561" t="str">
        <f t="shared" si="124"/>
        <v>Material+Cartridge</v>
      </c>
    </row>
    <row r="1562" spans="1:32" x14ac:dyDescent="0.25">
      <c r="A1562" s="13" t="str">
        <f t="shared" si="120"/>
        <v>78436-11</v>
      </c>
      <c r="B1562" s="50">
        <v>78436</v>
      </c>
      <c r="C1562" s="51" t="s">
        <v>3015</v>
      </c>
      <c r="D1562" s="50">
        <v>11</v>
      </c>
      <c r="E1562" s="52">
        <v>1</v>
      </c>
      <c r="F1562" s="53" t="s">
        <v>19</v>
      </c>
      <c r="G1562" s="53">
        <v>43511</v>
      </c>
      <c r="H1562" s="54">
        <v>1</v>
      </c>
      <c r="I1562" s="52">
        <v>7</v>
      </c>
      <c r="J1562" s="51" t="s">
        <v>20</v>
      </c>
      <c r="K1562" s="51"/>
      <c r="L1562" s="51" t="b">
        <v>0</v>
      </c>
      <c r="M1562" s="13"/>
      <c r="N1562" s="13"/>
      <c r="O1562" s="13"/>
      <c r="P1562" s="13"/>
      <c r="Q1562" s="13"/>
      <c r="R1562" s="13"/>
      <c r="S1562" s="13"/>
      <c r="T1562" s="15" t="s">
        <v>130</v>
      </c>
      <c r="U1562" s="15" t="b">
        <v>0</v>
      </c>
      <c r="V1562" s="15" t="b">
        <v>0</v>
      </c>
      <c r="W1562" s="23"/>
      <c r="X1562" s="16"/>
      <c r="Y1562" s="24"/>
      <c r="Z1562" s="17"/>
      <c r="AA1562" s="51"/>
      <c r="AB1562" s="4"/>
      <c r="AC1562" t="str">
        <f t="shared" si="121"/>
        <v>NO</v>
      </c>
      <c r="AD1562" t="str">
        <f t="shared" si="122"/>
        <v>Material</v>
      </c>
      <c r="AE1562" t="str">
        <f t="shared" si="123"/>
        <v>+Cartridge</v>
      </c>
      <c r="AF1562" t="str">
        <f t="shared" si="124"/>
        <v>Material+Cartridge</v>
      </c>
    </row>
    <row r="1563" spans="1:32" x14ac:dyDescent="0.25">
      <c r="A1563" s="3" t="str">
        <f t="shared" si="120"/>
        <v>78436-2</v>
      </c>
      <c r="B1563" s="50">
        <v>78436</v>
      </c>
      <c r="C1563" s="51" t="s">
        <v>3015</v>
      </c>
      <c r="D1563" s="50">
        <v>2</v>
      </c>
      <c r="E1563" s="52">
        <v>1</v>
      </c>
      <c r="F1563" s="53" t="s">
        <v>19</v>
      </c>
      <c r="G1563" s="53">
        <v>43511</v>
      </c>
      <c r="H1563" s="54">
        <v>1</v>
      </c>
      <c r="I1563" s="52">
        <v>7</v>
      </c>
      <c r="J1563" s="51" t="s">
        <v>20</v>
      </c>
      <c r="K1563" s="51"/>
      <c r="L1563" s="51" t="b">
        <v>0</v>
      </c>
      <c r="M1563" s="3"/>
      <c r="N1563" s="3"/>
      <c r="O1563" s="3"/>
      <c r="P1563" s="3"/>
      <c r="Q1563" s="3"/>
      <c r="R1563" s="3"/>
      <c r="S1563" s="3"/>
      <c r="T1563" s="10" t="s">
        <v>130</v>
      </c>
      <c r="U1563" s="10" t="b">
        <v>0</v>
      </c>
      <c r="V1563" s="10" t="b">
        <v>0</v>
      </c>
      <c r="W1563" s="25"/>
      <c r="X1563" s="11"/>
      <c r="Y1563" s="26"/>
      <c r="Z1563" s="12"/>
      <c r="AA1563" s="51"/>
      <c r="AB1563" s="4"/>
      <c r="AC1563" t="str">
        <f t="shared" si="121"/>
        <v>NO</v>
      </c>
      <c r="AD1563" t="str">
        <f t="shared" si="122"/>
        <v>Material</v>
      </c>
      <c r="AE1563" t="str">
        <f t="shared" si="123"/>
        <v>+Cartridge</v>
      </c>
      <c r="AF1563" t="str">
        <f t="shared" si="124"/>
        <v>Material+Cartridge</v>
      </c>
    </row>
    <row r="1564" spans="1:32" x14ac:dyDescent="0.25">
      <c r="A1564" s="13" t="str">
        <f t="shared" si="120"/>
        <v>78436-3</v>
      </c>
      <c r="B1564" s="50">
        <v>78436</v>
      </c>
      <c r="C1564" s="51" t="s">
        <v>3015</v>
      </c>
      <c r="D1564" s="50">
        <v>3</v>
      </c>
      <c r="E1564" s="52">
        <v>1</v>
      </c>
      <c r="F1564" s="53" t="s">
        <v>19</v>
      </c>
      <c r="G1564" s="53">
        <v>43511</v>
      </c>
      <c r="H1564" s="54">
        <v>1</v>
      </c>
      <c r="I1564" s="52">
        <v>7</v>
      </c>
      <c r="J1564" s="51" t="s">
        <v>20</v>
      </c>
      <c r="K1564" s="51"/>
      <c r="L1564" s="51" t="b">
        <v>0</v>
      </c>
      <c r="M1564" s="13"/>
      <c r="N1564" s="13"/>
      <c r="O1564" s="13"/>
      <c r="P1564" s="13"/>
      <c r="Q1564" s="13"/>
      <c r="R1564" s="13"/>
      <c r="S1564" s="13"/>
      <c r="T1564" s="15" t="s">
        <v>130</v>
      </c>
      <c r="U1564" s="15" t="b">
        <v>0</v>
      </c>
      <c r="V1564" s="15" t="b">
        <v>0</v>
      </c>
      <c r="W1564" s="23"/>
      <c r="X1564" s="16"/>
      <c r="Y1564" s="24"/>
      <c r="Z1564" s="17"/>
      <c r="AA1564" s="51"/>
      <c r="AB1564" s="4"/>
      <c r="AC1564" t="str">
        <f t="shared" si="121"/>
        <v>NO</v>
      </c>
      <c r="AD1564" t="str">
        <f t="shared" si="122"/>
        <v>Material</v>
      </c>
      <c r="AE1564" t="str">
        <f t="shared" si="123"/>
        <v>+Cartridge</v>
      </c>
      <c r="AF1564" t="str">
        <f t="shared" si="124"/>
        <v>Material+Cartridge</v>
      </c>
    </row>
    <row r="1565" spans="1:32" x14ac:dyDescent="0.25">
      <c r="A1565" s="3" t="str">
        <f t="shared" si="120"/>
        <v>78436-4</v>
      </c>
      <c r="B1565" s="50">
        <v>78436</v>
      </c>
      <c r="C1565" s="51" t="s">
        <v>3015</v>
      </c>
      <c r="D1565" s="50">
        <v>4</v>
      </c>
      <c r="E1565" s="52">
        <v>1</v>
      </c>
      <c r="F1565" s="53" t="s">
        <v>19</v>
      </c>
      <c r="G1565" s="53">
        <v>43511</v>
      </c>
      <c r="H1565" s="54">
        <v>7</v>
      </c>
      <c r="I1565" s="52">
        <v>7</v>
      </c>
      <c r="J1565" s="51" t="s">
        <v>20</v>
      </c>
      <c r="K1565" s="51"/>
      <c r="L1565" s="51" t="b">
        <v>0</v>
      </c>
      <c r="M1565" s="3"/>
      <c r="N1565" s="3"/>
      <c r="O1565" s="3"/>
      <c r="P1565" s="3"/>
      <c r="Q1565" s="3"/>
      <c r="R1565" s="3"/>
      <c r="S1565" s="3"/>
      <c r="T1565" s="10" t="s">
        <v>130</v>
      </c>
      <c r="U1565" s="10" t="b">
        <v>0</v>
      </c>
      <c r="V1565" s="10" t="b">
        <v>0</v>
      </c>
      <c r="W1565" s="25"/>
      <c r="X1565" s="11"/>
      <c r="Y1565" s="26"/>
      <c r="Z1565" s="12"/>
      <c r="AA1565" s="51"/>
      <c r="AB1565" s="4"/>
      <c r="AC1565" t="str">
        <f t="shared" si="121"/>
        <v>NO</v>
      </c>
      <c r="AD1565" t="str">
        <f t="shared" si="122"/>
        <v>Material</v>
      </c>
      <c r="AE1565" t="str">
        <f t="shared" si="123"/>
        <v>+Cartridge</v>
      </c>
      <c r="AF1565" t="str">
        <f t="shared" si="124"/>
        <v>Material+Cartridge</v>
      </c>
    </row>
    <row r="1566" spans="1:32" x14ac:dyDescent="0.25">
      <c r="A1566" s="13" t="str">
        <f t="shared" si="120"/>
        <v>78436-6</v>
      </c>
      <c r="B1566" s="50">
        <v>78436</v>
      </c>
      <c r="C1566" s="51" t="s">
        <v>3015</v>
      </c>
      <c r="D1566" s="50">
        <v>6</v>
      </c>
      <c r="E1566" s="52">
        <v>1</v>
      </c>
      <c r="F1566" s="53" t="s">
        <v>19</v>
      </c>
      <c r="G1566" s="53">
        <v>43511</v>
      </c>
      <c r="H1566" s="54">
        <v>1</v>
      </c>
      <c r="I1566" s="52">
        <v>7</v>
      </c>
      <c r="J1566" s="51" t="s">
        <v>20</v>
      </c>
      <c r="K1566" s="51"/>
      <c r="L1566" s="51" t="b">
        <v>0</v>
      </c>
      <c r="M1566" s="13"/>
      <c r="N1566" s="13"/>
      <c r="O1566" s="13"/>
      <c r="P1566" s="13"/>
      <c r="Q1566" s="13"/>
      <c r="R1566" s="13"/>
      <c r="S1566" s="13"/>
      <c r="T1566" s="15" t="s">
        <v>130</v>
      </c>
      <c r="U1566" s="15" t="b">
        <v>0</v>
      </c>
      <c r="V1566" s="15" t="b">
        <v>0</v>
      </c>
      <c r="W1566" s="23"/>
      <c r="X1566" s="16"/>
      <c r="Y1566" s="24"/>
      <c r="Z1566" s="17"/>
      <c r="AA1566" s="51"/>
      <c r="AB1566" s="4"/>
      <c r="AC1566" t="str">
        <f t="shared" si="121"/>
        <v>NO</v>
      </c>
      <c r="AD1566" t="str">
        <f t="shared" si="122"/>
        <v>Material</v>
      </c>
      <c r="AE1566" t="str">
        <f t="shared" si="123"/>
        <v>+Cartridge</v>
      </c>
      <c r="AF1566" t="str">
        <f t="shared" si="124"/>
        <v>Material+Cartridge</v>
      </c>
    </row>
    <row r="1567" spans="1:32" x14ac:dyDescent="0.25">
      <c r="A1567" s="3" t="str">
        <f t="shared" si="120"/>
        <v>78436-7</v>
      </c>
      <c r="B1567" s="50">
        <v>78436</v>
      </c>
      <c r="C1567" s="51" t="s">
        <v>3015</v>
      </c>
      <c r="D1567" s="50">
        <v>7</v>
      </c>
      <c r="E1567" s="52">
        <v>1</v>
      </c>
      <c r="F1567" s="53" t="s">
        <v>19</v>
      </c>
      <c r="G1567" s="53">
        <v>43511</v>
      </c>
      <c r="H1567" s="54">
        <v>3</v>
      </c>
      <c r="I1567" s="52">
        <v>7</v>
      </c>
      <c r="J1567" s="51" t="s">
        <v>20</v>
      </c>
      <c r="K1567" s="51"/>
      <c r="L1567" s="51" t="b">
        <v>0</v>
      </c>
      <c r="M1567" s="3"/>
      <c r="N1567" s="3"/>
      <c r="O1567" s="3"/>
      <c r="P1567" s="3"/>
      <c r="Q1567" s="3"/>
      <c r="R1567" s="3"/>
      <c r="S1567" s="3"/>
      <c r="T1567" s="10" t="s">
        <v>130</v>
      </c>
      <c r="U1567" s="10" t="b">
        <v>0</v>
      </c>
      <c r="V1567" s="10" t="b">
        <v>0</v>
      </c>
      <c r="W1567" s="25"/>
      <c r="X1567" s="11"/>
      <c r="Y1567" s="26"/>
      <c r="Z1567" s="12"/>
      <c r="AA1567" s="51"/>
      <c r="AB1567" s="4"/>
      <c r="AC1567" t="str">
        <f t="shared" si="121"/>
        <v>NO</v>
      </c>
      <c r="AD1567" t="str">
        <f t="shared" si="122"/>
        <v>Material</v>
      </c>
      <c r="AE1567" t="str">
        <f t="shared" si="123"/>
        <v>+Cartridge</v>
      </c>
      <c r="AF1567" t="str">
        <f t="shared" si="124"/>
        <v>Material+Cartridge</v>
      </c>
    </row>
    <row r="1568" spans="1:32" x14ac:dyDescent="0.25">
      <c r="A1568" s="13" t="str">
        <f t="shared" si="120"/>
        <v>78436-8</v>
      </c>
      <c r="B1568" s="50">
        <v>78436</v>
      </c>
      <c r="C1568" s="51" t="s">
        <v>3015</v>
      </c>
      <c r="D1568" s="50">
        <v>8</v>
      </c>
      <c r="E1568" s="52">
        <v>1</v>
      </c>
      <c r="F1568" s="53" t="s">
        <v>19</v>
      </c>
      <c r="G1568" s="53">
        <v>43511</v>
      </c>
      <c r="H1568" s="54">
        <v>3</v>
      </c>
      <c r="I1568" s="52">
        <v>7</v>
      </c>
      <c r="J1568" s="51" t="s">
        <v>20</v>
      </c>
      <c r="K1568" s="51"/>
      <c r="L1568" s="51" t="b">
        <v>0</v>
      </c>
      <c r="M1568" s="13"/>
      <c r="N1568" s="13"/>
      <c r="O1568" s="13"/>
      <c r="P1568" s="13"/>
      <c r="Q1568" s="13"/>
      <c r="R1568" s="13"/>
      <c r="S1568" s="13"/>
      <c r="T1568" s="15" t="s">
        <v>130</v>
      </c>
      <c r="U1568" s="15" t="b">
        <v>0</v>
      </c>
      <c r="V1568" s="15" t="b">
        <v>0</v>
      </c>
      <c r="W1568" s="23"/>
      <c r="X1568" s="16"/>
      <c r="Y1568" s="24"/>
      <c r="Z1568" s="17"/>
      <c r="AA1568" s="51"/>
      <c r="AB1568" s="4"/>
      <c r="AC1568" t="str">
        <f t="shared" si="121"/>
        <v>NO</v>
      </c>
      <c r="AD1568" t="str">
        <f t="shared" si="122"/>
        <v>Material</v>
      </c>
      <c r="AE1568" t="str">
        <f t="shared" si="123"/>
        <v>+Cartridge</v>
      </c>
      <c r="AF1568" t="str">
        <f t="shared" si="124"/>
        <v>Material+Cartridge</v>
      </c>
    </row>
    <row r="1569" spans="1:32" x14ac:dyDescent="0.25">
      <c r="A1569" s="3" t="str">
        <f t="shared" si="120"/>
        <v>78436-9</v>
      </c>
      <c r="B1569" s="50">
        <v>78436</v>
      </c>
      <c r="C1569" s="51" t="s">
        <v>3015</v>
      </c>
      <c r="D1569" s="50">
        <v>9</v>
      </c>
      <c r="E1569" s="52">
        <v>1</v>
      </c>
      <c r="F1569" s="53" t="s">
        <v>19</v>
      </c>
      <c r="G1569" s="53">
        <v>43511</v>
      </c>
      <c r="H1569" s="54">
        <v>2</v>
      </c>
      <c r="I1569" s="52">
        <v>7</v>
      </c>
      <c r="J1569" s="51" t="s">
        <v>20</v>
      </c>
      <c r="K1569" s="51"/>
      <c r="L1569" s="51" t="b">
        <v>0</v>
      </c>
      <c r="M1569" s="3"/>
      <c r="N1569" s="3"/>
      <c r="O1569" s="3"/>
      <c r="P1569" s="3"/>
      <c r="Q1569" s="3"/>
      <c r="R1569" s="3"/>
      <c r="S1569" s="3"/>
      <c r="T1569" s="10" t="s">
        <v>130</v>
      </c>
      <c r="U1569" s="10" t="b">
        <v>0</v>
      </c>
      <c r="V1569" s="10" t="b">
        <v>0</v>
      </c>
      <c r="W1569" s="25"/>
      <c r="X1569" s="11"/>
      <c r="Y1569" s="26"/>
      <c r="Z1569" s="26"/>
      <c r="AA1569" s="51"/>
      <c r="AB1569" s="4"/>
      <c r="AC1569" t="str">
        <f t="shared" si="121"/>
        <v>NO</v>
      </c>
      <c r="AD1569" t="str">
        <f t="shared" si="122"/>
        <v>Material</v>
      </c>
      <c r="AE1569" t="str">
        <f t="shared" si="123"/>
        <v>+Cartridge</v>
      </c>
      <c r="AF1569" t="str">
        <f t="shared" si="124"/>
        <v>Material+Cartridge</v>
      </c>
    </row>
    <row r="1570" spans="1:32" x14ac:dyDescent="0.25">
      <c r="A1570" s="13" t="str">
        <f t="shared" si="120"/>
        <v>78442-1</v>
      </c>
      <c r="B1570" s="50">
        <v>78442</v>
      </c>
      <c r="C1570" s="51" t="s">
        <v>3350</v>
      </c>
      <c r="D1570" s="50">
        <v>1</v>
      </c>
      <c r="E1570" s="52">
        <v>1</v>
      </c>
      <c r="F1570" s="53" t="s">
        <v>18</v>
      </c>
      <c r="G1570" s="53">
        <v>43500</v>
      </c>
      <c r="H1570" s="54">
        <v>1</v>
      </c>
      <c r="I1570" s="52">
        <v>12</v>
      </c>
      <c r="J1570" s="51" t="s">
        <v>31</v>
      </c>
      <c r="K1570" s="51" t="s">
        <v>208</v>
      </c>
      <c r="L1570" s="51" t="b">
        <v>0</v>
      </c>
      <c r="M1570" s="13" t="s">
        <v>126</v>
      </c>
      <c r="N1570" s="13"/>
      <c r="O1570" s="13" t="s">
        <v>143</v>
      </c>
      <c r="P1570" s="13" t="s">
        <v>143</v>
      </c>
      <c r="Q1570" s="13" t="s">
        <v>143</v>
      </c>
      <c r="R1570" s="13"/>
      <c r="S1570" s="13" t="s">
        <v>126</v>
      </c>
      <c r="T1570" s="15" t="s">
        <v>126</v>
      </c>
      <c r="U1570" s="15" t="b">
        <v>0</v>
      </c>
      <c r="V1570" s="15" t="b">
        <v>0</v>
      </c>
      <c r="W1570" s="23"/>
      <c r="X1570" s="16">
        <v>4</v>
      </c>
      <c r="Y1570" s="24">
        <v>43500</v>
      </c>
      <c r="Z1570" s="17"/>
      <c r="AA1570" s="51"/>
      <c r="AB1570" s="4"/>
      <c r="AC1570" t="str">
        <f t="shared" si="121"/>
        <v>NO</v>
      </c>
      <c r="AD1570" t="str">
        <f t="shared" si="122"/>
        <v>Material</v>
      </c>
      <c r="AE1570" t="str">
        <f t="shared" si="123"/>
        <v/>
      </c>
      <c r="AF1570" t="str">
        <f t="shared" si="124"/>
        <v>Material</v>
      </c>
    </row>
    <row r="1571" spans="1:32" x14ac:dyDescent="0.25">
      <c r="A1571" s="3" t="str">
        <f t="shared" si="120"/>
        <v>78448-10</v>
      </c>
      <c r="B1571" s="50">
        <v>78448</v>
      </c>
      <c r="C1571" s="51" t="s">
        <v>3351</v>
      </c>
      <c r="D1571" s="50">
        <v>10</v>
      </c>
      <c r="E1571" s="52">
        <v>1</v>
      </c>
      <c r="F1571" s="53" t="s">
        <v>18</v>
      </c>
      <c r="G1571" s="53">
        <v>43504</v>
      </c>
      <c r="H1571" s="54">
        <v>1</v>
      </c>
      <c r="I1571" s="52">
        <v>1</v>
      </c>
      <c r="J1571" s="51" t="s">
        <v>20</v>
      </c>
      <c r="K1571" s="51"/>
      <c r="L1571" s="51" t="b">
        <v>0</v>
      </c>
      <c r="M1571" s="3" t="s">
        <v>126</v>
      </c>
      <c r="N1571" s="3" t="s">
        <v>126</v>
      </c>
      <c r="O1571" s="3"/>
      <c r="P1571" s="3"/>
      <c r="Q1571" s="3"/>
      <c r="R1571" s="3"/>
      <c r="S1571" s="3" t="s">
        <v>126</v>
      </c>
      <c r="T1571" s="10" t="s">
        <v>125</v>
      </c>
      <c r="U1571" s="10" t="b">
        <v>0</v>
      </c>
      <c r="V1571" s="10" t="b">
        <v>0</v>
      </c>
      <c r="W1571" s="25"/>
      <c r="X1571" s="11"/>
      <c r="Y1571" s="26"/>
      <c r="Z1571" s="12" t="s">
        <v>244</v>
      </c>
      <c r="AA1571" s="51"/>
      <c r="AB1571" s="4"/>
      <c r="AC1571" t="str">
        <f t="shared" si="121"/>
        <v>NO</v>
      </c>
      <c r="AD1571" t="str">
        <f t="shared" si="122"/>
        <v/>
      </c>
      <c r="AE1571" t="str">
        <f t="shared" si="123"/>
        <v>+Cartridge</v>
      </c>
      <c r="AF1571" t="str">
        <f t="shared" si="124"/>
        <v>+Cartridge</v>
      </c>
    </row>
    <row r="1572" spans="1:32" x14ac:dyDescent="0.25">
      <c r="A1572" s="13" t="str">
        <f t="shared" si="120"/>
        <v>78448-1</v>
      </c>
      <c r="B1572" s="50">
        <v>78448</v>
      </c>
      <c r="C1572" s="51" t="s">
        <v>3352</v>
      </c>
      <c r="D1572" s="50">
        <v>1</v>
      </c>
      <c r="E1572" s="52">
        <v>1</v>
      </c>
      <c r="F1572" s="53" t="s">
        <v>18</v>
      </c>
      <c r="G1572" s="53">
        <v>43504</v>
      </c>
      <c r="H1572" s="54">
        <v>1</v>
      </c>
      <c r="I1572" s="52">
        <v>1</v>
      </c>
      <c r="J1572" s="51" t="s">
        <v>20</v>
      </c>
      <c r="K1572" s="51"/>
      <c r="L1572" s="51" t="b">
        <v>0</v>
      </c>
      <c r="M1572" s="13" t="s">
        <v>126</v>
      </c>
      <c r="N1572" s="13" t="s">
        <v>126</v>
      </c>
      <c r="O1572" s="13"/>
      <c r="P1572" s="13"/>
      <c r="Q1572" s="13"/>
      <c r="R1572" s="13"/>
      <c r="S1572" s="13" t="s">
        <v>126</v>
      </c>
      <c r="T1572" s="15" t="s">
        <v>125</v>
      </c>
      <c r="U1572" s="15" t="b">
        <v>0</v>
      </c>
      <c r="V1572" s="15" t="b">
        <v>0</v>
      </c>
      <c r="W1572" s="23"/>
      <c r="X1572" s="16"/>
      <c r="Y1572" s="24"/>
      <c r="Z1572" s="17" t="s">
        <v>244</v>
      </c>
      <c r="AA1572" s="51"/>
      <c r="AB1572" s="4"/>
      <c r="AC1572" t="str">
        <f t="shared" si="121"/>
        <v>NO</v>
      </c>
      <c r="AD1572" t="str">
        <f t="shared" si="122"/>
        <v/>
      </c>
      <c r="AE1572" t="str">
        <f t="shared" si="123"/>
        <v>+Cartridge</v>
      </c>
      <c r="AF1572" t="str">
        <f t="shared" si="124"/>
        <v>+Cartridge</v>
      </c>
    </row>
    <row r="1573" spans="1:32" x14ac:dyDescent="0.25">
      <c r="A1573" s="3" t="str">
        <f t="shared" si="120"/>
        <v>78448-11</v>
      </c>
      <c r="B1573" s="50">
        <v>78448</v>
      </c>
      <c r="C1573" s="51" t="s">
        <v>3353</v>
      </c>
      <c r="D1573" s="50">
        <v>11</v>
      </c>
      <c r="E1573" s="52">
        <v>1</v>
      </c>
      <c r="F1573" s="53" t="s">
        <v>18</v>
      </c>
      <c r="G1573" s="53">
        <v>43504</v>
      </c>
      <c r="H1573" s="54">
        <v>1</v>
      </c>
      <c r="I1573" s="52">
        <v>1</v>
      </c>
      <c r="J1573" s="51" t="s">
        <v>20</v>
      </c>
      <c r="K1573" s="51"/>
      <c r="L1573" s="51" t="b">
        <v>0</v>
      </c>
      <c r="M1573" s="3" t="s">
        <v>126</v>
      </c>
      <c r="N1573" s="3" t="s">
        <v>126</v>
      </c>
      <c r="O1573" s="3"/>
      <c r="P1573" s="3"/>
      <c r="Q1573" s="3"/>
      <c r="R1573" s="3"/>
      <c r="S1573" s="3" t="s">
        <v>126</v>
      </c>
      <c r="T1573" s="10" t="s">
        <v>125</v>
      </c>
      <c r="U1573" s="10" t="b">
        <v>0</v>
      </c>
      <c r="V1573" s="10" t="b">
        <v>0</v>
      </c>
      <c r="W1573" s="25"/>
      <c r="X1573" s="11"/>
      <c r="Y1573" s="26"/>
      <c r="Z1573" s="12" t="s">
        <v>244</v>
      </c>
      <c r="AA1573" s="51"/>
      <c r="AB1573" s="4"/>
      <c r="AC1573" t="str">
        <f t="shared" si="121"/>
        <v>NO</v>
      </c>
      <c r="AD1573" t="str">
        <f t="shared" si="122"/>
        <v/>
      </c>
      <c r="AE1573" t="str">
        <f t="shared" si="123"/>
        <v>+Cartridge</v>
      </c>
      <c r="AF1573" t="str">
        <f t="shared" si="124"/>
        <v>+Cartridge</v>
      </c>
    </row>
    <row r="1574" spans="1:32" x14ac:dyDescent="0.25">
      <c r="A1574" s="13" t="str">
        <f t="shared" si="120"/>
        <v>78448-12</v>
      </c>
      <c r="B1574" s="50">
        <v>78448</v>
      </c>
      <c r="C1574" s="51" t="s">
        <v>3354</v>
      </c>
      <c r="D1574" s="50">
        <v>12</v>
      </c>
      <c r="E1574" s="52">
        <v>1</v>
      </c>
      <c r="F1574" s="53" t="s">
        <v>18</v>
      </c>
      <c r="G1574" s="53">
        <v>43504</v>
      </c>
      <c r="H1574" s="54">
        <v>1</v>
      </c>
      <c r="I1574" s="52">
        <v>1</v>
      </c>
      <c r="J1574" s="51" t="s">
        <v>20</v>
      </c>
      <c r="K1574" s="51"/>
      <c r="L1574" s="51" t="b">
        <v>0</v>
      </c>
      <c r="M1574" s="13" t="s">
        <v>126</v>
      </c>
      <c r="N1574" s="13" t="s">
        <v>126</v>
      </c>
      <c r="O1574" s="13"/>
      <c r="P1574" s="13"/>
      <c r="Q1574" s="13"/>
      <c r="R1574" s="13"/>
      <c r="S1574" s="13" t="s">
        <v>126</v>
      </c>
      <c r="T1574" s="15" t="s">
        <v>125</v>
      </c>
      <c r="U1574" s="15" t="b">
        <v>0</v>
      </c>
      <c r="V1574" s="15" t="b">
        <v>0</v>
      </c>
      <c r="W1574" s="23"/>
      <c r="X1574" s="16"/>
      <c r="Y1574" s="24"/>
      <c r="Z1574" s="17" t="s">
        <v>244</v>
      </c>
      <c r="AA1574" s="51"/>
      <c r="AB1574" s="4"/>
      <c r="AC1574" t="str">
        <f t="shared" si="121"/>
        <v>NO</v>
      </c>
      <c r="AD1574" t="str">
        <f t="shared" si="122"/>
        <v/>
      </c>
      <c r="AE1574" t="str">
        <f t="shared" si="123"/>
        <v>+Cartridge</v>
      </c>
      <c r="AF1574" t="str">
        <f t="shared" si="124"/>
        <v>+Cartridge</v>
      </c>
    </row>
    <row r="1575" spans="1:32" x14ac:dyDescent="0.25">
      <c r="A1575" s="3" t="str">
        <f t="shared" si="120"/>
        <v>78448-13</v>
      </c>
      <c r="B1575" s="50">
        <v>78448</v>
      </c>
      <c r="C1575" s="51" t="s">
        <v>421</v>
      </c>
      <c r="D1575" s="50">
        <v>13</v>
      </c>
      <c r="E1575" s="52">
        <v>1</v>
      </c>
      <c r="F1575" s="53" t="s">
        <v>18</v>
      </c>
      <c r="G1575" s="53">
        <v>43504</v>
      </c>
      <c r="H1575" s="54">
        <v>1</v>
      </c>
      <c r="I1575" s="52">
        <v>1</v>
      </c>
      <c r="J1575" s="51" t="s">
        <v>20</v>
      </c>
      <c r="K1575" s="51"/>
      <c r="L1575" s="51" t="b">
        <v>0</v>
      </c>
      <c r="M1575" s="3" t="s">
        <v>126</v>
      </c>
      <c r="N1575" s="3" t="s">
        <v>126</v>
      </c>
      <c r="O1575" s="3"/>
      <c r="P1575" s="3"/>
      <c r="Q1575" s="3"/>
      <c r="R1575" s="3"/>
      <c r="S1575" s="3" t="s">
        <v>126</v>
      </c>
      <c r="T1575" s="10" t="s">
        <v>125</v>
      </c>
      <c r="U1575" s="10" t="b">
        <v>0</v>
      </c>
      <c r="V1575" s="10" t="b">
        <v>0</v>
      </c>
      <c r="W1575" s="25"/>
      <c r="X1575" s="11"/>
      <c r="Y1575" s="26"/>
      <c r="Z1575" s="12" t="s">
        <v>244</v>
      </c>
      <c r="AA1575" s="51"/>
      <c r="AB1575" s="4"/>
      <c r="AC1575" t="str">
        <f t="shared" si="121"/>
        <v>NO</v>
      </c>
      <c r="AD1575" t="str">
        <f t="shared" si="122"/>
        <v/>
      </c>
      <c r="AE1575" t="str">
        <f t="shared" si="123"/>
        <v>+Cartridge</v>
      </c>
      <c r="AF1575" t="str">
        <f t="shared" si="124"/>
        <v>+Cartridge</v>
      </c>
    </row>
    <row r="1576" spans="1:32" x14ac:dyDescent="0.25">
      <c r="A1576" s="13" t="str">
        <f t="shared" si="120"/>
        <v>78448-14</v>
      </c>
      <c r="B1576" s="50">
        <v>78448</v>
      </c>
      <c r="C1576" s="51" t="s">
        <v>3355</v>
      </c>
      <c r="D1576" s="50">
        <v>14</v>
      </c>
      <c r="E1576" s="52">
        <v>1</v>
      </c>
      <c r="F1576" s="53" t="s">
        <v>18</v>
      </c>
      <c r="G1576" s="53">
        <v>43504</v>
      </c>
      <c r="H1576" s="54">
        <v>1</v>
      </c>
      <c r="I1576" s="52">
        <v>1</v>
      </c>
      <c r="J1576" s="51" t="s">
        <v>20</v>
      </c>
      <c r="K1576" s="51" t="s">
        <v>208</v>
      </c>
      <c r="L1576" s="51" t="b">
        <v>0</v>
      </c>
      <c r="M1576" s="13" t="s">
        <v>126</v>
      </c>
      <c r="N1576" s="13"/>
      <c r="O1576" s="13"/>
      <c r="P1576" s="13"/>
      <c r="Q1576" s="13" t="s">
        <v>125</v>
      </c>
      <c r="R1576" s="13"/>
      <c r="S1576" s="13" t="s">
        <v>126</v>
      </c>
      <c r="T1576" s="15" t="s">
        <v>126</v>
      </c>
      <c r="U1576" s="15" t="b">
        <v>0</v>
      </c>
      <c r="V1576" s="15" t="b">
        <v>0</v>
      </c>
      <c r="W1576" s="23"/>
      <c r="X1576" s="16"/>
      <c r="Y1576" s="24">
        <v>43496</v>
      </c>
      <c r="Z1576" s="17" t="s">
        <v>244</v>
      </c>
      <c r="AA1576" s="51"/>
      <c r="AB1576" s="4"/>
      <c r="AC1576" t="str">
        <f t="shared" si="121"/>
        <v>NO</v>
      </c>
      <c r="AD1576" t="str">
        <f t="shared" si="122"/>
        <v>Material</v>
      </c>
      <c r="AE1576" t="str">
        <f t="shared" si="123"/>
        <v/>
      </c>
      <c r="AF1576" t="str">
        <f t="shared" si="124"/>
        <v>Material</v>
      </c>
    </row>
    <row r="1577" spans="1:32" x14ac:dyDescent="0.25">
      <c r="A1577" s="3" t="str">
        <f t="shared" si="120"/>
        <v>78448-15</v>
      </c>
      <c r="B1577" s="50">
        <v>78448</v>
      </c>
      <c r="C1577" s="51" t="s">
        <v>3355</v>
      </c>
      <c r="D1577" s="50">
        <v>15</v>
      </c>
      <c r="E1577" s="52">
        <v>1</v>
      </c>
      <c r="F1577" s="53" t="s">
        <v>18</v>
      </c>
      <c r="G1577" s="53">
        <v>43504</v>
      </c>
      <c r="H1577" s="54">
        <v>1</v>
      </c>
      <c r="I1577" s="52">
        <v>1</v>
      </c>
      <c r="J1577" s="51" t="s">
        <v>20</v>
      </c>
      <c r="K1577" s="51" t="s">
        <v>185</v>
      </c>
      <c r="L1577" s="51" t="b">
        <v>1</v>
      </c>
      <c r="M1577" s="3" t="s">
        <v>126</v>
      </c>
      <c r="N1577" s="3" t="s">
        <v>126</v>
      </c>
      <c r="O1577" s="3"/>
      <c r="P1577" s="3"/>
      <c r="Q1577" s="3" t="s">
        <v>125</v>
      </c>
      <c r="R1577" s="3"/>
      <c r="S1577" s="3" t="s">
        <v>126</v>
      </c>
      <c r="T1577" s="10" t="s">
        <v>126</v>
      </c>
      <c r="U1577" s="10" t="b">
        <v>0</v>
      </c>
      <c r="V1577" s="10" t="b">
        <v>0</v>
      </c>
      <c r="W1577" s="25"/>
      <c r="X1577" s="11"/>
      <c r="Y1577" s="26">
        <v>43496</v>
      </c>
      <c r="Z1577" s="12" t="s">
        <v>244</v>
      </c>
      <c r="AA1577" s="51"/>
      <c r="AB1577" s="4"/>
      <c r="AC1577" t="str">
        <f t="shared" si="121"/>
        <v>NO</v>
      </c>
      <c r="AD1577" t="str">
        <f t="shared" si="122"/>
        <v/>
      </c>
      <c r="AE1577" t="str">
        <f t="shared" si="123"/>
        <v/>
      </c>
      <c r="AF1577" t="str">
        <f t="shared" si="124"/>
        <v/>
      </c>
    </row>
    <row r="1578" spans="1:32" x14ac:dyDescent="0.25">
      <c r="A1578" s="13" t="str">
        <f t="shared" si="120"/>
        <v>78448-16</v>
      </c>
      <c r="B1578" s="50">
        <v>78448</v>
      </c>
      <c r="C1578" s="51" t="s">
        <v>3356</v>
      </c>
      <c r="D1578" s="50">
        <v>16</v>
      </c>
      <c r="E1578" s="52">
        <v>1</v>
      </c>
      <c r="F1578" s="53" t="s">
        <v>18</v>
      </c>
      <c r="G1578" s="53">
        <v>43504</v>
      </c>
      <c r="H1578" s="54">
        <v>8</v>
      </c>
      <c r="I1578" s="52">
        <v>1</v>
      </c>
      <c r="J1578" s="51" t="s">
        <v>20</v>
      </c>
      <c r="K1578" s="51"/>
      <c r="L1578" s="51" t="b">
        <v>0</v>
      </c>
      <c r="M1578" s="13" t="s">
        <v>126</v>
      </c>
      <c r="N1578" s="13" t="s">
        <v>126</v>
      </c>
      <c r="O1578" s="13"/>
      <c r="P1578" s="13"/>
      <c r="Q1578" s="13"/>
      <c r="R1578" s="13"/>
      <c r="S1578" s="13" t="s">
        <v>126</v>
      </c>
      <c r="T1578" s="15" t="s">
        <v>125</v>
      </c>
      <c r="U1578" s="15" t="b">
        <v>0</v>
      </c>
      <c r="V1578" s="15" t="b">
        <v>0</v>
      </c>
      <c r="W1578" s="23"/>
      <c r="X1578" s="16"/>
      <c r="Y1578" s="24"/>
      <c r="Z1578" s="17" t="s">
        <v>244</v>
      </c>
      <c r="AA1578" s="51"/>
      <c r="AB1578" s="4"/>
      <c r="AC1578" t="str">
        <f t="shared" si="121"/>
        <v>NO</v>
      </c>
      <c r="AD1578" t="str">
        <f t="shared" si="122"/>
        <v/>
      </c>
      <c r="AE1578" t="str">
        <f t="shared" si="123"/>
        <v>+Cartridge</v>
      </c>
      <c r="AF1578" t="str">
        <f t="shared" si="124"/>
        <v>+Cartridge</v>
      </c>
    </row>
    <row r="1579" spans="1:32" x14ac:dyDescent="0.25">
      <c r="A1579" s="3" t="str">
        <f t="shared" si="120"/>
        <v>78448-17</v>
      </c>
      <c r="B1579" s="50">
        <v>78448</v>
      </c>
      <c r="C1579" s="51" t="s">
        <v>3354</v>
      </c>
      <c r="D1579" s="50">
        <v>17</v>
      </c>
      <c r="E1579" s="52">
        <v>1</v>
      </c>
      <c r="F1579" s="53" t="s">
        <v>18</v>
      </c>
      <c r="G1579" s="53">
        <v>43504</v>
      </c>
      <c r="H1579" s="54">
        <v>1</v>
      </c>
      <c r="I1579" s="52">
        <v>1</v>
      </c>
      <c r="J1579" s="51" t="s">
        <v>20</v>
      </c>
      <c r="K1579" s="51"/>
      <c r="L1579" s="51" t="b">
        <v>0</v>
      </c>
      <c r="M1579" s="3" t="s">
        <v>126</v>
      </c>
      <c r="N1579" s="3" t="s">
        <v>126</v>
      </c>
      <c r="O1579" s="3"/>
      <c r="P1579" s="3"/>
      <c r="Q1579" s="3"/>
      <c r="R1579" s="3"/>
      <c r="S1579" s="3" t="s">
        <v>126</v>
      </c>
      <c r="T1579" s="10" t="s">
        <v>125</v>
      </c>
      <c r="U1579" s="10" t="b">
        <v>0</v>
      </c>
      <c r="V1579" s="10" t="b">
        <v>0</v>
      </c>
      <c r="W1579" s="25"/>
      <c r="X1579" s="11"/>
      <c r="Y1579" s="26"/>
      <c r="Z1579" s="12" t="s">
        <v>244</v>
      </c>
      <c r="AA1579" s="51"/>
      <c r="AB1579" s="4"/>
      <c r="AC1579" t="str">
        <f t="shared" si="121"/>
        <v>NO</v>
      </c>
      <c r="AD1579" t="str">
        <f t="shared" si="122"/>
        <v/>
      </c>
      <c r="AE1579" t="str">
        <f t="shared" si="123"/>
        <v>+Cartridge</v>
      </c>
      <c r="AF1579" t="str">
        <f t="shared" si="124"/>
        <v>+Cartridge</v>
      </c>
    </row>
    <row r="1580" spans="1:32" x14ac:dyDescent="0.25">
      <c r="A1580" s="13" t="str">
        <f t="shared" si="120"/>
        <v>78448-18</v>
      </c>
      <c r="B1580" s="50">
        <v>78448</v>
      </c>
      <c r="C1580" s="51" t="s">
        <v>3353</v>
      </c>
      <c r="D1580" s="50">
        <v>18</v>
      </c>
      <c r="E1580" s="52">
        <v>1</v>
      </c>
      <c r="F1580" s="53" t="s">
        <v>18</v>
      </c>
      <c r="G1580" s="53">
        <v>43504</v>
      </c>
      <c r="H1580" s="54">
        <v>1</v>
      </c>
      <c r="I1580" s="52">
        <v>1</v>
      </c>
      <c r="J1580" s="51" t="s">
        <v>20</v>
      </c>
      <c r="K1580" s="51"/>
      <c r="L1580" s="51" t="b">
        <v>0</v>
      </c>
      <c r="M1580" s="13" t="s">
        <v>126</v>
      </c>
      <c r="N1580" s="13" t="s">
        <v>126</v>
      </c>
      <c r="O1580" s="13"/>
      <c r="P1580" s="13"/>
      <c r="Q1580" s="13"/>
      <c r="R1580" s="13"/>
      <c r="S1580" s="13" t="s">
        <v>126</v>
      </c>
      <c r="T1580" s="15" t="s">
        <v>125</v>
      </c>
      <c r="U1580" s="15" t="b">
        <v>0</v>
      </c>
      <c r="V1580" s="15" t="b">
        <v>0</v>
      </c>
      <c r="W1580" s="23"/>
      <c r="X1580" s="16"/>
      <c r="Y1580" s="24"/>
      <c r="Z1580" s="17" t="s">
        <v>244</v>
      </c>
      <c r="AA1580" s="51"/>
      <c r="AB1580" s="4"/>
      <c r="AC1580" t="str">
        <f t="shared" si="121"/>
        <v>NO</v>
      </c>
      <c r="AD1580" t="str">
        <f t="shared" si="122"/>
        <v/>
      </c>
      <c r="AE1580" t="str">
        <f t="shared" si="123"/>
        <v>+Cartridge</v>
      </c>
      <c r="AF1580" t="str">
        <f t="shared" si="124"/>
        <v>+Cartridge</v>
      </c>
    </row>
    <row r="1581" spans="1:32" x14ac:dyDescent="0.25">
      <c r="A1581" s="3" t="str">
        <f t="shared" si="120"/>
        <v>78448-19</v>
      </c>
      <c r="B1581" s="50">
        <v>78448</v>
      </c>
      <c r="C1581" s="51" t="s">
        <v>3357</v>
      </c>
      <c r="D1581" s="50">
        <v>19</v>
      </c>
      <c r="E1581" s="52">
        <v>1</v>
      </c>
      <c r="F1581" s="53" t="s">
        <v>18</v>
      </c>
      <c r="G1581" s="53">
        <v>43504</v>
      </c>
      <c r="H1581" s="54">
        <v>1</v>
      </c>
      <c r="I1581" s="52">
        <v>1</v>
      </c>
      <c r="J1581" s="51" t="s">
        <v>20</v>
      </c>
      <c r="K1581" s="51"/>
      <c r="L1581" s="51" t="b">
        <v>0</v>
      </c>
      <c r="M1581" s="3" t="s">
        <v>126</v>
      </c>
      <c r="N1581" s="3" t="s">
        <v>126</v>
      </c>
      <c r="O1581" s="3"/>
      <c r="P1581" s="3"/>
      <c r="Q1581" s="3"/>
      <c r="R1581" s="3"/>
      <c r="S1581" s="3" t="s">
        <v>126</v>
      </c>
      <c r="T1581" s="10" t="s">
        <v>125</v>
      </c>
      <c r="U1581" s="10" t="b">
        <v>0</v>
      </c>
      <c r="V1581" s="10" t="b">
        <v>0</v>
      </c>
      <c r="W1581" s="25"/>
      <c r="X1581" s="11"/>
      <c r="Y1581" s="26"/>
      <c r="Z1581" s="12" t="s">
        <v>244</v>
      </c>
      <c r="AA1581" s="51"/>
      <c r="AB1581" s="4"/>
      <c r="AC1581" t="str">
        <f t="shared" si="121"/>
        <v>NO</v>
      </c>
      <c r="AD1581" t="str">
        <f t="shared" si="122"/>
        <v/>
      </c>
      <c r="AE1581" t="str">
        <f t="shared" si="123"/>
        <v>+Cartridge</v>
      </c>
      <c r="AF1581" t="str">
        <f t="shared" si="124"/>
        <v>+Cartridge</v>
      </c>
    </row>
    <row r="1582" spans="1:32" x14ac:dyDescent="0.25">
      <c r="A1582" s="13" t="str">
        <f t="shared" si="120"/>
        <v>78448-20</v>
      </c>
      <c r="B1582" s="50">
        <v>78448</v>
      </c>
      <c r="C1582" s="51" t="s">
        <v>3352</v>
      </c>
      <c r="D1582" s="50">
        <v>20</v>
      </c>
      <c r="E1582" s="52">
        <v>1</v>
      </c>
      <c r="F1582" s="53" t="s">
        <v>18</v>
      </c>
      <c r="G1582" s="53">
        <v>43504</v>
      </c>
      <c r="H1582" s="54">
        <v>1</v>
      </c>
      <c r="I1582" s="52">
        <v>1</v>
      </c>
      <c r="J1582" s="51" t="s">
        <v>20</v>
      </c>
      <c r="K1582" s="51"/>
      <c r="L1582" s="51" t="b">
        <v>0</v>
      </c>
      <c r="M1582" s="13" t="s">
        <v>126</v>
      </c>
      <c r="N1582" s="13" t="s">
        <v>126</v>
      </c>
      <c r="O1582" s="13"/>
      <c r="P1582" s="13"/>
      <c r="Q1582" s="13"/>
      <c r="R1582" s="13"/>
      <c r="S1582" s="13" t="s">
        <v>126</v>
      </c>
      <c r="T1582" s="15" t="s">
        <v>125</v>
      </c>
      <c r="U1582" s="15" t="b">
        <v>0</v>
      </c>
      <c r="V1582" s="15" t="b">
        <v>0</v>
      </c>
      <c r="W1582" s="23"/>
      <c r="X1582" s="16"/>
      <c r="Y1582" s="24"/>
      <c r="Z1582" s="17" t="s">
        <v>244</v>
      </c>
      <c r="AA1582" s="51"/>
      <c r="AB1582" s="4"/>
      <c r="AC1582" t="str">
        <f t="shared" si="121"/>
        <v>NO</v>
      </c>
      <c r="AD1582" t="str">
        <f t="shared" si="122"/>
        <v/>
      </c>
      <c r="AE1582" t="str">
        <f t="shared" si="123"/>
        <v>+Cartridge</v>
      </c>
      <c r="AF1582" t="str">
        <f t="shared" si="124"/>
        <v>+Cartridge</v>
      </c>
    </row>
    <row r="1583" spans="1:32" x14ac:dyDescent="0.25">
      <c r="A1583" s="3" t="str">
        <f t="shared" si="120"/>
        <v>78448-2</v>
      </c>
      <c r="B1583" s="50">
        <v>78448</v>
      </c>
      <c r="C1583" s="51" t="s">
        <v>3357</v>
      </c>
      <c r="D1583" s="50">
        <v>2</v>
      </c>
      <c r="E1583" s="52">
        <v>1</v>
      </c>
      <c r="F1583" s="53" t="s">
        <v>18</v>
      </c>
      <c r="G1583" s="53">
        <v>43504</v>
      </c>
      <c r="H1583" s="54">
        <v>1</v>
      </c>
      <c r="I1583" s="52">
        <v>1</v>
      </c>
      <c r="J1583" s="51" t="s">
        <v>20</v>
      </c>
      <c r="K1583" s="51"/>
      <c r="L1583" s="51" t="b">
        <v>0</v>
      </c>
      <c r="M1583" s="3" t="s">
        <v>125</v>
      </c>
      <c r="N1583" s="3" t="s">
        <v>126</v>
      </c>
      <c r="O1583" s="3"/>
      <c r="P1583" s="3"/>
      <c r="Q1583" s="3"/>
      <c r="R1583" s="3"/>
      <c r="S1583" s="3" t="s">
        <v>126</v>
      </c>
      <c r="T1583" s="10" t="s">
        <v>125</v>
      </c>
      <c r="U1583" s="10" t="b">
        <v>0</v>
      </c>
      <c r="V1583" s="10" t="b">
        <v>0</v>
      </c>
      <c r="W1583" s="25"/>
      <c r="X1583" s="11"/>
      <c r="Y1583" s="26"/>
      <c r="Z1583" s="12" t="s">
        <v>244</v>
      </c>
      <c r="AA1583" s="51"/>
      <c r="AB1583" s="4"/>
      <c r="AC1583" t="str">
        <f t="shared" si="121"/>
        <v>NO</v>
      </c>
      <c r="AD1583" t="str">
        <f t="shared" si="122"/>
        <v/>
      </c>
      <c r="AE1583" t="str">
        <f t="shared" si="123"/>
        <v>+Cartridge</v>
      </c>
      <c r="AF1583" t="str">
        <f t="shared" si="124"/>
        <v>+Cartridge</v>
      </c>
    </row>
    <row r="1584" spans="1:32" x14ac:dyDescent="0.25">
      <c r="A1584" s="13" t="str">
        <f t="shared" si="120"/>
        <v>78448-3</v>
      </c>
      <c r="B1584" s="50">
        <v>78448</v>
      </c>
      <c r="C1584" s="51" t="s">
        <v>3202</v>
      </c>
      <c r="D1584" s="50">
        <v>3</v>
      </c>
      <c r="E1584" s="52">
        <v>1</v>
      </c>
      <c r="F1584" s="53" t="s">
        <v>18</v>
      </c>
      <c r="G1584" s="53">
        <v>43504</v>
      </c>
      <c r="H1584" s="54">
        <v>1</v>
      </c>
      <c r="I1584" s="52">
        <v>1</v>
      </c>
      <c r="J1584" s="51" t="s">
        <v>20</v>
      </c>
      <c r="K1584" s="51"/>
      <c r="L1584" s="51" t="b">
        <v>0</v>
      </c>
      <c r="M1584" s="13" t="s">
        <v>126</v>
      </c>
      <c r="N1584" s="13" t="s">
        <v>126</v>
      </c>
      <c r="O1584" s="13"/>
      <c r="P1584" s="13"/>
      <c r="Q1584" s="13"/>
      <c r="R1584" s="13"/>
      <c r="S1584" s="13" t="s">
        <v>126</v>
      </c>
      <c r="T1584" s="15" t="s">
        <v>125</v>
      </c>
      <c r="U1584" s="15" t="b">
        <v>0</v>
      </c>
      <c r="V1584" s="15" t="b">
        <v>0</v>
      </c>
      <c r="W1584" s="23"/>
      <c r="X1584" s="16"/>
      <c r="Y1584" s="24"/>
      <c r="Z1584" s="17" t="s">
        <v>244</v>
      </c>
      <c r="AA1584" s="51"/>
      <c r="AB1584" s="4"/>
      <c r="AC1584" t="str">
        <f t="shared" si="121"/>
        <v>NO</v>
      </c>
      <c r="AD1584" t="str">
        <f t="shared" si="122"/>
        <v/>
      </c>
      <c r="AE1584" t="str">
        <f t="shared" si="123"/>
        <v>+Cartridge</v>
      </c>
      <c r="AF1584" t="str">
        <f t="shared" si="124"/>
        <v>+Cartridge</v>
      </c>
    </row>
    <row r="1585" spans="1:32" x14ac:dyDescent="0.25">
      <c r="A1585" s="3" t="str">
        <f t="shared" si="120"/>
        <v>78448-4</v>
      </c>
      <c r="B1585" s="50">
        <v>78448</v>
      </c>
      <c r="C1585" s="51" t="s">
        <v>3358</v>
      </c>
      <c r="D1585" s="50">
        <v>4</v>
      </c>
      <c r="E1585" s="52">
        <v>1</v>
      </c>
      <c r="F1585" s="53" t="s">
        <v>18</v>
      </c>
      <c r="G1585" s="53">
        <v>43504</v>
      </c>
      <c r="H1585" s="54">
        <v>1</v>
      </c>
      <c r="I1585" s="52">
        <v>1</v>
      </c>
      <c r="J1585" s="51" t="s">
        <v>20</v>
      </c>
      <c r="K1585" s="51"/>
      <c r="L1585" s="51" t="b">
        <v>0</v>
      </c>
      <c r="M1585" s="3" t="s">
        <v>126</v>
      </c>
      <c r="N1585" s="3" t="s">
        <v>126</v>
      </c>
      <c r="O1585" s="3"/>
      <c r="P1585" s="3"/>
      <c r="Q1585" s="3"/>
      <c r="R1585" s="3"/>
      <c r="S1585" s="3" t="s">
        <v>126</v>
      </c>
      <c r="T1585" s="10" t="s">
        <v>126</v>
      </c>
      <c r="U1585" s="10" t="b">
        <v>0</v>
      </c>
      <c r="V1585" s="10" t="b">
        <v>0</v>
      </c>
      <c r="W1585" s="25"/>
      <c r="X1585" s="11"/>
      <c r="Y1585" s="26"/>
      <c r="Z1585" s="12" t="s">
        <v>244</v>
      </c>
      <c r="AA1585" s="51"/>
      <c r="AB1585" s="4"/>
      <c r="AC1585" t="str">
        <f t="shared" si="121"/>
        <v>NO</v>
      </c>
      <c r="AD1585" t="str">
        <f t="shared" si="122"/>
        <v/>
      </c>
      <c r="AE1585" t="str">
        <f t="shared" si="123"/>
        <v>+Cartridge</v>
      </c>
      <c r="AF1585" t="str">
        <f t="shared" si="124"/>
        <v>+Cartridge</v>
      </c>
    </row>
    <row r="1586" spans="1:32" x14ac:dyDescent="0.25">
      <c r="A1586" s="13" t="str">
        <f t="shared" si="120"/>
        <v>78448-5</v>
      </c>
      <c r="B1586" s="50">
        <v>78448</v>
      </c>
      <c r="C1586" s="51" t="s">
        <v>3359</v>
      </c>
      <c r="D1586" s="50">
        <v>5</v>
      </c>
      <c r="E1586" s="52">
        <v>1</v>
      </c>
      <c r="F1586" s="53" t="s">
        <v>18</v>
      </c>
      <c r="G1586" s="53">
        <v>43504</v>
      </c>
      <c r="H1586" s="54">
        <v>2</v>
      </c>
      <c r="I1586" s="52">
        <v>1</v>
      </c>
      <c r="J1586" s="51" t="s">
        <v>20</v>
      </c>
      <c r="K1586" s="51"/>
      <c r="L1586" s="51" t="b">
        <v>0</v>
      </c>
      <c r="M1586" s="13" t="s">
        <v>126</v>
      </c>
      <c r="N1586" s="13" t="s">
        <v>126</v>
      </c>
      <c r="O1586" s="13"/>
      <c r="P1586" s="13"/>
      <c r="Q1586" s="13"/>
      <c r="R1586" s="13"/>
      <c r="S1586" s="13" t="s">
        <v>126</v>
      </c>
      <c r="T1586" s="15" t="s">
        <v>126</v>
      </c>
      <c r="U1586" s="15" t="b">
        <v>0</v>
      </c>
      <c r="V1586" s="15" t="b">
        <v>0</v>
      </c>
      <c r="W1586" s="23"/>
      <c r="X1586" s="16"/>
      <c r="Y1586" s="24"/>
      <c r="Z1586" s="17" t="s">
        <v>244</v>
      </c>
      <c r="AA1586" s="51"/>
      <c r="AB1586" s="4"/>
      <c r="AC1586" t="str">
        <f t="shared" si="121"/>
        <v>NO</v>
      </c>
      <c r="AD1586" t="str">
        <f t="shared" si="122"/>
        <v/>
      </c>
      <c r="AE1586" t="str">
        <f t="shared" si="123"/>
        <v>+Cartridge</v>
      </c>
      <c r="AF1586" t="str">
        <f t="shared" si="124"/>
        <v>+Cartridge</v>
      </c>
    </row>
    <row r="1587" spans="1:32" x14ac:dyDescent="0.25">
      <c r="A1587" s="3" t="str">
        <f t="shared" si="120"/>
        <v>78448-6</v>
      </c>
      <c r="B1587" s="50">
        <v>78448</v>
      </c>
      <c r="C1587" s="51" t="s">
        <v>3358</v>
      </c>
      <c r="D1587" s="50">
        <v>6</v>
      </c>
      <c r="E1587" s="52">
        <v>1</v>
      </c>
      <c r="F1587" s="53" t="s">
        <v>18</v>
      </c>
      <c r="G1587" s="53">
        <v>43504</v>
      </c>
      <c r="H1587" s="54">
        <v>1</v>
      </c>
      <c r="I1587" s="52">
        <v>1</v>
      </c>
      <c r="J1587" s="51" t="s">
        <v>20</v>
      </c>
      <c r="K1587" s="51"/>
      <c r="L1587" s="51" t="b">
        <v>0</v>
      </c>
      <c r="M1587" s="3" t="s">
        <v>126</v>
      </c>
      <c r="N1587" s="3" t="s">
        <v>126</v>
      </c>
      <c r="O1587" s="3"/>
      <c r="P1587" s="3"/>
      <c r="Q1587" s="3"/>
      <c r="R1587" s="3"/>
      <c r="S1587" s="3" t="s">
        <v>126</v>
      </c>
      <c r="T1587" s="10" t="s">
        <v>126</v>
      </c>
      <c r="U1587" s="10" t="b">
        <v>0</v>
      </c>
      <c r="V1587" s="10" t="b">
        <v>0</v>
      </c>
      <c r="W1587" s="25"/>
      <c r="X1587" s="11"/>
      <c r="Y1587" s="26"/>
      <c r="Z1587" s="12" t="s">
        <v>244</v>
      </c>
      <c r="AA1587" s="51"/>
      <c r="AB1587" s="4"/>
      <c r="AC1587" t="str">
        <f t="shared" si="121"/>
        <v>NO</v>
      </c>
      <c r="AD1587" t="str">
        <f t="shared" si="122"/>
        <v/>
      </c>
      <c r="AE1587" t="str">
        <f t="shared" si="123"/>
        <v>+Cartridge</v>
      </c>
      <c r="AF1587" t="str">
        <f t="shared" si="124"/>
        <v>+Cartridge</v>
      </c>
    </row>
    <row r="1588" spans="1:32" x14ac:dyDescent="0.25">
      <c r="A1588" s="13" t="str">
        <f t="shared" si="120"/>
        <v>78448-7</v>
      </c>
      <c r="B1588" s="50">
        <v>78448</v>
      </c>
      <c r="C1588" s="51" t="s">
        <v>3359</v>
      </c>
      <c r="D1588" s="50">
        <v>7</v>
      </c>
      <c r="E1588" s="52">
        <v>1</v>
      </c>
      <c r="F1588" s="53" t="s">
        <v>18</v>
      </c>
      <c r="G1588" s="53">
        <v>43504</v>
      </c>
      <c r="H1588" s="54">
        <v>2</v>
      </c>
      <c r="I1588" s="52">
        <v>1</v>
      </c>
      <c r="J1588" s="51" t="s">
        <v>20</v>
      </c>
      <c r="K1588" s="51"/>
      <c r="L1588" s="51" t="b">
        <v>0</v>
      </c>
      <c r="M1588" s="13" t="s">
        <v>126</v>
      </c>
      <c r="N1588" s="13" t="s">
        <v>126</v>
      </c>
      <c r="O1588" s="13"/>
      <c r="P1588" s="13"/>
      <c r="Q1588" s="13"/>
      <c r="R1588" s="13"/>
      <c r="S1588" s="13" t="s">
        <v>126</v>
      </c>
      <c r="T1588" s="15" t="s">
        <v>126</v>
      </c>
      <c r="U1588" s="15" t="b">
        <v>0</v>
      </c>
      <c r="V1588" s="15" t="b">
        <v>0</v>
      </c>
      <c r="W1588" s="23"/>
      <c r="X1588" s="16"/>
      <c r="Y1588" s="24"/>
      <c r="Z1588" s="17" t="s">
        <v>244</v>
      </c>
      <c r="AA1588" s="51"/>
      <c r="AB1588" s="4"/>
      <c r="AC1588" t="str">
        <f t="shared" si="121"/>
        <v>NO</v>
      </c>
      <c r="AD1588" t="str">
        <f t="shared" si="122"/>
        <v/>
      </c>
      <c r="AE1588" t="str">
        <f t="shared" si="123"/>
        <v>+Cartridge</v>
      </c>
      <c r="AF1588" t="str">
        <f t="shared" si="124"/>
        <v>+Cartridge</v>
      </c>
    </row>
    <row r="1589" spans="1:32" x14ac:dyDescent="0.25">
      <c r="A1589" s="3" t="str">
        <f t="shared" si="120"/>
        <v>78448-8</v>
      </c>
      <c r="B1589" s="50">
        <v>78448</v>
      </c>
      <c r="C1589" s="51" t="s">
        <v>3360</v>
      </c>
      <c r="D1589" s="50">
        <v>8</v>
      </c>
      <c r="E1589" s="52">
        <v>1</v>
      </c>
      <c r="F1589" s="53" t="s">
        <v>18</v>
      </c>
      <c r="G1589" s="53">
        <v>43504</v>
      </c>
      <c r="H1589" s="54">
        <v>8</v>
      </c>
      <c r="I1589" s="52">
        <v>1</v>
      </c>
      <c r="J1589" s="51" t="s">
        <v>20</v>
      </c>
      <c r="K1589" s="51"/>
      <c r="L1589" s="51" t="b">
        <v>0</v>
      </c>
      <c r="M1589" s="3" t="s">
        <v>126</v>
      </c>
      <c r="N1589" s="3" t="s">
        <v>126</v>
      </c>
      <c r="O1589" s="3"/>
      <c r="P1589" s="3"/>
      <c r="Q1589" s="3"/>
      <c r="R1589" s="3"/>
      <c r="S1589" s="3" t="s">
        <v>126</v>
      </c>
      <c r="T1589" s="10" t="s">
        <v>125</v>
      </c>
      <c r="U1589" s="10" t="b">
        <v>0</v>
      </c>
      <c r="V1589" s="10" t="b">
        <v>0</v>
      </c>
      <c r="W1589" s="25"/>
      <c r="X1589" s="11"/>
      <c r="Y1589" s="26"/>
      <c r="Z1589" s="26" t="s">
        <v>244</v>
      </c>
      <c r="AA1589" s="51"/>
      <c r="AB1589" s="4"/>
      <c r="AC1589" t="str">
        <f t="shared" si="121"/>
        <v>NO</v>
      </c>
      <c r="AD1589" t="str">
        <f t="shared" si="122"/>
        <v/>
      </c>
      <c r="AE1589" t="str">
        <f t="shared" si="123"/>
        <v>+Cartridge</v>
      </c>
      <c r="AF1589" t="str">
        <f t="shared" si="124"/>
        <v>+Cartridge</v>
      </c>
    </row>
    <row r="1590" spans="1:32" x14ac:dyDescent="0.25">
      <c r="A1590" s="13" t="str">
        <f t="shared" si="120"/>
        <v>78448-9</v>
      </c>
      <c r="B1590" s="50">
        <v>78448</v>
      </c>
      <c r="C1590" s="51" t="s">
        <v>3361</v>
      </c>
      <c r="D1590" s="50">
        <v>9</v>
      </c>
      <c r="E1590" s="52">
        <v>1</v>
      </c>
      <c r="F1590" s="53" t="s">
        <v>18</v>
      </c>
      <c r="G1590" s="53">
        <v>43504</v>
      </c>
      <c r="H1590" s="54">
        <v>8</v>
      </c>
      <c r="I1590" s="52">
        <v>1</v>
      </c>
      <c r="J1590" s="51" t="s">
        <v>20</v>
      </c>
      <c r="K1590" s="51"/>
      <c r="L1590" s="51" t="b">
        <v>0</v>
      </c>
      <c r="M1590" s="13" t="s">
        <v>126</v>
      </c>
      <c r="N1590" s="13" t="s">
        <v>126</v>
      </c>
      <c r="O1590" s="13"/>
      <c r="P1590" s="13"/>
      <c r="Q1590" s="13"/>
      <c r="R1590" s="13"/>
      <c r="S1590" s="13" t="s">
        <v>126</v>
      </c>
      <c r="T1590" s="15" t="s">
        <v>125</v>
      </c>
      <c r="U1590" s="15" t="b">
        <v>0</v>
      </c>
      <c r="V1590" s="15" t="b">
        <v>0</v>
      </c>
      <c r="W1590" s="23"/>
      <c r="X1590" s="16"/>
      <c r="Y1590" s="24"/>
      <c r="Z1590" s="24" t="s">
        <v>244</v>
      </c>
      <c r="AA1590" s="51"/>
      <c r="AB1590" s="4"/>
      <c r="AC1590" t="str">
        <f t="shared" si="121"/>
        <v>NO</v>
      </c>
      <c r="AD1590" t="str">
        <f t="shared" si="122"/>
        <v/>
      </c>
      <c r="AE1590" t="str">
        <f t="shared" si="123"/>
        <v>+Cartridge</v>
      </c>
      <c r="AF1590" t="str">
        <f t="shared" si="124"/>
        <v>+Cartridge</v>
      </c>
    </row>
    <row r="1591" spans="1:32" x14ac:dyDescent="0.25">
      <c r="A1591" s="3" t="str">
        <f t="shared" si="120"/>
        <v>78469-1</v>
      </c>
      <c r="B1591" s="50">
        <v>78469</v>
      </c>
      <c r="C1591" s="51" t="s">
        <v>3362</v>
      </c>
      <c r="D1591" s="50">
        <v>1</v>
      </c>
      <c r="E1591" s="52">
        <v>1</v>
      </c>
      <c r="F1591" s="53" t="s">
        <v>18</v>
      </c>
      <c r="G1591" s="53">
        <v>43508</v>
      </c>
      <c r="H1591" s="54">
        <v>1</v>
      </c>
      <c r="I1591" s="52">
        <v>12</v>
      </c>
      <c r="J1591" s="51" t="s">
        <v>20</v>
      </c>
      <c r="K1591" s="51"/>
      <c r="L1591" s="51" t="b">
        <v>0</v>
      </c>
      <c r="M1591" s="3" t="s">
        <v>126</v>
      </c>
      <c r="N1591" s="3"/>
      <c r="O1591" s="3"/>
      <c r="P1591" s="3" t="s">
        <v>143</v>
      </c>
      <c r="Q1591" s="3"/>
      <c r="R1591" s="3"/>
      <c r="S1591" s="3" t="s">
        <v>126</v>
      </c>
      <c r="T1591" s="10" t="s">
        <v>125</v>
      </c>
      <c r="U1591" s="10" t="b">
        <v>0</v>
      </c>
      <c r="V1591" s="10" t="b">
        <v>0</v>
      </c>
      <c r="W1591" s="25"/>
      <c r="X1591" s="11"/>
      <c r="Y1591" s="26"/>
      <c r="Z1591" s="26"/>
      <c r="AA1591" s="51"/>
      <c r="AB1591" s="4"/>
      <c r="AC1591" t="str">
        <f t="shared" si="121"/>
        <v>NO</v>
      </c>
      <c r="AD1591" t="str">
        <f t="shared" si="122"/>
        <v>Material</v>
      </c>
      <c r="AE1591" t="str">
        <f t="shared" si="123"/>
        <v>+Cartridge</v>
      </c>
      <c r="AF1591" t="str">
        <f t="shared" si="124"/>
        <v>Material+Cartridge</v>
      </c>
    </row>
    <row r="1592" spans="1:32" x14ac:dyDescent="0.25">
      <c r="A1592" s="13" t="str">
        <f t="shared" si="120"/>
        <v>78469-2</v>
      </c>
      <c r="B1592" s="50">
        <v>78469</v>
      </c>
      <c r="C1592" s="51" t="s">
        <v>225</v>
      </c>
      <c r="D1592" s="50">
        <v>2</v>
      </c>
      <c r="E1592" s="52">
        <v>1</v>
      </c>
      <c r="F1592" s="53" t="s">
        <v>18</v>
      </c>
      <c r="G1592" s="53">
        <v>43508</v>
      </c>
      <c r="H1592" s="54">
        <v>1</v>
      </c>
      <c r="I1592" s="52">
        <v>12</v>
      </c>
      <c r="J1592" s="51" t="s">
        <v>20</v>
      </c>
      <c r="K1592" s="51"/>
      <c r="L1592" s="51" t="b">
        <v>0</v>
      </c>
      <c r="M1592" s="13" t="s">
        <v>126</v>
      </c>
      <c r="N1592" s="13"/>
      <c r="O1592" s="13"/>
      <c r="P1592" s="13" t="s">
        <v>143</v>
      </c>
      <c r="Q1592" s="13"/>
      <c r="R1592" s="13"/>
      <c r="S1592" s="13" t="s">
        <v>126</v>
      </c>
      <c r="T1592" s="15" t="s">
        <v>125</v>
      </c>
      <c r="U1592" s="15" t="b">
        <v>0</v>
      </c>
      <c r="V1592" s="15" t="b">
        <v>0</v>
      </c>
      <c r="W1592" s="23"/>
      <c r="X1592" s="16"/>
      <c r="Y1592" s="24"/>
      <c r="Z1592" s="17"/>
      <c r="AA1592" s="51"/>
      <c r="AB1592" s="4"/>
      <c r="AC1592" t="str">
        <f t="shared" si="121"/>
        <v>NO</v>
      </c>
      <c r="AD1592" t="str">
        <f t="shared" si="122"/>
        <v>Material</v>
      </c>
      <c r="AE1592" t="str">
        <f t="shared" si="123"/>
        <v>+Cartridge</v>
      </c>
      <c r="AF1592" t="str">
        <f t="shared" si="124"/>
        <v>Material+Cartridge</v>
      </c>
    </row>
    <row r="1593" spans="1:32" x14ac:dyDescent="0.25">
      <c r="A1593" s="3" t="str">
        <f t="shared" si="120"/>
        <v>78471-1</v>
      </c>
      <c r="B1593" s="50">
        <v>78471</v>
      </c>
      <c r="C1593" s="51" t="s">
        <v>3363</v>
      </c>
      <c r="D1593" s="50">
        <v>1</v>
      </c>
      <c r="E1593" s="52">
        <v>1</v>
      </c>
      <c r="F1593" s="53" t="s">
        <v>18</v>
      </c>
      <c r="G1593" s="53">
        <v>43523</v>
      </c>
      <c r="H1593" s="54">
        <v>1</v>
      </c>
      <c r="I1593" s="52">
        <v>12</v>
      </c>
      <c r="J1593" s="51" t="s">
        <v>27</v>
      </c>
      <c r="K1593" s="51" t="s">
        <v>181</v>
      </c>
      <c r="L1593" s="51" t="b">
        <v>1</v>
      </c>
      <c r="M1593" s="3"/>
      <c r="N1593" s="3"/>
      <c r="O1593" s="3"/>
      <c r="P1593" s="3"/>
      <c r="Q1593" s="3"/>
      <c r="R1593" s="3"/>
      <c r="S1593" s="3"/>
      <c r="T1593" s="10" t="s">
        <v>125</v>
      </c>
      <c r="U1593" s="10" t="b">
        <v>0</v>
      </c>
      <c r="V1593" s="10" t="b">
        <v>0</v>
      </c>
      <c r="W1593" s="25"/>
      <c r="X1593" s="11"/>
      <c r="Y1593" s="26"/>
      <c r="Z1593" s="12"/>
      <c r="AA1593" s="51"/>
      <c r="AB1593" s="4"/>
      <c r="AC1593" t="str">
        <f t="shared" si="121"/>
        <v>NO</v>
      </c>
      <c r="AD1593" t="str">
        <f t="shared" si="122"/>
        <v>Material</v>
      </c>
      <c r="AE1593" t="str">
        <f t="shared" si="123"/>
        <v>+Cartridge</v>
      </c>
      <c r="AF1593" t="str">
        <f t="shared" si="124"/>
        <v>Material+Cartridge</v>
      </c>
    </row>
    <row r="1594" spans="1:32" x14ac:dyDescent="0.25">
      <c r="A1594" s="13" t="str">
        <f t="shared" si="120"/>
        <v>78471-2</v>
      </c>
      <c r="B1594" s="50">
        <v>78471</v>
      </c>
      <c r="C1594" s="51" t="s">
        <v>3345</v>
      </c>
      <c r="D1594" s="50">
        <v>2</v>
      </c>
      <c r="E1594" s="52">
        <v>1</v>
      </c>
      <c r="F1594" s="53" t="s">
        <v>18</v>
      </c>
      <c r="G1594" s="53">
        <v>43523</v>
      </c>
      <c r="H1594" s="54">
        <v>1</v>
      </c>
      <c r="I1594" s="52">
        <v>12</v>
      </c>
      <c r="J1594" s="51" t="s">
        <v>27</v>
      </c>
      <c r="K1594" s="51" t="s">
        <v>181</v>
      </c>
      <c r="L1594" s="51" t="b">
        <v>1</v>
      </c>
      <c r="M1594" s="13"/>
      <c r="N1594" s="13"/>
      <c r="O1594" s="13"/>
      <c r="P1594" s="13"/>
      <c r="Q1594" s="13"/>
      <c r="R1594" s="13"/>
      <c r="S1594" s="13"/>
      <c r="T1594" s="15" t="s">
        <v>125</v>
      </c>
      <c r="U1594" s="15" t="b">
        <v>0</v>
      </c>
      <c r="V1594" s="15" t="b">
        <v>0</v>
      </c>
      <c r="W1594" s="23"/>
      <c r="X1594" s="16"/>
      <c r="Y1594" s="24"/>
      <c r="Z1594" s="17"/>
      <c r="AA1594" s="51"/>
      <c r="AB1594" s="4"/>
      <c r="AC1594" t="str">
        <f t="shared" si="121"/>
        <v>NO</v>
      </c>
      <c r="AD1594" t="str">
        <f t="shared" si="122"/>
        <v>Material</v>
      </c>
      <c r="AE1594" t="str">
        <f t="shared" si="123"/>
        <v>+Cartridge</v>
      </c>
      <c r="AF1594" t="str">
        <f t="shared" si="124"/>
        <v>Material+Cartridge</v>
      </c>
    </row>
    <row r="1595" spans="1:32" x14ac:dyDescent="0.25">
      <c r="A1595" s="3" t="str">
        <f t="shared" si="120"/>
        <v>78471-3</v>
      </c>
      <c r="B1595" s="50">
        <v>78471</v>
      </c>
      <c r="C1595" s="51" t="s">
        <v>363</v>
      </c>
      <c r="D1595" s="50">
        <v>3</v>
      </c>
      <c r="E1595" s="52">
        <v>1</v>
      </c>
      <c r="F1595" s="53" t="s">
        <v>18</v>
      </c>
      <c r="G1595" s="53">
        <v>43523</v>
      </c>
      <c r="H1595" s="54">
        <v>2</v>
      </c>
      <c r="I1595" s="52">
        <v>12</v>
      </c>
      <c r="J1595" s="51" t="s">
        <v>27</v>
      </c>
      <c r="K1595" s="51"/>
      <c r="L1595" s="51" t="b">
        <v>0</v>
      </c>
      <c r="M1595" s="3"/>
      <c r="N1595" s="3"/>
      <c r="O1595" s="3"/>
      <c r="P1595" s="3"/>
      <c r="Q1595" s="3"/>
      <c r="R1595" s="3"/>
      <c r="S1595" s="3"/>
      <c r="T1595" s="10" t="s">
        <v>125</v>
      </c>
      <c r="U1595" s="10" t="b">
        <v>0</v>
      </c>
      <c r="V1595" s="10" t="b">
        <v>0</v>
      </c>
      <c r="W1595" s="25"/>
      <c r="X1595" s="11"/>
      <c r="Y1595" s="26"/>
      <c r="Z1595" s="26"/>
      <c r="AA1595" s="51"/>
      <c r="AB1595" s="4"/>
      <c r="AC1595" t="str">
        <f t="shared" si="121"/>
        <v>NO</v>
      </c>
      <c r="AD1595" t="str">
        <f t="shared" si="122"/>
        <v>Material</v>
      </c>
      <c r="AE1595" t="str">
        <f t="shared" si="123"/>
        <v>+Cartridge</v>
      </c>
      <c r="AF1595" t="str">
        <f t="shared" si="124"/>
        <v>Material+Cartridge</v>
      </c>
    </row>
    <row r="1596" spans="1:32" x14ac:dyDescent="0.25">
      <c r="A1596" s="13" t="str">
        <f t="shared" si="120"/>
        <v>78471-4</v>
      </c>
      <c r="B1596" s="50">
        <v>78471</v>
      </c>
      <c r="C1596" s="51" t="s">
        <v>3364</v>
      </c>
      <c r="D1596" s="50">
        <v>4</v>
      </c>
      <c r="E1596" s="52">
        <v>1</v>
      </c>
      <c r="F1596" s="53" t="s">
        <v>18</v>
      </c>
      <c r="G1596" s="53">
        <v>43523</v>
      </c>
      <c r="H1596" s="54">
        <v>2</v>
      </c>
      <c r="I1596" s="52">
        <v>12</v>
      </c>
      <c r="J1596" s="51" t="s">
        <v>27</v>
      </c>
      <c r="K1596" s="51"/>
      <c r="L1596" s="51" t="b">
        <v>0</v>
      </c>
      <c r="M1596" s="13"/>
      <c r="N1596" s="13"/>
      <c r="O1596" s="13"/>
      <c r="P1596" s="13"/>
      <c r="Q1596" s="13"/>
      <c r="R1596" s="13"/>
      <c r="S1596" s="13"/>
      <c r="T1596" s="15" t="s">
        <v>130</v>
      </c>
      <c r="U1596" s="15" t="b">
        <v>0</v>
      </c>
      <c r="V1596" s="15" t="b">
        <v>0</v>
      </c>
      <c r="W1596" s="23"/>
      <c r="X1596" s="16"/>
      <c r="Y1596" s="24"/>
      <c r="Z1596" s="17"/>
      <c r="AA1596" s="51"/>
      <c r="AB1596" s="4"/>
      <c r="AC1596" t="str">
        <f t="shared" si="121"/>
        <v>NO</v>
      </c>
      <c r="AD1596" t="str">
        <f t="shared" si="122"/>
        <v>Material</v>
      </c>
      <c r="AE1596" t="str">
        <f t="shared" si="123"/>
        <v>+Cartridge</v>
      </c>
      <c r="AF1596" t="str">
        <f t="shared" si="124"/>
        <v>Material+Cartridge</v>
      </c>
    </row>
    <row r="1597" spans="1:32" x14ac:dyDescent="0.25">
      <c r="A1597" s="3" t="str">
        <f t="shared" si="120"/>
        <v>78476-1</v>
      </c>
      <c r="B1597" s="50">
        <v>78476</v>
      </c>
      <c r="C1597" s="51" t="s">
        <v>265</v>
      </c>
      <c r="D1597" s="50">
        <v>1</v>
      </c>
      <c r="E1597" s="52">
        <v>1</v>
      </c>
      <c r="F1597" s="53" t="s">
        <v>18</v>
      </c>
      <c r="G1597" s="53">
        <v>43510</v>
      </c>
      <c r="H1597" s="54">
        <v>2</v>
      </c>
      <c r="I1597" s="52">
        <v>7</v>
      </c>
      <c r="J1597" s="51" t="s">
        <v>20</v>
      </c>
      <c r="K1597" s="51"/>
      <c r="L1597" s="51" t="b">
        <v>0</v>
      </c>
      <c r="M1597" s="3"/>
      <c r="N1597" s="3"/>
      <c r="O1597" s="3"/>
      <c r="P1597" s="3"/>
      <c r="Q1597" s="3" t="s">
        <v>125</v>
      </c>
      <c r="R1597" s="3"/>
      <c r="S1597" s="3"/>
      <c r="T1597" s="10" t="s">
        <v>125</v>
      </c>
      <c r="U1597" s="10" t="b">
        <v>0</v>
      </c>
      <c r="V1597" s="10" t="b">
        <v>0</v>
      </c>
      <c r="W1597" s="25"/>
      <c r="X1597" s="11"/>
      <c r="Y1597" s="26"/>
      <c r="Z1597" s="12"/>
      <c r="AA1597" s="51"/>
      <c r="AB1597" s="4"/>
      <c r="AC1597" t="str">
        <f t="shared" si="121"/>
        <v>NO</v>
      </c>
      <c r="AD1597" t="str">
        <f t="shared" si="122"/>
        <v>Material</v>
      </c>
      <c r="AE1597" t="str">
        <f t="shared" si="123"/>
        <v/>
      </c>
      <c r="AF1597" t="str">
        <f t="shared" si="124"/>
        <v>Material</v>
      </c>
    </row>
    <row r="1598" spans="1:32" x14ac:dyDescent="0.25">
      <c r="A1598" s="13" t="str">
        <f t="shared" si="120"/>
        <v>78476-2</v>
      </c>
      <c r="B1598" s="50">
        <v>78476</v>
      </c>
      <c r="C1598" s="51" t="s">
        <v>265</v>
      </c>
      <c r="D1598" s="50">
        <v>2</v>
      </c>
      <c r="E1598" s="52">
        <v>1</v>
      </c>
      <c r="F1598" s="53" t="s">
        <v>18</v>
      </c>
      <c r="G1598" s="53">
        <v>43510</v>
      </c>
      <c r="H1598" s="54">
        <v>7</v>
      </c>
      <c r="I1598" s="52">
        <v>7</v>
      </c>
      <c r="J1598" s="51" t="s">
        <v>20</v>
      </c>
      <c r="K1598" s="51" t="s">
        <v>181</v>
      </c>
      <c r="L1598" s="51" t="b">
        <v>1</v>
      </c>
      <c r="M1598" s="13"/>
      <c r="N1598" s="13"/>
      <c r="O1598" s="13"/>
      <c r="P1598" s="13"/>
      <c r="Q1598" s="13" t="s">
        <v>125</v>
      </c>
      <c r="R1598" s="13"/>
      <c r="S1598" s="13"/>
      <c r="T1598" s="15" t="s">
        <v>125</v>
      </c>
      <c r="U1598" s="15" t="b">
        <v>0</v>
      </c>
      <c r="V1598" s="15" t="b">
        <v>0</v>
      </c>
      <c r="W1598" s="23"/>
      <c r="X1598" s="16"/>
      <c r="Y1598" s="24"/>
      <c r="Z1598" s="17"/>
      <c r="AA1598" s="51"/>
      <c r="AB1598" s="4"/>
      <c r="AC1598" t="str">
        <f t="shared" si="121"/>
        <v>NO</v>
      </c>
      <c r="AD1598" t="str">
        <f t="shared" si="122"/>
        <v>Material</v>
      </c>
      <c r="AE1598" t="str">
        <f t="shared" si="123"/>
        <v/>
      </c>
      <c r="AF1598" t="str">
        <f t="shared" si="124"/>
        <v>Material</v>
      </c>
    </row>
    <row r="1599" spans="1:32" x14ac:dyDescent="0.25">
      <c r="A1599" s="3" t="str">
        <f t="shared" si="120"/>
        <v>78476-3</v>
      </c>
      <c r="B1599" s="50">
        <v>78476</v>
      </c>
      <c r="C1599" s="51" t="s">
        <v>265</v>
      </c>
      <c r="D1599" s="50">
        <v>3</v>
      </c>
      <c r="E1599" s="52">
        <v>1</v>
      </c>
      <c r="F1599" s="53" t="s">
        <v>18</v>
      </c>
      <c r="G1599" s="53">
        <v>43510</v>
      </c>
      <c r="H1599" s="54">
        <v>4</v>
      </c>
      <c r="I1599" s="52">
        <v>7</v>
      </c>
      <c r="J1599" s="51" t="s">
        <v>20</v>
      </c>
      <c r="K1599" s="51" t="s">
        <v>181</v>
      </c>
      <c r="L1599" s="51" t="b">
        <v>1</v>
      </c>
      <c r="M1599" s="3"/>
      <c r="N1599" s="3"/>
      <c r="O1599" s="3"/>
      <c r="P1599" s="3"/>
      <c r="Q1599" s="3" t="s">
        <v>125</v>
      </c>
      <c r="R1599" s="3"/>
      <c r="S1599" s="3"/>
      <c r="T1599" s="10" t="s">
        <v>125</v>
      </c>
      <c r="U1599" s="10" t="b">
        <v>0</v>
      </c>
      <c r="V1599" s="10" t="b">
        <v>0</v>
      </c>
      <c r="W1599" s="25"/>
      <c r="X1599" s="11"/>
      <c r="Y1599" s="26"/>
      <c r="Z1599" s="12"/>
      <c r="AA1599" s="51"/>
      <c r="AB1599" s="4"/>
      <c r="AC1599" t="str">
        <f t="shared" si="121"/>
        <v>NO</v>
      </c>
      <c r="AD1599" t="str">
        <f t="shared" si="122"/>
        <v>Material</v>
      </c>
      <c r="AE1599" t="str">
        <f t="shared" si="123"/>
        <v/>
      </c>
      <c r="AF1599" t="str">
        <f t="shared" si="124"/>
        <v>Material</v>
      </c>
    </row>
    <row r="1600" spans="1:32" x14ac:dyDescent="0.25">
      <c r="A1600" s="13" t="str">
        <f t="shared" si="120"/>
        <v>78476-4</v>
      </c>
      <c r="B1600" s="50">
        <v>78476</v>
      </c>
      <c r="C1600" s="51" t="s">
        <v>265</v>
      </c>
      <c r="D1600" s="50">
        <v>4</v>
      </c>
      <c r="E1600" s="52">
        <v>1</v>
      </c>
      <c r="F1600" s="53" t="s">
        <v>18</v>
      </c>
      <c r="G1600" s="53">
        <v>43510</v>
      </c>
      <c r="H1600" s="54">
        <v>1</v>
      </c>
      <c r="I1600" s="52">
        <v>7</v>
      </c>
      <c r="J1600" s="51" t="s">
        <v>20</v>
      </c>
      <c r="K1600" s="51"/>
      <c r="L1600" s="51" t="b">
        <v>0</v>
      </c>
      <c r="M1600" s="13"/>
      <c r="N1600" s="13"/>
      <c r="O1600" s="13"/>
      <c r="P1600" s="13"/>
      <c r="Q1600" s="13" t="s">
        <v>125</v>
      </c>
      <c r="R1600" s="13"/>
      <c r="S1600" s="13"/>
      <c r="T1600" s="15" t="s">
        <v>125</v>
      </c>
      <c r="U1600" s="15" t="b">
        <v>0</v>
      </c>
      <c r="V1600" s="15" t="b">
        <v>0</v>
      </c>
      <c r="W1600" s="23"/>
      <c r="X1600" s="16"/>
      <c r="Y1600" s="24"/>
      <c r="Z1600" s="17"/>
      <c r="AA1600" s="51"/>
      <c r="AB1600" s="4"/>
      <c r="AC1600" t="str">
        <f t="shared" si="121"/>
        <v>NO</v>
      </c>
      <c r="AD1600" t="str">
        <f t="shared" si="122"/>
        <v>Material</v>
      </c>
      <c r="AE1600" t="str">
        <f t="shared" si="123"/>
        <v/>
      </c>
      <c r="AF1600" t="str">
        <f t="shared" si="124"/>
        <v>Material</v>
      </c>
    </row>
    <row r="1601" spans="1:32" x14ac:dyDescent="0.25">
      <c r="A1601" s="3" t="str">
        <f t="shared" ref="A1601:A1664" si="125">_xlfn.CONCAT(B1601,"-",D1601)</f>
        <v>78476-5</v>
      </c>
      <c r="B1601" s="50">
        <v>78476</v>
      </c>
      <c r="C1601" s="51" t="s">
        <v>265</v>
      </c>
      <c r="D1601" s="50">
        <v>5</v>
      </c>
      <c r="E1601" s="52">
        <v>1</v>
      </c>
      <c r="F1601" s="53" t="s">
        <v>18</v>
      </c>
      <c r="G1601" s="53">
        <v>43510</v>
      </c>
      <c r="H1601" s="54">
        <v>3</v>
      </c>
      <c r="I1601" s="52">
        <v>7</v>
      </c>
      <c r="J1601" s="51" t="s">
        <v>20</v>
      </c>
      <c r="K1601" s="51"/>
      <c r="L1601" s="51" t="b">
        <v>0</v>
      </c>
      <c r="M1601" s="3"/>
      <c r="N1601" s="3"/>
      <c r="O1601" s="3"/>
      <c r="P1601" s="3"/>
      <c r="Q1601" s="3" t="s">
        <v>125</v>
      </c>
      <c r="R1601" s="3"/>
      <c r="S1601" s="3"/>
      <c r="T1601" s="10" t="s">
        <v>125</v>
      </c>
      <c r="U1601" s="10" t="b">
        <v>0</v>
      </c>
      <c r="V1601" s="10" t="b">
        <v>0</v>
      </c>
      <c r="W1601" s="25"/>
      <c r="X1601" s="11"/>
      <c r="Y1601" s="26"/>
      <c r="Z1601" s="12"/>
      <c r="AA1601" s="51"/>
      <c r="AB1601" s="4"/>
      <c r="AC1601" t="str">
        <f t="shared" si="121"/>
        <v>NO</v>
      </c>
      <c r="AD1601" t="str">
        <f t="shared" si="122"/>
        <v>Material</v>
      </c>
      <c r="AE1601" t="str">
        <f t="shared" si="123"/>
        <v/>
      </c>
      <c r="AF1601" t="str">
        <f t="shared" si="124"/>
        <v>Material</v>
      </c>
    </row>
    <row r="1602" spans="1:32" x14ac:dyDescent="0.25">
      <c r="A1602" s="13" t="str">
        <f t="shared" si="125"/>
        <v>78491-1</v>
      </c>
      <c r="B1602" s="50">
        <v>78491</v>
      </c>
      <c r="C1602" s="51" t="s">
        <v>227</v>
      </c>
      <c r="D1602" s="50">
        <v>1</v>
      </c>
      <c r="E1602" s="52">
        <v>1</v>
      </c>
      <c r="F1602" s="53" t="s">
        <v>18</v>
      </c>
      <c r="G1602" s="53">
        <v>43502</v>
      </c>
      <c r="H1602" s="54">
        <v>1</v>
      </c>
      <c r="I1602" s="52">
        <v>15</v>
      </c>
      <c r="J1602" s="51" t="s">
        <v>31</v>
      </c>
      <c r="K1602" s="51"/>
      <c r="L1602" s="51" t="b">
        <v>0</v>
      </c>
      <c r="M1602" s="13"/>
      <c r="N1602" s="13" t="s">
        <v>126</v>
      </c>
      <c r="O1602" s="13" t="s">
        <v>143</v>
      </c>
      <c r="P1602" s="13" t="s">
        <v>143</v>
      </c>
      <c r="Q1602" s="13" t="s">
        <v>143</v>
      </c>
      <c r="R1602" s="13"/>
      <c r="S1602" s="13" t="s">
        <v>126</v>
      </c>
      <c r="T1602" s="15" t="s">
        <v>126</v>
      </c>
      <c r="U1602" s="15" t="b">
        <v>1</v>
      </c>
      <c r="V1602" s="15" t="b">
        <v>0</v>
      </c>
      <c r="W1602" s="23"/>
      <c r="X1602" s="16">
        <v>1</v>
      </c>
      <c r="Y1602" s="24">
        <v>43501</v>
      </c>
      <c r="Z1602" s="17" t="s">
        <v>3102</v>
      </c>
      <c r="AA1602" s="51"/>
      <c r="AB1602" s="4"/>
      <c r="AC1602" t="str">
        <f t="shared" ref="AC1602:AC1665" si="126">IF(AND(OR(N1602="yes",N1602="NA"),OR(P1602="yes",P1602="NA",P1602="Done"),OR(Q1602="yes",Q1602="NA")),"OK","NO")</f>
        <v>NO</v>
      </c>
      <c r="AD1602" t="str">
        <f t="shared" ref="AD1602:AD1665" si="127">IF(OR(N1602="",N1602="NO"),"Material","")</f>
        <v/>
      </c>
      <c r="AE1602" t="str">
        <f t="shared" ref="AE1602:AE1665" si="128">IF(OR(Q1602="",Q1602="NO"),"+Cartridge","")</f>
        <v/>
      </c>
      <c r="AF1602" t="str">
        <f t="shared" ref="AF1602:AF1665" si="129">_xlfn.CONCAT(AD1602,AE1602)</f>
        <v/>
      </c>
    </row>
    <row r="1603" spans="1:32" x14ac:dyDescent="0.25">
      <c r="A1603" s="3" t="str">
        <f t="shared" si="125"/>
        <v>78498-1</v>
      </c>
      <c r="B1603" s="50">
        <v>78498</v>
      </c>
      <c r="C1603" s="51" t="s">
        <v>385</v>
      </c>
      <c r="D1603" s="50">
        <v>1</v>
      </c>
      <c r="E1603" s="52">
        <v>1</v>
      </c>
      <c r="F1603" s="53" t="s">
        <v>18</v>
      </c>
      <c r="G1603" s="53">
        <v>43511</v>
      </c>
      <c r="H1603" s="54">
        <v>1</v>
      </c>
      <c r="I1603" s="52">
        <v>1</v>
      </c>
      <c r="J1603" s="51" t="s">
        <v>20</v>
      </c>
      <c r="K1603" s="51"/>
      <c r="L1603" s="51" t="b">
        <v>0</v>
      </c>
      <c r="M1603" s="3"/>
      <c r="N1603" s="3"/>
      <c r="O1603" s="3"/>
      <c r="P1603" s="3"/>
      <c r="Q1603" s="3"/>
      <c r="R1603" s="3"/>
      <c r="S1603" s="3"/>
      <c r="T1603" s="10" t="s">
        <v>125</v>
      </c>
      <c r="U1603" s="10" t="b">
        <v>0</v>
      </c>
      <c r="V1603" s="10" t="b">
        <v>0</v>
      </c>
      <c r="W1603" s="25"/>
      <c r="X1603" s="11"/>
      <c r="Y1603" s="26"/>
      <c r="Z1603" s="12"/>
      <c r="AA1603" s="51"/>
      <c r="AB1603" s="4"/>
      <c r="AC1603" t="str">
        <f t="shared" si="126"/>
        <v>NO</v>
      </c>
      <c r="AD1603" t="str">
        <f t="shared" si="127"/>
        <v>Material</v>
      </c>
      <c r="AE1603" t="str">
        <f t="shared" si="128"/>
        <v>+Cartridge</v>
      </c>
      <c r="AF1603" t="str">
        <f t="shared" si="129"/>
        <v>Material+Cartridge</v>
      </c>
    </row>
    <row r="1604" spans="1:32" x14ac:dyDescent="0.25">
      <c r="A1604" s="13" t="str">
        <f t="shared" si="125"/>
        <v>78498-2</v>
      </c>
      <c r="B1604" s="50">
        <v>78498</v>
      </c>
      <c r="C1604" s="51" t="s">
        <v>385</v>
      </c>
      <c r="D1604" s="50">
        <v>2</v>
      </c>
      <c r="E1604" s="52">
        <v>1</v>
      </c>
      <c r="F1604" s="53" t="s">
        <v>18</v>
      </c>
      <c r="G1604" s="53">
        <v>43511</v>
      </c>
      <c r="H1604" s="54">
        <v>1</v>
      </c>
      <c r="I1604" s="52">
        <v>1</v>
      </c>
      <c r="J1604" s="51" t="s">
        <v>20</v>
      </c>
      <c r="K1604" s="51"/>
      <c r="L1604" s="51" t="b">
        <v>0</v>
      </c>
      <c r="M1604" s="13"/>
      <c r="N1604" s="13"/>
      <c r="O1604" s="13"/>
      <c r="P1604" s="13"/>
      <c r="Q1604" s="13"/>
      <c r="R1604" s="13"/>
      <c r="S1604" s="13"/>
      <c r="T1604" s="15" t="s">
        <v>125</v>
      </c>
      <c r="U1604" s="15" t="b">
        <v>0</v>
      </c>
      <c r="V1604" s="15" t="b">
        <v>0</v>
      </c>
      <c r="W1604" s="23"/>
      <c r="X1604" s="16"/>
      <c r="Y1604" s="24"/>
      <c r="Z1604" s="24"/>
      <c r="AA1604" s="51"/>
      <c r="AB1604" s="4"/>
      <c r="AC1604" t="str">
        <f t="shared" si="126"/>
        <v>NO</v>
      </c>
      <c r="AD1604" t="str">
        <f t="shared" si="127"/>
        <v>Material</v>
      </c>
      <c r="AE1604" t="str">
        <f t="shared" si="128"/>
        <v>+Cartridge</v>
      </c>
      <c r="AF1604" t="str">
        <f t="shared" si="129"/>
        <v>Material+Cartridge</v>
      </c>
    </row>
    <row r="1605" spans="1:32" x14ac:dyDescent="0.25">
      <c r="A1605" s="3" t="str">
        <f t="shared" si="125"/>
        <v>78498-3</v>
      </c>
      <c r="B1605" s="50">
        <v>78498</v>
      </c>
      <c r="C1605" s="51" t="s">
        <v>330</v>
      </c>
      <c r="D1605" s="50">
        <v>3</v>
      </c>
      <c r="E1605" s="52">
        <v>1</v>
      </c>
      <c r="F1605" s="53" t="s">
        <v>18</v>
      </c>
      <c r="G1605" s="53">
        <v>43511</v>
      </c>
      <c r="H1605" s="54">
        <v>1</v>
      </c>
      <c r="I1605" s="52">
        <v>1</v>
      </c>
      <c r="J1605" s="51" t="s">
        <v>20</v>
      </c>
      <c r="K1605" s="51"/>
      <c r="L1605" s="51" t="b">
        <v>0</v>
      </c>
      <c r="M1605" s="3"/>
      <c r="N1605" s="3"/>
      <c r="O1605" s="3"/>
      <c r="P1605" s="3"/>
      <c r="Q1605" s="3"/>
      <c r="R1605" s="3"/>
      <c r="S1605" s="3"/>
      <c r="T1605" s="10" t="s">
        <v>125</v>
      </c>
      <c r="U1605" s="10" t="b">
        <v>0</v>
      </c>
      <c r="V1605" s="10" t="b">
        <v>0</v>
      </c>
      <c r="W1605" s="25"/>
      <c r="X1605" s="11"/>
      <c r="Y1605" s="26"/>
      <c r="Z1605" s="26"/>
      <c r="AA1605" s="51"/>
      <c r="AB1605" s="4"/>
      <c r="AC1605" t="str">
        <f t="shared" si="126"/>
        <v>NO</v>
      </c>
      <c r="AD1605" t="str">
        <f t="shared" si="127"/>
        <v>Material</v>
      </c>
      <c r="AE1605" t="str">
        <f t="shared" si="128"/>
        <v>+Cartridge</v>
      </c>
      <c r="AF1605" t="str">
        <f t="shared" si="129"/>
        <v>Material+Cartridge</v>
      </c>
    </row>
    <row r="1606" spans="1:32" x14ac:dyDescent="0.25">
      <c r="A1606" s="13" t="str">
        <f t="shared" si="125"/>
        <v>78498-4</v>
      </c>
      <c r="B1606" s="50">
        <v>78498</v>
      </c>
      <c r="C1606" s="51" t="s">
        <v>135</v>
      </c>
      <c r="D1606" s="50">
        <v>4</v>
      </c>
      <c r="E1606" s="52">
        <v>1</v>
      </c>
      <c r="F1606" s="53" t="s">
        <v>18</v>
      </c>
      <c r="G1606" s="53">
        <v>43511</v>
      </c>
      <c r="H1606" s="54">
        <v>1</v>
      </c>
      <c r="I1606" s="52">
        <v>1</v>
      </c>
      <c r="J1606" s="51" t="s">
        <v>20</v>
      </c>
      <c r="K1606" s="51"/>
      <c r="L1606" s="51" t="b">
        <v>0</v>
      </c>
      <c r="M1606" s="13"/>
      <c r="N1606" s="13"/>
      <c r="O1606" s="13"/>
      <c r="P1606" s="13"/>
      <c r="Q1606" s="13"/>
      <c r="R1606" s="13"/>
      <c r="S1606" s="13"/>
      <c r="T1606" s="15" t="s">
        <v>125</v>
      </c>
      <c r="U1606" s="15" t="b">
        <v>0</v>
      </c>
      <c r="V1606" s="15" t="b">
        <v>0</v>
      </c>
      <c r="W1606" s="23"/>
      <c r="X1606" s="16"/>
      <c r="Y1606" s="24"/>
      <c r="Z1606" s="24"/>
      <c r="AA1606" s="51"/>
      <c r="AB1606" s="4"/>
      <c r="AC1606" t="str">
        <f t="shared" si="126"/>
        <v>NO</v>
      </c>
      <c r="AD1606" t="str">
        <f t="shared" si="127"/>
        <v>Material</v>
      </c>
      <c r="AE1606" t="str">
        <f t="shared" si="128"/>
        <v>+Cartridge</v>
      </c>
      <c r="AF1606" t="str">
        <f t="shared" si="129"/>
        <v>Material+Cartridge</v>
      </c>
    </row>
    <row r="1607" spans="1:32" x14ac:dyDescent="0.25">
      <c r="A1607" s="3" t="str">
        <f t="shared" si="125"/>
        <v>78498-5</v>
      </c>
      <c r="B1607" s="50">
        <v>78498</v>
      </c>
      <c r="C1607" s="51" t="s">
        <v>2835</v>
      </c>
      <c r="D1607" s="50">
        <v>5</v>
      </c>
      <c r="E1607" s="52">
        <v>1</v>
      </c>
      <c r="F1607" s="53" t="s">
        <v>18</v>
      </c>
      <c r="G1607" s="53">
        <v>43511</v>
      </c>
      <c r="H1607" s="54">
        <v>2</v>
      </c>
      <c r="I1607" s="52">
        <v>1</v>
      </c>
      <c r="J1607" s="51" t="s">
        <v>20</v>
      </c>
      <c r="K1607" s="51"/>
      <c r="L1607" s="51" t="b">
        <v>0</v>
      </c>
      <c r="M1607" s="3"/>
      <c r="N1607" s="3"/>
      <c r="O1607" s="3"/>
      <c r="P1607" s="3"/>
      <c r="Q1607" s="3"/>
      <c r="R1607" s="3"/>
      <c r="S1607" s="3"/>
      <c r="T1607" s="10" t="s">
        <v>125</v>
      </c>
      <c r="U1607" s="10" t="b">
        <v>0</v>
      </c>
      <c r="V1607" s="10" t="b">
        <v>0</v>
      </c>
      <c r="W1607" s="25"/>
      <c r="X1607" s="11"/>
      <c r="Y1607" s="26"/>
      <c r="Z1607" s="26"/>
      <c r="AA1607" s="51"/>
      <c r="AB1607" s="4"/>
      <c r="AC1607" t="str">
        <f t="shared" si="126"/>
        <v>NO</v>
      </c>
      <c r="AD1607" t="str">
        <f t="shared" si="127"/>
        <v>Material</v>
      </c>
      <c r="AE1607" t="str">
        <f t="shared" si="128"/>
        <v>+Cartridge</v>
      </c>
      <c r="AF1607" t="str">
        <f t="shared" si="129"/>
        <v>Material+Cartridge</v>
      </c>
    </row>
    <row r="1608" spans="1:32" x14ac:dyDescent="0.25">
      <c r="A1608" s="13" t="str">
        <f t="shared" si="125"/>
        <v>78498-6</v>
      </c>
      <c r="B1608" s="50">
        <v>78498</v>
      </c>
      <c r="C1608" s="51" t="s">
        <v>385</v>
      </c>
      <c r="D1608" s="50">
        <v>6</v>
      </c>
      <c r="E1608" s="52">
        <v>1</v>
      </c>
      <c r="F1608" s="53" t="s">
        <v>18</v>
      </c>
      <c r="G1608" s="53">
        <v>43511</v>
      </c>
      <c r="H1608" s="54">
        <v>1</v>
      </c>
      <c r="I1608" s="52">
        <v>1</v>
      </c>
      <c r="J1608" s="51" t="s">
        <v>20</v>
      </c>
      <c r="K1608" s="51"/>
      <c r="L1608" s="51" t="b">
        <v>0</v>
      </c>
      <c r="M1608" s="13"/>
      <c r="N1608" s="13"/>
      <c r="O1608" s="13"/>
      <c r="P1608" s="13"/>
      <c r="Q1608" s="13"/>
      <c r="R1608" s="13"/>
      <c r="S1608" s="13"/>
      <c r="T1608" s="15" t="s">
        <v>125</v>
      </c>
      <c r="U1608" s="15" t="b">
        <v>0</v>
      </c>
      <c r="V1608" s="15" t="b">
        <v>0</v>
      </c>
      <c r="W1608" s="23"/>
      <c r="X1608" s="16"/>
      <c r="Y1608" s="24"/>
      <c r="Z1608" s="24"/>
      <c r="AA1608" s="51"/>
      <c r="AB1608" s="4"/>
      <c r="AC1608" t="str">
        <f t="shared" si="126"/>
        <v>NO</v>
      </c>
      <c r="AD1608" t="str">
        <f t="shared" si="127"/>
        <v>Material</v>
      </c>
      <c r="AE1608" t="str">
        <f t="shared" si="128"/>
        <v>+Cartridge</v>
      </c>
      <c r="AF1608" t="str">
        <f t="shared" si="129"/>
        <v>Material+Cartridge</v>
      </c>
    </row>
    <row r="1609" spans="1:32" x14ac:dyDescent="0.25">
      <c r="A1609" s="3" t="str">
        <f t="shared" si="125"/>
        <v>78498-7</v>
      </c>
      <c r="B1609" s="50">
        <v>78498</v>
      </c>
      <c r="C1609" s="51" t="s">
        <v>330</v>
      </c>
      <c r="D1609" s="50">
        <v>7</v>
      </c>
      <c r="E1609" s="52">
        <v>1</v>
      </c>
      <c r="F1609" s="53" t="s">
        <v>18</v>
      </c>
      <c r="G1609" s="53">
        <v>43511</v>
      </c>
      <c r="H1609" s="54">
        <v>1</v>
      </c>
      <c r="I1609" s="52">
        <v>1</v>
      </c>
      <c r="J1609" s="51" t="s">
        <v>20</v>
      </c>
      <c r="K1609" s="51"/>
      <c r="L1609" s="51" t="b">
        <v>0</v>
      </c>
      <c r="M1609" s="3"/>
      <c r="N1609" s="3"/>
      <c r="O1609" s="3"/>
      <c r="P1609" s="3"/>
      <c r="Q1609" s="3"/>
      <c r="R1609" s="3"/>
      <c r="S1609" s="3"/>
      <c r="T1609" s="10" t="s">
        <v>125</v>
      </c>
      <c r="U1609" s="10" t="b">
        <v>0</v>
      </c>
      <c r="V1609" s="10" t="b">
        <v>0</v>
      </c>
      <c r="W1609" s="25"/>
      <c r="X1609" s="11"/>
      <c r="Y1609" s="26"/>
      <c r="Z1609" s="26"/>
      <c r="AA1609" s="51"/>
      <c r="AB1609" s="4"/>
      <c r="AC1609" t="str">
        <f t="shared" si="126"/>
        <v>NO</v>
      </c>
      <c r="AD1609" t="str">
        <f t="shared" si="127"/>
        <v>Material</v>
      </c>
      <c r="AE1609" t="str">
        <f t="shared" si="128"/>
        <v>+Cartridge</v>
      </c>
      <c r="AF1609" t="str">
        <f t="shared" si="129"/>
        <v>Material+Cartridge</v>
      </c>
    </row>
    <row r="1610" spans="1:32" x14ac:dyDescent="0.25">
      <c r="A1610" s="13" t="str">
        <f t="shared" si="125"/>
        <v>78498-8</v>
      </c>
      <c r="B1610" s="50">
        <v>78498</v>
      </c>
      <c r="C1610" s="51" t="s">
        <v>385</v>
      </c>
      <c r="D1610" s="50">
        <v>8</v>
      </c>
      <c r="E1610" s="52">
        <v>1</v>
      </c>
      <c r="F1610" s="53" t="s">
        <v>18</v>
      </c>
      <c r="G1610" s="53">
        <v>43511</v>
      </c>
      <c r="H1610" s="54">
        <v>1</v>
      </c>
      <c r="I1610" s="52">
        <v>1</v>
      </c>
      <c r="J1610" s="51" t="s">
        <v>20</v>
      </c>
      <c r="K1610" s="51"/>
      <c r="L1610" s="51" t="b">
        <v>0</v>
      </c>
      <c r="M1610" s="13"/>
      <c r="N1610" s="13"/>
      <c r="O1610" s="13"/>
      <c r="P1610" s="13"/>
      <c r="Q1610" s="13"/>
      <c r="R1610" s="13"/>
      <c r="S1610" s="13"/>
      <c r="T1610" s="15" t="s">
        <v>130</v>
      </c>
      <c r="U1610" s="15" t="b">
        <v>0</v>
      </c>
      <c r="V1610" s="15" t="b">
        <v>0</v>
      </c>
      <c r="W1610" s="23"/>
      <c r="X1610" s="16"/>
      <c r="Y1610" s="24"/>
      <c r="Z1610" s="24"/>
      <c r="AA1610" s="51"/>
      <c r="AB1610" s="4"/>
      <c r="AC1610" t="str">
        <f t="shared" si="126"/>
        <v>NO</v>
      </c>
      <c r="AD1610" t="str">
        <f t="shared" si="127"/>
        <v>Material</v>
      </c>
      <c r="AE1610" t="str">
        <f t="shared" si="128"/>
        <v>+Cartridge</v>
      </c>
      <c r="AF1610" t="str">
        <f t="shared" si="129"/>
        <v>Material+Cartridge</v>
      </c>
    </row>
    <row r="1611" spans="1:32" x14ac:dyDescent="0.25">
      <c r="A1611" s="3" t="str">
        <f t="shared" si="125"/>
        <v>78500-10</v>
      </c>
      <c r="B1611" s="50">
        <v>78500</v>
      </c>
      <c r="C1611" s="51" t="s">
        <v>344</v>
      </c>
      <c r="D1611" s="50">
        <v>10</v>
      </c>
      <c r="E1611" s="52">
        <v>1</v>
      </c>
      <c r="F1611" s="53" t="s">
        <v>0</v>
      </c>
      <c r="G1611" s="53">
        <v>43515</v>
      </c>
      <c r="H1611" s="54">
        <v>2</v>
      </c>
      <c r="I1611" s="52">
        <v>1</v>
      </c>
      <c r="J1611" s="51" t="s">
        <v>27</v>
      </c>
      <c r="K1611" s="51"/>
      <c r="L1611" s="51" t="b">
        <v>0</v>
      </c>
      <c r="M1611" s="3"/>
      <c r="N1611" s="3"/>
      <c r="O1611" s="3"/>
      <c r="P1611" s="3"/>
      <c r="Q1611" s="3"/>
      <c r="R1611" s="3"/>
      <c r="S1611" s="3"/>
      <c r="T1611" s="10" t="s">
        <v>130</v>
      </c>
      <c r="U1611" s="10" t="b">
        <v>0</v>
      </c>
      <c r="V1611" s="10" t="b">
        <v>0</v>
      </c>
      <c r="W1611" s="25"/>
      <c r="X1611" s="11"/>
      <c r="Y1611" s="26"/>
      <c r="Z1611" s="26"/>
      <c r="AA1611" s="51"/>
      <c r="AB1611" s="4"/>
      <c r="AC1611" t="str">
        <f t="shared" si="126"/>
        <v>NO</v>
      </c>
      <c r="AD1611" t="str">
        <f t="shared" si="127"/>
        <v>Material</v>
      </c>
      <c r="AE1611" t="str">
        <f t="shared" si="128"/>
        <v>+Cartridge</v>
      </c>
      <c r="AF1611" t="str">
        <f t="shared" si="129"/>
        <v>Material+Cartridge</v>
      </c>
    </row>
    <row r="1612" spans="1:32" x14ac:dyDescent="0.25">
      <c r="A1612" s="13" t="str">
        <f t="shared" si="125"/>
        <v>78500-1</v>
      </c>
      <c r="B1612" s="50">
        <v>78500</v>
      </c>
      <c r="C1612" s="51" t="s">
        <v>240</v>
      </c>
      <c r="D1612" s="50">
        <v>1</v>
      </c>
      <c r="E1612" s="52">
        <v>1</v>
      </c>
      <c r="F1612" s="53" t="s">
        <v>0</v>
      </c>
      <c r="G1612" s="53">
        <v>43515</v>
      </c>
      <c r="H1612" s="54">
        <v>1</v>
      </c>
      <c r="I1612" s="52">
        <v>1</v>
      </c>
      <c r="J1612" s="51" t="s">
        <v>27</v>
      </c>
      <c r="K1612" s="51"/>
      <c r="L1612" s="51" t="b">
        <v>0</v>
      </c>
      <c r="M1612" s="13"/>
      <c r="N1612" s="13"/>
      <c r="O1612" s="13"/>
      <c r="P1612" s="13"/>
      <c r="Q1612" s="13"/>
      <c r="R1612" s="13"/>
      <c r="S1612" s="13"/>
      <c r="T1612" s="15" t="s">
        <v>130</v>
      </c>
      <c r="U1612" s="15" t="b">
        <v>0</v>
      </c>
      <c r="V1612" s="15" t="b">
        <v>0</v>
      </c>
      <c r="W1612" s="23"/>
      <c r="X1612" s="16"/>
      <c r="Y1612" s="24"/>
      <c r="Z1612" s="24"/>
      <c r="AA1612" s="51"/>
      <c r="AB1612" s="4"/>
      <c r="AC1612" t="str">
        <f t="shared" si="126"/>
        <v>NO</v>
      </c>
      <c r="AD1612" t="str">
        <f t="shared" si="127"/>
        <v>Material</v>
      </c>
      <c r="AE1612" t="str">
        <f t="shared" si="128"/>
        <v>+Cartridge</v>
      </c>
      <c r="AF1612" t="str">
        <f t="shared" si="129"/>
        <v>Material+Cartridge</v>
      </c>
    </row>
    <row r="1613" spans="1:32" x14ac:dyDescent="0.25">
      <c r="A1613" s="3" t="str">
        <f t="shared" si="125"/>
        <v>78500-11</v>
      </c>
      <c r="B1613" s="50">
        <v>78500</v>
      </c>
      <c r="C1613" s="51" t="s">
        <v>226</v>
      </c>
      <c r="D1613" s="50">
        <v>11</v>
      </c>
      <c r="E1613" s="52">
        <v>1</v>
      </c>
      <c r="F1613" s="53" t="s">
        <v>0</v>
      </c>
      <c r="G1613" s="53">
        <v>43515</v>
      </c>
      <c r="H1613" s="54">
        <v>2</v>
      </c>
      <c r="I1613" s="52">
        <v>1</v>
      </c>
      <c r="J1613" s="51" t="s">
        <v>27</v>
      </c>
      <c r="K1613" s="51"/>
      <c r="L1613" s="51" t="b">
        <v>0</v>
      </c>
      <c r="M1613" s="3"/>
      <c r="N1613" s="3"/>
      <c r="O1613" s="3"/>
      <c r="P1613" s="3"/>
      <c r="Q1613" s="3"/>
      <c r="R1613" s="3"/>
      <c r="S1613" s="3"/>
      <c r="T1613" s="10" t="s">
        <v>125</v>
      </c>
      <c r="U1613" s="10" t="b">
        <v>0</v>
      </c>
      <c r="V1613" s="10" t="b">
        <v>0</v>
      </c>
      <c r="W1613" s="25"/>
      <c r="X1613" s="11"/>
      <c r="Y1613" s="26"/>
      <c r="Z1613" s="26"/>
      <c r="AA1613" s="51"/>
      <c r="AB1613" s="4"/>
      <c r="AC1613" t="str">
        <f t="shared" si="126"/>
        <v>NO</v>
      </c>
      <c r="AD1613" t="str">
        <f t="shared" si="127"/>
        <v>Material</v>
      </c>
      <c r="AE1613" t="str">
        <f t="shared" si="128"/>
        <v>+Cartridge</v>
      </c>
      <c r="AF1613" t="str">
        <f t="shared" si="129"/>
        <v>Material+Cartridge</v>
      </c>
    </row>
    <row r="1614" spans="1:32" x14ac:dyDescent="0.25">
      <c r="A1614" s="13" t="str">
        <f t="shared" si="125"/>
        <v>78500-12</v>
      </c>
      <c r="B1614" s="50">
        <v>78500</v>
      </c>
      <c r="C1614" s="51" t="s">
        <v>368</v>
      </c>
      <c r="D1614" s="50">
        <v>12</v>
      </c>
      <c r="E1614" s="52">
        <v>1</v>
      </c>
      <c r="F1614" s="53" t="s">
        <v>0</v>
      </c>
      <c r="G1614" s="53">
        <v>43515</v>
      </c>
      <c r="H1614" s="54">
        <v>1</v>
      </c>
      <c r="I1614" s="52">
        <v>1</v>
      </c>
      <c r="J1614" s="51" t="s">
        <v>27</v>
      </c>
      <c r="K1614" s="51"/>
      <c r="L1614" s="51" t="b">
        <v>0</v>
      </c>
      <c r="M1614" s="13"/>
      <c r="N1614" s="13"/>
      <c r="O1614" s="13"/>
      <c r="P1614" s="13"/>
      <c r="Q1614" s="13"/>
      <c r="R1614" s="13"/>
      <c r="S1614" s="13"/>
      <c r="T1614" s="15" t="s">
        <v>130</v>
      </c>
      <c r="U1614" s="15" t="b">
        <v>0</v>
      </c>
      <c r="V1614" s="15" t="b">
        <v>0</v>
      </c>
      <c r="W1614" s="23"/>
      <c r="X1614" s="16"/>
      <c r="Y1614" s="24"/>
      <c r="Z1614" s="24"/>
      <c r="AA1614" s="51"/>
      <c r="AB1614" s="4"/>
      <c r="AC1614" t="str">
        <f t="shared" si="126"/>
        <v>NO</v>
      </c>
      <c r="AD1614" t="str">
        <f t="shared" si="127"/>
        <v>Material</v>
      </c>
      <c r="AE1614" t="str">
        <f t="shared" si="128"/>
        <v>+Cartridge</v>
      </c>
      <c r="AF1614" t="str">
        <f t="shared" si="129"/>
        <v>Material+Cartridge</v>
      </c>
    </row>
    <row r="1615" spans="1:32" x14ac:dyDescent="0.25">
      <c r="A1615" s="3" t="str">
        <f t="shared" si="125"/>
        <v>78500-2</v>
      </c>
      <c r="B1615" s="50">
        <v>78500</v>
      </c>
      <c r="C1615" s="51" t="s">
        <v>237</v>
      </c>
      <c r="D1615" s="50">
        <v>2</v>
      </c>
      <c r="E1615" s="52">
        <v>1</v>
      </c>
      <c r="F1615" s="53" t="s">
        <v>0</v>
      </c>
      <c r="G1615" s="53">
        <v>43515</v>
      </c>
      <c r="H1615" s="54">
        <v>1</v>
      </c>
      <c r="I1615" s="52">
        <v>1</v>
      </c>
      <c r="J1615" s="51" t="s">
        <v>27</v>
      </c>
      <c r="K1615" s="51"/>
      <c r="L1615" s="51" t="b">
        <v>0</v>
      </c>
      <c r="M1615" s="3"/>
      <c r="N1615" s="3"/>
      <c r="O1615" s="3"/>
      <c r="P1615" s="3"/>
      <c r="Q1615" s="3"/>
      <c r="R1615" s="3"/>
      <c r="S1615" s="3"/>
      <c r="T1615" s="10" t="s">
        <v>130</v>
      </c>
      <c r="U1615" s="10" t="b">
        <v>0</v>
      </c>
      <c r="V1615" s="10" t="b">
        <v>0</v>
      </c>
      <c r="W1615" s="25"/>
      <c r="X1615" s="11"/>
      <c r="Y1615" s="26"/>
      <c r="Z1615" s="12"/>
      <c r="AA1615" s="51"/>
      <c r="AB1615" s="4"/>
      <c r="AC1615" t="str">
        <f t="shared" si="126"/>
        <v>NO</v>
      </c>
      <c r="AD1615" t="str">
        <f t="shared" si="127"/>
        <v>Material</v>
      </c>
      <c r="AE1615" t="str">
        <f t="shared" si="128"/>
        <v>+Cartridge</v>
      </c>
      <c r="AF1615" t="str">
        <f t="shared" si="129"/>
        <v>Material+Cartridge</v>
      </c>
    </row>
    <row r="1616" spans="1:32" x14ac:dyDescent="0.25">
      <c r="A1616" s="13" t="str">
        <f t="shared" si="125"/>
        <v>78500-3</v>
      </c>
      <c r="B1616" s="50">
        <v>78500</v>
      </c>
      <c r="C1616" s="51" t="s">
        <v>3365</v>
      </c>
      <c r="D1616" s="50">
        <v>3</v>
      </c>
      <c r="E1616" s="52">
        <v>1</v>
      </c>
      <c r="F1616" s="53" t="s">
        <v>0</v>
      </c>
      <c r="G1616" s="53">
        <v>43515</v>
      </c>
      <c r="H1616" s="54">
        <v>2</v>
      </c>
      <c r="I1616" s="52">
        <v>1</v>
      </c>
      <c r="J1616" s="51" t="s">
        <v>27</v>
      </c>
      <c r="K1616" s="51"/>
      <c r="L1616" s="51" t="b">
        <v>0</v>
      </c>
      <c r="M1616" s="13"/>
      <c r="N1616" s="13"/>
      <c r="O1616" s="13"/>
      <c r="P1616" s="13"/>
      <c r="Q1616" s="13"/>
      <c r="R1616" s="13"/>
      <c r="S1616" s="13"/>
      <c r="T1616" s="15" t="s">
        <v>130</v>
      </c>
      <c r="U1616" s="15" t="b">
        <v>0</v>
      </c>
      <c r="V1616" s="15" t="b">
        <v>0</v>
      </c>
      <c r="W1616" s="23"/>
      <c r="X1616" s="16"/>
      <c r="Y1616" s="24"/>
      <c r="Z1616" s="17"/>
      <c r="AA1616" s="51"/>
      <c r="AB1616" s="4"/>
      <c r="AC1616" t="str">
        <f t="shared" si="126"/>
        <v>NO</v>
      </c>
      <c r="AD1616" t="str">
        <f t="shared" si="127"/>
        <v>Material</v>
      </c>
      <c r="AE1616" t="str">
        <f t="shared" si="128"/>
        <v>+Cartridge</v>
      </c>
      <c r="AF1616" t="str">
        <f t="shared" si="129"/>
        <v>Material+Cartridge</v>
      </c>
    </row>
    <row r="1617" spans="1:32" x14ac:dyDescent="0.25">
      <c r="A1617" s="3" t="str">
        <f t="shared" si="125"/>
        <v>78500-4</v>
      </c>
      <c r="B1617" s="50">
        <v>78500</v>
      </c>
      <c r="C1617" s="51" t="s">
        <v>3141</v>
      </c>
      <c r="D1617" s="50">
        <v>4</v>
      </c>
      <c r="E1617" s="52">
        <v>1</v>
      </c>
      <c r="F1617" s="53" t="s">
        <v>0</v>
      </c>
      <c r="G1617" s="53">
        <v>43515</v>
      </c>
      <c r="H1617" s="54">
        <v>2</v>
      </c>
      <c r="I1617" s="52">
        <v>1</v>
      </c>
      <c r="J1617" s="51" t="s">
        <v>27</v>
      </c>
      <c r="K1617" s="51"/>
      <c r="L1617" s="51" t="b">
        <v>0</v>
      </c>
      <c r="M1617" s="3"/>
      <c r="N1617" s="3"/>
      <c r="O1617" s="3"/>
      <c r="P1617" s="3"/>
      <c r="Q1617" s="3"/>
      <c r="R1617" s="3"/>
      <c r="S1617" s="3"/>
      <c r="T1617" s="10" t="s">
        <v>130</v>
      </c>
      <c r="U1617" s="10" t="b">
        <v>0</v>
      </c>
      <c r="V1617" s="10" t="b">
        <v>0</v>
      </c>
      <c r="W1617" s="25"/>
      <c r="X1617" s="11"/>
      <c r="Y1617" s="26"/>
      <c r="Z1617" s="12"/>
      <c r="AA1617" s="51"/>
      <c r="AB1617" s="4"/>
      <c r="AC1617" t="str">
        <f t="shared" si="126"/>
        <v>NO</v>
      </c>
      <c r="AD1617" t="str">
        <f t="shared" si="127"/>
        <v>Material</v>
      </c>
      <c r="AE1617" t="str">
        <f t="shared" si="128"/>
        <v>+Cartridge</v>
      </c>
      <c r="AF1617" t="str">
        <f t="shared" si="129"/>
        <v>Material+Cartridge</v>
      </c>
    </row>
    <row r="1618" spans="1:32" x14ac:dyDescent="0.25">
      <c r="A1618" s="13" t="str">
        <f t="shared" si="125"/>
        <v>78500-5</v>
      </c>
      <c r="B1618" s="50">
        <v>78500</v>
      </c>
      <c r="C1618" s="51" t="s">
        <v>3366</v>
      </c>
      <c r="D1618" s="50">
        <v>5</v>
      </c>
      <c r="E1618" s="52">
        <v>1</v>
      </c>
      <c r="F1618" s="53" t="s">
        <v>0</v>
      </c>
      <c r="G1618" s="53">
        <v>43515</v>
      </c>
      <c r="H1618" s="54">
        <v>1</v>
      </c>
      <c r="I1618" s="52">
        <v>1</v>
      </c>
      <c r="J1618" s="51" t="s">
        <v>27</v>
      </c>
      <c r="K1618" s="51"/>
      <c r="L1618" s="51" t="b">
        <v>0</v>
      </c>
      <c r="M1618" s="13"/>
      <c r="N1618" s="13"/>
      <c r="O1618" s="13"/>
      <c r="P1618" s="13"/>
      <c r="Q1618" s="13"/>
      <c r="R1618" s="13"/>
      <c r="S1618" s="13"/>
      <c r="T1618" s="15" t="s">
        <v>130</v>
      </c>
      <c r="U1618" s="15" t="b">
        <v>0</v>
      </c>
      <c r="V1618" s="15" t="b">
        <v>0</v>
      </c>
      <c r="W1618" s="23"/>
      <c r="X1618" s="16"/>
      <c r="Y1618" s="24"/>
      <c r="Z1618" s="24"/>
      <c r="AA1618" s="51"/>
      <c r="AB1618" s="4"/>
      <c r="AC1618" t="str">
        <f t="shared" si="126"/>
        <v>NO</v>
      </c>
      <c r="AD1618" t="str">
        <f t="shared" si="127"/>
        <v>Material</v>
      </c>
      <c r="AE1618" t="str">
        <f t="shared" si="128"/>
        <v>+Cartridge</v>
      </c>
      <c r="AF1618" t="str">
        <f t="shared" si="129"/>
        <v>Material+Cartridge</v>
      </c>
    </row>
    <row r="1619" spans="1:32" x14ac:dyDescent="0.25">
      <c r="A1619" s="3" t="str">
        <f t="shared" si="125"/>
        <v>78500-6</v>
      </c>
      <c r="B1619" s="50">
        <v>78500</v>
      </c>
      <c r="C1619" s="51" t="s">
        <v>173</v>
      </c>
      <c r="D1619" s="50">
        <v>6</v>
      </c>
      <c r="E1619" s="52">
        <v>1</v>
      </c>
      <c r="F1619" s="53" t="s">
        <v>0</v>
      </c>
      <c r="G1619" s="53">
        <v>43515</v>
      </c>
      <c r="H1619" s="54">
        <v>1</v>
      </c>
      <c r="I1619" s="52">
        <v>1</v>
      </c>
      <c r="J1619" s="51" t="s">
        <v>27</v>
      </c>
      <c r="K1619" s="51"/>
      <c r="L1619" s="51" t="b">
        <v>0</v>
      </c>
      <c r="M1619" s="3"/>
      <c r="N1619" s="3"/>
      <c r="O1619" s="3"/>
      <c r="P1619" s="3"/>
      <c r="Q1619" s="3"/>
      <c r="R1619" s="3"/>
      <c r="S1619" s="3"/>
      <c r="T1619" s="10" t="s">
        <v>130</v>
      </c>
      <c r="U1619" s="10" t="b">
        <v>0</v>
      </c>
      <c r="V1619" s="10" t="b">
        <v>0</v>
      </c>
      <c r="W1619" s="25"/>
      <c r="X1619" s="11"/>
      <c r="Y1619" s="26"/>
      <c r="Z1619" s="12"/>
      <c r="AA1619" s="51"/>
      <c r="AB1619" s="4"/>
      <c r="AC1619" t="str">
        <f t="shared" si="126"/>
        <v>NO</v>
      </c>
      <c r="AD1619" t="str">
        <f t="shared" si="127"/>
        <v>Material</v>
      </c>
      <c r="AE1619" t="str">
        <f t="shared" si="128"/>
        <v>+Cartridge</v>
      </c>
      <c r="AF1619" t="str">
        <f t="shared" si="129"/>
        <v>Material+Cartridge</v>
      </c>
    </row>
    <row r="1620" spans="1:32" x14ac:dyDescent="0.25">
      <c r="A1620" s="13" t="str">
        <f t="shared" si="125"/>
        <v>78500-7</v>
      </c>
      <c r="B1620" s="50">
        <v>78500</v>
      </c>
      <c r="C1620" s="51" t="s">
        <v>215</v>
      </c>
      <c r="D1620" s="50">
        <v>7</v>
      </c>
      <c r="E1620" s="52">
        <v>1</v>
      </c>
      <c r="F1620" s="53" t="s">
        <v>0</v>
      </c>
      <c r="G1620" s="53">
        <v>43515</v>
      </c>
      <c r="H1620" s="54">
        <v>1</v>
      </c>
      <c r="I1620" s="52">
        <v>1</v>
      </c>
      <c r="J1620" s="51" t="s">
        <v>27</v>
      </c>
      <c r="K1620" s="51"/>
      <c r="L1620" s="51" t="b">
        <v>0</v>
      </c>
      <c r="M1620" s="13"/>
      <c r="N1620" s="13"/>
      <c r="O1620" s="13"/>
      <c r="P1620" s="13"/>
      <c r="Q1620" s="13"/>
      <c r="R1620" s="13"/>
      <c r="S1620" s="13"/>
      <c r="T1620" s="15" t="s">
        <v>130</v>
      </c>
      <c r="U1620" s="15" t="b">
        <v>0</v>
      </c>
      <c r="V1620" s="15" t="b">
        <v>0</v>
      </c>
      <c r="W1620" s="23"/>
      <c r="X1620" s="16"/>
      <c r="Y1620" s="24"/>
      <c r="Z1620" s="24"/>
      <c r="AA1620" s="51"/>
      <c r="AB1620" s="4"/>
      <c r="AC1620" t="str">
        <f t="shared" si="126"/>
        <v>NO</v>
      </c>
      <c r="AD1620" t="str">
        <f t="shared" si="127"/>
        <v>Material</v>
      </c>
      <c r="AE1620" t="str">
        <f t="shared" si="128"/>
        <v>+Cartridge</v>
      </c>
      <c r="AF1620" t="str">
        <f t="shared" si="129"/>
        <v>Material+Cartridge</v>
      </c>
    </row>
    <row r="1621" spans="1:32" x14ac:dyDescent="0.25">
      <c r="A1621" s="3" t="str">
        <f t="shared" si="125"/>
        <v>78500-8</v>
      </c>
      <c r="B1621" s="50">
        <v>78500</v>
      </c>
      <c r="C1621" s="51" t="s">
        <v>3367</v>
      </c>
      <c r="D1621" s="50">
        <v>8</v>
      </c>
      <c r="E1621" s="52">
        <v>1</v>
      </c>
      <c r="F1621" s="53" t="s">
        <v>0</v>
      </c>
      <c r="G1621" s="53">
        <v>43515</v>
      </c>
      <c r="H1621" s="54">
        <v>1</v>
      </c>
      <c r="I1621" s="52">
        <v>1</v>
      </c>
      <c r="J1621" s="51" t="s">
        <v>27</v>
      </c>
      <c r="K1621" s="51"/>
      <c r="L1621" s="51" t="b">
        <v>0</v>
      </c>
      <c r="M1621" s="3"/>
      <c r="N1621" s="3"/>
      <c r="O1621" s="3"/>
      <c r="P1621" s="3"/>
      <c r="Q1621" s="3"/>
      <c r="R1621" s="3"/>
      <c r="S1621" s="3"/>
      <c r="T1621" s="10" t="s">
        <v>130</v>
      </c>
      <c r="U1621" s="10" t="b">
        <v>0</v>
      </c>
      <c r="V1621" s="10" t="b">
        <v>0</v>
      </c>
      <c r="W1621" s="25"/>
      <c r="X1621" s="11"/>
      <c r="Y1621" s="26"/>
      <c r="Z1621" s="12"/>
      <c r="AA1621" s="51"/>
      <c r="AB1621" s="4"/>
      <c r="AC1621" t="str">
        <f t="shared" si="126"/>
        <v>NO</v>
      </c>
      <c r="AD1621" t="str">
        <f t="shared" si="127"/>
        <v>Material</v>
      </c>
      <c r="AE1621" t="str">
        <f t="shared" si="128"/>
        <v>+Cartridge</v>
      </c>
      <c r="AF1621" t="str">
        <f t="shared" si="129"/>
        <v>Material+Cartridge</v>
      </c>
    </row>
    <row r="1622" spans="1:32" x14ac:dyDescent="0.25">
      <c r="A1622" s="13" t="str">
        <f t="shared" si="125"/>
        <v>78500-9</v>
      </c>
      <c r="B1622" s="50">
        <v>78500</v>
      </c>
      <c r="C1622" s="51" t="s">
        <v>237</v>
      </c>
      <c r="D1622" s="50">
        <v>9</v>
      </c>
      <c r="E1622" s="52">
        <v>1</v>
      </c>
      <c r="F1622" s="53" t="s">
        <v>0</v>
      </c>
      <c r="G1622" s="53">
        <v>43515</v>
      </c>
      <c r="H1622" s="54">
        <v>1</v>
      </c>
      <c r="I1622" s="52">
        <v>1</v>
      </c>
      <c r="J1622" s="51" t="s">
        <v>27</v>
      </c>
      <c r="K1622" s="51"/>
      <c r="L1622" s="51" t="b">
        <v>0</v>
      </c>
      <c r="M1622" s="13"/>
      <c r="N1622" s="13"/>
      <c r="O1622" s="13"/>
      <c r="P1622" s="13"/>
      <c r="Q1622" s="13"/>
      <c r="R1622" s="13"/>
      <c r="S1622" s="13"/>
      <c r="T1622" s="15" t="s">
        <v>130</v>
      </c>
      <c r="U1622" s="15" t="b">
        <v>0</v>
      </c>
      <c r="V1622" s="15" t="b">
        <v>0</v>
      </c>
      <c r="W1622" s="23"/>
      <c r="X1622" s="16"/>
      <c r="Y1622" s="24"/>
      <c r="Z1622" s="17"/>
      <c r="AA1622" s="51"/>
      <c r="AB1622" s="4"/>
      <c r="AC1622" t="str">
        <f t="shared" si="126"/>
        <v>NO</v>
      </c>
      <c r="AD1622" t="str">
        <f t="shared" si="127"/>
        <v>Material</v>
      </c>
      <c r="AE1622" t="str">
        <f t="shared" si="128"/>
        <v>+Cartridge</v>
      </c>
      <c r="AF1622" t="str">
        <f t="shared" si="129"/>
        <v>Material+Cartridge</v>
      </c>
    </row>
    <row r="1623" spans="1:32" x14ac:dyDescent="0.25">
      <c r="A1623" s="3" t="str">
        <f t="shared" si="125"/>
        <v>78503-1</v>
      </c>
      <c r="B1623" s="50">
        <v>78503</v>
      </c>
      <c r="C1623" s="51" t="s">
        <v>224</v>
      </c>
      <c r="D1623" s="50">
        <v>1</v>
      </c>
      <c r="E1623" s="52">
        <v>1</v>
      </c>
      <c r="F1623" s="53" t="s">
        <v>19</v>
      </c>
      <c r="G1623" s="53">
        <v>43528</v>
      </c>
      <c r="H1623" s="54">
        <v>1</v>
      </c>
      <c r="I1623" s="52">
        <v>18</v>
      </c>
      <c r="J1623" s="51" t="s">
        <v>27</v>
      </c>
      <c r="K1623" s="51"/>
      <c r="L1623" s="51" t="b">
        <v>0</v>
      </c>
      <c r="M1623" s="3"/>
      <c r="N1623" s="3"/>
      <c r="O1623" s="3"/>
      <c r="P1623" s="3"/>
      <c r="Q1623" s="3"/>
      <c r="R1623" s="3"/>
      <c r="S1623" s="3"/>
      <c r="T1623" s="10" t="s">
        <v>130</v>
      </c>
      <c r="U1623" s="10" t="b">
        <v>0</v>
      </c>
      <c r="V1623" s="10" t="b">
        <v>0</v>
      </c>
      <c r="W1623" s="25"/>
      <c r="X1623" s="11"/>
      <c r="Y1623" s="26"/>
      <c r="Z1623" s="12"/>
      <c r="AA1623" s="51"/>
      <c r="AB1623" s="4"/>
      <c r="AC1623" t="str">
        <f t="shared" si="126"/>
        <v>NO</v>
      </c>
      <c r="AD1623" t="str">
        <f t="shared" si="127"/>
        <v>Material</v>
      </c>
      <c r="AE1623" t="str">
        <f t="shared" si="128"/>
        <v>+Cartridge</v>
      </c>
      <c r="AF1623" t="str">
        <f t="shared" si="129"/>
        <v>Material+Cartridge</v>
      </c>
    </row>
    <row r="1624" spans="1:32" x14ac:dyDescent="0.25">
      <c r="A1624" s="13" t="str">
        <f t="shared" si="125"/>
        <v>78503-2</v>
      </c>
      <c r="B1624" s="50">
        <v>78503</v>
      </c>
      <c r="C1624" s="51" t="s">
        <v>224</v>
      </c>
      <c r="D1624" s="50">
        <v>2</v>
      </c>
      <c r="E1624" s="52">
        <v>1</v>
      </c>
      <c r="F1624" s="53" t="s">
        <v>19</v>
      </c>
      <c r="G1624" s="53">
        <v>43528</v>
      </c>
      <c r="H1624" s="54">
        <v>1</v>
      </c>
      <c r="I1624" s="52">
        <v>18</v>
      </c>
      <c r="J1624" s="51" t="s">
        <v>27</v>
      </c>
      <c r="K1624" s="51"/>
      <c r="L1624" s="51" t="b">
        <v>0</v>
      </c>
      <c r="M1624" s="13"/>
      <c r="N1624" s="13"/>
      <c r="O1624" s="13"/>
      <c r="P1624" s="13"/>
      <c r="Q1624" s="13"/>
      <c r="R1624" s="13"/>
      <c r="S1624" s="13"/>
      <c r="T1624" s="15" t="s">
        <v>130</v>
      </c>
      <c r="U1624" s="15" t="b">
        <v>0</v>
      </c>
      <c r="V1624" s="15" t="b">
        <v>0</v>
      </c>
      <c r="W1624" s="23"/>
      <c r="X1624" s="16"/>
      <c r="Y1624" s="24"/>
      <c r="Z1624" s="17"/>
      <c r="AA1624" s="51"/>
      <c r="AB1624" s="4"/>
      <c r="AC1624" t="str">
        <f t="shared" si="126"/>
        <v>NO</v>
      </c>
      <c r="AD1624" t="str">
        <f t="shared" si="127"/>
        <v>Material</v>
      </c>
      <c r="AE1624" t="str">
        <f t="shared" si="128"/>
        <v>+Cartridge</v>
      </c>
      <c r="AF1624" t="str">
        <f t="shared" si="129"/>
        <v>Material+Cartridge</v>
      </c>
    </row>
    <row r="1625" spans="1:32" x14ac:dyDescent="0.25">
      <c r="A1625" s="3" t="str">
        <f t="shared" si="125"/>
        <v>78506-1</v>
      </c>
      <c r="B1625" s="50">
        <v>78506</v>
      </c>
      <c r="C1625" s="51" t="s">
        <v>3120</v>
      </c>
      <c r="D1625" s="50">
        <v>1</v>
      </c>
      <c r="E1625" s="52">
        <v>1</v>
      </c>
      <c r="F1625" s="53" t="s">
        <v>19</v>
      </c>
      <c r="G1625" s="53">
        <v>43504</v>
      </c>
      <c r="H1625" s="54">
        <v>1</v>
      </c>
      <c r="I1625" s="52">
        <v>7</v>
      </c>
      <c r="J1625" s="51" t="s">
        <v>20</v>
      </c>
      <c r="K1625" s="51"/>
      <c r="L1625" s="51" t="b">
        <v>0</v>
      </c>
      <c r="M1625" s="3" t="s">
        <v>126</v>
      </c>
      <c r="N1625" s="3" t="s">
        <v>126</v>
      </c>
      <c r="O1625" s="3"/>
      <c r="P1625" s="3"/>
      <c r="Q1625" s="3" t="s">
        <v>125</v>
      </c>
      <c r="R1625" s="3"/>
      <c r="S1625" s="3" t="s">
        <v>126</v>
      </c>
      <c r="T1625" s="10" t="s">
        <v>125</v>
      </c>
      <c r="U1625" s="10" t="b">
        <v>0</v>
      </c>
      <c r="V1625" s="10" t="b">
        <v>0</v>
      </c>
      <c r="W1625" s="25"/>
      <c r="X1625" s="11"/>
      <c r="Y1625" s="26">
        <v>43496</v>
      </c>
      <c r="Z1625" s="12"/>
      <c r="AA1625" s="51"/>
      <c r="AB1625" s="4"/>
      <c r="AC1625" t="str">
        <f t="shared" si="126"/>
        <v>NO</v>
      </c>
      <c r="AD1625" t="str">
        <f t="shared" si="127"/>
        <v/>
      </c>
      <c r="AE1625" t="str">
        <f t="shared" si="128"/>
        <v/>
      </c>
      <c r="AF1625" t="str">
        <f t="shared" si="129"/>
        <v/>
      </c>
    </row>
    <row r="1626" spans="1:32" x14ac:dyDescent="0.25">
      <c r="A1626" s="13" t="str">
        <f t="shared" si="125"/>
        <v>78506-2</v>
      </c>
      <c r="B1626" s="50">
        <v>78506</v>
      </c>
      <c r="C1626" s="51" t="s">
        <v>3302</v>
      </c>
      <c r="D1626" s="50">
        <v>2</v>
      </c>
      <c r="E1626" s="52">
        <v>1</v>
      </c>
      <c r="F1626" s="53" t="s">
        <v>19</v>
      </c>
      <c r="G1626" s="53">
        <v>43504</v>
      </c>
      <c r="H1626" s="54">
        <v>1</v>
      </c>
      <c r="I1626" s="52">
        <v>7</v>
      </c>
      <c r="J1626" s="51" t="s">
        <v>20</v>
      </c>
      <c r="K1626" s="51" t="s">
        <v>185</v>
      </c>
      <c r="L1626" s="51" t="b">
        <v>1</v>
      </c>
      <c r="M1626" s="13" t="s">
        <v>126</v>
      </c>
      <c r="N1626" s="13" t="s">
        <v>126</v>
      </c>
      <c r="O1626" s="13"/>
      <c r="P1626" s="13"/>
      <c r="Q1626" s="13" t="s">
        <v>125</v>
      </c>
      <c r="R1626" s="13"/>
      <c r="S1626" s="13" t="s">
        <v>126</v>
      </c>
      <c r="T1626" s="15" t="s">
        <v>125</v>
      </c>
      <c r="U1626" s="15" t="b">
        <v>0</v>
      </c>
      <c r="V1626" s="15" t="b">
        <v>0</v>
      </c>
      <c r="W1626" s="23"/>
      <c r="X1626" s="16"/>
      <c r="Y1626" s="24">
        <v>43496</v>
      </c>
      <c r="Z1626" s="17"/>
      <c r="AA1626" s="51"/>
      <c r="AB1626" s="4"/>
      <c r="AC1626" t="str">
        <f t="shared" si="126"/>
        <v>NO</v>
      </c>
      <c r="AD1626" t="str">
        <f t="shared" si="127"/>
        <v/>
      </c>
      <c r="AE1626" t="str">
        <f t="shared" si="128"/>
        <v/>
      </c>
      <c r="AF1626" t="str">
        <f t="shared" si="129"/>
        <v/>
      </c>
    </row>
    <row r="1627" spans="1:32" x14ac:dyDescent="0.25">
      <c r="A1627" s="3" t="str">
        <f t="shared" si="125"/>
        <v>78506-3</v>
      </c>
      <c r="B1627" s="50">
        <v>78506</v>
      </c>
      <c r="C1627" s="51" t="s">
        <v>250</v>
      </c>
      <c r="D1627" s="50">
        <v>3</v>
      </c>
      <c r="E1627" s="52">
        <v>1</v>
      </c>
      <c r="F1627" s="53" t="s">
        <v>19</v>
      </c>
      <c r="G1627" s="53">
        <v>43504</v>
      </c>
      <c r="H1627" s="54">
        <v>4</v>
      </c>
      <c r="I1627" s="52">
        <v>7</v>
      </c>
      <c r="J1627" s="51" t="s">
        <v>20</v>
      </c>
      <c r="K1627" s="51"/>
      <c r="L1627" s="51" t="b">
        <v>0</v>
      </c>
      <c r="M1627" s="3" t="s">
        <v>126</v>
      </c>
      <c r="N1627" s="3" t="s">
        <v>126</v>
      </c>
      <c r="O1627" s="3"/>
      <c r="P1627" s="3"/>
      <c r="Q1627" s="3"/>
      <c r="R1627" s="3"/>
      <c r="S1627" s="3" t="s">
        <v>126</v>
      </c>
      <c r="T1627" s="10" t="s">
        <v>126</v>
      </c>
      <c r="U1627" s="10" t="b">
        <v>0</v>
      </c>
      <c r="V1627" s="10" t="b">
        <v>0</v>
      </c>
      <c r="W1627" s="25"/>
      <c r="X1627" s="11"/>
      <c r="Y1627" s="26"/>
      <c r="Z1627" s="12"/>
      <c r="AA1627" s="51"/>
      <c r="AB1627" s="4"/>
      <c r="AC1627" t="str">
        <f t="shared" si="126"/>
        <v>NO</v>
      </c>
      <c r="AD1627" t="str">
        <f t="shared" si="127"/>
        <v/>
      </c>
      <c r="AE1627" t="str">
        <f t="shared" si="128"/>
        <v>+Cartridge</v>
      </c>
      <c r="AF1627" t="str">
        <f t="shared" si="129"/>
        <v>+Cartridge</v>
      </c>
    </row>
    <row r="1628" spans="1:32" x14ac:dyDescent="0.25">
      <c r="A1628" s="13" t="str">
        <f t="shared" si="125"/>
        <v>78506-4</v>
      </c>
      <c r="B1628" s="50">
        <v>78506</v>
      </c>
      <c r="C1628" s="51" t="s">
        <v>250</v>
      </c>
      <c r="D1628" s="50">
        <v>4</v>
      </c>
      <c r="E1628" s="52">
        <v>1</v>
      </c>
      <c r="F1628" s="53" t="s">
        <v>19</v>
      </c>
      <c r="G1628" s="53">
        <v>43504</v>
      </c>
      <c r="H1628" s="54">
        <v>4</v>
      </c>
      <c r="I1628" s="52">
        <v>7</v>
      </c>
      <c r="J1628" s="51" t="s">
        <v>20</v>
      </c>
      <c r="K1628" s="51"/>
      <c r="L1628" s="51" t="b">
        <v>0</v>
      </c>
      <c r="M1628" s="13" t="s">
        <v>126</v>
      </c>
      <c r="N1628" s="13" t="s">
        <v>126</v>
      </c>
      <c r="O1628" s="13"/>
      <c r="P1628" s="13"/>
      <c r="Q1628" s="13"/>
      <c r="R1628" s="13"/>
      <c r="S1628" s="13" t="s">
        <v>126</v>
      </c>
      <c r="T1628" s="15" t="s">
        <v>126</v>
      </c>
      <c r="U1628" s="15" t="b">
        <v>0</v>
      </c>
      <c r="V1628" s="15" t="b">
        <v>0</v>
      </c>
      <c r="W1628" s="23"/>
      <c r="X1628" s="16"/>
      <c r="Y1628" s="24"/>
      <c r="Z1628" s="17"/>
      <c r="AA1628" s="51"/>
      <c r="AB1628" s="4"/>
      <c r="AC1628" t="str">
        <f t="shared" si="126"/>
        <v>NO</v>
      </c>
      <c r="AD1628" t="str">
        <f t="shared" si="127"/>
        <v/>
      </c>
      <c r="AE1628" t="str">
        <f t="shared" si="128"/>
        <v>+Cartridge</v>
      </c>
      <c r="AF1628" t="str">
        <f t="shared" si="129"/>
        <v>+Cartridge</v>
      </c>
    </row>
    <row r="1629" spans="1:32" x14ac:dyDescent="0.25">
      <c r="A1629" s="3" t="str">
        <f t="shared" si="125"/>
        <v>78511-1</v>
      </c>
      <c r="B1629" s="50">
        <v>78511</v>
      </c>
      <c r="C1629" s="51" t="s">
        <v>265</v>
      </c>
      <c r="D1629" s="50">
        <v>1</v>
      </c>
      <c r="E1629" s="52">
        <v>1</v>
      </c>
      <c r="F1629" s="53" t="s">
        <v>18</v>
      </c>
      <c r="G1629" s="53">
        <v>43502</v>
      </c>
      <c r="H1629" s="54">
        <v>16</v>
      </c>
      <c r="I1629" s="52">
        <v>4</v>
      </c>
      <c r="J1629" s="51" t="s">
        <v>31</v>
      </c>
      <c r="K1629" s="51" t="s">
        <v>208</v>
      </c>
      <c r="L1629" s="51" t="b">
        <v>0</v>
      </c>
      <c r="M1629" s="3" t="s">
        <v>126</v>
      </c>
      <c r="N1629" s="3" t="s">
        <v>126</v>
      </c>
      <c r="O1629" s="3" t="s">
        <v>143</v>
      </c>
      <c r="P1629" s="3" t="s">
        <v>143</v>
      </c>
      <c r="Q1629" s="3" t="s">
        <v>125</v>
      </c>
      <c r="R1629" s="3"/>
      <c r="S1629" s="3" t="s">
        <v>126</v>
      </c>
      <c r="T1629" s="10" t="s">
        <v>125</v>
      </c>
      <c r="U1629" s="10" t="b">
        <v>0</v>
      </c>
      <c r="V1629" s="10" t="b">
        <v>0</v>
      </c>
      <c r="W1629" s="25"/>
      <c r="X1629" s="11"/>
      <c r="Y1629" s="26">
        <v>43490</v>
      </c>
      <c r="Z1629" s="26"/>
      <c r="AA1629" s="51"/>
      <c r="AB1629" s="4"/>
      <c r="AC1629" t="str">
        <f t="shared" si="126"/>
        <v>OK</v>
      </c>
      <c r="AD1629" t="str">
        <f t="shared" si="127"/>
        <v/>
      </c>
      <c r="AE1629" t="str">
        <f t="shared" si="128"/>
        <v/>
      </c>
      <c r="AF1629" t="str">
        <f t="shared" si="129"/>
        <v/>
      </c>
    </row>
    <row r="1630" spans="1:32" x14ac:dyDescent="0.25">
      <c r="A1630" s="13" t="str">
        <f t="shared" si="125"/>
        <v>78511-2</v>
      </c>
      <c r="B1630" s="50">
        <v>78511</v>
      </c>
      <c r="C1630" s="51" t="s">
        <v>265</v>
      </c>
      <c r="D1630" s="50">
        <v>2</v>
      </c>
      <c r="E1630" s="52">
        <v>1</v>
      </c>
      <c r="F1630" s="53" t="s">
        <v>18</v>
      </c>
      <c r="G1630" s="53">
        <v>43502</v>
      </c>
      <c r="H1630" s="54">
        <v>4</v>
      </c>
      <c r="I1630" s="52">
        <v>4</v>
      </c>
      <c r="J1630" s="51" t="s">
        <v>31</v>
      </c>
      <c r="K1630" s="51"/>
      <c r="L1630" s="51" t="b">
        <v>0</v>
      </c>
      <c r="M1630" s="13" t="s">
        <v>126</v>
      </c>
      <c r="N1630" s="13" t="s">
        <v>126</v>
      </c>
      <c r="O1630" s="13" t="s">
        <v>143</v>
      </c>
      <c r="P1630" s="13" t="s">
        <v>143</v>
      </c>
      <c r="Q1630" s="13" t="s">
        <v>125</v>
      </c>
      <c r="R1630" s="13"/>
      <c r="S1630" s="13" t="s">
        <v>126</v>
      </c>
      <c r="T1630" s="15" t="s">
        <v>125</v>
      </c>
      <c r="U1630" s="15" t="b">
        <v>0</v>
      </c>
      <c r="V1630" s="15" t="b">
        <v>0</v>
      </c>
      <c r="W1630" s="23"/>
      <c r="X1630" s="16"/>
      <c r="Y1630" s="24">
        <v>43490</v>
      </c>
      <c r="Z1630" s="17"/>
      <c r="AA1630" s="51"/>
      <c r="AB1630" s="4"/>
      <c r="AC1630" t="str">
        <f t="shared" si="126"/>
        <v>OK</v>
      </c>
      <c r="AD1630" t="str">
        <f t="shared" si="127"/>
        <v/>
      </c>
      <c r="AE1630" t="str">
        <f t="shared" si="128"/>
        <v/>
      </c>
      <c r="AF1630" t="str">
        <f t="shared" si="129"/>
        <v/>
      </c>
    </row>
    <row r="1631" spans="1:32" x14ac:dyDescent="0.25">
      <c r="A1631" s="3" t="str">
        <f t="shared" si="125"/>
        <v>78515-1</v>
      </c>
      <c r="B1631" s="50">
        <v>78515</v>
      </c>
      <c r="C1631" s="51" t="s">
        <v>201</v>
      </c>
      <c r="D1631" s="50">
        <v>1</v>
      </c>
      <c r="E1631" s="52">
        <v>1</v>
      </c>
      <c r="F1631" s="53" t="s">
        <v>18</v>
      </c>
      <c r="G1631" s="53">
        <v>43503</v>
      </c>
      <c r="H1631" s="54">
        <v>1</v>
      </c>
      <c r="I1631" s="52">
        <v>12</v>
      </c>
      <c r="J1631" s="51" t="s">
        <v>150</v>
      </c>
      <c r="K1631" s="51"/>
      <c r="L1631" s="51" t="b">
        <v>0</v>
      </c>
      <c r="M1631" s="3" t="s">
        <v>126</v>
      </c>
      <c r="N1631" s="3" t="s">
        <v>126</v>
      </c>
      <c r="O1631" s="3" t="s">
        <v>143</v>
      </c>
      <c r="P1631" s="3" t="s">
        <v>143</v>
      </c>
      <c r="Q1631" s="3" t="s">
        <v>143</v>
      </c>
      <c r="R1631" s="3"/>
      <c r="S1631" s="3" t="s">
        <v>126</v>
      </c>
      <c r="T1631" s="10" t="s">
        <v>126</v>
      </c>
      <c r="U1631" s="10" t="b">
        <v>1</v>
      </c>
      <c r="V1631" s="10" t="b">
        <v>0</v>
      </c>
      <c r="W1631" s="25">
        <v>43499.435127314813</v>
      </c>
      <c r="X1631" s="11">
        <v>33</v>
      </c>
      <c r="Y1631" s="26">
        <v>43497</v>
      </c>
      <c r="Z1631" s="12"/>
      <c r="AA1631" s="51"/>
      <c r="AB1631" s="4"/>
      <c r="AC1631" t="str">
        <f t="shared" si="126"/>
        <v>NO</v>
      </c>
      <c r="AD1631" t="str">
        <f t="shared" si="127"/>
        <v/>
      </c>
      <c r="AE1631" t="str">
        <f t="shared" si="128"/>
        <v/>
      </c>
      <c r="AF1631" t="str">
        <f t="shared" si="129"/>
        <v/>
      </c>
    </row>
    <row r="1632" spans="1:32" x14ac:dyDescent="0.25">
      <c r="A1632" s="13" t="str">
        <f t="shared" si="125"/>
        <v>78517-1</v>
      </c>
      <c r="B1632" s="50">
        <v>78517</v>
      </c>
      <c r="C1632" s="51" t="s">
        <v>3368</v>
      </c>
      <c r="D1632" s="50">
        <v>1</v>
      </c>
      <c r="E1632" s="52">
        <v>1</v>
      </c>
      <c r="F1632" s="53" t="s">
        <v>18</v>
      </c>
      <c r="G1632" s="53">
        <v>43504</v>
      </c>
      <c r="H1632" s="54">
        <v>1</v>
      </c>
      <c r="I1632" s="52">
        <v>12</v>
      </c>
      <c r="J1632" s="51" t="s">
        <v>31</v>
      </c>
      <c r="K1632" s="51"/>
      <c r="L1632" s="51" t="b">
        <v>0</v>
      </c>
      <c r="M1632" s="13" t="s">
        <v>126</v>
      </c>
      <c r="N1632" s="13"/>
      <c r="O1632" s="13"/>
      <c r="P1632" s="13"/>
      <c r="Q1632" s="13" t="s">
        <v>125</v>
      </c>
      <c r="R1632" s="13"/>
      <c r="S1632" s="13" t="s">
        <v>126</v>
      </c>
      <c r="T1632" s="15" t="s">
        <v>125</v>
      </c>
      <c r="U1632" s="15" t="b">
        <v>1</v>
      </c>
      <c r="V1632" s="15" t="b">
        <v>0</v>
      </c>
      <c r="W1632" s="23">
        <v>43500.602361111109</v>
      </c>
      <c r="X1632" s="16"/>
      <c r="Y1632" s="24">
        <v>43496</v>
      </c>
      <c r="Z1632" s="24" t="s">
        <v>3369</v>
      </c>
      <c r="AA1632" s="51"/>
      <c r="AB1632" s="4"/>
      <c r="AC1632" t="str">
        <f t="shared" si="126"/>
        <v>NO</v>
      </c>
      <c r="AD1632" t="str">
        <f t="shared" si="127"/>
        <v>Material</v>
      </c>
      <c r="AE1632" t="str">
        <f t="shared" si="128"/>
        <v/>
      </c>
      <c r="AF1632" t="str">
        <f t="shared" si="129"/>
        <v>Material</v>
      </c>
    </row>
    <row r="1633" spans="1:32" x14ac:dyDescent="0.25">
      <c r="A1633" s="3" t="str">
        <f t="shared" si="125"/>
        <v>78517-2</v>
      </c>
      <c r="B1633" s="50">
        <v>78517</v>
      </c>
      <c r="C1633" s="51" t="s">
        <v>3370</v>
      </c>
      <c r="D1633" s="50">
        <v>2</v>
      </c>
      <c r="E1633" s="52">
        <v>1</v>
      </c>
      <c r="F1633" s="53" t="s">
        <v>18</v>
      </c>
      <c r="G1633" s="53">
        <v>43504</v>
      </c>
      <c r="H1633" s="54">
        <v>1</v>
      </c>
      <c r="I1633" s="52">
        <v>12</v>
      </c>
      <c r="J1633" s="51" t="s">
        <v>31</v>
      </c>
      <c r="K1633" s="51"/>
      <c r="L1633" s="51" t="b">
        <v>0</v>
      </c>
      <c r="M1633" s="3" t="s">
        <v>126</v>
      </c>
      <c r="N1633" s="3"/>
      <c r="O1633" s="3"/>
      <c r="P1633" s="3"/>
      <c r="Q1633" s="3"/>
      <c r="R1633" s="3"/>
      <c r="S1633" s="3" t="s">
        <v>126</v>
      </c>
      <c r="T1633" s="10" t="s">
        <v>125</v>
      </c>
      <c r="U1633" s="10" t="b">
        <v>1</v>
      </c>
      <c r="V1633" s="10" t="b">
        <v>0</v>
      </c>
      <c r="W1633" s="25">
        <v>43500.602337962962</v>
      </c>
      <c r="X1633" s="11"/>
      <c r="Y1633" s="26"/>
      <c r="Z1633" s="26" t="s">
        <v>3369</v>
      </c>
      <c r="AA1633" s="51"/>
      <c r="AB1633" s="4"/>
      <c r="AC1633" t="str">
        <f t="shared" si="126"/>
        <v>NO</v>
      </c>
      <c r="AD1633" t="str">
        <f t="shared" si="127"/>
        <v>Material</v>
      </c>
      <c r="AE1633" t="str">
        <f t="shared" si="128"/>
        <v>+Cartridge</v>
      </c>
      <c r="AF1633" t="str">
        <f t="shared" si="129"/>
        <v>Material+Cartridge</v>
      </c>
    </row>
    <row r="1634" spans="1:32" x14ac:dyDescent="0.25">
      <c r="A1634" s="13" t="str">
        <f t="shared" si="125"/>
        <v>78521-1</v>
      </c>
      <c r="B1634" s="50">
        <v>78521</v>
      </c>
      <c r="C1634" s="51" t="s">
        <v>415</v>
      </c>
      <c r="D1634" s="50">
        <v>1</v>
      </c>
      <c r="E1634" s="52">
        <v>1</v>
      </c>
      <c r="F1634" s="53" t="s">
        <v>18</v>
      </c>
      <c r="G1634" s="53">
        <v>43501</v>
      </c>
      <c r="H1634" s="54">
        <v>1</v>
      </c>
      <c r="I1634" s="52">
        <v>12</v>
      </c>
      <c r="J1634" s="51" t="s">
        <v>37</v>
      </c>
      <c r="K1634" s="51" t="s">
        <v>171</v>
      </c>
      <c r="L1634" s="51" t="b">
        <v>0</v>
      </c>
      <c r="M1634" s="13" t="s">
        <v>126</v>
      </c>
      <c r="N1634" s="13" t="s">
        <v>126</v>
      </c>
      <c r="O1634" s="13" t="s">
        <v>143</v>
      </c>
      <c r="P1634" s="13" t="s">
        <v>143</v>
      </c>
      <c r="Q1634" s="13" t="s">
        <v>143</v>
      </c>
      <c r="R1634" s="13"/>
      <c r="S1634" s="13" t="s">
        <v>126</v>
      </c>
      <c r="T1634" s="15" t="s">
        <v>125</v>
      </c>
      <c r="U1634" s="15" t="b">
        <v>1</v>
      </c>
      <c r="V1634" s="15" t="b">
        <v>0</v>
      </c>
      <c r="W1634" s="23">
        <v>43496.481134259258</v>
      </c>
      <c r="X1634" s="16">
        <v>39</v>
      </c>
      <c r="Y1634" s="24">
        <v>43499</v>
      </c>
      <c r="Z1634" s="17" t="s">
        <v>246</v>
      </c>
      <c r="AA1634" s="51"/>
      <c r="AB1634" s="4"/>
      <c r="AC1634" t="str">
        <f t="shared" si="126"/>
        <v>NO</v>
      </c>
      <c r="AD1634" t="str">
        <f t="shared" si="127"/>
        <v/>
      </c>
      <c r="AE1634" t="str">
        <f t="shared" si="128"/>
        <v/>
      </c>
      <c r="AF1634" t="str">
        <f t="shared" si="129"/>
        <v/>
      </c>
    </row>
    <row r="1635" spans="1:32" x14ac:dyDescent="0.25">
      <c r="A1635" s="3" t="str">
        <f t="shared" si="125"/>
        <v>78522-25</v>
      </c>
      <c r="B1635" s="50">
        <v>78522</v>
      </c>
      <c r="C1635" s="51" t="s">
        <v>3371</v>
      </c>
      <c r="D1635" s="50">
        <v>25</v>
      </c>
      <c r="E1635" s="52">
        <v>1</v>
      </c>
      <c r="F1635" s="53" t="s">
        <v>18</v>
      </c>
      <c r="G1635" s="53">
        <v>43517</v>
      </c>
      <c r="H1635" s="54">
        <v>2</v>
      </c>
      <c r="I1635" s="52">
        <v>12</v>
      </c>
      <c r="J1635" s="51" t="s">
        <v>20</v>
      </c>
      <c r="K1635" s="51"/>
      <c r="L1635" s="51" t="b">
        <v>0</v>
      </c>
      <c r="M1635" s="3"/>
      <c r="N1635" s="3"/>
      <c r="O1635" s="3"/>
      <c r="P1635" s="3"/>
      <c r="Q1635" s="3"/>
      <c r="R1635" s="3"/>
      <c r="S1635" s="3"/>
      <c r="T1635" s="10" t="s">
        <v>130</v>
      </c>
      <c r="U1635" s="10" t="b">
        <v>0</v>
      </c>
      <c r="V1635" s="10" t="b">
        <v>0</v>
      </c>
      <c r="W1635" s="25"/>
      <c r="X1635" s="11"/>
      <c r="Y1635" s="26"/>
      <c r="Z1635" s="26"/>
      <c r="AA1635" s="51"/>
      <c r="AB1635" s="4"/>
      <c r="AC1635" t="str">
        <f t="shared" si="126"/>
        <v>NO</v>
      </c>
      <c r="AD1635" t="str">
        <f t="shared" si="127"/>
        <v>Material</v>
      </c>
      <c r="AE1635" t="str">
        <f t="shared" si="128"/>
        <v>+Cartridge</v>
      </c>
      <c r="AF1635" t="str">
        <f t="shared" si="129"/>
        <v>Material+Cartridge</v>
      </c>
    </row>
    <row r="1636" spans="1:32" x14ac:dyDescent="0.25">
      <c r="A1636" s="13" t="str">
        <f t="shared" si="125"/>
        <v>78522-26</v>
      </c>
      <c r="B1636" s="50">
        <v>78522</v>
      </c>
      <c r="C1636" s="51" t="s">
        <v>3372</v>
      </c>
      <c r="D1636" s="50">
        <v>26</v>
      </c>
      <c r="E1636" s="52">
        <v>1</v>
      </c>
      <c r="F1636" s="53" t="s">
        <v>18</v>
      </c>
      <c r="G1636" s="53">
        <v>43517</v>
      </c>
      <c r="H1636" s="54">
        <v>1</v>
      </c>
      <c r="I1636" s="52">
        <v>12</v>
      </c>
      <c r="J1636" s="51" t="s">
        <v>20</v>
      </c>
      <c r="K1636" s="51"/>
      <c r="L1636" s="51" t="b">
        <v>0</v>
      </c>
      <c r="M1636" s="13"/>
      <c r="N1636" s="13"/>
      <c r="O1636" s="13"/>
      <c r="P1636" s="13"/>
      <c r="Q1636" s="13"/>
      <c r="R1636" s="13"/>
      <c r="S1636" s="13"/>
      <c r="T1636" s="15" t="s">
        <v>130</v>
      </c>
      <c r="U1636" s="15" t="b">
        <v>0</v>
      </c>
      <c r="V1636" s="15" t="b">
        <v>0</v>
      </c>
      <c r="W1636" s="23"/>
      <c r="X1636" s="16"/>
      <c r="Y1636" s="24"/>
      <c r="Z1636" s="17"/>
      <c r="AA1636" s="51"/>
      <c r="AB1636" s="4"/>
      <c r="AC1636" t="str">
        <f t="shared" si="126"/>
        <v>NO</v>
      </c>
      <c r="AD1636" t="str">
        <f t="shared" si="127"/>
        <v>Material</v>
      </c>
      <c r="AE1636" t="str">
        <f t="shared" si="128"/>
        <v>+Cartridge</v>
      </c>
      <c r="AF1636" t="str">
        <f t="shared" si="129"/>
        <v>Material+Cartridge</v>
      </c>
    </row>
    <row r="1637" spans="1:32" x14ac:dyDescent="0.25">
      <c r="A1637" s="3" t="str">
        <f t="shared" si="125"/>
        <v>78522-27</v>
      </c>
      <c r="B1637" s="50">
        <v>78522</v>
      </c>
      <c r="C1637" s="51" t="s">
        <v>223</v>
      </c>
      <c r="D1637" s="50">
        <v>27</v>
      </c>
      <c r="E1637" s="52">
        <v>1</v>
      </c>
      <c r="F1637" s="53" t="s">
        <v>18</v>
      </c>
      <c r="G1637" s="53">
        <v>43517</v>
      </c>
      <c r="H1637" s="54">
        <v>1</v>
      </c>
      <c r="I1637" s="52">
        <v>12</v>
      </c>
      <c r="J1637" s="51" t="s">
        <v>20</v>
      </c>
      <c r="K1637" s="51"/>
      <c r="L1637" s="51" t="b">
        <v>0</v>
      </c>
      <c r="M1637" s="3"/>
      <c r="N1637" s="3"/>
      <c r="O1637" s="3"/>
      <c r="P1637" s="3"/>
      <c r="Q1637" s="3"/>
      <c r="R1637" s="3"/>
      <c r="S1637" s="3"/>
      <c r="T1637" s="10" t="s">
        <v>130</v>
      </c>
      <c r="U1637" s="10" t="b">
        <v>0</v>
      </c>
      <c r="V1637" s="10" t="b">
        <v>0</v>
      </c>
      <c r="W1637" s="25"/>
      <c r="X1637" s="11"/>
      <c r="Y1637" s="26"/>
      <c r="Z1637" s="12"/>
      <c r="AA1637" s="51"/>
      <c r="AB1637" s="4"/>
      <c r="AC1637" t="str">
        <f t="shared" si="126"/>
        <v>NO</v>
      </c>
      <c r="AD1637" t="str">
        <f t="shared" si="127"/>
        <v>Material</v>
      </c>
      <c r="AE1637" t="str">
        <f t="shared" si="128"/>
        <v>+Cartridge</v>
      </c>
      <c r="AF1637" t="str">
        <f t="shared" si="129"/>
        <v>Material+Cartridge</v>
      </c>
    </row>
    <row r="1638" spans="1:32" x14ac:dyDescent="0.25">
      <c r="A1638" s="13" t="str">
        <f t="shared" si="125"/>
        <v>78522-28</v>
      </c>
      <c r="B1638" s="50">
        <v>78522</v>
      </c>
      <c r="C1638" s="51" t="s">
        <v>395</v>
      </c>
      <c r="D1638" s="50">
        <v>28</v>
      </c>
      <c r="E1638" s="52">
        <v>1</v>
      </c>
      <c r="F1638" s="53" t="s">
        <v>18</v>
      </c>
      <c r="G1638" s="53">
        <v>43517</v>
      </c>
      <c r="H1638" s="54">
        <v>1</v>
      </c>
      <c r="I1638" s="52">
        <v>12</v>
      </c>
      <c r="J1638" s="51" t="s">
        <v>20</v>
      </c>
      <c r="K1638" s="51"/>
      <c r="L1638" s="51" t="b">
        <v>0</v>
      </c>
      <c r="M1638" s="13"/>
      <c r="N1638" s="13"/>
      <c r="O1638" s="13"/>
      <c r="P1638" s="13"/>
      <c r="Q1638" s="13"/>
      <c r="R1638" s="13"/>
      <c r="S1638" s="13"/>
      <c r="T1638" s="15" t="s">
        <v>130</v>
      </c>
      <c r="U1638" s="15" t="b">
        <v>0</v>
      </c>
      <c r="V1638" s="15" t="b">
        <v>0</v>
      </c>
      <c r="W1638" s="15"/>
      <c r="X1638" s="16"/>
      <c r="Y1638" s="24"/>
      <c r="Z1638" s="24"/>
      <c r="AA1638" s="51"/>
      <c r="AB1638" s="4"/>
      <c r="AC1638" t="str">
        <f t="shared" si="126"/>
        <v>NO</v>
      </c>
      <c r="AD1638" t="str">
        <f t="shared" si="127"/>
        <v>Material</v>
      </c>
      <c r="AE1638" t="str">
        <f t="shared" si="128"/>
        <v>+Cartridge</v>
      </c>
      <c r="AF1638" t="str">
        <f t="shared" si="129"/>
        <v>Material+Cartridge</v>
      </c>
    </row>
    <row r="1639" spans="1:32" x14ac:dyDescent="0.25">
      <c r="A1639" s="3" t="str">
        <f t="shared" si="125"/>
        <v>78522-29</v>
      </c>
      <c r="B1639" s="50">
        <v>78522</v>
      </c>
      <c r="C1639" s="51" t="s">
        <v>3371</v>
      </c>
      <c r="D1639" s="50">
        <v>29</v>
      </c>
      <c r="E1639" s="52">
        <v>1</v>
      </c>
      <c r="F1639" s="53" t="s">
        <v>18</v>
      </c>
      <c r="G1639" s="53">
        <v>43517</v>
      </c>
      <c r="H1639" s="54">
        <v>2</v>
      </c>
      <c r="I1639" s="52">
        <v>12</v>
      </c>
      <c r="J1639" s="51" t="s">
        <v>20</v>
      </c>
      <c r="K1639" s="51"/>
      <c r="L1639" s="51" t="b">
        <v>0</v>
      </c>
      <c r="M1639" s="3"/>
      <c r="N1639" s="3"/>
      <c r="O1639" s="3"/>
      <c r="P1639" s="3"/>
      <c r="Q1639" s="3"/>
      <c r="R1639" s="3"/>
      <c r="S1639" s="3"/>
      <c r="T1639" s="10" t="s">
        <v>130</v>
      </c>
      <c r="U1639" s="10" t="b">
        <v>0</v>
      </c>
      <c r="V1639" s="10" t="b">
        <v>0</v>
      </c>
      <c r="W1639" s="25"/>
      <c r="X1639" s="11"/>
      <c r="Y1639" s="26"/>
      <c r="Z1639" s="12"/>
      <c r="AA1639" s="51"/>
      <c r="AB1639" s="4"/>
      <c r="AC1639" t="str">
        <f t="shared" si="126"/>
        <v>NO</v>
      </c>
      <c r="AD1639" t="str">
        <f t="shared" si="127"/>
        <v>Material</v>
      </c>
      <c r="AE1639" t="str">
        <f t="shared" si="128"/>
        <v>+Cartridge</v>
      </c>
      <c r="AF1639" t="str">
        <f t="shared" si="129"/>
        <v>Material+Cartridge</v>
      </c>
    </row>
    <row r="1640" spans="1:32" x14ac:dyDescent="0.25">
      <c r="A1640" s="13" t="str">
        <f t="shared" si="125"/>
        <v>78522-30</v>
      </c>
      <c r="B1640" s="50">
        <v>78522</v>
      </c>
      <c r="C1640" s="51" t="s">
        <v>3372</v>
      </c>
      <c r="D1640" s="50">
        <v>30</v>
      </c>
      <c r="E1640" s="52">
        <v>1</v>
      </c>
      <c r="F1640" s="53" t="s">
        <v>18</v>
      </c>
      <c r="G1640" s="53">
        <v>43517</v>
      </c>
      <c r="H1640" s="54">
        <v>1</v>
      </c>
      <c r="I1640" s="52">
        <v>12</v>
      </c>
      <c r="J1640" s="51" t="s">
        <v>20</v>
      </c>
      <c r="K1640" s="51"/>
      <c r="L1640" s="51" t="b">
        <v>0</v>
      </c>
      <c r="M1640" s="13"/>
      <c r="N1640" s="13"/>
      <c r="O1640" s="13"/>
      <c r="P1640" s="13"/>
      <c r="Q1640" s="13"/>
      <c r="R1640" s="13"/>
      <c r="S1640" s="13"/>
      <c r="T1640" s="15" t="s">
        <v>130</v>
      </c>
      <c r="U1640" s="15" t="b">
        <v>0</v>
      </c>
      <c r="V1640" s="15" t="b">
        <v>0</v>
      </c>
      <c r="W1640" s="23"/>
      <c r="X1640" s="16"/>
      <c r="Y1640" s="24"/>
      <c r="Z1640" s="17"/>
      <c r="AA1640" s="51"/>
      <c r="AB1640" s="4"/>
      <c r="AC1640" t="str">
        <f t="shared" si="126"/>
        <v>NO</v>
      </c>
      <c r="AD1640" t="str">
        <f t="shared" si="127"/>
        <v>Material</v>
      </c>
      <c r="AE1640" t="str">
        <f t="shared" si="128"/>
        <v>+Cartridge</v>
      </c>
      <c r="AF1640" t="str">
        <f t="shared" si="129"/>
        <v>Material+Cartridge</v>
      </c>
    </row>
    <row r="1641" spans="1:32" x14ac:dyDescent="0.25">
      <c r="A1641" s="3" t="str">
        <f t="shared" si="125"/>
        <v>78522-31</v>
      </c>
      <c r="B1641" s="50">
        <v>78522</v>
      </c>
      <c r="C1641" s="51" t="s">
        <v>223</v>
      </c>
      <c r="D1641" s="50">
        <v>31</v>
      </c>
      <c r="E1641" s="52">
        <v>1</v>
      </c>
      <c r="F1641" s="53" t="s">
        <v>18</v>
      </c>
      <c r="G1641" s="53">
        <v>43517</v>
      </c>
      <c r="H1641" s="54">
        <v>1</v>
      </c>
      <c r="I1641" s="52">
        <v>12</v>
      </c>
      <c r="J1641" s="51" t="s">
        <v>20</v>
      </c>
      <c r="K1641" s="51"/>
      <c r="L1641" s="51" t="b">
        <v>0</v>
      </c>
      <c r="M1641" s="3"/>
      <c r="N1641" s="3"/>
      <c r="O1641" s="3"/>
      <c r="P1641" s="3"/>
      <c r="Q1641" s="3"/>
      <c r="R1641" s="3"/>
      <c r="S1641" s="3"/>
      <c r="T1641" s="10" t="s">
        <v>130</v>
      </c>
      <c r="U1641" s="10" t="b">
        <v>0</v>
      </c>
      <c r="V1641" s="10" t="b">
        <v>0</v>
      </c>
      <c r="W1641" s="25"/>
      <c r="X1641" s="11"/>
      <c r="Y1641" s="26"/>
      <c r="Z1641" s="26"/>
      <c r="AA1641" s="51"/>
      <c r="AB1641" s="4"/>
      <c r="AC1641" t="str">
        <f t="shared" si="126"/>
        <v>NO</v>
      </c>
      <c r="AD1641" t="str">
        <f t="shared" si="127"/>
        <v>Material</v>
      </c>
      <c r="AE1641" t="str">
        <f t="shared" si="128"/>
        <v>+Cartridge</v>
      </c>
      <c r="AF1641" t="str">
        <f t="shared" si="129"/>
        <v>Material+Cartridge</v>
      </c>
    </row>
    <row r="1642" spans="1:32" x14ac:dyDescent="0.25">
      <c r="A1642" s="13" t="str">
        <f t="shared" si="125"/>
        <v>78522-32</v>
      </c>
      <c r="B1642" s="50">
        <v>78522</v>
      </c>
      <c r="C1642" s="51" t="s">
        <v>224</v>
      </c>
      <c r="D1642" s="50">
        <v>32</v>
      </c>
      <c r="E1642" s="52">
        <v>1</v>
      </c>
      <c r="F1642" s="53" t="s">
        <v>18</v>
      </c>
      <c r="G1642" s="53">
        <v>43517</v>
      </c>
      <c r="H1642" s="54">
        <v>1</v>
      </c>
      <c r="I1642" s="52">
        <v>12</v>
      </c>
      <c r="J1642" s="51" t="s">
        <v>20</v>
      </c>
      <c r="K1642" s="51"/>
      <c r="L1642" s="51" t="b">
        <v>0</v>
      </c>
      <c r="M1642" s="13"/>
      <c r="N1642" s="13"/>
      <c r="O1642" s="13"/>
      <c r="P1642" s="13"/>
      <c r="Q1642" s="13"/>
      <c r="R1642" s="13"/>
      <c r="S1642" s="13"/>
      <c r="T1642" s="15" t="s">
        <v>130</v>
      </c>
      <c r="U1642" s="15" t="b">
        <v>0</v>
      </c>
      <c r="V1642" s="15" t="b">
        <v>0</v>
      </c>
      <c r="W1642" s="23"/>
      <c r="X1642" s="16"/>
      <c r="Y1642" s="24"/>
      <c r="Z1642" s="17"/>
      <c r="AA1642" s="51"/>
      <c r="AB1642" s="4"/>
      <c r="AC1642" t="str">
        <f t="shared" si="126"/>
        <v>NO</v>
      </c>
      <c r="AD1642" t="str">
        <f t="shared" si="127"/>
        <v>Material</v>
      </c>
      <c r="AE1642" t="str">
        <f t="shared" si="128"/>
        <v>+Cartridge</v>
      </c>
      <c r="AF1642" t="str">
        <f t="shared" si="129"/>
        <v>Material+Cartridge</v>
      </c>
    </row>
    <row r="1643" spans="1:32" x14ac:dyDescent="0.25">
      <c r="A1643" s="3" t="str">
        <f t="shared" si="125"/>
        <v>78522-33</v>
      </c>
      <c r="B1643" s="50">
        <v>78522</v>
      </c>
      <c r="C1643" s="51" t="s">
        <v>3373</v>
      </c>
      <c r="D1643" s="50">
        <v>33</v>
      </c>
      <c r="E1643" s="52">
        <v>1</v>
      </c>
      <c r="F1643" s="53" t="s">
        <v>18</v>
      </c>
      <c r="G1643" s="53">
        <v>43517</v>
      </c>
      <c r="H1643" s="54">
        <v>3</v>
      </c>
      <c r="I1643" s="52">
        <v>12</v>
      </c>
      <c r="J1643" s="51" t="s">
        <v>20</v>
      </c>
      <c r="K1643" s="51"/>
      <c r="L1643" s="51" t="b">
        <v>0</v>
      </c>
      <c r="M1643" s="3"/>
      <c r="N1643" s="3"/>
      <c r="O1643" s="3"/>
      <c r="P1643" s="3"/>
      <c r="Q1643" s="3"/>
      <c r="R1643" s="3"/>
      <c r="S1643" s="3"/>
      <c r="T1643" s="10" t="s">
        <v>130</v>
      </c>
      <c r="U1643" s="10" t="b">
        <v>0</v>
      </c>
      <c r="V1643" s="10" t="b">
        <v>0</v>
      </c>
      <c r="W1643" s="25"/>
      <c r="X1643" s="11"/>
      <c r="Y1643" s="26"/>
      <c r="Z1643" s="26"/>
      <c r="AA1643" s="51"/>
      <c r="AB1643" s="4"/>
      <c r="AC1643" t="str">
        <f t="shared" si="126"/>
        <v>NO</v>
      </c>
      <c r="AD1643" t="str">
        <f t="shared" si="127"/>
        <v>Material</v>
      </c>
      <c r="AE1643" t="str">
        <f t="shared" si="128"/>
        <v>+Cartridge</v>
      </c>
      <c r="AF1643" t="str">
        <f t="shared" si="129"/>
        <v>Material+Cartridge</v>
      </c>
    </row>
    <row r="1644" spans="1:32" x14ac:dyDescent="0.25">
      <c r="A1644" s="13" t="str">
        <f t="shared" si="125"/>
        <v>78522-34</v>
      </c>
      <c r="B1644" s="50">
        <v>78522</v>
      </c>
      <c r="C1644" s="51" t="s">
        <v>223</v>
      </c>
      <c r="D1644" s="50">
        <v>34</v>
      </c>
      <c r="E1644" s="52">
        <v>1</v>
      </c>
      <c r="F1644" s="53" t="s">
        <v>18</v>
      </c>
      <c r="G1644" s="53">
        <v>43517</v>
      </c>
      <c r="H1644" s="54">
        <v>1</v>
      </c>
      <c r="I1644" s="52">
        <v>12</v>
      </c>
      <c r="J1644" s="51" t="s">
        <v>20</v>
      </c>
      <c r="K1644" s="51"/>
      <c r="L1644" s="51" t="b">
        <v>0</v>
      </c>
      <c r="M1644" s="13"/>
      <c r="N1644" s="13"/>
      <c r="O1644" s="13"/>
      <c r="P1644" s="13"/>
      <c r="Q1644" s="13"/>
      <c r="R1644" s="13"/>
      <c r="S1644" s="13"/>
      <c r="T1644" s="15" t="s">
        <v>130</v>
      </c>
      <c r="U1644" s="15" t="b">
        <v>0</v>
      </c>
      <c r="V1644" s="15" t="b">
        <v>0</v>
      </c>
      <c r="W1644" s="23"/>
      <c r="X1644" s="16"/>
      <c r="Y1644" s="24"/>
      <c r="Z1644" s="17"/>
      <c r="AA1644" s="51"/>
      <c r="AB1644" s="4"/>
      <c r="AC1644" t="str">
        <f t="shared" si="126"/>
        <v>NO</v>
      </c>
      <c r="AD1644" t="str">
        <f t="shared" si="127"/>
        <v>Material</v>
      </c>
      <c r="AE1644" t="str">
        <f t="shared" si="128"/>
        <v>+Cartridge</v>
      </c>
      <c r="AF1644" t="str">
        <f t="shared" si="129"/>
        <v>Material+Cartridge</v>
      </c>
    </row>
    <row r="1645" spans="1:32" x14ac:dyDescent="0.25">
      <c r="A1645" s="3" t="str">
        <f t="shared" si="125"/>
        <v>78522-35</v>
      </c>
      <c r="B1645" s="50">
        <v>78522</v>
      </c>
      <c r="C1645" s="51" t="s">
        <v>3374</v>
      </c>
      <c r="D1645" s="50">
        <v>35</v>
      </c>
      <c r="E1645" s="52">
        <v>1</v>
      </c>
      <c r="F1645" s="53" t="s">
        <v>18</v>
      </c>
      <c r="G1645" s="53">
        <v>43517</v>
      </c>
      <c r="H1645" s="54">
        <v>4</v>
      </c>
      <c r="I1645" s="52">
        <v>12</v>
      </c>
      <c r="J1645" s="51" t="s">
        <v>20</v>
      </c>
      <c r="K1645" s="51"/>
      <c r="L1645" s="51" t="b">
        <v>0</v>
      </c>
      <c r="M1645" s="3"/>
      <c r="N1645" s="3"/>
      <c r="O1645" s="3"/>
      <c r="P1645" s="3"/>
      <c r="Q1645" s="3"/>
      <c r="R1645" s="3"/>
      <c r="S1645" s="3"/>
      <c r="T1645" s="10" t="s">
        <v>125</v>
      </c>
      <c r="U1645" s="10" t="b">
        <v>0</v>
      </c>
      <c r="V1645" s="10" t="b">
        <v>0</v>
      </c>
      <c r="W1645" s="25"/>
      <c r="X1645" s="11"/>
      <c r="Y1645" s="26"/>
      <c r="Z1645" s="12"/>
      <c r="AA1645" s="51"/>
      <c r="AB1645" s="4"/>
      <c r="AC1645" t="str">
        <f t="shared" si="126"/>
        <v>NO</v>
      </c>
      <c r="AD1645" t="str">
        <f t="shared" si="127"/>
        <v>Material</v>
      </c>
      <c r="AE1645" t="str">
        <f t="shared" si="128"/>
        <v>+Cartridge</v>
      </c>
      <c r="AF1645" t="str">
        <f t="shared" si="129"/>
        <v>Material+Cartridge</v>
      </c>
    </row>
    <row r="1646" spans="1:32" x14ac:dyDescent="0.25">
      <c r="A1646" s="13" t="str">
        <f t="shared" si="125"/>
        <v>78525-1</v>
      </c>
      <c r="B1646" s="50">
        <v>78525</v>
      </c>
      <c r="C1646" s="51" t="s">
        <v>3375</v>
      </c>
      <c r="D1646" s="50">
        <v>1</v>
      </c>
      <c r="E1646" s="52">
        <v>1</v>
      </c>
      <c r="F1646" s="53" t="s">
        <v>18</v>
      </c>
      <c r="G1646" s="53">
        <v>43504</v>
      </c>
      <c r="H1646" s="54">
        <v>1</v>
      </c>
      <c r="I1646" s="52">
        <v>12</v>
      </c>
      <c r="J1646" s="51" t="s">
        <v>20</v>
      </c>
      <c r="K1646" s="51"/>
      <c r="L1646" s="51" t="b">
        <v>0</v>
      </c>
      <c r="M1646" s="13" t="s">
        <v>126</v>
      </c>
      <c r="N1646" s="13"/>
      <c r="O1646" s="13"/>
      <c r="P1646" s="13"/>
      <c r="Q1646" s="13"/>
      <c r="R1646" s="13"/>
      <c r="S1646" s="13"/>
      <c r="T1646" s="15" t="s">
        <v>126</v>
      </c>
      <c r="U1646" s="15" t="b">
        <v>0</v>
      </c>
      <c r="V1646" s="15" t="b">
        <v>0</v>
      </c>
      <c r="W1646" s="23"/>
      <c r="X1646" s="16"/>
      <c r="Y1646" s="24"/>
      <c r="Z1646" s="17" t="s">
        <v>136</v>
      </c>
      <c r="AA1646" s="51"/>
      <c r="AB1646" s="4"/>
      <c r="AC1646" t="str">
        <f t="shared" si="126"/>
        <v>NO</v>
      </c>
      <c r="AD1646" t="str">
        <f t="shared" si="127"/>
        <v>Material</v>
      </c>
      <c r="AE1646" t="str">
        <f t="shared" si="128"/>
        <v>+Cartridge</v>
      </c>
      <c r="AF1646" t="str">
        <f t="shared" si="129"/>
        <v>Material+Cartridge</v>
      </c>
    </row>
    <row r="1647" spans="1:32" x14ac:dyDescent="0.25">
      <c r="A1647" s="3" t="str">
        <f t="shared" si="125"/>
        <v>78529-1</v>
      </c>
      <c r="B1647" s="50">
        <v>78529</v>
      </c>
      <c r="C1647" s="51" t="s">
        <v>184</v>
      </c>
      <c r="D1647" s="50">
        <v>1</v>
      </c>
      <c r="E1647" s="52">
        <v>1</v>
      </c>
      <c r="F1647" s="53" t="s">
        <v>18</v>
      </c>
      <c r="G1647" s="53">
        <v>43503</v>
      </c>
      <c r="H1647" s="54">
        <v>1</v>
      </c>
      <c r="I1647" s="52">
        <v>15</v>
      </c>
      <c r="J1647" s="51" t="s">
        <v>31</v>
      </c>
      <c r="K1647" s="51"/>
      <c r="L1647" s="51" t="b">
        <v>0</v>
      </c>
      <c r="M1647" s="3"/>
      <c r="N1647" s="3" t="s">
        <v>126</v>
      </c>
      <c r="O1647" s="3" t="s">
        <v>143</v>
      </c>
      <c r="P1647" s="3" t="s">
        <v>143</v>
      </c>
      <c r="Q1647" s="3" t="s">
        <v>143</v>
      </c>
      <c r="R1647" s="3"/>
      <c r="S1647" s="3" t="s">
        <v>126</v>
      </c>
      <c r="T1647" s="10" t="s">
        <v>125</v>
      </c>
      <c r="U1647" s="10" t="b">
        <v>1</v>
      </c>
      <c r="V1647" s="10" t="b">
        <v>0</v>
      </c>
      <c r="W1647" s="25"/>
      <c r="X1647" s="11">
        <v>23</v>
      </c>
      <c r="Y1647" s="26">
        <v>43500</v>
      </c>
      <c r="Z1647" s="12" t="s">
        <v>145</v>
      </c>
      <c r="AA1647" s="51"/>
      <c r="AB1647" s="4"/>
      <c r="AC1647" t="str">
        <f t="shared" si="126"/>
        <v>NO</v>
      </c>
      <c r="AD1647" t="str">
        <f t="shared" si="127"/>
        <v/>
      </c>
      <c r="AE1647" t="str">
        <f t="shared" si="128"/>
        <v/>
      </c>
      <c r="AF1647" t="str">
        <f t="shared" si="129"/>
        <v/>
      </c>
    </row>
    <row r="1648" spans="1:32" x14ac:dyDescent="0.25">
      <c r="A1648" s="13" t="str">
        <f t="shared" si="125"/>
        <v>78529-2</v>
      </c>
      <c r="B1648" s="50">
        <v>78529</v>
      </c>
      <c r="C1648" s="51" t="s">
        <v>363</v>
      </c>
      <c r="D1648" s="50">
        <v>2</v>
      </c>
      <c r="E1648" s="52">
        <v>1</v>
      </c>
      <c r="F1648" s="53" t="s">
        <v>18</v>
      </c>
      <c r="G1648" s="53">
        <v>43503</v>
      </c>
      <c r="H1648" s="54">
        <v>2</v>
      </c>
      <c r="I1648" s="52">
        <v>15</v>
      </c>
      <c r="J1648" s="51" t="s">
        <v>31</v>
      </c>
      <c r="K1648" s="51"/>
      <c r="L1648" s="51" t="b">
        <v>0</v>
      </c>
      <c r="M1648" s="13"/>
      <c r="N1648" s="13" t="s">
        <v>126</v>
      </c>
      <c r="O1648" s="13" t="s">
        <v>143</v>
      </c>
      <c r="P1648" s="13" t="s">
        <v>143</v>
      </c>
      <c r="Q1648" s="13" t="s">
        <v>143</v>
      </c>
      <c r="R1648" s="13"/>
      <c r="S1648" s="13" t="s">
        <v>126</v>
      </c>
      <c r="T1648" s="15" t="s">
        <v>125</v>
      </c>
      <c r="U1648" s="15" t="b">
        <v>0</v>
      </c>
      <c r="V1648" s="15" t="b">
        <v>0</v>
      </c>
      <c r="W1648" s="23"/>
      <c r="X1648" s="16">
        <v>23</v>
      </c>
      <c r="Y1648" s="24">
        <v>43500</v>
      </c>
      <c r="Z1648" s="17" t="s">
        <v>145</v>
      </c>
      <c r="AA1648" s="51"/>
      <c r="AB1648" s="4"/>
      <c r="AC1648" t="str">
        <f t="shared" si="126"/>
        <v>NO</v>
      </c>
      <c r="AD1648" t="str">
        <f t="shared" si="127"/>
        <v/>
      </c>
      <c r="AE1648" t="str">
        <f t="shared" si="128"/>
        <v/>
      </c>
      <c r="AF1648" t="str">
        <f t="shared" si="129"/>
        <v/>
      </c>
    </row>
    <row r="1649" spans="1:32" x14ac:dyDescent="0.25">
      <c r="A1649" s="3" t="str">
        <f t="shared" si="125"/>
        <v>78529-3</v>
      </c>
      <c r="B1649" s="50">
        <v>78529</v>
      </c>
      <c r="C1649" s="51" t="s">
        <v>189</v>
      </c>
      <c r="D1649" s="50">
        <v>3</v>
      </c>
      <c r="E1649" s="52">
        <v>1</v>
      </c>
      <c r="F1649" s="53" t="s">
        <v>18</v>
      </c>
      <c r="G1649" s="53">
        <v>43503</v>
      </c>
      <c r="H1649" s="54">
        <v>1</v>
      </c>
      <c r="I1649" s="52">
        <v>15</v>
      </c>
      <c r="J1649" s="51" t="s">
        <v>31</v>
      </c>
      <c r="K1649" s="51"/>
      <c r="L1649" s="51" t="b">
        <v>0</v>
      </c>
      <c r="M1649" s="3"/>
      <c r="N1649" s="3" t="s">
        <v>126</v>
      </c>
      <c r="O1649" s="3" t="s">
        <v>143</v>
      </c>
      <c r="P1649" s="3" t="s">
        <v>143</v>
      </c>
      <c r="Q1649" s="3" t="s">
        <v>143</v>
      </c>
      <c r="R1649" s="3"/>
      <c r="S1649" s="3" t="s">
        <v>126</v>
      </c>
      <c r="T1649" s="10" t="s">
        <v>125</v>
      </c>
      <c r="U1649" s="10" t="b">
        <v>0</v>
      </c>
      <c r="V1649" s="10" t="b">
        <v>0</v>
      </c>
      <c r="W1649" s="25"/>
      <c r="X1649" s="11">
        <v>23</v>
      </c>
      <c r="Y1649" s="26">
        <v>43500</v>
      </c>
      <c r="Z1649" s="12" t="s">
        <v>145</v>
      </c>
      <c r="AA1649" s="51"/>
      <c r="AB1649" s="4"/>
      <c r="AC1649" t="str">
        <f t="shared" si="126"/>
        <v>NO</v>
      </c>
      <c r="AD1649" t="str">
        <f t="shared" si="127"/>
        <v/>
      </c>
      <c r="AE1649" t="str">
        <f t="shared" si="128"/>
        <v/>
      </c>
      <c r="AF1649" t="str">
        <f t="shared" si="129"/>
        <v/>
      </c>
    </row>
    <row r="1650" spans="1:32" x14ac:dyDescent="0.25">
      <c r="A1650" s="13" t="str">
        <f t="shared" si="125"/>
        <v>78529-4</v>
      </c>
      <c r="B1650" s="50">
        <v>78529</v>
      </c>
      <c r="C1650" s="51" t="s">
        <v>188</v>
      </c>
      <c r="D1650" s="50">
        <v>4</v>
      </c>
      <c r="E1650" s="52">
        <v>1</v>
      </c>
      <c r="F1650" s="53" t="s">
        <v>18</v>
      </c>
      <c r="G1650" s="53">
        <v>43503</v>
      </c>
      <c r="H1650" s="54">
        <v>1</v>
      </c>
      <c r="I1650" s="52">
        <v>15</v>
      </c>
      <c r="J1650" s="51" t="s">
        <v>31</v>
      </c>
      <c r="K1650" s="51"/>
      <c r="L1650" s="51" t="b">
        <v>0</v>
      </c>
      <c r="M1650" s="13"/>
      <c r="N1650" s="13" t="s">
        <v>126</v>
      </c>
      <c r="O1650" s="13" t="s">
        <v>143</v>
      </c>
      <c r="P1650" s="13" t="s">
        <v>143</v>
      </c>
      <c r="Q1650" s="13" t="s">
        <v>143</v>
      </c>
      <c r="R1650" s="13"/>
      <c r="S1650" s="13" t="s">
        <v>126</v>
      </c>
      <c r="T1650" s="15" t="s">
        <v>125</v>
      </c>
      <c r="U1650" s="15" t="b">
        <v>0</v>
      </c>
      <c r="V1650" s="15" t="b">
        <v>0</v>
      </c>
      <c r="W1650" s="15"/>
      <c r="X1650" s="16">
        <v>23</v>
      </c>
      <c r="Y1650" s="24">
        <v>43500</v>
      </c>
      <c r="Z1650" s="17" t="s">
        <v>145</v>
      </c>
      <c r="AA1650" s="51"/>
      <c r="AB1650" s="4"/>
      <c r="AC1650" t="str">
        <f t="shared" si="126"/>
        <v>NO</v>
      </c>
      <c r="AD1650" t="str">
        <f t="shared" si="127"/>
        <v/>
      </c>
      <c r="AE1650" t="str">
        <f t="shared" si="128"/>
        <v/>
      </c>
      <c r="AF1650" t="str">
        <f t="shared" si="129"/>
        <v/>
      </c>
    </row>
    <row r="1651" spans="1:32" x14ac:dyDescent="0.25">
      <c r="A1651" s="3" t="str">
        <f t="shared" si="125"/>
        <v>78530-1</v>
      </c>
      <c r="B1651" s="50">
        <v>78530</v>
      </c>
      <c r="C1651" s="51" t="s">
        <v>148</v>
      </c>
      <c r="D1651" s="50">
        <v>1</v>
      </c>
      <c r="E1651" s="52">
        <v>1</v>
      </c>
      <c r="F1651" s="53" t="s">
        <v>18</v>
      </c>
      <c r="G1651" s="53">
        <v>43511</v>
      </c>
      <c r="H1651" s="54">
        <v>1</v>
      </c>
      <c r="I1651" s="52">
        <v>12</v>
      </c>
      <c r="J1651" s="51" t="s">
        <v>20</v>
      </c>
      <c r="K1651" s="51"/>
      <c r="L1651" s="51" t="b">
        <v>0</v>
      </c>
      <c r="M1651" s="3"/>
      <c r="N1651" s="3"/>
      <c r="O1651" s="3"/>
      <c r="P1651" s="3"/>
      <c r="Q1651" s="3"/>
      <c r="R1651" s="3"/>
      <c r="S1651" s="3"/>
      <c r="T1651" s="10" t="s">
        <v>130</v>
      </c>
      <c r="U1651" s="10" t="b">
        <v>0</v>
      </c>
      <c r="V1651" s="10" t="b">
        <v>0</v>
      </c>
      <c r="W1651" s="25"/>
      <c r="X1651" s="11"/>
      <c r="Y1651" s="26"/>
      <c r="Z1651" s="26"/>
      <c r="AA1651" s="51"/>
      <c r="AB1651" s="4"/>
      <c r="AC1651" t="str">
        <f t="shared" si="126"/>
        <v>NO</v>
      </c>
      <c r="AD1651" t="str">
        <f t="shared" si="127"/>
        <v>Material</v>
      </c>
      <c r="AE1651" t="str">
        <f t="shared" si="128"/>
        <v>+Cartridge</v>
      </c>
      <c r="AF1651" t="str">
        <f t="shared" si="129"/>
        <v>Material+Cartridge</v>
      </c>
    </row>
    <row r="1652" spans="1:32" x14ac:dyDescent="0.25">
      <c r="A1652" s="13" t="str">
        <f t="shared" si="125"/>
        <v>78530-2</v>
      </c>
      <c r="B1652" s="50">
        <v>78530</v>
      </c>
      <c r="C1652" s="51" t="s">
        <v>135</v>
      </c>
      <c r="D1652" s="50">
        <v>2</v>
      </c>
      <c r="E1652" s="52">
        <v>1</v>
      </c>
      <c r="F1652" s="53" t="s">
        <v>18</v>
      </c>
      <c r="G1652" s="53">
        <v>43511</v>
      </c>
      <c r="H1652" s="54">
        <v>1</v>
      </c>
      <c r="I1652" s="52">
        <v>12</v>
      </c>
      <c r="J1652" s="51" t="s">
        <v>20</v>
      </c>
      <c r="K1652" s="51"/>
      <c r="L1652" s="51" t="b">
        <v>0</v>
      </c>
      <c r="M1652" s="13"/>
      <c r="N1652" s="13"/>
      <c r="O1652" s="13"/>
      <c r="P1652" s="13"/>
      <c r="Q1652" s="13"/>
      <c r="R1652" s="13"/>
      <c r="S1652" s="13"/>
      <c r="T1652" s="15" t="s">
        <v>130</v>
      </c>
      <c r="U1652" s="15" t="b">
        <v>0</v>
      </c>
      <c r="V1652" s="15" t="b">
        <v>0</v>
      </c>
      <c r="W1652" s="23"/>
      <c r="X1652" s="16"/>
      <c r="Y1652" s="24"/>
      <c r="Z1652" s="17"/>
      <c r="AA1652" s="51"/>
      <c r="AB1652" s="4"/>
      <c r="AC1652" t="str">
        <f t="shared" si="126"/>
        <v>NO</v>
      </c>
      <c r="AD1652" t="str">
        <f t="shared" si="127"/>
        <v>Material</v>
      </c>
      <c r="AE1652" t="str">
        <f t="shared" si="128"/>
        <v>+Cartridge</v>
      </c>
      <c r="AF1652" t="str">
        <f t="shared" si="129"/>
        <v>Material+Cartridge</v>
      </c>
    </row>
    <row r="1653" spans="1:32" x14ac:dyDescent="0.25">
      <c r="A1653" s="3" t="str">
        <f t="shared" si="125"/>
        <v>78533-1</v>
      </c>
      <c r="B1653" s="50">
        <v>78533</v>
      </c>
      <c r="C1653" s="51" t="s">
        <v>3376</v>
      </c>
      <c r="D1653" s="50">
        <v>1</v>
      </c>
      <c r="E1653" s="52">
        <v>1</v>
      </c>
      <c r="F1653" s="53" t="s">
        <v>18</v>
      </c>
      <c r="G1653" s="53">
        <v>43524</v>
      </c>
      <c r="H1653" s="54">
        <v>4</v>
      </c>
      <c r="I1653" s="52">
        <v>0</v>
      </c>
      <c r="J1653" s="51" t="s">
        <v>27</v>
      </c>
      <c r="K1653" s="51"/>
      <c r="L1653" s="51" t="b">
        <v>0</v>
      </c>
      <c r="M1653" s="3"/>
      <c r="N1653" s="3"/>
      <c r="O1653" s="3"/>
      <c r="P1653" s="3"/>
      <c r="Q1653" s="3"/>
      <c r="R1653" s="3"/>
      <c r="S1653" s="3"/>
      <c r="T1653" s="10" t="s">
        <v>130</v>
      </c>
      <c r="U1653" s="10" t="b">
        <v>0</v>
      </c>
      <c r="V1653" s="10" t="b">
        <v>0</v>
      </c>
      <c r="W1653" s="10"/>
      <c r="X1653" s="11"/>
      <c r="Y1653" s="26"/>
      <c r="Z1653" s="26"/>
      <c r="AA1653" s="51"/>
      <c r="AB1653" s="4"/>
      <c r="AC1653" t="str">
        <f t="shared" si="126"/>
        <v>NO</v>
      </c>
      <c r="AD1653" t="str">
        <f t="shared" si="127"/>
        <v>Material</v>
      </c>
      <c r="AE1653" t="str">
        <f t="shared" si="128"/>
        <v>+Cartridge</v>
      </c>
      <c r="AF1653" t="str">
        <f t="shared" si="129"/>
        <v>Material+Cartridge</v>
      </c>
    </row>
    <row r="1654" spans="1:32" x14ac:dyDescent="0.25">
      <c r="A1654" s="13" t="str">
        <f t="shared" si="125"/>
        <v>78534-1</v>
      </c>
      <c r="B1654" s="50">
        <v>78534</v>
      </c>
      <c r="C1654" s="51" t="s">
        <v>189</v>
      </c>
      <c r="D1654" s="50">
        <v>1</v>
      </c>
      <c r="E1654" s="52">
        <v>1</v>
      </c>
      <c r="F1654" s="53" t="s">
        <v>18</v>
      </c>
      <c r="G1654" s="53">
        <v>43508</v>
      </c>
      <c r="H1654" s="54">
        <v>1</v>
      </c>
      <c r="I1654" s="52">
        <v>15</v>
      </c>
      <c r="J1654" s="51" t="s">
        <v>20</v>
      </c>
      <c r="K1654" s="51"/>
      <c r="L1654" s="51" t="b">
        <v>0</v>
      </c>
      <c r="M1654" s="13" t="s">
        <v>126</v>
      </c>
      <c r="N1654" s="13"/>
      <c r="O1654" s="13"/>
      <c r="P1654" s="13"/>
      <c r="Q1654" s="13"/>
      <c r="R1654" s="13"/>
      <c r="S1654" s="13" t="s">
        <v>126</v>
      </c>
      <c r="T1654" s="15" t="s">
        <v>125</v>
      </c>
      <c r="U1654" s="15" t="b">
        <v>0</v>
      </c>
      <c r="V1654" s="15" t="b">
        <v>0</v>
      </c>
      <c r="W1654" s="15"/>
      <c r="X1654" s="16"/>
      <c r="Y1654" s="24"/>
      <c r="Z1654" s="17"/>
      <c r="AA1654" s="51"/>
      <c r="AB1654" s="4"/>
      <c r="AC1654" t="str">
        <f t="shared" si="126"/>
        <v>NO</v>
      </c>
      <c r="AD1654" t="str">
        <f t="shared" si="127"/>
        <v>Material</v>
      </c>
      <c r="AE1654" t="str">
        <f t="shared" si="128"/>
        <v>+Cartridge</v>
      </c>
      <c r="AF1654" t="str">
        <f t="shared" si="129"/>
        <v>Material+Cartridge</v>
      </c>
    </row>
    <row r="1655" spans="1:32" x14ac:dyDescent="0.25">
      <c r="A1655" s="3" t="str">
        <f t="shared" si="125"/>
        <v>78534-2</v>
      </c>
      <c r="B1655" s="50">
        <v>78534</v>
      </c>
      <c r="C1655" s="51" t="s">
        <v>374</v>
      </c>
      <c r="D1655" s="50">
        <v>2</v>
      </c>
      <c r="E1655" s="52">
        <v>1</v>
      </c>
      <c r="F1655" s="53" t="s">
        <v>18</v>
      </c>
      <c r="G1655" s="53">
        <v>43508</v>
      </c>
      <c r="H1655" s="54">
        <v>1</v>
      </c>
      <c r="I1655" s="52">
        <v>15</v>
      </c>
      <c r="J1655" s="51" t="s">
        <v>20</v>
      </c>
      <c r="K1655" s="51"/>
      <c r="L1655" s="51" t="b">
        <v>0</v>
      </c>
      <c r="M1655" s="3" t="s">
        <v>126</v>
      </c>
      <c r="N1655" s="3"/>
      <c r="O1655" s="3"/>
      <c r="P1655" s="3"/>
      <c r="Q1655" s="3"/>
      <c r="R1655" s="3"/>
      <c r="S1655" s="3" t="s">
        <v>126</v>
      </c>
      <c r="T1655" s="10" t="s">
        <v>125</v>
      </c>
      <c r="U1655" s="10" t="b">
        <v>0</v>
      </c>
      <c r="V1655" s="10" t="b">
        <v>0</v>
      </c>
      <c r="W1655" s="25"/>
      <c r="X1655" s="11"/>
      <c r="Y1655" s="26"/>
      <c r="Z1655" s="12"/>
      <c r="AA1655" s="51"/>
      <c r="AB1655" s="4"/>
      <c r="AC1655" t="str">
        <f t="shared" si="126"/>
        <v>NO</v>
      </c>
      <c r="AD1655" t="str">
        <f t="shared" si="127"/>
        <v>Material</v>
      </c>
      <c r="AE1655" t="str">
        <f t="shared" si="128"/>
        <v>+Cartridge</v>
      </c>
      <c r="AF1655" t="str">
        <f t="shared" si="129"/>
        <v>Material+Cartridge</v>
      </c>
    </row>
    <row r="1656" spans="1:32" x14ac:dyDescent="0.25">
      <c r="A1656" s="13" t="str">
        <f t="shared" si="125"/>
        <v>78535-1</v>
      </c>
      <c r="B1656" s="50">
        <v>78535</v>
      </c>
      <c r="C1656" s="51" t="s">
        <v>155</v>
      </c>
      <c r="D1656" s="50">
        <v>1</v>
      </c>
      <c r="E1656" s="52">
        <v>1</v>
      </c>
      <c r="F1656" s="53" t="s">
        <v>18</v>
      </c>
      <c r="G1656" s="53">
        <v>43508</v>
      </c>
      <c r="H1656" s="54">
        <v>1</v>
      </c>
      <c r="I1656" s="52">
        <v>7</v>
      </c>
      <c r="J1656" s="51" t="s">
        <v>20</v>
      </c>
      <c r="K1656" s="51"/>
      <c r="L1656" s="51" t="b">
        <v>0</v>
      </c>
      <c r="M1656" s="13" t="s">
        <v>126</v>
      </c>
      <c r="N1656" s="13"/>
      <c r="O1656" s="13"/>
      <c r="P1656" s="13"/>
      <c r="Q1656" s="13"/>
      <c r="R1656" s="13"/>
      <c r="S1656" s="13" t="s">
        <v>126</v>
      </c>
      <c r="T1656" s="15" t="s">
        <v>125</v>
      </c>
      <c r="U1656" s="15" t="b">
        <v>0</v>
      </c>
      <c r="V1656" s="15" t="b">
        <v>0</v>
      </c>
      <c r="W1656" s="23"/>
      <c r="X1656" s="16"/>
      <c r="Y1656" s="24"/>
      <c r="Z1656" s="17"/>
      <c r="AA1656" s="51"/>
      <c r="AB1656" s="4"/>
      <c r="AC1656" t="str">
        <f t="shared" si="126"/>
        <v>NO</v>
      </c>
      <c r="AD1656" t="str">
        <f t="shared" si="127"/>
        <v>Material</v>
      </c>
      <c r="AE1656" t="str">
        <f t="shared" si="128"/>
        <v>+Cartridge</v>
      </c>
      <c r="AF1656" t="str">
        <f t="shared" si="129"/>
        <v>Material+Cartridge</v>
      </c>
    </row>
    <row r="1657" spans="1:32" x14ac:dyDescent="0.25">
      <c r="A1657" s="3" t="str">
        <f t="shared" si="125"/>
        <v>78535-2</v>
      </c>
      <c r="B1657" s="50">
        <v>78535</v>
      </c>
      <c r="C1657" s="51" t="s">
        <v>280</v>
      </c>
      <c r="D1657" s="50">
        <v>2</v>
      </c>
      <c r="E1657" s="52">
        <v>1</v>
      </c>
      <c r="F1657" s="53" t="s">
        <v>18</v>
      </c>
      <c r="G1657" s="53">
        <v>43508</v>
      </c>
      <c r="H1657" s="54">
        <v>1</v>
      </c>
      <c r="I1657" s="52">
        <v>7</v>
      </c>
      <c r="J1657" s="51" t="s">
        <v>20</v>
      </c>
      <c r="K1657" s="51"/>
      <c r="L1657" s="51" t="b">
        <v>0</v>
      </c>
      <c r="M1657" s="3" t="s">
        <v>126</v>
      </c>
      <c r="N1657" s="3"/>
      <c r="O1657" s="3"/>
      <c r="P1657" s="3"/>
      <c r="Q1657" s="3"/>
      <c r="R1657" s="3"/>
      <c r="S1657" s="3" t="s">
        <v>126</v>
      </c>
      <c r="T1657" s="10" t="s">
        <v>125</v>
      </c>
      <c r="U1657" s="10" t="b">
        <v>0</v>
      </c>
      <c r="V1657" s="10" t="b">
        <v>0</v>
      </c>
      <c r="W1657" s="25"/>
      <c r="X1657" s="11"/>
      <c r="Y1657" s="26"/>
      <c r="Z1657" s="12"/>
      <c r="AA1657" s="51"/>
      <c r="AB1657" s="4"/>
      <c r="AC1657" t="str">
        <f t="shared" si="126"/>
        <v>NO</v>
      </c>
      <c r="AD1657" t="str">
        <f t="shared" si="127"/>
        <v>Material</v>
      </c>
      <c r="AE1657" t="str">
        <f t="shared" si="128"/>
        <v>+Cartridge</v>
      </c>
      <c r="AF1657" t="str">
        <f t="shared" si="129"/>
        <v>Material+Cartridge</v>
      </c>
    </row>
    <row r="1658" spans="1:32" x14ac:dyDescent="0.25">
      <c r="A1658" s="13" t="str">
        <f t="shared" si="125"/>
        <v>78535-3</v>
      </c>
      <c r="B1658" s="50">
        <v>78535</v>
      </c>
      <c r="C1658" s="51" t="s">
        <v>280</v>
      </c>
      <c r="D1658" s="50">
        <v>3</v>
      </c>
      <c r="E1658" s="52">
        <v>1</v>
      </c>
      <c r="F1658" s="53" t="s">
        <v>18</v>
      </c>
      <c r="G1658" s="53">
        <v>43508</v>
      </c>
      <c r="H1658" s="54">
        <v>1</v>
      </c>
      <c r="I1658" s="52">
        <v>7</v>
      </c>
      <c r="J1658" s="51" t="s">
        <v>20</v>
      </c>
      <c r="K1658" s="51"/>
      <c r="L1658" s="51" t="b">
        <v>0</v>
      </c>
      <c r="M1658" s="13" t="s">
        <v>126</v>
      </c>
      <c r="N1658" s="13"/>
      <c r="O1658" s="13" t="s">
        <v>143</v>
      </c>
      <c r="P1658" s="13"/>
      <c r="Q1658" s="13"/>
      <c r="R1658" s="13"/>
      <c r="S1658" s="13" t="s">
        <v>126</v>
      </c>
      <c r="T1658" s="15" t="s">
        <v>125</v>
      </c>
      <c r="U1658" s="15" t="b">
        <v>0</v>
      </c>
      <c r="V1658" s="15" t="b">
        <v>0</v>
      </c>
      <c r="W1658" s="23"/>
      <c r="X1658" s="16"/>
      <c r="Y1658" s="24"/>
      <c r="Z1658" s="17"/>
      <c r="AA1658" s="51"/>
      <c r="AB1658" s="4"/>
      <c r="AC1658" t="str">
        <f t="shared" si="126"/>
        <v>NO</v>
      </c>
      <c r="AD1658" t="str">
        <f t="shared" si="127"/>
        <v>Material</v>
      </c>
      <c r="AE1658" t="str">
        <f t="shared" si="128"/>
        <v>+Cartridge</v>
      </c>
      <c r="AF1658" t="str">
        <f t="shared" si="129"/>
        <v>Material+Cartridge</v>
      </c>
    </row>
    <row r="1659" spans="1:32" x14ac:dyDescent="0.25">
      <c r="A1659" s="3" t="str">
        <f t="shared" si="125"/>
        <v>78535-4</v>
      </c>
      <c r="B1659" s="50">
        <v>78535</v>
      </c>
      <c r="C1659" s="51" t="s">
        <v>223</v>
      </c>
      <c r="D1659" s="50">
        <v>4</v>
      </c>
      <c r="E1659" s="52">
        <v>1</v>
      </c>
      <c r="F1659" s="53" t="s">
        <v>18</v>
      </c>
      <c r="G1659" s="53">
        <v>43508</v>
      </c>
      <c r="H1659" s="54">
        <v>3</v>
      </c>
      <c r="I1659" s="52">
        <v>7</v>
      </c>
      <c r="J1659" s="51" t="s">
        <v>20</v>
      </c>
      <c r="K1659" s="51" t="s">
        <v>168</v>
      </c>
      <c r="L1659" s="51" t="b">
        <v>1</v>
      </c>
      <c r="M1659" s="3" t="s">
        <v>126</v>
      </c>
      <c r="N1659" s="3"/>
      <c r="O1659" s="3"/>
      <c r="P1659" s="3"/>
      <c r="Q1659" s="3"/>
      <c r="R1659" s="3"/>
      <c r="S1659" s="3" t="s">
        <v>126</v>
      </c>
      <c r="T1659" s="10" t="s">
        <v>125</v>
      </c>
      <c r="U1659" s="10" t="b">
        <v>0</v>
      </c>
      <c r="V1659" s="10" t="b">
        <v>0</v>
      </c>
      <c r="W1659" s="25"/>
      <c r="X1659" s="11"/>
      <c r="Y1659" s="26"/>
      <c r="Z1659" s="12"/>
      <c r="AA1659" s="51"/>
      <c r="AB1659" s="4"/>
      <c r="AC1659" t="str">
        <f t="shared" si="126"/>
        <v>NO</v>
      </c>
      <c r="AD1659" t="str">
        <f t="shared" si="127"/>
        <v>Material</v>
      </c>
      <c r="AE1659" t="str">
        <f t="shared" si="128"/>
        <v>+Cartridge</v>
      </c>
      <c r="AF1659" t="str">
        <f t="shared" si="129"/>
        <v>Material+Cartridge</v>
      </c>
    </row>
    <row r="1660" spans="1:32" x14ac:dyDescent="0.25">
      <c r="A1660" s="13" t="str">
        <f t="shared" si="125"/>
        <v>78538-4</v>
      </c>
      <c r="B1660" s="50">
        <v>78538</v>
      </c>
      <c r="C1660" s="51" t="s">
        <v>3377</v>
      </c>
      <c r="D1660" s="50">
        <v>4</v>
      </c>
      <c r="E1660" s="52">
        <v>1</v>
      </c>
      <c r="F1660" s="53" t="s">
        <v>19</v>
      </c>
      <c r="G1660" s="53">
        <v>43503</v>
      </c>
      <c r="H1660" s="54">
        <v>1</v>
      </c>
      <c r="I1660" s="52">
        <v>7</v>
      </c>
      <c r="J1660" s="51" t="s">
        <v>20</v>
      </c>
      <c r="K1660" s="51" t="s">
        <v>168</v>
      </c>
      <c r="L1660" s="51" t="b">
        <v>1</v>
      </c>
      <c r="M1660" s="13" t="s">
        <v>126</v>
      </c>
      <c r="N1660" s="13" t="s">
        <v>126</v>
      </c>
      <c r="O1660" s="13"/>
      <c r="P1660" s="13"/>
      <c r="Q1660" s="13" t="s">
        <v>125</v>
      </c>
      <c r="R1660" s="13"/>
      <c r="S1660" s="13" t="s">
        <v>126</v>
      </c>
      <c r="T1660" s="15" t="s">
        <v>126</v>
      </c>
      <c r="U1660" s="15" t="b">
        <v>0</v>
      </c>
      <c r="V1660" s="15" t="b">
        <v>0</v>
      </c>
      <c r="W1660" s="23"/>
      <c r="X1660" s="16"/>
      <c r="Y1660" s="24">
        <v>43495</v>
      </c>
      <c r="Z1660" s="17"/>
      <c r="AA1660" s="51"/>
      <c r="AB1660" s="4"/>
      <c r="AC1660" t="str">
        <f t="shared" si="126"/>
        <v>NO</v>
      </c>
      <c r="AD1660" t="str">
        <f t="shared" si="127"/>
        <v/>
      </c>
      <c r="AE1660" t="str">
        <f t="shared" si="128"/>
        <v/>
      </c>
      <c r="AF1660" t="str">
        <f t="shared" si="129"/>
        <v/>
      </c>
    </row>
    <row r="1661" spans="1:32" x14ac:dyDescent="0.25">
      <c r="A1661" s="3" t="str">
        <f t="shared" si="125"/>
        <v>78538-5</v>
      </c>
      <c r="B1661" s="50">
        <v>78538</v>
      </c>
      <c r="C1661" s="51" t="s">
        <v>3378</v>
      </c>
      <c r="D1661" s="50">
        <v>5</v>
      </c>
      <c r="E1661" s="52">
        <v>1</v>
      </c>
      <c r="F1661" s="53" t="s">
        <v>19</v>
      </c>
      <c r="G1661" s="53">
        <v>43503</v>
      </c>
      <c r="H1661" s="54">
        <v>1</v>
      </c>
      <c r="I1661" s="52">
        <v>7</v>
      </c>
      <c r="J1661" s="51" t="s">
        <v>20</v>
      </c>
      <c r="K1661" s="51" t="s">
        <v>168</v>
      </c>
      <c r="L1661" s="51" t="b">
        <v>1</v>
      </c>
      <c r="M1661" s="3" t="s">
        <v>126</v>
      </c>
      <c r="N1661" s="3" t="s">
        <v>126</v>
      </c>
      <c r="O1661" s="3"/>
      <c r="P1661" s="3"/>
      <c r="Q1661" s="3" t="s">
        <v>125</v>
      </c>
      <c r="R1661" s="3"/>
      <c r="S1661" s="3" t="s">
        <v>126</v>
      </c>
      <c r="T1661" s="10" t="s">
        <v>126</v>
      </c>
      <c r="U1661" s="10" t="b">
        <v>0</v>
      </c>
      <c r="V1661" s="10" t="b">
        <v>0</v>
      </c>
      <c r="W1661" s="25"/>
      <c r="X1661" s="11"/>
      <c r="Y1661" s="26">
        <v>43495</v>
      </c>
      <c r="Z1661" s="12"/>
      <c r="AA1661" s="51"/>
      <c r="AB1661" s="4"/>
      <c r="AC1661" t="str">
        <f t="shared" si="126"/>
        <v>NO</v>
      </c>
      <c r="AD1661" t="str">
        <f t="shared" si="127"/>
        <v/>
      </c>
      <c r="AE1661" t="str">
        <f t="shared" si="128"/>
        <v/>
      </c>
      <c r="AF1661" t="str">
        <f t="shared" si="129"/>
        <v/>
      </c>
    </row>
    <row r="1662" spans="1:32" x14ac:dyDescent="0.25">
      <c r="A1662" s="13" t="str">
        <f t="shared" si="125"/>
        <v>78538-6</v>
      </c>
      <c r="B1662" s="50">
        <v>78538</v>
      </c>
      <c r="C1662" s="51" t="s">
        <v>3379</v>
      </c>
      <c r="D1662" s="50">
        <v>6</v>
      </c>
      <c r="E1662" s="55">
        <v>1</v>
      </c>
      <c r="F1662" s="53" t="s">
        <v>19</v>
      </c>
      <c r="G1662" s="53">
        <v>43503</v>
      </c>
      <c r="H1662" s="52">
        <v>2</v>
      </c>
      <c r="I1662" s="52">
        <v>7</v>
      </c>
      <c r="J1662" s="51" t="s">
        <v>20</v>
      </c>
      <c r="K1662" s="51" t="s">
        <v>168</v>
      </c>
      <c r="L1662" s="51" t="b">
        <v>1</v>
      </c>
      <c r="M1662" s="13" t="s">
        <v>126</v>
      </c>
      <c r="N1662" s="13" t="s">
        <v>126</v>
      </c>
      <c r="O1662" s="13"/>
      <c r="P1662" s="13"/>
      <c r="Q1662" s="13" t="s">
        <v>125</v>
      </c>
      <c r="R1662" s="13"/>
      <c r="S1662" s="13" t="s">
        <v>126</v>
      </c>
      <c r="T1662" s="15" t="s">
        <v>126</v>
      </c>
      <c r="U1662" s="15" t="b">
        <v>0</v>
      </c>
      <c r="V1662" s="15" t="b">
        <v>0</v>
      </c>
      <c r="W1662" s="23"/>
      <c r="X1662" s="16"/>
      <c r="Y1662" s="24">
        <v>43495</v>
      </c>
      <c r="Z1662" s="17"/>
      <c r="AA1662" s="51"/>
      <c r="AB1662" s="4"/>
      <c r="AC1662" t="str">
        <f t="shared" si="126"/>
        <v>NO</v>
      </c>
      <c r="AD1662" t="str">
        <f t="shared" si="127"/>
        <v/>
      </c>
      <c r="AE1662" t="str">
        <f t="shared" si="128"/>
        <v/>
      </c>
      <c r="AF1662" t="str">
        <f t="shared" si="129"/>
        <v/>
      </c>
    </row>
    <row r="1663" spans="1:32" x14ac:dyDescent="0.25">
      <c r="A1663" s="3" t="str">
        <f t="shared" si="125"/>
        <v>78542-1</v>
      </c>
      <c r="B1663" s="50">
        <v>78542</v>
      </c>
      <c r="C1663" s="51" t="s">
        <v>416</v>
      </c>
      <c r="D1663" s="50">
        <v>1</v>
      </c>
      <c r="E1663" s="55">
        <v>1</v>
      </c>
      <c r="F1663" s="53" t="s">
        <v>19</v>
      </c>
      <c r="G1663" s="53">
        <v>43516</v>
      </c>
      <c r="H1663" s="52">
        <v>1</v>
      </c>
      <c r="I1663" s="52">
        <v>15</v>
      </c>
      <c r="J1663" s="51" t="s">
        <v>31</v>
      </c>
      <c r="K1663" s="51" t="s">
        <v>190</v>
      </c>
      <c r="L1663" s="51" t="b">
        <v>1</v>
      </c>
      <c r="M1663" s="3"/>
      <c r="N1663" s="3"/>
      <c r="O1663" s="3"/>
      <c r="P1663" s="3"/>
      <c r="Q1663" s="3"/>
      <c r="R1663" s="3"/>
      <c r="S1663" s="3"/>
      <c r="T1663" s="10" t="s">
        <v>130</v>
      </c>
      <c r="U1663" s="10" t="b">
        <v>0</v>
      </c>
      <c r="V1663" s="10" t="b">
        <v>0</v>
      </c>
      <c r="W1663" s="25"/>
      <c r="X1663" s="11"/>
      <c r="Y1663" s="26"/>
      <c r="Z1663" s="12" t="s">
        <v>255</v>
      </c>
      <c r="AA1663" s="51"/>
      <c r="AB1663" s="4"/>
      <c r="AC1663" t="str">
        <f t="shared" si="126"/>
        <v>NO</v>
      </c>
      <c r="AD1663" t="str">
        <f t="shared" si="127"/>
        <v>Material</v>
      </c>
      <c r="AE1663" t="str">
        <f t="shared" si="128"/>
        <v>+Cartridge</v>
      </c>
      <c r="AF1663" t="str">
        <f t="shared" si="129"/>
        <v>Material+Cartridge</v>
      </c>
    </row>
    <row r="1664" spans="1:32" x14ac:dyDescent="0.25">
      <c r="A1664" s="13" t="str">
        <f t="shared" si="125"/>
        <v>78542-2</v>
      </c>
      <c r="B1664" s="50">
        <v>78542</v>
      </c>
      <c r="C1664" s="51" t="s">
        <v>295</v>
      </c>
      <c r="D1664" s="50">
        <v>2</v>
      </c>
      <c r="E1664" s="55">
        <v>1</v>
      </c>
      <c r="F1664" s="53" t="s">
        <v>19</v>
      </c>
      <c r="G1664" s="53">
        <v>43516</v>
      </c>
      <c r="H1664" s="52">
        <v>1</v>
      </c>
      <c r="I1664" s="52">
        <v>15</v>
      </c>
      <c r="J1664" s="51" t="s">
        <v>31</v>
      </c>
      <c r="K1664" s="51"/>
      <c r="L1664" s="51" t="b">
        <v>0</v>
      </c>
      <c r="M1664" s="13"/>
      <c r="N1664" s="13"/>
      <c r="O1664" s="13"/>
      <c r="P1664" s="13"/>
      <c r="Q1664" s="13"/>
      <c r="R1664" s="13"/>
      <c r="S1664" s="13"/>
      <c r="T1664" s="15" t="s">
        <v>130</v>
      </c>
      <c r="U1664" s="15" t="b">
        <v>0</v>
      </c>
      <c r="V1664" s="15" t="b">
        <v>0</v>
      </c>
      <c r="W1664" s="23"/>
      <c r="X1664" s="16"/>
      <c r="Y1664" s="24"/>
      <c r="Z1664" s="17" t="s">
        <v>255</v>
      </c>
      <c r="AA1664" s="51"/>
      <c r="AB1664" s="4"/>
      <c r="AC1664" t="str">
        <f t="shared" si="126"/>
        <v>NO</v>
      </c>
      <c r="AD1664" t="str">
        <f t="shared" si="127"/>
        <v>Material</v>
      </c>
      <c r="AE1664" t="str">
        <f t="shared" si="128"/>
        <v>+Cartridge</v>
      </c>
      <c r="AF1664" t="str">
        <f t="shared" si="129"/>
        <v>Material+Cartridge</v>
      </c>
    </row>
    <row r="1665" spans="1:32" x14ac:dyDescent="0.25">
      <c r="A1665" s="3" t="str">
        <f t="shared" ref="A1665:A1728" si="130">_xlfn.CONCAT(B1665,"-",D1665)</f>
        <v>78542-3</v>
      </c>
      <c r="B1665" s="50">
        <v>78542</v>
      </c>
      <c r="C1665" s="51" t="s">
        <v>210</v>
      </c>
      <c r="D1665" s="50">
        <v>3</v>
      </c>
      <c r="E1665" s="55">
        <v>1</v>
      </c>
      <c r="F1665" s="53" t="s">
        <v>19</v>
      </c>
      <c r="G1665" s="53">
        <v>43516</v>
      </c>
      <c r="H1665" s="52">
        <v>1</v>
      </c>
      <c r="I1665" s="52">
        <v>15</v>
      </c>
      <c r="J1665" s="51" t="s">
        <v>31</v>
      </c>
      <c r="K1665" s="51" t="s">
        <v>156</v>
      </c>
      <c r="L1665" s="51" t="b">
        <v>1</v>
      </c>
      <c r="M1665" s="3"/>
      <c r="N1665" s="3"/>
      <c r="O1665" s="3"/>
      <c r="P1665" s="3"/>
      <c r="Q1665" s="3"/>
      <c r="R1665" s="3"/>
      <c r="S1665" s="3"/>
      <c r="T1665" s="10" t="s">
        <v>130</v>
      </c>
      <c r="U1665" s="10" t="b">
        <v>0</v>
      </c>
      <c r="V1665" s="10" t="b">
        <v>0</v>
      </c>
      <c r="W1665" s="25"/>
      <c r="X1665" s="11"/>
      <c r="Y1665" s="26"/>
      <c r="Z1665" s="12" t="s">
        <v>255</v>
      </c>
      <c r="AA1665" s="51"/>
      <c r="AB1665" s="4"/>
      <c r="AC1665" t="str">
        <f t="shared" si="126"/>
        <v>NO</v>
      </c>
      <c r="AD1665" t="str">
        <f t="shared" si="127"/>
        <v>Material</v>
      </c>
      <c r="AE1665" t="str">
        <f t="shared" si="128"/>
        <v>+Cartridge</v>
      </c>
      <c r="AF1665" t="str">
        <f t="shared" si="129"/>
        <v>Material+Cartridge</v>
      </c>
    </row>
    <row r="1666" spans="1:32" x14ac:dyDescent="0.25">
      <c r="A1666" s="13" t="str">
        <f t="shared" si="130"/>
        <v>78542-4</v>
      </c>
      <c r="B1666" s="50">
        <v>78542</v>
      </c>
      <c r="C1666" s="51" t="s">
        <v>210</v>
      </c>
      <c r="D1666" s="50">
        <v>4</v>
      </c>
      <c r="E1666" s="55">
        <v>1</v>
      </c>
      <c r="F1666" s="53" t="s">
        <v>19</v>
      </c>
      <c r="G1666" s="53">
        <v>43516</v>
      </c>
      <c r="H1666" s="52">
        <v>1</v>
      </c>
      <c r="I1666" s="52">
        <v>15</v>
      </c>
      <c r="J1666" s="51" t="s">
        <v>31</v>
      </c>
      <c r="K1666" s="51"/>
      <c r="L1666" s="51" t="b">
        <v>0</v>
      </c>
      <c r="M1666" s="13"/>
      <c r="N1666" s="13"/>
      <c r="O1666" s="13"/>
      <c r="P1666" s="13"/>
      <c r="Q1666" s="13"/>
      <c r="R1666" s="13"/>
      <c r="S1666" s="13"/>
      <c r="T1666" s="15" t="s">
        <v>130</v>
      </c>
      <c r="U1666" s="15" t="b">
        <v>0</v>
      </c>
      <c r="V1666" s="15" t="b">
        <v>0</v>
      </c>
      <c r="W1666" s="23"/>
      <c r="X1666" s="16"/>
      <c r="Y1666" s="24"/>
      <c r="Z1666" s="17" t="s">
        <v>255</v>
      </c>
      <c r="AA1666" s="51"/>
      <c r="AB1666" s="4"/>
      <c r="AC1666" t="str">
        <f t="shared" ref="AC1666:AC1729" si="131">IF(AND(OR(N1666="yes",N1666="NA"),OR(P1666="yes",P1666="NA",P1666="Done"),OR(Q1666="yes",Q1666="NA")),"OK","NO")</f>
        <v>NO</v>
      </c>
      <c r="AD1666" t="str">
        <f t="shared" ref="AD1666:AD1729" si="132">IF(OR(N1666="",N1666="NO"),"Material","")</f>
        <v>Material</v>
      </c>
      <c r="AE1666" t="str">
        <f t="shared" ref="AE1666:AE1729" si="133">IF(OR(Q1666="",Q1666="NO"),"+Cartridge","")</f>
        <v>+Cartridge</v>
      </c>
      <c r="AF1666" t="str">
        <f t="shared" ref="AF1666:AF1729" si="134">_xlfn.CONCAT(AD1666,AE1666)</f>
        <v>Material+Cartridge</v>
      </c>
    </row>
    <row r="1667" spans="1:32" x14ac:dyDescent="0.25">
      <c r="A1667" s="3" t="str">
        <f t="shared" si="130"/>
        <v>78545-1</v>
      </c>
      <c r="B1667" s="50">
        <v>78545</v>
      </c>
      <c r="C1667" s="51" t="s">
        <v>378</v>
      </c>
      <c r="D1667" s="50">
        <v>1</v>
      </c>
      <c r="E1667" s="55">
        <v>1</v>
      </c>
      <c r="F1667" s="53" t="s">
        <v>18</v>
      </c>
      <c r="G1667" s="53">
        <v>43503</v>
      </c>
      <c r="H1667" s="52">
        <v>1</v>
      </c>
      <c r="I1667" s="52">
        <v>12</v>
      </c>
      <c r="J1667" s="51" t="s">
        <v>20</v>
      </c>
      <c r="K1667" s="51"/>
      <c r="L1667" s="51" t="b">
        <v>0</v>
      </c>
      <c r="M1667" s="3" t="s">
        <v>126</v>
      </c>
      <c r="N1667" s="3" t="s">
        <v>126</v>
      </c>
      <c r="O1667" s="3" t="s">
        <v>143</v>
      </c>
      <c r="P1667" s="3"/>
      <c r="Q1667" s="3"/>
      <c r="R1667" s="3"/>
      <c r="S1667" s="3" t="s">
        <v>126</v>
      </c>
      <c r="T1667" s="10" t="s">
        <v>126</v>
      </c>
      <c r="U1667" s="10" t="b">
        <v>0</v>
      </c>
      <c r="V1667" s="10" t="b">
        <v>0</v>
      </c>
      <c r="W1667" s="25"/>
      <c r="X1667" s="11"/>
      <c r="Y1667" s="26"/>
      <c r="Z1667" s="12" t="s">
        <v>136</v>
      </c>
      <c r="AA1667" s="51"/>
      <c r="AB1667" s="4"/>
      <c r="AC1667" t="str">
        <f t="shared" si="131"/>
        <v>NO</v>
      </c>
      <c r="AD1667" t="str">
        <f t="shared" si="132"/>
        <v/>
      </c>
      <c r="AE1667" t="str">
        <f t="shared" si="133"/>
        <v>+Cartridge</v>
      </c>
      <c r="AF1667" t="str">
        <f t="shared" si="134"/>
        <v>+Cartridge</v>
      </c>
    </row>
    <row r="1668" spans="1:32" x14ac:dyDescent="0.25">
      <c r="A1668" s="13" t="str">
        <f t="shared" si="130"/>
        <v>78559-10</v>
      </c>
      <c r="B1668" s="50">
        <v>78559</v>
      </c>
      <c r="C1668" s="51" t="s">
        <v>3380</v>
      </c>
      <c r="D1668" s="50">
        <v>10</v>
      </c>
      <c r="E1668" s="55">
        <v>1</v>
      </c>
      <c r="F1668" s="53" t="s">
        <v>18</v>
      </c>
      <c r="G1668" s="53">
        <v>43509</v>
      </c>
      <c r="H1668" s="52">
        <v>1</v>
      </c>
      <c r="I1668" s="52">
        <v>10</v>
      </c>
      <c r="J1668" s="51" t="s">
        <v>31</v>
      </c>
      <c r="K1668" s="51"/>
      <c r="L1668" s="51" t="b">
        <v>0</v>
      </c>
      <c r="M1668" s="13"/>
      <c r="N1668" s="13"/>
      <c r="O1668" s="13"/>
      <c r="P1668" s="13"/>
      <c r="Q1668" s="13"/>
      <c r="R1668" s="13"/>
      <c r="S1668" s="13" t="s">
        <v>126</v>
      </c>
      <c r="T1668" s="15" t="s">
        <v>130</v>
      </c>
      <c r="U1668" s="15" t="b">
        <v>0</v>
      </c>
      <c r="V1668" s="15" t="b">
        <v>0</v>
      </c>
      <c r="W1668" s="23"/>
      <c r="X1668" s="16"/>
      <c r="Y1668" s="24"/>
      <c r="Z1668" s="17"/>
      <c r="AA1668" s="51"/>
      <c r="AB1668" s="4"/>
      <c r="AC1668" t="str">
        <f t="shared" si="131"/>
        <v>NO</v>
      </c>
      <c r="AD1668" t="str">
        <f t="shared" si="132"/>
        <v>Material</v>
      </c>
      <c r="AE1668" t="str">
        <f t="shared" si="133"/>
        <v>+Cartridge</v>
      </c>
      <c r="AF1668" t="str">
        <f t="shared" si="134"/>
        <v>Material+Cartridge</v>
      </c>
    </row>
    <row r="1669" spans="1:32" x14ac:dyDescent="0.25">
      <c r="A1669" s="3" t="str">
        <f t="shared" si="130"/>
        <v>78559-1</v>
      </c>
      <c r="B1669" s="50">
        <v>78559</v>
      </c>
      <c r="C1669" s="51" t="s">
        <v>175</v>
      </c>
      <c r="D1669" s="50">
        <v>1</v>
      </c>
      <c r="E1669" s="55">
        <v>1</v>
      </c>
      <c r="F1669" s="53" t="s">
        <v>18</v>
      </c>
      <c r="G1669" s="53">
        <v>43509</v>
      </c>
      <c r="H1669" s="52">
        <v>1</v>
      </c>
      <c r="I1669" s="52">
        <v>10</v>
      </c>
      <c r="J1669" s="51" t="s">
        <v>20</v>
      </c>
      <c r="K1669" s="51"/>
      <c r="L1669" s="51" t="b">
        <v>0</v>
      </c>
      <c r="M1669" s="3"/>
      <c r="N1669" s="3"/>
      <c r="O1669" s="3"/>
      <c r="P1669" s="3"/>
      <c r="Q1669" s="3" t="s">
        <v>125</v>
      </c>
      <c r="R1669" s="3"/>
      <c r="S1669" s="3" t="s">
        <v>126</v>
      </c>
      <c r="T1669" s="10" t="s">
        <v>125</v>
      </c>
      <c r="U1669" s="10" t="b">
        <v>0</v>
      </c>
      <c r="V1669" s="10" t="b">
        <v>0</v>
      </c>
      <c r="W1669" s="25"/>
      <c r="X1669" s="11"/>
      <c r="Y1669" s="26">
        <v>43501</v>
      </c>
      <c r="Z1669" s="12"/>
      <c r="AA1669" s="51"/>
      <c r="AB1669" s="4"/>
      <c r="AC1669" t="str">
        <f t="shared" si="131"/>
        <v>NO</v>
      </c>
      <c r="AD1669" t="str">
        <f t="shared" si="132"/>
        <v>Material</v>
      </c>
      <c r="AE1669" t="str">
        <f t="shared" si="133"/>
        <v/>
      </c>
      <c r="AF1669" t="str">
        <f t="shared" si="134"/>
        <v>Material</v>
      </c>
    </row>
    <row r="1670" spans="1:32" x14ac:dyDescent="0.25">
      <c r="A1670" s="13" t="str">
        <f t="shared" si="130"/>
        <v>78559-2</v>
      </c>
      <c r="B1670" s="50">
        <v>78559</v>
      </c>
      <c r="C1670" s="51" t="s">
        <v>175</v>
      </c>
      <c r="D1670" s="50">
        <v>2</v>
      </c>
      <c r="E1670" s="55">
        <v>1</v>
      </c>
      <c r="F1670" s="53" t="s">
        <v>18</v>
      </c>
      <c r="G1670" s="53">
        <v>43509</v>
      </c>
      <c r="H1670" s="52">
        <v>1</v>
      </c>
      <c r="I1670" s="52">
        <v>10</v>
      </c>
      <c r="J1670" s="51" t="s">
        <v>20</v>
      </c>
      <c r="K1670" s="51"/>
      <c r="L1670" s="51" t="b">
        <v>0</v>
      </c>
      <c r="M1670" s="13"/>
      <c r="N1670" s="13"/>
      <c r="O1670" s="13"/>
      <c r="P1670" s="13"/>
      <c r="Q1670" s="13" t="s">
        <v>125</v>
      </c>
      <c r="R1670" s="13"/>
      <c r="S1670" s="13" t="s">
        <v>126</v>
      </c>
      <c r="T1670" s="15" t="s">
        <v>125</v>
      </c>
      <c r="U1670" s="15" t="b">
        <v>0</v>
      </c>
      <c r="V1670" s="15" t="b">
        <v>0</v>
      </c>
      <c r="W1670" s="23"/>
      <c r="X1670" s="16"/>
      <c r="Y1670" s="24">
        <v>43501</v>
      </c>
      <c r="Z1670" s="17"/>
      <c r="AA1670" s="51"/>
      <c r="AB1670" s="4"/>
      <c r="AC1670" t="str">
        <f t="shared" si="131"/>
        <v>NO</v>
      </c>
      <c r="AD1670" t="str">
        <f t="shared" si="132"/>
        <v>Material</v>
      </c>
      <c r="AE1670" t="str">
        <f t="shared" si="133"/>
        <v/>
      </c>
      <c r="AF1670" t="str">
        <f t="shared" si="134"/>
        <v>Material</v>
      </c>
    </row>
    <row r="1671" spans="1:32" x14ac:dyDescent="0.25">
      <c r="A1671" s="3" t="str">
        <f t="shared" si="130"/>
        <v>78559-3</v>
      </c>
      <c r="B1671" s="50">
        <v>78559</v>
      </c>
      <c r="C1671" s="51" t="s">
        <v>281</v>
      </c>
      <c r="D1671" s="50">
        <v>3</v>
      </c>
      <c r="E1671" s="55">
        <v>1</v>
      </c>
      <c r="F1671" s="53" t="s">
        <v>18</v>
      </c>
      <c r="G1671" s="53">
        <v>43509</v>
      </c>
      <c r="H1671" s="52">
        <v>1</v>
      </c>
      <c r="I1671" s="52">
        <v>10</v>
      </c>
      <c r="J1671" s="51" t="s">
        <v>20</v>
      </c>
      <c r="K1671" s="51"/>
      <c r="L1671" s="51" t="b">
        <v>0</v>
      </c>
      <c r="M1671" s="3"/>
      <c r="N1671" s="3"/>
      <c r="O1671" s="3"/>
      <c r="P1671" s="3"/>
      <c r="Q1671" s="3" t="s">
        <v>125</v>
      </c>
      <c r="R1671" s="3"/>
      <c r="S1671" s="3" t="s">
        <v>126</v>
      </c>
      <c r="T1671" s="10" t="s">
        <v>125</v>
      </c>
      <c r="U1671" s="10" t="b">
        <v>0</v>
      </c>
      <c r="V1671" s="10" t="b">
        <v>0</v>
      </c>
      <c r="W1671" s="25"/>
      <c r="X1671" s="11"/>
      <c r="Y1671" s="26">
        <v>43501</v>
      </c>
      <c r="Z1671" s="12"/>
      <c r="AA1671" s="51"/>
      <c r="AB1671" s="4"/>
      <c r="AC1671" t="str">
        <f t="shared" si="131"/>
        <v>NO</v>
      </c>
      <c r="AD1671" t="str">
        <f t="shared" si="132"/>
        <v>Material</v>
      </c>
      <c r="AE1671" t="str">
        <f t="shared" si="133"/>
        <v/>
      </c>
      <c r="AF1671" t="str">
        <f t="shared" si="134"/>
        <v>Material</v>
      </c>
    </row>
    <row r="1672" spans="1:32" x14ac:dyDescent="0.25">
      <c r="A1672" s="13" t="str">
        <f t="shared" si="130"/>
        <v>78559-4</v>
      </c>
      <c r="B1672" s="50">
        <v>78559</v>
      </c>
      <c r="C1672" s="51" t="s">
        <v>3380</v>
      </c>
      <c r="D1672" s="50">
        <v>4</v>
      </c>
      <c r="E1672" s="55">
        <v>1</v>
      </c>
      <c r="F1672" s="53" t="s">
        <v>18</v>
      </c>
      <c r="G1672" s="53">
        <v>43509</v>
      </c>
      <c r="H1672" s="52">
        <v>1</v>
      </c>
      <c r="I1672" s="52">
        <v>10</v>
      </c>
      <c r="J1672" s="51" t="s">
        <v>31</v>
      </c>
      <c r="K1672" s="51"/>
      <c r="L1672" s="51" t="b">
        <v>0</v>
      </c>
      <c r="M1672" s="13"/>
      <c r="N1672" s="13"/>
      <c r="O1672" s="13"/>
      <c r="P1672" s="13"/>
      <c r="Q1672" s="13"/>
      <c r="R1672" s="13"/>
      <c r="S1672" s="13" t="s">
        <v>126</v>
      </c>
      <c r="T1672" s="15" t="s">
        <v>130</v>
      </c>
      <c r="U1672" s="15" t="b">
        <v>0</v>
      </c>
      <c r="V1672" s="15" t="b">
        <v>0</v>
      </c>
      <c r="W1672" s="15"/>
      <c r="X1672" s="16"/>
      <c r="Y1672" s="24"/>
      <c r="Z1672" s="17"/>
      <c r="AA1672" s="51"/>
      <c r="AB1672" s="4"/>
      <c r="AC1672" t="str">
        <f t="shared" si="131"/>
        <v>NO</v>
      </c>
      <c r="AD1672" t="str">
        <f t="shared" si="132"/>
        <v>Material</v>
      </c>
      <c r="AE1672" t="str">
        <f t="shared" si="133"/>
        <v>+Cartridge</v>
      </c>
      <c r="AF1672" t="str">
        <f t="shared" si="134"/>
        <v>Material+Cartridge</v>
      </c>
    </row>
    <row r="1673" spans="1:32" x14ac:dyDescent="0.25">
      <c r="A1673" s="3" t="str">
        <f t="shared" si="130"/>
        <v>78559-5</v>
      </c>
      <c r="B1673" s="50">
        <v>78559</v>
      </c>
      <c r="C1673" s="51" t="s">
        <v>428</v>
      </c>
      <c r="D1673" s="50">
        <v>5</v>
      </c>
      <c r="E1673" s="55">
        <v>1</v>
      </c>
      <c r="F1673" s="53" t="s">
        <v>18</v>
      </c>
      <c r="G1673" s="53">
        <v>43509</v>
      </c>
      <c r="H1673" s="52">
        <v>1</v>
      </c>
      <c r="I1673" s="52">
        <v>10</v>
      </c>
      <c r="J1673" s="51" t="s">
        <v>20</v>
      </c>
      <c r="K1673" s="51"/>
      <c r="L1673" s="51" t="b">
        <v>0</v>
      </c>
      <c r="M1673" s="3"/>
      <c r="N1673" s="3"/>
      <c r="O1673" s="3"/>
      <c r="P1673" s="3"/>
      <c r="Q1673" s="3" t="s">
        <v>125</v>
      </c>
      <c r="R1673" s="3"/>
      <c r="S1673" s="3" t="s">
        <v>126</v>
      </c>
      <c r="T1673" s="10" t="s">
        <v>125</v>
      </c>
      <c r="U1673" s="10" t="b">
        <v>0</v>
      </c>
      <c r="V1673" s="10" t="b">
        <v>0</v>
      </c>
      <c r="W1673" s="25"/>
      <c r="X1673" s="11"/>
      <c r="Y1673" s="26">
        <v>43501</v>
      </c>
      <c r="Z1673" s="12"/>
      <c r="AA1673" s="51"/>
      <c r="AB1673" s="4"/>
      <c r="AC1673" t="str">
        <f t="shared" si="131"/>
        <v>NO</v>
      </c>
      <c r="AD1673" t="str">
        <f t="shared" si="132"/>
        <v>Material</v>
      </c>
      <c r="AE1673" t="str">
        <f t="shared" si="133"/>
        <v/>
      </c>
      <c r="AF1673" t="str">
        <f t="shared" si="134"/>
        <v>Material</v>
      </c>
    </row>
    <row r="1674" spans="1:32" x14ac:dyDescent="0.25">
      <c r="A1674" s="13" t="str">
        <f t="shared" si="130"/>
        <v>78559-6</v>
      </c>
      <c r="B1674" s="50">
        <v>78559</v>
      </c>
      <c r="C1674" s="51" t="s">
        <v>175</v>
      </c>
      <c r="D1674" s="50">
        <v>6</v>
      </c>
      <c r="E1674" s="55">
        <v>1</v>
      </c>
      <c r="F1674" s="53" t="s">
        <v>18</v>
      </c>
      <c r="G1674" s="53">
        <v>43509</v>
      </c>
      <c r="H1674" s="52">
        <v>1</v>
      </c>
      <c r="I1674" s="52">
        <v>10</v>
      </c>
      <c r="J1674" s="51" t="s">
        <v>20</v>
      </c>
      <c r="K1674" s="51"/>
      <c r="L1674" s="51" t="b">
        <v>0</v>
      </c>
      <c r="M1674" s="13"/>
      <c r="N1674" s="13"/>
      <c r="O1674" s="13"/>
      <c r="P1674" s="13"/>
      <c r="Q1674" s="13" t="s">
        <v>125</v>
      </c>
      <c r="R1674" s="13"/>
      <c r="S1674" s="13" t="s">
        <v>126</v>
      </c>
      <c r="T1674" s="15" t="s">
        <v>125</v>
      </c>
      <c r="U1674" s="15" t="b">
        <v>0</v>
      </c>
      <c r="V1674" s="15" t="b">
        <v>0</v>
      </c>
      <c r="W1674" s="23"/>
      <c r="X1674" s="16"/>
      <c r="Y1674" s="24">
        <v>43501</v>
      </c>
      <c r="Z1674" s="17"/>
      <c r="AA1674" s="51"/>
      <c r="AB1674" s="4"/>
      <c r="AC1674" t="str">
        <f t="shared" si="131"/>
        <v>NO</v>
      </c>
      <c r="AD1674" t="str">
        <f t="shared" si="132"/>
        <v>Material</v>
      </c>
      <c r="AE1674" t="str">
        <f t="shared" si="133"/>
        <v/>
      </c>
      <c r="AF1674" t="str">
        <f t="shared" si="134"/>
        <v>Material</v>
      </c>
    </row>
    <row r="1675" spans="1:32" x14ac:dyDescent="0.25">
      <c r="A1675" s="3" t="str">
        <f t="shared" si="130"/>
        <v>78559-7</v>
      </c>
      <c r="B1675" s="50">
        <v>78559</v>
      </c>
      <c r="C1675" s="51" t="s">
        <v>175</v>
      </c>
      <c r="D1675" s="50">
        <v>7</v>
      </c>
      <c r="E1675" s="55">
        <v>1</v>
      </c>
      <c r="F1675" s="53" t="s">
        <v>18</v>
      </c>
      <c r="G1675" s="53">
        <v>43509</v>
      </c>
      <c r="H1675" s="52">
        <v>1</v>
      </c>
      <c r="I1675" s="52">
        <v>10</v>
      </c>
      <c r="J1675" s="51" t="s">
        <v>20</v>
      </c>
      <c r="K1675" s="51"/>
      <c r="L1675" s="51" t="b">
        <v>0</v>
      </c>
      <c r="M1675" s="3"/>
      <c r="N1675" s="3"/>
      <c r="O1675" s="3"/>
      <c r="P1675" s="3"/>
      <c r="Q1675" s="3" t="s">
        <v>125</v>
      </c>
      <c r="R1675" s="3"/>
      <c r="S1675" s="3" t="s">
        <v>126</v>
      </c>
      <c r="T1675" s="10" t="s">
        <v>125</v>
      </c>
      <c r="U1675" s="10" t="b">
        <v>0</v>
      </c>
      <c r="V1675" s="10" t="b">
        <v>0</v>
      </c>
      <c r="W1675" s="10"/>
      <c r="X1675" s="11"/>
      <c r="Y1675" s="26">
        <v>43501</v>
      </c>
      <c r="Z1675" s="12"/>
      <c r="AA1675" s="51"/>
      <c r="AB1675" s="4"/>
      <c r="AC1675" t="str">
        <f t="shared" si="131"/>
        <v>NO</v>
      </c>
      <c r="AD1675" t="str">
        <f t="shared" si="132"/>
        <v>Material</v>
      </c>
      <c r="AE1675" t="str">
        <f t="shared" si="133"/>
        <v/>
      </c>
      <c r="AF1675" t="str">
        <f t="shared" si="134"/>
        <v>Material</v>
      </c>
    </row>
    <row r="1676" spans="1:32" x14ac:dyDescent="0.25">
      <c r="A1676" s="13" t="str">
        <f t="shared" si="130"/>
        <v>78559-8</v>
      </c>
      <c r="B1676" s="50">
        <v>78559</v>
      </c>
      <c r="C1676" s="51" t="s">
        <v>3380</v>
      </c>
      <c r="D1676" s="50">
        <v>8</v>
      </c>
      <c r="E1676" s="55">
        <v>1</v>
      </c>
      <c r="F1676" s="53" t="s">
        <v>18</v>
      </c>
      <c r="G1676" s="53">
        <v>43509</v>
      </c>
      <c r="H1676" s="52">
        <v>1</v>
      </c>
      <c r="I1676" s="52">
        <v>10</v>
      </c>
      <c r="J1676" s="51" t="s">
        <v>31</v>
      </c>
      <c r="K1676" s="51"/>
      <c r="L1676" s="51" t="b">
        <v>0</v>
      </c>
      <c r="M1676" s="13"/>
      <c r="N1676" s="13"/>
      <c r="O1676" s="13"/>
      <c r="P1676" s="13"/>
      <c r="Q1676" s="13"/>
      <c r="R1676" s="13"/>
      <c r="S1676" s="13" t="s">
        <v>126</v>
      </c>
      <c r="T1676" s="15" t="s">
        <v>130</v>
      </c>
      <c r="U1676" s="15" t="b">
        <v>0</v>
      </c>
      <c r="V1676" s="15" t="b">
        <v>0</v>
      </c>
      <c r="W1676" s="15"/>
      <c r="X1676" s="16"/>
      <c r="Y1676" s="24"/>
      <c r="Z1676" s="17"/>
      <c r="AA1676" s="51"/>
      <c r="AB1676" s="4"/>
      <c r="AC1676" t="str">
        <f t="shared" si="131"/>
        <v>NO</v>
      </c>
      <c r="AD1676" t="str">
        <f t="shared" si="132"/>
        <v>Material</v>
      </c>
      <c r="AE1676" t="str">
        <f t="shared" si="133"/>
        <v>+Cartridge</v>
      </c>
      <c r="AF1676" t="str">
        <f t="shared" si="134"/>
        <v>Material+Cartridge</v>
      </c>
    </row>
    <row r="1677" spans="1:32" x14ac:dyDescent="0.25">
      <c r="A1677" s="3" t="str">
        <f t="shared" si="130"/>
        <v>78559-9</v>
      </c>
      <c r="B1677" s="50">
        <v>78559</v>
      </c>
      <c r="C1677" s="51" t="s">
        <v>428</v>
      </c>
      <c r="D1677" s="50">
        <v>9</v>
      </c>
      <c r="E1677" s="55">
        <v>1</v>
      </c>
      <c r="F1677" s="53" t="s">
        <v>18</v>
      </c>
      <c r="G1677" s="53">
        <v>43509</v>
      </c>
      <c r="H1677" s="52">
        <v>1</v>
      </c>
      <c r="I1677" s="52">
        <v>10</v>
      </c>
      <c r="J1677" s="51" t="s">
        <v>20</v>
      </c>
      <c r="K1677" s="51"/>
      <c r="L1677" s="51" t="b">
        <v>0</v>
      </c>
      <c r="M1677" s="3"/>
      <c r="N1677" s="3"/>
      <c r="O1677" s="3"/>
      <c r="P1677" s="3"/>
      <c r="Q1677" s="3" t="s">
        <v>125</v>
      </c>
      <c r="R1677" s="3"/>
      <c r="S1677" s="3" t="s">
        <v>126</v>
      </c>
      <c r="T1677" s="10" t="s">
        <v>125</v>
      </c>
      <c r="U1677" s="10" t="b">
        <v>0</v>
      </c>
      <c r="V1677" s="10" t="b">
        <v>0</v>
      </c>
      <c r="W1677" s="10"/>
      <c r="X1677" s="11"/>
      <c r="Y1677" s="26">
        <v>43501</v>
      </c>
      <c r="Z1677" s="12"/>
      <c r="AA1677" s="51"/>
      <c r="AB1677" s="4"/>
      <c r="AC1677" t="str">
        <f t="shared" si="131"/>
        <v>NO</v>
      </c>
      <c r="AD1677" t="str">
        <f t="shared" si="132"/>
        <v>Material</v>
      </c>
      <c r="AE1677" t="str">
        <f t="shared" si="133"/>
        <v/>
      </c>
      <c r="AF1677" t="str">
        <f t="shared" si="134"/>
        <v>Material</v>
      </c>
    </row>
    <row r="1678" spans="1:32" x14ac:dyDescent="0.25">
      <c r="A1678" s="13" t="str">
        <f t="shared" si="130"/>
        <v>78563-1</v>
      </c>
      <c r="B1678" s="50">
        <v>78563</v>
      </c>
      <c r="C1678" s="51" t="s">
        <v>265</v>
      </c>
      <c r="D1678" s="50">
        <v>1</v>
      </c>
      <c r="E1678" s="55">
        <v>1</v>
      </c>
      <c r="F1678" s="53" t="s">
        <v>19</v>
      </c>
      <c r="G1678" s="53">
        <v>43515</v>
      </c>
      <c r="H1678" s="52">
        <v>2</v>
      </c>
      <c r="I1678" s="52">
        <v>0</v>
      </c>
      <c r="J1678" s="51" t="s">
        <v>20</v>
      </c>
      <c r="K1678" s="51"/>
      <c r="L1678" s="51" t="b">
        <v>0</v>
      </c>
      <c r="M1678" s="13"/>
      <c r="N1678" s="13"/>
      <c r="O1678" s="13"/>
      <c r="P1678" s="13"/>
      <c r="Q1678" s="13" t="s">
        <v>125</v>
      </c>
      <c r="R1678" s="13"/>
      <c r="S1678" s="13"/>
      <c r="T1678" s="15" t="s">
        <v>125</v>
      </c>
      <c r="U1678" s="15" t="b">
        <v>0</v>
      </c>
      <c r="V1678" s="15" t="b">
        <v>0</v>
      </c>
      <c r="W1678" s="15"/>
      <c r="X1678" s="16"/>
      <c r="Y1678" s="24"/>
      <c r="Z1678" s="17"/>
      <c r="AA1678" s="51"/>
      <c r="AB1678" s="4"/>
      <c r="AC1678" t="str">
        <f t="shared" si="131"/>
        <v>NO</v>
      </c>
      <c r="AD1678" t="str">
        <f t="shared" si="132"/>
        <v>Material</v>
      </c>
      <c r="AE1678" t="str">
        <f t="shared" si="133"/>
        <v/>
      </c>
      <c r="AF1678" t="str">
        <f t="shared" si="134"/>
        <v>Material</v>
      </c>
    </row>
    <row r="1679" spans="1:32" x14ac:dyDescent="0.25">
      <c r="A1679" s="3" t="str">
        <f t="shared" si="130"/>
        <v>78563-2</v>
      </c>
      <c r="B1679" s="50">
        <v>78563</v>
      </c>
      <c r="C1679" s="51" t="s">
        <v>265</v>
      </c>
      <c r="D1679" s="50">
        <v>2</v>
      </c>
      <c r="E1679" s="55">
        <v>1</v>
      </c>
      <c r="F1679" s="53" t="s">
        <v>19</v>
      </c>
      <c r="G1679" s="53">
        <v>43515</v>
      </c>
      <c r="H1679" s="52">
        <v>2</v>
      </c>
      <c r="I1679" s="52">
        <v>0</v>
      </c>
      <c r="J1679" s="51" t="s">
        <v>20</v>
      </c>
      <c r="K1679" s="51"/>
      <c r="L1679" s="51" t="b">
        <v>0</v>
      </c>
      <c r="M1679" s="3"/>
      <c r="N1679" s="3"/>
      <c r="O1679" s="3"/>
      <c r="P1679" s="3"/>
      <c r="Q1679" s="3" t="s">
        <v>125</v>
      </c>
      <c r="R1679" s="3"/>
      <c r="S1679" s="3"/>
      <c r="T1679" s="10" t="s">
        <v>125</v>
      </c>
      <c r="U1679" s="10" t="b">
        <v>0</v>
      </c>
      <c r="V1679" s="10" t="b">
        <v>0</v>
      </c>
      <c r="W1679" s="10"/>
      <c r="X1679" s="11"/>
      <c r="Y1679" s="26"/>
      <c r="Z1679" s="12"/>
      <c r="AA1679" s="51"/>
      <c r="AB1679" s="4"/>
      <c r="AC1679" t="str">
        <f t="shared" si="131"/>
        <v>NO</v>
      </c>
      <c r="AD1679" t="str">
        <f t="shared" si="132"/>
        <v>Material</v>
      </c>
      <c r="AE1679" t="str">
        <f t="shared" si="133"/>
        <v/>
      </c>
      <c r="AF1679" t="str">
        <f t="shared" si="134"/>
        <v>Material</v>
      </c>
    </row>
    <row r="1680" spans="1:32" x14ac:dyDescent="0.25">
      <c r="A1680" s="13" t="str">
        <f t="shared" si="130"/>
        <v>78563-3</v>
      </c>
      <c r="B1680" s="50">
        <v>78563</v>
      </c>
      <c r="C1680" s="51" t="s">
        <v>265</v>
      </c>
      <c r="D1680" s="50">
        <v>3</v>
      </c>
      <c r="E1680" s="55">
        <v>1</v>
      </c>
      <c r="F1680" s="53" t="s">
        <v>19</v>
      </c>
      <c r="G1680" s="53">
        <v>43515</v>
      </c>
      <c r="H1680" s="52">
        <v>1</v>
      </c>
      <c r="I1680" s="52">
        <v>0</v>
      </c>
      <c r="J1680" s="51" t="s">
        <v>20</v>
      </c>
      <c r="K1680" s="51"/>
      <c r="L1680" s="51" t="b">
        <v>0</v>
      </c>
      <c r="M1680" s="13"/>
      <c r="N1680" s="13"/>
      <c r="O1680" s="13"/>
      <c r="P1680" s="13"/>
      <c r="Q1680" s="13" t="s">
        <v>125</v>
      </c>
      <c r="R1680" s="13"/>
      <c r="S1680" s="13"/>
      <c r="T1680" s="15" t="s">
        <v>125</v>
      </c>
      <c r="U1680" s="15" t="b">
        <v>0</v>
      </c>
      <c r="V1680" s="15" t="b">
        <v>0</v>
      </c>
      <c r="W1680" s="15"/>
      <c r="X1680" s="16"/>
      <c r="Y1680" s="24"/>
      <c r="Z1680" s="17"/>
      <c r="AA1680" s="51"/>
      <c r="AB1680" s="4"/>
      <c r="AC1680" t="str">
        <f t="shared" si="131"/>
        <v>NO</v>
      </c>
      <c r="AD1680" t="str">
        <f t="shared" si="132"/>
        <v>Material</v>
      </c>
      <c r="AE1680" t="str">
        <f t="shared" si="133"/>
        <v/>
      </c>
      <c r="AF1680" t="str">
        <f t="shared" si="134"/>
        <v>Material</v>
      </c>
    </row>
    <row r="1681" spans="1:32" x14ac:dyDescent="0.25">
      <c r="A1681" s="3" t="str">
        <f t="shared" si="130"/>
        <v>78565-1</v>
      </c>
      <c r="B1681" s="50">
        <v>78565</v>
      </c>
      <c r="C1681" s="51" t="s">
        <v>3343</v>
      </c>
      <c r="D1681" s="50">
        <v>1</v>
      </c>
      <c r="E1681" s="55">
        <v>1</v>
      </c>
      <c r="F1681" s="53" t="s">
        <v>19</v>
      </c>
      <c r="G1681" s="53">
        <v>43517</v>
      </c>
      <c r="H1681" s="52">
        <v>1</v>
      </c>
      <c r="I1681" s="52">
        <v>10</v>
      </c>
      <c r="J1681" s="51" t="s">
        <v>20</v>
      </c>
      <c r="K1681" s="51"/>
      <c r="L1681" s="51" t="b">
        <v>0</v>
      </c>
      <c r="M1681" s="3"/>
      <c r="N1681" s="3"/>
      <c r="O1681" s="3"/>
      <c r="P1681" s="3"/>
      <c r="Q1681" s="3" t="s">
        <v>125</v>
      </c>
      <c r="R1681" s="3"/>
      <c r="S1681" s="3"/>
      <c r="T1681" s="10" t="s">
        <v>125</v>
      </c>
      <c r="U1681" s="10" t="b">
        <v>0</v>
      </c>
      <c r="V1681" s="10" t="b">
        <v>0</v>
      </c>
      <c r="W1681" s="25"/>
      <c r="X1681" s="11"/>
      <c r="Y1681" s="26"/>
      <c r="Z1681" s="12"/>
      <c r="AA1681" s="51"/>
      <c r="AB1681" s="4"/>
      <c r="AC1681" t="str">
        <f t="shared" si="131"/>
        <v>NO</v>
      </c>
      <c r="AD1681" t="str">
        <f t="shared" si="132"/>
        <v>Material</v>
      </c>
      <c r="AE1681" t="str">
        <f t="shared" si="133"/>
        <v/>
      </c>
      <c r="AF1681" t="str">
        <f t="shared" si="134"/>
        <v>Material</v>
      </c>
    </row>
    <row r="1682" spans="1:32" x14ac:dyDescent="0.25">
      <c r="A1682" s="13" t="str">
        <f t="shared" si="130"/>
        <v>78565-2</v>
      </c>
      <c r="B1682" s="50">
        <v>78565</v>
      </c>
      <c r="C1682" s="51" t="s">
        <v>188</v>
      </c>
      <c r="D1682" s="50">
        <v>2</v>
      </c>
      <c r="E1682" s="55">
        <v>1</v>
      </c>
      <c r="F1682" s="53" t="s">
        <v>19</v>
      </c>
      <c r="G1682" s="53">
        <v>43517</v>
      </c>
      <c r="H1682" s="52">
        <v>1</v>
      </c>
      <c r="I1682" s="52">
        <v>12</v>
      </c>
      <c r="J1682" s="51" t="s">
        <v>20</v>
      </c>
      <c r="K1682" s="51"/>
      <c r="L1682" s="51" t="b">
        <v>0</v>
      </c>
      <c r="M1682" s="13"/>
      <c r="N1682" s="13"/>
      <c r="O1682" s="13"/>
      <c r="P1682" s="13"/>
      <c r="Q1682" s="13"/>
      <c r="R1682" s="13"/>
      <c r="S1682" s="13"/>
      <c r="T1682" s="15" t="s">
        <v>130</v>
      </c>
      <c r="U1682" s="15" t="b">
        <v>0</v>
      </c>
      <c r="V1682" s="15" t="b">
        <v>0</v>
      </c>
      <c r="W1682" s="23"/>
      <c r="X1682" s="16"/>
      <c r="Y1682" s="24"/>
      <c r="Z1682" s="17"/>
      <c r="AA1682" s="51"/>
      <c r="AB1682" s="4"/>
      <c r="AC1682" t="str">
        <f t="shared" si="131"/>
        <v>NO</v>
      </c>
      <c r="AD1682" t="str">
        <f t="shared" si="132"/>
        <v>Material</v>
      </c>
      <c r="AE1682" t="str">
        <f t="shared" si="133"/>
        <v>+Cartridge</v>
      </c>
      <c r="AF1682" t="str">
        <f t="shared" si="134"/>
        <v>Material+Cartridge</v>
      </c>
    </row>
    <row r="1683" spans="1:32" x14ac:dyDescent="0.25">
      <c r="A1683" s="3" t="str">
        <f t="shared" si="130"/>
        <v>78565-3</v>
      </c>
      <c r="B1683" s="50">
        <v>78565</v>
      </c>
      <c r="C1683" s="51" t="s">
        <v>342</v>
      </c>
      <c r="D1683" s="50">
        <v>3</v>
      </c>
      <c r="E1683" s="55">
        <v>1</v>
      </c>
      <c r="F1683" s="53" t="s">
        <v>19</v>
      </c>
      <c r="G1683" s="53">
        <v>43517</v>
      </c>
      <c r="H1683" s="52">
        <v>2</v>
      </c>
      <c r="I1683" s="52">
        <v>12</v>
      </c>
      <c r="J1683" s="51" t="s">
        <v>20</v>
      </c>
      <c r="K1683" s="51"/>
      <c r="L1683" s="51" t="b">
        <v>0</v>
      </c>
      <c r="M1683" s="3"/>
      <c r="N1683" s="3"/>
      <c r="O1683" s="3"/>
      <c r="P1683" s="3"/>
      <c r="Q1683" s="3"/>
      <c r="R1683" s="3"/>
      <c r="S1683" s="3"/>
      <c r="T1683" s="10" t="s">
        <v>130</v>
      </c>
      <c r="U1683" s="10" t="b">
        <v>0</v>
      </c>
      <c r="V1683" s="10" t="b">
        <v>0</v>
      </c>
      <c r="W1683" s="10"/>
      <c r="X1683" s="11"/>
      <c r="Y1683" s="26"/>
      <c r="Z1683" s="12"/>
      <c r="AA1683" s="51"/>
      <c r="AB1683" s="4"/>
      <c r="AC1683" t="str">
        <f t="shared" si="131"/>
        <v>NO</v>
      </c>
      <c r="AD1683" t="str">
        <f t="shared" si="132"/>
        <v>Material</v>
      </c>
      <c r="AE1683" t="str">
        <f t="shared" si="133"/>
        <v>+Cartridge</v>
      </c>
      <c r="AF1683" t="str">
        <f t="shared" si="134"/>
        <v>Material+Cartridge</v>
      </c>
    </row>
    <row r="1684" spans="1:32" x14ac:dyDescent="0.25">
      <c r="A1684" s="13" t="str">
        <f t="shared" si="130"/>
        <v>78569-1</v>
      </c>
      <c r="B1684" s="50">
        <v>78569</v>
      </c>
      <c r="C1684" s="51" t="s">
        <v>196</v>
      </c>
      <c r="D1684" s="50">
        <v>1</v>
      </c>
      <c r="E1684" s="55">
        <v>1</v>
      </c>
      <c r="F1684" s="53" t="s">
        <v>19</v>
      </c>
      <c r="G1684" s="53">
        <v>43504</v>
      </c>
      <c r="H1684" s="52">
        <v>1</v>
      </c>
      <c r="I1684" s="52">
        <v>18</v>
      </c>
      <c r="J1684" s="51" t="s">
        <v>31</v>
      </c>
      <c r="K1684" s="51" t="s">
        <v>208</v>
      </c>
      <c r="L1684" s="51" t="b">
        <v>0</v>
      </c>
      <c r="M1684" s="13"/>
      <c r="N1684" s="13"/>
      <c r="O1684" s="13" t="s">
        <v>143</v>
      </c>
      <c r="P1684" s="13" t="s">
        <v>143</v>
      </c>
      <c r="Q1684" s="13" t="s">
        <v>143</v>
      </c>
      <c r="R1684" s="13"/>
      <c r="S1684" s="13" t="s">
        <v>126</v>
      </c>
      <c r="T1684" s="15" t="s">
        <v>126</v>
      </c>
      <c r="U1684" s="15" t="b">
        <v>0</v>
      </c>
      <c r="V1684" s="15" t="b">
        <v>0</v>
      </c>
      <c r="W1684" s="15"/>
      <c r="X1684" s="16">
        <v>54</v>
      </c>
      <c r="Y1684" s="24">
        <v>43499</v>
      </c>
      <c r="Z1684" s="17" t="s">
        <v>375</v>
      </c>
      <c r="AA1684" s="51"/>
      <c r="AB1684" s="4"/>
      <c r="AC1684" t="str">
        <f t="shared" si="131"/>
        <v>NO</v>
      </c>
      <c r="AD1684" t="str">
        <f t="shared" si="132"/>
        <v>Material</v>
      </c>
      <c r="AE1684" t="str">
        <f t="shared" si="133"/>
        <v/>
      </c>
      <c r="AF1684" t="str">
        <f t="shared" si="134"/>
        <v>Material</v>
      </c>
    </row>
    <row r="1685" spans="1:32" x14ac:dyDescent="0.25">
      <c r="A1685" s="3" t="str">
        <f t="shared" si="130"/>
        <v>78581-100</v>
      </c>
      <c r="B1685" s="50">
        <v>78581</v>
      </c>
      <c r="C1685" s="51" t="s">
        <v>3249</v>
      </c>
      <c r="D1685" s="50">
        <v>100</v>
      </c>
      <c r="E1685" s="55">
        <v>1</v>
      </c>
      <c r="F1685" s="53" t="s">
        <v>0</v>
      </c>
      <c r="G1685" s="53">
        <v>43517</v>
      </c>
      <c r="H1685" s="52">
        <v>2</v>
      </c>
      <c r="I1685" s="52">
        <v>1</v>
      </c>
      <c r="J1685" s="51" t="s">
        <v>27</v>
      </c>
      <c r="K1685" s="51"/>
      <c r="L1685" s="51" t="b">
        <v>0</v>
      </c>
      <c r="M1685" s="3"/>
      <c r="N1685" s="3"/>
      <c r="O1685" s="3"/>
      <c r="P1685" s="3"/>
      <c r="Q1685" s="3"/>
      <c r="R1685" s="3"/>
      <c r="S1685" s="3"/>
      <c r="T1685" s="10" t="s">
        <v>125</v>
      </c>
      <c r="U1685" s="10" t="b">
        <v>0</v>
      </c>
      <c r="V1685" s="10" t="b">
        <v>0</v>
      </c>
      <c r="W1685" s="25"/>
      <c r="X1685" s="11"/>
      <c r="Y1685" s="26"/>
      <c r="Z1685" s="12"/>
      <c r="AA1685" s="51"/>
      <c r="AB1685" s="4"/>
      <c r="AC1685" t="str">
        <f t="shared" si="131"/>
        <v>NO</v>
      </c>
      <c r="AD1685" t="str">
        <f t="shared" si="132"/>
        <v>Material</v>
      </c>
      <c r="AE1685" t="str">
        <f t="shared" si="133"/>
        <v>+Cartridge</v>
      </c>
      <c r="AF1685" t="str">
        <f t="shared" si="134"/>
        <v>Material+Cartridge</v>
      </c>
    </row>
    <row r="1686" spans="1:32" x14ac:dyDescent="0.25">
      <c r="A1686" s="13" t="str">
        <f t="shared" si="130"/>
        <v>78581-10</v>
      </c>
      <c r="B1686" s="50">
        <v>78581</v>
      </c>
      <c r="C1686" s="51" t="s">
        <v>242</v>
      </c>
      <c r="D1686" s="50">
        <v>10</v>
      </c>
      <c r="E1686" s="55">
        <v>1</v>
      </c>
      <c r="F1686" s="53" t="s">
        <v>0</v>
      </c>
      <c r="G1686" s="53">
        <v>43516</v>
      </c>
      <c r="H1686" s="52">
        <v>1</v>
      </c>
      <c r="I1686" s="52">
        <v>1</v>
      </c>
      <c r="J1686" s="51" t="s">
        <v>20</v>
      </c>
      <c r="K1686" s="51"/>
      <c r="L1686" s="51" t="b">
        <v>0</v>
      </c>
      <c r="M1686" s="13"/>
      <c r="N1686" s="13"/>
      <c r="O1686" s="13"/>
      <c r="P1686" s="13"/>
      <c r="Q1686" s="13" t="s">
        <v>125</v>
      </c>
      <c r="R1686" s="13"/>
      <c r="S1686" s="13"/>
      <c r="T1686" s="15" t="s">
        <v>125</v>
      </c>
      <c r="U1686" s="15" t="b">
        <v>0</v>
      </c>
      <c r="V1686" s="15" t="b">
        <v>0</v>
      </c>
      <c r="W1686" s="23"/>
      <c r="X1686" s="16"/>
      <c r="Y1686" s="24"/>
      <c r="Z1686" s="17"/>
      <c r="AA1686" s="51"/>
      <c r="AB1686" s="4"/>
      <c r="AC1686" t="str">
        <f t="shared" si="131"/>
        <v>NO</v>
      </c>
      <c r="AD1686" t="str">
        <f t="shared" si="132"/>
        <v>Material</v>
      </c>
      <c r="AE1686" t="str">
        <f t="shared" si="133"/>
        <v/>
      </c>
      <c r="AF1686" t="str">
        <f t="shared" si="134"/>
        <v>Material</v>
      </c>
    </row>
    <row r="1687" spans="1:32" x14ac:dyDescent="0.25">
      <c r="A1687" s="3" t="str">
        <f t="shared" si="130"/>
        <v>78581-101</v>
      </c>
      <c r="B1687" s="50">
        <v>78581</v>
      </c>
      <c r="C1687" s="51" t="s">
        <v>223</v>
      </c>
      <c r="D1687" s="50">
        <v>101</v>
      </c>
      <c r="E1687" s="55">
        <v>1</v>
      </c>
      <c r="F1687" s="53" t="s">
        <v>0</v>
      </c>
      <c r="G1687" s="53">
        <v>43517</v>
      </c>
      <c r="H1687" s="52">
        <v>1</v>
      </c>
      <c r="I1687" s="52">
        <v>1</v>
      </c>
      <c r="J1687" s="51" t="s">
        <v>27</v>
      </c>
      <c r="K1687" s="51"/>
      <c r="L1687" s="51" t="b">
        <v>0</v>
      </c>
      <c r="M1687" s="3"/>
      <c r="N1687" s="3"/>
      <c r="O1687" s="3"/>
      <c r="P1687" s="3"/>
      <c r="Q1687" s="3"/>
      <c r="R1687" s="3"/>
      <c r="S1687" s="3"/>
      <c r="T1687" s="10" t="s">
        <v>125</v>
      </c>
      <c r="U1687" s="10" t="b">
        <v>0</v>
      </c>
      <c r="V1687" s="10" t="b">
        <v>0</v>
      </c>
      <c r="W1687" s="25"/>
      <c r="X1687" s="11"/>
      <c r="Y1687" s="26"/>
      <c r="Z1687" s="12"/>
      <c r="AA1687" s="51"/>
      <c r="AB1687" s="4"/>
      <c r="AC1687" t="str">
        <f t="shared" si="131"/>
        <v>NO</v>
      </c>
      <c r="AD1687" t="str">
        <f t="shared" si="132"/>
        <v>Material</v>
      </c>
      <c r="AE1687" t="str">
        <f t="shared" si="133"/>
        <v>+Cartridge</v>
      </c>
      <c r="AF1687" t="str">
        <f t="shared" si="134"/>
        <v>Material+Cartridge</v>
      </c>
    </row>
    <row r="1688" spans="1:32" x14ac:dyDescent="0.25">
      <c r="A1688" s="13" t="str">
        <f t="shared" si="130"/>
        <v>78581-102</v>
      </c>
      <c r="B1688" s="50">
        <v>78581</v>
      </c>
      <c r="C1688" s="51" t="s">
        <v>223</v>
      </c>
      <c r="D1688" s="50">
        <v>102</v>
      </c>
      <c r="E1688" s="55">
        <v>1</v>
      </c>
      <c r="F1688" s="53" t="s">
        <v>0</v>
      </c>
      <c r="G1688" s="53">
        <v>43517</v>
      </c>
      <c r="H1688" s="52">
        <v>1</v>
      </c>
      <c r="I1688" s="52">
        <v>1</v>
      </c>
      <c r="J1688" s="51" t="s">
        <v>27</v>
      </c>
      <c r="K1688" s="51"/>
      <c r="L1688" s="51" t="b">
        <v>0</v>
      </c>
      <c r="M1688" s="13"/>
      <c r="N1688" s="13"/>
      <c r="O1688" s="13"/>
      <c r="P1688" s="13"/>
      <c r="Q1688" s="13"/>
      <c r="R1688" s="13"/>
      <c r="S1688" s="13"/>
      <c r="T1688" s="15" t="s">
        <v>125</v>
      </c>
      <c r="U1688" s="15" t="b">
        <v>0</v>
      </c>
      <c r="V1688" s="15" t="b">
        <v>0</v>
      </c>
      <c r="W1688" s="23"/>
      <c r="X1688" s="16"/>
      <c r="Y1688" s="24"/>
      <c r="Z1688" s="17"/>
      <c r="AA1688" s="51"/>
      <c r="AB1688" s="4"/>
      <c r="AC1688" t="str">
        <f t="shared" si="131"/>
        <v>NO</v>
      </c>
      <c r="AD1688" t="str">
        <f t="shared" si="132"/>
        <v>Material</v>
      </c>
      <c r="AE1688" t="str">
        <f t="shared" si="133"/>
        <v>+Cartridge</v>
      </c>
      <c r="AF1688" t="str">
        <f t="shared" si="134"/>
        <v>Material+Cartridge</v>
      </c>
    </row>
    <row r="1689" spans="1:32" x14ac:dyDescent="0.25">
      <c r="A1689" s="3" t="str">
        <f t="shared" si="130"/>
        <v>78581-103</v>
      </c>
      <c r="B1689" s="50">
        <v>78581</v>
      </c>
      <c r="C1689" s="51" t="s">
        <v>223</v>
      </c>
      <c r="D1689" s="50">
        <v>103</v>
      </c>
      <c r="E1689" s="55">
        <v>1</v>
      </c>
      <c r="F1689" s="53" t="s">
        <v>0</v>
      </c>
      <c r="G1689" s="53">
        <v>43517</v>
      </c>
      <c r="H1689" s="52">
        <v>1</v>
      </c>
      <c r="I1689" s="52">
        <v>1</v>
      </c>
      <c r="J1689" s="51" t="s">
        <v>27</v>
      </c>
      <c r="K1689" s="51"/>
      <c r="L1689" s="51" t="b">
        <v>0</v>
      </c>
      <c r="M1689" s="3"/>
      <c r="N1689" s="3"/>
      <c r="O1689" s="3"/>
      <c r="P1689" s="3"/>
      <c r="Q1689" s="3"/>
      <c r="R1689" s="3"/>
      <c r="S1689" s="3"/>
      <c r="T1689" s="10" t="s">
        <v>125</v>
      </c>
      <c r="U1689" s="10" t="b">
        <v>0</v>
      </c>
      <c r="V1689" s="10" t="b">
        <v>0</v>
      </c>
      <c r="W1689" s="25"/>
      <c r="X1689" s="11"/>
      <c r="Y1689" s="26"/>
      <c r="Z1689" s="12"/>
      <c r="AA1689" s="51"/>
      <c r="AB1689" s="4"/>
      <c r="AC1689" t="str">
        <f t="shared" si="131"/>
        <v>NO</v>
      </c>
      <c r="AD1689" t="str">
        <f t="shared" si="132"/>
        <v>Material</v>
      </c>
      <c r="AE1689" t="str">
        <f t="shared" si="133"/>
        <v>+Cartridge</v>
      </c>
      <c r="AF1689" t="str">
        <f t="shared" si="134"/>
        <v>Material+Cartridge</v>
      </c>
    </row>
    <row r="1690" spans="1:32" x14ac:dyDescent="0.25">
      <c r="A1690" s="13" t="str">
        <f t="shared" si="130"/>
        <v>78581-104</v>
      </c>
      <c r="B1690" s="50">
        <v>78581</v>
      </c>
      <c r="C1690" s="51" t="s">
        <v>155</v>
      </c>
      <c r="D1690" s="50">
        <v>104</v>
      </c>
      <c r="E1690" s="55">
        <v>1</v>
      </c>
      <c r="F1690" s="53" t="s">
        <v>0</v>
      </c>
      <c r="G1690" s="53">
        <v>43517</v>
      </c>
      <c r="H1690" s="52">
        <v>1</v>
      </c>
      <c r="I1690" s="52">
        <v>1</v>
      </c>
      <c r="J1690" s="51" t="s">
        <v>27</v>
      </c>
      <c r="K1690" s="51"/>
      <c r="L1690" s="51" t="b">
        <v>0</v>
      </c>
      <c r="M1690" s="13"/>
      <c r="N1690" s="13"/>
      <c r="O1690" s="13"/>
      <c r="P1690" s="13"/>
      <c r="Q1690" s="13"/>
      <c r="R1690" s="13"/>
      <c r="S1690" s="13"/>
      <c r="T1690" s="15" t="s">
        <v>130</v>
      </c>
      <c r="U1690" s="15" t="b">
        <v>0</v>
      </c>
      <c r="V1690" s="15" t="b">
        <v>0</v>
      </c>
      <c r="W1690" s="15"/>
      <c r="X1690" s="16"/>
      <c r="Y1690" s="24"/>
      <c r="Z1690" s="17"/>
      <c r="AA1690" s="51"/>
      <c r="AB1690" s="4"/>
      <c r="AC1690" t="str">
        <f t="shared" si="131"/>
        <v>NO</v>
      </c>
      <c r="AD1690" t="str">
        <f t="shared" si="132"/>
        <v>Material</v>
      </c>
      <c r="AE1690" t="str">
        <f t="shared" si="133"/>
        <v>+Cartridge</v>
      </c>
      <c r="AF1690" t="str">
        <f t="shared" si="134"/>
        <v>Material+Cartridge</v>
      </c>
    </row>
    <row r="1691" spans="1:32" x14ac:dyDescent="0.25">
      <c r="A1691" s="3" t="str">
        <f t="shared" si="130"/>
        <v>78581-105</v>
      </c>
      <c r="B1691" s="50">
        <v>78581</v>
      </c>
      <c r="C1691" s="51" t="s">
        <v>396</v>
      </c>
      <c r="D1691" s="50">
        <v>105</v>
      </c>
      <c r="E1691" s="55">
        <v>1</v>
      </c>
      <c r="F1691" s="53" t="s">
        <v>0</v>
      </c>
      <c r="G1691" s="53">
        <v>43517</v>
      </c>
      <c r="H1691" s="52">
        <v>2</v>
      </c>
      <c r="I1691" s="52">
        <v>1</v>
      </c>
      <c r="J1691" s="51" t="s">
        <v>27</v>
      </c>
      <c r="K1691" s="51"/>
      <c r="L1691" s="51" t="b">
        <v>0</v>
      </c>
      <c r="M1691" s="3"/>
      <c r="N1691" s="3"/>
      <c r="O1691" s="3"/>
      <c r="P1691" s="3"/>
      <c r="Q1691" s="3"/>
      <c r="R1691" s="3"/>
      <c r="S1691" s="3"/>
      <c r="T1691" s="10" t="s">
        <v>125</v>
      </c>
      <c r="U1691" s="10" t="b">
        <v>0</v>
      </c>
      <c r="V1691" s="10" t="b">
        <v>0</v>
      </c>
      <c r="W1691" s="25"/>
      <c r="X1691" s="11"/>
      <c r="Y1691" s="26"/>
      <c r="Z1691" s="12"/>
      <c r="AA1691" s="51"/>
      <c r="AB1691" s="4"/>
      <c r="AC1691" t="str">
        <f t="shared" si="131"/>
        <v>NO</v>
      </c>
      <c r="AD1691" t="str">
        <f t="shared" si="132"/>
        <v>Material</v>
      </c>
      <c r="AE1691" t="str">
        <f t="shared" si="133"/>
        <v>+Cartridge</v>
      </c>
      <c r="AF1691" t="str">
        <f t="shared" si="134"/>
        <v>Material+Cartridge</v>
      </c>
    </row>
    <row r="1692" spans="1:32" x14ac:dyDescent="0.25">
      <c r="A1692" s="13" t="str">
        <f t="shared" si="130"/>
        <v>78581-106</v>
      </c>
      <c r="B1692" s="50">
        <v>78581</v>
      </c>
      <c r="C1692" s="51" t="s">
        <v>3381</v>
      </c>
      <c r="D1692" s="50">
        <v>106</v>
      </c>
      <c r="E1692" s="55">
        <v>1</v>
      </c>
      <c r="F1692" s="53" t="s">
        <v>0</v>
      </c>
      <c r="G1692" s="53">
        <v>43517</v>
      </c>
      <c r="H1692" s="52">
        <v>2</v>
      </c>
      <c r="I1692" s="52">
        <v>1</v>
      </c>
      <c r="J1692" s="51" t="s">
        <v>27</v>
      </c>
      <c r="K1692" s="51"/>
      <c r="L1692" s="51" t="b">
        <v>0</v>
      </c>
      <c r="M1692" s="13"/>
      <c r="N1692" s="13"/>
      <c r="O1692" s="13"/>
      <c r="P1692" s="13"/>
      <c r="Q1692" s="13"/>
      <c r="R1692" s="13"/>
      <c r="S1692" s="13"/>
      <c r="T1692" s="15" t="s">
        <v>125</v>
      </c>
      <c r="U1692" s="15" t="b">
        <v>0</v>
      </c>
      <c r="V1692" s="15" t="b">
        <v>0</v>
      </c>
      <c r="W1692" s="23"/>
      <c r="X1692" s="16"/>
      <c r="Y1692" s="24"/>
      <c r="Z1692" s="17"/>
      <c r="AA1692" s="51"/>
      <c r="AB1692" s="4"/>
      <c r="AC1692" t="str">
        <f t="shared" si="131"/>
        <v>NO</v>
      </c>
      <c r="AD1692" t="str">
        <f t="shared" si="132"/>
        <v>Material</v>
      </c>
      <c r="AE1692" t="str">
        <f t="shared" si="133"/>
        <v>+Cartridge</v>
      </c>
      <c r="AF1692" t="str">
        <f t="shared" si="134"/>
        <v>Material+Cartridge</v>
      </c>
    </row>
    <row r="1693" spans="1:32" x14ac:dyDescent="0.25">
      <c r="A1693" s="3" t="str">
        <f t="shared" si="130"/>
        <v>78581-107</v>
      </c>
      <c r="B1693" s="50">
        <v>78581</v>
      </c>
      <c r="C1693" s="51" t="s">
        <v>3382</v>
      </c>
      <c r="D1693" s="50">
        <v>107</v>
      </c>
      <c r="E1693" s="55">
        <v>1</v>
      </c>
      <c r="F1693" s="53" t="s">
        <v>0</v>
      </c>
      <c r="G1693" s="53">
        <v>43517</v>
      </c>
      <c r="H1693" s="52">
        <v>2</v>
      </c>
      <c r="I1693" s="52">
        <v>1</v>
      </c>
      <c r="J1693" s="51" t="s">
        <v>27</v>
      </c>
      <c r="K1693" s="51"/>
      <c r="L1693" s="51" t="b">
        <v>0</v>
      </c>
      <c r="M1693" s="3"/>
      <c r="N1693" s="3"/>
      <c r="O1693" s="3"/>
      <c r="P1693" s="3"/>
      <c r="Q1693" s="3"/>
      <c r="R1693" s="3"/>
      <c r="S1693" s="3"/>
      <c r="T1693" s="10" t="s">
        <v>125</v>
      </c>
      <c r="U1693" s="10" t="b">
        <v>0</v>
      </c>
      <c r="V1693" s="10" t="b">
        <v>0</v>
      </c>
      <c r="W1693" s="25"/>
      <c r="X1693" s="11"/>
      <c r="Y1693" s="26"/>
      <c r="Z1693" s="12"/>
      <c r="AA1693" s="51"/>
      <c r="AB1693" s="4"/>
      <c r="AC1693" t="str">
        <f t="shared" si="131"/>
        <v>NO</v>
      </c>
      <c r="AD1693" t="str">
        <f t="shared" si="132"/>
        <v>Material</v>
      </c>
      <c r="AE1693" t="str">
        <f t="shared" si="133"/>
        <v>+Cartridge</v>
      </c>
      <c r="AF1693" t="str">
        <f t="shared" si="134"/>
        <v>Material+Cartridge</v>
      </c>
    </row>
    <row r="1694" spans="1:32" x14ac:dyDescent="0.25">
      <c r="A1694" s="13" t="str">
        <f t="shared" si="130"/>
        <v>78581-108</v>
      </c>
      <c r="B1694" s="50">
        <v>78581</v>
      </c>
      <c r="C1694" s="51" t="s">
        <v>3382</v>
      </c>
      <c r="D1694" s="50">
        <v>108</v>
      </c>
      <c r="E1694" s="55">
        <v>1</v>
      </c>
      <c r="F1694" s="53" t="s">
        <v>0</v>
      </c>
      <c r="G1694" s="53">
        <v>43517</v>
      </c>
      <c r="H1694" s="52">
        <v>2</v>
      </c>
      <c r="I1694" s="52">
        <v>1</v>
      </c>
      <c r="J1694" s="51" t="s">
        <v>27</v>
      </c>
      <c r="K1694" s="51"/>
      <c r="L1694" s="51" t="b">
        <v>0</v>
      </c>
      <c r="M1694" s="13"/>
      <c r="N1694" s="13"/>
      <c r="O1694" s="13"/>
      <c r="P1694" s="13"/>
      <c r="Q1694" s="13"/>
      <c r="R1694" s="13"/>
      <c r="S1694" s="13"/>
      <c r="T1694" s="15" t="s">
        <v>125</v>
      </c>
      <c r="U1694" s="15" t="b">
        <v>0</v>
      </c>
      <c r="V1694" s="15" t="b">
        <v>0</v>
      </c>
      <c r="W1694" s="15"/>
      <c r="X1694" s="16"/>
      <c r="Y1694" s="24"/>
      <c r="Z1694" s="17"/>
      <c r="AA1694" s="51"/>
      <c r="AB1694" s="4"/>
      <c r="AC1694" t="str">
        <f t="shared" si="131"/>
        <v>NO</v>
      </c>
      <c r="AD1694" t="str">
        <f t="shared" si="132"/>
        <v>Material</v>
      </c>
      <c r="AE1694" t="str">
        <f t="shared" si="133"/>
        <v>+Cartridge</v>
      </c>
      <c r="AF1694" t="str">
        <f t="shared" si="134"/>
        <v>Material+Cartridge</v>
      </c>
    </row>
    <row r="1695" spans="1:32" x14ac:dyDescent="0.25">
      <c r="A1695" s="3" t="str">
        <f t="shared" si="130"/>
        <v>78581-109</v>
      </c>
      <c r="B1695" s="50">
        <v>78581</v>
      </c>
      <c r="C1695" s="51" t="s">
        <v>3382</v>
      </c>
      <c r="D1695" s="50">
        <v>109</v>
      </c>
      <c r="E1695" s="55">
        <v>1</v>
      </c>
      <c r="F1695" s="53" t="s">
        <v>0</v>
      </c>
      <c r="G1695" s="53">
        <v>43517</v>
      </c>
      <c r="H1695" s="52">
        <v>2</v>
      </c>
      <c r="I1695" s="52">
        <v>1</v>
      </c>
      <c r="J1695" s="51" t="s">
        <v>27</v>
      </c>
      <c r="K1695" s="51"/>
      <c r="L1695" s="51" t="b">
        <v>0</v>
      </c>
      <c r="M1695" s="3"/>
      <c r="N1695" s="3"/>
      <c r="O1695" s="3"/>
      <c r="P1695" s="3"/>
      <c r="Q1695" s="3"/>
      <c r="R1695" s="3"/>
      <c r="S1695" s="3"/>
      <c r="T1695" s="10" t="s">
        <v>125</v>
      </c>
      <c r="U1695" s="10" t="b">
        <v>0</v>
      </c>
      <c r="V1695" s="10" t="b">
        <v>0</v>
      </c>
      <c r="W1695" s="10"/>
      <c r="X1695" s="11"/>
      <c r="Y1695" s="26"/>
      <c r="Z1695" s="12"/>
      <c r="AA1695" s="51"/>
      <c r="AB1695" s="4"/>
      <c r="AC1695" t="str">
        <f t="shared" si="131"/>
        <v>NO</v>
      </c>
      <c r="AD1695" t="str">
        <f t="shared" si="132"/>
        <v>Material</v>
      </c>
      <c r="AE1695" t="str">
        <f t="shared" si="133"/>
        <v>+Cartridge</v>
      </c>
      <c r="AF1695" t="str">
        <f t="shared" si="134"/>
        <v>Material+Cartridge</v>
      </c>
    </row>
    <row r="1696" spans="1:32" x14ac:dyDescent="0.25">
      <c r="A1696" s="13" t="str">
        <f t="shared" si="130"/>
        <v>78581-1</v>
      </c>
      <c r="B1696" s="50">
        <v>78581</v>
      </c>
      <c r="C1696" s="51" t="s">
        <v>396</v>
      </c>
      <c r="D1696" s="50">
        <v>1</v>
      </c>
      <c r="E1696" s="55">
        <v>1</v>
      </c>
      <c r="F1696" s="53" t="s">
        <v>0</v>
      </c>
      <c r="G1696" s="53">
        <v>43517</v>
      </c>
      <c r="H1696" s="52">
        <v>2</v>
      </c>
      <c r="I1696" s="52">
        <v>1</v>
      </c>
      <c r="J1696" s="51" t="s">
        <v>27</v>
      </c>
      <c r="K1696" s="51"/>
      <c r="L1696" s="51" t="b">
        <v>0</v>
      </c>
      <c r="M1696" s="13"/>
      <c r="N1696" s="13"/>
      <c r="O1696" s="13"/>
      <c r="P1696" s="13"/>
      <c r="Q1696" s="13"/>
      <c r="R1696" s="13"/>
      <c r="S1696" s="13"/>
      <c r="T1696" s="15" t="s">
        <v>125</v>
      </c>
      <c r="U1696" s="15" t="b">
        <v>0</v>
      </c>
      <c r="V1696" s="15" t="b">
        <v>0</v>
      </c>
      <c r="W1696" s="15"/>
      <c r="X1696" s="16"/>
      <c r="Y1696" s="24"/>
      <c r="Z1696" s="17"/>
      <c r="AA1696" s="51"/>
      <c r="AB1696" s="4"/>
      <c r="AC1696" t="str">
        <f t="shared" si="131"/>
        <v>NO</v>
      </c>
      <c r="AD1696" t="str">
        <f t="shared" si="132"/>
        <v>Material</v>
      </c>
      <c r="AE1696" t="str">
        <f t="shared" si="133"/>
        <v>+Cartridge</v>
      </c>
      <c r="AF1696" t="str">
        <f t="shared" si="134"/>
        <v>Material+Cartridge</v>
      </c>
    </row>
    <row r="1697" spans="1:32" x14ac:dyDescent="0.25">
      <c r="A1697" s="3" t="str">
        <f t="shared" si="130"/>
        <v>78581-110</v>
      </c>
      <c r="B1697" s="50">
        <v>78581</v>
      </c>
      <c r="C1697" s="51" t="s">
        <v>3382</v>
      </c>
      <c r="D1697" s="50">
        <v>110</v>
      </c>
      <c r="E1697" s="55">
        <v>1</v>
      </c>
      <c r="F1697" s="53" t="s">
        <v>0</v>
      </c>
      <c r="G1697" s="53">
        <v>43517</v>
      </c>
      <c r="H1697" s="52">
        <v>2</v>
      </c>
      <c r="I1697" s="52">
        <v>1</v>
      </c>
      <c r="J1697" s="51" t="s">
        <v>27</v>
      </c>
      <c r="K1697" s="51"/>
      <c r="L1697" s="51" t="b">
        <v>0</v>
      </c>
      <c r="M1697" s="3"/>
      <c r="N1697" s="3"/>
      <c r="O1697" s="3"/>
      <c r="P1697" s="3"/>
      <c r="Q1697" s="3"/>
      <c r="R1697" s="3"/>
      <c r="S1697" s="3"/>
      <c r="T1697" s="10" t="s">
        <v>125</v>
      </c>
      <c r="U1697" s="10" t="b">
        <v>0</v>
      </c>
      <c r="V1697" s="10" t="b">
        <v>0</v>
      </c>
      <c r="W1697" s="25"/>
      <c r="X1697" s="11"/>
      <c r="Y1697" s="26"/>
      <c r="Z1697" s="12"/>
      <c r="AA1697" s="51"/>
      <c r="AB1697" s="4"/>
      <c r="AC1697" t="str">
        <f t="shared" si="131"/>
        <v>NO</v>
      </c>
      <c r="AD1697" t="str">
        <f t="shared" si="132"/>
        <v>Material</v>
      </c>
      <c r="AE1697" t="str">
        <f t="shared" si="133"/>
        <v>+Cartridge</v>
      </c>
      <c r="AF1697" t="str">
        <f t="shared" si="134"/>
        <v>Material+Cartridge</v>
      </c>
    </row>
    <row r="1698" spans="1:32" x14ac:dyDescent="0.25">
      <c r="A1698" s="13" t="str">
        <f t="shared" si="130"/>
        <v>78581-11</v>
      </c>
      <c r="B1698" s="50">
        <v>78581</v>
      </c>
      <c r="C1698" s="51" t="s">
        <v>242</v>
      </c>
      <c r="D1698" s="50">
        <v>11</v>
      </c>
      <c r="E1698" s="55">
        <v>1</v>
      </c>
      <c r="F1698" s="53" t="s">
        <v>0</v>
      </c>
      <c r="G1698" s="53">
        <v>43516</v>
      </c>
      <c r="H1698" s="52">
        <v>1</v>
      </c>
      <c r="I1698" s="52">
        <v>1</v>
      </c>
      <c r="J1698" s="51" t="s">
        <v>20</v>
      </c>
      <c r="K1698" s="51"/>
      <c r="L1698" s="51" t="b">
        <v>0</v>
      </c>
      <c r="M1698" s="13"/>
      <c r="N1698" s="13"/>
      <c r="O1698" s="13"/>
      <c r="P1698" s="13"/>
      <c r="Q1698" s="13" t="s">
        <v>125</v>
      </c>
      <c r="R1698" s="13"/>
      <c r="S1698" s="13"/>
      <c r="T1698" s="15" t="s">
        <v>125</v>
      </c>
      <c r="U1698" s="15" t="b">
        <v>0</v>
      </c>
      <c r="V1698" s="15" t="b">
        <v>0</v>
      </c>
      <c r="W1698" s="15"/>
      <c r="X1698" s="16"/>
      <c r="Y1698" s="24"/>
      <c r="Z1698" s="17"/>
      <c r="AA1698" s="51"/>
      <c r="AB1698" s="4"/>
      <c r="AC1698" t="str">
        <f t="shared" si="131"/>
        <v>NO</v>
      </c>
      <c r="AD1698" t="str">
        <f t="shared" si="132"/>
        <v>Material</v>
      </c>
      <c r="AE1698" t="str">
        <f t="shared" si="133"/>
        <v/>
      </c>
      <c r="AF1698" t="str">
        <f t="shared" si="134"/>
        <v>Material</v>
      </c>
    </row>
    <row r="1699" spans="1:32" x14ac:dyDescent="0.25">
      <c r="A1699" s="3" t="str">
        <f t="shared" si="130"/>
        <v>78581-111</v>
      </c>
      <c r="B1699" s="50">
        <v>78581</v>
      </c>
      <c r="C1699" s="51" t="s">
        <v>3382</v>
      </c>
      <c r="D1699" s="50">
        <v>111</v>
      </c>
      <c r="E1699" s="55">
        <v>1</v>
      </c>
      <c r="F1699" s="53" t="s">
        <v>0</v>
      </c>
      <c r="G1699" s="53">
        <v>43517</v>
      </c>
      <c r="H1699" s="52">
        <v>2</v>
      </c>
      <c r="I1699" s="52">
        <v>1</v>
      </c>
      <c r="J1699" s="51" t="s">
        <v>27</v>
      </c>
      <c r="K1699" s="51"/>
      <c r="L1699" s="51" t="b">
        <v>0</v>
      </c>
      <c r="M1699" s="3"/>
      <c r="N1699" s="3"/>
      <c r="O1699" s="3"/>
      <c r="P1699" s="3"/>
      <c r="Q1699" s="3"/>
      <c r="R1699" s="3"/>
      <c r="S1699" s="3"/>
      <c r="T1699" s="10" t="s">
        <v>125</v>
      </c>
      <c r="U1699" s="10" t="b">
        <v>0</v>
      </c>
      <c r="V1699" s="10" t="b">
        <v>0</v>
      </c>
      <c r="W1699" s="10"/>
      <c r="X1699" s="11"/>
      <c r="Y1699" s="26"/>
      <c r="Z1699" s="12"/>
      <c r="AA1699" s="51"/>
      <c r="AB1699" s="4"/>
      <c r="AC1699" t="str">
        <f t="shared" si="131"/>
        <v>NO</v>
      </c>
      <c r="AD1699" t="str">
        <f t="shared" si="132"/>
        <v>Material</v>
      </c>
      <c r="AE1699" t="str">
        <f t="shared" si="133"/>
        <v>+Cartridge</v>
      </c>
      <c r="AF1699" t="str">
        <f t="shared" si="134"/>
        <v>Material+Cartridge</v>
      </c>
    </row>
    <row r="1700" spans="1:32" x14ac:dyDescent="0.25">
      <c r="A1700" s="13" t="str">
        <f t="shared" si="130"/>
        <v>78581-112</v>
      </c>
      <c r="B1700" s="50">
        <v>78581</v>
      </c>
      <c r="C1700" s="51" t="s">
        <v>3382</v>
      </c>
      <c r="D1700" s="50">
        <v>112</v>
      </c>
      <c r="E1700" s="55">
        <v>1</v>
      </c>
      <c r="F1700" s="53" t="s">
        <v>0</v>
      </c>
      <c r="G1700" s="53">
        <v>43517</v>
      </c>
      <c r="H1700" s="52">
        <v>2</v>
      </c>
      <c r="I1700" s="52">
        <v>1</v>
      </c>
      <c r="J1700" s="51" t="s">
        <v>27</v>
      </c>
      <c r="K1700" s="51"/>
      <c r="L1700" s="51" t="b">
        <v>0</v>
      </c>
      <c r="M1700" s="13"/>
      <c r="N1700" s="13"/>
      <c r="O1700" s="13"/>
      <c r="P1700" s="13"/>
      <c r="Q1700" s="13"/>
      <c r="R1700" s="13"/>
      <c r="S1700" s="13"/>
      <c r="T1700" s="15" t="s">
        <v>125</v>
      </c>
      <c r="U1700" s="15" t="b">
        <v>0</v>
      </c>
      <c r="V1700" s="15" t="b">
        <v>0</v>
      </c>
      <c r="W1700" s="15"/>
      <c r="X1700" s="16"/>
      <c r="Y1700" s="24"/>
      <c r="Z1700" s="17"/>
      <c r="AA1700" s="51"/>
      <c r="AB1700" s="4"/>
      <c r="AC1700" t="str">
        <f t="shared" si="131"/>
        <v>NO</v>
      </c>
      <c r="AD1700" t="str">
        <f t="shared" si="132"/>
        <v>Material</v>
      </c>
      <c r="AE1700" t="str">
        <f t="shared" si="133"/>
        <v>+Cartridge</v>
      </c>
      <c r="AF1700" t="str">
        <f t="shared" si="134"/>
        <v>Material+Cartridge</v>
      </c>
    </row>
    <row r="1701" spans="1:32" x14ac:dyDescent="0.25">
      <c r="A1701" s="3" t="str">
        <f t="shared" si="130"/>
        <v>78581-113</v>
      </c>
      <c r="B1701" s="50">
        <v>78581</v>
      </c>
      <c r="C1701" s="51" t="s">
        <v>3382</v>
      </c>
      <c r="D1701" s="50">
        <v>113</v>
      </c>
      <c r="E1701" s="55">
        <v>1</v>
      </c>
      <c r="F1701" s="53" t="s">
        <v>0</v>
      </c>
      <c r="G1701" s="53">
        <v>43517</v>
      </c>
      <c r="H1701" s="52">
        <v>2</v>
      </c>
      <c r="I1701" s="52">
        <v>1</v>
      </c>
      <c r="J1701" s="51" t="s">
        <v>27</v>
      </c>
      <c r="K1701" s="51"/>
      <c r="L1701" s="51" t="b">
        <v>0</v>
      </c>
      <c r="M1701" s="3"/>
      <c r="N1701" s="3"/>
      <c r="O1701" s="3"/>
      <c r="P1701" s="3"/>
      <c r="Q1701" s="3"/>
      <c r="R1701" s="3"/>
      <c r="S1701" s="3"/>
      <c r="T1701" s="10" t="s">
        <v>125</v>
      </c>
      <c r="U1701" s="10" t="b">
        <v>0</v>
      </c>
      <c r="V1701" s="10" t="b">
        <v>0</v>
      </c>
      <c r="W1701" s="10"/>
      <c r="X1701" s="11"/>
      <c r="Y1701" s="26"/>
      <c r="Z1701" s="12"/>
      <c r="AA1701" s="51"/>
      <c r="AB1701" s="4"/>
      <c r="AC1701" t="str">
        <f t="shared" si="131"/>
        <v>NO</v>
      </c>
      <c r="AD1701" t="str">
        <f t="shared" si="132"/>
        <v>Material</v>
      </c>
      <c r="AE1701" t="str">
        <f t="shared" si="133"/>
        <v>+Cartridge</v>
      </c>
      <c r="AF1701" t="str">
        <f t="shared" si="134"/>
        <v>Material+Cartridge</v>
      </c>
    </row>
    <row r="1702" spans="1:32" x14ac:dyDescent="0.25">
      <c r="A1702" s="13" t="str">
        <f t="shared" si="130"/>
        <v>78581-114</v>
      </c>
      <c r="B1702" s="50">
        <v>78581</v>
      </c>
      <c r="C1702" s="51" t="s">
        <v>3382</v>
      </c>
      <c r="D1702" s="50">
        <v>114</v>
      </c>
      <c r="E1702" s="55">
        <v>1</v>
      </c>
      <c r="F1702" s="53" t="s">
        <v>0</v>
      </c>
      <c r="G1702" s="53">
        <v>43517</v>
      </c>
      <c r="H1702" s="52">
        <v>2</v>
      </c>
      <c r="I1702" s="52">
        <v>1</v>
      </c>
      <c r="J1702" s="51" t="s">
        <v>27</v>
      </c>
      <c r="K1702" s="51"/>
      <c r="L1702" s="51" t="b">
        <v>0</v>
      </c>
      <c r="M1702" s="13"/>
      <c r="N1702" s="13"/>
      <c r="O1702" s="13"/>
      <c r="P1702" s="13"/>
      <c r="Q1702" s="13"/>
      <c r="R1702" s="13"/>
      <c r="S1702" s="13"/>
      <c r="T1702" s="15" t="s">
        <v>125</v>
      </c>
      <c r="U1702" s="15" t="b">
        <v>0</v>
      </c>
      <c r="V1702" s="15" t="b">
        <v>0</v>
      </c>
      <c r="W1702" s="15"/>
      <c r="X1702" s="16"/>
      <c r="Y1702" s="24"/>
      <c r="Z1702" s="17"/>
      <c r="AA1702" s="51"/>
      <c r="AB1702" s="4"/>
      <c r="AC1702" t="str">
        <f t="shared" si="131"/>
        <v>NO</v>
      </c>
      <c r="AD1702" t="str">
        <f t="shared" si="132"/>
        <v>Material</v>
      </c>
      <c r="AE1702" t="str">
        <f t="shared" si="133"/>
        <v>+Cartridge</v>
      </c>
      <c r="AF1702" t="str">
        <f t="shared" si="134"/>
        <v>Material+Cartridge</v>
      </c>
    </row>
    <row r="1703" spans="1:32" x14ac:dyDescent="0.25">
      <c r="A1703" s="3" t="str">
        <f t="shared" si="130"/>
        <v>78581-115</v>
      </c>
      <c r="B1703" s="50">
        <v>78581</v>
      </c>
      <c r="C1703" s="51" t="s">
        <v>3382</v>
      </c>
      <c r="D1703" s="50">
        <v>115</v>
      </c>
      <c r="E1703" s="55">
        <v>1</v>
      </c>
      <c r="F1703" s="53" t="s">
        <v>0</v>
      </c>
      <c r="G1703" s="53">
        <v>43517</v>
      </c>
      <c r="H1703" s="52">
        <v>2</v>
      </c>
      <c r="I1703" s="52">
        <v>1</v>
      </c>
      <c r="J1703" s="51" t="s">
        <v>27</v>
      </c>
      <c r="K1703" s="51"/>
      <c r="L1703" s="51" t="b">
        <v>0</v>
      </c>
      <c r="M1703" s="3"/>
      <c r="N1703" s="3"/>
      <c r="O1703" s="3"/>
      <c r="P1703" s="3"/>
      <c r="Q1703" s="3"/>
      <c r="R1703" s="3"/>
      <c r="S1703" s="3"/>
      <c r="T1703" s="10" t="s">
        <v>125</v>
      </c>
      <c r="U1703" s="10" t="b">
        <v>0</v>
      </c>
      <c r="V1703" s="10" t="b">
        <v>0</v>
      </c>
      <c r="W1703" s="10"/>
      <c r="X1703" s="11"/>
      <c r="Y1703" s="26"/>
      <c r="Z1703" s="12"/>
      <c r="AA1703" s="51"/>
      <c r="AB1703" s="4"/>
      <c r="AC1703" t="str">
        <f t="shared" si="131"/>
        <v>NO</v>
      </c>
      <c r="AD1703" t="str">
        <f t="shared" si="132"/>
        <v>Material</v>
      </c>
      <c r="AE1703" t="str">
        <f t="shared" si="133"/>
        <v>+Cartridge</v>
      </c>
      <c r="AF1703" t="str">
        <f t="shared" si="134"/>
        <v>Material+Cartridge</v>
      </c>
    </row>
    <row r="1704" spans="1:32" x14ac:dyDescent="0.25">
      <c r="A1704" s="13" t="str">
        <f t="shared" si="130"/>
        <v>78581-116</v>
      </c>
      <c r="B1704" s="50">
        <v>78581</v>
      </c>
      <c r="C1704" s="51" t="s">
        <v>3382</v>
      </c>
      <c r="D1704" s="50">
        <v>116</v>
      </c>
      <c r="E1704" s="55">
        <v>1</v>
      </c>
      <c r="F1704" s="53" t="s">
        <v>0</v>
      </c>
      <c r="G1704" s="53">
        <v>43517</v>
      </c>
      <c r="H1704" s="52">
        <v>2</v>
      </c>
      <c r="I1704" s="52">
        <v>1</v>
      </c>
      <c r="J1704" s="51" t="s">
        <v>27</v>
      </c>
      <c r="K1704" s="51"/>
      <c r="L1704" s="51" t="b">
        <v>0</v>
      </c>
      <c r="M1704" s="13"/>
      <c r="N1704" s="13"/>
      <c r="O1704" s="13"/>
      <c r="P1704" s="13"/>
      <c r="Q1704" s="13"/>
      <c r="R1704" s="13"/>
      <c r="S1704" s="13"/>
      <c r="T1704" s="15" t="s">
        <v>125</v>
      </c>
      <c r="U1704" s="15" t="b">
        <v>0</v>
      </c>
      <c r="V1704" s="15" t="b">
        <v>0</v>
      </c>
      <c r="W1704" s="15"/>
      <c r="X1704" s="16"/>
      <c r="Y1704" s="24"/>
      <c r="Z1704" s="17"/>
      <c r="AA1704" s="51"/>
      <c r="AB1704" s="4"/>
      <c r="AC1704" t="str">
        <f t="shared" si="131"/>
        <v>NO</v>
      </c>
      <c r="AD1704" t="str">
        <f t="shared" si="132"/>
        <v>Material</v>
      </c>
      <c r="AE1704" t="str">
        <f t="shared" si="133"/>
        <v>+Cartridge</v>
      </c>
      <c r="AF1704" t="str">
        <f t="shared" si="134"/>
        <v>Material+Cartridge</v>
      </c>
    </row>
    <row r="1705" spans="1:32" x14ac:dyDescent="0.25">
      <c r="A1705" s="3" t="str">
        <f t="shared" si="130"/>
        <v>78581-117</v>
      </c>
      <c r="B1705" s="50">
        <v>78581</v>
      </c>
      <c r="C1705" s="51" t="s">
        <v>3382</v>
      </c>
      <c r="D1705" s="50">
        <v>117</v>
      </c>
      <c r="E1705" s="55">
        <v>1</v>
      </c>
      <c r="F1705" s="53" t="s">
        <v>0</v>
      </c>
      <c r="G1705" s="53">
        <v>43517</v>
      </c>
      <c r="H1705" s="52">
        <v>2</v>
      </c>
      <c r="I1705" s="52">
        <v>1</v>
      </c>
      <c r="J1705" s="51" t="s">
        <v>27</v>
      </c>
      <c r="K1705" s="51"/>
      <c r="L1705" s="51" t="b">
        <v>0</v>
      </c>
      <c r="M1705" s="3"/>
      <c r="N1705" s="3"/>
      <c r="O1705" s="3"/>
      <c r="P1705" s="3"/>
      <c r="Q1705" s="3"/>
      <c r="R1705" s="3"/>
      <c r="S1705" s="3"/>
      <c r="T1705" s="10" t="s">
        <v>125</v>
      </c>
      <c r="U1705" s="10" t="b">
        <v>0</v>
      </c>
      <c r="V1705" s="10" t="b">
        <v>0</v>
      </c>
      <c r="W1705" s="10"/>
      <c r="X1705" s="11"/>
      <c r="Y1705" s="26"/>
      <c r="Z1705" s="12"/>
      <c r="AA1705" s="51"/>
      <c r="AB1705" s="4"/>
      <c r="AC1705" t="str">
        <f t="shared" si="131"/>
        <v>NO</v>
      </c>
      <c r="AD1705" t="str">
        <f t="shared" si="132"/>
        <v>Material</v>
      </c>
      <c r="AE1705" t="str">
        <f t="shared" si="133"/>
        <v>+Cartridge</v>
      </c>
      <c r="AF1705" t="str">
        <f t="shared" si="134"/>
        <v>Material+Cartridge</v>
      </c>
    </row>
    <row r="1706" spans="1:32" x14ac:dyDescent="0.25">
      <c r="A1706" s="13" t="str">
        <f t="shared" si="130"/>
        <v>78581-118</v>
      </c>
      <c r="B1706" s="50">
        <v>78581</v>
      </c>
      <c r="C1706" s="51" t="s">
        <v>3382</v>
      </c>
      <c r="D1706" s="50">
        <v>118</v>
      </c>
      <c r="E1706" s="55">
        <v>1</v>
      </c>
      <c r="F1706" s="53" t="s">
        <v>0</v>
      </c>
      <c r="G1706" s="53">
        <v>43517</v>
      </c>
      <c r="H1706" s="52">
        <v>2</v>
      </c>
      <c r="I1706" s="52">
        <v>1</v>
      </c>
      <c r="J1706" s="51" t="s">
        <v>27</v>
      </c>
      <c r="K1706" s="51"/>
      <c r="L1706" s="51" t="b">
        <v>0</v>
      </c>
      <c r="M1706" s="13"/>
      <c r="N1706" s="13"/>
      <c r="O1706" s="13"/>
      <c r="P1706" s="13"/>
      <c r="Q1706" s="13"/>
      <c r="R1706" s="13"/>
      <c r="S1706" s="13"/>
      <c r="T1706" s="15" t="s">
        <v>125</v>
      </c>
      <c r="U1706" s="15" t="b">
        <v>0</v>
      </c>
      <c r="V1706" s="15" t="b">
        <v>0</v>
      </c>
      <c r="W1706" s="15"/>
      <c r="X1706" s="16"/>
      <c r="Y1706" s="24"/>
      <c r="Z1706" s="17"/>
      <c r="AA1706" s="51"/>
      <c r="AB1706" s="4"/>
      <c r="AC1706" t="str">
        <f t="shared" si="131"/>
        <v>NO</v>
      </c>
      <c r="AD1706" t="str">
        <f t="shared" si="132"/>
        <v>Material</v>
      </c>
      <c r="AE1706" t="str">
        <f t="shared" si="133"/>
        <v>+Cartridge</v>
      </c>
      <c r="AF1706" t="str">
        <f t="shared" si="134"/>
        <v>Material+Cartridge</v>
      </c>
    </row>
    <row r="1707" spans="1:32" x14ac:dyDescent="0.25">
      <c r="A1707" s="3" t="str">
        <f t="shared" si="130"/>
        <v>78581-119</v>
      </c>
      <c r="B1707" s="50">
        <v>78581</v>
      </c>
      <c r="C1707" s="51" t="s">
        <v>3382</v>
      </c>
      <c r="D1707" s="50">
        <v>119</v>
      </c>
      <c r="E1707" s="55">
        <v>1</v>
      </c>
      <c r="F1707" s="53" t="s">
        <v>0</v>
      </c>
      <c r="G1707" s="53">
        <v>43517</v>
      </c>
      <c r="H1707" s="52">
        <v>2</v>
      </c>
      <c r="I1707" s="52">
        <v>1</v>
      </c>
      <c r="J1707" s="51" t="s">
        <v>27</v>
      </c>
      <c r="K1707" s="51"/>
      <c r="L1707" s="51" t="b">
        <v>0</v>
      </c>
      <c r="M1707" s="3"/>
      <c r="N1707" s="3"/>
      <c r="O1707" s="3"/>
      <c r="P1707" s="3"/>
      <c r="Q1707" s="3"/>
      <c r="R1707" s="3"/>
      <c r="S1707" s="3"/>
      <c r="T1707" s="10" t="s">
        <v>125</v>
      </c>
      <c r="U1707" s="10" t="b">
        <v>0</v>
      </c>
      <c r="V1707" s="10" t="b">
        <v>0</v>
      </c>
      <c r="W1707" s="10"/>
      <c r="X1707" s="11"/>
      <c r="Y1707" s="26"/>
      <c r="Z1707" s="12"/>
      <c r="AA1707" s="51"/>
      <c r="AB1707" s="4"/>
      <c r="AC1707" t="str">
        <f t="shared" si="131"/>
        <v>NO</v>
      </c>
      <c r="AD1707" t="str">
        <f t="shared" si="132"/>
        <v>Material</v>
      </c>
      <c r="AE1707" t="str">
        <f t="shared" si="133"/>
        <v>+Cartridge</v>
      </c>
      <c r="AF1707" t="str">
        <f t="shared" si="134"/>
        <v>Material+Cartridge</v>
      </c>
    </row>
    <row r="1708" spans="1:32" x14ac:dyDescent="0.25">
      <c r="A1708" s="13" t="str">
        <f t="shared" si="130"/>
        <v>78581-120</v>
      </c>
      <c r="B1708" s="50">
        <v>78581</v>
      </c>
      <c r="C1708" s="51" t="s">
        <v>3382</v>
      </c>
      <c r="D1708" s="50">
        <v>120</v>
      </c>
      <c r="E1708" s="55">
        <v>1</v>
      </c>
      <c r="F1708" s="53" t="s">
        <v>0</v>
      </c>
      <c r="G1708" s="53">
        <v>43517</v>
      </c>
      <c r="H1708" s="52">
        <v>2</v>
      </c>
      <c r="I1708" s="52">
        <v>1</v>
      </c>
      <c r="J1708" s="51" t="s">
        <v>27</v>
      </c>
      <c r="K1708" s="51"/>
      <c r="L1708" s="51" t="b">
        <v>0</v>
      </c>
      <c r="M1708" s="13"/>
      <c r="N1708" s="13"/>
      <c r="O1708" s="13"/>
      <c r="P1708" s="13"/>
      <c r="Q1708" s="13"/>
      <c r="R1708" s="13"/>
      <c r="S1708" s="13"/>
      <c r="T1708" s="15" t="s">
        <v>125</v>
      </c>
      <c r="U1708" s="15" t="b">
        <v>0</v>
      </c>
      <c r="V1708" s="15" t="b">
        <v>0</v>
      </c>
      <c r="W1708" s="15"/>
      <c r="X1708" s="16"/>
      <c r="Y1708" s="24"/>
      <c r="Z1708" s="17"/>
      <c r="AA1708" s="51"/>
      <c r="AB1708" s="4"/>
      <c r="AC1708" t="str">
        <f t="shared" si="131"/>
        <v>NO</v>
      </c>
      <c r="AD1708" t="str">
        <f t="shared" si="132"/>
        <v>Material</v>
      </c>
      <c r="AE1708" t="str">
        <f t="shared" si="133"/>
        <v>+Cartridge</v>
      </c>
      <c r="AF1708" t="str">
        <f t="shared" si="134"/>
        <v>Material+Cartridge</v>
      </c>
    </row>
    <row r="1709" spans="1:32" x14ac:dyDescent="0.25">
      <c r="A1709" s="3" t="str">
        <f t="shared" si="130"/>
        <v>78581-12</v>
      </c>
      <c r="B1709" s="50">
        <v>78581</v>
      </c>
      <c r="C1709" s="51" t="s">
        <v>242</v>
      </c>
      <c r="D1709" s="50">
        <v>12</v>
      </c>
      <c r="E1709" s="55">
        <v>1</v>
      </c>
      <c r="F1709" s="53" t="s">
        <v>0</v>
      </c>
      <c r="G1709" s="53">
        <v>43516</v>
      </c>
      <c r="H1709" s="52">
        <v>1</v>
      </c>
      <c r="I1709" s="52">
        <v>1</v>
      </c>
      <c r="J1709" s="51" t="s">
        <v>20</v>
      </c>
      <c r="K1709" s="51"/>
      <c r="L1709" s="51" t="b">
        <v>0</v>
      </c>
      <c r="M1709" s="3"/>
      <c r="N1709" s="3"/>
      <c r="O1709" s="3"/>
      <c r="P1709" s="3"/>
      <c r="Q1709" s="3" t="s">
        <v>125</v>
      </c>
      <c r="R1709" s="3"/>
      <c r="S1709" s="3"/>
      <c r="T1709" s="10" t="s">
        <v>125</v>
      </c>
      <c r="U1709" s="10" t="b">
        <v>0</v>
      </c>
      <c r="V1709" s="10" t="b">
        <v>0</v>
      </c>
      <c r="W1709" s="10"/>
      <c r="X1709" s="11"/>
      <c r="Y1709" s="26"/>
      <c r="Z1709" s="12"/>
      <c r="AA1709" s="51"/>
      <c r="AB1709" s="4"/>
      <c r="AC1709" t="str">
        <f t="shared" si="131"/>
        <v>NO</v>
      </c>
      <c r="AD1709" t="str">
        <f t="shared" si="132"/>
        <v>Material</v>
      </c>
      <c r="AE1709" t="str">
        <f t="shared" si="133"/>
        <v/>
      </c>
      <c r="AF1709" t="str">
        <f t="shared" si="134"/>
        <v>Material</v>
      </c>
    </row>
    <row r="1710" spans="1:32" x14ac:dyDescent="0.25">
      <c r="A1710" s="13" t="str">
        <f t="shared" si="130"/>
        <v>78581-121</v>
      </c>
      <c r="B1710" s="50">
        <v>78581</v>
      </c>
      <c r="C1710" s="51" t="s">
        <v>3382</v>
      </c>
      <c r="D1710" s="50">
        <v>121</v>
      </c>
      <c r="E1710" s="55">
        <v>1</v>
      </c>
      <c r="F1710" s="53" t="s">
        <v>0</v>
      </c>
      <c r="G1710" s="53">
        <v>43517</v>
      </c>
      <c r="H1710" s="52">
        <v>2</v>
      </c>
      <c r="I1710" s="52">
        <v>1</v>
      </c>
      <c r="J1710" s="51" t="s">
        <v>27</v>
      </c>
      <c r="K1710" s="51"/>
      <c r="L1710" s="51" t="b">
        <v>0</v>
      </c>
      <c r="M1710" s="13"/>
      <c r="N1710" s="13"/>
      <c r="O1710" s="13"/>
      <c r="P1710" s="13"/>
      <c r="Q1710" s="13"/>
      <c r="R1710" s="13"/>
      <c r="S1710" s="13"/>
      <c r="T1710" s="15" t="s">
        <v>125</v>
      </c>
      <c r="U1710" s="15" t="b">
        <v>0</v>
      </c>
      <c r="V1710" s="15" t="b">
        <v>0</v>
      </c>
      <c r="W1710" s="23"/>
      <c r="X1710" s="16"/>
      <c r="Y1710" s="24"/>
      <c r="Z1710" s="17"/>
      <c r="AA1710" s="51"/>
      <c r="AB1710" s="4"/>
      <c r="AC1710" t="str">
        <f t="shared" si="131"/>
        <v>NO</v>
      </c>
      <c r="AD1710" t="str">
        <f t="shared" si="132"/>
        <v>Material</v>
      </c>
      <c r="AE1710" t="str">
        <f t="shared" si="133"/>
        <v>+Cartridge</v>
      </c>
      <c r="AF1710" t="str">
        <f t="shared" si="134"/>
        <v>Material+Cartridge</v>
      </c>
    </row>
    <row r="1711" spans="1:32" x14ac:dyDescent="0.25">
      <c r="A1711" s="3" t="str">
        <f t="shared" si="130"/>
        <v>78581-122</v>
      </c>
      <c r="B1711" s="50">
        <v>78581</v>
      </c>
      <c r="C1711" s="51" t="s">
        <v>3382</v>
      </c>
      <c r="D1711" s="50">
        <v>122</v>
      </c>
      <c r="E1711" s="55">
        <v>1</v>
      </c>
      <c r="F1711" s="53" t="s">
        <v>0</v>
      </c>
      <c r="G1711" s="53">
        <v>43517</v>
      </c>
      <c r="H1711" s="52">
        <v>2</v>
      </c>
      <c r="I1711" s="52">
        <v>1</v>
      </c>
      <c r="J1711" s="51" t="s">
        <v>27</v>
      </c>
      <c r="K1711" s="51"/>
      <c r="L1711" s="51" t="b">
        <v>0</v>
      </c>
      <c r="M1711" s="3"/>
      <c r="N1711" s="3"/>
      <c r="O1711" s="3"/>
      <c r="P1711" s="3"/>
      <c r="Q1711" s="3"/>
      <c r="R1711" s="3"/>
      <c r="S1711" s="3"/>
      <c r="T1711" s="10" t="s">
        <v>125</v>
      </c>
      <c r="U1711" s="10" t="b">
        <v>0</v>
      </c>
      <c r="V1711" s="10" t="b">
        <v>0</v>
      </c>
      <c r="W1711" s="25"/>
      <c r="X1711" s="11"/>
      <c r="Y1711" s="26"/>
      <c r="Z1711" s="12"/>
      <c r="AA1711" s="51"/>
      <c r="AB1711" s="4"/>
      <c r="AC1711" t="str">
        <f t="shared" si="131"/>
        <v>NO</v>
      </c>
      <c r="AD1711" t="str">
        <f t="shared" si="132"/>
        <v>Material</v>
      </c>
      <c r="AE1711" t="str">
        <f t="shared" si="133"/>
        <v>+Cartridge</v>
      </c>
      <c r="AF1711" t="str">
        <f t="shared" si="134"/>
        <v>Material+Cartridge</v>
      </c>
    </row>
    <row r="1712" spans="1:32" x14ac:dyDescent="0.25">
      <c r="A1712" s="13" t="str">
        <f t="shared" si="130"/>
        <v>78581-123</v>
      </c>
      <c r="B1712" s="50">
        <v>78581</v>
      </c>
      <c r="C1712" s="51" t="s">
        <v>3383</v>
      </c>
      <c r="D1712" s="50">
        <v>123</v>
      </c>
      <c r="E1712" s="55">
        <v>1</v>
      </c>
      <c r="F1712" s="53" t="s">
        <v>0</v>
      </c>
      <c r="G1712" s="53">
        <v>43517</v>
      </c>
      <c r="H1712" s="52">
        <v>2</v>
      </c>
      <c r="I1712" s="52">
        <v>1</v>
      </c>
      <c r="J1712" s="51" t="s">
        <v>27</v>
      </c>
      <c r="K1712" s="51"/>
      <c r="L1712" s="51" t="b">
        <v>0</v>
      </c>
      <c r="M1712" s="13"/>
      <c r="N1712" s="13"/>
      <c r="O1712" s="13"/>
      <c r="P1712" s="13"/>
      <c r="Q1712" s="13"/>
      <c r="R1712" s="13"/>
      <c r="S1712" s="13"/>
      <c r="T1712" s="15" t="s">
        <v>125</v>
      </c>
      <c r="U1712" s="15" t="b">
        <v>0</v>
      </c>
      <c r="V1712" s="15" t="b">
        <v>0</v>
      </c>
      <c r="W1712" s="23"/>
      <c r="X1712" s="16"/>
      <c r="Y1712" s="24"/>
      <c r="Z1712" s="17"/>
      <c r="AA1712" s="51"/>
      <c r="AB1712" s="4"/>
      <c r="AC1712" t="str">
        <f t="shared" si="131"/>
        <v>NO</v>
      </c>
      <c r="AD1712" t="str">
        <f t="shared" si="132"/>
        <v>Material</v>
      </c>
      <c r="AE1712" t="str">
        <f t="shared" si="133"/>
        <v>+Cartridge</v>
      </c>
      <c r="AF1712" t="str">
        <f t="shared" si="134"/>
        <v>Material+Cartridge</v>
      </c>
    </row>
    <row r="1713" spans="1:32" x14ac:dyDescent="0.25">
      <c r="A1713" s="3" t="str">
        <f t="shared" si="130"/>
        <v>78581-124</v>
      </c>
      <c r="B1713" s="50">
        <v>78581</v>
      </c>
      <c r="C1713" s="51" t="s">
        <v>155</v>
      </c>
      <c r="D1713" s="50">
        <v>124</v>
      </c>
      <c r="E1713" s="55">
        <v>1</v>
      </c>
      <c r="F1713" s="53" t="s">
        <v>0</v>
      </c>
      <c r="G1713" s="53">
        <v>43517</v>
      </c>
      <c r="H1713" s="52">
        <v>1</v>
      </c>
      <c r="I1713" s="52">
        <v>1</v>
      </c>
      <c r="J1713" s="51" t="s">
        <v>27</v>
      </c>
      <c r="K1713" s="51"/>
      <c r="L1713" s="51" t="b">
        <v>0</v>
      </c>
      <c r="M1713" s="3"/>
      <c r="N1713" s="3"/>
      <c r="O1713" s="3"/>
      <c r="P1713" s="3"/>
      <c r="Q1713" s="3"/>
      <c r="R1713" s="3"/>
      <c r="S1713" s="3"/>
      <c r="T1713" s="10" t="s">
        <v>125</v>
      </c>
      <c r="U1713" s="10" t="b">
        <v>0</v>
      </c>
      <c r="V1713" s="10" t="b">
        <v>0</v>
      </c>
      <c r="W1713" s="25"/>
      <c r="X1713" s="11"/>
      <c r="Y1713" s="26"/>
      <c r="Z1713" s="12"/>
      <c r="AA1713" s="51"/>
      <c r="AB1713" s="4"/>
      <c r="AC1713" t="str">
        <f t="shared" si="131"/>
        <v>NO</v>
      </c>
      <c r="AD1713" t="str">
        <f t="shared" si="132"/>
        <v>Material</v>
      </c>
      <c r="AE1713" t="str">
        <f t="shared" si="133"/>
        <v>+Cartridge</v>
      </c>
      <c r="AF1713" t="str">
        <f t="shared" si="134"/>
        <v>Material+Cartridge</v>
      </c>
    </row>
    <row r="1714" spans="1:32" x14ac:dyDescent="0.25">
      <c r="A1714" s="13" t="str">
        <f t="shared" si="130"/>
        <v>78581-125</v>
      </c>
      <c r="B1714" s="50">
        <v>78581</v>
      </c>
      <c r="C1714" s="51" t="s">
        <v>155</v>
      </c>
      <c r="D1714" s="50">
        <v>125</v>
      </c>
      <c r="E1714" s="55">
        <v>1</v>
      </c>
      <c r="F1714" s="53" t="s">
        <v>0</v>
      </c>
      <c r="G1714" s="53">
        <v>43517</v>
      </c>
      <c r="H1714" s="52">
        <v>1</v>
      </c>
      <c r="I1714" s="52">
        <v>1</v>
      </c>
      <c r="J1714" s="51" t="s">
        <v>27</v>
      </c>
      <c r="K1714" s="51"/>
      <c r="L1714" s="51" t="b">
        <v>0</v>
      </c>
      <c r="M1714" s="13"/>
      <c r="N1714" s="13"/>
      <c r="O1714" s="13"/>
      <c r="P1714" s="13"/>
      <c r="Q1714" s="13"/>
      <c r="R1714" s="13"/>
      <c r="S1714" s="13"/>
      <c r="T1714" s="15" t="s">
        <v>125</v>
      </c>
      <c r="U1714" s="15" t="b">
        <v>0</v>
      </c>
      <c r="V1714" s="15" t="b">
        <v>0</v>
      </c>
      <c r="W1714" s="23"/>
      <c r="X1714" s="16"/>
      <c r="Y1714" s="24"/>
      <c r="Z1714" s="17"/>
      <c r="AA1714" s="51"/>
      <c r="AB1714" s="4"/>
      <c r="AC1714" t="str">
        <f t="shared" si="131"/>
        <v>NO</v>
      </c>
      <c r="AD1714" t="str">
        <f t="shared" si="132"/>
        <v>Material</v>
      </c>
      <c r="AE1714" t="str">
        <f t="shared" si="133"/>
        <v>+Cartridge</v>
      </c>
      <c r="AF1714" t="str">
        <f t="shared" si="134"/>
        <v>Material+Cartridge</v>
      </c>
    </row>
    <row r="1715" spans="1:32" x14ac:dyDescent="0.25">
      <c r="A1715" s="3" t="str">
        <f t="shared" si="130"/>
        <v>78581-126</v>
      </c>
      <c r="B1715" s="50">
        <v>78581</v>
      </c>
      <c r="C1715" s="51" t="s">
        <v>155</v>
      </c>
      <c r="D1715" s="50">
        <v>126</v>
      </c>
      <c r="E1715" s="55">
        <v>1</v>
      </c>
      <c r="F1715" s="53" t="s">
        <v>0</v>
      </c>
      <c r="G1715" s="53">
        <v>43517</v>
      </c>
      <c r="H1715" s="52">
        <v>1</v>
      </c>
      <c r="I1715" s="52">
        <v>1</v>
      </c>
      <c r="J1715" s="51" t="s">
        <v>27</v>
      </c>
      <c r="K1715" s="51"/>
      <c r="L1715" s="51" t="b">
        <v>0</v>
      </c>
      <c r="M1715" s="3"/>
      <c r="N1715" s="3"/>
      <c r="O1715" s="3"/>
      <c r="P1715" s="3"/>
      <c r="Q1715" s="3"/>
      <c r="R1715" s="3"/>
      <c r="S1715" s="3"/>
      <c r="T1715" s="10" t="s">
        <v>125</v>
      </c>
      <c r="U1715" s="10" t="b">
        <v>0</v>
      </c>
      <c r="V1715" s="10" t="b">
        <v>0</v>
      </c>
      <c r="W1715" s="25"/>
      <c r="X1715" s="11"/>
      <c r="Y1715" s="26"/>
      <c r="Z1715" s="12"/>
      <c r="AA1715" s="51"/>
      <c r="AB1715" s="4"/>
      <c r="AC1715" t="str">
        <f t="shared" si="131"/>
        <v>NO</v>
      </c>
      <c r="AD1715" t="str">
        <f t="shared" si="132"/>
        <v>Material</v>
      </c>
      <c r="AE1715" t="str">
        <f t="shared" si="133"/>
        <v>+Cartridge</v>
      </c>
      <c r="AF1715" t="str">
        <f t="shared" si="134"/>
        <v>Material+Cartridge</v>
      </c>
    </row>
    <row r="1716" spans="1:32" x14ac:dyDescent="0.25">
      <c r="A1716" s="13" t="str">
        <f t="shared" si="130"/>
        <v>78581-127</v>
      </c>
      <c r="B1716" s="50">
        <v>78581</v>
      </c>
      <c r="C1716" s="51" t="s">
        <v>155</v>
      </c>
      <c r="D1716" s="50">
        <v>127</v>
      </c>
      <c r="E1716" s="55">
        <v>1</v>
      </c>
      <c r="F1716" s="53" t="s">
        <v>0</v>
      </c>
      <c r="G1716" s="53">
        <v>43517</v>
      </c>
      <c r="H1716" s="52">
        <v>1</v>
      </c>
      <c r="I1716" s="52">
        <v>1</v>
      </c>
      <c r="J1716" s="51" t="s">
        <v>27</v>
      </c>
      <c r="K1716" s="51"/>
      <c r="L1716" s="51" t="b">
        <v>0</v>
      </c>
      <c r="M1716" s="13"/>
      <c r="N1716" s="13"/>
      <c r="O1716" s="13"/>
      <c r="P1716" s="13"/>
      <c r="Q1716" s="13"/>
      <c r="R1716" s="13"/>
      <c r="S1716" s="13"/>
      <c r="T1716" s="15" t="s">
        <v>125</v>
      </c>
      <c r="U1716" s="15" t="b">
        <v>0</v>
      </c>
      <c r="V1716" s="15" t="b">
        <v>0</v>
      </c>
      <c r="W1716" s="23"/>
      <c r="X1716" s="16"/>
      <c r="Y1716" s="24"/>
      <c r="Z1716" s="17"/>
      <c r="AA1716" s="51"/>
      <c r="AB1716" s="4"/>
      <c r="AC1716" t="str">
        <f t="shared" si="131"/>
        <v>NO</v>
      </c>
      <c r="AD1716" t="str">
        <f t="shared" si="132"/>
        <v>Material</v>
      </c>
      <c r="AE1716" t="str">
        <f t="shared" si="133"/>
        <v>+Cartridge</v>
      </c>
      <c r="AF1716" t="str">
        <f t="shared" si="134"/>
        <v>Material+Cartridge</v>
      </c>
    </row>
    <row r="1717" spans="1:32" x14ac:dyDescent="0.25">
      <c r="A1717" s="3" t="str">
        <f t="shared" si="130"/>
        <v>78581-128</v>
      </c>
      <c r="B1717" s="50">
        <v>78581</v>
      </c>
      <c r="C1717" s="51" t="s">
        <v>225</v>
      </c>
      <c r="D1717" s="50">
        <v>128</v>
      </c>
      <c r="E1717" s="55">
        <v>1</v>
      </c>
      <c r="F1717" s="53" t="s">
        <v>0</v>
      </c>
      <c r="G1717" s="53">
        <v>43517</v>
      </c>
      <c r="H1717" s="52">
        <v>1</v>
      </c>
      <c r="I1717" s="52">
        <v>1</v>
      </c>
      <c r="J1717" s="51" t="s">
        <v>27</v>
      </c>
      <c r="K1717" s="51"/>
      <c r="L1717" s="51" t="b">
        <v>0</v>
      </c>
      <c r="M1717" s="3"/>
      <c r="N1717" s="3"/>
      <c r="O1717" s="3"/>
      <c r="P1717" s="3"/>
      <c r="Q1717" s="3"/>
      <c r="R1717" s="3"/>
      <c r="S1717" s="3"/>
      <c r="T1717" s="10" t="s">
        <v>125</v>
      </c>
      <c r="U1717" s="10" t="b">
        <v>0</v>
      </c>
      <c r="V1717" s="10" t="b">
        <v>0</v>
      </c>
      <c r="W1717" s="25"/>
      <c r="X1717" s="11"/>
      <c r="Y1717" s="26"/>
      <c r="Z1717" s="12"/>
      <c r="AA1717" s="51"/>
      <c r="AB1717" s="4"/>
      <c r="AC1717" t="str">
        <f t="shared" si="131"/>
        <v>NO</v>
      </c>
      <c r="AD1717" t="str">
        <f t="shared" si="132"/>
        <v>Material</v>
      </c>
      <c r="AE1717" t="str">
        <f t="shared" si="133"/>
        <v>+Cartridge</v>
      </c>
      <c r="AF1717" t="str">
        <f t="shared" si="134"/>
        <v>Material+Cartridge</v>
      </c>
    </row>
    <row r="1718" spans="1:32" x14ac:dyDescent="0.25">
      <c r="A1718" s="13" t="str">
        <f t="shared" si="130"/>
        <v>78581-13</v>
      </c>
      <c r="B1718" s="50">
        <v>78581</v>
      </c>
      <c r="C1718" s="51" t="s">
        <v>376</v>
      </c>
      <c r="D1718" s="50">
        <v>13</v>
      </c>
      <c r="E1718" s="55">
        <v>1</v>
      </c>
      <c r="F1718" s="53" t="s">
        <v>0</v>
      </c>
      <c r="G1718" s="53">
        <v>43516</v>
      </c>
      <c r="H1718" s="52">
        <v>2</v>
      </c>
      <c r="I1718" s="52">
        <v>1</v>
      </c>
      <c r="J1718" s="51" t="s">
        <v>20</v>
      </c>
      <c r="K1718" s="51"/>
      <c r="L1718" s="51" t="b">
        <v>0</v>
      </c>
      <c r="M1718" s="13"/>
      <c r="N1718" s="13"/>
      <c r="O1718" s="13"/>
      <c r="P1718" s="13"/>
      <c r="Q1718" s="13" t="s">
        <v>125</v>
      </c>
      <c r="R1718" s="13"/>
      <c r="S1718" s="13"/>
      <c r="T1718" s="15" t="s">
        <v>125</v>
      </c>
      <c r="U1718" s="15" t="b">
        <v>0</v>
      </c>
      <c r="V1718" s="15" t="b">
        <v>0</v>
      </c>
      <c r="W1718" s="15"/>
      <c r="X1718" s="16"/>
      <c r="Y1718" s="24"/>
      <c r="Z1718" s="17"/>
      <c r="AA1718" s="51"/>
      <c r="AB1718" s="4"/>
      <c r="AC1718" t="str">
        <f t="shared" si="131"/>
        <v>NO</v>
      </c>
      <c r="AD1718" t="str">
        <f t="shared" si="132"/>
        <v>Material</v>
      </c>
      <c r="AE1718" t="str">
        <f t="shared" si="133"/>
        <v/>
      </c>
      <c r="AF1718" t="str">
        <f t="shared" si="134"/>
        <v>Material</v>
      </c>
    </row>
    <row r="1719" spans="1:32" x14ac:dyDescent="0.25">
      <c r="A1719" s="3" t="str">
        <f t="shared" si="130"/>
        <v>78581-14</v>
      </c>
      <c r="B1719" s="50">
        <v>78581</v>
      </c>
      <c r="C1719" s="51" t="s">
        <v>3384</v>
      </c>
      <c r="D1719" s="50">
        <v>14</v>
      </c>
      <c r="E1719" s="55">
        <v>1</v>
      </c>
      <c r="F1719" s="53" t="s">
        <v>0</v>
      </c>
      <c r="G1719" s="53">
        <v>43516</v>
      </c>
      <c r="H1719" s="52">
        <v>2</v>
      </c>
      <c r="I1719" s="52">
        <v>1</v>
      </c>
      <c r="J1719" s="51" t="s">
        <v>20</v>
      </c>
      <c r="K1719" s="51"/>
      <c r="L1719" s="51" t="b">
        <v>0</v>
      </c>
      <c r="M1719" s="3"/>
      <c r="N1719" s="3"/>
      <c r="O1719" s="3"/>
      <c r="P1719" s="3"/>
      <c r="Q1719" s="3" t="s">
        <v>125</v>
      </c>
      <c r="R1719" s="3"/>
      <c r="S1719" s="3"/>
      <c r="T1719" s="10" t="s">
        <v>125</v>
      </c>
      <c r="U1719" s="10" t="b">
        <v>0</v>
      </c>
      <c r="V1719" s="10" t="b">
        <v>0</v>
      </c>
      <c r="W1719" s="10"/>
      <c r="X1719" s="11"/>
      <c r="Y1719" s="26"/>
      <c r="Z1719" s="12"/>
      <c r="AA1719" s="51"/>
      <c r="AB1719" s="4"/>
      <c r="AC1719" t="str">
        <f t="shared" si="131"/>
        <v>NO</v>
      </c>
      <c r="AD1719" t="str">
        <f t="shared" si="132"/>
        <v>Material</v>
      </c>
      <c r="AE1719" t="str">
        <f t="shared" si="133"/>
        <v/>
      </c>
      <c r="AF1719" t="str">
        <f t="shared" si="134"/>
        <v>Material</v>
      </c>
    </row>
    <row r="1720" spans="1:32" x14ac:dyDescent="0.25">
      <c r="A1720" s="13" t="str">
        <f t="shared" si="130"/>
        <v>78581-15</v>
      </c>
      <c r="B1720" s="50">
        <v>78581</v>
      </c>
      <c r="C1720" s="51" t="s">
        <v>3385</v>
      </c>
      <c r="D1720" s="50">
        <v>15</v>
      </c>
      <c r="E1720" s="55">
        <v>1</v>
      </c>
      <c r="F1720" s="53" t="s">
        <v>0</v>
      </c>
      <c r="G1720" s="53">
        <v>43516</v>
      </c>
      <c r="H1720" s="52">
        <v>2</v>
      </c>
      <c r="I1720" s="52">
        <v>1</v>
      </c>
      <c r="J1720" s="51" t="s">
        <v>20</v>
      </c>
      <c r="K1720" s="51"/>
      <c r="L1720" s="51" t="b">
        <v>0</v>
      </c>
      <c r="M1720" s="13"/>
      <c r="N1720" s="13"/>
      <c r="O1720" s="13"/>
      <c r="P1720" s="13"/>
      <c r="Q1720" s="13" t="s">
        <v>125</v>
      </c>
      <c r="R1720" s="13"/>
      <c r="S1720" s="13"/>
      <c r="T1720" s="15" t="s">
        <v>125</v>
      </c>
      <c r="U1720" s="15" t="b">
        <v>0</v>
      </c>
      <c r="V1720" s="15" t="b">
        <v>0</v>
      </c>
      <c r="W1720" s="15"/>
      <c r="X1720" s="16"/>
      <c r="Y1720" s="24"/>
      <c r="Z1720" s="17"/>
      <c r="AA1720" s="51"/>
      <c r="AB1720" s="4"/>
      <c r="AC1720" t="str">
        <f t="shared" si="131"/>
        <v>NO</v>
      </c>
      <c r="AD1720" t="str">
        <f t="shared" si="132"/>
        <v>Material</v>
      </c>
      <c r="AE1720" t="str">
        <f t="shared" si="133"/>
        <v/>
      </c>
      <c r="AF1720" t="str">
        <f t="shared" si="134"/>
        <v>Material</v>
      </c>
    </row>
    <row r="1721" spans="1:32" x14ac:dyDescent="0.25">
      <c r="A1721" s="3" t="str">
        <f t="shared" si="130"/>
        <v>78581-16</v>
      </c>
      <c r="B1721" s="50">
        <v>78581</v>
      </c>
      <c r="C1721" s="51" t="s">
        <v>3386</v>
      </c>
      <c r="D1721" s="50">
        <v>16</v>
      </c>
      <c r="E1721" s="55">
        <v>1</v>
      </c>
      <c r="F1721" s="53" t="s">
        <v>0</v>
      </c>
      <c r="G1721" s="53">
        <v>43516</v>
      </c>
      <c r="H1721" s="52">
        <v>2</v>
      </c>
      <c r="I1721" s="52">
        <v>1</v>
      </c>
      <c r="J1721" s="51" t="s">
        <v>20</v>
      </c>
      <c r="K1721" s="51"/>
      <c r="L1721" s="51" t="b">
        <v>0</v>
      </c>
      <c r="M1721" s="3"/>
      <c r="N1721" s="3"/>
      <c r="O1721" s="3"/>
      <c r="P1721" s="3"/>
      <c r="Q1721" s="3" t="s">
        <v>125</v>
      </c>
      <c r="R1721" s="3"/>
      <c r="S1721" s="3"/>
      <c r="T1721" s="10" t="s">
        <v>125</v>
      </c>
      <c r="U1721" s="10" t="b">
        <v>0</v>
      </c>
      <c r="V1721" s="10" t="b">
        <v>0</v>
      </c>
      <c r="W1721" s="10"/>
      <c r="X1721" s="11"/>
      <c r="Y1721" s="26"/>
      <c r="Z1721" s="12"/>
      <c r="AA1721" s="51"/>
      <c r="AB1721" s="4"/>
      <c r="AC1721" t="str">
        <f t="shared" si="131"/>
        <v>NO</v>
      </c>
      <c r="AD1721" t="str">
        <f t="shared" si="132"/>
        <v>Material</v>
      </c>
      <c r="AE1721" t="str">
        <f t="shared" si="133"/>
        <v/>
      </c>
      <c r="AF1721" t="str">
        <f t="shared" si="134"/>
        <v>Material</v>
      </c>
    </row>
    <row r="1722" spans="1:32" x14ac:dyDescent="0.25">
      <c r="A1722" s="13" t="str">
        <f t="shared" si="130"/>
        <v>78581-17</v>
      </c>
      <c r="B1722" s="50">
        <v>78581</v>
      </c>
      <c r="C1722" s="51" t="s">
        <v>3387</v>
      </c>
      <c r="D1722" s="50">
        <v>17</v>
      </c>
      <c r="E1722" s="55">
        <v>1</v>
      </c>
      <c r="F1722" s="53" t="s">
        <v>0</v>
      </c>
      <c r="G1722" s="53">
        <v>43516</v>
      </c>
      <c r="H1722" s="52">
        <v>2</v>
      </c>
      <c r="I1722" s="52">
        <v>1</v>
      </c>
      <c r="J1722" s="51" t="s">
        <v>20</v>
      </c>
      <c r="K1722" s="51"/>
      <c r="L1722" s="51" t="b">
        <v>0</v>
      </c>
      <c r="M1722" s="13"/>
      <c r="N1722" s="13"/>
      <c r="O1722" s="13"/>
      <c r="P1722" s="13"/>
      <c r="Q1722" s="13" t="s">
        <v>125</v>
      </c>
      <c r="R1722" s="13"/>
      <c r="S1722" s="13"/>
      <c r="T1722" s="15" t="s">
        <v>125</v>
      </c>
      <c r="U1722" s="15" t="b">
        <v>0</v>
      </c>
      <c r="V1722" s="15" t="b">
        <v>0</v>
      </c>
      <c r="W1722" s="15"/>
      <c r="X1722" s="16"/>
      <c r="Y1722" s="24"/>
      <c r="Z1722" s="17"/>
      <c r="AA1722" s="51"/>
      <c r="AB1722" s="4"/>
      <c r="AC1722" t="str">
        <f t="shared" si="131"/>
        <v>NO</v>
      </c>
      <c r="AD1722" t="str">
        <f t="shared" si="132"/>
        <v>Material</v>
      </c>
      <c r="AE1722" t="str">
        <f t="shared" si="133"/>
        <v/>
      </c>
      <c r="AF1722" t="str">
        <f t="shared" si="134"/>
        <v>Material</v>
      </c>
    </row>
    <row r="1723" spans="1:32" x14ac:dyDescent="0.25">
      <c r="A1723" s="3" t="str">
        <f t="shared" si="130"/>
        <v>78581-18</v>
      </c>
      <c r="B1723" s="50">
        <v>78581</v>
      </c>
      <c r="C1723" s="51" t="s">
        <v>3388</v>
      </c>
      <c r="D1723" s="50">
        <v>18</v>
      </c>
      <c r="E1723" s="55">
        <v>1</v>
      </c>
      <c r="F1723" s="53" t="s">
        <v>0</v>
      </c>
      <c r="G1723" s="53">
        <v>43516</v>
      </c>
      <c r="H1723" s="52">
        <v>2</v>
      </c>
      <c r="I1723" s="52">
        <v>1</v>
      </c>
      <c r="J1723" s="51" t="s">
        <v>20</v>
      </c>
      <c r="K1723" s="51"/>
      <c r="L1723" s="51" t="b">
        <v>0</v>
      </c>
      <c r="M1723" s="3"/>
      <c r="N1723" s="3"/>
      <c r="O1723" s="3"/>
      <c r="P1723" s="3"/>
      <c r="Q1723" s="3" t="s">
        <v>125</v>
      </c>
      <c r="R1723" s="3"/>
      <c r="S1723" s="3"/>
      <c r="T1723" s="10" t="s">
        <v>125</v>
      </c>
      <c r="U1723" s="10" t="b">
        <v>0</v>
      </c>
      <c r="V1723" s="10" t="b">
        <v>0</v>
      </c>
      <c r="W1723" s="10"/>
      <c r="X1723" s="11"/>
      <c r="Y1723" s="26"/>
      <c r="Z1723" s="12"/>
      <c r="AA1723" s="51"/>
      <c r="AB1723" s="4"/>
      <c r="AC1723" t="str">
        <f t="shared" si="131"/>
        <v>NO</v>
      </c>
      <c r="AD1723" t="str">
        <f t="shared" si="132"/>
        <v>Material</v>
      </c>
      <c r="AE1723" t="str">
        <f t="shared" si="133"/>
        <v/>
      </c>
      <c r="AF1723" t="str">
        <f t="shared" si="134"/>
        <v>Material</v>
      </c>
    </row>
    <row r="1724" spans="1:32" x14ac:dyDescent="0.25">
      <c r="A1724" s="13" t="str">
        <f t="shared" si="130"/>
        <v>78581-19</v>
      </c>
      <c r="B1724" s="50">
        <v>78581</v>
      </c>
      <c r="C1724" s="51" t="s">
        <v>3389</v>
      </c>
      <c r="D1724" s="50">
        <v>19</v>
      </c>
      <c r="E1724" s="55">
        <v>1</v>
      </c>
      <c r="F1724" s="53" t="s">
        <v>0</v>
      </c>
      <c r="G1724" s="53">
        <v>43516</v>
      </c>
      <c r="H1724" s="52">
        <v>2</v>
      </c>
      <c r="I1724" s="52">
        <v>1</v>
      </c>
      <c r="J1724" s="51" t="s">
        <v>20</v>
      </c>
      <c r="K1724" s="51"/>
      <c r="L1724" s="51" t="b">
        <v>0</v>
      </c>
      <c r="M1724" s="13"/>
      <c r="N1724" s="13"/>
      <c r="O1724" s="13"/>
      <c r="P1724" s="13"/>
      <c r="Q1724" s="13" t="s">
        <v>125</v>
      </c>
      <c r="R1724" s="13"/>
      <c r="S1724" s="13"/>
      <c r="T1724" s="15" t="s">
        <v>125</v>
      </c>
      <c r="U1724" s="15" t="b">
        <v>0</v>
      </c>
      <c r="V1724" s="15" t="b">
        <v>0</v>
      </c>
      <c r="W1724" s="15"/>
      <c r="X1724" s="16"/>
      <c r="Y1724" s="17"/>
      <c r="Z1724" s="17"/>
      <c r="AA1724" s="51"/>
      <c r="AB1724" s="4"/>
      <c r="AC1724" t="str">
        <f t="shared" si="131"/>
        <v>NO</v>
      </c>
      <c r="AD1724" t="str">
        <f t="shared" si="132"/>
        <v>Material</v>
      </c>
      <c r="AE1724" t="str">
        <f t="shared" si="133"/>
        <v/>
      </c>
      <c r="AF1724" t="str">
        <f t="shared" si="134"/>
        <v>Material</v>
      </c>
    </row>
    <row r="1725" spans="1:32" x14ac:dyDescent="0.25">
      <c r="A1725" s="3" t="str">
        <f t="shared" si="130"/>
        <v>78581-20</v>
      </c>
      <c r="B1725" s="50">
        <v>78581</v>
      </c>
      <c r="C1725" s="51" t="s">
        <v>3390</v>
      </c>
      <c r="D1725" s="50">
        <v>20</v>
      </c>
      <c r="E1725" s="55">
        <v>1</v>
      </c>
      <c r="F1725" s="53" t="s">
        <v>0</v>
      </c>
      <c r="G1725" s="53">
        <v>43516</v>
      </c>
      <c r="H1725" s="52">
        <v>2</v>
      </c>
      <c r="I1725" s="52">
        <v>1</v>
      </c>
      <c r="J1725" s="51" t="s">
        <v>20</v>
      </c>
      <c r="K1725" s="51"/>
      <c r="L1725" s="51" t="b">
        <v>0</v>
      </c>
      <c r="M1725" s="3"/>
      <c r="N1725" s="3"/>
      <c r="O1725" s="3"/>
      <c r="P1725" s="3"/>
      <c r="Q1725" s="3" t="s">
        <v>125</v>
      </c>
      <c r="R1725" s="3"/>
      <c r="S1725" s="3"/>
      <c r="T1725" s="10" t="s">
        <v>125</v>
      </c>
      <c r="U1725" s="10" t="b">
        <v>0</v>
      </c>
      <c r="V1725" s="10" t="b">
        <v>0</v>
      </c>
      <c r="W1725" s="10"/>
      <c r="X1725" s="11"/>
      <c r="Y1725" s="26"/>
      <c r="Z1725" s="12"/>
      <c r="AA1725" s="51"/>
      <c r="AB1725" s="4"/>
      <c r="AC1725" t="str">
        <f t="shared" si="131"/>
        <v>NO</v>
      </c>
      <c r="AD1725" t="str">
        <f t="shared" si="132"/>
        <v>Material</v>
      </c>
      <c r="AE1725" t="str">
        <f t="shared" si="133"/>
        <v/>
      </c>
      <c r="AF1725" t="str">
        <f t="shared" si="134"/>
        <v>Material</v>
      </c>
    </row>
    <row r="1726" spans="1:32" x14ac:dyDescent="0.25">
      <c r="A1726" s="13" t="str">
        <f t="shared" si="130"/>
        <v>78581-2</v>
      </c>
      <c r="B1726" s="50">
        <v>78581</v>
      </c>
      <c r="C1726" s="51" t="s">
        <v>3381</v>
      </c>
      <c r="D1726" s="50">
        <v>2</v>
      </c>
      <c r="E1726" s="55">
        <v>1</v>
      </c>
      <c r="F1726" s="53" t="s">
        <v>0</v>
      </c>
      <c r="G1726" s="53">
        <v>43517</v>
      </c>
      <c r="H1726" s="52">
        <v>2</v>
      </c>
      <c r="I1726" s="52">
        <v>1</v>
      </c>
      <c r="J1726" s="51" t="s">
        <v>27</v>
      </c>
      <c r="K1726" s="51"/>
      <c r="L1726" s="51" t="b">
        <v>0</v>
      </c>
      <c r="M1726" s="13"/>
      <c r="N1726" s="13"/>
      <c r="O1726" s="13"/>
      <c r="P1726" s="13"/>
      <c r="Q1726" s="13"/>
      <c r="R1726" s="13"/>
      <c r="S1726" s="13"/>
      <c r="T1726" s="15" t="s">
        <v>125</v>
      </c>
      <c r="U1726" s="15" t="b">
        <v>0</v>
      </c>
      <c r="V1726" s="15" t="b">
        <v>0</v>
      </c>
      <c r="W1726" s="15"/>
      <c r="X1726" s="16"/>
      <c r="Y1726" s="24"/>
      <c r="Z1726" s="17"/>
      <c r="AA1726" s="51"/>
      <c r="AB1726" s="4"/>
      <c r="AC1726" t="str">
        <f t="shared" si="131"/>
        <v>NO</v>
      </c>
      <c r="AD1726" t="str">
        <f t="shared" si="132"/>
        <v>Material</v>
      </c>
      <c r="AE1726" t="str">
        <f t="shared" si="133"/>
        <v>+Cartridge</v>
      </c>
      <c r="AF1726" t="str">
        <f t="shared" si="134"/>
        <v>Material+Cartridge</v>
      </c>
    </row>
    <row r="1727" spans="1:32" x14ac:dyDescent="0.25">
      <c r="A1727" s="3" t="str">
        <f t="shared" si="130"/>
        <v>78581-21</v>
      </c>
      <c r="B1727" s="50">
        <v>78581</v>
      </c>
      <c r="C1727" s="51" t="s">
        <v>3391</v>
      </c>
      <c r="D1727" s="50">
        <v>21</v>
      </c>
      <c r="E1727" s="55">
        <v>1</v>
      </c>
      <c r="F1727" s="53" t="s">
        <v>0</v>
      </c>
      <c r="G1727" s="53">
        <v>43516</v>
      </c>
      <c r="H1727" s="52">
        <v>2</v>
      </c>
      <c r="I1727" s="52">
        <v>1</v>
      </c>
      <c r="J1727" s="51" t="s">
        <v>20</v>
      </c>
      <c r="K1727" s="51"/>
      <c r="L1727" s="51" t="b">
        <v>0</v>
      </c>
      <c r="M1727" s="3"/>
      <c r="N1727" s="3"/>
      <c r="O1727" s="3"/>
      <c r="P1727" s="3"/>
      <c r="Q1727" s="3" t="s">
        <v>125</v>
      </c>
      <c r="R1727" s="3"/>
      <c r="S1727" s="3"/>
      <c r="T1727" s="10" t="s">
        <v>125</v>
      </c>
      <c r="U1727" s="10" t="b">
        <v>0</v>
      </c>
      <c r="V1727" s="10" t="b">
        <v>0</v>
      </c>
      <c r="W1727" s="10"/>
      <c r="X1727" s="11"/>
      <c r="Y1727" s="12"/>
      <c r="Z1727" s="12"/>
      <c r="AA1727" s="51"/>
      <c r="AB1727" s="4"/>
      <c r="AC1727" t="str">
        <f t="shared" si="131"/>
        <v>NO</v>
      </c>
      <c r="AD1727" t="str">
        <f t="shared" si="132"/>
        <v>Material</v>
      </c>
      <c r="AE1727" t="str">
        <f t="shared" si="133"/>
        <v/>
      </c>
      <c r="AF1727" t="str">
        <f t="shared" si="134"/>
        <v>Material</v>
      </c>
    </row>
    <row r="1728" spans="1:32" x14ac:dyDescent="0.25">
      <c r="A1728" s="13" t="str">
        <f t="shared" si="130"/>
        <v>78581-22</v>
      </c>
      <c r="B1728" s="50">
        <v>78581</v>
      </c>
      <c r="C1728" s="51" t="s">
        <v>3391</v>
      </c>
      <c r="D1728" s="50">
        <v>22</v>
      </c>
      <c r="E1728" s="55">
        <v>1</v>
      </c>
      <c r="F1728" s="53" t="s">
        <v>0</v>
      </c>
      <c r="G1728" s="53">
        <v>43516</v>
      </c>
      <c r="H1728" s="52">
        <v>2</v>
      </c>
      <c r="I1728" s="52">
        <v>1</v>
      </c>
      <c r="J1728" s="51" t="s">
        <v>20</v>
      </c>
      <c r="K1728" s="51"/>
      <c r="L1728" s="51" t="b">
        <v>0</v>
      </c>
      <c r="M1728" s="13"/>
      <c r="N1728" s="13"/>
      <c r="O1728" s="13"/>
      <c r="P1728" s="13"/>
      <c r="Q1728" s="13" t="s">
        <v>125</v>
      </c>
      <c r="R1728" s="13"/>
      <c r="S1728" s="13"/>
      <c r="T1728" s="15" t="s">
        <v>125</v>
      </c>
      <c r="U1728" s="15" t="b">
        <v>0</v>
      </c>
      <c r="V1728" s="15" t="b">
        <v>0</v>
      </c>
      <c r="W1728" s="15"/>
      <c r="X1728" s="16"/>
      <c r="Y1728" s="17"/>
      <c r="Z1728" s="17"/>
      <c r="AA1728" s="51"/>
      <c r="AB1728" s="4"/>
      <c r="AC1728" t="str">
        <f t="shared" si="131"/>
        <v>NO</v>
      </c>
      <c r="AD1728" t="str">
        <f t="shared" si="132"/>
        <v>Material</v>
      </c>
      <c r="AE1728" t="str">
        <f t="shared" si="133"/>
        <v/>
      </c>
      <c r="AF1728" t="str">
        <f t="shared" si="134"/>
        <v>Material</v>
      </c>
    </row>
    <row r="1729" spans="1:32" x14ac:dyDescent="0.25">
      <c r="A1729" s="3" t="str">
        <f t="shared" ref="A1729:A1792" si="135">_xlfn.CONCAT(B1729,"-",D1729)</f>
        <v>78581-23</v>
      </c>
      <c r="B1729" s="50">
        <v>78581</v>
      </c>
      <c r="C1729" s="51" t="s">
        <v>291</v>
      </c>
      <c r="D1729" s="50">
        <v>23</v>
      </c>
      <c r="E1729" s="55">
        <v>1</v>
      </c>
      <c r="F1729" s="53" t="s">
        <v>0</v>
      </c>
      <c r="G1729" s="53">
        <v>43516</v>
      </c>
      <c r="H1729" s="52">
        <v>2</v>
      </c>
      <c r="I1729" s="52">
        <v>1</v>
      </c>
      <c r="J1729" s="51" t="s">
        <v>20</v>
      </c>
      <c r="K1729" s="51"/>
      <c r="L1729" s="51" t="b">
        <v>0</v>
      </c>
      <c r="M1729" s="3"/>
      <c r="N1729" s="3"/>
      <c r="O1729" s="3"/>
      <c r="P1729" s="3"/>
      <c r="Q1729" s="3" t="s">
        <v>125</v>
      </c>
      <c r="R1729" s="3"/>
      <c r="S1729" s="3"/>
      <c r="T1729" s="10" t="s">
        <v>125</v>
      </c>
      <c r="U1729" s="10" t="b">
        <v>0</v>
      </c>
      <c r="V1729" s="10" t="b">
        <v>0</v>
      </c>
      <c r="W1729" s="10"/>
      <c r="X1729" s="11"/>
      <c r="Y1729" s="12"/>
      <c r="Z1729" s="12"/>
      <c r="AA1729" s="51"/>
      <c r="AB1729" s="4"/>
      <c r="AC1729" t="str">
        <f t="shared" si="131"/>
        <v>NO</v>
      </c>
      <c r="AD1729" t="str">
        <f t="shared" si="132"/>
        <v>Material</v>
      </c>
      <c r="AE1729" t="str">
        <f t="shared" si="133"/>
        <v/>
      </c>
      <c r="AF1729" t="str">
        <f t="shared" si="134"/>
        <v>Material</v>
      </c>
    </row>
    <row r="1730" spans="1:32" x14ac:dyDescent="0.25">
      <c r="A1730" s="13" t="str">
        <f t="shared" si="135"/>
        <v>78581-24</v>
      </c>
      <c r="B1730" s="50">
        <v>78581</v>
      </c>
      <c r="C1730" s="51" t="s">
        <v>3392</v>
      </c>
      <c r="D1730" s="50">
        <v>24</v>
      </c>
      <c r="E1730" s="55">
        <v>1</v>
      </c>
      <c r="F1730" s="53" t="s">
        <v>0</v>
      </c>
      <c r="G1730" s="53">
        <v>43516</v>
      </c>
      <c r="H1730" s="52">
        <v>2</v>
      </c>
      <c r="I1730" s="52">
        <v>1</v>
      </c>
      <c r="J1730" s="51" t="s">
        <v>20</v>
      </c>
      <c r="K1730" s="51"/>
      <c r="L1730" s="51" t="b">
        <v>0</v>
      </c>
      <c r="M1730" s="13"/>
      <c r="N1730" s="13"/>
      <c r="O1730" s="13"/>
      <c r="P1730" s="13"/>
      <c r="Q1730" s="13" t="s">
        <v>125</v>
      </c>
      <c r="R1730" s="13"/>
      <c r="S1730" s="13"/>
      <c r="T1730" s="15" t="s">
        <v>125</v>
      </c>
      <c r="U1730" s="15" t="b">
        <v>0</v>
      </c>
      <c r="V1730" s="15" t="b">
        <v>0</v>
      </c>
      <c r="W1730" s="23"/>
      <c r="X1730" s="16"/>
      <c r="Y1730" s="24"/>
      <c r="Z1730" s="17"/>
      <c r="AA1730" s="51"/>
      <c r="AB1730" s="4"/>
      <c r="AC1730" t="str">
        <f t="shared" ref="AC1730:AC1793" si="136">IF(AND(OR(N1730="yes",N1730="NA"),OR(P1730="yes",P1730="NA",P1730="Done"),OR(Q1730="yes",Q1730="NA")),"OK","NO")</f>
        <v>NO</v>
      </c>
      <c r="AD1730" t="str">
        <f t="shared" ref="AD1730:AD1793" si="137">IF(OR(N1730="",N1730="NO"),"Material","")</f>
        <v>Material</v>
      </c>
      <c r="AE1730" t="str">
        <f t="shared" ref="AE1730:AE1793" si="138">IF(OR(Q1730="",Q1730="NO"),"+Cartridge","")</f>
        <v/>
      </c>
      <c r="AF1730" t="str">
        <f t="shared" ref="AF1730:AF1793" si="139">_xlfn.CONCAT(AD1730,AE1730)</f>
        <v>Material</v>
      </c>
    </row>
    <row r="1731" spans="1:32" x14ac:dyDescent="0.25">
      <c r="A1731" s="3" t="str">
        <f t="shared" si="135"/>
        <v>78581-25</v>
      </c>
      <c r="B1731" s="50">
        <v>78581</v>
      </c>
      <c r="C1731" s="51" t="s">
        <v>3393</v>
      </c>
      <c r="D1731" s="50">
        <v>25</v>
      </c>
      <c r="E1731" s="55">
        <v>1</v>
      </c>
      <c r="F1731" s="53" t="s">
        <v>0</v>
      </c>
      <c r="G1731" s="53">
        <v>43516</v>
      </c>
      <c r="H1731" s="52">
        <v>2</v>
      </c>
      <c r="I1731" s="52">
        <v>1</v>
      </c>
      <c r="J1731" s="51" t="s">
        <v>20</v>
      </c>
      <c r="K1731" s="51"/>
      <c r="L1731" s="51" t="b">
        <v>0</v>
      </c>
      <c r="M1731" s="3"/>
      <c r="N1731" s="3"/>
      <c r="O1731" s="3"/>
      <c r="P1731" s="3"/>
      <c r="Q1731" s="3" t="s">
        <v>125</v>
      </c>
      <c r="R1731" s="3"/>
      <c r="S1731" s="3"/>
      <c r="T1731" s="10" t="s">
        <v>125</v>
      </c>
      <c r="U1731" s="10" t="b">
        <v>0</v>
      </c>
      <c r="V1731" s="10" t="b">
        <v>0</v>
      </c>
      <c r="W1731" s="10"/>
      <c r="X1731" s="11"/>
      <c r="Y1731" s="26"/>
      <c r="Z1731" s="12"/>
      <c r="AA1731" s="51"/>
      <c r="AB1731" s="4"/>
      <c r="AC1731" t="str">
        <f t="shared" si="136"/>
        <v>NO</v>
      </c>
      <c r="AD1731" t="str">
        <f t="shared" si="137"/>
        <v>Material</v>
      </c>
      <c r="AE1731" t="str">
        <f t="shared" si="138"/>
        <v/>
      </c>
      <c r="AF1731" t="str">
        <f t="shared" si="139"/>
        <v>Material</v>
      </c>
    </row>
    <row r="1732" spans="1:32" x14ac:dyDescent="0.25">
      <c r="A1732" s="13" t="str">
        <f t="shared" si="135"/>
        <v>78581-26</v>
      </c>
      <c r="B1732" s="50">
        <v>78581</v>
      </c>
      <c r="C1732" s="51" t="s">
        <v>3394</v>
      </c>
      <c r="D1732" s="50">
        <v>26</v>
      </c>
      <c r="E1732" s="55">
        <v>1</v>
      </c>
      <c r="F1732" s="53" t="s">
        <v>0</v>
      </c>
      <c r="G1732" s="53">
        <v>43516</v>
      </c>
      <c r="H1732" s="52">
        <v>2</v>
      </c>
      <c r="I1732" s="52">
        <v>1</v>
      </c>
      <c r="J1732" s="51" t="s">
        <v>20</v>
      </c>
      <c r="K1732" s="51"/>
      <c r="L1732" s="51" t="b">
        <v>0</v>
      </c>
      <c r="M1732" s="13"/>
      <c r="N1732" s="13"/>
      <c r="O1732" s="13"/>
      <c r="P1732" s="13"/>
      <c r="Q1732" s="13" t="s">
        <v>125</v>
      </c>
      <c r="R1732" s="13"/>
      <c r="S1732" s="13"/>
      <c r="T1732" s="15" t="s">
        <v>125</v>
      </c>
      <c r="U1732" s="15" t="b">
        <v>0</v>
      </c>
      <c r="V1732" s="15" t="b">
        <v>0</v>
      </c>
      <c r="W1732" s="23"/>
      <c r="X1732" s="16"/>
      <c r="Y1732" s="24"/>
      <c r="Z1732" s="17"/>
      <c r="AA1732" s="51"/>
      <c r="AB1732" s="4"/>
      <c r="AC1732" t="str">
        <f t="shared" si="136"/>
        <v>NO</v>
      </c>
      <c r="AD1732" t="str">
        <f t="shared" si="137"/>
        <v>Material</v>
      </c>
      <c r="AE1732" t="str">
        <f t="shared" si="138"/>
        <v/>
      </c>
      <c r="AF1732" t="str">
        <f t="shared" si="139"/>
        <v>Material</v>
      </c>
    </row>
    <row r="1733" spans="1:32" x14ac:dyDescent="0.25">
      <c r="A1733" s="3" t="str">
        <f t="shared" si="135"/>
        <v>78581-27</v>
      </c>
      <c r="B1733" s="50">
        <v>78581</v>
      </c>
      <c r="C1733" s="51" t="s">
        <v>3395</v>
      </c>
      <c r="D1733" s="50">
        <v>27</v>
      </c>
      <c r="E1733" s="55">
        <v>1</v>
      </c>
      <c r="F1733" s="53" t="s">
        <v>0</v>
      </c>
      <c r="G1733" s="53">
        <v>43516</v>
      </c>
      <c r="H1733" s="52">
        <v>2</v>
      </c>
      <c r="I1733" s="52">
        <v>1</v>
      </c>
      <c r="J1733" s="51" t="s">
        <v>20</v>
      </c>
      <c r="K1733" s="51"/>
      <c r="L1733" s="51" t="b">
        <v>0</v>
      </c>
      <c r="M1733" s="3"/>
      <c r="N1733" s="3"/>
      <c r="O1733" s="3"/>
      <c r="P1733" s="3"/>
      <c r="Q1733" s="3" t="s">
        <v>125</v>
      </c>
      <c r="R1733" s="3"/>
      <c r="S1733" s="3"/>
      <c r="T1733" s="10" t="s">
        <v>125</v>
      </c>
      <c r="U1733" s="10" t="b">
        <v>0</v>
      </c>
      <c r="V1733" s="10" t="b">
        <v>0</v>
      </c>
      <c r="W1733" s="10"/>
      <c r="X1733" s="11"/>
      <c r="Y1733" s="26"/>
      <c r="Z1733" s="12"/>
      <c r="AA1733" s="51"/>
      <c r="AB1733" s="4"/>
      <c r="AC1733" t="str">
        <f t="shared" si="136"/>
        <v>NO</v>
      </c>
      <c r="AD1733" t="str">
        <f t="shared" si="137"/>
        <v>Material</v>
      </c>
      <c r="AE1733" t="str">
        <f t="shared" si="138"/>
        <v/>
      </c>
      <c r="AF1733" t="str">
        <f t="shared" si="139"/>
        <v>Material</v>
      </c>
    </row>
    <row r="1734" spans="1:32" x14ac:dyDescent="0.25">
      <c r="A1734" s="13" t="str">
        <f t="shared" si="135"/>
        <v>78581-28</v>
      </c>
      <c r="B1734" s="50">
        <v>78581</v>
      </c>
      <c r="C1734" s="51" t="s">
        <v>3396</v>
      </c>
      <c r="D1734" s="50">
        <v>28</v>
      </c>
      <c r="E1734" s="55">
        <v>1</v>
      </c>
      <c r="F1734" s="53" t="s">
        <v>0</v>
      </c>
      <c r="G1734" s="53">
        <v>43516</v>
      </c>
      <c r="H1734" s="52">
        <v>2</v>
      </c>
      <c r="I1734" s="52">
        <v>1</v>
      </c>
      <c r="J1734" s="51" t="s">
        <v>20</v>
      </c>
      <c r="K1734" s="51"/>
      <c r="L1734" s="51" t="b">
        <v>0</v>
      </c>
      <c r="M1734" s="13"/>
      <c r="N1734" s="13"/>
      <c r="O1734" s="13"/>
      <c r="P1734" s="13"/>
      <c r="Q1734" s="13" t="s">
        <v>125</v>
      </c>
      <c r="R1734" s="13"/>
      <c r="S1734" s="13"/>
      <c r="T1734" s="15" t="s">
        <v>125</v>
      </c>
      <c r="U1734" s="15" t="b">
        <v>0</v>
      </c>
      <c r="V1734" s="15" t="b">
        <v>0</v>
      </c>
      <c r="W1734" s="15"/>
      <c r="X1734" s="16"/>
      <c r="Y1734" s="24"/>
      <c r="Z1734" s="17"/>
      <c r="AA1734" s="51"/>
      <c r="AB1734" s="4"/>
      <c r="AC1734" t="str">
        <f t="shared" si="136"/>
        <v>NO</v>
      </c>
      <c r="AD1734" t="str">
        <f t="shared" si="137"/>
        <v>Material</v>
      </c>
      <c r="AE1734" t="str">
        <f t="shared" si="138"/>
        <v/>
      </c>
      <c r="AF1734" t="str">
        <f t="shared" si="139"/>
        <v>Material</v>
      </c>
    </row>
    <row r="1735" spans="1:32" x14ac:dyDescent="0.25">
      <c r="A1735" s="3" t="str">
        <f t="shared" si="135"/>
        <v>78581-29</v>
      </c>
      <c r="B1735" s="50">
        <v>78581</v>
      </c>
      <c r="C1735" s="51" t="s">
        <v>361</v>
      </c>
      <c r="D1735" s="50">
        <v>29</v>
      </c>
      <c r="E1735" s="55">
        <v>1</v>
      </c>
      <c r="F1735" s="53" t="s">
        <v>0</v>
      </c>
      <c r="G1735" s="53">
        <v>43516</v>
      </c>
      <c r="H1735" s="52">
        <v>2</v>
      </c>
      <c r="I1735" s="52">
        <v>1</v>
      </c>
      <c r="J1735" s="51" t="s">
        <v>20</v>
      </c>
      <c r="K1735" s="51"/>
      <c r="L1735" s="51" t="b">
        <v>0</v>
      </c>
      <c r="M1735" s="3"/>
      <c r="N1735" s="3"/>
      <c r="O1735" s="3"/>
      <c r="P1735" s="3"/>
      <c r="Q1735" s="3" t="s">
        <v>125</v>
      </c>
      <c r="R1735" s="3"/>
      <c r="S1735" s="3"/>
      <c r="T1735" s="10" t="s">
        <v>125</v>
      </c>
      <c r="U1735" s="10" t="b">
        <v>0</v>
      </c>
      <c r="V1735" s="10" t="b">
        <v>0</v>
      </c>
      <c r="W1735" s="10"/>
      <c r="X1735" s="11"/>
      <c r="Y1735" s="26"/>
      <c r="Z1735" s="12"/>
      <c r="AA1735" s="51"/>
      <c r="AB1735" s="4"/>
      <c r="AC1735" t="str">
        <f t="shared" si="136"/>
        <v>NO</v>
      </c>
      <c r="AD1735" t="str">
        <f t="shared" si="137"/>
        <v>Material</v>
      </c>
      <c r="AE1735" t="str">
        <f t="shared" si="138"/>
        <v/>
      </c>
      <c r="AF1735" t="str">
        <f t="shared" si="139"/>
        <v>Material</v>
      </c>
    </row>
    <row r="1736" spans="1:32" x14ac:dyDescent="0.25">
      <c r="A1736" s="13" t="str">
        <f t="shared" si="135"/>
        <v>78581-30</v>
      </c>
      <c r="B1736" s="50">
        <v>78581</v>
      </c>
      <c r="C1736" s="51" t="s">
        <v>361</v>
      </c>
      <c r="D1736" s="50">
        <v>30</v>
      </c>
      <c r="E1736" s="55">
        <v>1</v>
      </c>
      <c r="F1736" s="53" t="s">
        <v>0</v>
      </c>
      <c r="G1736" s="53">
        <v>43516</v>
      </c>
      <c r="H1736" s="52">
        <v>2</v>
      </c>
      <c r="I1736" s="52">
        <v>1</v>
      </c>
      <c r="J1736" s="51" t="s">
        <v>20</v>
      </c>
      <c r="K1736" s="51"/>
      <c r="L1736" s="51" t="b">
        <v>0</v>
      </c>
      <c r="M1736" s="13"/>
      <c r="N1736" s="13"/>
      <c r="O1736" s="13"/>
      <c r="P1736" s="13"/>
      <c r="Q1736" s="13" t="s">
        <v>125</v>
      </c>
      <c r="R1736" s="13"/>
      <c r="S1736" s="13"/>
      <c r="T1736" s="15" t="s">
        <v>125</v>
      </c>
      <c r="U1736" s="15" t="b">
        <v>0</v>
      </c>
      <c r="V1736" s="15" t="b">
        <v>0</v>
      </c>
      <c r="W1736" s="15"/>
      <c r="X1736" s="16"/>
      <c r="Y1736" s="24"/>
      <c r="Z1736" s="17"/>
      <c r="AA1736" s="51"/>
      <c r="AB1736" s="4"/>
      <c r="AC1736" t="str">
        <f t="shared" si="136"/>
        <v>NO</v>
      </c>
      <c r="AD1736" t="str">
        <f t="shared" si="137"/>
        <v>Material</v>
      </c>
      <c r="AE1736" t="str">
        <f t="shared" si="138"/>
        <v/>
      </c>
      <c r="AF1736" t="str">
        <f t="shared" si="139"/>
        <v>Material</v>
      </c>
    </row>
    <row r="1737" spans="1:32" x14ac:dyDescent="0.25">
      <c r="A1737" s="3" t="str">
        <f t="shared" si="135"/>
        <v>78581-3</v>
      </c>
      <c r="B1737" s="50">
        <v>78581</v>
      </c>
      <c r="C1737" s="51" t="s">
        <v>225</v>
      </c>
      <c r="D1737" s="50">
        <v>3</v>
      </c>
      <c r="E1737" s="55">
        <v>1</v>
      </c>
      <c r="F1737" s="53" t="s">
        <v>0</v>
      </c>
      <c r="G1737" s="53">
        <v>43517</v>
      </c>
      <c r="H1737" s="52">
        <v>1</v>
      </c>
      <c r="I1737" s="52">
        <v>1</v>
      </c>
      <c r="J1737" s="51" t="s">
        <v>27</v>
      </c>
      <c r="K1737" s="51"/>
      <c r="L1737" s="51" t="b">
        <v>0</v>
      </c>
      <c r="M1737" s="3"/>
      <c r="N1737" s="3"/>
      <c r="O1737" s="3"/>
      <c r="P1737" s="3"/>
      <c r="Q1737" s="3"/>
      <c r="R1737" s="3"/>
      <c r="S1737" s="3"/>
      <c r="T1737" s="10" t="s">
        <v>125</v>
      </c>
      <c r="U1737" s="10" t="b">
        <v>0</v>
      </c>
      <c r="V1737" s="10" t="b">
        <v>0</v>
      </c>
      <c r="W1737" s="10"/>
      <c r="X1737" s="11"/>
      <c r="Y1737" s="26"/>
      <c r="Z1737" s="12"/>
      <c r="AA1737" s="51"/>
      <c r="AB1737" s="4"/>
      <c r="AC1737" t="str">
        <f t="shared" si="136"/>
        <v>NO</v>
      </c>
      <c r="AD1737" t="str">
        <f t="shared" si="137"/>
        <v>Material</v>
      </c>
      <c r="AE1737" t="str">
        <f t="shared" si="138"/>
        <v>+Cartridge</v>
      </c>
      <c r="AF1737" t="str">
        <f t="shared" si="139"/>
        <v>Material+Cartridge</v>
      </c>
    </row>
    <row r="1738" spans="1:32" x14ac:dyDescent="0.25">
      <c r="A1738" s="13" t="str">
        <f t="shared" si="135"/>
        <v>78581-31</v>
      </c>
      <c r="B1738" s="50">
        <v>78581</v>
      </c>
      <c r="C1738" s="51" t="s">
        <v>3397</v>
      </c>
      <c r="D1738" s="50">
        <v>31</v>
      </c>
      <c r="E1738" s="55">
        <v>1</v>
      </c>
      <c r="F1738" s="53" t="s">
        <v>0</v>
      </c>
      <c r="G1738" s="53">
        <v>43516</v>
      </c>
      <c r="H1738" s="52">
        <v>2</v>
      </c>
      <c r="I1738" s="52">
        <v>1</v>
      </c>
      <c r="J1738" s="51" t="s">
        <v>20</v>
      </c>
      <c r="K1738" s="51"/>
      <c r="L1738" s="51" t="b">
        <v>0</v>
      </c>
      <c r="M1738" s="13"/>
      <c r="N1738" s="13"/>
      <c r="O1738" s="13"/>
      <c r="P1738" s="13"/>
      <c r="Q1738" s="13" t="s">
        <v>125</v>
      </c>
      <c r="R1738" s="13"/>
      <c r="S1738" s="13"/>
      <c r="T1738" s="15" t="s">
        <v>125</v>
      </c>
      <c r="U1738" s="15" t="b">
        <v>0</v>
      </c>
      <c r="V1738" s="15" t="b">
        <v>0</v>
      </c>
      <c r="W1738" s="15"/>
      <c r="X1738" s="16"/>
      <c r="Y1738" s="24"/>
      <c r="Z1738" s="17"/>
      <c r="AA1738" s="51"/>
      <c r="AB1738" s="4"/>
      <c r="AC1738" t="str">
        <f t="shared" si="136"/>
        <v>NO</v>
      </c>
      <c r="AD1738" t="str">
        <f t="shared" si="137"/>
        <v>Material</v>
      </c>
      <c r="AE1738" t="str">
        <f t="shared" si="138"/>
        <v/>
      </c>
      <c r="AF1738" t="str">
        <f t="shared" si="139"/>
        <v>Material</v>
      </c>
    </row>
    <row r="1739" spans="1:32" x14ac:dyDescent="0.25">
      <c r="A1739" s="3" t="str">
        <f t="shared" si="135"/>
        <v>78581-32</v>
      </c>
      <c r="B1739" s="50">
        <v>78581</v>
      </c>
      <c r="C1739" s="51" t="s">
        <v>3398</v>
      </c>
      <c r="D1739" s="50">
        <v>32</v>
      </c>
      <c r="E1739" s="55">
        <v>1</v>
      </c>
      <c r="F1739" s="53" t="s">
        <v>0</v>
      </c>
      <c r="G1739" s="53">
        <v>43516</v>
      </c>
      <c r="H1739" s="52">
        <v>2</v>
      </c>
      <c r="I1739" s="52">
        <v>1</v>
      </c>
      <c r="J1739" s="51" t="s">
        <v>20</v>
      </c>
      <c r="K1739" s="51"/>
      <c r="L1739" s="51" t="b">
        <v>0</v>
      </c>
      <c r="M1739" s="3"/>
      <c r="N1739" s="3"/>
      <c r="O1739" s="3"/>
      <c r="P1739" s="3"/>
      <c r="Q1739" s="3" t="s">
        <v>125</v>
      </c>
      <c r="R1739" s="3"/>
      <c r="S1739" s="3"/>
      <c r="T1739" s="10" t="s">
        <v>125</v>
      </c>
      <c r="U1739" s="10" t="b">
        <v>0</v>
      </c>
      <c r="V1739" s="10" t="b">
        <v>0</v>
      </c>
      <c r="W1739" s="10"/>
      <c r="X1739" s="11"/>
      <c r="Y1739" s="26"/>
      <c r="Z1739" s="12"/>
      <c r="AA1739" s="51"/>
      <c r="AB1739" s="4"/>
      <c r="AC1739" t="str">
        <f t="shared" si="136"/>
        <v>NO</v>
      </c>
      <c r="AD1739" t="str">
        <f t="shared" si="137"/>
        <v>Material</v>
      </c>
      <c r="AE1739" t="str">
        <f t="shared" si="138"/>
        <v/>
      </c>
      <c r="AF1739" t="str">
        <f t="shared" si="139"/>
        <v>Material</v>
      </c>
    </row>
    <row r="1740" spans="1:32" x14ac:dyDescent="0.25">
      <c r="A1740" s="13" t="str">
        <f t="shared" si="135"/>
        <v>78581-33</v>
      </c>
      <c r="B1740" s="50">
        <v>78581</v>
      </c>
      <c r="C1740" s="51" t="s">
        <v>3399</v>
      </c>
      <c r="D1740" s="50">
        <v>33</v>
      </c>
      <c r="E1740" s="55">
        <v>1</v>
      </c>
      <c r="F1740" s="53" t="s">
        <v>0</v>
      </c>
      <c r="G1740" s="53">
        <v>43516</v>
      </c>
      <c r="H1740" s="52">
        <v>3</v>
      </c>
      <c r="I1740" s="52">
        <v>1</v>
      </c>
      <c r="J1740" s="51" t="s">
        <v>20</v>
      </c>
      <c r="K1740" s="51"/>
      <c r="L1740" s="51" t="b">
        <v>0</v>
      </c>
      <c r="M1740" s="13"/>
      <c r="N1740" s="13"/>
      <c r="O1740" s="13"/>
      <c r="P1740" s="13"/>
      <c r="Q1740" s="13" t="s">
        <v>125</v>
      </c>
      <c r="R1740" s="13"/>
      <c r="S1740" s="13"/>
      <c r="T1740" s="15" t="s">
        <v>125</v>
      </c>
      <c r="U1740" s="15" t="b">
        <v>0</v>
      </c>
      <c r="V1740" s="15" t="b">
        <v>0</v>
      </c>
      <c r="W1740" s="15"/>
      <c r="X1740" s="16"/>
      <c r="Y1740" s="24"/>
      <c r="Z1740" s="17"/>
      <c r="AA1740" s="51"/>
      <c r="AB1740" s="4"/>
      <c r="AC1740" t="str">
        <f t="shared" si="136"/>
        <v>NO</v>
      </c>
      <c r="AD1740" t="str">
        <f t="shared" si="137"/>
        <v>Material</v>
      </c>
      <c r="AE1740" t="str">
        <f t="shared" si="138"/>
        <v/>
      </c>
      <c r="AF1740" t="str">
        <f t="shared" si="139"/>
        <v>Material</v>
      </c>
    </row>
    <row r="1741" spans="1:32" x14ac:dyDescent="0.25">
      <c r="A1741" s="3" t="str">
        <f t="shared" si="135"/>
        <v>78581-34</v>
      </c>
      <c r="B1741" s="50">
        <v>78581</v>
      </c>
      <c r="C1741" s="51" t="s">
        <v>3400</v>
      </c>
      <c r="D1741" s="50">
        <v>34</v>
      </c>
      <c r="E1741" s="55">
        <v>1</v>
      </c>
      <c r="F1741" s="53" t="s">
        <v>0</v>
      </c>
      <c r="G1741" s="53">
        <v>43516</v>
      </c>
      <c r="H1741" s="52">
        <v>3</v>
      </c>
      <c r="I1741" s="52">
        <v>1</v>
      </c>
      <c r="J1741" s="51" t="s">
        <v>20</v>
      </c>
      <c r="K1741" s="51"/>
      <c r="L1741" s="51" t="b">
        <v>0</v>
      </c>
      <c r="M1741" s="3"/>
      <c r="N1741" s="3"/>
      <c r="O1741" s="3"/>
      <c r="P1741" s="3"/>
      <c r="Q1741" s="3" t="s">
        <v>125</v>
      </c>
      <c r="R1741" s="3"/>
      <c r="S1741" s="3"/>
      <c r="T1741" s="10" t="s">
        <v>125</v>
      </c>
      <c r="U1741" s="10" t="b">
        <v>0</v>
      </c>
      <c r="V1741" s="10" t="b">
        <v>0</v>
      </c>
      <c r="W1741" s="10"/>
      <c r="X1741" s="11"/>
      <c r="Y1741" s="26"/>
      <c r="Z1741" s="12"/>
      <c r="AA1741" s="51"/>
      <c r="AB1741" s="4"/>
      <c r="AC1741" t="str">
        <f t="shared" si="136"/>
        <v>NO</v>
      </c>
      <c r="AD1741" t="str">
        <f t="shared" si="137"/>
        <v>Material</v>
      </c>
      <c r="AE1741" t="str">
        <f t="shared" si="138"/>
        <v/>
      </c>
      <c r="AF1741" t="str">
        <f t="shared" si="139"/>
        <v>Material</v>
      </c>
    </row>
    <row r="1742" spans="1:32" x14ac:dyDescent="0.25">
      <c r="A1742" s="13" t="str">
        <f t="shared" si="135"/>
        <v>78581-35</v>
      </c>
      <c r="B1742" s="50">
        <v>78581</v>
      </c>
      <c r="C1742" s="51" t="s">
        <v>3401</v>
      </c>
      <c r="D1742" s="50">
        <v>35</v>
      </c>
      <c r="E1742" s="55">
        <v>1</v>
      </c>
      <c r="F1742" s="53" t="s">
        <v>0</v>
      </c>
      <c r="G1742" s="53">
        <v>43516</v>
      </c>
      <c r="H1742" s="52">
        <v>3</v>
      </c>
      <c r="I1742" s="52">
        <v>1</v>
      </c>
      <c r="J1742" s="51" t="s">
        <v>20</v>
      </c>
      <c r="K1742" s="51"/>
      <c r="L1742" s="51" t="b">
        <v>0</v>
      </c>
      <c r="M1742" s="13"/>
      <c r="N1742" s="13"/>
      <c r="O1742" s="13"/>
      <c r="P1742" s="13"/>
      <c r="Q1742" s="13" t="s">
        <v>125</v>
      </c>
      <c r="R1742" s="13"/>
      <c r="S1742" s="13"/>
      <c r="T1742" s="15" t="s">
        <v>125</v>
      </c>
      <c r="U1742" s="15" t="b">
        <v>0</v>
      </c>
      <c r="V1742" s="15" t="b">
        <v>0</v>
      </c>
      <c r="W1742" s="15"/>
      <c r="X1742" s="16"/>
      <c r="Y1742" s="24"/>
      <c r="Z1742" s="17"/>
      <c r="AA1742" s="51"/>
      <c r="AB1742" s="4"/>
      <c r="AC1742" t="str">
        <f t="shared" si="136"/>
        <v>NO</v>
      </c>
      <c r="AD1742" t="str">
        <f t="shared" si="137"/>
        <v>Material</v>
      </c>
      <c r="AE1742" t="str">
        <f t="shared" si="138"/>
        <v/>
      </c>
      <c r="AF1742" t="str">
        <f t="shared" si="139"/>
        <v>Material</v>
      </c>
    </row>
    <row r="1743" spans="1:32" x14ac:dyDescent="0.25">
      <c r="A1743" s="3" t="str">
        <f t="shared" si="135"/>
        <v>78581-36</v>
      </c>
      <c r="B1743" s="50">
        <v>78581</v>
      </c>
      <c r="C1743" s="51" t="s">
        <v>3402</v>
      </c>
      <c r="D1743" s="50">
        <v>36</v>
      </c>
      <c r="E1743" s="55">
        <v>1</v>
      </c>
      <c r="F1743" s="53" t="s">
        <v>0</v>
      </c>
      <c r="G1743" s="53">
        <v>43516</v>
      </c>
      <c r="H1743" s="52">
        <v>1</v>
      </c>
      <c r="I1743" s="52">
        <v>1</v>
      </c>
      <c r="J1743" s="51" t="s">
        <v>20</v>
      </c>
      <c r="K1743" s="51"/>
      <c r="L1743" s="51" t="b">
        <v>0</v>
      </c>
      <c r="M1743" s="3"/>
      <c r="N1743" s="3"/>
      <c r="O1743" s="3"/>
      <c r="P1743" s="3"/>
      <c r="Q1743" s="3" t="s">
        <v>125</v>
      </c>
      <c r="R1743" s="3"/>
      <c r="S1743" s="3"/>
      <c r="T1743" s="10" t="s">
        <v>125</v>
      </c>
      <c r="U1743" s="10" t="b">
        <v>0</v>
      </c>
      <c r="V1743" s="10" t="b">
        <v>0</v>
      </c>
      <c r="W1743" s="25"/>
      <c r="X1743" s="11"/>
      <c r="Y1743" s="26"/>
      <c r="Z1743" s="12"/>
      <c r="AA1743" s="51"/>
      <c r="AB1743" s="4"/>
      <c r="AC1743" t="str">
        <f t="shared" si="136"/>
        <v>NO</v>
      </c>
      <c r="AD1743" t="str">
        <f t="shared" si="137"/>
        <v>Material</v>
      </c>
      <c r="AE1743" t="str">
        <f t="shared" si="138"/>
        <v/>
      </c>
      <c r="AF1743" t="str">
        <f t="shared" si="139"/>
        <v>Material</v>
      </c>
    </row>
    <row r="1744" spans="1:32" x14ac:dyDescent="0.25">
      <c r="A1744" s="13" t="str">
        <f t="shared" si="135"/>
        <v>78581-37</v>
      </c>
      <c r="B1744" s="50">
        <v>78581</v>
      </c>
      <c r="C1744" s="51" t="s">
        <v>3402</v>
      </c>
      <c r="D1744" s="50">
        <v>37</v>
      </c>
      <c r="E1744" s="55">
        <v>1</v>
      </c>
      <c r="F1744" s="53" t="s">
        <v>0</v>
      </c>
      <c r="G1744" s="53">
        <v>43516</v>
      </c>
      <c r="H1744" s="52">
        <v>1</v>
      </c>
      <c r="I1744" s="52">
        <v>1</v>
      </c>
      <c r="J1744" s="51" t="s">
        <v>20</v>
      </c>
      <c r="K1744" s="51"/>
      <c r="L1744" s="51" t="b">
        <v>0</v>
      </c>
      <c r="M1744" s="13"/>
      <c r="N1744" s="13"/>
      <c r="O1744" s="13"/>
      <c r="P1744" s="13"/>
      <c r="Q1744" s="13" t="s">
        <v>125</v>
      </c>
      <c r="R1744" s="13"/>
      <c r="S1744" s="13"/>
      <c r="T1744" s="15" t="s">
        <v>125</v>
      </c>
      <c r="U1744" s="15" t="b">
        <v>0</v>
      </c>
      <c r="V1744" s="15" t="b">
        <v>0</v>
      </c>
      <c r="W1744" s="15"/>
      <c r="X1744" s="16"/>
      <c r="Y1744" s="24"/>
      <c r="Z1744" s="17"/>
      <c r="AA1744" s="51"/>
      <c r="AB1744" s="4"/>
      <c r="AC1744" t="str">
        <f t="shared" si="136"/>
        <v>NO</v>
      </c>
      <c r="AD1744" t="str">
        <f t="shared" si="137"/>
        <v>Material</v>
      </c>
      <c r="AE1744" t="str">
        <f t="shared" si="138"/>
        <v/>
      </c>
      <c r="AF1744" t="str">
        <f t="shared" si="139"/>
        <v>Material</v>
      </c>
    </row>
    <row r="1745" spans="1:32" x14ac:dyDescent="0.25">
      <c r="A1745" s="3" t="str">
        <f t="shared" si="135"/>
        <v>78581-38</v>
      </c>
      <c r="B1745" s="50">
        <v>78581</v>
      </c>
      <c r="C1745" s="51" t="s">
        <v>3403</v>
      </c>
      <c r="D1745" s="50">
        <v>38</v>
      </c>
      <c r="E1745" s="55">
        <v>1</v>
      </c>
      <c r="F1745" s="53" t="s">
        <v>0</v>
      </c>
      <c r="G1745" s="53">
        <v>43516</v>
      </c>
      <c r="H1745" s="52">
        <v>1</v>
      </c>
      <c r="I1745" s="52">
        <v>1</v>
      </c>
      <c r="J1745" s="51" t="s">
        <v>20</v>
      </c>
      <c r="K1745" s="51"/>
      <c r="L1745" s="51" t="b">
        <v>0</v>
      </c>
      <c r="M1745" s="3"/>
      <c r="N1745" s="3"/>
      <c r="O1745" s="3"/>
      <c r="P1745" s="3"/>
      <c r="Q1745" s="3" t="s">
        <v>125</v>
      </c>
      <c r="R1745" s="3"/>
      <c r="S1745" s="3"/>
      <c r="T1745" s="10" t="s">
        <v>125</v>
      </c>
      <c r="U1745" s="10" t="b">
        <v>0</v>
      </c>
      <c r="V1745" s="10" t="b">
        <v>0</v>
      </c>
      <c r="W1745" s="10"/>
      <c r="X1745" s="11"/>
      <c r="Y1745" s="26"/>
      <c r="Z1745" s="12"/>
      <c r="AA1745" s="51"/>
      <c r="AB1745" s="4"/>
      <c r="AC1745" t="str">
        <f t="shared" si="136"/>
        <v>NO</v>
      </c>
      <c r="AD1745" t="str">
        <f t="shared" si="137"/>
        <v>Material</v>
      </c>
      <c r="AE1745" t="str">
        <f t="shared" si="138"/>
        <v/>
      </c>
      <c r="AF1745" t="str">
        <f t="shared" si="139"/>
        <v>Material</v>
      </c>
    </row>
    <row r="1746" spans="1:32" x14ac:dyDescent="0.25">
      <c r="A1746" s="13" t="str">
        <f t="shared" si="135"/>
        <v>78581-39</v>
      </c>
      <c r="B1746" s="50">
        <v>78581</v>
      </c>
      <c r="C1746" s="51" t="s">
        <v>3404</v>
      </c>
      <c r="D1746" s="50">
        <v>39</v>
      </c>
      <c r="E1746" s="55">
        <v>1</v>
      </c>
      <c r="F1746" s="53" t="s">
        <v>0</v>
      </c>
      <c r="G1746" s="53">
        <v>43516</v>
      </c>
      <c r="H1746" s="52">
        <v>1</v>
      </c>
      <c r="I1746" s="52">
        <v>1</v>
      </c>
      <c r="J1746" s="51" t="s">
        <v>20</v>
      </c>
      <c r="K1746" s="51"/>
      <c r="L1746" s="51" t="b">
        <v>0</v>
      </c>
      <c r="M1746" s="13"/>
      <c r="N1746" s="13"/>
      <c r="O1746" s="13"/>
      <c r="P1746" s="13"/>
      <c r="Q1746" s="13" t="s">
        <v>125</v>
      </c>
      <c r="R1746" s="13"/>
      <c r="S1746" s="13"/>
      <c r="T1746" s="15" t="s">
        <v>125</v>
      </c>
      <c r="U1746" s="15" t="b">
        <v>0</v>
      </c>
      <c r="V1746" s="15" t="b">
        <v>0</v>
      </c>
      <c r="W1746" s="15"/>
      <c r="X1746" s="16"/>
      <c r="Y1746" s="24"/>
      <c r="Z1746" s="17"/>
      <c r="AA1746" s="51"/>
      <c r="AB1746" s="4"/>
      <c r="AC1746" t="str">
        <f t="shared" si="136"/>
        <v>NO</v>
      </c>
      <c r="AD1746" t="str">
        <f t="shared" si="137"/>
        <v>Material</v>
      </c>
      <c r="AE1746" t="str">
        <f t="shared" si="138"/>
        <v/>
      </c>
      <c r="AF1746" t="str">
        <f t="shared" si="139"/>
        <v>Material</v>
      </c>
    </row>
    <row r="1747" spans="1:32" x14ac:dyDescent="0.25">
      <c r="A1747" s="3" t="str">
        <f t="shared" si="135"/>
        <v>78581-40</v>
      </c>
      <c r="B1747" s="50">
        <v>78581</v>
      </c>
      <c r="C1747" s="51" t="s">
        <v>3405</v>
      </c>
      <c r="D1747" s="50">
        <v>40</v>
      </c>
      <c r="E1747" s="55">
        <v>1</v>
      </c>
      <c r="F1747" s="53" t="s">
        <v>0</v>
      </c>
      <c r="G1747" s="53">
        <v>43516</v>
      </c>
      <c r="H1747" s="52">
        <v>1</v>
      </c>
      <c r="I1747" s="52">
        <v>1</v>
      </c>
      <c r="J1747" s="51" t="s">
        <v>20</v>
      </c>
      <c r="K1747" s="51"/>
      <c r="L1747" s="51" t="b">
        <v>0</v>
      </c>
      <c r="M1747" s="3"/>
      <c r="N1747" s="3"/>
      <c r="O1747" s="3"/>
      <c r="P1747" s="3"/>
      <c r="Q1747" s="3" t="s">
        <v>125</v>
      </c>
      <c r="R1747" s="3"/>
      <c r="S1747" s="3"/>
      <c r="T1747" s="10" t="s">
        <v>125</v>
      </c>
      <c r="U1747" s="10" t="b">
        <v>0</v>
      </c>
      <c r="V1747" s="10" t="b">
        <v>0</v>
      </c>
      <c r="W1747" s="25"/>
      <c r="X1747" s="11"/>
      <c r="Y1747" s="26"/>
      <c r="Z1747" s="12"/>
      <c r="AA1747" s="51"/>
      <c r="AB1747" s="4"/>
      <c r="AC1747" t="str">
        <f t="shared" si="136"/>
        <v>NO</v>
      </c>
      <c r="AD1747" t="str">
        <f t="shared" si="137"/>
        <v>Material</v>
      </c>
      <c r="AE1747" t="str">
        <f t="shared" si="138"/>
        <v/>
      </c>
      <c r="AF1747" t="str">
        <f t="shared" si="139"/>
        <v>Material</v>
      </c>
    </row>
    <row r="1748" spans="1:32" x14ac:dyDescent="0.25">
      <c r="A1748" s="13" t="str">
        <f t="shared" si="135"/>
        <v>78581-4</v>
      </c>
      <c r="B1748" s="50">
        <v>78581</v>
      </c>
      <c r="C1748" s="51" t="s">
        <v>2981</v>
      </c>
      <c r="D1748" s="50">
        <v>4</v>
      </c>
      <c r="E1748" s="55">
        <v>1</v>
      </c>
      <c r="F1748" s="53" t="s">
        <v>0</v>
      </c>
      <c r="G1748" s="53">
        <v>43517</v>
      </c>
      <c r="H1748" s="52">
        <v>2</v>
      </c>
      <c r="I1748" s="52">
        <v>1</v>
      </c>
      <c r="J1748" s="51" t="s">
        <v>27</v>
      </c>
      <c r="K1748" s="51"/>
      <c r="L1748" s="51" t="b">
        <v>0</v>
      </c>
      <c r="M1748" s="13"/>
      <c r="N1748" s="13"/>
      <c r="O1748" s="13"/>
      <c r="P1748" s="13"/>
      <c r="Q1748" s="13"/>
      <c r="R1748" s="13"/>
      <c r="S1748" s="13"/>
      <c r="T1748" s="15" t="s">
        <v>125</v>
      </c>
      <c r="U1748" s="15" t="b">
        <v>0</v>
      </c>
      <c r="V1748" s="15" t="b">
        <v>0</v>
      </c>
      <c r="W1748" s="15"/>
      <c r="X1748" s="16"/>
      <c r="Y1748" s="24"/>
      <c r="Z1748" s="17"/>
      <c r="AA1748" s="51"/>
      <c r="AB1748" s="4"/>
      <c r="AC1748" t="str">
        <f t="shared" si="136"/>
        <v>NO</v>
      </c>
      <c r="AD1748" t="str">
        <f t="shared" si="137"/>
        <v>Material</v>
      </c>
      <c r="AE1748" t="str">
        <f t="shared" si="138"/>
        <v>+Cartridge</v>
      </c>
      <c r="AF1748" t="str">
        <f t="shared" si="139"/>
        <v>Material+Cartridge</v>
      </c>
    </row>
    <row r="1749" spans="1:32" x14ac:dyDescent="0.25">
      <c r="A1749" s="3" t="str">
        <f t="shared" si="135"/>
        <v>78581-41</v>
      </c>
      <c r="B1749" s="50">
        <v>78581</v>
      </c>
      <c r="C1749" s="51" t="s">
        <v>3406</v>
      </c>
      <c r="D1749" s="50">
        <v>41</v>
      </c>
      <c r="E1749" s="55">
        <v>1</v>
      </c>
      <c r="F1749" s="53" t="s">
        <v>0</v>
      </c>
      <c r="G1749" s="53">
        <v>43516</v>
      </c>
      <c r="H1749" s="52">
        <v>1</v>
      </c>
      <c r="I1749" s="52">
        <v>1</v>
      </c>
      <c r="J1749" s="51" t="s">
        <v>20</v>
      </c>
      <c r="K1749" s="51"/>
      <c r="L1749" s="51" t="b">
        <v>0</v>
      </c>
      <c r="M1749" s="3"/>
      <c r="N1749" s="3"/>
      <c r="O1749" s="3"/>
      <c r="P1749" s="3"/>
      <c r="Q1749" s="3" t="s">
        <v>125</v>
      </c>
      <c r="R1749" s="3"/>
      <c r="S1749" s="3"/>
      <c r="T1749" s="10" t="s">
        <v>125</v>
      </c>
      <c r="U1749" s="10" t="b">
        <v>0</v>
      </c>
      <c r="V1749" s="10" t="b">
        <v>0</v>
      </c>
      <c r="W1749" s="10"/>
      <c r="X1749" s="11"/>
      <c r="Y1749" s="26"/>
      <c r="Z1749" s="12"/>
      <c r="AA1749" s="51"/>
      <c r="AB1749" s="4"/>
      <c r="AC1749" t="str">
        <f t="shared" si="136"/>
        <v>NO</v>
      </c>
      <c r="AD1749" t="str">
        <f t="shared" si="137"/>
        <v>Material</v>
      </c>
      <c r="AE1749" t="str">
        <f t="shared" si="138"/>
        <v/>
      </c>
      <c r="AF1749" t="str">
        <f t="shared" si="139"/>
        <v>Material</v>
      </c>
    </row>
    <row r="1750" spans="1:32" x14ac:dyDescent="0.25">
      <c r="A1750" s="13" t="str">
        <f t="shared" si="135"/>
        <v>78581-42</v>
      </c>
      <c r="B1750" s="50">
        <v>78581</v>
      </c>
      <c r="C1750" s="51" t="s">
        <v>3406</v>
      </c>
      <c r="D1750" s="50">
        <v>42</v>
      </c>
      <c r="E1750" s="55">
        <v>1</v>
      </c>
      <c r="F1750" s="53" t="s">
        <v>0</v>
      </c>
      <c r="G1750" s="53">
        <v>43516</v>
      </c>
      <c r="H1750" s="52">
        <v>1</v>
      </c>
      <c r="I1750" s="52">
        <v>1</v>
      </c>
      <c r="J1750" s="51" t="s">
        <v>20</v>
      </c>
      <c r="K1750" s="51"/>
      <c r="L1750" s="51" t="b">
        <v>0</v>
      </c>
      <c r="M1750" s="13"/>
      <c r="N1750" s="13"/>
      <c r="O1750" s="13"/>
      <c r="P1750" s="13"/>
      <c r="Q1750" s="13" t="s">
        <v>125</v>
      </c>
      <c r="R1750" s="13"/>
      <c r="S1750" s="13"/>
      <c r="T1750" s="15" t="s">
        <v>125</v>
      </c>
      <c r="U1750" s="15" t="b">
        <v>0</v>
      </c>
      <c r="V1750" s="15" t="b">
        <v>0</v>
      </c>
      <c r="W1750" s="15"/>
      <c r="X1750" s="16"/>
      <c r="Y1750" s="24"/>
      <c r="Z1750" s="17"/>
      <c r="AA1750" s="51"/>
      <c r="AB1750" s="4"/>
      <c r="AC1750" t="str">
        <f t="shared" si="136"/>
        <v>NO</v>
      </c>
      <c r="AD1750" t="str">
        <f t="shared" si="137"/>
        <v>Material</v>
      </c>
      <c r="AE1750" t="str">
        <f t="shared" si="138"/>
        <v/>
      </c>
      <c r="AF1750" t="str">
        <f t="shared" si="139"/>
        <v>Material</v>
      </c>
    </row>
    <row r="1751" spans="1:32" x14ac:dyDescent="0.25">
      <c r="A1751" s="3" t="str">
        <f t="shared" si="135"/>
        <v>78581-43</v>
      </c>
      <c r="B1751" s="50">
        <v>78581</v>
      </c>
      <c r="C1751" s="51" t="s">
        <v>3407</v>
      </c>
      <c r="D1751" s="50">
        <v>43</v>
      </c>
      <c r="E1751" s="55">
        <v>1</v>
      </c>
      <c r="F1751" s="53" t="s">
        <v>0</v>
      </c>
      <c r="G1751" s="53">
        <v>43516</v>
      </c>
      <c r="H1751" s="52">
        <v>1</v>
      </c>
      <c r="I1751" s="52">
        <v>1</v>
      </c>
      <c r="J1751" s="51" t="s">
        <v>20</v>
      </c>
      <c r="K1751" s="51"/>
      <c r="L1751" s="51" t="b">
        <v>0</v>
      </c>
      <c r="M1751" s="3"/>
      <c r="N1751" s="3"/>
      <c r="O1751" s="3"/>
      <c r="P1751" s="3"/>
      <c r="Q1751" s="3" t="s">
        <v>125</v>
      </c>
      <c r="R1751" s="3"/>
      <c r="S1751" s="3"/>
      <c r="T1751" s="10" t="s">
        <v>125</v>
      </c>
      <c r="U1751" s="10" t="b">
        <v>0</v>
      </c>
      <c r="V1751" s="10" t="b">
        <v>0</v>
      </c>
      <c r="W1751" s="10"/>
      <c r="X1751" s="11"/>
      <c r="Y1751" s="26"/>
      <c r="Z1751" s="12"/>
      <c r="AA1751" s="51"/>
      <c r="AB1751" s="4"/>
      <c r="AC1751" t="str">
        <f t="shared" si="136"/>
        <v>NO</v>
      </c>
      <c r="AD1751" t="str">
        <f t="shared" si="137"/>
        <v>Material</v>
      </c>
      <c r="AE1751" t="str">
        <f t="shared" si="138"/>
        <v/>
      </c>
      <c r="AF1751" t="str">
        <f t="shared" si="139"/>
        <v>Material</v>
      </c>
    </row>
    <row r="1752" spans="1:32" x14ac:dyDescent="0.25">
      <c r="A1752" s="13" t="str">
        <f t="shared" si="135"/>
        <v>78581-44</v>
      </c>
      <c r="B1752" s="50">
        <v>78581</v>
      </c>
      <c r="C1752" s="51" t="s">
        <v>3169</v>
      </c>
      <c r="D1752" s="50">
        <v>44</v>
      </c>
      <c r="E1752" s="55">
        <v>1</v>
      </c>
      <c r="F1752" s="53" t="s">
        <v>0</v>
      </c>
      <c r="G1752" s="53">
        <v>43516</v>
      </c>
      <c r="H1752" s="52">
        <v>1</v>
      </c>
      <c r="I1752" s="52">
        <v>1</v>
      </c>
      <c r="J1752" s="51" t="s">
        <v>20</v>
      </c>
      <c r="K1752" s="51"/>
      <c r="L1752" s="51" t="b">
        <v>0</v>
      </c>
      <c r="M1752" s="13"/>
      <c r="N1752" s="13"/>
      <c r="O1752" s="13"/>
      <c r="P1752" s="13"/>
      <c r="Q1752" s="13" t="s">
        <v>125</v>
      </c>
      <c r="R1752" s="13"/>
      <c r="S1752" s="13"/>
      <c r="T1752" s="15" t="s">
        <v>125</v>
      </c>
      <c r="U1752" s="15" t="b">
        <v>0</v>
      </c>
      <c r="V1752" s="15" t="b">
        <v>0</v>
      </c>
      <c r="W1752" s="15"/>
      <c r="X1752" s="16"/>
      <c r="Y1752" s="24"/>
      <c r="Z1752" s="17"/>
      <c r="AA1752" s="51"/>
      <c r="AB1752" s="4"/>
      <c r="AC1752" t="str">
        <f t="shared" si="136"/>
        <v>NO</v>
      </c>
      <c r="AD1752" t="str">
        <f t="shared" si="137"/>
        <v>Material</v>
      </c>
      <c r="AE1752" t="str">
        <f t="shared" si="138"/>
        <v/>
      </c>
      <c r="AF1752" t="str">
        <f t="shared" si="139"/>
        <v>Material</v>
      </c>
    </row>
    <row r="1753" spans="1:32" x14ac:dyDescent="0.25">
      <c r="A1753" s="3" t="str">
        <f t="shared" si="135"/>
        <v>78581-45</v>
      </c>
      <c r="B1753" s="50">
        <v>78581</v>
      </c>
      <c r="C1753" s="51" t="s">
        <v>3169</v>
      </c>
      <c r="D1753" s="50">
        <v>45</v>
      </c>
      <c r="E1753" s="55">
        <v>1</v>
      </c>
      <c r="F1753" s="53" t="s">
        <v>0</v>
      </c>
      <c r="G1753" s="53">
        <v>43516</v>
      </c>
      <c r="H1753" s="52">
        <v>1</v>
      </c>
      <c r="I1753" s="52">
        <v>1</v>
      </c>
      <c r="J1753" s="51" t="s">
        <v>20</v>
      </c>
      <c r="K1753" s="51"/>
      <c r="L1753" s="51" t="b">
        <v>0</v>
      </c>
      <c r="M1753" s="3"/>
      <c r="N1753" s="3"/>
      <c r="O1753" s="3"/>
      <c r="P1753" s="3"/>
      <c r="Q1753" s="3" t="s">
        <v>125</v>
      </c>
      <c r="R1753" s="3"/>
      <c r="S1753" s="3"/>
      <c r="T1753" s="10" t="s">
        <v>125</v>
      </c>
      <c r="U1753" s="10" t="b">
        <v>0</v>
      </c>
      <c r="V1753" s="10" t="b">
        <v>0</v>
      </c>
      <c r="W1753" s="10"/>
      <c r="X1753" s="11"/>
      <c r="Y1753" s="26"/>
      <c r="Z1753" s="12"/>
      <c r="AA1753" s="51"/>
      <c r="AB1753" s="4"/>
      <c r="AC1753" t="str">
        <f t="shared" si="136"/>
        <v>NO</v>
      </c>
      <c r="AD1753" t="str">
        <f t="shared" si="137"/>
        <v>Material</v>
      </c>
      <c r="AE1753" t="str">
        <f t="shared" si="138"/>
        <v/>
      </c>
      <c r="AF1753" t="str">
        <f t="shared" si="139"/>
        <v>Material</v>
      </c>
    </row>
    <row r="1754" spans="1:32" x14ac:dyDescent="0.25">
      <c r="A1754" s="13" t="str">
        <f t="shared" si="135"/>
        <v>78581-46</v>
      </c>
      <c r="B1754" s="50">
        <v>78581</v>
      </c>
      <c r="C1754" s="51" t="s">
        <v>3408</v>
      </c>
      <c r="D1754" s="50">
        <v>46</v>
      </c>
      <c r="E1754" s="55">
        <v>1</v>
      </c>
      <c r="F1754" s="53" t="s">
        <v>0</v>
      </c>
      <c r="G1754" s="53">
        <v>43516</v>
      </c>
      <c r="H1754" s="52">
        <v>1</v>
      </c>
      <c r="I1754" s="52">
        <v>1</v>
      </c>
      <c r="J1754" s="51" t="s">
        <v>20</v>
      </c>
      <c r="K1754" s="51"/>
      <c r="L1754" s="51" t="b">
        <v>0</v>
      </c>
      <c r="M1754" s="13"/>
      <c r="N1754" s="13"/>
      <c r="O1754" s="13"/>
      <c r="P1754" s="13"/>
      <c r="Q1754" s="13" t="s">
        <v>125</v>
      </c>
      <c r="R1754" s="13"/>
      <c r="S1754" s="13"/>
      <c r="T1754" s="15" t="s">
        <v>125</v>
      </c>
      <c r="U1754" s="15" t="b">
        <v>0</v>
      </c>
      <c r="V1754" s="15" t="b">
        <v>0</v>
      </c>
      <c r="W1754" s="15"/>
      <c r="X1754" s="16"/>
      <c r="Y1754" s="24"/>
      <c r="Z1754" s="17"/>
      <c r="AA1754" s="51"/>
      <c r="AB1754" s="4"/>
      <c r="AC1754" t="str">
        <f t="shared" si="136"/>
        <v>NO</v>
      </c>
      <c r="AD1754" t="str">
        <f t="shared" si="137"/>
        <v>Material</v>
      </c>
      <c r="AE1754" t="str">
        <f t="shared" si="138"/>
        <v/>
      </c>
      <c r="AF1754" t="str">
        <f t="shared" si="139"/>
        <v>Material</v>
      </c>
    </row>
    <row r="1755" spans="1:32" x14ac:dyDescent="0.25">
      <c r="A1755" s="3" t="str">
        <f t="shared" si="135"/>
        <v>78581-47</v>
      </c>
      <c r="B1755" s="50">
        <v>78581</v>
      </c>
      <c r="C1755" s="51" t="s">
        <v>3408</v>
      </c>
      <c r="D1755" s="50">
        <v>47</v>
      </c>
      <c r="E1755" s="55">
        <v>1</v>
      </c>
      <c r="F1755" s="53" t="s">
        <v>0</v>
      </c>
      <c r="G1755" s="53">
        <v>43516</v>
      </c>
      <c r="H1755" s="52">
        <v>1</v>
      </c>
      <c r="I1755" s="52">
        <v>1</v>
      </c>
      <c r="J1755" s="51" t="s">
        <v>20</v>
      </c>
      <c r="K1755" s="51"/>
      <c r="L1755" s="51" t="b">
        <v>0</v>
      </c>
      <c r="M1755" s="3"/>
      <c r="N1755" s="3"/>
      <c r="O1755" s="3"/>
      <c r="P1755" s="3"/>
      <c r="Q1755" s="3" t="s">
        <v>125</v>
      </c>
      <c r="R1755" s="3"/>
      <c r="S1755" s="3"/>
      <c r="T1755" s="10" t="s">
        <v>125</v>
      </c>
      <c r="U1755" s="10" t="b">
        <v>0</v>
      </c>
      <c r="V1755" s="10" t="b">
        <v>0</v>
      </c>
      <c r="W1755" s="10"/>
      <c r="X1755" s="11"/>
      <c r="Y1755" s="26"/>
      <c r="Z1755" s="12"/>
      <c r="AA1755" s="51"/>
      <c r="AB1755" s="4"/>
      <c r="AC1755" t="str">
        <f t="shared" si="136"/>
        <v>NO</v>
      </c>
      <c r="AD1755" t="str">
        <f t="shared" si="137"/>
        <v>Material</v>
      </c>
      <c r="AE1755" t="str">
        <f t="shared" si="138"/>
        <v/>
      </c>
      <c r="AF1755" t="str">
        <f t="shared" si="139"/>
        <v>Material</v>
      </c>
    </row>
    <row r="1756" spans="1:32" x14ac:dyDescent="0.25">
      <c r="A1756" s="13" t="str">
        <f t="shared" si="135"/>
        <v>78581-48</v>
      </c>
      <c r="B1756" s="50">
        <v>78581</v>
      </c>
      <c r="C1756" s="51" t="s">
        <v>3409</v>
      </c>
      <c r="D1756" s="50">
        <v>48</v>
      </c>
      <c r="E1756" s="55">
        <v>1</v>
      </c>
      <c r="F1756" s="53" t="s">
        <v>0</v>
      </c>
      <c r="G1756" s="53">
        <v>43516</v>
      </c>
      <c r="H1756" s="52">
        <v>1</v>
      </c>
      <c r="I1756" s="52">
        <v>1</v>
      </c>
      <c r="J1756" s="51" t="s">
        <v>20</v>
      </c>
      <c r="K1756" s="51"/>
      <c r="L1756" s="51" t="b">
        <v>0</v>
      </c>
      <c r="M1756" s="13"/>
      <c r="N1756" s="13"/>
      <c r="O1756" s="13"/>
      <c r="P1756" s="13"/>
      <c r="Q1756" s="13" t="s">
        <v>125</v>
      </c>
      <c r="R1756" s="13"/>
      <c r="S1756" s="13"/>
      <c r="T1756" s="15" t="s">
        <v>125</v>
      </c>
      <c r="U1756" s="15" t="b">
        <v>0</v>
      </c>
      <c r="V1756" s="15" t="b">
        <v>0</v>
      </c>
      <c r="W1756" s="15"/>
      <c r="X1756" s="16"/>
      <c r="Y1756" s="24"/>
      <c r="Z1756" s="17"/>
      <c r="AA1756" s="51"/>
      <c r="AB1756" s="4"/>
      <c r="AC1756" t="str">
        <f t="shared" si="136"/>
        <v>NO</v>
      </c>
      <c r="AD1756" t="str">
        <f t="shared" si="137"/>
        <v>Material</v>
      </c>
      <c r="AE1756" t="str">
        <f t="shared" si="138"/>
        <v/>
      </c>
      <c r="AF1756" t="str">
        <f t="shared" si="139"/>
        <v>Material</v>
      </c>
    </row>
    <row r="1757" spans="1:32" x14ac:dyDescent="0.25">
      <c r="A1757" s="3" t="str">
        <f t="shared" si="135"/>
        <v>78581-49</v>
      </c>
      <c r="B1757" s="50">
        <v>78581</v>
      </c>
      <c r="C1757" s="51" t="s">
        <v>3410</v>
      </c>
      <c r="D1757" s="50">
        <v>49</v>
      </c>
      <c r="E1757" s="55">
        <v>1</v>
      </c>
      <c r="F1757" s="53" t="s">
        <v>0</v>
      </c>
      <c r="G1757" s="53">
        <v>43516</v>
      </c>
      <c r="H1757" s="52">
        <v>1</v>
      </c>
      <c r="I1757" s="52">
        <v>1</v>
      </c>
      <c r="J1757" s="51" t="s">
        <v>20</v>
      </c>
      <c r="K1757" s="51"/>
      <c r="L1757" s="51" t="b">
        <v>0</v>
      </c>
      <c r="M1757" s="3"/>
      <c r="N1757" s="3"/>
      <c r="O1757" s="3"/>
      <c r="P1757" s="3"/>
      <c r="Q1757" s="3" t="s">
        <v>125</v>
      </c>
      <c r="R1757" s="3"/>
      <c r="S1757" s="3"/>
      <c r="T1757" s="10" t="s">
        <v>125</v>
      </c>
      <c r="U1757" s="10" t="b">
        <v>0</v>
      </c>
      <c r="V1757" s="10" t="b">
        <v>0</v>
      </c>
      <c r="W1757" s="10"/>
      <c r="X1757" s="11"/>
      <c r="Y1757" s="26"/>
      <c r="Z1757" s="12"/>
      <c r="AA1757" s="51"/>
      <c r="AB1757" s="4"/>
      <c r="AC1757" t="str">
        <f t="shared" si="136"/>
        <v>NO</v>
      </c>
      <c r="AD1757" t="str">
        <f t="shared" si="137"/>
        <v>Material</v>
      </c>
      <c r="AE1757" t="str">
        <f t="shared" si="138"/>
        <v/>
      </c>
      <c r="AF1757" t="str">
        <f t="shared" si="139"/>
        <v>Material</v>
      </c>
    </row>
    <row r="1758" spans="1:32" x14ac:dyDescent="0.25">
      <c r="A1758" s="13" t="str">
        <f t="shared" si="135"/>
        <v>78581-50</v>
      </c>
      <c r="B1758" s="50">
        <v>78581</v>
      </c>
      <c r="C1758" s="51" t="s">
        <v>3410</v>
      </c>
      <c r="D1758" s="50">
        <v>50</v>
      </c>
      <c r="E1758" s="55">
        <v>1</v>
      </c>
      <c r="F1758" s="53" t="s">
        <v>0</v>
      </c>
      <c r="G1758" s="53">
        <v>43516</v>
      </c>
      <c r="H1758" s="52">
        <v>1</v>
      </c>
      <c r="I1758" s="52">
        <v>1</v>
      </c>
      <c r="J1758" s="51" t="s">
        <v>20</v>
      </c>
      <c r="K1758" s="51"/>
      <c r="L1758" s="51" t="b">
        <v>0</v>
      </c>
      <c r="M1758" s="13"/>
      <c r="N1758" s="13"/>
      <c r="O1758" s="13"/>
      <c r="P1758" s="13"/>
      <c r="Q1758" s="13" t="s">
        <v>125</v>
      </c>
      <c r="R1758" s="13"/>
      <c r="S1758" s="13"/>
      <c r="T1758" s="15" t="s">
        <v>125</v>
      </c>
      <c r="U1758" s="15" t="b">
        <v>0</v>
      </c>
      <c r="V1758" s="15" t="b">
        <v>0</v>
      </c>
      <c r="W1758" s="15"/>
      <c r="X1758" s="16"/>
      <c r="Y1758" s="24"/>
      <c r="Z1758" s="17"/>
      <c r="AA1758" s="51"/>
      <c r="AB1758" s="4"/>
      <c r="AC1758" t="str">
        <f t="shared" si="136"/>
        <v>NO</v>
      </c>
      <c r="AD1758" t="str">
        <f t="shared" si="137"/>
        <v>Material</v>
      </c>
      <c r="AE1758" t="str">
        <f t="shared" si="138"/>
        <v/>
      </c>
      <c r="AF1758" t="str">
        <f t="shared" si="139"/>
        <v>Material</v>
      </c>
    </row>
    <row r="1759" spans="1:32" x14ac:dyDescent="0.25">
      <c r="A1759" s="3" t="str">
        <f t="shared" si="135"/>
        <v>78581-5</v>
      </c>
      <c r="B1759" s="50">
        <v>78581</v>
      </c>
      <c r="C1759" s="51" t="s">
        <v>3411</v>
      </c>
      <c r="D1759" s="50">
        <v>5</v>
      </c>
      <c r="E1759" s="55">
        <v>1</v>
      </c>
      <c r="F1759" s="53" t="s">
        <v>0</v>
      </c>
      <c r="G1759" s="53">
        <v>43516</v>
      </c>
      <c r="H1759" s="52">
        <v>1</v>
      </c>
      <c r="I1759" s="52">
        <v>1</v>
      </c>
      <c r="J1759" s="51" t="s">
        <v>20</v>
      </c>
      <c r="K1759" s="51"/>
      <c r="L1759" s="51" t="b">
        <v>0</v>
      </c>
      <c r="M1759" s="3"/>
      <c r="N1759" s="3"/>
      <c r="O1759" s="3"/>
      <c r="P1759" s="3"/>
      <c r="Q1759" s="3" t="s">
        <v>125</v>
      </c>
      <c r="R1759" s="3"/>
      <c r="S1759" s="3"/>
      <c r="T1759" s="10" t="s">
        <v>125</v>
      </c>
      <c r="U1759" s="10" t="b">
        <v>0</v>
      </c>
      <c r="V1759" s="10" t="b">
        <v>0</v>
      </c>
      <c r="W1759" s="10"/>
      <c r="X1759" s="11"/>
      <c r="Y1759" s="26"/>
      <c r="Z1759" s="12"/>
      <c r="AA1759" s="51"/>
      <c r="AB1759" s="4"/>
      <c r="AC1759" t="str">
        <f t="shared" si="136"/>
        <v>NO</v>
      </c>
      <c r="AD1759" t="str">
        <f t="shared" si="137"/>
        <v>Material</v>
      </c>
      <c r="AE1759" t="str">
        <f t="shared" si="138"/>
        <v/>
      </c>
      <c r="AF1759" t="str">
        <f t="shared" si="139"/>
        <v>Material</v>
      </c>
    </row>
    <row r="1760" spans="1:32" x14ac:dyDescent="0.25">
      <c r="A1760" s="13" t="str">
        <f t="shared" si="135"/>
        <v>78581-51</v>
      </c>
      <c r="B1760" s="50">
        <v>78581</v>
      </c>
      <c r="C1760" s="51" t="s">
        <v>3034</v>
      </c>
      <c r="D1760" s="50">
        <v>51</v>
      </c>
      <c r="E1760" s="55">
        <v>1</v>
      </c>
      <c r="F1760" s="53" t="s">
        <v>0</v>
      </c>
      <c r="G1760" s="53">
        <v>43516</v>
      </c>
      <c r="H1760" s="52">
        <v>1</v>
      </c>
      <c r="I1760" s="52">
        <v>1</v>
      </c>
      <c r="J1760" s="51" t="s">
        <v>20</v>
      </c>
      <c r="K1760" s="51"/>
      <c r="L1760" s="51" t="b">
        <v>0</v>
      </c>
      <c r="M1760" s="13"/>
      <c r="N1760" s="13"/>
      <c r="O1760" s="13"/>
      <c r="P1760" s="13"/>
      <c r="Q1760" s="13" t="s">
        <v>125</v>
      </c>
      <c r="R1760" s="13"/>
      <c r="S1760" s="13"/>
      <c r="T1760" s="15" t="s">
        <v>125</v>
      </c>
      <c r="U1760" s="15" t="b">
        <v>0</v>
      </c>
      <c r="V1760" s="15" t="b">
        <v>0</v>
      </c>
      <c r="W1760" s="15"/>
      <c r="X1760" s="16"/>
      <c r="Y1760" s="24"/>
      <c r="Z1760" s="17"/>
      <c r="AA1760" s="51"/>
      <c r="AB1760" s="4"/>
      <c r="AC1760" t="str">
        <f t="shared" si="136"/>
        <v>NO</v>
      </c>
      <c r="AD1760" t="str">
        <f t="shared" si="137"/>
        <v>Material</v>
      </c>
      <c r="AE1760" t="str">
        <f t="shared" si="138"/>
        <v/>
      </c>
      <c r="AF1760" t="str">
        <f t="shared" si="139"/>
        <v>Material</v>
      </c>
    </row>
    <row r="1761" spans="1:32" x14ac:dyDescent="0.25">
      <c r="A1761" s="3" t="str">
        <f t="shared" si="135"/>
        <v>78581-52</v>
      </c>
      <c r="B1761" s="50">
        <v>78581</v>
      </c>
      <c r="C1761" s="51" t="s">
        <v>3034</v>
      </c>
      <c r="D1761" s="50">
        <v>52</v>
      </c>
      <c r="E1761" s="55">
        <v>1</v>
      </c>
      <c r="F1761" s="53" t="s">
        <v>0</v>
      </c>
      <c r="G1761" s="53">
        <v>43516</v>
      </c>
      <c r="H1761" s="52">
        <v>1</v>
      </c>
      <c r="I1761" s="52">
        <v>1</v>
      </c>
      <c r="J1761" s="51" t="s">
        <v>20</v>
      </c>
      <c r="K1761" s="51"/>
      <c r="L1761" s="51" t="b">
        <v>0</v>
      </c>
      <c r="M1761" s="3"/>
      <c r="N1761" s="3"/>
      <c r="O1761" s="3"/>
      <c r="P1761" s="3"/>
      <c r="Q1761" s="3" t="s">
        <v>125</v>
      </c>
      <c r="R1761" s="3"/>
      <c r="S1761" s="3"/>
      <c r="T1761" s="10" t="s">
        <v>125</v>
      </c>
      <c r="U1761" s="10" t="b">
        <v>0</v>
      </c>
      <c r="V1761" s="10" t="b">
        <v>0</v>
      </c>
      <c r="W1761" s="10"/>
      <c r="X1761" s="11"/>
      <c r="Y1761" s="26"/>
      <c r="Z1761" s="12"/>
      <c r="AA1761" s="51"/>
      <c r="AB1761" s="4"/>
      <c r="AC1761" t="str">
        <f t="shared" si="136"/>
        <v>NO</v>
      </c>
      <c r="AD1761" t="str">
        <f t="shared" si="137"/>
        <v>Material</v>
      </c>
      <c r="AE1761" t="str">
        <f t="shared" si="138"/>
        <v/>
      </c>
      <c r="AF1761" t="str">
        <f t="shared" si="139"/>
        <v>Material</v>
      </c>
    </row>
    <row r="1762" spans="1:32" x14ac:dyDescent="0.25">
      <c r="A1762" s="13" t="str">
        <f t="shared" si="135"/>
        <v>78581-53</v>
      </c>
      <c r="B1762" s="50">
        <v>78581</v>
      </c>
      <c r="C1762" s="51" t="s">
        <v>3034</v>
      </c>
      <c r="D1762" s="50">
        <v>53</v>
      </c>
      <c r="E1762" s="55">
        <v>1</v>
      </c>
      <c r="F1762" s="53" t="s">
        <v>0</v>
      </c>
      <c r="G1762" s="53">
        <v>43516</v>
      </c>
      <c r="H1762" s="52">
        <v>1</v>
      </c>
      <c r="I1762" s="52">
        <v>1</v>
      </c>
      <c r="J1762" s="51" t="s">
        <v>20</v>
      </c>
      <c r="K1762" s="51"/>
      <c r="L1762" s="51" t="b">
        <v>0</v>
      </c>
      <c r="M1762" s="13"/>
      <c r="N1762" s="13"/>
      <c r="O1762" s="13"/>
      <c r="P1762" s="13"/>
      <c r="Q1762" s="13" t="s">
        <v>125</v>
      </c>
      <c r="R1762" s="13"/>
      <c r="S1762" s="13"/>
      <c r="T1762" s="15" t="s">
        <v>125</v>
      </c>
      <c r="U1762" s="15" t="b">
        <v>0</v>
      </c>
      <c r="V1762" s="15" t="b">
        <v>0</v>
      </c>
      <c r="W1762" s="15"/>
      <c r="X1762" s="16"/>
      <c r="Y1762" s="24"/>
      <c r="Z1762" s="17"/>
      <c r="AA1762" s="51"/>
      <c r="AB1762" s="4"/>
      <c r="AC1762" t="str">
        <f t="shared" si="136"/>
        <v>NO</v>
      </c>
      <c r="AD1762" t="str">
        <f t="shared" si="137"/>
        <v>Material</v>
      </c>
      <c r="AE1762" t="str">
        <f t="shared" si="138"/>
        <v/>
      </c>
      <c r="AF1762" t="str">
        <f t="shared" si="139"/>
        <v>Material</v>
      </c>
    </row>
    <row r="1763" spans="1:32" x14ac:dyDescent="0.25">
      <c r="A1763" s="3" t="str">
        <f t="shared" si="135"/>
        <v>78581-54</v>
      </c>
      <c r="B1763" s="50">
        <v>78581</v>
      </c>
      <c r="C1763" s="51" t="s">
        <v>3034</v>
      </c>
      <c r="D1763" s="50">
        <v>54</v>
      </c>
      <c r="E1763" s="55">
        <v>1</v>
      </c>
      <c r="F1763" s="53" t="s">
        <v>0</v>
      </c>
      <c r="G1763" s="53">
        <v>43516</v>
      </c>
      <c r="H1763" s="52">
        <v>1</v>
      </c>
      <c r="I1763" s="52">
        <v>1</v>
      </c>
      <c r="J1763" s="51" t="s">
        <v>20</v>
      </c>
      <c r="K1763" s="51"/>
      <c r="L1763" s="51" t="b">
        <v>0</v>
      </c>
      <c r="M1763" s="3"/>
      <c r="N1763" s="3"/>
      <c r="O1763" s="3"/>
      <c r="P1763" s="3"/>
      <c r="Q1763" s="3" t="s">
        <v>125</v>
      </c>
      <c r="R1763" s="3"/>
      <c r="S1763" s="3"/>
      <c r="T1763" s="10" t="s">
        <v>125</v>
      </c>
      <c r="U1763" s="10" t="b">
        <v>0</v>
      </c>
      <c r="V1763" s="10" t="b">
        <v>0</v>
      </c>
      <c r="W1763" s="10"/>
      <c r="X1763" s="11"/>
      <c r="Y1763" s="26"/>
      <c r="Z1763" s="12"/>
      <c r="AA1763" s="51"/>
      <c r="AB1763" s="4"/>
      <c r="AC1763" t="str">
        <f t="shared" si="136"/>
        <v>NO</v>
      </c>
      <c r="AD1763" t="str">
        <f t="shared" si="137"/>
        <v>Material</v>
      </c>
      <c r="AE1763" t="str">
        <f t="shared" si="138"/>
        <v/>
      </c>
      <c r="AF1763" t="str">
        <f t="shared" si="139"/>
        <v>Material</v>
      </c>
    </row>
    <row r="1764" spans="1:32" x14ac:dyDescent="0.25">
      <c r="A1764" s="13" t="str">
        <f t="shared" si="135"/>
        <v>78581-55</v>
      </c>
      <c r="B1764" s="50">
        <v>78581</v>
      </c>
      <c r="C1764" s="51" t="s">
        <v>3034</v>
      </c>
      <c r="D1764" s="50">
        <v>55</v>
      </c>
      <c r="E1764" s="55">
        <v>1</v>
      </c>
      <c r="F1764" s="53" t="s">
        <v>0</v>
      </c>
      <c r="G1764" s="53">
        <v>43516</v>
      </c>
      <c r="H1764" s="52">
        <v>1</v>
      </c>
      <c r="I1764" s="52">
        <v>1</v>
      </c>
      <c r="J1764" s="51" t="s">
        <v>20</v>
      </c>
      <c r="K1764" s="51"/>
      <c r="L1764" s="51" t="b">
        <v>0</v>
      </c>
      <c r="M1764" s="13"/>
      <c r="N1764" s="13"/>
      <c r="O1764" s="13"/>
      <c r="P1764" s="13"/>
      <c r="Q1764" s="13" t="s">
        <v>125</v>
      </c>
      <c r="R1764" s="13"/>
      <c r="S1764" s="13"/>
      <c r="T1764" s="15" t="s">
        <v>125</v>
      </c>
      <c r="U1764" s="15" t="b">
        <v>0</v>
      </c>
      <c r="V1764" s="15" t="b">
        <v>0</v>
      </c>
      <c r="W1764" s="15"/>
      <c r="X1764" s="16"/>
      <c r="Y1764" s="24"/>
      <c r="Z1764" s="17"/>
      <c r="AA1764" s="51"/>
      <c r="AB1764" s="4"/>
      <c r="AC1764" t="str">
        <f t="shared" si="136"/>
        <v>NO</v>
      </c>
      <c r="AD1764" t="str">
        <f t="shared" si="137"/>
        <v>Material</v>
      </c>
      <c r="AE1764" t="str">
        <f t="shared" si="138"/>
        <v/>
      </c>
      <c r="AF1764" t="str">
        <f t="shared" si="139"/>
        <v>Material</v>
      </c>
    </row>
    <row r="1765" spans="1:32" x14ac:dyDescent="0.25">
      <c r="A1765" s="3" t="str">
        <f t="shared" si="135"/>
        <v>78581-56</v>
      </c>
      <c r="B1765" s="50">
        <v>78581</v>
      </c>
      <c r="C1765" s="51" t="s">
        <v>3034</v>
      </c>
      <c r="D1765" s="50">
        <v>56</v>
      </c>
      <c r="E1765" s="55">
        <v>1</v>
      </c>
      <c r="F1765" s="53" t="s">
        <v>0</v>
      </c>
      <c r="G1765" s="53">
        <v>43516</v>
      </c>
      <c r="H1765" s="52">
        <v>1</v>
      </c>
      <c r="I1765" s="52">
        <v>1</v>
      </c>
      <c r="J1765" s="51" t="s">
        <v>20</v>
      </c>
      <c r="K1765" s="51"/>
      <c r="L1765" s="51" t="b">
        <v>0</v>
      </c>
      <c r="M1765" s="3"/>
      <c r="N1765" s="3"/>
      <c r="O1765" s="3"/>
      <c r="P1765" s="3"/>
      <c r="Q1765" s="3" t="s">
        <v>125</v>
      </c>
      <c r="R1765" s="3"/>
      <c r="S1765" s="3"/>
      <c r="T1765" s="10" t="s">
        <v>125</v>
      </c>
      <c r="U1765" s="10" t="b">
        <v>0</v>
      </c>
      <c r="V1765" s="10" t="b">
        <v>0</v>
      </c>
      <c r="W1765" s="10"/>
      <c r="X1765" s="11"/>
      <c r="Y1765" s="26"/>
      <c r="Z1765" s="12"/>
      <c r="AA1765" s="51"/>
      <c r="AB1765" s="4"/>
      <c r="AC1765" t="str">
        <f t="shared" si="136"/>
        <v>NO</v>
      </c>
      <c r="AD1765" t="str">
        <f t="shared" si="137"/>
        <v>Material</v>
      </c>
      <c r="AE1765" t="str">
        <f t="shared" si="138"/>
        <v/>
      </c>
      <c r="AF1765" t="str">
        <f t="shared" si="139"/>
        <v>Material</v>
      </c>
    </row>
    <row r="1766" spans="1:32" x14ac:dyDescent="0.25">
      <c r="A1766" s="13" t="str">
        <f t="shared" si="135"/>
        <v>78581-57</v>
      </c>
      <c r="B1766" s="50">
        <v>78581</v>
      </c>
      <c r="C1766" s="51" t="s">
        <v>3034</v>
      </c>
      <c r="D1766" s="50">
        <v>57</v>
      </c>
      <c r="E1766" s="55">
        <v>1</v>
      </c>
      <c r="F1766" s="53" t="s">
        <v>0</v>
      </c>
      <c r="G1766" s="53">
        <v>43516</v>
      </c>
      <c r="H1766" s="52">
        <v>1</v>
      </c>
      <c r="I1766" s="52">
        <v>1</v>
      </c>
      <c r="J1766" s="51" t="s">
        <v>20</v>
      </c>
      <c r="K1766" s="51"/>
      <c r="L1766" s="51" t="b">
        <v>0</v>
      </c>
      <c r="M1766" s="13"/>
      <c r="N1766" s="13"/>
      <c r="O1766" s="13"/>
      <c r="P1766" s="13"/>
      <c r="Q1766" s="13" t="s">
        <v>125</v>
      </c>
      <c r="R1766" s="13"/>
      <c r="S1766" s="13"/>
      <c r="T1766" s="15" t="s">
        <v>125</v>
      </c>
      <c r="U1766" s="15" t="b">
        <v>0</v>
      </c>
      <c r="V1766" s="15" t="b">
        <v>0</v>
      </c>
      <c r="W1766" s="23"/>
      <c r="X1766" s="16"/>
      <c r="Y1766" s="24"/>
      <c r="Z1766" s="17"/>
      <c r="AA1766" s="51"/>
      <c r="AB1766" s="4"/>
      <c r="AC1766" t="str">
        <f t="shared" si="136"/>
        <v>NO</v>
      </c>
      <c r="AD1766" t="str">
        <f t="shared" si="137"/>
        <v>Material</v>
      </c>
      <c r="AE1766" t="str">
        <f t="shared" si="138"/>
        <v/>
      </c>
      <c r="AF1766" t="str">
        <f t="shared" si="139"/>
        <v>Material</v>
      </c>
    </row>
    <row r="1767" spans="1:32" x14ac:dyDescent="0.25">
      <c r="A1767" s="3" t="str">
        <f t="shared" si="135"/>
        <v>78581-58</v>
      </c>
      <c r="B1767" s="50">
        <v>78581</v>
      </c>
      <c r="C1767" s="51" t="s">
        <v>3034</v>
      </c>
      <c r="D1767" s="50">
        <v>58</v>
      </c>
      <c r="E1767" s="55">
        <v>1</v>
      </c>
      <c r="F1767" s="53" t="s">
        <v>0</v>
      </c>
      <c r="G1767" s="53">
        <v>43516</v>
      </c>
      <c r="H1767" s="52">
        <v>1</v>
      </c>
      <c r="I1767" s="52">
        <v>1</v>
      </c>
      <c r="J1767" s="51" t="s">
        <v>20</v>
      </c>
      <c r="K1767" s="51"/>
      <c r="L1767" s="51" t="b">
        <v>0</v>
      </c>
      <c r="M1767" s="3"/>
      <c r="N1767" s="3"/>
      <c r="O1767" s="3"/>
      <c r="P1767" s="3"/>
      <c r="Q1767" s="3" t="s">
        <v>125</v>
      </c>
      <c r="R1767" s="3"/>
      <c r="S1767" s="3"/>
      <c r="T1767" s="10" t="s">
        <v>125</v>
      </c>
      <c r="U1767" s="10" t="b">
        <v>0</v>
      </c>
      <c r="V1767" s="10" t="b">
        <v>0</v>
      </c>
      <c r="W1767" s="10"/>
      <c r="X1767" s="11"/>
      <c r="Y1767" s="26"/>
      <c r="Z1767" s="12"/>
      <c r="AA1767" s="51"/>
      <c r="AB1767" s="4"/>
      <c r="AC1767" t="str">
        <f t="shared" si="136"/>
        <v>NO</v>
      </c>
      <c r="AD1767" t="str">
        <f t="shared" si="137"/>
        <v>Material</v>
      </c>
      <c r="AE1767" t="str">
        <f t="shared" si="138"/>
        <v/>
      </c>
      <c r="AF1767" t="str">
        <f t="shared" si="139"/>
        <v>Material</v>
      </c>
    </row>
    <row r="1768" spans="1:32" x14ac:dyDescent="0.25">
      <c r="A1768" s="13" t="str">
        <f t="shared" si="135"/>
        <v>78581-59</v>
      </c>
      <c r="B1768" s="50">
        <v>78581</v>
      </c>
      <c r="C1768" s="51" t="s">
        <v>3034</v>
      </c>
      <c r="D1768" s="50">
        <v>59</v>
      </c>
      <c r="E1768" s="55">
        <v>1</v>
      </c>
      <c r="F1768" s="53" t="s">
        <v>0</v>
      </c>
      <c r="G1768" s="53">
        <v>43516</v>
      </c>
      <c r="H1768" s="52">
        <v>1</v>
      </c>
      <c r="I1768" s="52">
        <v>1</v>
      </c>
      <c r="J1768" s="51" t="s">
        <v>20</v>
      </c>
      <c r="K1768" s="51"/>
      <c r="L1768" s="51" t="b">
        <v>0</v>
      </c>
      <c r="M1768" s="13"/>
      <c r="N1768" s="13"/>
      <c r="O1768" s="13"/>
      <c r="P1768" s="13"/>
      <c r="Q1768" s="13" t="s">
        <v>125</v>
      </c>
      <c r="R1768" s="13"/>
      <c r="S1768" s="13"/>
      <c r="T1768" s="15" t="s">
        <v>125</v>
      </c>
      <c r="U1768" s="15" t="b">
        <v>0</v>
      </c>
      <c r="V1768" s="15" t="b">
        <v>0</v>
      </c>
      <c r="W1768" s="15"/>
      <c r="X1768" s="16"/>
      <c r="Y1768" s="24"/>
      <c r="Z1768" s="17"/>
      <c r="AA1768" s="51"/>
      <c r="AB1768" s="4"/>
      <c r="AC1768" t="str">
        <f t="shared" si="136"/>
        <v>NO</v>
      </c>
      <c r="AD1768" t="str">
        <f t="shared" si="137"/>
        <v>Material</v>
      </c>
      <c r="AE1768" t="str">
        <f t="shared" si="138"/>
        <v/>
      </c>
      <c r="AF1768" t="str">
        <f t="shared" si="139"/>
        <v>Material</v>
      </c>
    </row>
    <row r="1769" spans="1:32" x14ac:dyDescent="0.25">
      <c r="A1769" s="3" t="str">
        <f t="shared" si="135"/>
        <v>78581-60</v>
      </c>
      <c r="B1769" s="50">
        <v>78581</v>
      </c>
      <c r="C1769" s="51" t="s">
        <v>3034</v>
      </c>
      <c r="D1769" s="50">
        <v>60</v>
      </c>
      <c r="E1769" s="55">
        <v>1</v>
      </c>
      <c r="F1769" s="53" t="s">
        <v>0</v>
      </c>
      <c r="G1769" s="53">
        <v>43516</v>
      </c>
      <c r="H1769" s="52">
        <v>1</v>
      </c>
      <c r="I1769" s="52">
        <v>1</v>
      </c>
      <c r="J1769" s="51" t="s">
        <v>20</v>
      </c>
      <c r="K1769" s="51"/>
      <c r="L1769" s="51" t="b">
        <v>0</v>
      </c>
      <c r="M1769" s="3"/>
      <c r="N1769" s="3"/>
      <c r="O1769" s="3"/>
      <c r="P1769" s="3"/>
      <c r="Q1769" s="3" t="s">
        <v>125</v>
      </c>
      <c r="R1769" s="3"/>
      <c r="S1769" s="3"/>
      <c r="T1769" s="10" t="s">
        <v>125</v>
      </c>
      <c r="U1769" s="10" t="b">
        <v>0</v>
      </c>
      <c r="V1769" s="10" t="b">
        <v>0</v>
      </c>
      <c r="W1769" s="10"/>
      <c r="X1769" s="11"/>
      <c r="Y1769" s="26"/>
      <c r="Z1769" s="12"/>
      <c r="AA1769" s="51"/>
      <c r="AB1769" s="4"/>
      <c r="AC1769" t="str">
        <f t="shared" si="136"/>
        <v>NO</v>
      </c>
      <c r="AD1769" t="str">
        <f t="shared" si="137"/>
        <v>Material</v>
      </c>
      <c r="AE1769" t="str">
        <f t="shared" si="138"/>
        <v/>
      </c>
      <c r="AF1769" t="str">
        <f t="shared" si="139"/>
        <v>Material</v>
      </c>
    </row>
    <row r="1770" spans="1:32" x14ac:dyDescent="0.25">
      <c r="A1770" s="13" t="str">
        <f t="shared" si="135"/>
        <v>78581-6</v>
      </c>
      <c r="B1770" s="50">
        <v>78581</v>
      </c>
      <c r="C1770" s="51" t="s">
        <v>3412</v>
      </c>
      <c r="D1770" s="50">
        <v>6</v>
      </c>
      <c r="E1770" s="55">
        <v>1</v>
      </c>
      <c r="F1770" s="53" t="s">
        <v>0</v>
      </c>
      <c r="G1770" s="53">
        <v>43516</v>
      </c>
      <c r="H1770" s="52">
        <v>1</v>
      </c>
      <c r="I1770" s="52">
        <v>1</v>
      </c>
      <c r="J1770" s="51" t="s">
        <v>20</v>
      </c>
      <c r="K1770" s="51"/>
      <c r="L1770" s="51" t="b">
        <v>0</v>
      </c>
      <c r="M1770" s="13"/>
      <c r="N1770" s="13"/>
      <c r="O1770" s="13"/>
      <c r="P1770" s="13"/>
      <c r="Q1770" s="13" t="s">
        <v>125</v>
      </c>
      <c r="R1770" s="13"/>
      <c r="S1770" s="13"/>
      <c r="T1770" s="15" t="s">
        <v>125</v>
      </c>
      <c r="U1770" s="15" t="b">
        <v>0</v>
      </c>
      <c r="V1770" s="15" t="b">
        <v>0</v>
      </c>
      <c r="W1770" s="15"/>
      <c r="X1770" s="16"/>
      <c r="Y1770" s="24"/>
      <c r="Z1770" s="17"/>
      <c r="AA1770" s="51"/>
      <c r="AB1770" s="4"/>
      <c r="AC1770" t="str">
        <f t="shared" si="136"/>
        <v>NO</v>
      </c>
      <c r="AD1770" t="str">
        <f t="shared" si="137"/>
        <v>Material</v>
      </c>
      <c r="AE1770" t="str">
        <f t="shared" si="138"/>
        <v/>
      </c>
      <c r="AF1770" t="str">
        <f t="shared" si="139"/>
        <v>Material</v>
      </c>
    </row>
    <row r="1771" spans="1:32" x14ac:dyDescent="0.25">
      <c r="A1771" s="3" t="str">
        <f t="shared" si="135"/>
        <v>78581-61</v>
      </c>
      <c r="B1771" s="50">
        <v>78581</v>
      </c>
      <c r="C1771" s="51" t="s">
        <v>3413</v>
      </c>
      <c r="D1771" s="50">
        <v>61</v>
      </c>
      <c r="E1771" s="55">
        <v>1</v>
      </c>
      <c r="F1771" s="53" t="s">
        <v>0</v>
      </c>
      <c r="G1771" s="53">
        <v>43516</v>
      </c>
      <c r="H1771" s="52">
        <v>1</v>
      </c>
      <c r="I1771" s="52">
        <v>1</v>
      </c>
      <c r="J1771" s="51" t="s">
        <v>20</v>
      </c>
      <c r="K1771" s="51"/>
      <c r="L1771" s="51" t="b">
        <v>0</v>
      </c>
      <c r="M1771" s="3"/>
      <c r="N1771" s="3"/>
      <c r="O1771" s="3"/>
      <c r="P1771" s="3"/>
      <c r="Q1771" s="3" t="s">
        <v>125</v>
      </c>
      <c r="R1771" s="3"/>
      <c r="S1771" s="3"/>
      <c r="T1771" s="10" t="s">
        <v>125</v>
      </c>
      <c r="U1771" s="10" t="b">
        <v>0</v>
      </c>
      <c r="V1771" s="10" t="b">
        <v>0</v>
      </c>
      <c r="W1771" s="10"/>
      <c r="X1771" s="11"/>
      <c r="Y1771" s="26"/>
      <c r="Z1771" s="12"/>
      <c r="AA1771" s="51"/>
      <c r="AB1771" s="4"/>
      <c r="AC1771" t="str">
        <f t="shared" si="136"/>
        <v>NO</v>
      </c>
      <c r="AD1771" t="str">
        <f t="shared" si="137"/>
        <v>Material</v>
      </c>
      <c r="AE1771" t="str">
        <f t="shared" si="138"/>
        <v/>
      </c>
      <c r="AF1771" t="str">
        <f t="shared" si="139"/>
        <v>Material</v>
      </c>
    </row>
    <row r="1772" spans="1:32" x14ac:dyDescent="0.25">
      <c r="A1772" s="13" t="str">
        <f t="shared" si="135"/>
        <v>78581-62</v>
      </c>
      <c r="B1772" s="50">
        <v>78581</v>
      </c>
      <c r="C1772" s="51" t="s">
        <v>3414</v>
      </c>
      <c r="D1772" s="50">
        <v>62</v>
      </c>
      <c r="E1772" s="55">
        <v>1</v>
      </c>
      <c r="F1772" s="53" t="s">
        <v>0</v>
      </c>
      <c r="G1772" s="53">
        <v>43516</v>
      </c>
      <c r="H1772" s="52">
        <v>1</v>
      </c>
      <c r="I1772" s="52">
        <v>1</v>
      </c>
      <c r="J1772" s="51" t="s">
        <v>20</v>
      </c>
      <c r="K1772" s="51"/>
      <c r="L1772" s="51" t="b">
        <v>0</v>
      </c>
      <c r="M1772" s="13"/>
      <c r="N1772" s="13"/>
      <c r="O1772" s="13"/>
      <c r="P1772" s="13"/>
      <c r="Q1772" s="13" t="s">
        <v>125</v>
      </c>
      <c r="R1772" s="13"/>
      <c r="S1772" s="13"/>
      <c r="T1772" s="15" t="s">
        <v>125</v>
      </c>
      <c r="U1772" s="15" t="b">
        <v>0</v>
      </c>
      <c r="V1772" s="15" t="b">
        <v>0</v>
      </c>
      <c r="W1772" s="15"/>
      <c r="X1772" s="16"/>
      <c r="Y1772" s="24"/>
      <c r="Z1772" s="17"/>
      <c r="AA1772" s="51"/>
      <c r="AB1772" s="4"/>
      <c r="AC1772" t="str">
        <f t="shared" si="136"/>
        <v>NO</v>
      </c>
      <c r="AD1772" t="str">
        <f t="shared" si="137"/>
        <v>Material</v>
      </c>
      <c r="AE1772" t="str">
        <f t="shared" si="138"/>
        <v/>
      </c>
      <c r="AF1772" t="str">
        <f t="shared" si="139"/>
        <v>Material</v>
      </c>
    </row>
    <row r="1773" spans="1:32" x14ac:dyDescent="0.25">
      <c r="A1773" s="3" t="str">
        <f t="shared" si="135"/>
        <v>78581-63</v>
      </c>
      <c r="B1773" s="50">
        <v>78581</v>
      </c>
      <c r="C1773" s="51" t="s">
        <v>3415</v>
      </c>
      <c r="D1773" s="50">
        <v>63</v>
      </c>
      <c r="E1773" s="55">
        <v>1</v>
      </c>
      <c r="F1773" s="53" t="s">
        <v>0</v>
      </c>
      <c r="G1773" s="53">
        <v>43516</v>
      </c>
      <c r="H1773" s="52">
        <v>1</v>
      </c>
      <c r="I1773" s="52">
        <v>1</v>
      </c>
      <c r="J1773" s="51" t="s">
        <v>20</v>
      </c>
      <c r="K1773" s="51"/>
      <c r="L1773" s="51" t="b">
        <v>0</v>
      </c>
      <c r="M1773" s="3"/>
      <c r="N1773" s="3"/>
      <c r="O1773" s="3"/>
      <c r="P1773" s="3"/>
      <c r="Q1773" s="3" t="s">
        <v>125</v>
      </c>
      <c r="R1773" s="3"/>
      <c r="S1773" s="3"/>
      <c r="T1773" s="10" t="s">
        <v>125</v>
      </c>
      <c r="U1773" s="10" t="b">
        <v>0</v>
      </c>
      <c r="V1773" s="10" t="b">
        <v>0</v>
      </c>
      <c r="W1773" s="10"/>
      <c r="X1773" s="11"/>
      <c r="Y1773" s="26"/>
      <c r="Z1773" s="12"/>
      <c r="AA1773" s="51"/>
      <c r="AB1773" s="4"/>
      <c r="AC1773" t="str">
        <f t="shared" si="136"/>
        <v>NO</v>
      </c>
      <c r="AD1773" t="str">
        <f t="shared" si="137"/>
        <v>Material</v>
      </c>
      <c r="AE1773" t="str">
        <f t="shared" si="138"/>
        <v/>
      </c>
      <c r="AF1773" t="str">
        <f t="shared" si="139"/>
        <v>Material</v>
      </c>
    </row>
    <row r="1774" spans="1:32" x14ac:dyDescent="0.25">
      <c r="A1774" s="13" t="str">
        <f t="shared" si="135"/>
        <v>78581-64</v>
      </c>
      <c r="B1774" s="50">
        <v>78581</v>
      </c>
      <c r="C1774" s="51" t="s">
        <v>3383</v>
      </c>
      <c r="D1774" s="50">
        <v>64</v>
      </c>
      <c r="E1774" s="55">
        <v>1</v>
      </c>
      <c r="F1774" s="53" t="s">
        <v>0</v>
      </c>
      <c r="G1774" s="53">
        <v>43516</v>
      </c>
      <c r="H1774" s="52">
        <v>2</v>
      </c>
      <c r="I1774" s="52">
        <v>1</v>
      </c>
      <c r="J1774" s="51" t="s">
        <v>20</v>
      </c>
      <c r="K1774" s="51"/>
      <c r="L1774" s="51" t="b">
        <v>0</v>
      </c>
      <c r="M1774" s="13"/>
      <c r="N1774" s="13"/>
      <c r="O1774" s="13"/>
      <c r="P1774" s="13"/>
      <c r="Q1774" s="13"/>
      <c r="R1774" s="13"/>
      <c r="S1774" s="13"/>
      <c r="T1774" s="15" t="s">
        <v>125</v>
      </c>
      <c r="U1774" s="15" t="b">
        <v>0</v>
      </c>
      <c r="V1774" s="15" t="b">
        <v>0</v>
      </c>
      <c r="W1774" s="15"/>
      <c r="X1774" s="16"/>
      <c r="Y1774" s="17"/>
      <c r="Z1774" s="17"/>
      <c r="AA1774" s="51"/>
      <c r="AB1774" s="4"/>
      <c r="AC1774" t="str">
        <f t="shared" si="136"/>
        <v>NO</v>
      </c>
      <c r="AD1774" t="str">
        <f t="shared" si="137"/>
        <v>Material</v>
      </c>
      <c r="AE1774" t="str">
        <f t="shared" si="138"/>
        <v>+Cartridge</v>
      </c>
      <c r="AF1774" t="str">
        <f t="shared" si="139"/>
        <v>Material+Cartridge</v>
      </c>
    </row>
    <row r="1775" spans="1:32" x14ac:dyDescent="0.25">
      <c r="A1775" s="3" t="str">
        <f t="shared" si="135"/>
        <v>78581-65</v>
      </c>
      <c r="B1775" s="50">
        <v>78581</v>
      </c>
      <c r="C1775" s="51" t="s">
        <v>3416</v>
      </c>
      <c r="D1775" s="50">
        <v>65</v>
      </c>
      <c r="E1775" s="55">
        <v>1</v>
      </c>
      <c r="F1775" s="53" t="s">
        <v>0</v>
      </c>
      <c r="G1775" s="53">
        <v>43516</v>
      </c>
      <c r="H1775" s="52">
        <v>1</v>
      </c>
      <c r="I1775" s="52">
        <v>1</v>
      </c>
      <c r="J1775" s="51" t="s">
        <v>20</v>
      </c>
      <c r="K1775" s="51"/>
      <c r="L1775" s="51" t="b">
        <v>0</v>
      </c>
      <c r="M1775" s="3"/>
      <c r="N1775" s="3"/>
      <c r="O1775" s="3"/>
      <c r="P1775" s="3"/>
      <c r="Q1775" s="3"/>
      <c r="R1775" s="3"/>
      <c r="S1775" s="3"/>
      <c r="T1775" s="10" t="s">
        <v>125</v>
      </c>
      <c r="U1775" s="10" t="b">
        <v>0</v>
      </c>
      <c r="V1775" s="10" t="b">
        <v>0</v>
      </c>
      <c r="W1775" s="10"/>
      <c r="X1775" s="11"/>
      <c r="Y1775" s="26"/>
      <c r="Z1775" s="12"/>
      <c r="AA1775" s="51"/>
      <c r="AB1775" s="4"/>
      <c r="AC1775" t="str">
        <f t="shared" si="136"/>
        <v>NO</v>
      </c>
      <c r="AD1775" t="str">
        <f t="shared" si="137"/>
        <v>Material</v>
      </c>
      <c r="AE1775" t="str">
        <f t="shared" si="138"/>
        <v>+Cartridge</v>
      </c>
      <c r="AF1775" t="str">
        <f t="shared" si="139"/>
        <v>Material+Cartridge</v>
      </c>
    </row>
    <row r="1776" spans="1:32" x14ac:dyDescent="0.25">
      <c r="A1776" s="13" t="str">
        <f t="shared" si="135"/>
        <v>78581-66</v>
      </c>
      <c r="B1776" s="50">
        <v>78581</v>
      </c>
      <c r="C1776" s="51" t="s">
        <v>3416</v>
      </c>
      <c r="D1776" s="50">
        <v>66</v>
      </c>
      <c r="E1776" s="55">
        <v>1</v>
      </c>
      <c r="F1776" s="53" t="s">
        <v>0</v>
      </c>
      <c r="G1776" s="53">
        <v>43516</v>
      </c>
      <c r="H1776" s="52">
        <v>1</v>
      </c>
      <c r="I1776" s="52">
        <v>1</v>
      </c>
      <c r="J1776" s="51" t="s">
        <v>20</v>
      </c>
      <c r="K1776" s="51"/>
      <c r="L1776" s="51" t="b">
        <v>0</v>
      </c>
      <c r="M1776" s="13"/>
      <c r="N1776" s="13"/>
      <c r="O1776" s="13"/>
      <c r="P1776" s="13"/>
      <c r="Q1776" s="13"/>
      <c r="R1776" s="13"/>
      <c r="S1776" s="13"/>
      <c r="T1776" s="15" t="s">
        <v>125</v>
      </c>
      <c r="U1776" s="15" t="b">
        <v>0</v>
      </c>
      <c r="V1776" s="15" t="b">
        <v>0</v>
      </c>
      <c r="W1776" s="15"/>
      <c r="X1776" s="16"/>
      <c r="Y1776" s="24"/>
      <c r="Z1776" s="17"/>
      <c r="AA1776" s="51"/>
      <c r="AB1776" s="4"/>
      <c r="AC1776" t="str">
        <f t="shared" si="136"/>
        <v>NO</v>
      </c>
      <c r="AD1776" t="str">
        <f t="shared" si="137"/>
        <v>Material</v>
      </c>
      <c r="AE1776" t="str">
        <f t="shared" si="138"/>
        <v>+Cartridge</v>
      </c>
      <c r="AF1776" t="str">
        <f t="shared" si="139"/>
        <v>Material+Cartridge</v>
      </c>
    </row>
    <row r="1777" spans="1:32" x14ac:dyDescent="0.25">
      <c r="A1777" s="3" t="str">
        <f t="shared" si="135"/>
        <v>78581-67</v>
      </c>
      <c r="B1777" s="50">
        <v>78581</v>
      </c>
      <c r="C1777" s="51" t="s">
        <v>148</v>
      </c>
      <c r="D1777" s="50">
        <v>67</v>
      </c>
      <c r="E1777" s="55">
        <v>1</v>
      </c>
      <c r="F1777" s="53" t="s">
        <v>0</v>
      </c>
      <c r="G1777" s="53">
        <v>43517</v>
      </c>
      <c r="H1777" s="52">
        <v>1</v>
      </c>
      <c r="I1777" s="52">
        <v>1</v>
      </c>
      <c r="J1777" s="51" t="s">
        <v>27</v>
      </c>
      <c r="K1777" s="51"/>
      <c r="L1777" s="51" t="b">
        <v>0</v>
      </c>
      <c r="M1777" s="3"/>
      <c r="N1777" s="3"/>
      <c r="O1777" s="3"/>
      <c r="P1777" s="3"/>
      <c r="Q1777" s="3"/>
      <c r="R1777" s="3"/>
      <c r="S1777" s="3"/>
      <c r="T1777" s="10" t="s">
        <v>130</v>
      </c>
      <c r="U1777" s="10" t="b">
        <v>0</v>
      </c>
      <c r="V1777" s="10" t="b">
        <v>0</v>
      </c>
      <c r="W1777" s="10"/>
      <c r="X1777" s="11"/>
      <c r="Y1777" s="26"/>
      <c r="Z1777" s="12"/>
      <c r="AA1777" s="51"/>
      <c r="AB1777" s="4"/>
      <c r="AC1777" t="str">
        <f t="shared" si="136"/>
        <v>NO</v>
      </c>
      <c r="AD1777" t="str">
        <f t="shared" si="137"/>
        <v>Material</v>
      </c>
      <c r="AE1777" t="str">
        <f t="shared" si="138"/>
        <v>+Cartridge</v>
      </c>
      <c r="AF1777" t="str">
        <f t="shared" si="139"/>
        <v>Material+Cartridge</v>
      </c>
    </row>
    <row r="1778" spans="1:32" x14ac:dyDescent="0.25">
      <c r="A1778" s="13" t="str">
        <f t="shared" si="135"/>
        <v>78581-68</v>
      </c>
      <c r="B1778" s="50">
        <v>78581</v>
      </c>
      <c r="C1778" s="51" t="s">
        <v>155</v>
      </c>
      <c r="D1778" s="50">
        <v>68</v>
      </c>
      <c r="E1778" s="55">
        <v>1</v>
      </c>
      <c r="F1778" s="53" t="s">
        <v>0</v>
      </c>
      <c r="G1778" s="53">
        <v>43517</v>
      </c>
      <c r="H1778" s="52">
        <v>1</v>
      </c>
      <c r="I1778" s="52">
        <v>1</v>
      </c>
      <c r="J1778" s="51" t="s">
        <v>27</v>
      </c>
      <c r="K1778" s="51"/>
      <c r="L1778" s="51" t="b">
        <v>0</v>
      </c>
      <c r="M1778" s="13"/>
      <c r="N1778" s="13"/>
      <c r="O1778" s="13"/>
      <c r="P1778" s="13"/>
      <c r="Q1778" s="13"/>
      <c r="R1778" s="13"/>
      <c r="S1778" s="13"/>
      <c r="T1778" s="15" t="s">
        <v>130</v>
      </c>
      <c r="U1778" s="15" t="b">
        <v>0</v>
      </c>
      <c r="V1778" s="15" t="b">
        <v>0</v>
      </c>
      <c r="W1778" s="15"/>
      <c r="X1778" s="16"/>
      <c r="Y1778" s="24"/>
      <c r="Z1778" s="17"/>
      <c r="AA1778" s="51"/>
      <c r="AB1778" s="4"/>
      <c r="AC1778" t="str">
        <f t="shared" si="136"/>
        <v>NO</v>
      </c>
      <c r="AD1778" t="str">
        <f t="shared" si="137"/>
        <v>Material</v>
      </c>
      <c r="AE1778" t="str">
        <f t="shared" si="138"/>
        <v>+Cartridge</v>
      </c>
      <c r="AF1778" t="str">
        <f t="shared" si="139"/>
        <v>Material+Cartridge</v>
      </c>
    </row>
    <row r="1779" spans="1:32" x14ac:dyDescent="0.25">
      <c r="A1779" s="3" t="str">
        <f t="shared" si="135"/>
        <v>78581-69</v>
      </c>
      <c r="B1779" s="50">
        <v>78581</v>
      </c>
      <c r="C1779" s="51" t="s">
        <v>155</v>
      </c>
      <c r="D1779" s="50">
        <v>69</v>
      </c>
      <c r="E1779" s="55">
        <v>1</v>
      </c>
      <c r="F1779" s="53" t="s">
        <v>0</v>
      </c>
      <c r="G1779" s="53">
        <v>43517</v>
      </c>
      <c r="H1779" s="52">
        <v>1</v>
      </c>
      <c r="I1779" s="52">
        <v>1</v>
      </c>
      <c r="J1779" s="51" t="s">
        <v>27</v>
      </c>
      <c r="K1779" s="51"/>
      <c r="L1779" s="51" t="b">
        <v>0</v>
      </c>
      <c r="M1779" s="3"/>
      <c r="N1779" s="3"/>
      <c r="O1779" s="3"/>
      <c r="P1779" s="3"/>
      <c r="Q1779" s="3"/>
      <c r="R1779" s="3"/>
      <c r="S1779" s="3"/>
      <c r="T1779" s="10" t="s">
        <v>130</v>
      </c>
      <c r="U1779" s="10" t="b">
        <v>0</v>
      </c>
      <c r="V1779" s="10" t="b">
        <v>0</v>
      </c>
      <c r="W1779" s="10"/>
      <c r="X1779" s="11"/>
      <c r="Y1779" s="12"/>
      <c r="Z1779" s="12"/>
      <c r="AA1779" s="51"/>
      <c r="AB1779" s="4"/>
      <c r="AC1779" t="str">
        <f t="shared" si="136"/>
        <v>NO</v>
      </c>
      <c r="AD1779" t="str">
        <f t="shared" si="137"/>
        <v>Material</v>
      </c>
      <c r="AE1779" t="str">
        <f t="shared" si="138"/>
        <v>+Cartridge</v>
      </c>
      <c r="AF1779" t="str">
        <f t="shared" si="139"/>
        <v>Material+Cartridge</v>
      </c>
    </row>
    <row r="1780" spans="1:32" x14ac:dyDescent="0.25">
      <c r="A1780" s="13" t="str">
        <f t="shared" si="135"/>
        <v>78581-70</v>
      </c>
      <c r="B1780" s="50">
        <v>78581</v>
      </c>
      <c r="C1780" s="51" t="s">
        <v>396</v>
      </c>
      <c r="D1780" s="50">
        <v>70</v>
      </c>
      <c r="E1780" s="55">
        <v>1</v>
      </c>
      <c r="F1780" s="53" t="s">
        <v>0</v>
      </c>
      <c r="G1780" s="53">
        <v>43517</v>
      </c>
      <c r="H1780" s="52">
        <v>2</v>
      </c>
      <c r="I1780" s="52">
        <v>1</v>
      </c>
      <c r="J1780" s="51" t="s">
        <v>27</v>
      </c>
      <c r="K1780" s="51"/>
      <c r="L1780" s="51" t="b">
        <v>0</v>
      </c>
      <c r="M1780" s="13"/>
      <c r="N1780" s="13"/>
      <c r="O1780" s="13"/>
      <c r="P1780" s="13"/>
      <c r="Q1780" s="13"/>
      <c r="R1780" s="13"/>
      <c r="S1780" s="13"/>
      <c r="T1780" s="15" t="s">
        <v>130</v>
      </c>
      <c r="U1780" s="15" t="b">
        <v>0</v>
      </c>
      <c r="V1780" s="15" t="b">
        <v>0</v>
      </c>
      <c r="W1780" s="15"/>
      <c r="X1780" s="16"/>
      <c r="Y1780" s="24"/>
      <c r="Z1780" s="17"/>
      <c r="AA1780" s="51"/>
      <c r="AB1780" s="4"/>
      <c r="AC1780" t="str">
        <f t="shared" si="136"/>
        <v>NO</v>
      </c>
      <c r="AD1780" t="str">
        <f t="shared" si="137"/>
        <v>Material</v>
      </c>
      <c r="AE1780" t="str">
        <f t="shared" si="138"/>
        <v>+Cartridge</v>
      </c>
      <c r="AF1780" t="str">
        <f t="shared" si="139"/>
        <v>Material+Cartridge</v>
      </c>
    </row>
    <row r="1781" spans="1:32" x14ac:dyDescent="0.25">
      <c r="A1781" s="3" t="str">
        <f t="shared" si="135"/>
        <v>78581-7</v>
      </c>
      <c r="B1781" s="50">
        <v>78581</v>
      </c>
      <c r="C1781" s="51" t="s">
        <v>3417</v>
      </c>
      <c r="D1781" s="50">
        <v>7</v>
      </c>
      <c r="E1781" s="55">
        <v>1</v>
      </c>
      <c r="F1781" s="53" t="s">
        <v>0</v>
      </c>
      <c r="G1781" s="53">
        <v>43516</v>
      </c>
      <c r="H1781" s="52">
        <v>1</v>
      </c>
      <c r="I1781" s="52">
        <v>1</v>
      </c>
      <c r="J1781" s="51" t="s">
        <v>20</v>
      </c>
      <c r="K1781" s="51"/>
      <c r="L1781" s="51" t="b">
        <v>0</v>
      </c>
      <c r="M1781" s="3"/>
      <c r="N1781" s="3"/>
      <c r="O1781" s="3"/>
      <c r="P1781" s="3"/>
      <c r="Q1781" s="3" t="s">
        <v>125</v>
      </c>
      <c r="R1781" s="3"/>
      <c r="S1781" s="3"/>
      <c r="T1781" s="10" t="s">
        <v>125</v>
      </c>
      <c r="U1781" s="10" t="b">
        <v>0</v>
      </c>
      <c r="V1781" s="10" t="b">
        <v>0</v>
      </c>
      <c r="W1781" s="10"/>
      <c r="X1781" s="11"/>
      <c r="Y1781" s="12"/>
      <c r="Z1781" s="12"/>
      <c r="AA1781" s="51"/>
      <c r="AB1781" s="4"/>
      <c r="AC1781" t="str">
        <f t="shared" si="136"/>
        <v>NO</v>
      </c>
      <c r="AD1781" t="str">
        <f t="shared" si="137"/>
        <v>Material</v>
      </c>
      <c r="AE1781" t="str">
        <f t="shared" si="138"/>
        <v/>
      </c>
      <c r="AF1781" t="str">
        <f t="shared" si="139"/>
        <v>Material</v>
      </c>
    </row>
    <row r="1782" spans="1:32" x14ac:dyDescent="0.25">
      <c r="A1782" s="13" t="str">
        <f t="shared" si="135"/>
        <v>78581-71</v>
      </c>
      <c r="B1782" s="50">
        <v>78581</v>
      </c>
      <c r="C1782" s="51" t="s">
        <v>3418</v>
      </c>
      <c r="D1782" s="50">
        <v>71</v>
      </c>
      <c r="E1782" s="55">
        <v>1</v>
      </c>
      <c r="F1782" s="53" t="s">
        <v>0</v>
      </c>
      <c r="G1782" s="53">
        <v>43516</v>
      </c>
      <c r="H1782" s="52">
        <v>3</v>
      </c>
      <c r="I1782" s="52">
        <v>1</v>
      </c>
      <c r="J1782" s="51" t="s">
        <v>20</v>
      </c>
      <c r="K1782" s="51"/>
      <c r="L1782" s="51" t="b">
        <v>0</v>
      </c>
      <c r="M1782" s="13"/>
      <c r="N1782" s="13"/>
      <c r="O1782" s="13"/>
      <c r="P1782" s="13"/>
      <c r="Q1782" s="13"/>
      <c r="R1782" s="13"/>
      <c r="S1782" s="13"/>
      <c r="T1782" s="15" t="s">
        <v>125</v>
      </c>
      <c r="U1782" s="15" t="b">
        <v>0</v>
      </c>
      <c r="V1782" s="15" t="b">
        <v>0</v>
      </c>
      <c r="W1782" s="15"/>
      <c r="X1782" s="16"/>
      <c r="Y1782" s="17"/>
      <c r="Z1782" s="17"/>
      <c r="AA1782" s="51"/>
      <c r="AB1782" s="4"/>
      <c r="AC1782" t="str">
        <f t="shared" si="136"/>
        <v>NO</v>
      </c>
      <c r="AD1782" t="str">
        <f t="shared" si="137"/>
        <v>Material</v>
      </c>
      <c r="AE1782" t="str">
        <f t="shared" si="138"/>
        <v>+Cartridge</v>
      </c>
      <c r="AF1782" t="str">
        <f t="shared" si="139"/>
        <v>Material+Cartridge</v>
      </c>
    </row>
    <row r="1783" spans="1:32" x14ac:dyDescent="0.25">
      <c r="A1783" s="3" t="str">
        <f t="shared" si="135"/>
        <v>78581-72</v>
      </c>
      <c r="B1783" s="50">
        <v>78581</v>
      </c>
      <c r="C1783" s="51" t="s">
        <v>3419</v>
      </c>
      <c r="D1783" s="50">
        <v>72</v>
      </c>
      <c r="E1783" s="55">
        <v>1</v>
      </c>
      <c r="F1783" s="53" t="s">
        <v>0</v>
      </c>
      <c r="G1783" s="53">
        <v>43516</v>
      </c>
      <c r="H1783" s="52">
        <v>2</v>
      </c>
      <c r="I1783" s="52">
        <v>1</v>
      </c>
      <c r="J1783" s="51" t="s">
        <v>20</v>
      </c>
      <c r="K1783" s="51"/>
      <c r="L1783" s="51" t="b">
        <v>0</v>
      </c>
      <c r="M1783" s="3"/>
      <c r="N1783" s="3"/>
      <c r="O1783" s="3"/>
      <c r="P1783" s="3"/>
      <c r="Q1783" s="3"/>
      <c r="R1783" s="3"/>
      <c r="S1783" s="3"/>
      <c r="T1783" s="10" t="s">
        <v>125</v>
      </c>
      <c r="U1783" s="10" t="b">
        <v>0</v>
      </c>
      <c r="V1783" s="10" t="b">
        <v>0</v>
      </c>
      <c r="W1783" s="10"/>
      <c r="X1783" s="11"/>
      <c r="Y1783" s="26"/>
      <c r="Z1783" s="12"/>
      <c r="AA1783" s="51"/>
      <c r="AB1783" s="4"/>
      <c r="AC1783" t="str">
        <f t="shared" si="136"/>
        <v>NO</v>
      </c>
      <c r="AD1783" t="str">
        <f t="shared" si="137"/>
        <v>Material</v>
      </c>
      <c r="AE1783" t="str">
        <f t="shared" si="138"/>
        <v>+Cartridge</v>
      </c>
      <c r="AF1783" t="str">
        <f t="shared" si="139"/>
        <v>Material+Cartridge</v>
      </c>
    </row>
    <row r="1784" spans="1:32" x14ac:dyDescent="0.25">
      <c r="A1784" s="13" t="str">
        <f t="shared" si="135"/>
        <v>78581-73</v>
      </c>
      <c r="B1784" s="50">
        <v>78581</v>
      </c>
      <c r="C1784" s="51" t="s">
        <v>3420</v>
      </c>
      <c r="D1784" s="50">
        <v>73</v>
      </c>
      <c r="E1784" s="55">
        <v>1</v>
      </c>
      <c r="F1784" s="53" t="s">
        <v>0</v>
      </c>
      <c r="G1784" s="53">
        <v>43516</v>
      </c>
      <c r="H1784" s="52">
        <v>3</v>
      </c>
      <c r="I1784" s="52">
        <v>1</v>
      </c>
      <c r="J1784" s="51" t="s">
        <v>20</v>
      </c>
      <c r="K1784" s="51"/>
      <c r="L1784" s="51" t="b">
        <v>0</v>
      </c>
      <c r="M1784" s="13"/>
      <c r="N1784" s="13"/>
      <c r="O1784" s="13"/>
      <c r="P1784" s="13"/>
      <c r="Q1784" s="13"/>
      <c r="R1784" s="13"/>
      <c r="S1784" s="13"/>
      <c r="T1784" s="15" t="s">
        <v>125</v>
      </c>
      <c r="U1784" s="15" t="b">
        <v>0</v>
      </c>
      <c r="V1784" s="15" t="b">
        <v>0</v>
      </c>
      <c r="W1784" s="15"/>
      <c r="X1784" s="16"/>
      <c r="Y1784" s="17"/>
      <c r="Z1784" s="17"/>
      <c r="AA1784" s="51"/>
      <c r="AB1784" s="4"/>
      <c r="AC1784" t="str">
        <f t="shared" si="136"/>
        <v>NO</v>
      </c>
      <c r="AD1784" t="str">
        <f t="shared" si="137"/>
        <v>Material</v>
      </c>
      <c r="AE1784" t="str">
        <f t="shared" si="138"/>
        <v>+Cartridge</v>
      </c>
      <c r="AF1784" t="str">
        <f t="shared" si="139"/>
        <v>Material+Cartridge</v>
      </c>
    </row>
    <row r="1785" spans="1:32" x14ac:dyDescent="0.25">
      <c r="A1785" s="3" t="str">
        <f t="shared" si="135"/>
        <v>78581-74</v>
      </c>
      <c r="B1785" s="50">
        <v>78581</v>
      </c>
      <c r="C1785" s="51" t="s">
        <v>3421</v>
      </c>
      <c r="D1785" s="50">
        <v>74</v>
      </c>
      <c r="E1785" s="55">
        <v>1</v>
      </c>
      <c r="F1785" s="53" t="s">
        <v>0</v>
      </c>
      <c r="G1785" s="53">
        <v>43516</v>
      </c>
      <c r="H1785" s="52">
        <v>3</v>
      </c>
      <c r="I1785" s="52">
        <v>1</v>
      </c>
      <c r="J1785" s="51" t="s">
        <v>20</v>
      </c>
      <c r="K1785" s="51"/>
      <c r="L1785" s="51" t="b">
        <v>0</v>
      </c>
      <c r="M1785" s="3"/>
      <c r="N1785" s="3"/>
      <c r="O1785" s="3"/>
      <c r="P1785" s="3"/>
      <c r="Q1785" s="3"/>
      <c r="R1785" s="3"/>
      <c r="S1785" s="3"/>
      <c r="T1785" s="10" t="s">
        <v>125</v>
      </c>
      <c r="U1785" s="10" t="b">
        <v>0</v>
      </c>
      <c r="V1785" s="10" t="b">
        <v>0</v>
      </c>
      <c r="W1785" s="25"/>
      <c r="X1785" s="11"/>
      <c r="Y1785" s="26"/>
      <c r="Z1785" s="12"/>
      <c r="AA1785" s="51"/>
      <c r="AB1785" s="4"/>
      <c r="AC1785" t="str">
        <f t="shared" si="136"/>
        <v>NO</v>
      </c>
      <c r="AD1785" t="str">
        <f t="shared" si="137"/>
        <v>Material</v>
      </c>
      <c r="AE1785" t="str">
        <f t="shared" si="138"/>
        <v>+Cartridge</v>
      </c>
      <c r="AF1785" t="str">
        <f t="shared" si="139"/>
        <v>Material+Cartridge</v>
      </c>
    </row>
    <row r="1786" spans="1:32" x14ac:dyDescent="0.25">
      <c r="A1786" s="13" t="str">
        <f t="shared" si="135"/>
        <v>78581-75</v>
      </c>
      <c r="B1786" s="50">
        <v>78581</v>
      </c>
      <c r="C1786" s="51" t="s">
        <v>3422</v>
      </c>
      <c r="D1786" s="50">
        <v>75</v>
      </c>
      <c r="E1786" s="55">
        <v>1</v>
      </c>
      <c r="F1786" s="53" t="s">
        <v>0</v>
      </c>
      <c r="G1786" s="53">
        <v>43516</v>
      </c>
      <c r="H1786" s="52">
        <v>3</v>
      </c>
      <c r="I1786" s="52">
        <v>1</v>
      </c>
      <c r="J1786" s="51" t="s">
        <v>20</v>
      </c>
      <c r="K1786" s="51"/>
      <c r="L1786" s="51" t="b">
        <v>0</v>
      </c>
      <c r="M1786" s="13"/>
      <c r="N1786" s="13"/>
      <c r="O1786" s="13"/>
      <c r="P1786" s="13"/>
      <c r="Q1786" s="13"/>
      <c r="R1786" s="13"/>
      <c r="S1786" s="13"/>
      <c r="T1786" s="15" t="s">
        <v>125</v>
      </c>
      <c r="U1786" s="15" t="b">
        <v>0</v>
      </c>
      <c r="V1786" s="15" t="b">
        <v>0</v>
      </c>
      <c r="W1786" s="23"/>
      <c r="X1786" s="16"/>
      <c r="Y1786" s="24"/>
      <c r="Z1786" s="17"/>
      <c r="AA1786" s="51"/>
      <c r="AB1786" s="4"/>
      <c r="AC1786" t="str">
        <f t="shared" si="136"/>
        <v>NO</v>
      </c>
      <c r="AD1786" t="str">
        <f t="shared" si="137"/>
        <v>Material</v>
      </c>
      <c r="AE1786" t="str">
        <f t="shared" si="138"/>
        <v>+Cartridge</v>
      </c>
      <c r="AF1786" t="str">
        <f t="shared" si="139"/>
        <v>Material+Cartridge</v>
      </c>
    </row>
    <row r="1787" spans="1:32" x14ac:dyDescent="0.25">
      <c r="A1787" s="3" t="str">
        <f t="shared" si="135"/>
        <v>78581-76</v>
      </c>
      <c r="B1787" s="50">
        <v>78581</v>
      </c>
      <c r="C1787" s="51" t="s">
        <v>3423</v>
      </c>
      <c r="D1787" s="50">
        <v>76</v>
      </c>
      <c r="E1787" s="55">
        <v>1</v>
      </c>
      <c r="F1787" s="53" t="s">
        <v>0</v>
      </c>
      <c r="G1787" s="53">
        <v>43516</v>
      </c>
      <c r="H1787" s="52">
        <v>3</v>
      </c>
      <c r="I1787" s="52">
        <v>1</v>
      </c>
      <c r="J1787" s="51" t="s">
        <v>20</v>
      </c>
      <c r="K1787" s="51"/>
      <c r="L1787" s="51" t="b">
        <v>0</v>
      </c>
      <c r="M1787" s="3"/>
      <c r="N1787" s="3"/>
      <c r="O1787" s="3"/>
      <c r="P1787" s="3"/>
      <c r="Q1787" s="3"/>
      <c r="R1787" s="3"/>
      <c r="S1787" s="3"/>
      <c r="T1787" s="10" t="s">
        <v>125</v>
      </c>
      <c r="U1787" s="10" t="b">
        <v>0</v>
      </c>
      <c r="V1787" s="10" t="b">
        <v>0</v>
      </c>
      <c r="W1787" s="25"/>
      <c r="X1787" s="11"/>
      <c r="Y1787" s="26"/>
      <c r="Z1787" s="12"/>
      <c r="AA1787" s="51"/>
      <c r="AB1787" s="4"/>
      <c r="AC1787" t="str">
        <f t="shared" si="136"/>
        <v>NO</v>
      </c>
      <c r="AD1787" t="str">
        <f t="shared" si="137"/>
        <v>Material</v>
      </c>
      <c r="AE1787" t="str">
        <f t="shared" si="138"/>
        <v>+Cartridge</v>
      </c>
      <c r="AF1787" t="str">
        <f t="shared" si="139"/>
        <v>Material+Cartridge</v>
      </c>
    </row>
    <row r="1788" spans="1:32" x14ac:dyDescent="0.25">
      <c r="A1788" s="13" t="str">
        <f t="shared" si="135"/>
        <v>78581-77</v>
      </c>
      <c r="B1788" s="50">
        <v>78581</v>
      </c>
      <c r="C1788" s="51" t="s">
        <v>3424</v>
      </c>
      <c r="D1788" s="50">
        <v>77</v>
      </c>
      <c r="E1788" s="55">
        <v>1</v>
      </c>
      <c r="F1788" s="53" t="s">
        <v>0</v>
      </c>
      <c r="G1788" s="53">
        <v>43516</v>
      </c>
      <c r="H1788" s="52">
        <v>3</v>
      </c>
      <c r="I1788" s="52">
        <v>1</v>
      </c>
      <c r="J1788" s="51" t="s">
        <v>20</v>
      </c>
      <c r="K1788" s="51"/>
      <c r="L1788" s="51" t="b">
        <v>0</v>
      </c>
      <c r="M1788" s="13"/>
      <c r="N1788" s="13"/>
      <c r="O1788" s="13"/>
      <c r="P1788" s="13"/>
      <c r="Q1788" s="13"/>
      <c r="R1788" s="13"/>
      <c r="S1788" s="13"/>
      <c r="T1788" s="15" t="s">
        <v>125</v>
      </c>
      <c r="U1788" s="15" t="b">
        <v>0</v>
      </c>
      <c r="V1788" s="15" t="b">
        <v>0</v>
      </c>
      <c r="W1788" s="23"/>
      <c r="X1788" s="16"/>
      <c r="Y1788" s="24"/>
      <c r="Z1788" s="17"/>
      <c r="AA1788" s="51"/>
      <c r="AB1788" s="4"/>
      <c r="AC1788" t="str">
        <f t="shared" si="136"/>
        <v>NO</v>
      </c>
      <c r="AD1788" t="str">
        <f t="shared" si="137"/>
        <v>Material</v>
      </c>
      <c r="AE1788" t="str">
        <f t="shared" si="138"/>
        <v>+Cartridge</v>
      </c>
      <c r="AF1788" t="str">
        <f t="shared" si="139"/>
        <v>Material+Cartridge</v>
      </c>
    </row>
    <row r="1789" spans="1:32" x14ac:dyDescent="0.25">
      <c r="A1789" s="3" t="str">
        <f t="shared" si="135"/>
        <v>78581-78</v>
      </c>
      <c r="B1789" s="50">
        <v>78581</v>
      </c>
      <c r="C1789" s="51" t="s">
        <v>3424</v>
      </c>
      <c r="D1789" s="50">
        <v>78</v>
      </c>
      <c r="E1789" s="55">
        <v>1</v>
      </c>
      <c r="F1789" s="53" t="s">
        <v>0</v>
      </c>
      <c r="G1789" s="53">
        <v>43516</v>
      </c>
      <c r="H1789" s="52">
        <v>3</v>
      </c>
      <c r="I1789" s="52">
        <v>1</v>
      </c>
      <c r="J1789" s="51" t="s">
        <v>20</v>
      </c>
      <c r="K1789" s="51"/>
      <c r="L1789" s="51" t="b">
        <v>0</v>
      </c>
      <c r="M1789" s="3"/>
      <c r="N1789" s="3"/>
      <c r="O1789" s="3"/>
      <c r="P1789" s="3"/>
      <c r="Q1789" s="3"/>
      <c r="R1789" s="3"/>
      <c r="S1789" s="3"/>
      <c r="T1789" s="10" t="s">
        <v>125</v>
      </c>
      <c r="U1789" s="10" t="b">
        <v>0</v>
      </c>
      <c r="V1789" s="10" t="b">
        <v>0</v>
      </c>
      <c r="W1789" s="25"/>
      <c r="X1789" s="11"/>
      <c r="Y1789" s="26"/>
      <c r="Z1789" s="12"/>
      <c r="AA1789" s="51"/>
      <c r="AB1789" s="4"/>
      <c r="AC1789" t="str">
        <f t="shared" si="136"/>
        <v>NO</v>
      </c>
      <c r="AD1789" t="str">
        <f t="shared" si="137"/>
        <v>Material</v>
      </c>
      <c r="AE1789" t="str">
        <f t="shared" si="138"/>
        <v>+Cartridge</v>
      </c>
      <c r="AF1789" t="str">
        <f t="shared" si="139"/>
        <v>Material+Cartridge</v>
      </c>
    </row>
    <row r="1790" spans="1:32" x14ac:dyDescent="0.25">
      <c r="A1790" s="13" t="str">
        <f t="shared" si="135"/>
        <v>78581-79</v>
      </c>
      <c r="B1790" s="50">
        <v>78581</v>
      </c>
      <c r="C1790" s="51" t="s">
        <v>3425</v>
      </c>
      <c r="D1790" s="50">
        <v>79</v>
      </c>
      <c r="E1790" s="55">
        <v>1</v>
      </c>
      <c r="F1790" s="53" t="s">
        <v>0</v>
      </c>
      <c r="G1790" s="53">
        <v>43516</v>
      </c>
      <c r="H1790" s="52">
        <v>4</v>
      </c>
      <c r="I1790" s="52">
        <v>1</v>
      </c>
      <c r="J1790" s="51" t="s">
        <v>20</v>
      </c>
      <c r="K1790" s="51"/>
      <c r="L1790" s="51" t="b">
        <v>0</v>
      </c>
      <c r="M1790" s="13"/>
      <c r="N1790" s="13"/>
      <c r="O1790" s="13"/>
      <c r="P1790" s="13"/>
      <c r="Q1790" s="13"/>
      <c r="R1790" s="13"/>
      <c r="S1790" s="13"/>
      <c r="T1790" s="15" t="s">
        <v>125</v>
      </c>
      <c r="U1790" s="15" t="b">
        <v>0</v>
      </c>
      <c r="V1790" s="15" t="b">
        <v>0</v>
      </c>
      <c r="W1790" s="23"/>
      <c r="X1790" s="16"/>
      <c r="Y1790" s="24"/>
      <c r="Z1790" s="17"/>
      <c r="AA1790" s="51"/>
      <c r="AB1790" s="4"/>
      <c r="AC1790" t="str">
        <f t="shared" si="136"/>
        <v>NO</v>
      </c>
      <c r="AD1790" t="str">
        <f t="shared" si="137"/>
        <v>Material</v>
      </c>
      <c r="AE1790" t="str">
        <f t="shared" si="138"/>
        <v>+Cartridge</v>
      </c>
      <c r="AF1790" t="str">
        <f t="shared" si="139"/>
        <v>Material+Cartridge</v>
      </c>
    </row>
    <row r="1791" spans="1:32" x14ac:dyDescent="0.25">
      <c r="A1791" s="3" t="str">
        <f t="shared" si="135"/>
        <v>78581-80</v>
      </c>
      <c r="B1791" s="50">
        <v>78581</v>
      </c>
      <c r="C1791" s="51" t="s">
        <v>3426</v>
      </c>
      <c r="D1791" s="50">
        <v>80</v>
      </c>
      <c r="E1791" s="55">
        <v>1</v>
      </c>
      <c r="F1791" s="53" t="s">
        <v>0</v>
      </c>
      <c r="G1791" s="53">
        <v>43516</v>
      </c>
      <c r="H1791" s="52">
        <v>1</v>
      </c>
      <c r="I1791" s="52">
        <v>1</v>
      </c>
      <c r="J1791" s="51" t="s">
        <v>20</v>
      </c>
      <c r="K1791" s="51"/>
      <c r="L1791" s="51" t="b">
        <v>0</v>
      </c>
      <c r="M1791" s="3"/>
      <c r="N1791" s="3"/>
      <c r="O1791" s="3"/>
      <c r="P1791" s="3"/>
      <c r="Q1791" s="3"/>
      <c r="R1791" s="3"/>
      <c r="S1791" s="3"/>
      <c r="T1791" s="10" t="s">
        <v>125</v>
      </c>
      <c r="U1791" s="10" t="b">
        <v>0</v>
      </c>
      <c r="V1791" s="10" t="b">
        <v>0</v>
      </c>
      <c r="W1791" s="25"/>
      <c r="X1791" s="11"/>
      <c r="Y1791" s="26"/>
      <c r="Z1791" s="12"/>
      <c r="AA1791" s="51"/>
      <c r="AB1791" s="4"/>
      <c r="AC1791" t="str">
        <f t="shared" si="136"/>
        <v>NO</v>
      </c>
      <c r="AD1791" t="str">
        <f t="shared" si="137"/>
        <v>Material</v>
      </c>
      <c r="AE1791" t="str">
        <f t="shared" si="138"/>
        <v>+Cartridge</v>
      </c>
      <c r="AF1791" t="str">
        <f t="shared" si="139"/>
        <v>Material+Cartridge</v>
      </c>
    </row>
    <row r="1792" spans="1:32" x14ac:dyDescent="0.25">
      <c r="A1792" s="13" t="str">
        <f t="shared" si="135"/>
        <v>78581-8</v>
      </c>
      <c r="B1792" s="50">
        <v>78581</v>
      </c>
      <c r="C1792" s="51" t="s">
        <v>3427</v>
      </c>
      <c r="D1792" s="50">
        <v>8</v>
      </c>
      <c r="E1792" s="55">
        <v>1</v>
      </c>
      <c r="F1792" s="53" t="s">
        <v>0</v>
      </c>
      <c r="G1792" s="53">
        <v>43516</v>
      </c>
      <c r="H1792" s="52">
        <v>1</v>
      </c>
      <c r="I1792" s="52">
        <v>1</v>
      </c>
      <c r="J1792" s="51" t="s">
        <v>20</v>
      </c>
      <c r="K1792" s="51"/>
      <c r="L1792" s="51" t="b">
        <v>0</v>
      </c>
      <c r="M1792" s="13"/>
      <c r="N1792" s="13"/>
      <c r="O1792" s="13"/>
      <c r="P1792" s="13"/>
      <c r="Q1792" s="13" t="s">
        <v>125</v>
      </c>
      <c r="R1792" s="13"/>
      <c r="S1792" s="13"/>
      <c r="T1792" s="15" t="s">
        <v>125</v>
      </c>
      <c r="U1792" s="15" t="b">
        <v>0</v>
      </c>
      <c r="V1792" s="15" t="b">
        <v>0</v>
      </c>
      <c r="W1792" s="23"/>
      <c r="X1792" s="16"/>
      <c r="Y1792" s="24"/>
      <c r="Z1792" s="17"/>
      <c r="AA1792" s="51"/>
      <c r="AB1792" s="4"/>
      <c r="AC1792" t="str">
        <f t="shared" si="136"/>
        <v>NO</v>
      </c>
      <c r="AD1792" t="str">
        <f t="shared" si="137"/>
        <v>Material</v>
      </c>
      <c r="AE1792" t="str">
        <f t="shared" si="138"/>
        <v/>
      </c>
      <c r="AF1792" t="str">
        <f t="shared" si="139"/>
        <v>Material</v>
      </c>
    </row>
    <row r="1793" spans="1:32" x14ac:dyDescent="0.25">
      <c r="A1793" s="3" t="str">
        <f t="shared" ref="A1793:A1830" si="140">_xlfn.CONCAT(B1793,"-",D1793)</f>
        <v>78581-81</v>
      </c>
      <c r="B1793" s="50">
        <v>78581</v>
      </c>
      <c r="C1793" s="51" t="s">
        <v>3428</v>
      </c>
      <c r="D1793" s="50">
        <v>81</v>
      </c>
      <c r="E1793" s="55">
        <v>1</v>
      </c>
      <c r="F1793" s="53" t="s">
        <v>0</v>
      </c>
      <c r="G1793" s="53">
        <v>43516</v>
      </c>
      <c r="H1793" s="52">
        <v>4</v>
      </c>
      <c r="I1793" s="52">
        <v>1</v>
      </c>
      <c r="J1793" s="51" t="s">
        <v>20</v>
      </c>
      <c r="K1793" s="51"/>
      <c r="L1793" s="51" t="b">
        <v>0</v>
      </c>
      <c r="M1793" s="3"/>
      <c r="N1793" s="3"/>
      <c r="O1793" s="3"/>
      <c r="P1793" s="3"/>
      <c r="Q1793" s="3"/>
      <c r="R1793" s="3"/>
      <c r="S1793" s="3"/>
      <c r="T1793" s="10" t="s">
        <v>125</v>
      </c>
      <c r="U1793" s="10" t="b">
        <v>0</v>
      </c>
      <c r="V1793" s="10" t="b">
        <v>0</v>
      </c>
      <c r="W1793" s="25"/>
      <c r="X1793" s="11"/>
      <c r="Y1793" s="26"/>
      <c r="Z1793" s="12"/>
      <c r="AA1793" s="51"/>
      <c r="AB1793" s="4"/>
      <c r="AC1793" t="str">
        <f t="shared" si="136"/>
        <v>NO</v>
      </c>
      <c r="AD1793" t="str">
        <f t="shared" si="137"/>
        <v>Material</v>
      </c>
      <c r="AE1793" t="str">
        <f t="shared" si="138"/>
        <v>+Cartridge</v>
      </c>
      <c r="AF1793" t="str">
        <f t="shared" si="139"/>
        <v>Material+Cartridge</v>
      </c>
    </row>
    <row r="1794" spans="1:32" x14ac:dyDescent="0.25">
      <c r="A1794" s="13" t="str">
        <f t="shared" si="140"/>
        <v>78581-82</v>
      </c>
      <c r="B1794" s="50">
        <v>78581</v>
      </c>
      <c r="C1794" s="51" t="s">
        <v>3429</v>
      </c>
      <c r="D1794" s="50">
        <v>82</v>
      </c>
      <c r="E1794" s="55">
        <v>1</v>
      </c>
      <c r="F1794" s="53" t="s">
        <v>0</v>
      </c>
      <c r="G1794" s="53">
        <v>43517</v>
      </c>
      <c r="H1794" s="52">
        <v>5</v>
      </c>
      <c r="I1794" s="52">
        <v>1</v>
      </c>
      <c r="J1794" s="51" t="s">
        <v>27</v>
      </c>
      <c r="K1794" s="51"/>
      <c r="L1794" s="51" t="b">
        <v>0</v>
      </c>
      <c r="M1794" s="13"/>
      <c r="N1794" s="13"/>
      <c r="O1794" s="13"/>
      <c r="P1794" s="13"/>
      <c r="Q1794" s="13"/>
      <c r="R1794" s="13"/>
      <c r="S1794" s="13"/>
      <c r="T1794" s="15" t="s">
        <v>125</v>
      </c>
      <c r="U1794" s="15" t="b">
        <v>0</v>
      </c>
      <c r="V1794" s="15" t="b">
        <v>0</v>
      </c>
      <c r="W1794" s="23"/>
      <c r="X1794" s="16"/>
      <c r="Y1794" s="24"/>
      <c r="Z1794" s="17"/>
      <c r="AA1794" s="51"/>
      <c r="AB1794" s="4"/>
      <c r="AC1794" t="str">
        <f t="shared" ref="AC1794:AC1857" si="141">IF(AND(OR(N1794="yes",N1794="NA"),OR(P1794="yes",P1794="NA",P1794="Done"),OR(Q1794="yes",Q1794="NA")),"OK","NO")</f>
        <v>NO</v>
      </c>
      <c r="AD1794" t="str">
        <f t="shared" ref="AD1794:AD1857" si="142">IF(OR(N1794="",N1794="NO"),"Material","")</f>
        <v>Material</v>
      </c>
      <c r="AE1794" t="str">
        <f t="shared" ref="AE1794:AE1857" si="143">IF(OR(Q1794="",Q1794="NO"),"+Cartridge","")</f>
        <v>+Cartridge</v>
      </c>
      <c r="AF1794" t="str">
        <f t="shared" ref="AF1794:AF1857" si="144">_xlfn.CONCAT(AD1794,AE1794)</f>
        <v>Material+Cartridge</v>
      </c>
    </row>
    <row r="1795" spans="1:32" x14ac:dyDescent="0.25">
      <c r="A1795" s="3" t="str">
        <f t="shared" si="140"/>
        <v>78581-83</v>
      </c>
      <c r="B1795" s="50">
        <v>78581</v>
      </c>
      <c r="C1795" s="51" t="s">
        <v>3249</v>
      </c>
      <c r="D1795" s="50">
        <v>83</v>
      </c>
      <c r="E1795" s="55">
        <v>1</v>
      </c>
      <c r="F1795" s="53" t="s">
        <v>0</v>
      </c>
      <c r="G1795" s="53">
        <v>43517</v>
      </c>
      <c r="H1795" s="52">
        <v>2</v>
      </c>
      <c r="I1795" s="52">
        <v>1</v>
      </c>
      <c r="J1795" s="51" t="s">
        <v>27</v>
      </c>
      <c r="K1795" s="51"/>
      <c r="L1795" s="51" t="b">
        <v>0</v>
      </c>
      <c r="M1795" s="3"/>
      <c r="N1795" s="3"/>
      <c r="O1795" s="3"/>
      <c r="P1795" s="3"/>
      <c r="Q1795" s="3"/>
      <c r="R1795" s="3"/>
      <c r="S1795" s="3"/>
      <c r="T1795" s="10" t="s">
        <v>125</v>
      </c>
      <c r="U1795" s="10" t="b">
        <v>0</v>
      </c>
      <c r="V1795" s="10" t="b">
        <v>0</v>
      </c>
      <c r="W1795" s="25"/>
      <c r="X1795" s="11"/>
      <c r="Y1795" s="26"/>
      <c r="Z1795" s="12"/>
      <c r="AA1795" s="51"/>
      <c r="AB1795" s="4"/>
      <c r="AC1795" t="str">
        <f t="shared" si="141"/>
        <v>NO</v>
      </c>
      <c r="AD1795" t="str">
        <f t="shared" si="142"/>
        <v>Material</v>
      </c>
      <c r="AE1795" t="str">
        <f t="shared" si="143"/>
        <v>+Cartridge</v>
      </c>
      <c r="AF1795" t="str">
        <f t="shared" si="144"/>
        <v>Material+Cartridge</v>
      </c>
    </row>
    <row r="1796" spans="1:32" x14ac:dyDescent="0.25">
      <c r="A1796" s="13" t="str">
        <f t="shared" si="140"/>
        <v>78581-84</v>
      </c>
      <c r="B1796" s="50">
        <v>78581</v>
      </c>
      <c r="C1796" s="51" t="s">
        <v>3249</v>
      </c>
      <c r="D1796" s="50">
        <v>84</v>
      </c>
      <c r="E1796" s="55">
        <v>1</v>
      </c>
      <c r="F1796" s="53" t="s">
        <v>0</v>
      </c>
      <c r="G1796" s="53">
        <v>43517</v>
      </c>
      <c r="H1796" s="52">
        <v>2</v>
      </c>
      <c r="I1796" s="52">
        <v>1</v>
      </c>
      <c r="J1796" s="51" t="s">
        <v>27</v>
      </c>
      <c r="K1796" s="51"/>
      <c r="L1796" s="51" t="b">
        <v>0</v>
      </c>
      <c r="M1796" s="13"/>
      <c r="N1796" s="13"/>
      <c r="O1796" s="13"/>
      <c r="P1796" s="13"/>
      <c r="Q1796" s="13"/>
      <c r="R1796" s="13"/>
      <c r="S1796" s="13"/>
      <c r="T1796" s="15" t="s">
        <v>125</v>
      </c>
      <c r="U1796" s="15" t="b">
        <v>0</v>
      </c>
      <c r="V1796" s="15" t="b">
        <v>0</v>
      </c>
      <c r="W1796" s="23"/>
      <c r="X1796" s="16"/>
      <c r="Y1796" s="24"/>
      <c r="Z1796" s="17"/>
      <c r="AA1796" s="51"/>
      <c r="AB1796" s="4"/>
      <c r="AC1796" t="str">
        <f t="shared" si="141"/>
        <v>NO</v>
      </c>
      <c r="AD1796" t="str">
        <f t="shared" si="142"/>
        <v>Material</v>
      </c>
      <c r="AE1796" t="str">
        <f t="shared" si="143"/>
        <v>+Cartridge</v>
      </c>
      <c r="AF1796" t="str">
        <f t="shared" si="144"/>
        <v>Material+Cartridge</v>
      </c>
    </row>
    <row r="1797" spans="1:32" x14ac:dyDescent="0.25">
      <c r="A1797" s="3" t="str">
        <f t="shared" si="140"/>
        <v>78581-85</v>
      </c>
      <c r="B1797" s="50">
        <v>78581</v>
      </c>
      <c r="C1797" s="51" t="s">
        <v>3249</v>
      </c>
      <c r="D1797" s="50">
        <v>85</v>
      </c>
      <c r="E1797" s="55">
        <v>1</v>
      </c>
      <c r="F1797" s="53" t="s">
        <v>0</v>
      </c>
      <c r="G1797" s="53">
        <v>43517</v>
      </c>
      <c r="H1797" s="52">
        <v>2</v>
      </c>
      <c r="I1797" s="52">
        <v>1</v>
      </c>
      <c r="J1797" s="51" t="s">
        <v>27</v>
      </c>
      <c r="K1797" s="51"/>
      <c r="L1797" s="51" t="b">
        <v>0</v>
      </c>
      <c r="M1797" s="3"/>
      <c r="N1797" s="3"/>
      <c r="O1797" s="3"/>
      <c r="P1797" s="3"/>
      <c r="Q1797" s="3"/>
      <c r="R1797" s="3"/>
      <c r="S1797" s="3"/>
      <c r="T1797" s="10" t="s">
        <v>125</v>
      </c>
      <c r="U1797" s="10" t="b">
        <v>0</v>
      </c>
      <c r="V1797" s="10" t="b">
        <v>0</v>
      </c>
      <c r="W1797" s="25"/>
      <c r="X1797" s="11"/>
      <c r="Y1797" s="26"/>
      <c r="Z1797" s="12"/>
      <c r="AA1797" s="51"/>
      <c r="AB1797" s="4"/>
      <c r="AC1797" t="str">
        <f t="shared" si="141"/>
        <v>NO</v>
      </c>
      <c r="AD1797" t="str">
        <f t="shared" si="142"/>
        <v>Material</v>
      </c>
      <c r="AE1797" t="str">
        <f t="shared" si="143"/>
        <v>+Cartridge</v>
      </c>
      <c r="AF1797" t="str">
        <f t="shared" si="144"/>
        <v>Material+Cartridge</v>
      </c>
    </row>
    <row r="1798" spans="1:32" x14ac:dyDescent="0.25">
      <c r="A1798" s="13" t="str">
        <f t="shared" si="140"/>
        <v>78581-86</v>
      </c>
      <c r="B1798" s="50">
        <v>78581</v>
      </c>
      <c r="C1798" s="51" t="s">
        <v>3249</v>
      </c>
      <c r="D1798" s="50">
        <v>86</v>
      </c>
      <c r="E1798" s="55">
        <v>1</v>
      </c>
      <c r="F1798" s="53" t="s">
        <v>0</v>
      </c>
      <c r="G1798" s="53">
        <v>43517</v>
      </c>
      <c r="H1798" s="52">
        <v>2</v>
      </c>
      <c r="I1798" s="52">
        <v>1</v>
      </c>
      <c r="J1798" s="51" t="s">
        <v>27</v>
      </c>
      <c r="K1798" s="51"/>
      <c r="L1798" s="51" t="b">
        <v>0</v>
      </c>
      <c r="M1798" s="13"/>
      <c r="N1798" s="13"/>
      <c r="O1798" s="13"/>
      <c r="P1798" s="13"/>
      <c r="Q1798" s="13"/>
      <c r="R1798" s="13"/>
      <c r="S1798" s="13"/>
      <c r="T1798" s="15" t="s">
        <v>125</v>
      </c>
      <c r="U1798" s="15" t="b">
        <v>0</v>
      </c>
      <c r="V1798" s="15" t="b">
        <v>0</v>
      </c>
      <c r="W1798" s="23"/>
      <c r="X1798" s="16"/>
      <c r="Y1798" s="24"/>
      <c r="Z1798" s="17"/>
      <c r="AA1798" s="51"/>
      <c r="AB1798" s="4"/>
      <c r="AC1798" t="str">
        <f t="shared" si="141"/>
        <v>NO</v>
      </c>
      <c r="AD1798" t="str">
        <f t="shared" si="142"/>
        <v>Material</v>
      </c>
      <c r="AE1798" t="str">
        <f t="shared" si="143"/>
        <v>+Cartridge</v>
      </c>
      <c r="AF1798" t="str">
        <f t="shared" si="144"/>
        <v>Material+Cartridge</v>
      </c>
    </row>
    <row r="1799" spans="1:32" x14ac:dyDescent="0.25">
      <c r="A1799" s="3" t="str">
        <f t="shared" si="140"/>
        <v>78581-87</v>
      </c>
      <c r="B1799" s="50">
        <v>78581</v>
      </c>
      <c r="C1799" s="51" t="s">
        <v>3249</v>
      </c>
      <c r="D1799" s="50">
        <v>87</v>
      </c>
      <c r="E1799" s="55">
        <v>1</v>
      </c>
      <c r="F1799" s="53" t="s">
        <v>0</v>
      </c>
      <c r="G1799" s="53">
        <v>43517</v>
      </c>
      <c r="H1799" s="52">
        <v>2</v>
      </c>
      <c r="I1799" s="52">
        <v>1</v>
      </c>
      <c r="J1799" s="51" t="s">
        <v>27</v>
      </c>
      <c r="K1799" s="51"/>
      <c r="L1799" s="51" t="b">
        <v>0</v>
      </c>
      <c r="M1799" s="3"/>
      <c r="N1799" s="3"/>
      <c r="O1799" s="3"/>
      <c r="P1799" s="3"/>
      <c r="Q1799" s="3"/>
      <c r="R1799" s="3"/>
      <c r="S1799" s="3"/>
      <c r="T1799" s="10" t="s">
        <v>125</v>
      </c>
      <c r="U1799" s="10" t="b">
        <v>0</v>
      </c>
      <c r="V1799" s="10" t="b">
        <v>0</v>
      </c>
      <c r="W1799" s="25"/>
      <c r="X1799" s="11"/>
      <c r="Y1799" s="26"/>
      <c r="Z1799" s="12"/>
      <c r="AA1799" s="51"/>
      <c r="AB1799" s="4"/>
      <c r="AC1799" t="str">
        <f t="shared" si="141"/>
        <v>NO</v>
      </c>
      <c r="AD1799" t="str">
        <f t="shared" si="142"/>
        <v>Material</v>
      </c>
      <c r="AE1799" t="str">
        <f t="shared" si="143"/>
        <v>+Cartridge</v>
      </c>
      <c r="AF1799" t="str">
        <f t="shared" si="144"/>
        <v>Material+Cartridge</v>
      </c>
    </row>
    <row r="1800" spans="1:32" x14ac:dyDescent="0.25">
      <c r="A1800" s="13" t="str">
        <f t="shared" si="140"/>
        <v>78581-88</v>
      </c>
      <c r="B1800" s="50">
        <v>78581</v>
      </c>
      <c r="C1800" s="51" t="s">
        <v>223</v>
      </c>
      <c r="D1800" s="50">
        <v>88</v>
      </c>
      <c r="E1800" s="55">
        <v>1</v>
      </c>
      <c r="F1800" s="53" t="s">
        <v>0</v>
      </c>
      <c r="G1800" s="53">
        <v>43517</v>
      </c>
      <c r="H1800" s="52">
        <v>1</v>
      </c>
      <c r="I1800" s="52">
        <v>1</v>
      </c>
      <c r="J1800" s="51" t="s">
        <v>27</v>
      </c>
      <c r="K1800" s="51"/>
      <c r="L1800" s="51" t="b">
        <v>0</v>
      </c>
      <c r="M1800" s="13"/>
      <c r="N1800" s="13"/>
      <c r="O1800" s="13"/>
      <c r="P1800" s="13"/>
      <c r="Q1800" s="13"/>
      <c r="R1800" s="13"/>
      <c r="S1800" s="13"/>
      <c r="T1800" s="15" t="s">
        <v>125</v>
      </c>
      <c r="U1800" s="15" t="b">
        <v>0</v>
      </c>
      <c r="V1800" s="15" t="b">
        <v>0</v>
      </c>
      <c r="W1800" s="23"/>
      <c r="X1800" s="16"/>
      <c r="Y1800" s="24"/>
      <c r="Z1800" s="17"/>
      <c r="AA1800" s="51"/>
      <c r="AB1800" s="4"/>
      <c r="AC1800" t="str">
        <f t="shared" si="141"/>
        <v>NO</v>
      </c>
      <c r="AD1800" t="str">
        <f t="shared" si="142"/>
        <v>Material</v>
      </c>
      <c r="AE1800" t="str">
        <f t="shared" si="143"/>
        <v>+Cartridge</v>
      </c>
      <c r="AF1800" t="str">
        <f t="shared" si="144"/>
        <v>Material+Cartridge</v>
      </c>
    </row>
    <row r="1801" spans="1:32" x14ac:dyDescent="0.25">
      <c r="A1801" s="3" t="str">
        <f t="shared" si="140"/>
        <v>78581-89</v>
      </c>
      <c r="B1801" s="50">
        <v>78581</v>
      </c>
      <c r="C1801" s="51" t="s">
        <v>223</v>
      </c>
      <c r="D1801" s="50">
        <v>89</v>
      </c>
      <c r="E1801" s="55">
        <v>1</v>
      </c>
      <c r="F1801" s="53" t="s">
        <v>0</v>
      </c>
      <c r="G1801" s="53">
        <v>43517</v>
      </c>
      <c r="H1801" s="52">
        <v>1</v>
      </c>
      <c r="I1801" s="52">
        <v>1</v>
      </c>
      <c r="J1801" s="51" t="s">
        <v>27</v>
      </c>
      <c r="K1801" s="51"/>
      <c r="L1801" s="51" t="b">
        <v>0</v>
      </c>
      <c r="M1801" s="3"/>
      <c r="N1801" s="3"/>
      <c r="O1801" s="3"/>
      <c r="P1801" s="3"/>
      <c r="Q1801" s="3"/>
      <c r="R1801" s="3"/>
      <c r="S1801" s="3"/>
      <c r="T1801" s="10" t="s">
        <v>125</v>
      </c>
      <c r="U1801" s="10" t="b">
        <v>0</v>
      </c>
      <c r="V1801" s="10" t="b">
        <v>0</v>
      </c>
      <c r="W1801" s="25"/>
      <c r="X1801" s="11"/>
      <c r="Y1801" s="26"/>
      <c r="Z1801" s="12"/>
      <c r="AA1801" s="51"/>
      <c r="AB1801" s="4"/>
      <c r="AC1801" t="str">
        <f t="shared" si="141"/>
        <v>NO</v>
      </c>
      <c r="AD1801" t="str">
        <f t="shared" si="142"/>
        <v>Material</v>
      </c>
      <c r="AE1801" t="str">
        <f t="shared" si="143"/>
        <v>+Cartridge</v>
      </c>
      <c r="AF1801" t="str">
        <f t="shared" si="144"/>
        <v>Material+Cartridge</v>
      </c>
    </row>
    <row r="1802" spans="1:32" x14ac:dyDescent="0.25">
      <c r="A1802" s="13" t="str">
        <f t="shared" si="140"/>
        <v>78581-90</v>
      </c>
      <c r="B1802" s="50">
        <v>78581</v>
      </c>
      <c r="C1802" s="51" t="s">
        <v>223</v>
      </c>
      <c r="D1802" s="50">
        <v>90</v>
      </c>
      <c r="E1802" s="55">
        <v>1</v>
      </c>
      <c r="F1802" s="53" t="s">
        <v>0</v>
      </c>
      <c r="G1802" s="53">
        <v>43517</v>
      </c>
      <c r="H1802" s="52">
        <v>1</v>
      </c>
      <c r="I1802" s="52">
        <v>1</v>
      </c>
      <c r="J1802" s="51" t="s">
        <v>27</v>
      </c>
      <c r="K1802" s="51"/>
      <c r="L1802" s="51" t="b">
        <v>0</v>
      </c>
      <c r="M1802" s="13"/>
      <c r="N1802" s="13"/>
      <c r="O1802" s="13"/>
      <c r="P1802" s="13"/>
      <c r="Q1802" s="13"/>
      <c r="R1802" s="13"/>
      <c r="S1802" s="13"/>
      <c r="T1802" s="15" t="s">
        <v>125</v>
      </c>
      <c r="U1802" s="15" t="b">
        <v>0</v>
      </c>
      <c r="V1802" s="15" t="b">
        <v>0</v>
      </c>
      <c r="W1802" s="23"/>
      <c r="X1802" s="16"/>
      <c r="Y1802" s="24"/>
      <c r="Z1802" s="17"/>
      <c r="AA1802" s="51"/>
      <c r="AB1802" s="4"/>
      <c r="AC1802" t="str">
        <f t="shared" si="141"/>
        <v>NO</v>
      </c>
      <c r="AD1802" t="str">
        <f t="shared" si="142"/>
        <v>Material</v>
      </c>
      <c r="AE1802" t="str">
        <f t="shared" si="143"/>
        <v>+Cartridge</v>
      </c>
      <c r="AF1802" t="str">
        <f t="shared" si="144"/>
        <v>Material+Cartridge</v>
      </c>
    </row>
    <row r="1803" spans="1:32" x14ac:dyDescent="0.25">
      <c r="A1803" s="3" t="str">
        <f t="shared" si="140"/>
        <v>78581-9</v>
      </c>
      <c r="B1803" s="50">
        <v>78581</v>
      </c>
      <c r="C1803" s="51" t="s">
        <v>3427</v>
      </c>
      <c r="D1803" s="50">
        <v>9</v>
      </c>
      <c r="E1803" s="55">
        <v>1</v>
      </c>
      <c r="F1803" s="53" t="s">
        <v>0</v>
      </c>
      <c r="G1803" s="53">
        <v>43516</v>
      </c>
      <c r="H1803" s="52">
        <v>1</v>
      </c>
      <c r="I1803" s="52">
        <v>1</v>
      </c>
      <c r="J1803" s="51" t="s">
        <v>20</v>
      </c>
      <c r="K1803" s="51"/>
      <c r="L1803" s="51" t="b">
        <v>0</v>
      </c>
      <c r="M1803" s="3"/>
      <c r="N1803" s="3"/>
      <c r="O1803" s="3"/>
      <c r="P1803" s="3"/>
      <c r="Q1803" s="3" t="s">
        <v>125</v>
      </c>
      <c r="R1803" s="3"/>
      <c r="S1803" s="3"/>
      <c r="T1803" s="10" t="s">
        <v>125</v>
      </c>
      <c r="U1803" s="10" t="b">
        <v>0</v>
      </c>
      <c r="V1803" s="10" t="b">
        <v>0</v>
      </c>
      <c r="W1803" s="25"/>
      <c r="X1803" s="11"/>
      <c r="Y1803" s="26"/>
      <c r="Z1803" s="12"/>
      <c r="AA1803" s="51"/>
      <c r="AB1803" s="4"/>
      <c r="AC1803" t="str">
        <f t="shared" si="141"/>
        <v>NO</v>
      </c>
      <c r="AD1803" t="str">
        <f t="shared" si="142"/>
        <v>Material</v>
      </c>
      <c r="AE1803" t="str">
        <f t="shared" si="143"/>
        <v/>
      </c>
      <c r="AF1803" t="str">
        <f t="shared" si="144"/>
        <v>Material</v>
      </c>
    </row>
    <row r="1804" spans="1:32" x14ac:dyDescent="0.25">
      <c r="A1804" s="13" t="str">
        <f t="shared" si="140"/>
        <v>78581-91</v>
      </c>
      <c r="B1804" s="50">
        <v>78581</v>
      </c>
      <c r="C1804" s="51" t="s">
        <v>223</v>
      </c>
      <c r="D1804" s="50">
        <v>91</v>
      </c>
      <c r="E1804" s="55">
        <v>1</v>
      </c>
      <c r="F1804" s="53" t="s">
        <v>0</v>
      </c>
      <c r="G1804" s="53">
        <v>43517</v>
      </c>
      <c r="H1804" s="52">
        <v>1</v>
      </c>
      <c r="I1804" s="52">
        <v>1</v>
      </c>
      <c r="J1804" s="51" t="s">
        <v>27</v>
      </c>
      <c r="K1804" s="51"/>
      <c r="L1804" s="51" t="b">
        <v>0</v>
      </c>
      <c r="M1804" s="13"/>
      <c r="N1804" s="13"/>
      <c r="O1804" s="13"/>
      <c r="P1804" s="13"/>
      <c r="Q1804" s="13"/>
      <c r="R1804" s="13"/>
      <c r="S1804" s="13"/>
      <c r="T1804" s="15" t="s">
        <v>125</v>
      </c>
      <c r="U1804" s="15" t="b">
        <v>0</v>
      </c>
      <c r="V1804" s="15" t="b">
        <v>0</v>
      </c>
      <c r="W1804" s="23"/>
      <c r="X1804" s="16"/>
      <c r="Y1804" s="24"/>
      <c r="Z1804" s="17"/>
      <c r="AA1804" s="51"/>
      <c r="AB1804" s="4"/>
      <c r="AC1804" t="str">
        <f t="shared" si="141"/>
        <v>NO</v>
      </c>
      <c r="AD1804" t="str">
        <f t="shared" si="142"/>
        <v>Material</v>
      </c>
      <c r="AE1804" t="str">
        <f t="shared" si="143"/>
        <v>+Cartridge</v>
      </c>
      <c r="AF1804" t="str">
        <f t="shared" si="144"/>
        <v>Material+Cartridge</v>
      </c>
    </row>
    <row r="1805" spans="1:32" x14ac:dyDescent="0.25">
      <c r="A1805" s="3" t="str">
        <f t="shared" si="140"/>
        <v>78581-92</v>
      </c>
      <c r="B1805" s="50">
        <v>78581</v>
      </c>
      <c r="C1805" s="51" t="s">
        <v>223</v>
      </c>
      <c r="D1805" s="50">
        <v>92</v>
      </c>
      <c r="E1805" s="55">
        <v>1</v>
      </c>
      <c r="F1805" s="53" t="s">
        <v>0</v>
      </c>
      <c r="G1805" s="53">
        <v>43517</v>
      </c>
      <c r="H1805" s="52">
        <v>1</v>
      </c>
      <c r="I1805" s="52">
        <v>1</v>
      </c>
      <c r="J1805" s="51" t="s">
        <v>27</v>
      </c>
      <c r="K1805" s="51"/>
      <c r="L1805" s="51" t="b">
        <v>0</v>
      </c>
      <c r="M1805" s="3"/>
      <c r="N1805" s="3"/>
      <c r="O1805" s="3"/>
      <c r="P1805" s="3"/>
      <c r="Q1805" s="3"/>
      <c r="R1805" s="3"/>
      <c r="S1805" s="3"/>
      <c r="T1805" s="10" t="s">
        <v>125</v>
      </c>
      <c r="U1805" s="10" t="b">
        <v>0</v>
      </c>
      <c r="V1805" s="10" t="b">
        <v>0</v>
      </c>
      <c r="W1805" s="25"/>
      <c r="X1805" s="11"/>
      <c r="Y1805" s="26"/>
      <c r="Z1805" s="12"/>
      <c r="AA1805" s="51"/>
      <c r="AB1805" s="4"/>
      <c r="AC1805" t="str">
        <f t="shared" si="141"/>
        <v>NO</v>
      </c>
      <c r="AD1805" t="str">
        <f t="shared" si="142"/>
        <v>Material</v>
      </c>
      <c r="AE1805" t="str">
        <f t="shared" si="143"/>
        <v>+Cartridge</v>
      </c>
      <c r="AF1805" t="str">
        <f t="shared" si="144"/>
        <v>Material+Cartridge</v>
      </c>
    </row>
    <row r="1806" spans="1:32" x14ac:dyDescent="0.25">
      <c r="A1806" s="13" t="str">
        <f t="shared" si="140"/>
        <v>78581-93</v>
      </c>
      <c r="B1806" s="50">
        <v>78581</v>
      </c>
      <c r="C1806" s="51" t="s">
        <v>223</v>
      </c>
      <c r="D1806" s="50">
        <v>93</v>
      </c>
      <c r="E1806" s="55">
        <v>1</v>
      </c>
      <c r="F1806" s="53" t="s">
        <v>0</v>
      </c>
      <c r="G1806" s="53">
        <v>43517</v>
      </c>
      <c r="H1806" s="52">
        <v>1</v>
      </c>
      <c r="I1806" s="52">
        <v>1</v>
      </c>
      <c r="J1806" s="51" t="s">
        <v>27</v>
      </c>
      <c r="K1806" s="51"/>
      <c r="L1806" s="51" t="b">
        <v>0</v>
      </c>
      <c r="M1806" s="13"/>
      <c r="N1806" s="13"/>
      <c r="O1806" s="13"/>
      <c r="P1806" s="13"/>
      <c r="Q1806" s="13"/>
      <c r="R1806" s="13"/>
      <c r="S1806" s="13"/>
      <c r="T1806" s="15" t="s">
        <v>125</v>
      </c>
      <c r="U1806" s="15" t="b">
        <v>0</v>
      </c>
      <c r="V1806" s="15" t="b">
        <v>0</v>
      </c>
      <c r="W1806" s="23"/>
      <c r="X1806" s="16"/>
      <c r="Y1806" s="24"/>
      <c r="Z1806" s="17"/>
      <c r="AA1806" s="51"/>
      <c r="AB1806" s="4"/>
      <c r="AC1806" t="str">
        <f t="shared" si="141"/>
        <v>NO</v>
      </c>
      <c r="AD1806" t="str">
        <f t="shared" si="142"/>
        <v>Material</v>
      </c>
      <c r="AE1806" t="str">
        <f t="shared" si="143"/>
        <v>+Cartridge</v>
      </c>
      <c r="AF1806" t="str">
        <f t="shared" si="144"/>
        <v>Material+Cartridge</v>
      </c>
    </row>
    <row r="1807" spans="1:32" x14ac:dyDescent="0.25">
      <c r="A1807" s="3" t="str">
        <f t="shared" si="140"/>
        <v>78581-94</v>
      </c>
      <c r="B1807" s="50">
        <v>78581</v>
      </c>
      <c r="C1807" s="51" t="s">
        <v>3249</v>
      </c>
      <c r="D1807" s="50">
        <v>94</v>
      </c>
      <c r="E1807" s="55">
        <v>1</v>
      </c>
      <c r="F1807" s="53" t="s">
        <v>0</v>
      </c>
      <c r="G1807" s="53">
        <v>43517</v>
      </c>
      <c r="H1807" s="52">
        <v>2</v>
      </c>
      <c r="I1807" s="52">
        <v>1</v>
      </c>
      <c r="J1807" s="51" t="s">
        <v>27</v>
      </c>
      <c r="K1807" s="51"/>
      <c r="L1807" s="51" t="b">
        <v>0</v>
      </c>
      <c r="M1807" s="3"/>
      <c r="N1807" s="3"/>
      <c r="O1807" s="3"/>
      <c r="P1807" s="3"/>
      <c r="Q1807" s="3"/>
      <c r="R1807" s="3"/>
      <c r="S1807" s="3"/>
      <c r="T1807" s="10" t="s">
        <v>125</v>
      </c>
      <c r="U1807" s="10" t="b">
        <v>0</v>
      </c>
      <c r="V1807" s="10" t="b">
        <v>0</v>
      </c>
      <c r="W1807" s="25"/>
      <c r="X1807" s="11"/>
      <c r="Y1807" s="26"/>
      <c r="Z1807" s="12"/>
      <c r="AA1807" s="51"/>
      <c r="AB1807" s="4"/>
      <c r="AC1807" t="str">
        <f t="shared" si="141"/>
        <v>NO</v>
      </c>
      <c r="AD1807" t="str">
        <f t="shared" si="142"/>
        <v>Material</v>
      </c>
      <c r="AE1807" t="str">
        <f t="shared" si="143"/>
        <v>+Cartridge</v>
      </c>
      <c r="AF1807" t="str">
        <f t="shared" si="144"/>
        <v>Material+Cartridge</v>
      </c>
    </row>
    <row r="1808" spans="1:32" x14ac:dyDescent="0.25">
      <c r="A1808" s="13" t="str">
        <f t="shared" si="140"/>
        <v>78581-95</v>
      </c>
      <c r="B1808" s="50">
        <v>78581</v>
      </c>
      <c r="C1808" s="51" t="s">
        <v>3249</v>
      </c>
      <c r="D1808" s="50">
        <v>95</v>
      </c>
      <c r="E1808" s="55">
        <v>1</v>
      </c>
      <c r="F1808" s="53" t="s">
        <v>0</v>
      </c>
      <c r="G1808" s="53">
        <v>43517</v>
      </c>
      <c r="H1808" s="52">
        <v>2</v>
      </c>
      <c r="I1808" s="52">
        <v>1</v>
      </c>
      <c r="J1808" s="51" t="s">
        <v>27</v>
      </c>
      <c r="K1808" s="51"/>
      <c r="L1808" s="51" t="b">
        <v>0</v>
      </c>
      <c r="M1808" s="13"/>
      <c r="N1808" s="13"/>
      <c r="O1808" s="13"/>
      <c r="P1808" s="13"/>
      <c r="Q1808" s="13"/>
      <c r="R1808" s="13"/>
      <c r="S1808" s="13"/>
      <c r="T1808" s="15" t="s">
        <v>125</v>
      </c>
      <c r="U1808" s="15" t="b">
        <v>0</v>
      </c>
      <c r="V1808" s="15" t="b">
        <v>0</v>
      </c>
      <c r="W1808" s="15"/>
      <c r="X1808" s="16"/>
      <c r="Y1808" s="24"/>
      <c r="Z1808" s="17"/>
      <c r="AA1808" s="51"/>
      <c r="AB1808" s="4"/>
      <c r="AC1808" t="str">
        <f t="shared" si="141"/>
        <v>NO</v>
      </c>
      <c r="AD1808" t="str">
        <f t="shared" si="142"/>
        <v>Material</v>
      </c>
      <c r="AE1808" t="str">
        <f t="shared" si="143"/>
        <v>+Cartridge</v>
      </c>
      <c r="AF1808" t="str">
        <f t="shared" si="144"/>
        <v>Material+Cartridge</v>
      </c>
    </row>
    <row r="1809" spans="1:32" x14ac:dyDescent="0.25">
      <c r="A1809" s="3" t="str">
        <f t="shared" si="140"/>
        <v>78581-96</v>
      </c>
      <c r="B1809" s="50">
        <v>78581</v>
      </c>
      <c r="C1809" s="51" t="s">
        <v>3249</v>
      </c>
      <c r="D1809" s="50">
        <v>96</v>
      </c>
      <c r="E1809" s="55">
        <v>1</v>
      </c>
      <c r="F1809" s="53" t="s">
        <v>0</v>
      </c>
      <c r="G1809" s="53">
        <v>43517</v>
      </c>
      <c r="H1809" s="52">
        <v>2</v>
      </c>
      <c r="I1809" s="52">
        <v>1</v>
      </c>
      <c r="J1809" s="51" t="s">
        <v>27</v>
      </c>
      <c r="K1809" s="51"/>
      <c r="L1809" s="51" t="b">
        <v>0</v>
      </c>
      <c r="M1809" s="3"/>
      <c r="N1809" s="3"/>
      <c r="O1809" s="3"/>
      <c r="P1809" s="3"/>
      <c r="Q1809" s="3"/>
      <c r="R1809" s="3"/>
      <c r="S1809" s="3"/>
      <c r="T1809" s="10" t="s">
        <v>125</v>
      </c>
      <c r="U1809" s="10" t="b">
        <v>0</v>
      </c>
      <c r="V1809" s="10" t="b">
        <v>0</v>
      </c>
      <c r="W1809" s="10"/>
      <c r="X1809" s="11"/>
      <c r="Y1809" s="26"/>
      <c r="Z1809" s="12"/>
      <c r="AA1809" s="51"/>
      <c r="AB1809" s="4"/>
      <c r="AC1809" t="str">
        <f t="shared" si="141"/>
        <v>NO</v>
      </c>
      <c r="AD1809" t="str">
        <f t="shared" si="142"/>
        <v>Material</v>
      </c>
      <c r="AE1809" t="str">
        <f t="shared" si="143"/>
        <v>+Cartridge</v>
      </c>
      <c r="AF1809" t="str">
        <f t="shared" si="144"/>
        <v>Material+Cartridge</v>
      </c>
    </row>
    <row r="1810" spans="1:32" x14ac:dyDescent="0.25">
      <c r="A1810" s="13" t="str">
        <f t="shared" si="140"/>
        <v>78581-97</v>
      </c>
      <c r="B1810" s="50">
        <v>78581</v>
      </c>
      <c r="C1810" s="51" t="s">
        <v>3249</v>
      </c>
      <c r="D1810" s="50">
        <v>97</v>
      </c>
      <c r="E1810" s="55">
        <v>1</v>
      </c>
      <c r="F1810" s="53" t="s">
        <v>0</v>
      </c>
      <c r="G1810" s="53">
        <v>43517</v>
      </c>
      <c r="H1810" s="52">
        <v>2</v>
      </c>
      <c r="I1810" s="52">
        <v>1</v>
      </c>
      <c r="J1810" s="51" t="s">
        <v>27</v>
      </c>
      <c r="K1810" s="51"/>
      <c r="L1810" s="51" t="b">
        <v>0</v>
      </c>
      <c r="M1810" s="13"/>
      <c r="N1810" s="13"/>
      <c r="O1810" s="13"/>
      <c r="P1810" s="13"/>
      <c r="Q1810" s="13"/>
      <c r="R1810" s="13"/>
      <c r="S1810" s="13"/>
      <c r="T1810" s="15" t="s">
        <v>125</v>
      </c>
      <c r="U1810" s="15" t="b">
        <v>0</v>
      </c>
      <c r="V1810" s="15" t="b">
        <v>0</v>
      </c>
      <c r="W1810" s="15"/>
      <c r="X1810" s="16"/>
      <c r="Y1810" s="24"/>
      <c r="Z1810" s="17"/>
      <c r="AA1810" s="51"/>
      <c r="AB1810" s="4"/>
      <c r="AC1810" t="str">
        <f t="shared" si="141"/>
        <v>NO</v>
      </c>
      <c r="AD1810" t="str">
        <f t="shared" si="142"/>
        <v>Material</v>
      </c>
      <c r="AE1810" t="str">
        <f t="shared" si="143"/>
        <v>+Cartridge</v>
      </c>
      <c r="AF1810" t="str">
        <f t="shared" si="144"/>
        <v>Material+Cartridge</v>
      </c>
    </row>
    <row r="1811" spans="1:32" x14ac:dyDescent="0.25">
      <c r="A1811" s="3" t="str">
        <f t="shared" si="140"/>
        <v>78581-98</v>
      </c>
      <c r="B1811" s="50">
        <v>78581</v>
      </c>
      <c r="C1811" s="51" t="s">
        <v>3249</v>
      </c>
      <c r="D1811" s="50">
        <v>98</v>
      </c>
      <c r="E1811" s="55">
        <v>1</v>
      </c>
      <c r="F1811" s="53" t="s">
        <v>0</v>
      </c>
      <c r="G1811" s="53">
        <v>43517</v>
      </c>
      <c r="H1811" s="52">
        <v>2</v>
      </c>
      <c r="I1811" s="52">
        <v>1</v>
      </c>
      <c r="J1811" s="51" t="s">
        <v>27</v>
      </c>
      <c r="K1811" s="51"/>
      <c r="L1811" s="51" t="b">
        <v>0</v>
      </c>
      <c r="M1811" s="3"/>
      <c r="N1811" s="3"/>
      <c r="O1811" s="3"/>
      <c r="P1811" s="3"/>
      <c r="Q1811" s="3"/>
      <c r="R1811" s="3"/>
      <c r="S1811" s="3"/>
      <c r="T1811" s="10" t="s">
        <v>125</v>
      </c>
      <c r="U1811" s="10" t="b">
        <v>0</v>
      </c>
      <c r="V1811" s="10" t="b">
        <v>0</v>
      </c>
      <c r="W1811" s="25"/>
      <c r="X1811" s="11"/>
      <c r="Y1811" s="26"/>
      <c r="Z1811" s="12"/>
      <c r="AA1811" s="51"/>
      <c r="AB1811" s="4"/>
      <c r="AC1811" t="str">
        <f t="shared" si="141"/>
        <v>NO</v>
      </c>
      <c r="AD1811" t="str">
        <f t="shared" si="142"/>
        <v>Material</v>
      </c>
      <c r="AE1811" t="str">
        <f t="shared" si="143"/>
        <v>+Cartridge</v>
      </c>
      <c r="AF1811" t="str">
        <f t="shared" si="144"/>
        <v>Material+Cartridge</v>
      </c>
    </row>
    <row r="1812" spans="1:32" x14ac:dyDescent="0.25">
      <c r="A1812" s="13" t="str">
        <f t="shared" si="140"/>
        <v>78581-99</v>
      </c>
      <c r="B1812" s="50">
        <v>78581</v>
      </c>
      <c r="C1812" s="51" t="s">
        <v>3249</v>
      </c>
      <c r="D1812" s="50">
        <v>99</v>
      </c>
      <c r="E1812" s="55">
        <v>1</v>
      </c>
      <c r="F1812" s="53" t="s">
        <v>0</v>
      </c>
      <c r="G1812" s="53">
        <v>43517</v>
      </c>
      <c r="H1812" s="52">
        <v>2</v>
      </c>
      <c r="I1812" s="52">
        <v>1</v>
      </c>
      <c r="J1812" s="51" t="s">
        <v>27</v>
      </c>
      <c r="K1812" s="51"/>
      <c r="L1812" s="51" t="b">
        <v>0</v>
      </c>
      <c r="M1812" s="13"/>
      <c r="N1812" s="13"/>
      <c r="O1812" s="13"/>
      <c r="P1812" s="13"/>
      <c r="Q1812" s="13"/>
      <c r="R1812" s="13"/>
      <c r="S1812" s="13"/>
      <c r="T1812" s="15" t="s">
        <v>125</v>
      </c>
      <c r="U1812" s="15" t="b">
        <v>0</v>
      </c>
      <c r="V1812" s="15" t="b">
        <v>0</v>
      </c>
      <c r="W1812" s="15"/>
      <c r="X1812" s="16"/>
      <c r="Y1812" s="24"/>
      <c r="Z1812" s="17"/>
      <c r="AA1812" s="51"/>
      <c r="AB1812" s="4"/>
      <c r="AC1812" t="str">
        <f t="shared" si="141"/>
        <v>NO</v>
      </c>
      <c r="AD1812" t="str">
        <f t="shared" si="142"/>
        <v>Material</v>
      </c>
      <c r="AE1812" t="str">
        <f t="shared" si="143"/>
        <v>+Cartridge</v>
      </c>
      <c r="AF1812" t="str">
        <f t="shared" si="144"/>
        <v>Material+Cartridge</v>
      </c>
    </row>
    <row r="1813" spans="1:32" x14ac:dyDescent="0.25">
      <c r="A1813" s="3" t="str">
        <f t="shared" si="140"/>
        <v>78588-1</v>
      </c>
      <c r="B1813" s="50">
        <v>78588</v>
      </c>
      <c r="C1813" s="51" t="s">
        <v>166</v>
      </c>
      <c r="D1813" s="50">
        <v>1</v>
      </c>
      <c r="E1813" s="55">
        <v>1</v>
      </c>
      <c r="F1813" s="53" t="s">
        <v>19</v>
      </c>
      <c r="G1813" s="53">
        <v>43509</v>
      </c>
      <c r="H1813" s="52">
        <v>4</v>
      </c>
      <c r="I1813" s="52">
        <v>12</v>
      </c>
      <c r="J1813" s="51" t="s">
        <v>27</v>
      </c>
      <c r="K1813" s="51"/>
      <c r="L1813" s="51" t="b">
        <v>0</v>
      </c>
      <c r="M1813" s="3" t="s">
        <v>126</v>
      </c>
      <c r="N1813" s="3"/>
      <c r="O1813" s="3"/>
      <c r="P1813" s="3"/>
      <c r="Q1813" s="3"/>
      <c r="R1813" s="3"/>
      <c r="S1813" s="3" t="s">
        <v>126</v>
      </c>
      <c r="T1813" s="10" t="s">
        <v>130</v>
      </c>
      <c r="U1813" s="10" t="b">
        <v>0</v>
      </c>
      <c r="V1813" s="10" t="b">
        <v>0</v>
      </c>
      <c r="W1813" s="10"/>
      <c r="X1813" s="11"/>
      <c r="Y1813" s="26"/>
      <c r="Z1813" s="12"/>
      <c r="AA1813" s="51"/>
      <c r="AB1813" s="4"/>
      <c r="AC1813" t="str">
        <f t="shared" si="141"/>
        <v>NO</v>
      </c>
      <c r="AD1813" t="str">
        <f t="shared" si="142"/>
        <v>Material</v>
      </c>
      <c r="AE1813" t="str">
        <f t="shared" si="143"/>
        <v>+Cartridge</v>
      </c>
      <c r="AF1813" t="str">
        <f t="shared" si="144"/>
        <v>Material+Cartridge</v>
      </c>
    </row>
    <row r="1814" spans="1:32" x14ac:dyDescent="0.25">
      <c r="A1814" s="13" t="str">
        <f t="shared" si="140"/>
        <v>78588-2</v>
      </c>
      <c r="B1814" s="50">
        <v>78588</v>
      </c>
      <c r="C1814" s="51" t="s">
        <v>166</v>
      </c>
      <c r="D1814" s="50">
        <v>2</v>
      </c>
      <c r="E1814" s="55">
        <v>1</v>
      </c>
      <c r="F1814" s="53" t="s">
        <v>19</v>
      </c>
      <c r="G1814" s="53">
        <v>43509</v>
      </c>
      <c r="H1814" s="52">
        <v>4</v>
      </c>
      <c r="I1814" s="52">
        <v>12</v>
      </c>
      <c r="J1814" s="51" t="s">
        <v>27</v>
      </c>
      <c r="K1814" s="51"/>
      <c r="L1814" s="51" t="b">
        <v>0</v>
      </c>
      <c r="M1814" s="13" t="s">
        <v>126</v>
      </c>
      <c r="N1814" s="13"/>
      <c r="O1814" s="13"/>
      <c r="P1814" s="13"/>
      <c r="Q1814" s="13"/>
      <c r="R1814" s="13"/>
      <c r="S1814" s="13" t="s">
        <v>126</v>
      </c>
      <c r="T1814" s="15" t="s">
        <v>130</v>
      </c>
      <c r="U1814" s="15" t="b">
        <v>0</v>
      </c>
      <c r="V1814" s="15" t="b">
        <v>0</v>
      </c>
      <c r="W1814" s="15"/>
      <c r="X1814" s="16"/>
      <c r="Y1814" s="17"/>
      <c r="Z1814" s="17"/>
      <c r="AA1814" s="51"/>
      <c r="AB1814" s="4"/>
      <c r="AC1814" t="str">
        <f t="shared" si="141"/>
        <v>NO</v>
      </c>
      <c r="AD1814" t="str">
        <f t="shared" si="142"/>
        <v>Material</v>
      </c>
      <c r="AE1814" t="str">
        <f t="shared" si="143"/>
        <v>+Cartridge</v>
      </c>
      <c r="AF1814" t="str">
        <f t="shared" si="144"/>
        <v>Material+Cartridge</v>
      </c>
    </row>
    <row r="1815" spans="1:32" x14ac:dyDescent="0.25">
      <c r="A1815" s="3" t="str">
        <f t="shared" si="140"/>
        <v>78590-1</v>
      </c>
      <c r="B1815" s="50">
        <v>78590</v>
      </c>
      <c r="C1815" s="51" t="s">
        <v>3295</v>
      </c>
      <c r="D1815" s="50">
        <v>1</v>
      </c>
      <c r="E1815" s="55">
        <v>1</v>
      </c>
      <c r="F1815" s="53" t="s">
        <v>18</v>
      </c>
      <c r="G1815" s="53">
        <v>43508</v>
      </c>
      <c r="H1815" s="52">
        <v>1</v>
      </c>
      <c r="I1815" s="52">
        <v>12</v>
      </c>
      <c r="J1815" s="51" t="s">
        <v>20</v>
      </c>
      <c r="K1815" s="51"/>
      <c r="L1815" s="51" t="b">
        <v>0</v>
      </c>
      <c r="M1815" s="3" t="s">
        <v>126</v>
      </c>
      <c r="N1815" s="3"/>
      <c r="O1815" s="3" t="s">
        <v>143</v>
      </c>
      <c r="P1815" s="3"/>
      <c r="Q1815" s="3"/>
      <c r="R1815" s="3"/>
      <c r="S1815" s="3" t="s">
        <v>126</v>
      </c>
      <c r="T1815" s="10" t="s">
        <v>130</v>
      </c>
      <c r="U1815" s="10" t="b">
        <v>0</v>
      </c>
      <c r="V1815" s="10" t="b">
        <v>0</v>
      </c>
      <c r="W1815" s="10"/>
      <c r="X1815" s="11"/>
      <c r="Y1815" s="26"/>
      <c r="Z1815" s="12"/>
      <c r="AA1815" s="51" t="s">
        <v>161</v>
      </c>
      <c r="AB1815" s="4"/>
      <c r="AC1815" t="str">
        <f t="shared" si="141"/>
        <v>NO</v>
      </c>
      <c r="AD1815" t="str">
        <f t="shared" si="142"/>
        <v>Material</v>
      </c>
      <c r="AE1815" t="str">
        <f t="shared" si="143"/>
        <v>+Cartridge</v>
      </c>
      <c r="AF1815" t="str">
        <f t="shared" si="144"/>
        <v>Material+Cartridge</v>
      </c>
    </row>
    <row r="1816" spans="1:32" x14ac:dyDescent="0.25">
      <c r="A1816" s="13" t="str">
        <f t="shared" si="140"/>
        <v>78593-1</v>
      </c>
      <c r="B1816" s="50">
        <v>78593</v>
      </c>
      <c r="C1816" s="51" t="s">
        <v>277</v>
      </c>
      <c r="D1816" s="50">
        <v>1</v>
      </c>
      <c r="E1816" s="55">
        <v>1</v>
      </c>
      <c r="F1816" s="53" t="s">
        <v>19</v>
      </c>
      <c r="G1816" s="53">
        <v>43497</v>
      </c>
      <c r="H1816" s="52">
        <v>1</v>
      </c>
      <c r="I1816" s="52">
        <v>4</v>
      </c>
      <c r="J1816" s="51" t="s">
        <v>37</v>
      </c>
      <c r="K1816" s="51" t="s">
        <v>181</v>
      </c>
      <c r="L1816" s="51" t="b">
        <v>1</v>
      </c>
      <c r="M1816" s="13"/>
      <c r="N1816" s="13" t="s">
        <v>126</v>
      </c>
      <c r="O1816" s="13" t="s">
        <v>143</v>
      </c>
      <c r="P1816" s="13" t="s">
        <v>143</v>
      </c>
      <c r="Q1816" s="13" t="s">
        <v>125</v>
      </c>
      <c r="R1816" s="13"/>
      <c r="S1816" s="13" t="s">
        <v>126</v>
      </c>
      <c r="T1816" s="15" t="s">
        <v>130</v>
      </c>
      <c r="U1816" s="15" t="b">
        <v>1</v>
      </c>
      <c r="V1816" s="15" t="b">
        <v>0</v>
      </c>
      <c r="W1816" s="23">
        <v>43501.444930555554</v>
      </c>
      <c r="X1816" s="16"/>
      <c r="Y1816" s="24">
        <v>43494</v>
      </c>
      <c r="Z1816" s="17" t="s">
        <v>145</v>
      </c>
      <c r="AA1816" s="51"/>
      <c r="AB1816" s="4"/>
      <c r="AC1816" t="str">
        <f t="shared" si="141"/>
        <v>OK</v>
      </c>
      <c r="AD1816" t="str">
        <f t="shared" si="142"/>
        <v/>
      </c>
      <c r="AE1816" t="str">
        <f t="shared" si="143"/>
        <v/>
      </c>
      <c r="AF1816" t="str">
        <f t="shared" si="144"/>
        <v/>
      </c>
    </row>
    <row r="1817" spans="1:32" x14ac:dyDescent="0.25">
      <c r="A1817" s="3" t="str">
        <f t="shared" si="140"/>
        <v>78593-2</v>
      </c>
      <c r="B1817" s="50">
        <v>78593</v>
      </c>
      <c r="C1817" s="51" t="s">
        <v>277</v>
      </c>
      <c r="D1817" s="50">
        <v>2</v>
      </c>
      <c r="E1817" s="55">
        <v>1</v>
      </c>
      <c r="F1817" s="53" t="s">
        <v>19</v>
      </c>
      <c r="G1817" s="53">
        <v>43497</v>
      </c>
      <c r="H1817" s="52">
        <v>1</v>
      </c>
      <c r="I1817" s="52">
        <v>4</v>
      </c>
      <c r="J1817" s="51" t="s">
        <v>37</v>
      </c>
      <c r="K1817" s="51"/>
      <c r="L1817" s="51" t="b">
        <v>0</v>
      </c>
      <c r="M1817" s="3"/>
      <c r="N1817" s="3" t="s">
        <v>126</v>
      </c>
      <c r="O1817" s="3" t="s">
        <v>143</v>
      </c>
      <c r="P1817" s="3" t="s">
        <v>143</v>
      </c>
      <c r="Q1817" s="3" t="s">
        <v>125</v>
      </c>
      <c r="R1817" s="3"/>
      <c r="S1817" s="3" t="s">
        <v>126</v>
      </c>
      <c r="T1817" s="10" t="s">
        <v>130</v>
      </c>
      <c r="U1817" s="10" t="b">
        <v>1</v>
      </c>
      <c r="V1817" s="10" t="b">
        <v>0</v>
      </c>
      <c r="W1817" s="25">
        <v>43501.44494212963</v>
      </c>
      <c r="X1817" s="11"/>
      <c r="Y1817" s="26">
        <v>43494</v>
      </c>
      <c r="Z1817" s="12" t="s">
        <v>145</v>
      </c>
      <c r="AA1817" s="51"/>
      <c r="AB1817" s="4"/>
      <c r="AC1817" t="str">
        <f t="shared" si="141"/>
        <v>OK</v>
      </c>
      <c r="AD1817" t="str">
        <f t="shared" si="142"/>
        <v/>
      </c>
      <c r="AE1817" t="str">
        <f t="shared" si="143"/>
        <v/>
      </c>
      <c r="AF1817" t="str">
        <f t="shared" si="144"/>
        <v/>
      </c>
    </row>
    <row r="1818" spans="1:32" x14ac:dyDescent="0.25">
      <c r="A1818" s="13" t="str">
        <f t="shared" si="140"/>
        <v>78593-3</v>
      </c>
      <c r="B1818" s="50">
        <v>78593</v>
      </c>
      <c r="C1818" s="51" t="s">
        <v>219</v>
      </c>
      <c r="D1818" s="50">
        <v>3</v>
      </c>
      <c r="E1818" s="55">
        <v>1</v>
      </c>
      <c r="F1818" s="53" t="s">
        <v>19</v>
      </c>
      <c r="G1818" s="53">
        <v>43497</v>
      </c>
      <c r="H1818" s="52">
        <v>1</v>
      </c>
      <c r="I1818" s="52">
        <v>4</v>
      </c>
      <c r="J1818" s="51" t="s">
        <v>37</v>
      </c>
      <c r="K1818" s="51"/>
      <c r="L1818" s="51" t="b">
        <v>0</v>
      </c>
      <c r="M1818" s="13"/>
      <c r="N1818" s="13" t="s">
        <v>126</v>
      </c>
      <c r="O1818" s="13" t="s">
        <v>143</v>
      </c>
      <c r="P1818" s="13" t="s">
        <v>143</v>
      </c>
      <c r="Q1818" s="13" t="s">
        <v>143</v>
      </c>
      <c r="R1818" s="13"/>
      <c r="S1818" s="13" t="s">
        <v>126</v>
      </c>
      <c r="T1818" s="15" t="s">
        <v>125</v>
      </c>
      <c r="U1818" s="15" t="b">
        <v>1</v>
      </c>
      <c r="V1818" s="15" t="b">
        <v>0</v>
      </c>
      <c r="W1818" s="23">
        <v>43501.444907407407</v>
      </c>
      <c r="X1818" s="16" t="s">
        <v>3135</v>
      </c>
      <c r="Y1818" s="24">
        <v>43494</v>
      </c>
      <c r="Z1818" s="17" t="s">
        <v>145</v>
      </c>
      <c r="AA1818" s="51"/>
      <c r="AB1818" s="4"/>
      <c r="AC1818" t="str">
        <f t="shared" si="141"/>
        <v>NO</v>
      </c>
      <c r="AD1818" t="str">
        <f t="shared" si="142"/>
        <v/>
      </c>
      <c r="AE1818" t="str">
        <f t="shared" si="143"/>
        <v/>
      </c>
      <c r="AF1818" t="str">
        <f t="shared" si="144"/>
        <v/>
      </c>
    </row>
    <row r="1819" spans="1:32" x14ac:dyDescent="0.25">
      <c r="A1819" s="3" t="str">
        <f t="shared" si="140"/>
        <v>78593-4</v>
      </c>
      <c r="B1819" s="50">
        <v>78593</v>
      </c>
      <c r="C1819" s="51" t="s">
        <v>262</v>
      </c>
      <c r="D1819" s="50">
        <v>4</v>
      </c>
      <c r="E1819" s="55">
        <v>1</v>
      </c>
      <c r="F1819" s="53" t="s">
        <v>19</v>
      </c>
      <c r="G1819" s="53">
        <v>43497</v>
      </c>
      <c r="H1819" s="52">
        <v>2</v>
      </c>
      <c r="I1819" s="52">
        <v>4</v>
      </c>
      <c r="J1819" s="51" t="s">
        <v>37</v>
      </c>
      <c r="K1819" s="51"/>
      <c r="L1819" s="51" t="b">
        <v>0</v>
      </c>
      <c r="M1819" s="3"/>
      <c r="N1819" s="3" t="s">
        <v>126</v>
      </c>
      <c r="O1819" s="3" t="s">
        <v>143</v>
      </c>
      <c r="P1819" s="3" t="s">
        <v>143</v>
      </c>
      <c r="Q1819" s="3" t="s">
        <v>143</v>
      </c>
      <c r="R1819" s="3"/>
      <c r="S1819" s="3" t="s">
        <v>126</v>
      </c>
      <c r="T1819" s="10" t="s">
        <v>130</v>
      </c>
      <c r="U1819" s="10" t="b">
        <v>1</v>
      </c>
      <c r="V1819" s="10" t="b">
        <v>0</v>
      </c>
      <c r="W1819" s="25">
        <v>43501.444965277777</v>
      </c>
      <c r="X1819" s="11" t="s">
        <v>3135</v>
      </c>
      <c r="Y1819" s="26">
        <v>43494</v>
      </c>
      <c r="Z1819" s="12" t="s">
        <v>145</v>
      </c>
      <c r="AA1819" s="51"/>
      <c r="AB1819" s="4"/>
      <c r="AC1819" t="str">
        <f t="shared" si="141"/>
        <v>NO</v>
      </c>
      <c r="AD1819" t="str">
        <f t="shared" si="142"/>
        <v/>
      </c>
      <c r="AE1819" t="str">
        <f t="shared" si="143"/>
        <v/>
      </c>
      <c r="AF1819" t="str">
        <f t="shared" si="144"/>
        <v/>
      </c>
    </row>
    <row r="1820" spans="1:32" x14ac:dyDescent="0.25">
      <c r="A1820" s="13" t="str">
        <f t="shared" si="140"/>
        <v>78594-1</v>
      </c>
      <c r="B1820" s="50">
        <v>78594</v>
      </c>
      <c r="C1820" s="51" t="s">
        <v>3430</v>
      </c>
      <c r="D1820" s="50">
        <v>1</v>
      </c>
      <c r="E1820" s="55">
        <v>1</v>
      </c>
      <c r="F1820" s="53" t="s">
        <v>18</v>
      </c>
      <c r="G1820" s="53">
        <v>43524</v>
      </c>
      <c r="H1820" s="52">
        <v>8</v>
      </c>
      <c r="I1820" s="52">
        <v>1</v>
      </c>
      <c r="J1820" s="51" t="s">
        <v>27</v>
      </c>
      <c r="K1820" s="51"/>
      <c r="L1820" s="51" t="b">
        <v>0</v>
      </c>
      <c r="M1820" s="13"/>
      <c r="N1820" s="13"/>
      <c r="O1820" s="13"/>
      <c r="P1820" s="13"/>
      <c r="Q1820" s="13"/>
      <c r="R1820" s="13"/>
      <c r="S1820" s="13"/>
      <c r="T1820" s="15" t="s">
        <v>125</v>
      </c>
      <c r="U1820" s="15" t="b">
        <v>0</v>
      </c>
      <c r="V1820" s="15" t="b">
        <v>0</v>
      </c>
      <c r="W1820" s="23"/>
      <c r="X1820" s="16"/>
      <c r="Y1820" s="24"/>
      <c r="Z1820" s="17"/>
      <c r="AA1820" s="51"/>
      <c r="AB1820" s="4"/>
      <c r="AC1820" t="str">
        <f t="shared" si="141"/>
        <v>NO</v>
      </c>
      <c r="AD1820" t="str">
        <f t="shared" si="142"/>
        <v>Material</v>
      </c>
      <c r="AE1820" t="str">
        <f t="shared" si="143"/>
        <v>+Cartridge</v>
      </c>
      <c r="AF1820" t="str">
        <f t="shared" si="144"/>
        <v>Material+Cartridge</v>
      </c>
    </row>
    <row r="1821" spans="1:32" x14ac:dyDescent="0.25">
      <c r="A1821" s="3" t="str">
        <f t="shared" si="140"/>
        <v>78594-2</v>
      </c>
      <c r="B1821" s="50">
        <v>78594</v>
      </c>
      <c r="C1821" s="51" t="s">
        <v>3131</v>
      </c>
      <c r="D1821" s="50">
        <v>2</v>
      </c>
      <c r="E1821" s="55">
        <v>1</v>
      </c>
      <c r="F1821" s="53" t="s">
        <v>18</v>
      </c>
      <c r="G1821" s="53">
        <v>43524</v>
      </c>
      <c r="H1821" s="52">
        <v>1</v>
      </c>
      <c r="I1821" s="52">
        <v>1</v>
      </c>
      <c r="J1821" s="51" t="s">
        <v>27</v>
      </c>
      <c r="K1821" s="51"/>
      <c r="L1821" s="51" t="b">
        <v>0</v>
      </c>
      <c r="M1821" s="3"/>
      <c r="N1821" s="3"/>
      <c r="O1821" s="3"/>
      <c r="P1821" s="3"/>
      <c r="Q1821" s="3" t="s">
        <v>125</v>
      </c>
      <c r="R1821" s="3"/>
      <c r="S1821" s="3"/>
      <c r="T1821" s="10" t="s">
        <v>125</v>
      </c>
      <c r="U1821" s="10" t="b">
        <v>0</v>
      </c>
      <c r="V1821" s="10" t="b">
        <v>0</v>
      </c>
      <c r="W1821" s="25"/>
      <c r="X1821" s="11"/>
      <c r="Y1821" s="26"/>
      <c r="Z1821" s="12"/>
      <c r="AA1821" s="51"/>
      <c r="AB1821" s="4"/>
      <c r="AC1821" t="str">
        <f t="shared" si="141"/>
        <v>NO</v>
      </c>
      <c r="AD1821" t="str">
        <f t="shared" si="142"/>
        <v>Material</v>
      </c>
      <c r="AE1821" t="str">
        <f t="shared" si="143"/>
        <v/>
      </c>
      <c r="AF1821" t="str">
        <f t="shared" si="144"/>
        <v>Material</v>
      </c>
    </row>
    <row r="1822" spans="1:32" x14ac:dyDescent="0.25">
      <c r="A1822" s="13" t="str">
        <f t="shared" si="140"/>
        <v>78594-3</v>
      </c>
      <c r="B1822" s="50">
        <v>78594</v>
      </c>
      <c r="C1822" s="51" t="s">
        <v>3131</v>
      </c>
      <c r="D1822" s="50">
        <v>3</v>
      </c>
      <c r="E1822" s="55">
        <v>1</v>
      </c>
      <c r="F1822" s="53" t="s">
        <v>18</v>
      </c>
      <c r="G1822" s="53">
        <v>43524</v>
      </c>
      <c r="H1822" s="52">
        <v>1</v>
      </c>
      <c r="I1822" s="52">
        <v>1</v>
      </c>
      <c r="J1822" s="51" t="s">
        <v>27</v>
      </c>
      <c r="K1822" s="51"/>
      <c r="L1822" s="51" t="b">
        <v>0</v>
      </c>
      <c r="M1822" s="13"/>
      <c r="N1822" s="13"/>
      <c r="O1822" s="13"/>
      <c r="P1822" s="13"/>
      <c r="Q1822" s="13" t="s">
        <v>125</v>
      </c>
      <c r="R1822" s="13"/>
      <c r="S1822" s="13"/>
      <c r="T1822" s="15" t="s">
        <v>125</v>
      </c>
      <c r="U1822" s="15" t="b">
        <v>0</v>
      </c>
      <c r="V1822" s="15" t="b">
        <v>0</v>
      </c>
      <c r="W1822" s="23"/>
      <c r="X1822" s="16"/>
      <c r="Y1822" s="24"/>
      <c r="Z1822" s="17"/>
      <c r="AA1822" s="51"/>
      <c r="AB1822" s="4"/>
      <c r="AC1822" t="str">
        <f t="shared" si="141"/>
        <v>NO</v>
      </c>
      <c r="AD1822" t="str">
        <f t="shared" si="142"/>
        <v>Material</v>
      </c>
      <c r="AE1822" t="str">
        <f t="shared" si="143"/>
        <v/>
      </c>
      <c r="AF1822" t="str">
        <f t="shared" si="144"/>
        <v>Material</v>
      </c>
    </row>
    <row r="1823" spans="1:32" x14ac:dyDescent="0.25">
      <c r="A1823" s="3" t="str">
        <f t="shared" si="140"/>
        <v>78594-4</v>
      </c>
      <c r="B1823" s="50">
        <v>78594</v>
      </c>
      <c r="C1823" s="51" t="s">
        <v>3055</v>
      </c>
      <c r="D1823" s="50">
        <v>4</v>
      </c>
      <c r="E1823" s="55">
        <v>1</v>
      </c>
      <c r="F1823" s="53" t="s">
        <v>18</v>
      </c>
      <c r="G1823" s="53">
        <v>43524</v>
      </c>
      <c r="H1823" s="52">
        <v>1</v>
      </c>
      <c r="I1823" s="52">
        <v>1</v>
      </c>
      <c r="J1823" s="51" t="s">
        <v>27</v>
      </c>
      <c r="K1823" s="51"/>
      <c r="L1823" s="51" t="b">
        <v>0</v>
      </c>
      <c r="M1823" s="3"/>
      <c r="N1823" s="3"/>
      <c r="O1823" s="3"/>
      <c r="P1823" s="3"/>
      <c r="Q1823" s="3" t="s">
        <v>125</v>
      </c>
      <c r="R1823" s="3"/>
      <c r="S1823" s="3"/>
      <c r="T1823" s="10" t="s">
        <v>125</v>
      </c>
      <c r="U1823" s="10" t="b">
        <v>0</v>
      </c>
      <c r="V1823" s="10" t="b">
        <v>0</v>
      </c>
      <c r="W1823" s="25"/>
      <c r="X1823" s="11"/>
      <c r="Y1823" s="26"/>
      <c r="Z1823" s="12"/>
      <c r="AA1823" s="51"/>
      <c r="AB1823" s="4"/>
      <c r="AC1823" t="str">
        <f t="shared" si="141"/>
        <v>NO</v>
      </c>
      <c r="AD1823" t="str">
        <f t="shared" si="142"/>
        <v>Material</v>
      </c>
      <c r="AE1823" t="str">
        <f t="shared" si="143"/>
        <v/>
      </c>
      <c r="AF1823" t="str">
        <f t="shared" si="144"/>
        <v>Material</v>
      </c>
    </row>
    <row r="1824" spans="1:32" x14ac:dyDescent="0.25">
      <c r="A1824" s="13" t="str">
        <f t="shared" si="140"/>
        <v>78594-5</v>
      </c>
      <c r="B1824" s="50">
        <v>78594</v>
      </c>
      <c r="C1824" s="51" t="s">
        <v>3055</v>
      </c>
      <c r="D1824" s="50">
        <v>5</v>
      </c>
      <c r="E1824" s="55">
        <v>1</v>
      </c>
      <c r="F1824" s="53" t="s">
        <v>18</v>
      </c>
      <c r="G1824" s="53">
        <v>43524</v>
      </c>
      <c r="H1824" s="52">
        <v>1</v>
      </c>
      <c r="I1824" s="52">
        <v>1</v>
      </c>
      <c r="J1824" s="51" t="s">
        <v>27</v>
      </c>
      <c r="K1824" s="51"/>
      <c r="L1824" s="51" t="b">
        <v>0</v>
      </c>
      <c r="M1824" s="13"/>
      <c r="N1824" s="13"/>
      <c r="O1824" s="13"/>
      <c r="P1824" s="13"/>
      <c r="Q1824" s="13" t="s">
        <v>125</v>
      </c>
      <c r="R1824" s="13"/>
      <c r="S1824" s="13"/>
      <c r="T1824" s="15" t="s">
        <v>125</v>
      </c>
      <c r="U1824" s="15" t="b">
        <v>0</v>
      </c>
      <c r="V1824" s="15" t="b">
        <v>0</v>
      </c>
      <c r="W1824" s="23"/>
      <c r="X1824" s="16"/>
      <c r="Y1824" s="24"/>
      <c r="Z1824" s="17"/>
      <c r="AA1824" s="51"/>
      <c r="AB1824" s="4"/>
      <c r="AC1824" t="str">
        <f t="shared" si="141"/>
        <v>NO</v>
      </c>
      <c r="AD1824" t="str">
        <f t="shared" si="142"/>
        <v>Material</v>
      </c>
      <c r="AE1824" t="str">
        <f t="shared" si="143"/>
        <v/>
      </c>
      <c r="AF1824" t="str">
        <f t="shared" si="144"/>
        <v>Material</v>
      </c>
    </row>
    <row r="1825" spans="1:32" x14ac:dyDescent="0.25">
      <c r="A1825" s="3" t="str">
        <f t="shared" si="140"/>
        <v>78594-6</v>
      </c>
      <c r="B1825" s="50">
        <v>78594</v>
      </c>
      <c r="C1825" s="51" t="s">
        <v>3056</v>
      </c>
      <c r="D1825" s="50">
        <v>6</v>
      </c>
      <c r="E1825" s="55">
        <v>1</v>
      </c>
      <c r="F1825" s="53" t="s">
        <v>18</v>
      </c>
      <c r="G1825" s="53">
        <v>43524</v>
      </c>
      <c r="H1825" s="52">
        <v>1</v>
      </c>
      <c r="I1825" s="52">
        <v>1</v>
      </c>
      <c r="J1825" s="51" t="s">
        <v>27</v>
      </c>
      <c r="K1825" s="51"/>
      <c r="L1825" s="51" t="b">
        <v>0</v>
      </c>
      <c r="M1825" s="3"/>
      <c r="N1825" s="3"/>
      <c r="O1825" s="3"/>
      <c r="P1825" s="3"/>
      <c r="Q1825" s="3" t="s">
        <v>125</v>
      </c>
      <c r="R1825" s="3"/>
      <c r="S1825" s="3"/>
      <c r="T1825" s="10" t="s">
        <v>125</v>
      </c>
      <c r="U1825" s="10" t="b">
        <v>0</v>
      </c>
      <c r="V1825" s="10" t="b">
        <v>0</v>
      </c>
      <c r="W1825" s="25"/>
      <c r="X1825" s="11"/>
      <c r="Y1825" s="26"/>
      <c r="Z1825" s="12"/>
      <c r="AA1825" s="51"/>
      <c r="AB1825" s="4"/>
      <c r="AC1825" t="str">
        <f t="shared" si="141"/>
        <v>NO</v>
      </c>
      <c r="AD1825" t="str">
        <f t="shared" si="142"/>
        <v>Material</v>
      </c>
      <c r="AE1825" t="str">
        <f t="shared" si="143"/>
        <v/>
      </c>
      <c r="AF1825" t="str">
        <f t="shared" si="144"/>
        <v>Material</v>
      </c>
    </row>
    <row r="1826" spans="1:32" x14ac:dyDescent="0.25">
      <c r="A1826" s="13" t="str">
        <f t="shared" si="140"/>
        <v>78594-7</v>
      </c>
      <c r="B1826" s="50">
        <v>78594</v>
      </c>
      <c r="C1826" s="51" t="s">
        <v>3056</v>
      </c>
      <c r="D1826" s="50">
        <v>7</v>
      </c>
      <c r="E1826" s="55">
        <v>1</v>
      </c>
      <c r="F1826" s="53" t="s">
        <v>18</v>
      </c>
      <c r="G1826" s="53">
        <v>43524</v>
      </c>
      <c r="H1826" s="52">
        <v>1</v>
      </c>
      <c r="I1826" s="52">
        <v>1</v>
      </c>
      <c r="J1826" s="51" t="s">
        <v>27</v>
      </c>
      <c r="K1826" s="51"/>
      <c r="L1826" s="51" t="b">
        <v>0</v>
      </c>
      <c r="M1826" s="13"/>
      <c r="N1826" s="13"/>
      <c r="O1826" s="13"/>
      <c r="P1826" s="13"/>
      <c r="Q1826" s="13" t="s">
        <v>125</v>
      </c>
      <c r="R1826" s="13"/>
      <c r="S1826" s="13"/>
      <c r="T1826" s="15" t="s">
        <v>125</v>
      </c>
      <c r="U1826" s="15" t="b">
        <v>0</v>
      </c>
      <c r="V1826" s="15" t="b">
        <v>0</v>
      </c>
      <c r="W1826" s="23"/>
      <c r="X1826" s="16"/>
      <c r="Y1826" s="24"/>
      <c r="Z1826" s="17"/>
      <c r="AA1826" s="51"/>
      <c r="AB1826" s="4"/>
      <c r="AC1826" t="str">
        <f t="shared" si="141"/>
        <v>NO</v>
      </c>
      <c r="AD1826" t="str">
        <f t="shared" si="142"/>
        <v>Material</v>
      </c>
      <c r="AE1826" t="str">
        <f t="shared" si="143"/>
        <v/>
      </c>
      <c r="AF1826" t="str">
        <f t="shared" si="144"/>
        <v>Material</v>
      </c>
    </row>
    <row r="1827" spans="1:32" x14ac:dyDescent="0.25">
      <c r="A1827" s="3" t="str">
        <f t="shared" si="140"/>
        <v>78594-8</v>
      </c>
      <c r="B1827" s="50">
        <v>78594</v>
      </c>
      <c r="C1827" s="51" t="s">
        <v>3431</v>
      </c>
      <c r="D1827" s="50">
        <v>8</v>
      </c>
      <c r="E1827" s="55">
        <v>1</v>
      </c>
      <c r="F1827" s="53" t="s">
        <v>18</v>
      </c>
      <c r="G1827" s="53">
        <v>43524</v>
      </c>
      <c r="H1827" s="52">
        <v>2</v>
      </c>
      <c r="I1827" s="52">
        <v>1</v>
      </c>
      <c r="J1827" s="51" t="s">
        <v>27</v>
      </c>
      <c r="K1827" s="51"/>
      <c r="L1827" s="51" t="b">
        <v>0</v>
      </c>
      <c r="M1827" s="3"/>
      <c r="N1827" s="3"/>
      <c r="O1827" s="3"/>
      <c r="P1827" s="3"/>
      <c r="Q1827" s="3" t="s">
        <v>125</v>
      </c>
      <c r="R1827" s="3"/>
      <c r="S1827" s="3"/>
      <c r="T1827" s="10" t="s">
        <v>125</v>
      </c>
      <c r="U1827" s="10" t="b">
        <v>0</v>
      </c>
      <c r="V1827" s="10" t="b">
        <v>0</v>
      </c>
      <c r="W1827" s="25"/>
      <c r="X1827" s="11"/>
      <c r="Y1827" s="26"/>
      <c r="Z1827" s="12"/>
      <c r="AA1827" s="51"/>
      <c r="AB1827" s="4"/>
      <c r="AC1827" t="str">
        <f t="shared" si="141"/>
        <v>NO</v>
      </c>
      <c r="AD1827" t="str">
        <f t="shared" si="142"/>
        <v>Material</v>
      </c>
      <c r="AE1827" t="str">
        <f t="shared" si="143"/>
        <v/>
      </c>
      <c r="AF1827" t="str">
        <f t="shared" si="144"/>
        <v>Material</v>
      </c>
    </row>
    <row r="1828" spans="1:32" x14ac:dyDescent="0.25">
      <c r="A1828" s="13" t="str">
        <f t="shared" si="140"/>
        <v>78596-1</v>
      </c>
      <c r="B1828" s="50">
        <v>78596</v>
      </c>
      <c r="C1828" s="51" t="s">
        <v>237</v>
      </c>
      <c r="D1828" s="50">
        <v>1</v>
      </c>
      <c r="E1828" s="55">
        <v>1</v>
      </c>
      <c r="F1828" s="53" t="s">
        <v>19</v>
      </c>
      <c r="G1828" s="53">
        <v>43511</v>
      </c>
      <c r="H1828" s="52">
        <v>1</v>
      </c>
      <c r="I1828" s="52">
        <v>4</v>
      </c>
      <c r="J1828" s="51" t="s">
        <v>20</v>
      </c>
      <c r="K1828" s="51"/>
      <c r="L1828" s="51" t="b">
        <v>0</v>
      </c>
      <c r="M1828" s="13"/>
      <c r="N1828" s="13"/>
      <c r="O1828" s="13"/>
      <c r="P1828" s="13"/>
      <c r="Q1828" s="13"/>
      <c r="R1828" s="13"/>
      <c r="S1828" s="13"/>
      <c r="T1828" s="15" t="s">
        <v>130</v>
      </c>
      <c r="U1828" s="15" t="b">
        <v>0</v>
      </c>
      <c r="V1828" s="15" t="b">
        <v>0</v>
      </c>
      <c r="W1828" s="23"/>
      <c r="X1828" s="16"/>
      <c r="Y1828" s="24"/>
      <c r="Z1828" s="17"/>
      <c r="AA1828" s="51"/>
      <c r="AB1828" s="4"/>
      <c r="AC1828" t="str">
        <f t="shared" si="141"/>
        <v>NO</v>
      </c>
      <c r="AD1828" t="str">
        <f t="shared" si="142"/>
        <v>Material</v>
      </c>
      <c r="AE1828" t="str">
        <f t="shared" si="143"/>
        <v>+Cartridge</v>
      </c>
      <c r="AF1828" t="str">
        <f t="shared" si="144"/>
        <v>Material+Cartridge</v>
      </c>
    </row>
    <row r="1829" spans="1:32" x14ac:dyDescent="0.25">
      <c r="A1829" s="3" t="str">
        <f t="shared" si="140"/>
        <v>78596-2</v>
      </c>
      <c r="B1829" s="50">
        <v>78596</v>
      </c>
      <c r="C1829" s="51" t="s">
        <v>364</v>
      </c>
      <c r="D1829" s="50">
        <v>2</v>
      </c>
      <c r="E1829" s="55">
        <v>1</v>
      </c>
      <c r="F1829" s="53" t="s">
        <v>19</v>
      </c>
      <c r="G1829" s="53">
        <v>43511</v>
      </c>
      <c r="H1829" s="52">
        <v>1</v>
      </c>
      <c r="I1829" s="52">
        <v>4</v>
      </c>
      <c r="J1829" s="51" t="s">
        <v>20</v>
      </c>
      <c r="K1829" s="51"/>
      <c r="L1829" s="51" t="b">
        <v>0</v>
      </c>
      <c r="M1829" s="3"/>
      <c r="N1829" s="3"/>
      <c r="O1829" s="3"/>
      <c r="P1829" s="3"/>
      <c r="Q1829" s="3" t="s">
        <v>125</v>
      </c>
      <c r="R1829" s="3"/>
      <c r="S1829" s="3"/>
      <c r="T1829" s="10" t="s">
        <v>130</v>
      </c>
      <c r="U1829" s="10" t="b">
        <v>0</v>
      </c>
      <c r="V1829" s="10" t="b">
        <v>0</v>
      </c>
      <c r="W1829" s="25"/>
      <c r="X1829" s="11"/>
      <c r="Y1829" s="26"/>
      <c r="Z1829" s="12"/>
      <c r="AA1829" s="51"/>
      <c r="AB1829" s="4"/>
      <c r="AC1829" t="str">
        <f t="shared" si="141"/>
        <v>NO</v>
      </c>
      <c r="AD1829" t="str">
        <f t="shared" si="142"/>
        <v>Material</v>
      </c>
      <c r="AE1829" t="str">
        <f t="shared" si="143"/>
        <v/>
      </c>
      <c r="AF1829" t="str">
        <f t="shared" si="144"/>
        <v>Material</v>
      </c>
    </row>
    <row r="1830" spans="1:32" x14ac:dyDescent="0.25">
      <c r="A1830" s="13" t="str">
        <f t="shared" si="140"/>
        <v>78596-3</v>
      </c>
      <c r="B1830" s="50">
        <v>78596</v>
      </c>
      <c r="C1830" s="51" t="s">
        <v>364</v>
      </c>
      <c r="D1830" s="50">
        <v>3</v>
      </c>
      <c r="E1830" s="55">
        <v>1</v>
      </c>
      <c r="F1830" s="53" t="s">
        <v>19</v>
      </c>
      <c r="G1830" s="53">
        <v>43511</v>
      </c>
      <c r="H1830" s="52">
        <v>1</v>
      </c>
      <c r="I1830" s="52">
        <v>4</v>
      </c>
      <c r="J1830" s="51" t="s">
        <v>20</v>
      </c>
      <c r="K1830" s="51"/>
      <c r="L1830" s="51" t="b">
        <v>0</v>
      </c>
      <c r="M1830" s="13"/>
      <c r="N1830" s="13"/>
      <c r="O1830" s="13"/>
      <c r="P1830" s="13"/>
      <c r="Q1830" s="13" t="s">
        <v>125</v>
      </c>
      <c r="R1830" s="13"/>
      <c r="S1830" s="13"/>
      <c r="T1830" s="15" t="s">
        <v>130</v>
      </c>
      <c r="U1830" s="15" t="b">
        <v>0</v>
      </c>
      <c r="V1830" s="15" t="b">
        <v>0</v>
      </c>
      <c r="W1830" s="23"/>
      <c r="X1830" s="16"/>
      <c r="Y1830" s="24"/>
      <c r="Z1830" s="17"/>
      <c r="AA1830" s="51"/>
      <c r="AB1830" s="4"/>
      <c r="AC1830" t="str">
        <f t="shared" si="141"/>
        <v>NO</v>
      </c>
      <c r="AD1830" t="str">
        <f t="shared" si="142"/>
        <v>Material</v>
      </c>
      <c r="AE1830" t="str">
        <f t="shared" si="143"/>
        <v/>
      </c>
      <c r="AF1830" t="str">
        <f t="shared" si="144"/>
        <v>Material</v>
      </c>
    </row>
    <row r="1831" spans="1:32" x14ac:dyDescent="0.25">
      <c r="A1831" s="13" t="str">
        <f t="shared" ref="A1831:A1894" si="145">_xlfn.CONCAT(B1831,"-",D1831)</f>
        <v>78596-4</v>
      </c>
      <c r="B1831" s="50">
        <v>78596</v>
      </c>
      <c r="C1831" s="51" t="s">
        <v>215</v>
      </c>
      <c r="D1831" s="50">
        <v>4</v>
      </c>
      <c r="E1831" s="55">
        <v>1</v>
      </c>
      <c r="F1831" s="53" t="s">
        <v>19</v>
      </c>
      <c r="G1831" s="53">
        <v>43511</v>
      </c>
      <c r="H1831" s="52">
        <v>1</v>
      </c>
      <c r="I1831" s="52">
        <v>4</v>
      </c>
      <c r="J1831" s="51" t="s">
        <v>20</v>
      </c>
      <c r="K1831" s="51"/>
      <c r="L1831" s="51" t="b">
        <v>0</v>
      </c>
      <c r="M1831" s="13"/>
      <c r="N1831" s="13"/>
      <c r="O1831" s="13"/>
      <c r="P1831" s="13"/>
      <c r="Q1831" s="13"/>
      <c r="R1831" s="13"/>
      <c r="S1831" s="13"/>
      <c r="T1831" s="102" t="s">
        <v>130</v>
      </c>
      <c r="U1831" s="102" t="b">
        <v>0</v>
      </c>
      <c r="V1831" s="102" t="b">
        <v>0</v>
      </c>
      <c r="W1831" s="103"/>
      <c r="X1831" s="16"/>
      <c r="Y1831" s="24"/>
      <c r="Z1831" s="17"/>
      <c r="AA1831" s="51"/>
      <c r="AB1831" s="101"/>
      <c r="AC1831" t="str">
        <f t="shared" si="141"/>
        <v>NO</v>
      </c>
      <c r="AD1831" t="str">
        <f t="shared" si="142"/>
        <v>Material</v>
      </c>
      <c r="AE1831" t="str">
        <f t="shared" si="143"/>
        <v>+Cartridge</v>
      </c>
      <c r="AF1831" t="str">
        <f t="shared" si="144"/>
        <v>Material+Cartridge</v>
      </c>
    </row>
    <row r="1832" spans="1:32" x14ac:dyDescent="0.25">
      <c r="A1832" s="13" t="str">
        <f t="shared" si="145"/>
        <v>78603-1</v>
      </c>
      <c r="B1832" s="50">
        <v>78603</v>
      </c>
      <c r="C1832" s="51" t="s">
        <v>3303</v>
      </c>
      <c r="D1832" s="50">
        <v>1</v>
      </c>
      <c r="E1832" s="55">
        <v>1</v>
      </c>
      <c r="F1832" s="53" t="s">
        <v>18</v>
      </c>
      <c r="G1832" s="53">
        <v>43508</v>
      </c>
      <c r="H1832" s="52">
        <v>1</v>
      </c>
      <c r="I1832" s="52">
        <v>1</v>
      </c>
      <c r="J1832" s="51" t="s">
        <v>20</v>
      </c>
      <c r="K1832" s="51" t="s">
        <v>208</v>
      </c>
      <c r="L1832" s="51" t="b">
        <v>0</v>
      </c>
      <c r="M1832" s="13" t="s">
        <v>126</v>
      </c>
      <c r="N1832" s="13"/>
      <c r="O1832" s="13"/>
      <c r="P1832" s="13" t="s">
        <v>143</v>
      </c>
      <c r="Q1832" s="13"/>
      <c r="R1832" s="13"/>
      <c r="S1832" s="13" t="s">
        <v>126</v>
      </c>
      <c r="T1832" s="102" t="s">
        <v>130</v>
      </c>
      <c r="U1832" s="102" t="b">
        <v>0</v>
      </c>
      <c r="V1832" s="102" t="b">
        <v>0</v>
      </c>
      <c r="W1832" s="103"/>
      <c r="X1832" s="16"/>
      <c r="Y1832" s="24"/>
      <c r="Z1832" s="17"/>
      <c r="AA1832" s="51"/>
      <c r="AB1832" s="101"/>
      <c r="AC1832" t="str">
        <f t="shared" si="141"/>
        <v>NO</v>
      </c>
      <c r="AD1832" t="str">
        <f t="shared" si="142"/>
        <v>Material</v>
      </c>
      <c r="AE1832" t="str">
        <f t="shared" si="143"/>
        <v>+Cartridge</v>
      </c>
      <c r="AF1832" t="str">
        <f t="shared" si="144"/>
        <v>Material+Cartridge</v>
      </c>
    </row>
    <row r="1833" spans="1:32" x14ac:dyDescent="0.25">
      <c r="A1833" s="13" t="str">
        <f t="shared" si="145"/>
        <v>78603-2</v>
      </c>
      <c r="B1833" s="50">
        <v>78603</v>
      </c>
      <c r="C1833" s="51" t="s">
        <v>3432</v>
      </c>
      <c r="D1833" s="50">
        <v>2</v>
      </c>
      <c r="E1833" s="55">
        <v>1</v>
      </c>
      <c r="F1833" s="53" t="s">
        <v>18</v>
      </c>
      <c r="G1833" s="53">
        <v>43508</v>
      </c>
      <c r="H1833" s="52">
        <v>1</v>
      </c>
      <c r="I1833" s="52">
        <v>1</v>
      </c>
      <c r="J1833" s="51" t="s">
        <v>20</v>
      </c>
      <c r="K1833" s="51"/>
      <c r="L1833" s="51" t="b">
        <v>0</v>
      </c>
      <c r="M1833" s="13" t="s">
        <v>126</v>
      </c>
      <c r="N1833" s="13"/>
      <c r="O1833" s="13"/>
      <c r="P1833" s="13" t="s">
        <v>143</v>
      </c>
      <c r="Q1833" s="13"/>
      <c r="R1833" s="13"/>
      <c r="S1833" s="13" t="s">
        <v>126</v>
      </c>
      <c r="T1833" s="102" t="s">
        <v>130</v>
      </c>
      <c r="U1833" s="102" t="b">
        <v>0</v>
      </c>
      <c r="V1833" s="102" t="b">
        <v>0</v>
      </c>
      <c r="W1833" s="103"/>
      <c r="X1833" s="16"/>
      <c r="Y1833" s="24"/>
      <c r="Z1833" s="17"/>
      <c r="AA1833" s="51"/>
      <c r="AB1833" s="101"/>
      <c r="AC1833" t="str">
        <f t="shared" si="141"/>
        <v>NO</v>
      </c>
      <c r="AD1833" t="str">
        <f t="shared" si="142"/>
        <v>Material</v>
      </c>
      <c r="AE1833" t="str">
        <f t="shared" si="143"/>
        <v>+Cartridge</v>
      </c>
      <c r="AF1833" t="str">
        <f t="shared" si="144"/>
        <v>Material+Cartridge</v>
      </c>
    </row>
    <row r="1834" spans="1:32" x14ac:dyDescent="0.25">
      <c r="A1834" s="13" t="str">
        <f t="shared" si="145"/>
        <v>78606-1</v>
      </c>
      <c r="B1834" s="50">
        <v>78606</v>
      </c>
      <c r="C1834" s="51" t="s">
        <v>3056</v>
      </c>
      <c r="D1834" s="50">
        <v>1</v>
      </c>
      <c r="E1834" s="55">
        <v>1</v>
      </c>
      <c r="F1834" s="53" t="s">
        <v>19</v>
      </c>
      <c r="G1834" s="53">
        <v>43511</v>
      </c>
      <c r="H1834" s="52">
        <v>1</v>
      </c>
      <c r="I1834" s="52">
        <v>0</v>
      </c>
      <c r="J1834" s="51" t="s">
        <v>27</v>
      </c>
      <c r="K1834" s="51"/>
      <c r="L1834" s="51" t="b">
        <v>0</v>
      </c>
      <c r="M1834" s="13"/>
      <c r="N1834" s="13"/>
      <c r="O1834" s="13"/>
      <c r="P1834" s="13"/>
      <c r="Q1834" s="13" t="s">
        <v>125</v>
      </c>
      <c r="R1834" s="13"/>
      <c r="S1834" s="13"/>
      <c r="T1834" s="102" t="s">
        <v>125</v>
      </c>
      <c r="U1834" s="102" t="b">
        <v>0</v>
      </c>
      <c r="V1834" s="102" t="b">
        <v>0</v>
      </c>
      <c r="W1834" s="103"/>
      <c r="X1834" s="16"/>
      <c r="Y1834" s="24"/>
      <c r="Z1834" s="17"/>
      <c r="AA1834" s="51"/>
      <c r="AB1834" s="101"/>
      <c r="AC1834" t="str">
        <f t="shared" si="141"/>
        <v>NO</v>
      </c>
      <c r="AD1834" t="str">
        <f t="shared" si="142"/>
        <v>Material</v>
      </c>
      <c r="AE1834" t="str">
        <f t="shared" si="143"/>
        <v/>
      </c>
      <c r="AF1834" t="str">
        <f t="shared" si="144"/>
        <v>Material</v>
      </c>
    </row>
    <row r="1835" spans="1:32" x14ac:dyDescent="0.25">
      <c r="A1835" s="13" t="str">
        <f t="shared" si="145"/>
        <v>78606-2</v>
      </c>
      <c r="B1835" s="50">
        <v>78606</v>
      </c>
      <c r="C1835" s="51" t="s">
        <v>3056</v>
      </c>
      <c r="D1835" s="50">
        <v>2</v>
      </c>
      <c r="E1835" s="55">
        <v>1</v>
      </c>
      <c r="F1835" s="53" t="s">
        <v>19</v>
      </c>
      <c r="G1835" s="53">
        <v>43511</v>
      </c>
      <c r="H1835" s="52">
        <v>1</v>
      </c>
      <c r="I1835" s="52">
        <v>0</v>
      </c>
      <c r="J1835" s="51" t="s">
        <v>27</v>
      </c>
      <c r="K1835" s="51"/>
      <c r="L1835" s="51" t="b">
        <v>0</v>
      </c>
      <c r="M1835" s="13"/>
      <c r="N1835" s="13"/>
      <c r="O1835" s="13"/>
      <c r="P1835" s="13"/>
      <c r="Q1835" s="13" t="s">
        <v>125</v>
      </c>
      <c r="R1835" s="13"/>
      <c r="S1835" s="13"/>
      <c r="T1835" s="102" t="s">
        <v>125</v>
      </c>
      <c r="U1835" s="102" t="b">
        <v>0</v>
      </c>
      <c r="V1835" s="102" t="b">
        <v>0</v>
      </c>
      <c r="W1835" s="103"/>
      <c r="X1835" s="16"/>
      <c r="Y1835" s="24"/>
      <c r="Z1835" s="17"/>
      <c r="AA1835" s="51"/>
      <c r="AB1835" s="101"/>
      <c r="AC1835" t="str">
        <f t="shared" si="141"/>
        <v>NO</v>
      </c>
      <c r="AD1835" t="str">
        <f t="shared" si="142"/>
        <v>Material</v>
      </c>
      <c r="AE1835" t="str">
        <f t="shared" si="143"/>
        <v/>
      </c>
      <c r="AF1835" t="str">
        <f t="shared" si="144"/>
        <v>Material</v>
      </c>
    </row>
    <row r="1836" spans="1:32" x14ac:dyDescent="0.25">
      <c r="A1836" s="13" t="str">
        <f t="shared" si="145"/>
        <v>78606-3</v>
      </c>
      <c r="B1836" s="50">
        <v>78606</v>
      </c>
      <c r="C1836" s="51" t="s">
        <v>407</v>
      </c>
      <c r="D1836" s="50">
        <v>3</v>
      </c>
      <c r="E1836" s="55">
        <v>1</v>
      </c>
      <c r="F1836" s="53" t="s">
        <v>19</v>
      </c>
      <c r="G1836" s="53">
        <v>43511</v>
      </c>
      <c r="H1836" s="52">
        <v>4</v>
      </c>
      <c r="I1836" s="52">
        <v>0</v>
      </c>
      <c r="J1836" s="51" t="s">
        <v>27</v>
      </c>
      <c r="K1836" s="51"/>
      <c r="L1836" s="51" t="b">
        <v>0</v>
      </c>
      <c r="M1836" s="13"/>
      <c r="N1836" s="13"/>
      <c r="O1836" s="13"/>
      <c r="P1836" s="13"/>
      <c r="Q1836" s="13"/>
      <c r="R1836" s="13"/>
      <c r="S1836" s="13"/>
      <c r="T1836" s="102" t="s">
        <v>130</v>
      </c>
      <c r="U1836" s="102" t="b">
        <v>0</v>
      </c>
      <c r="V1836" s="102" t="b">
        <v>0</v>
      </c>
      <c r="W1836" s="103"/>
      <c r="X1836" s="16"/>
      <c r="Y1836" s="24"/>
      <c r="Z1836" s="17"/>
      <c r="AA1836" s="51"/>
      <c r="AB1836" s="101"/>
      <c r="AC1836" t="str">
        <f t="shared" si="141"/>
        <v>NO</v>
      </c>
      <c r="AD1836" t="str">
        <f t="shared" si="142"/>
        <v>Material</v>
      </c>
      <c r="AE1836" t="str">
        <f t="shared" si="143"/>
        <v>+Cartridge</v>
      </c>
      <c r="AF1836" t="str">
        <f t="shared" si="144"/>
        <v>Material+Cartridge</v>
      </c>
    </row>
    <row r="1837" spans="1:32" x14ac:dyDescent="0.25">
      <c r="A1837" s="13" t="str">
        <f t="shared" si="145"/>
        <v>78607-1</v>
      </c>
      <c r="B1837" s="50">
        <v>78607</v>
      </c>
      <c r="C1837" s="51" t="s">
        <v>250</v>
      </c>
      <c r="D1837" s="50">
        <v>1</v>
      </c>
      <c r="E1837" s="55">
        <v>1</v>
      </c>
      <c r="F1837" s="53" t="s">
        <v>18</v>
      </c>
      <c r="G1837" s="53">
        <v>43507</v>
      </c>
      <c r="H1837" s="52">
        <v>2</v>
      </c>
      <c r="I1837" s="52">
        <v>7</v>
      </c>
      <c r="J1837" s="51" t="s">
        <v>20</v>
      </c>
      <c r="K1837" s="51"/>
      <c r="L1837" s="51" t="b">
        <v>0</v>
      </c>
      <c r="M1837" s="13" t="s">
        <v>126</v>
      </c>
      <c r="N1837" s="13"/>
      <c r="O1837" s="13"/>
      <c r="P1837" s="13"/>
      <c r="Q1837" s="13"/>
      <c r="R1837" s="13"/>
      <c r="S1837" s="13" t="s">
        <v>126</v>
      </c>
      <c r="T1837" s="102" t="s">
        <v>130</v>
      </c>
      <c r="U1837" s="102" t="b">
        <v>0</v>
      </c>
      <c r="V1837" s="102" t="b">
        <v>0</v>
      </c>
      <c r="W1837" s="103"/>
      <c r="X1837" s="16"/>
      <c r="Y1837" s="24"/>
      <c r="Z1837" s="17"/>
      <c r="AA1837" s="51"/>
      <c r="AB1837" s="101"/>
      <c r="AC1837" t="str">
        <f t="shared" si="141"/>
        <v>NO</v>
      </c>
      <c r="AD1837" t="str">
        <f t="shared" si="142"/>
        <v>Material</v>
      </c>
      <c r="AE1837" t="str">
        <f t="shared" si="143"/>
        <v>+Cartridge</v>
      </c>
      <c r="AF1837" t="str">
        <f t="shared" si="144"/>
        <v>Material+Cartridge</v>
      </c>
    </row>
    <row r="1838" spans="1:32" x14ac:dyDescent="0.25">
      <c r="A1838" s="13" t="str">
        <f t="shared" si="145"/>
        <v>78607-2</v>
      </c>
      <c r="B1838" s="50">
        <v>78607</v>
      </c>
      <c r="C1838" s="51" t="s">
        <v>250</v>
      </c>
      <c r="D1838" s="50">
        <v>2</v>
      </c>
      <c r="E1838" s="55">
        <v>1</v>
      </c>
      <c r="F1838" s="53" t="s">
        <v>18</v>
      </c>
      <c r="G1838" s="53">
        <v>43507</v>
      </c>
      <c r="H1838" s="52">
        <v>2</v>
      </c>
      <c r="I1838" s="52">
        <v>7</v>
      </c>
      <c r="J1838" s="51" t="s">
        <v>20</v>
      </c>
      <c r="K1838" s="51"/>
      <c r="L1838" s="51" t="b">
        <v>0</v>
      </c>
      <c r="M1838" s="13" t="s">
        <v>126</v>
      </c>
      <c r="N1838" s="13"/>
      <c r="O1838" s="13"/>
      <c r="P1838" s="13"/>
      <c r="Q1838" s="13"/>
      <c r="R1838" s="13"/>
      <c r="S1838" s="13" t="s">
        <v>126</v>
      </c>
      <c r="T1838" s="102" t="s">
        <v>130</v>
      </c>
      <c r="U1838" s="102" t="b">
        <v>0</v>
      </c>
      <c r="V1838" s="102" t="b">
        <v>0</v>
      </c>
      <c r="W1838" s="103"/>
      <c r="X1838" s="16"/>
      <c r="Y1838" s="24"/>
      <c r="Z1838" s="17"/>
      <c r="AA1838" s="51"/>
      <c r="AB1838" s="101"/>
      <c r="AC1838" t="str">
        <f t="shared" si="141"/>
        <v>NO</v>
      </c>
      <c r="AD1838" t="str">
        <f t="shared" si="142"/>
        <v>Material</v>
      </c>
      <c r="AE1838" t="str">
        <f t="shared" si="143"/>
        <v>+Cartridge</v>
      </c>
      <c r="AF1838" t="str">
        <f t="shared" si="144"/>
        <v>Material+Cartridge</v>
      </c>
    </row>
    <row r="1839" spans="1:32" x14ac:dyDescent="0.25">
      <c r="A1839" s="13" t="str">
        <f t="shared" si="145"/>
        <v>78607-3</v>
      </c>
      <c r="B1839" s="50">
        <v>78607</v>
      </c>
      <c r="C1839" s="51" t="s">
        <v>250</v>
      </c>
      <c r="D1839" s="50">
        <v>3</v>
      </c>
      <c r="E1839" s="55">
        <v>1</v>
      </c>
      <c r="F1839" s="53" t="s">
        <v>18</v>
      </c>
      <c r="G1839" s="53">
        <v>43507</v>
      </c>
      <c r="H1839" s="52">
        <v>2</v>
      </c>
      <c r="I1839" s="52">
        <v>7</v>
      </c>
      <c r="J1839" s="51" t="s">
        <v>20</v>
      </c>
      <c r="K1839" s="51"/>
      <c r="L1839" s="51" t="b">
        <v>0</v>
      </c>
      <c r="M1839" s="13" t="s">
        <v>126</v>
      </c>
      <c r="N1839" s="13"/>
      <c r="O1839" s="13"/>
      <c r="P1839" s="13"/>
      <c r="Q1839" s="13"/>
      <c r="R1839" s="13"/>
      <c r="S1839" s="13" t="s">
        <v>126</v>
      </c>
      <c r="T1839" s="102" t="s">
        <v>130</v>
      </c>
      <c r="U1839" s="102" t="b">
        <v>0</v>
      </c>
      <c r="V1839" s="102" t="b">
        <v>0</v>
      </c>
      <c r="W1839" s="103"/>
      <c r="X1839" s="16"/>
      <c r="Y1839" s="24"/>
      <c r="Z1839" s="17"/>
      <c r="AA1839" s="51"/>
      <c r="AB1839" s="101"/>
      <c r="AC1839" t="str">
        <f t="shared" si="141"/>
        <v>NO</v>
      </c>
      <c r="AD1839" t="str">
        <f t="shared" si="142"/>
        <v>Material</v>
      </c>
      <c r="AE1839" t="str">
        <f t="shared" si="143"/>
        <v>+Cartridge</v>
      </c>
      <c r="AF1839" t="str">
        <f t="shared" si="144"/>
        <v>Material+Cartridge</v>
      </c>
    </row>
    <row r="1840" spans="1:32" x14ac:dyDescent="0.25">
      <c r="A1840" s="13" t="str">
        <f t="shared" si="145"/>
        <v>78607-4</v>
      </c>
      <c r="B1840" s="50">
        <v>78607</v>
      </c>
      <c r="C1840" s="51" t="s">
        <v>250</v>
      </c>
      <c r="D1840" s="50">
        <v>4</v>
      </c>
      <c r="E1840" s="55">
        <v>1</v>
      </c>
      <c r="F1840" s="53" t="s">
        <v>18</v>
      </c>
      <c r="G1840" s="53">
        <v>43507</v>
      </c>
      <c r="H1840" s="52">
        <v>2</v>
      </c>
      <c r="I1840" s="52">
        <v>7</v>
      </c>
      <c r="J1840" s="51" t="s">
        <v>20</v>
      </c>
      <c r="K1840" s="51"/>
      <c r="L1840" s="51" t="b">
        <v>0</v>
      </c>
      <c r="M1840" s="13" t="s">
        <v>126</v>
      </c>
      <c r="N1840" s="13"/>
      <c r="O1840" s="13"/>
      <c r="P1840" s="13"/>
      <c r="Q1840" s="13"/>
      <c r="R1840" s="13"/>
      <c r="S1840" s="13" t="s">
        <v>126</v>
      </c>
      <c r="T1840" s="102" t="s">
        <v>130</v>
      </c>
      <c r="U1840" s="102" t="b">
        <v>0</v>
      </c>
      <c r="V1840" s="102" t="b">
        <v>0</v>
      </c>
      <c r="W1840" s="103"/>
      <c r="X1840" s="16"/>
      <c r="Y1840" s="24"/>
      <c r="Z1840" s="17"/>
      <c r="AA1840" s="51"/>
      <c r="AB1840" s="101"/>
      <c r="AC1840" t="str">
        <f t="shared" si="141"/>
        <v>NO</v>
      </c>
      <c r="AD1840" t="str">
        <f t="shared" si="142"/>
        <v>Material</v>
      </c>
      <c r="AE1840" t="str">
        <f t="shared" si="143"/>
        <v>+Cartridge</v>
      </c>
      <c r="AF1840" t="str">
        <f t="shared" si="144"/>
        <v>Material+Cartridge</v>
      </c>
    </row>
    <row r="1841" spans="1:32" x14ac:dyDescent="0.25">
      <c r="A1841" s="13" t="str">
        <f t="shared" si="145"/>
        <v>78614-1</v>
      </c>
      <c r="B1841" s="50">
        <v>78614</v>
      </c>
      <c r="C1841" s="51" t="s">
        <v>3433</v>
      </c>
      <c r="D1841" s="50">
        <v>1</v>
      </c>
      <c r="E1841" s="55">
        <v>1</v>
      </c>
      <c r="F1841" s="53" t="s">
        <v>19</v>
      </c>
      <c r="G1841" s="53">
        <v>43503</v>
      </c>
      <c r="H1841" s="52">
        <v>1</v>
      </c>
      <c r="I1841" s="52">
        <v>7</v>
      </c>
      <c r="J1841" s="51" t="s">
        <v>20</v>
      </c>
      <c r="K1841" s="51" t="s">
        <v>208</v>
      </c>
      <c r="L1841" s="51" t="b">
        <v>0</v>
      </c>
      <c r="M1841" s="13" t="s">
        <v>126</v>
      </c>
      <c r="N1841" s="13"/>
      <c r="O1841" s="13" t="s">
        <v>143</v>
      </c>
      <c r="P1841" s="13" t="s">
        <v>143</v>
      </c>
      <c r="Q1841" s="13"/>
      <c r="R1841" s="13"/>
      <c r="S1841" s="13" t="s">
        <v>126</v>
      </c>
      <c r="T1841" s="102" t="s">
        <v>130</v>
      </c>
      <c r="U1841" s="102" t="b">
        <v>0</v>
      </c>
      <c r="V1841" s="102" t="b">
        <v>0</v>
      </c>
      <c r="W1841" s="103"/>
      <c r="X1841" s="16"/>
      <c r="Y1841" s="24"/>
      <c r="Z1841" s="17" t="s">
        <v>3434</v>
      </c>
      <c r="AA1841" s="51"/>
      <c r="AB1841" s="101"/>
      <c r="AC1841" t="str">
        <f t="shared" si="141"/>
        <v>NO</v>
      </c>
      <c r="AD1841" t="str">
        <f t="shared" si="142"/>
        <v>Material</v>
      </c>
      <c r="AE1841" t="str">
        <f t="shared" si="143"/>
        <v>+Cartridge</v>
      </c>
      <c r="AF1841" t="str">
        <f t="shared" si="144"/>
        <v>Material+Cartridge</v>
      </c>
    </row>
    <row r="1842" spans="1:32" x14ac:dyDescent="0.25">
      <c r="A1842" s="13" t="str">
        <f t="shared" si="145"/>
        <v>78616-1</v>
      </c>
      <c r="B1842" s="50">
        <v>78616</v>
      </c>
      <c r="C1842" s="51" t="s">
        <v>147</v>
      </c>
      <c r="D1842" s="50">
        <v>1</v>
      </c>
      <c r="E1842" s="55">
        <v>1</v>
      </c>
      <c r="F1842" s="53" t="s">
        <v>18</v>
      </c>
      <c r="G1842" s="53">
        <v>43503</v>
      </c>
      <c r="H1842" s="52">
        <v>1</v>
      </c>
      <c r="I1842" s="52">
        <v>12</v>
      </c>
      <c r="J1842" s="51" t="s">
        <v>20</v>
      </c>
      <c r="K1842" s="51" t="s">
        <v>208</v>
      </c>
      <c r="L1842" s="51" t="b">
        <v>0</v>
      </c>
      <c r="M1842" s="13" t="s">
        <v>126</v>
      </c>
      <c r="N1842" s="13" t="s">
        <v>126</v>
      </c>
      <c r="O1842" s="13"/>
      <c r="P1842" s="13"/>
      <c r="Q1842" s="13" t="s">
        <v>143</v>
      </c>
      <c r="R1842" s="13"/>
      <c r="S1842" s="13" t="s">
        <v>126</v>
      </c>
      <c r="T1842" s="102" t="s">
        <v>126</v>
      </c>
      <c r="U1842" s="102" t="b">
        <v>0</v>
      </c>
      <c r="V1842" s="102" t="b">
        <v>0</v>
      </c>
      <c r="W1842" s="103"/>
      <c r="X1842" s="16">
        <v>4</v>
      </c>
      <c r="Y1842" s="24">
        <v>43500</v>
      </c>
      <c r="Z1842" s="17" t="s">
        <v>375</v>
      </c>
      <c r="AA1842" s="51"/>
      <c r="AB1842" s="101"/>
      <c r="AC1842" t="str">
        <f t="shared" si="141"/>
        <v>NO</v>
      </c>
      <c r="AD1842" t="str">
        <f t="shared" si="142"/>
        <v/>
      </c>
      <c r="AE1842" t="str">
        <f t="shared" si="143"/>
        <v/>
      </c>
      <c r="AF1842" t="str">
        <f t="shared" si="144"/>
        <v/>
      </c>
    </row>
    <row r="1843" spans="1:32" x14ac:dyDescent="0.25">
      <c r="A1843" s="13" t="str">
        <f t="shared" si="145"/>
        <v>78617-1</v>
      </c>
      <c r="B1843" s="50">
        <v>78617</v>
      </c>
      <c r="C1843" s="51" t="s">
        <v>3435</v>
      </c>
      <c r="D1843" s="50">
        <v>1</v>
      </c>
      <c r="E1843" s="55">
        <v>1</v>
      </c>
      <c r="F1843" s="53" t="s">
        <v>19</v>
      </c>
      <c r="G1843" s="53">
        <v>43518</v>
      </c>
      <c r="H1843" s="52">
        <v>2</v>
      </c>
      <c r="I1843" s="52">
        <v>12</v>
      </c>
      <c r="J1843" s="51" t="s">
        <v>27</v>
      </c>
      <c r="K1843" s="51"/>
      <c r="L1843" s="51" t="b">
        <v>0</v>
      </c>
      <c r="M1843" s="13" t="s">
        <v>126</v>
      </c>
      <c r="N1843" s="13"/>
      <c r="O1843" s="13"/>
      <c r="P1843" s="13"/>
      <c r="Q1843" s="13"/>
      <c r="R1843" s="13"/>
      <c r="S1843" s="13"/>
      <c r="T1843" s="102" t="s">
        <v>125</v>
      </c>
      <c r="U1843" s="102" t="b">
        <v>0</v>
      </c>
      <c r="V1843" s="102" t="b">
        <v>0</v>
      </c>
      <c r="W1843" s="103"/>
      <c r="X1843" s="16"/>
      <c r="Y1843" s="24"/>
      <c r="Z1843" s="17" t="s">
        <v>3436</v>
      </c>
      <c r="AA1843" s="51"/>
      <c r="AB1843" s="101"/>
      <c r="AC1843" t="str">
        <f t="shared" si="141"/>
        <v>NO</v>
      </c>
      <c r="AD1843" t="str">
        <f t="shared" si="142"/>
        <v>Material</v>
      </c>
      <c r="AE1843" t="str">
        <f t="shared" si="143"/>
        <v>+Cartridge</v>
      </c>
      <c r="AF1843" t="str">
        <f t="shared" si="144"/>
        <v>Material+Cartridge</v>
      </c>
    </row>
    <row r="1844" spans="1:32" x14ac:dyDescent="0.25">
      <c r="A1844" s="13" t="str">
        <f t="shared" si="145"/>
        <v>78624-1</v>
      </c>
      <c r="B1844" s="50">
        <v>78624</v>
      </c>
      <c r="C1844" s="51" t="s">
        <v>153</v>
      </c>
      <c r="D1844" s="50">
        <v>1</v>
      </c>
      <c r="E1844" s="55">
        <v>1</v>
      </c>
      <c r="F1844" s="53" t="s">
        <v>18</v>
      </c>
      <c r="G1844" s="53">
        <v>43529</v>
      </c>
      <c r="H1844" s="52">
        <v>1</v>
      </c>
      <c r="I1844" s="52">
        <v>10</v>
      </c>
      <c r="J1844" s="51" t="s">
        <v>20</v>
      </c>
      <c r="K1844" s="51"/>
      <c r="L1844" s="51" t="b">
        <v>0</v>
      </c>
      <c r="M1844" s="13"/>
      <c r="N1844" s="13"/>
      <c r="O1844" s="13"/>
      <c r="P1844" s="13"/>
      <c r="Q1844" s="13" t="s">
        <v>125</v>
      </c>
      <c r="R1844" s="13"/>
      <c r="S1844" s="13"/>
      <c r="T1844" s="102" t="s">
        <v>125</v>
      </c>
      <c r="U1844" s="102" t="b">
        <v>0</v>
      </c>
      <c r="V1844" s="102" t="b">
        <v>0</v>
      </c>
      <c r="W1844" s="103"/>
      <c r="X1844" s="16"/>
      <c r="Y1844" s="24"/>
      <c r="Z1844" s="17"/>
      <c r="AA1844" s="51"/>
      <c r="AB1844" s="101"/>
      <c r="AC1844" t="str">
        <f t="shared" si="141"/>
        <v>NO</v>
      </c>
      <c r="AD1844" t="str">
        <f t="shared" si="142"/>
        <v>Material</v>
      </c>
      <c r="AE1844" t="str">
        <f t="shared" si="143"/>
        <v/>
      </c>
      <c r="AF1844" t="str">
        <f t="shared" si="144"/>
        <v>Material</v>
      </c>
    </row>
    <row r="1845" spans="1:32" x14ac:dyDescent="0.25">
      <c r="A1845" s="13" t="str">
        <f t="shared" si="145"/>
        <v>78624-2</v>
      </c>
      <c r="B1845" s="50">
        <v>78624</v>
      </c>
      <c r="C1845" s="51" t="s">
        <v>153</v>
      </c>
      <c r="D1845" s="50">
        <v>2</v>
      </c>
      <c r="E1845" s="55">
        <v>1</v>
      </c>
      <c r="F1845" s="53" t="s">
        <v>18</v>
      </c>
      <c r="G1845" s="53">
        <v>43529</v>
      </c>
      <c r="H1845" s="52">
        <v>1</v>
      </c>
      <c r="I1845" s="52">
        <v>10</v>
      </c>
      <c r="J1845" s="51" t="s">
        <v>20</v>
      </c>
      <c r="K1845" s="51"/>
      <c r="L1845" s="51" t="b">
        <v>0</v>
      </c>
      <c r="M1845" s="13"/>
      <c r="N1845" s="13"/>
      <c r="O1845" s="13"/>
      <c r="P1845" s="13"/>
      <c r="Q1845" s="13" t="s">
        <v>125</v>
      </c>
      <c r="R1845" s="13"/>
      <c r="S1845" s="13"/>
      <c r="T1845" s="102" t="s">
        <v>125</v>
      </c>
      <c r="U1845" s="102" t="b">
        <v>0</v>
      </c>
      <c r="V1845" s="102" t="b">
        <v>0</v>
      </c>
      <c r="W1845" s="103"/>
      <c r="X1845" s="16"/>
      <c r="Y1845" s="24"/>
      <c r="Z1845" s="17"/>
      <c r="AA1845" s="51"/>
      <c r="AB1845" s="101"/>
      <c r="AC1845" t="str">
        <f t="shared" si="141"/>
        <v>NO</v>
      </c>
      <c r="AD1845" t="str">
        <f t="shared" si="142"/>
        <v>Material</v>
      </c>
      <c r="AE1845" t="str">
        <f t="shared" si="143"/>
        <v/>
      </c>
      <c r="AF1845" t="str">
        <f t="shared" si="144"/>
        <v>Material</v>
      </c>
    </row>
    <row r="1846" spans="1:32" x14ac:dyDescent="0.25">
      <c r="A1846" s="13" t="str">
        <f t="shared" si="145"/>
        <v>78624-3</v>
      </c>
      <c r="B1846" s="50">
        <v>78624</v>
      </c>
      <c r="C1846" s="51" t="s">
        <v>153</v>
      </c>
      <c r="D1846" s="50">
        <v>3</v>
      </c>
      <c r="E1846" s="55">
        <v>1</v>
      </c>
      <c r="F1846" s="53" t="s">
        <v>18</v>
      </c>
      <c r="G1846" s="53">
        <v>43529</v>
      </c>
      <c r="H1846" s="52">
        <v>1</v>
      </c>
      <c r="I1846" s="52">
        <v>10</v>
      </c>
      <c r="J1846" s="51" t="s">
        <v>20</v>
      </c>
      <c r="K1846" s="51"/>
      <c r="L1846" s="51" t="b">
        <v>0</v>
      </c>
      <c r="M1846" s="13"/>
      <c r="N1846" s="13"/>
      <c r="O1846" s="13"/>
      <c r="P1846" s="13"/>
      <c r="Q1846" s="13" t="s">
        <v>125</v>
      </c>
      <c r="R1846" s="13"/>
      <c r="S1846" s="13"/>
      <c r="T1846" s="102" t="s">
        <v>125</v>
      </c>
      <c r="U1846" s="102" t="b">
        <v>0</v>
      </c>
      <c r="V1846" s="102" t="b">
        <v>0</v>
      </c>
      <c r="W1846" s="103"/>
      <c r="X1846" s="16"/>
      <c r="Y1846" s="24"/>
      <c r="Z1846" s="17"/>
      <c r="AA1846" s="51"/>
      <c r="AB1846" s="101"/>
      <c r="AC1846" t="str">
        <f t="shared" si="141"/>
        <v>NO</v>
      </c>
      <c r="AD1846" t="str">
        <f t="shared" si="142"/>
        <v>Material</v>
      </c>
      <c r="AE1846" t="str">
        <f t="shared" si="143"/>
        <v/>
      </c>
      <c r="AF1846" t="str">
        <f t="shared" si="144"/>
        <v>Material</v>
      </c>
    </row>
    <row r="1847" spans="1:32" x14ac:dyDescent="0.25">
      <c r="A1847" s="13" t="str">
        <f t="shared" si="145"/>
        <v>78624-4</v>
      </c>
      <c r="B1847" s="50">
        <v>78624</v>
      </c>
      <c r="C1847" s="51" t="s">
        <v>153</v>
      </c>
      <c r="D1847" s="50">
        <v>4</v>
      </c>
      <c r="E1847" s="55">
        <v>1</v>
      </c>
      <c r="F1847" s="53" t="s">
        <v>18</v>
      </c>
      <c r="G1847" s="53">
        <v>43504</v>
      </c>
      <c r="H1847" s="52">
        <v>1</v>
      </c>
      <c r="I1847" s="52">
        <v>10</v>
      </c>
      <c r="J1847" s="51" t="s">
        <v>27</v>
      </c>
      <c r="K1847" s="51"/>
      <c r="L1847" s="51" t="b">
        <v>0</v>
      </c>
      <c r="M1847" s="13"/>
      <c r="N1847" s="13"/>
      <c r="O1847" s="13"/>
      <c r="P1847" s="13"/>
      <c r="Q1847" s="13" t="s">
        <v>125</v>
      </c>
      <c r="R1847" s="13"/>
      <c r="S1847" s="13"/>
      <c r="T1847" s="102" t="s">
        <v>125</v>
      </c>
      <c r="U1847" s="102" t="b">
        <v>0</v>
      </c>
      <c r="V1847" s="102" t="b">
        <v>0</v>
      </c>
      <c r="W1847" s="103"/>
      <c r="X1847" s="16"/>
      <c r="Y1847" s="24"/>
      <c r="Z1847" s="17"/>
      <c r="AA1847" s="51"/>
      <c r="AB1847" s="101"/>
      <c r="AC1847" t="str">
        <f t="shared" si="141"/>
        <v>NO</v>
      </c>
      <c r="AD1847" t="str">
        <f t="shared" si="142"/>
        <v>Material</v>
      </c>
      <c r="AE1847" t="str">
        <f t="shared" si="143"/>
        <v/>
      </c>
      <c r="AF1847" t="str">
        <f t="shared" si="144"/>
        <v>Material</v>
      </c>
    </row>
    <row r="1848" spans="1:32" x14ac:dyDescent="0.25">
      <c r="A1848" s="13" t="str">
        <f t="shared" si="145"/>
        <v>78624-4</v>
      </c>
      <c r="B1848" s="50">
        <v>78624</v>
      </c>
      <c r="C1848" s="51" t="s">
        <v>153</v>
      </c>
      <c r="D1848" s="50">
        <v>4</v>
      </c>
      <c r="E1848" s="55">
        <v>2</v>
      </c>
      <c r="F1848" s="53" t="s">
        <v>18</v>
      </c>
      <c r="G1848" s="53">
        <v>43529</v>
      </c>
      <c r="H1848" s="52">
        <v>1</v>
      </c>
      <c r="I1848" s="52">
        <v>10</v>
      </c>
      <c r="J1848" s="51" t="s">
        <v>20</v>
      </c>
      <c r="K1848" s="51"/>
      <c r="L1848" s="51" t="b">
        <v>0</v>
      </c>
      <c r="M1848" s="13"/>
      <c r="N1848" s="13"/>
      <c r="O1848" s="13"/>
      <c r="P1848" s="13"/>
      <c r="Q1848" s="13" t="s">
        <v>125</v>
      </c>
      <c r="R1848" s="13"/>
      <c r="S1848" s="13"/>
      <c r="T1848" s="102" t="s">
        <v>125</v>
      </c>
      <c r="U1848" s="102" t="b">
        <v>0</v>
      </c>
      <c r="V1848" s="102" t="b">
        <v>0</v>
      </c>
      <c r="W1848" s="103"/>
      <c r="X1848" s="16"/>
      <c r="Y1848" s="24"/>
      <c r="Z1848" s="17"/>
      <c r="AA1848" s="51"/>
      <c r="AB1848" s="101"/>
      <c r="AC1848" t="str">
        <f t="shared" si="141"/>
        <v>NO</v>
      </c>
      <c r="AD1848" t="str">
        <f t="shared" si="142"/>
        <v>Material</v>
      </c>
      <c r="AE1848" t="str">
        <f t="shared" si="143"/>
        <v/>
      </c>
      <c r="AF1848" t="str">
        <f t="shared" si="144"/>
        <v>Material</v>
      </c>
    </row>
    <row r="1849" spans="1:32" x14ac:dyDescent="0.25">
      <c r="A1849" s="13" t="str">
        <f t="shared" si="145"/>
        <v>78637-1</v>
      </c>
      <c r="B1849" s="50">
        <v>78637</v>
      </c>
      <c r="C1849" s="51" t="s">
        <v>3437</v>
      </c>
      <c r="D1849" s="50">
        <v>1</v>
      </c>
      <c r="E1849" s="55">
        <v>1</v>
      </c>
      <c r="F1849" s="53" t="s">
        <v>18</v>
      </c>
      <c r="G1849" s="53">
        <v>43501</v>
      </c>
      <c r="H1849" s="52">
        <v>1</v>
      </c>
      <c r="I1849" s="52">
        <v>12</v>
      </c>
      <c r="J1849" s="51" t="s">
        <v>128</v>
      </c>
      <c r="K1849" s="51" t="s">
        <v>156</v>
      </c>
      <c r="L1849" s="51" t="b">
        <v>1</v>
      </c>
      <c r="M1849" s="13" t="s">
        <v>126</v>
      </c>
      <c r="N1849" s="13" t="s">
        <v>126</v>
      </c>
      <c r="O1849" s="13" t="s">
        <v>143</v>
      </c>
      <c r="P1849" s="13" t="s">
        <v>143</v>
      </c>
      <c r="Q1849" s="13" t="s">
        <v>143</v>
      </c>
      <c r="R1849" s="13"/>
      <c r="S1849" s="13" t="s">
        <v>126</v>
      </c>
      <c r="T1849" s="102" t="s">
        <v>126</v>
      </c>
      <c r="U1849" s="102" t="b">
        <v>1</v>
      </c>
      <c r="V1849" s="102" t="b">
        <v>0</v>
      </c>
      <c r="W1849" s="103">
        <v>43496.716203703705</v>
      </c>
      <c r="X1849" s="16">
        <v>4</v>
      </c>
      <c r="Y1849" s="24">
        <v>43500</v>
      </c>
      <c r="Z1849" s="17" t="s">
        <v>284</v>
      </c>
      <c r="AA1849" s="51"/>
      <c r="AB1849" s="101"/>
      <c r="AC1849" t="str">
        <f t="shared" si="141"/>
        <v>NO</v>
      </c>
      <c r="AD1849" t="str">
        <f t="shared" si="142"/>
        <v/>
      </c>
      <c r="AE1849" t="str">
        <f t="shared" si="143"/>
        <v/>
      </c>
      <c r="AF1849" t="str">
        <f t="shared" si="144"/>
        <v/>
      </c>
    </row>
    <row r="1850" spans="1:32" x14ac:dyDescent="0.25">
      <c r="A1850" s="13" t="str">
        <f t="shared" si="145"/>
        <v>78637-2</v>
      </c>
      <c r="B1850" s="50">
        <v>78637</v>
      </c>
      <c r="C1850" s="51" t="s">
        <v>3438</v>
      </c>
      <c r="D1850" s="50">
        <v>2</v>
      </c>
      <c r="E1850" s="55">
        <v>1</v>
      </c>
      <c r="F1850" s="53" t="s">
        <v>18</v>
      </c>
      <c r="G1850" s="53">
        <v>43501</v>
      </c>
      <c r="H1850" s="52">
        <v>1</v>
      </c>
      <c r="I1850" s="52">
        <v>12</v>
      </c>
      <c r="J1850" s="51" t="s">
        <v>128</v>
      </c>
      <c r="K1850" s="51" t="s">
        <v>156</v>
      </c>
      <c r="L1850" s="51" t="b">
        <v>1</v>
      </c>
      <c r="M1850" s="13" t="s">
        <v>126</v>
      </c>
      <c r="N1850" s="13" t="s">
        <v>126</v>
      </c>
      <c r="O1850" s="13" t="s">
        <v>143</v>
      </c>
      <c r="P1850" s="13" t="s">
        <v>143</v>
      </c>
      <c r="Q1850" s="13" t="s">
        <v>143</v>
      </c>
      <c r="R1850" s="13"/>
      <c r="S1850" s="13" t="s">
        <v>126</v>
      </c>
      <c r="T1850" s="102" t="s">
        <v>126</v>
      </c>
      <c r="U1850" s="102" t="b">
        <v>1</v>
      </c>
      <c r="V1850" s="102" t="b">
        <v>0</v>
      </c>
      <c r="W1850" s="103">
        <v>43496.716215277775</v>
      </c>
      <c r="X1850" s="16">
        <v>4</v>
      </c>
      <c r="Y1850" s="24">
        <v>43500</v>
      </c>
      <c r="Z1850" s="17" t="s">
        <v>284</v>
      </c>
      <c r="AA1850" s="51"/>
      <c r="AB1850" s="101"/>
      <c r="AC1850" t="str">
        <f t="shared" si="141"/>
        <v>NO</v>
      </c>
      <c r="AD1850" t="str">
        <f t="shared" si="142"/>
        <v/>
      </c>
      <c r="AE1850" t="str">
        <f t="shared" si="143"/>
        <v/>
      </c>
      <c r="AF1850" t="str">
        <f t="shared" si="144"/>
        <v/>
      </c>
    </row>
    <row r="1851" spans="1:32" x14ac:dyDescent="0.25">
      <c r="A1851" s="13" t="str">
        <f t="shared" si="145"/>
        <v>78640-1</v>
      </c>
      <c r="B1851" s="50">
        <v>78640</v>
      </c>
      <c r="C1851" s="51" t="s">
        <v>164</v>
      </c>
      <c r="D1851" s="50">
        <v>1</v>
      </c>
      <c r="E1851" s="55">
        <v>1</v>
      </c>
      <c r="F1851" s="53" t="s">
        <v>18</v>
      </c>
      <c r="G1851" s="53">
        <v>43503</v>
      </c>
      <c r="H1851" s="52">
        <v>1</v>
      </c>
      <c r="I1851" s="52">
        <v>12</v>
      </c>
      <c r="J1851" s="51" t="s">
        <v>20</v>
      </c>
      <c r="K1851" s="51"/>
      <c r="L1851" s="51" t="b">
        <v>0</v>
      </c>
      <c r="M1851" s="13" t="s">
        <v>126</v>
      </c>
      <c r="N1851" s="13"/>
      <c r="O1851" s="13"/>
      <c r="P1851" s="13" t="s">
        <v>143</v>
      </c>
      <c r="Q1851" s="13"/>
      <c r="R1851" s="13"/>
      <c r="S1851" s="13" t="s">
        <v>126</v>
      </c>
      <c r="T1851" s="102" t="s">
        <v>125</v>
      </c>
      <c r="U1851" s="102" t="b">
        <v>0</v>
      </c>
      <c r="V1851" s="102" t="b">
        <v>0</v>
      </c>
      <c r="W1851" s="103"/>
      <c r="X1851" s="16"/>
      <c r="Y1851" s="24"/>
      <c r="Z1851" s="17" t="s">
        <v>182</v>
      </c>
      <c r="AA1851" s="51"/>
      <c r="AB1851" s="101"/>
      <c r="AC1851" t="str">
        <f t="shared" si="141"/>
        <v>NO</v>
      </c>
      <c r="AD1851" t="str">
        <f t="shared" si="142"/>
        <v>Material</v>
      </c>
      <c r="AE1851" t="str">
        <f t="shared" si="143"/>
        <v>+Cartridge</v>
      </c>
      <c r="AF1851" t="str">
        <f t="shared" si="144"/>
        <v>Material+Cartridge</v>
      </c>
    </row>
    <row r="1852" spans="1:32" x14ac:dyDescent="0.25">
      <c r="A1852" s="13" t="str">
        <f t="shared" si="145"/>
        <v>78640-3</v>
      </c>
      <c r="B1852" s="50">
        <v>78640</v>
      </c>
      <c r="C1852" s="51" t="s">
        <v>377</v>
      </c>
      <c r="D1852" s="50">
        <v>3</v>
      </c>
      <c r="E1852" s="55">
        <v>1</v>
      </c>
      <c r="F1852" s="53" t="s">
        <v>18</v>
      </c>
      <c r="G1852" s="53">
        <v>43503</v>
      </c>
      <c r="H1852" s="52">
        <v>3</v>
      </c>
      <c r="I1852" s="52">
        <v>12</v>
      </c>
      <c r="J1852" s="51" t="s">
        <v>20</v>
      </c>
      <c r="K1852" s="51"/>
      <c r="L1852" s="51" t="b">
        <v>0</v>
      </c>
      <c r="M1852" s="13" t="s">
        <v>126</v>
      </c>
      <c r="N1852" s="13"/>
      <c r="O1852" s="13"/>
      <c r="P1852" s="13" t="s">
        <v>143</v>
      </c>
      <c r="Q1852" s="13"/>
      <c r="R1852" s="13"/>
      <c r="S1852" s="13" t="s">
        <v>126</v>
      </c>
      <c r="T1852" s="102" t="s">
        <v>125</v>
      </c>
      <c r="U1852" s="102" t="b">
        <v>0</v>
      </c>
      <c r="V1852" s="102" t="b">
        <v>0</v>
      </c>
      <c r="W1852" s="103"/>
      <c r="X1852" s="16"/>
      <c r="Y1852" s="24"/>
      <c r="Z1852" s="17" t="s">
        <v>182</v>
      </c>
      <c r="AA1852" s="51"/>
      <c r="AB1852" s="101"/>
      <c r="AC1852" t="str">
        <f t="shared" si="141"/>
        <v>NO</v>
      </c>
      <c r="AD1852" t="str">
        <f t="shared" si="142"/>
        <v>Material</v>
      </c>
      <c r="AE1852" t="str">
        <f t="shared" si="143"/>
        <v>+Cartridge</v>
      </c>
      <c r="AF1852" t="str">
        <f t="shared" si="144"/>
        <v>Material+Cartridge</v>
      </c>
    </row>
    <row r="1853" spans="1:32" x14ac:dyDescent="0.25">
      <c r="A1853" s="13" t="str">
        <f t="shared" si="145"/>
        <v>78642-10</v>
      </c>
      <c r="B1853" s="50">
        <v>78642</v>
      </c>
      <c r="C1853" s="51" t="s">
        <v>293</v>
      </c>
      <c r="D1853" s="50">
        <v>10</v>
      </c>
      <c r="E1853" s="55">
        <v>1</v>
      </c>
      <c r="F1853" s="53" t="s">
        <v>18</v>
      </c>
      <c r="G1853" s="53">
        <v>43570</v>
      </c>
      <c r="H1853" s="52">
        <v>1</v>
      </c>
      <c r="I1853" s="52">
        <v>18</v>
      </c>
      <c r="J1853" s="51" t="s">
        <v>27</v>
      </c>
      <c r="K1853" s="51"/>
      <c r="L1853" s="51" t="b">
        <v>0</v>
      </c>
      <c r="M1853" s="13"/>
      <c r="N1853" s="13"/>
      <c r="O1853" s="13"/>
      <c r="P1853" s="13"/>
      <c r="Q1853" s="13"/>
      <c r="R1853" s="13"/>
      <c r="S1853" s="13"/>
      <c r="T1853" s="102" t="s">
        <v>130</v>
      </c>
      <c r="U1853" s="102" t="b">
        <v>0</v>
      </c>
      <c r="V1853" s="102" t="b">
        <v>0</v>
      </c>
      <c r="W1853" s="103"/>
      <c r="X1853" s="16"/>
      <c r="Y1853" s="24"/>
      <c r="Z1853" s="17"/>
      <c r="AA1853" s="51"/>
      <c r="AB1853" s="101"/>
      <c r="AC1853" t="str">
        <f t="shared" si="141"/>
        <v>NO</v>
      </c>
      <c r="AD1853" t="str">
        <f t="shared" si="142"/>
        <v>Material</v>
      </c>
      <c r="AE1853" t="str">
        <f t="shared" si="143"/>
        <v>+Cartridge</v>
      </c>
      <c r="AF1853" t="str">
        <f t="shared" si="144"/>
        <v>Material+Cartridge</v>
      </c>
    </row>
    <row r="1854" spans="1:32" x14ac:dyDescent="0.25">
      <c r="A1854" s="13" t="str">
        <f t="shared" si="145"/>
        <v>78642-1</v>
      </c>
      <c r="B1854" s="50">
        <v>78642</v>
      </c>
      <c r="C1854" s="51" t="s">
        <v>253</v>
      </c>
      <c r="D1854" s="50">
        <v>1</v>
      </c>
      <c r="E1854" s="55">
        <v>1</v>
      </c>
      <c r="F1854" s="53" t="s">
        <v>18</v>
      </c>
      <c r="G1854" s="53">
        <v>43525</v>
      </c>
      <c r="H1854" s="52">
        <v>1</v>
      </c>
      <c r="I1854" s="52">
        <v>4</v>
      </c>
      <c r="J1854" s="51" t="s">
        <v>27</v>
      </c>
      <c r="K1854" s="51" t="s">
        <v>168</v>
      </c>
      <c r="L1854" s="51" t="b">
        <v>1</v>
      </c>
      <c r="M1854" s="13"/>
      <c r="N1854" s="13"/>
      <c r="O1854" s="13"/>
      <c r="P1854" s="13"/>
      <c r="Q1854" s="13"/>
      <c r="R1854" s="13"/>
      <c r="S1854" s="13"/>
      <c r="T1854" s="102" t="s">
        <v>130</v>
      </c>
      <c r="U1854" s="102" t="b">
        <v>0</v>
      </c>
      <c r="V1854" s="102" t="b">
        <v>0</v>
      </c>
      <c r="W1854" s="103"/>
      <c r="X1854" s="16"/>
      <c r="Y1854" s="24"/>
      <c r="Z1854" s="17"/>
      <c r="AA1854" s="51"/>
      <c r="AB1854" s="101"/>
      <c r="AC1854" t="str">
        <f t="shared" si="141"/>
        <v>NO</v>
      </c>
      <c r="AD1854" t="str">
        <f t="shared" si="142"/>
        <v>Material</v>
      </c>
      <c r="AE1854" t="str">
        <f t="shared" si="143"/>
        <v>+Cartridge</v>
      </c>
      <c r="AF1854" t="str">
        <f t="shared" si="144"/>
        <v>Material+Cartridge</v>
      </c>
    </row>
    <row r="1855" spans="1:32" x14ac:dyDescent="0.25">
      <c r="A1855" s="13" t="str">
        <f t="shared" si="145"/>
        <v>78642-11</v>
      </c>
      <c r="B1855" s="50">
        <v>78642</v>
      </c>
      <c r="C1855" s="51" t="s">
        <v>253</v>
      </c>
      <c r="D1855" s="50">
        <v>11</v>
      </c>
      <c r="E1855" s="55">
        <v>1</v>
      </c>
      <c r="F1855" s="53" t="s">
        <v>18</v>
      </c>
      <c r="G1855" s="53">
        <v>43525</v>
      </c>
      <c r="H1855" s="52">
        <v>1</v>
      </c>
      <c r="I1855" s="52">
        <v>4</v>
      </c>
      <c r="J1855" s="51" t="s">
        <v>27</v>
      </c>
      <c r="K1855" s="51"/>
      <c r="L1855" s="51" t="b">
        <v>0</v>
      </c>
      <c r="M1855" s="13"/>
      <c r="N1855" s="13"/>
      <c r="O1855" s="13"/>
      <c r="P1855" s="13"/>
      <c r="Q1855" s="13"/>
      <c r="R1855" s="13"/>
      <c r="S1855" s="13"/>
      <c r="T1855" s="102" t="s">
        <v>130</v>
      </c>
      <c r="U1855" s="102" t="b">
        <v>0</v>
      </c>
      <c r="V1855" s="102" t="b">
        <v>0</v>
      </c>
      <c r="W1855" s="103"/>
      <c r="X1855" s="16"/>
      <c r="Y1855" s="24"/>
      <c r="Z1855" s="17"/>
      <c r="AA1855" s="51"/>
      <c r="AB1855" s="101"/>
      <c r="AC1855" t="str">
        <f t="shared" si="141"/>
        <v>NO</v>
      </c>
      <c r="AD1855" t="str">
        <f t="shared" si="142"/>
        <v>Material</v>
      </c>
      <c r="AE1855" t="str">
        <f t="shared" si="143"/>
        <v>+Cartridge</v>
      </c>
      <c r="AF1855" t="str">
        <f t="shared" si="144"/>
        <v>Material+Cartridge</v>
      </c>
    </row>
    <row r="1856" spans="1:32" x14ac:dyDescent="0.25">
      <c r="A1856" s="13" t="str">
        <f t="shared" si="145"/>
        <v>78642-2</v>
      </c>
      <c r="B1856" s="50">
        <v>78642</v>
      </c>
      <c r="C1856" s="51" t="s">
        <v>293</v>
      </c>
      <c r="D1856" s="50">
        <v>2</v>
      </c>
      <c r="E1856" s="55">
        <v>1</v>
      </c>
      <c r="F1856" s="53" t="s">
        <v>18</v>
      </c>
      <c r="G1856" s="53">
        <v>43525</v>
      </c>
      <c r="H1856" s="52">
        <v>1</v>
      </c>
      <c r="I1856" s="52">
        <v>4</v>
      </c>
      <c r="J1856" s="51" t="s">
        <v>27</v>
      </c>
      <c r="K1856" s="51"/>
      <c r="L1856" s="51" t="b">
        <v>0</v>
      </c>
      <c r="M1856" s="13"/>
      <c r="N1856" s="13"/>
      <c r="O1856" s="13"/>
      <c r="P1856" s="13"/>
      <c r="Q1856" s="13"/>
      <c r="R1856" s="13"/>
      <c r="S1856" s="13"/>
      <c r="T1856" s="102" t="s">
        <v>130</v>
      </c>
      <c r="U1856" s="102" t="b">
        <v>0</v>
      </c>
      <c r="V1856" s="102" t="b">
        <v>0</v>
      </c>
      <c r="W1856" s="103"/>
      <c r="X1856" s="16"/>
      <c r="Y1856" s="24"/>
      <c r="Z1856" s="17"/>
      <c r="AA1856" s="51"/>
      <c r="AB1856" s="101"/>
      <c r="AC1856" t="str">
        <f t="shared" si="141"/>
        <v>NO</v>
      </c>
      <c r="AD1856" t="str">
        <f t="shared" si="142"/>
        <v>Material</v>
      </c>
      <c r="AE1856" t="str">
        <f t="shared" si="143"/>
        <v>+Cartridge</v>
      </c>
      <c r="AF1856" t="str">
        <f t="shared" si="144"/>
        <v>Material+Cartridge</v>
      </c>
    </row>
    <row r="1857" spans="1:32" x14ac:dyDescent="0.25">
      <c r="A1857" s="13" t="str">
        <f t="shared" si="145"/>
        <v>78642-3</v>
      </c>
      <c r="B1857" s="50">
        <v>78642</v>
      </c>
      <c r="C1857" s="51" t="s">
        <v>228</v>
      </c>
      <c r="D1857" s="50">
        <v>3</v>
      </c>
      <c r="E1857" s="55">
        <v>1</v>
      </c>
      <c r="F1857" s="53" t="s">
        <v>18</v>
      </c>
      <c r="G1857" s="53">
        <v>43570</v>
      </c>
      <c r="H1857" s="52">
        <v>1</v>
      </c>
      <c r="I1857" s="52">
        <v>18</v>
      </c>
      <c r="J1857" s="51" t="s">
        <v>27</v>
      </c>
      <c r="K1857" s="51"/>
      <c r="L1857" s="51" t="b">
        <v>0</v>
      </c>
      <c r="M1857" s="13"/>
      <c r="N1857" s="13"/>
      <c r="O1857" s="13"/>
      <c r="P1857" s="13"/>
      <c r="Q1857" s="13"/>
      <c r="R1857" s="13"/>
      <c r="S1857" s="13"/>
      <c r="T1857" s="102" t="s">
        <v>130</v>
      </c>
      <c r="U1857" s="102" t="b">
        <v>0</v>
      </c>
      <c r="V1857" s="102" t="b">
        <v>0</v>
      </c>
      <c r="W1857" s="103"/>
      <c r="X1857" s="16"/>
      <c r="Y1857" s="24"/>
      <c r="Z1857" s="17"/>
      <c r="AA1857" s="51"/>
      <c r="AB1857" s="101"/>
      <c r="AC1857" t="str">
        <f t="shared" si="141"/>
        <v>NO</v>
      </c>
      <c r="AD1857" t="str">
        <f t="shared" si="142"/>
        <v>Material</v>
      </c>
      <c r="AE1857" t="str">
        <f t="shared" si="143"/>
        <v>+Cartridge</v>
      </c>
      <c r="AF1857" t="str">
        <f t="shared" si="144"/>
        <v>Material+Cartridge</v>
      </c>
    </row>
    <row r="1858" spans="1:32" x14ac:dyDescent="0.25">
      <c r="A1858" s="13" t="str">
        <f t="shared" si="145"/>
        <v>78642-4</v>
      </c>
      <c r="B1858" s="50">
        <v>78642</v>
      </c>
      <c r="C1858" s="51" t="s">
        <v>293</v>
      </c>
      <c r="D1858" s="50">
        <v>4</v>
      </c>
      <c r="E1858" s="55">
        <v>1</v>
      </c>
      <c r="F1858" s="53" t="s">
        <v>18</v>
      </c>
      <c r="G1858" s="53">
        <v>43525</v>
      </c>
      <c r="H1858" s="52">
        <v>1</v>
      </c>
      <c r="I1858" s="52">
        <v>4</v>
      </c>
      <c r="J1858" s="51" t="s">
        <v>27</v>
      </c>
      <c r="K1858" s="51"/>
      <c r="L1858" s="51" t="b">
        <v>0</v>
      </c>
      <c r="M1858" s="13"/>
      <c r="N1858" s="13"/>
      <c r="O1858" s="13"/>
      <c r="P1858" s="13"/>
      <c r="Q1858" s="13"/>
      <c r="R1858" s="13"/>
      <c r="S1858" s="13"/>
      <c r="T1858" s="102" t="s">
        <v>130</v>
      </c>
      <c r="U1858" s="102" t="b">
        <v>0</v>
      </c>
      <c r="V1858" s="102" t="b">
        <v>0</v>
      </c>
      <c r="W1858" s="103"/>
      <c r="X1858" s="16"/>
      <c r="Y1858" s="24"/>
      <c r="Z1858" s="17"/>
      <c r="AA1858" s="51"/>
      <c r="AB1858" s="101"/>
      <c r="AC1858" t="str">
        <f t="shared" ref="AC1858:AC1921" si="146">IF(AND(OR(N1858="yes",N1858="NA"),OR(P1858="yes",P1858="NA",P1858="Done"),OR(Q1858="yes",Q1858="NA")),"OK","NO")</f>
        <v>NO</v>
      </c>
      <c r="AD1858" t="str">
        <f t="shared" ref="AD1858:AD1921" si="147">IF(OR(N1858="",N1858="NO"),"Material","")</f>
        <v>Material</v>
      </c>
      <c r="AE1858" t="str">
        <f t="shared" ref="AE1858:AE1921" si="148">IF(OR(Q1858="",Q1858="NO"),"+Cartridge","")</f>
        <v>+Cartridge</v>
      </c>
      <c r="AF1858" t="str">
        <f t="shared" ref="AF1858:AF1921" si="149">_xlfn.CONCAT(AD1858,AE1858)</f>
        <v>Material+Cartridge</v>
      </c>
    </row>
    <row r="1859" spans="1:32" x14ac:dyDescent="0.25">
      <c r="A1859" s="13" t="str">
        <f t="shared" si="145"/>
        <v>78642-5</v>
      </c>
      <c r="B1859" s="50">
        <v>78642</v>
      </c>
      <c r="C1859" s="51" t="s">
        <v>293</v>
      </c>
      <c r="D1859" s="50">
        <v>5</v>
      </c>
      <c r="E1859" s="55">
        <v>1</v>
      </c>
      <c r="F1859" s="53" t="s">
        <v>18</v>
      </c>
      <c r="G1859" s="53">
        <v>43525</v>
      </c>
      <c r="H1859" s="52">
        <v>1</v>
      </c>
      <c r="I1859" s="52">
        <v>4</v>
      </c>
      <c r="J1859" s="51" t="s">
        <v>27</v>
      </c>
      <c r="K1859" s="51"/>
      <c r="L1859" s="51" t="b">
        <v>0</v>
      </c>
      <c r="M1859" s="13"/>
      <c r="N1859" s="13"/>
      <c r="O1859" s="13"/>
      <c r="P1859" s="13"/>
      <c r="Q1859" s="13"/>
      <c r="R1859" s="13"/>
      <c r="S1859" s="13"/>
      <c r="T1859" s="102" t="s">
        <v>130</v>
      </c>
      <c r="U1859" s="102" t="b">
        <v>0</v>
      </c>
      <c r="V1859" s="102" t="b">
        <v>0</v>
      </c>
      <c r="W1859" s="103"/>
      <c r="X1859" s="16"/>
      <c r="Y1859" s="24"/>
      <c r="Z1859" s="17"/>
      <c r="AA1859" s="51"/>
      <c r="AB1859" s="101"/>
      <c r="AC1859" t="str">
        <f t="shared" si="146"/>
        <v>NO</v>
      </c>
      <c r="AD1859" t="str">
        <f t="shared" si="147"/>
        <v>Material</v>
      </c>
      <c r="AE1859" t="str">
        <f t="shared" si="148"/>
        <v>+Cartridge</v>
      </c>
      <c r="AF1859" t="str">
        <f t="shared" si="149"/>
        <v>Material+Cartridge</v>
      </c>
    </row>
    <row r="1860" spans="1:32" x14ac:dyDescent="0.25">
      <c r="A1860" s="13" t="str">
        <f t="shared" si="145"/>
        <v>78642-6</v>
      </c>
      <c r="B1860" s="50">
        <v>78642</v>
      </c>
      <c r="C1860" s="51" t="s">
        <v>253</v>
      </c>
      <c r="D1860" s="50">
        <v>6</v>
      </c>
      <c r="E1860" s="55">
        <v>1</v>
      </c>
      <c r="F1860" s="53" t="s">
        <v>18</v>
      </c>
      <c r="G1860" s="53">
        <v>43525</v>
      </c>
      <c r="H1860" s="52">
        <v>1</v>
      </c>
      <c r="I1860" s="52">
        <v>4</v>
      </c>
      <c r="J1860" s="51" t="s">
        <v>27</v>
      </c>
      <c r="K1860" s="51"/>
      <c r="L1860" s="51" t="b">
        <v>0</v>
      </c>
      <c r="M1860" s="13"/>
      <c r="N1860" s="13"/>
      <c r="O1860" s="13"/>
      <c r="P1860" s="13"/>
      <c r="Q1860" s="13"/>
      <c r="R1860" s="13"/>
      <c r="S1860" s="13"/>
      <c r="T1860" s="102" t="s">
        <v>130</v>
      </c>
      <c r="U1860" s="102" t="b">
        <v>0</v>
      </c>
      <c r="V1860" s="102" t="b">
        <v>0</v>
      </c>
      <c r="W1860" s="103"/>
      <c r="X1860" s="16"/>
      <c r="Y1860" s="24"/>
      <c r="Z1860" s="17"/>
      <c r="AA1860" s="51"/>
      <c r="AB1860" s="101"/>
      <c r="AC1860" t="str">
        <f t="shared" si="146"/>
        <v>NO</v>
      </c>
      <c r="AD1860" t="str">
        <f t="shared" si="147"/>
        <v>Material</v>
      </c>
      <c r="AE1860" t="str">
        <f t="shared" si="148"/>
        <v>+Cartridge</v>
      </c>
      <c r="AF1860" t="str">
        <f t="shared" si="149"/>
        <v>Material+Cartridge</v>
      </c>
    </row>
    <row r="1861" spans="1:32" x14ac:dyDescent="0.25">
      <c r="A1861" s="13" t="str">
        <f t="shared" si="145"/>
        <v>78642-7</v>
      </c>
      <c r="B1861" s="50">
        <v>78642</v>
      </c>
      <c r="C1861" s="51" t="s">
        <v>294</v>
      </c>
      <c r="D1861" s="50">
        <v>7</v>
      </c>
      <c r="E1861" s="55">
        <v>1</v>
      </c>
      <c r="F1861" s="53" t="s">
        <v>18</v>
      </c>
      <c r="G1861" s="53">
        <v>43570</v>
      </c>
      <c r="H1861" s="52">
        <v>1</v>
      </c>
      <c r="I1861" s="52">
        <v>18</v>
      </c>
      <c r="J1861" s="51" t="s">
        <v>27</v>
      </c>
      <c r="K1861" s="51"/>
      <c r="L1861" s="51" t="b">
        <v>0</v>
      </c>
      <c r="M1861" s="13"/>
      <c r="N1861" s="13"/>
      <c r="O1861" s="13"/>
      <c r="P1861" s="13"/>
      <c r="Q1861" s="13"/>
      <c r="R1861" s="13"/>
      <c r="S1861" s="13"/>
      <c r="T1861" s="102" t="s">
        <v>130</v>
      </c>
      <c r="U1861" s="102" t="b">
        <v>0</v>
      </c>
      <c r="V1861" s="102" t="b">
        <v>0</v>
      </c>
      <c r="W1861" s="103"/>
      <c r="X1861" s="16"/>
      <c r="Y1861" s="24"/>
      <c r="Z1861" s="17"/>
      <c r="AA1861" s="51"/>
      <c r="AB1861" s="101"/>
      <c r="AC1861" t="str">
        <f t="shared" si="146"/>
        <v>NO</v>
      </c>
      <c r="AD1861" t="str">
        <f t="shared" si="147"/>
        <v>Material</v>
      </c>
      <c r="AE1861" t="str">
        <f t="shared" si="148"/>
        <v>+Cartridge</v>
      </c>
      <c r="AF1861" t="str">
        <f t="shared" si="149"/>
        <v>Material+Cartridge</v>
      </c>
    </row>
    <row r="1862" spans="1:32" x14ac:dyDescent="0.25">
      <c r="A1862" s="13" t="str">
        <f t="shared" si="145"/>
        <v>78642-8</v>
      </c>
      <c r="B1862" s="50">
        <v>78642</v>
      </c>
      <c r="C1862" s="51" t="s">
        <v>253</v>
      </c>
      <c r="D1862" s="50">
        <v>8</v>
      </c>
      <c r="E1862" s="55">
        <v>1</v>
      </c>
      <c r="F1862" s="53" t="s">
        <v>18</v>
      </c>
      <c r="G1862" s="53">
        <v>43525</v>
      </c>
      <c r="H1862" s="52">
        <v>1</v>
      </c>
      <c r="I1862" s="52">
        <v>4</v>
      </c>
      <c r="J1862" s="51" t="s">
        <v>27</v>
      </c>
      <c r="K1862" s="51"/>
      <c r="L1862" s="51" t="b">
        <v>0</v>
      </c>
      <c r="M1862" s="13"/>
      <c r="N1862" s="13"/>
      <c r="O1862" s="13"/>
      <c r="P1862" s="13"/>
      <c r="Q1862" s="13"/>
      <c r="R1862" s="13"/>
      <c r="S1862" s="13"/>
      <c r="T1862" s="102" t="s">
        <v>130</v>
      </c>
      <c r="U1862" s="102" t="b">
        <v>0</v>
      </c>
      <c r="V1862" s="102" t="b">
        <v>0</v>
      </c>
      <c r="W1862" s="103"/>
      <c r="X1862" s="16"/>
      <c r="Y1862" s="24"/>
      <c r="Z1862" s="17"/>
      <c r="AA1862" s="51"/>
      <c r="AB1862" s="101"/>
      <c r="AC1862" t="str">
        <f t="shared" si="146"/>
        <v>NO</v>
      </c>
      <c r="AD1862" t="str">
        <f t="shared" si="147"/>
        <v>Material</v>
      </c>
      <c r="AE1862" t="str">
        <f t="shared" si="148"/>
        <v>+Cartridge</v>
      </c>
      <c r="AF1862" t="str">
        <f t="shared" si="149"/>
        <v>Material+Cartridge</v>
      </c>
    </row>
    <row r="1863" spans="1:32" x14ac:dyDescent="0.25">
      <c r="A1863" s="13" t="str">
        <f t="shared" si="145"/>
        <v>78642-9</v>
      </c>
      <c r="B1863" s="50">
        <v>78642</v>
      </c>
      <c r="C1863" s="51" t="s">
        <v>293</v>
      </c>
      <c r="D1863" s="50">
        <v>9</v>
      </c>
      <c r="E1863" s="55">
        <v>1</v>
      </c>
      <c r="F1863" s="53" t="s">
        <v>18</v>
      </c>
      <c r="G1863" s="53">
        <v>43570</v>
      </c>
      <c r="H1863" s="52">
        <v>1</v>
      </c>
      <c r="I1863" s="52">
        <v>18</v>
      </c>
      <c r="J1863" s="51" t="s">
        <v>27</v>
      </c>
      <c r="K1863" s="51"/>
      <c r="L1863" s="51" t="b">
        <v>0</v>
      </c>
      <c r="M1863" s="13"/>
      <c r="N1863" s="13"/>
      <c r="O1863" s="13"/>
      <c r="P1863" s="13"/>
      <c r="Q1863" s="13"/>
      <c r="R1863" s="13"/>
      <c r="S1863" s="13"/>
      <c r="T1863" s="102" t="s">
        <v>130</v>
      </c>
      <c r="U1863" s="102" t="b">
        <v>0</v>
      </c>
      <c r="V1863" s="102" t="b">
        <v>0</v>
      </c>
      <c r="W1863" s="103"/>
      <c r="X1863" s="16"/>
      <c r="Y1863" s="24"/>
      <c r="Z1863" s="17"/>
      <c r="AA1863" s="51"/>
      <c r="AB1863" s="101"/>
      <c r="AC1863" t="str">
        <f t="shared" si="146"/>
        <v>NO</v>
      </c>
      <c r="AD1863" t="str">
        <f t="shared" si="147"/>
        <v>Material</v>
      </c>
      <c r="AE1863" t="str">
        <f t="shared" si="148"/>
        <v>+Cartridge</v>
      </c>
      <c r="AF1863" t="str">
        <f t="shared" si="149"/>
        <v>Material+Cartridge</v>
      </c>
    </row>
    <row r="1864" spans="1:32" x14ac:dyDescent="0.25">
      <c r="A1864" s="13" t="str">
        <f t="shared" si="145"/>
        <v>78643-5</v>
      </c>
      <c r="B1864" s="50">
        <v>78643</v>
      </c>
      <c r="C1864" s="51" t="s">
        <v>3014</v>
      </c>
      <c r="D1864" s="50">
        <v>5</v>
      </c>
      <c r="E1864" s="55">
        <v>1</v>
      </c>
      <c r="F1864" s="53" t="s">
        <v>18</v>
      </c>
      <c r="G1864" s="53">
        <v>43502</v>
      </c>
      <c r="H1864" s="52">
        <v>1</v>
      </c>
      <c r="I1864" s="52">
        <v>15</v>
      </c>
      <c r="J1864" s="51" t="s">
        <v>31</v>
      </c>
      <c r="K1864" s="51"/>
      <c r="L1864" s="51" t="b">
        <v>0</v>
      </c>
      <c r="M1864" s="13"/>
      <c r="N1864" s="13"/>
      <c r="O1864" s="13" t="s">
        <v>143</v>
      </c>
      <c r="P1864" s="13" t="s">
        <v>143</v>
      </c>
      <c r="Q1864" s="13" t="s">
        <v>143</v>
      </c>
      <c r="R1864" s="13"/>
      <c r="S1864" s="13" t="s">
        <v>126</v>
      </c>
      <c r="T1864" s="102" t="s">
        <v>130</v>
      </c>
      <c r="U1864" s="102" t="b">
        <v>0</v>
      </c>
      <c r="V1864" s="102" t="b">
        <v>0</v>
      </c>
      <c r="W1864" s="103"/>
      <c r="X1864" s="16">
        <v>33</v>
      </c>
      <c r="Y1864" s="24">
        <v>43496</v>
      </c>
      <c r="Z1864" s="17"/>
      <c r="AA1864" s="51"/>
      <c r="AB1864" s="101"/>
      <c r="AC1864" t="str">
        <f t="shared" si="146"/>
        <v>NO</v>
      </c>
      <c r="AD1864" t="str">
        <f t="shared" si="147"/>
        <v>Material</v>
      </c>
      <c r="AE1864" t="str">
        <f t="shared" si="148"/>
        <v/>
      </c>
      <c r="AF1864" t="str">
        <f t="shared" si="149"/>
        <v>Material</v>
      </c>
    </row>
    <row r="1865" spans="1:32" x14ac:dyDescent="0.25">
      <c r="A1865" s="13" t="str">
        <f t="shared" si="145"/>
        <v>78645-1</v>
      </c>
      <c r="B1865" s="50">
        <v>78645</v>
      </c>
      <c r="C1865" s="51" t="s">
        <v>133</v>
      </c>
      <c r="D1865" s="50">
        <v>1</v>
      </c>
      <c r="E1865" s="55">
        <v>1</v>
      </c>
      <c r="F1865" s="53" t="s">
        <v>19</v>
      </c>
      <c r="G1865" s="53">
        <v>43497</v>
      </c>
      <c r="H1865" s="52">
        <v>1</v>
      </c>
      <c r="I1865" s="52">
        <v>12</v>
      </c>
      <c r="J1865" s="51" t="s">
        <v>128</v>
      </c>
      <c r="K1865" s="51" t="s">
        <v>171</v>
      </c>
      <c r="L1865" s="51" t="b">
        <v>1</v>
      </c>
      <c r="M1865" s="13" t="s">
        <v>126</v>
      </c>
      <c r="N1865" s="13" t="s">
        <v>126</v>
      </c>
      <c r="O1865" s="13" t="s">
        <v>143</v>
      </c>
      <c r="P1865" s="13" t="s">
        <v>143</v>
      </c>
      <c r="Q1865" s="13" t="s">
        <v>143</v>
      </c>
      <c r="R1865" s="13"/>
      <c r="S1865" s="13" t="s">
        <v>126</v>
      </c>
      <c r="T1865" s="102" t="s">
        <v>126</v>
      </c>
      <c r="U1865" s="102" t="b">
        <v>1</v>
      </c>
      <c r="V1865" s="102" t="b">
        <v>0</v>
      </c>
      <c r="W1865" s="103">
        <v>43494.47378472222</v>
      </c>
      <c r="X1865" s="16">
        <v>19</v>
      </c>
      <c r="Y1865" s="24">
        <v>43493</v>
      </c>
      <c r="Z1865" s="17"/>
      <c r="AA1865" s="51"/>
      <c r="AB1865" s="101"/>
      <c r="AC1865" t="str">
        <f t="shared" si="146"/>
        <v>NO</v>
      </c>
      <c r="AD1865" t="str">
        <f t="shared" si="147"/>
        <v/>
      </c>
      <c r="AE1865" t="str">
        <f t="shared" si="148"/>
        <v/>
      </c>
      <c r="AF1865" t="str">
        <f t="shared" si="149"/>
        <v/>
      </c>
    </row>
    <row r="1866" spans="1:32" x14ac:dyDescent="0.25">
      <c r="A1866" s="13" t="str">
        <f t="shared" si="145"/>
        <v>78645-2</v>
      </c>
      <c r="B1866" s="50">
        <v>78645</v>
      </c>
      <c r="C1866" s="51" t="s">
        <v>133</v>
      </c>
      <c r="D1866" s="50">
        <v>2</v>
      </c>
      <c r="E1866" s="55">
        <v>1</v>
      </c>
      <c r="F1866" s="53" t="s">
        <v>19</v>
      </c>
      <c r="G1866" s="53">
        <v>43497</v>
      </c>
      <c r="H1866" s="52">
        <v>1</v>
      </c>
      <c r="I1866" s="52">
        <v>12</v>
      </c>
      <c r="J1866" s="51" t="s">
        <v>128</v>
      </c>
      <c r="K1866" s="51" t="s">
        <v>177</v>
      </c>
      <c r="L1866" s="51" t="b">
        <v>1</v>
      </c>
      <c r="M1866" s="13" t="s">
        <v>126</v>
      </c>
      <c r="N1866" s="13" t="s">
        <v>126</v>
      </c>
      <c r="O1866" s="13" t="s">
        <v>143</v>
      </c>
      <c r="P1866" s="13" t="s">
        <v>143</v>
      </c>
      <c r="Q1866" s="13" t="s">
        <v>143</v>
      </c>
      <c r="R1866" s="13"/>
      <c r="S1866" s="13" t="s">
        <v>126</v>
      </c>
      <c r="T1866" s="102" t="s">
        <v>126</v>
      </c>
      <c r="U1866" s="102" t="b">
        <v>1</v>
      </c>
      <c r="V1866" s="102" t="b">
        <v>0</v>
      </c>
      <c r="W1866" s="103">
        <v>43494.473796296297</v>
      </c>
      <c r="X1866" s="16">
        <v>19</v>
      </c>
      <c r="Y1866" s="24">
        <v>43493</v>
      </c>
      <c r="Z1866" s="17"/>
      <c r="AA1866" s="51"/>
      <c r="AB1866" s="101"/>
      <c r="AC1866" t="str">
        <f t="shared" si="146"/>
        <v>NO</v>
      </c>
      <c r="AD1866" t="str">
        <f t="shared" si="147"/>
        <v/>
      </c>
      <c r="AE1866" t="str">
        <f t="shared" si="148"/>
        <v/>
      </c>
      <c r="AF1866" t="str">
        <f t="shared" si="149"/>
        <v/>
      </c>
    </row>
    <row r="1867" spans="1:32" x14ac:dyDescent="0.25">
      <c r="A1867" s="13" t="str">
        <f t="shared" si="145"/>
        <v>78650-1</v>
      </c>
      <c r="B1867" s="50">
        <v>78650</v>
      </c>
      <c r="C1867" s="51" t="s">
        <v>188</v>
      </c>
      <c r="D1867" s="50">
        <v>1</v>
      </c>
      <c r="E1867" s="55">
        <v>1</v>
      </c>
      <c r="F1867" s="53" t="s">
        <v>19</v>
      </c>
      <c r="G1867" s="53">
        <v>43500</v>
      </c>
      <c r="H1867" s="52">
        <v>1</v>
      </c>
      <c r="I1867" s="52">
        <v>15</v>
      </c>
      <c r="J1867" s="51" t="s">
        <v>150</v>
      </c>
      <c r="K1867" s="51"/>
      <c r="L1867" s="51" t="b">
        <v>0</v>
      </c>
      <c r="M1867" s="13"/>
      <c r="N1867" s="13" t="s">
        <v>126</v>
      </c>
      <c r="O1867" s="13" t="s">
        <v>143</v>
      </c>
      <c r="P1867" s="13" t="s">
        <v>143</v>
      </c>
      <c r="Q1867" s="13" t="s">
        <v>143</v>
      </c>
      <c r="R1867" s="13"/>
      <c r="S1867" s="13" t="s">
        <v>126</v>
      </c>
      <c r="T1867" s="102" t="s">
        <v>126</v>
      </c>
      <c r="U1867" s="102" t="b">
        <v>1</v>
      </c>
      <c r="V1867" s="102" t="b">
        <v>0</v>
      </c>
      <c r="W1867" s="103">
        <v>43500.667962962965</v>
      </c>
      <c r="X1867" s="16">
        <v>15</v>
      </c>
      <c r="Y1867" s="24">
        <v>43494</v>
      </c>
      <c r="Z1867" s="17"/>
      <c r="AA1867" s="51"/>
      <c r="AB1867" s="101"/>
      <c r="AC1867" t="str">
        <f t="shared" si="146"/>
        <v>NO</v>
      </c>
      <c r="AD1867" t="str">
        <f t="shared" si="147"/>
        <v/>
      </c>
      <c r="AE1867" t="str">
        <f t="shared" si="148"/>
        <v/>
      </c>
      <c r="AF1867" t="str">
        <f t="shared" si="149"/>
        <v/>
      </c>
    </row>
    <row r="1868" spans="1:32" x14ac:dyDescent="0.25">
      <c r="A1868" s="13" t="str">
        <f t="shared" si="145"/>
        <v>78650-2</v>
      </c>
      <c r="B1868" s="50">
        <v>78650</v>
      </c>
      <c r="C1868" s="51" t="s">
        <v>189</v>
      </c>
      <c r="D1868" s="50">
        <v>2</v>
      </c>
      <c r="E1868" s="55">
        <v>1</v>
      </c>
      <c r="F1868" s="53" t="s">
        <v>19</v>
      </c>
      <c r="G1868" s="53">
        <v>43500</v>
      </c>
      <c r="H1868" s="52">
        <v>1</v>
      </c>
      <c r="I1868" s="52">
        <v>15</v>
      </c>
      <c r="J1868" s="51" t="s">
        <v>150</v>
      </c>
      <c r="K1868" s="51"/>
      <c r="L1868" s="51" t="b">
        <v>0</v>
      </c>
      <c r="M1868" s="13"/>
      <c r="N1868" s="13" t="s">
        <v>126</v>
      </c>
      <c r="O1868" s="13" t="s">
        <v>143</v>
      </c>
      <c r="P1868" s="13" t="s">
        <v>143</v>
      </c>
      <c r="Q1868" s="13" t="s">
        <v>143</v>
      </c>
      <c r="R1868" s="13"/>
      <c r="S1868" s="13" t="s">
        <v>126</v>
      </c>
      <c r="T1868" s="102" t="s">
        <v>125</v>
      </c>
      <c r="U1868" s="102" t="b">
        <v>1</v>
      </c>
      <c r="V1868" s="102" t="b">
        <v>0</v>
      </c>
      <c r="W1868" s="103">
        <v>43500.667986111112</v>
      </c>
      <c r="X1868" s="16">
        <v>15</v>
      </c>
      <c r="Y1868" s="24">
        <v>43494</v>
      </c>
      <c r="Z1868" s="17"/>
      <c r="AA1868" s="51"/>
      <c r="AB1868" s="101"/>
      <c r="AC1868" t="str">
        <f t="shared" si="146"/>
        <v>NO</v>
      </c>
      <c r="AD1868" t="str">
        <f t="shared" si="147"/>
        <v/>
      </c>
      <c r="AE1868" t="str">
        <f t="shared" si="148"/>
        <v/>
      </c>
      <c r="AF1868" t="str">
        <f t="shared" si="149"/>
        <v/>
      </c>
    </row>
    <row r="1869" spans="1:32" x14ac:dyDescent="0.25">
      <c r="A1869" s="13" t="str">
        <f t="shared" si="145"/>
        <v>78651-1</v>
      </c>
      <c r="B1869" s="50">
        <v>78651</v>
      </c>
      <c r="C1869" s="51" t="s">
        <v>3439</v>
      </c>
      <c r="D1869" s="50">
        <v>1</v>
      </c>
      <c r="E1869" s="55">
        <v>1</v>
      </c>
      <c r="F1869" s="53" t="s">
        <v>18</v>
      </c>
      <c r="G1869" s="53">
        <v>43501</v>
      </c>
      <c r="H1869" s="52">
        <v>1</v>
      </c>
      <c r="I1869" s="52">
        <v>12</v>
      </c>
      <c r="J1869" s="51" t="s">
        <v>31</v>
      </c>
      <c r="K1869" s="51"/>
      <c r="L1869" s="51" t="b">
        <v>0</v>
      </c>
      <c r="M1869" s="13" t="s">
        <v>126</v>
      </c>
      <c r="N1869" s="13" t="s">
        <v>126</v>
      </c>
      <c r="O1869" s="13" t="s">
        <v>143</v>
      </c>
      <c r="P1869" s="13" t="s">
        <v>143</v>
      </c>
      <c r="Q1869" s="13" t="s">
        <v>125</v>
      </c>
      <c r="R1869" s="13"/>
      <c r="S1869" s="13" t="s">
        <v>126</v>
      </c>
      <c r="T1869" s="102" t="s">
        <v>126</v>
      </c>
      <c r="U1869" s="102" t="b">
        <v>1</v>
      </c>
      <c r="V1869" s="102" t="b">
        <v>0</v>
      </c>
      <c r="W1869" s="103">
        <v>43500.597534722219</v>
      </c>
      <c r="X1869" s="16"/>
      <c r="Y1869" s="24">
        <v>43490</v>
      </c>
      <c r="Z1869" s="17"/>
      <c r="AA1869" s="51"/>
      <c r="AB1869" s="101"/>
      <c r="AC1869" t="str">
        <f t="shared" si="146"/>
        <v>OK</v>
      </c>
      <c r="AD1869" t="str">
        <f t="shared" si="147"/>
        <v/>
      </c>
      <c r="AE1869" t="str">
        <f t="shared" si="148"/>
        <v/>
      </c>
      <c r="AF1869" t="str">
        <f t="shared" si="149"/>
        <v/>
      </c>
    </row>
    <row r="1870" spans="1:32" x14ac:dyDescent="0.25">
      <c r="A1870" s="13" t="str">
        <f t="shared" si="145"/>
        <v>78651-2</v>
      </c>
      <c r="B1870" s="50">
        <v>78651</v>
      </c>
      <c r="C1870" s="51" t="s">
        <v>138</v>
      </c>
      <c r="D1870" s="50">
        <v>2</v>
      </c>
      <c r="E1870" s="55">
        <v>1</v>
      </c>
      <c r="F1870" s="53" t="s">
        <v>18</v>
      </c>
      <c r="G1870" s="53">
        <v>43501</v>
      </c>
      <c r="H1870" s="52">
        <v>1</v>
      </c>
      <c r="I1870" s="52">
        <v>12</v>
      </c>
      <c r="J1870" s="51" t="s">
        <v>31</v>
      </c>
      <c r="K1870" s="51"/>
      <c r="L1870" s="51" t="b">
        <v>0</v>
      </c>
      <c r="M1870" s="13" t="s">
        <v>126</v>
      </c>
      <c r="N1870" s="13" t="s">
        <v>126</v>
      </c>
      <c r="O1870" s="13" t="s">
        <v>143</v>
      </c>
      <c r="P1870" s="13" t="s">
        <v>143</v>
      </c>
      <c r="Q1870" s="13" t="s">
        <v>125</v>
      </c>
      <c r="R1870" s="13"/>
      <c r="S1870" s="13" t="s">
        <v>126</v>
      </c>
      <c r="T1870" s="102" t="s">
        <v>126</v>
      </c>
      <c r="U1870" s="102" t="b">
        <v>1</v>
      </c>
      <c r="V1870" s="102" t="b">
        <v>0</v>
      </c>
      <c r="W1870" s="103">
        <v>43500.597557870373</v>
      </c>
      <c r="X1870" s="16"/>
      <c r="Y1870" s="24">
        <v>43490</v>
      </c>
      <c r="Z1870" s="17"/>
      <c r="AA1870" s="51"/>
      <c r="AB1870" s="101"/>
      <c r="AC1870" t="str">
        <f t="shared" si="146"/>
        <v>OK</v>
      </c>
      <c r="AD1870" t="str">
        <f t="shared" si="147"/>
        <v/>
      </c>
      <c r="AE1870" t="str">
        <f t="shared" si="148"/>
        <v/>
      </c>
      <c r="AF1870" t="str">
        <f t="shared" si="149"/>
        <v/>
      </c>
    </row>
    <row r="1871" spans="1:32" x14ac:dyDescent="0.25">
      <c r="A1871" s="13" t="str">
        <f t="shared" si="145"/>
        <v>78651-3</v>
      </c>
      <c r="B1871" s="50">
        <v>78651</v>
      </c>
      <c r="C1871" s="51" t="s">
        <v>401</v>
      </c>
      <c r="D1871" s="50">
        <v>3</v>
      </c>
      <c r="E1871" s="55">
        <v>1</v>
      </c>
      <c r="F1871" s="53" t="s">
        <v>18</v>
      </c>
      <c r="G1871" s="53">
        <v>43501</v>
      </c>
      <c r="H1871" s="52">
        <v>1</v>
      </c>
      <c r="I1871" s="52">
        <v>12</v>
      </c>
      <c r="J1871" s="51" t="s">
        <v>31</v>
      </c>
      <c r="K1871" s="51"/>
      <c r="L1871" s="51" t="b">
        <v>0</v>
      </c>
      <c r="M1871" s="13" t="s">
        <v>126</v>
      </c>
      <c r="N1871" s="13" t="s">
        <v>126</v>
      </c>
      <c r="O1871" s="13" t="s">
        <v>143</v>
      </c>
      <c r="P1871" s="13" t="s">
        <v>143</v>
      </c>
      <c r="Q1871" s="13" t="s">
        <v>125</v>
      </c>
      <c r="R1871" s="13"/>
      <c r="S1871" s="13" t="s">
        <v>126</v>
      </c>
      <c r="T1871" s="102" t="s">
        <v>126</v>
      </c>
      <c r="U1871" s="102" t="b">
        <v>1</v>
      </c>
      <c r="V1871" s="102" t="b">
        <v>0</v>
      </c>
      <c r="W1871" s="103">
        <v>43500.597557870373</v>
      </c>
      <c r="X1871" s="16"/>
      <c r="Y1871" s="24">
        <v>43490</v>
      </c>
      <c r="Z1871" s="17"/>
      <c r="AA1871" s="51"/>
      <c r="AB1871" s="101"/>
      <c r="AC1871" t="str">
        <f t="shared" si="146"/>
        <v>OK</v>
      </c>
      <c r="AD1871" t="str">
        <f t="shared" si="147"/>
        <v/>
      </c>
      <c r="AE1871" t="str">
        <f t="shared" si="148"/>
        <v/>
      </c>
      <c r="AF1871" t="str">
        <f t="shared" si="149"/>
        <v/>
      </c>
    </row>
    <row r="1872" spans="1:32" x14ac:dyDescent="0.25">
      <c r="A1872" s="13" t="str">
        <f t="shared" si="145"/>
        <v>78658-1</v>
      </c>
      <c r="B1872" s="50">
        <v>78658</v>
      </c>
      <c r="C1872" s="51" t="s">
        <v>3440</v>
      </c>
      <c r="D1872" s="50">
        <v>1</v>
      </c>
      <c r="E1872" s="55">
        <v>1</v>
      </c>
      <c r="F1872" s="53" t="s">
        <v>18</v>
      </c>
      <c r="G1872" s="53">
        <v>43515</v>
      </c>
      <c r="H1872" s="52">
        <v>2</v>
      </c>
      <c r="I1872" s="52">
        <v>12</v>
      </c>
      <c r="J1872" s="51" t="s">
        <v>20</v>
      </c>
      <c r="K1872" s="51"/>
      <c r="L1872" s="51" t="b">
        <v>0</v>
      </c>
      <c r="M1872" s="13"/>
      <c r="N1872" s="13"/>
      <c r="O1872" s="13"/>
      <c r="P1872" s="13"/>
      <c r="Q1872" s="13" t="s">
        <v>125</v>
      </c>
      <c r="R1872" s="13"/>
      <c r="S1872" s="13"/>
      <c r="T1872" s="102" t="s">
        <v>125</v>
      </c>
      <c r="U1872" s="102" t="b">
        <v>0</v>
      </c>
      <c r="V1872" s="102" t="b">
        <v>0</v>
      </c>
      <c r="W1872" s="103"/>
      <c r="X1872" s="16"/>
      <c r="Y1872" s="24"/>
      <c r="Z1872" s="17"/>
      <c r="AA1872" s="51"/>
      <c r="AB1872" s="101"/>
      <c r="AC1872" t="str">
        <f t="shared" si="146"/>
        <v>NO</v>
      </c>
      <c r="AD1872" t="str">
        <f t="shared" si="147"/>
        <v>Material</v>
      </c>
      <c r="AE1872" t="str">
        <f t="shared" si="148"/>
        <v/>
      </c>
      <c r="AF1872" t="str">
        <f t="shared" si="149"/>
        <v>Material</v>
      </c>
    </row>
    <row r="1873" spans="1:32" x14ac:dyDescent="0.25">
      <c r="A1873" s="13" t="str">
        <f t="shared" si="145"/>
        <v>78658-2</v>
      </c>
      <c r="B1873" s="50">
        <v>78658</v>
      </c>
      <c r="C1873" s="51" t="s">
        <v>160</v>
      </c>
      <c r="D1873" s="50">
        <v>2</v>
      </c>
      <c r="E1873" s="55">
        <v>1</v>
      </c>
      <c r="F1873" s="53" t="s">
        <v>18</v>
      </c>
      <c r="G1873" s="53">
        <v>43515</v>
      </c>
      <c r="H1873" s="52">
        <v>1</v>
      </c>
      <c r="I1873" s="52">
        <v>12</v>
      </c>
      <c r="J1873" s="51" t="s">
        <v>20</v>
      </c>
      <c r="K1873" s="51"/>
      <c r="L1873" s="51" t="b">
        <v>0</v>
      </c>
      <c r="M1873" s="13"/>
      <c r="N1873" s="13"/>
      <c r="O1873" s="13"/>
      <c r="P1873" s="13"/>
      <c r="Q1873" s="13"/>
      <c r="R1873" s="13"/>
      <c r="S1873" s="13"/>
      <c r="T1873" s="102" t="s">
        <v>125</v>
      </c>
      <c r="U1873" s="102" t="b">
        <v>0</v>
      </c>
      <c r="V1873" s="102" t="b">
        <v>0</v>
      </c>
      <c r="W1873" s="103"/>
      <c r="X1873" s="16"/>
      <c r="Y1873" s="24"/>
      <c r="Z1873" s="17"/>
      <c r="AA1873" s="51"/>
      <c r="AB1873" s="101"/>
      <c r="AC1873" t="str">
        <f t="shared" si="146"/>
        <v>NO</v>
      </c>
      <c r="AD1873" t="str">
        <f t="shared" si="147"/>
        <v>Material</v>
      </c>
      <c r="AE1873" t="str">
        <f t="shared" si="148"/>
        <v>+Cartridge</v>
      </c>
      <c r="AF1873" t="str">
        <f t="shared" si="149"/>
        <v>Material+Cartridge</v>
      </c>
    </row>
    <row r="1874" spans="1:32" x14ac:dyDescent="0.25">
      <c r="A1874" s="13" t="str">
        <f t="shared" si="145"/>
        <v>78659-1</v>
      </c>
      <c r="B1874" s="50">
        <v>78659</v>
      </c>
      <c r="C1874" s="51" t="s">
        <v>270</v>
      </c>
      <c r="D1874" s="50">
        <v>1</v>
      </c>
      <c r="E1874" s="55">
        <v>1</v>
      </c>
      <c r="F1874" s="53" t="s">
        <v>18</v>
      </c>
      <c r="G1874" s="53">
        <v>43514</v>
      </c>
      <c r="H1874" s="52">
        <v>1</v>
      </c>
      <c r="I1874" s="52">
        <v>18</v>
      </c>
      <c r="J1874" s="51" t="s">
        <v>20</v>
      </c>
      <c r="K1874" s="51"/>
      <c r="L1874" s="51" t="b">
        <v>0</v>
      </c>
      <c r="M1874" s="13"/>
      <c r="N1874" s="13" t="s">
        <v>126</v>
      </c>
      <c r="O1874" s="13"/>
      <c r="P1874" s="13"/>
      <c r="Q1874" s="13"/>
      <c r="R1874" s="13"/>
      <c r="S1874" s="13"/>
      <c r="T1874" s="102" t="s">
        <v>125</v>
      </c>
      <c r="U1874" s="102" t="b">
        <v>0</v>
      </c>
      <c r="V1874" s="102" t="b">
        <v>0</v>
      </c>
      <c r="W1874" s="103"/>
      <c r="X1874" s="16"/>
      <c r="Y1874" s="24"/>
      <c r="Z1874" s="17"/>
      <c r="AA1874" s="51"/>
      <c r="AB1874" s="101"/>
      <c r="AC1874" t="str">
        <f t="shared" si="146"/>
        <v>NO</v>
      </c>
      <c r="AD1874" t="str">
        <f t="shared" si="147"/>
        <v/>
      </c>
      <c r="AE1874" t="str">
        <f t="shared" si="148"/>
        <v>+Cartridge</v>
      </c>
      <c r="AF1874" t="str">
        <f t="shared" si="149"/>
        <v>+Cartridge</v>
      </c>
    </row>
    <row r="1875" spans="1:32" x14ac:dyDescent="0.25">
      <c r="A1875" s="13" t="str">
        <f t="shared" si="145"/>
        <v>78659-2</v>
      </c>
      <c r="B1875" s="50">
        <v>78659</v>
      </c>
      <c r="C1875" s="51" t="s">
        <v>270</v>
      </c>
      <c r="D1875" s="50">
        <v>2</v>
      </c>
      <c r="E1875" s="55">
        <v>1</v>
      </c>
      <c r="F1875" s="53" t="s">
        <v>18</v>
      </c>
      <c r="G1875" s="53">
        <v>43514</v>
      </c>
      <c r="H1875" s="52">
        <v>1</v>
      </c>
      <c r="I1875" s="52">
        <v>18</v>
      </c>
      <c r="J1875" s="51" t="s">
        <v>20</v>
      </c>
      <c r="K1875" s="51" t="s">
        <v>208</v>
      </c>
      <c r="L1875" s="51" t="b">
        <v>0</v>
      </c>
      <c r="M1875" s="13"/>
      <c r="N1875" s="13" t="s">
        <v>126</v>
      </c>
      <c r="O1875" s="13"/>
      <c r="P1875" s="13"/>
      <c r="Q1875" s="13"/>
      <c r="R1875" s="13"/>
      <c r="S1875" s="13"/>
      <c r="T1875" s="102" t="s">
        <v>125</v>
      </c>
      <c r="U1875" s="102" t="b">
        <v>0</v>
      </c>
      <c r="V1875" s="102" t="b">
        <v>0</v>
      </c>
      <c r="W1875" s="103"/>
      <c r="X1875" s="16"/>
      <c r="Y1875" s="24"/>
      <c r="Z1875" s="17"/>
      <c r="AA1875" s="51"/>
      <c r="AB1875" s="101"/>
      <c r="AC1875" t="str">
        <f t="shared" si="146"/>
        <v>NO</v>
      </c>
      <c r="AD1875" t="str">
        <f t="shared" si="147"/>
        <v/>
      </c>
      <c r="AE1875" t="str">
        <f t="shared" si="148"/>
        <v>+Cartridge</v>
      </c>
      <c r="AF1875" t="str">
        <f t="shared" si="149"/>
        <v>+Cartridge</v>
      </c>
    </row>
    <row r="1876" spans="1:32" x14ac:dyDescent="0.25">
      <c r="A1876" s="13" t="str">
        <f t="shared" si="145"/>
        <v>78661-1</v>
      </c>
      <c r="B1876" s="50">
        <v>78661</v>
      </c>
      <c r="C1876" s="51" t="s">
        <v>288</v>
      </c>
      <c r="D1876" s="50">
        <v>1</v>
      </c>
      <c r="E1876" s="55">
        <v>1</v>
      </c>
      <c r="F1876" s="53" t="s">
        <v>19</v>
      </c>
      <c r="G1876" s="53">
        <v>43497</v>
      </c>
      <c r="H1876" s="52">
        <v>1</v>
      </c>
      <c r="I1876" s="52">
        <v>12</v>
      </c>
      <c r="J1876" s="51" t="s">
        <v>37</v>
      </c>
      <c r="K1876" s="51" t="s">
        <v>171</v>
      </c>
      <c r="L1876" s="51" t="b">
        <v>0</v>
      </c>
      <c r="M1876" s="13" t="s">
        <v>126</v>
      </c>
      <c r="N1876" s="13"/>
      <c r="O1876" s="13" t="s">
        <v>143</v>
      </c>
      <c r="P1876" s="13" t="s">
        <v>143</v>
      </c>
      <c r="Q1876" s="13" t="s">
        <v>143</v>
      </c>
      <c r="R1876" s="13"/>
      <c r="S1876" s="13" t="s">
        <v>126</v>
      </c>
      <c r="T1876" s="102" t="s">
        <v>125</v>
      </c>
      <c r="U1876" s="102" t="b">
        <v>1</v>
      </c>
      <c r="V1876" s="102" t="b">
        <v>0</v>
      </c>
      <c r="W1876" s="103">
        <v>43501.563321759262</v>
      </c>
      <c r="X1876" s="16">
        <v>37</v>
      </c>
      <c r="Y1876" s="24">
        <v>43499</v>
      </c>
      <c r="Z1876" s="17" t="s">
        <v>271</v>
      </c>
      <c r="AA1876" s="51"/>
      <c r="AB1876" s="101"/>
      <c r="AC1876" t="str">
        <f t="shared" si="146"/>
        <v>NO</v>
      </c>
      <c r="AD1876" t="str">
        <f t="shared" si="147"/>
        <v>Material</v>
      </c>
      <c r="AE1876" t="str">
        <f t="shared" si="148"/>
        <v/>
      </c>
      <c r="AF1876" t="str">
        <f t="shared" si="149"/>
        <v>Material</v>
      </c>
    </row>
    <row r="1877" spans="1:32" x14ac:dyDescent="0.25">
      <c r="A1877" s="13" t="str">
        <f t="shared" si="145"/>
        <v>78661-2</v>
      </c>
      <c r="B1877" s="50">
        <v>78661</v>
      </c>
      <c r="C1877" s="51" t="s">
        <v>127</v>
      </c>
      <c r="D1877" s="50">
        <v>2</v>
      </c>
      <c r="E1877" s="55">
        <v>1</v>
      </c>
      <c r="F1877" s="53" t="s">
        <v>19</v>
      </c>
      <c r="G1877" s="53">
        <v>43497</v>
      </c>
      <c r="H1877" s="52">
        <v>1</v>
      </c>
      <c r="I1877" s="52">
        <v>12</v>
      </c>
      <c r="J1877" s="51" t="s">
        <v>37</v>
      </c>
      <c r="K1877" s="51"/>
      <c r="L1877" s="51" t="b">
        <v>0</v>
      </c>
      <c r="M1877" s="13" t="s">
        <v>126</v>
      </c>
      <c r="N1877" s="13"/>
      <c r="O1877" s="13" t="s">
        <v>143</v>
      </c>
      <c r="P1877" s="13" t="s">
        <v>143</v>
      </c>
      <c r="Q1877" s="13" t="s">
        <v>143</v>
      </c>
      <c r="R1877" s="13"/>
      <c r="S1877" s="13" t="s">
        <v>126</v>
      </c>
      <c r="T1877" s="102" t="s">
        <v>125</v>
      </c>
      <c r="U1877" s="102" t="b">
        <v>1</v>
      </c>
      <c r="V1877" s="102" t="b">
        <v>0</v>
      </c>
      <c r="W1877" s="103">
        <v>43501.562974537039</v>
      </c>
      <c r="X1877" s="16">
        <v>37</v>
      </c>
      <c r="Y1877" s="24">
        <v>43499</v>
      </c>
      <c r="Z1877" s="17" t="s">
        <v>271</v>
      </c>
      <c r="AA1877" s="51"/>
      <c r="AB1877" s="101"/>
      <c r="AC1877" t="str">
        <f t="shared" si="146"/>
        <v>NO</v>
      </c>
      <c r="AD1877" t="str">
        <f t="shared" si="147"/>
        <v>Material</v>
      </c>
      <c r="AE1877" t="str">
        <f t="shared" si="148"/>
        <v/>
      </c>
      <c r="AF1877" t="str">
        <f t="shared" si="149"/>
        <v>Material</v>
      </c>
    </row>
    <row r="1878" spans="1:32" x14ac:dyDescent="0.25">
      <c r="A1878" s="13" t="str">
        <f t="shared" si="145"/>
        <v>78663-1</v>
      </c>
      <c r="B1878" s="50">
        <v>78663</v>
      </c>
      <c r="C1878" s="51" t="s">
        <v>240</v>
      </c>
      <c r="D1878" s="50">
        <v>1</v>
      </c>
      <c r="E1878" s="55">
        <v>1</v>
      </c>
      <c r="F1878" s="53" t="s">
        <v>18</v>
      </c>
      <c r="G1878" s="53">
        <v>43501</v>
      </c>
      <c r="H1878" s="52">
        <v>1</v>
      </c>
      <c r="I1878" s="52">
        <v>12</v>
      </c>
      <c r="J1878" s="51" t="s">
        <v>20</v>
      </c>
      <c r="K1878" s="51"/>
      <c r="L1878" s="51" t="b">
        <v>0</v>
      </c>
      <c r="M1878" s="13"/>
      <c r="N1878" s="13"/>
      <c r="O1878" s="13" t="s">
        <v>143</v>
      </c>
      <c r="P1878" s="13" t="s">
        <v>143</v>
      </c>
      <c r="Q1878" s="13" t="s">
        <v>143</v>
      </c>
      <c r="R1878" s="13"/>
      <c r="S1878" s="13" t="s">
        <v>126</v>
      </c>
      <c r="T1878" s="102" t="s">
        <v>130</v>
      </c>
      <c r="U1878" s="102" t="b">
        <v>0</v>
      </c>
      <c r="V1878" s="102" t="b">
        <v>0</v>
      </c>
      <c r="W1878" s="103"/>
      <c r="X1878" s="16" t="s">
        <v>194</v>
      </c>
      <c r="Y1878" s="24">
        <v>43500</v>
      </c>
      <c r="Z1878" s="17" t="s">
        <v>284</v>
      </c>
      <c r="AA1878" s="51"/>
      <c r="AB1878" s="101"/>
      <c r="AC1878" t="str">
        <f t="shared" si="146"/>
        <v>NO</v>
      </c>
      <c r="AD1878" t="str">
        <f t="shared" si="147"/>
        <v>Material</v>
      </c>
      <c r="AE1878" t="str">
        <f t="shared" si="148"/>
        <v/>
      </c>
      <c r="AF1878" t="str">
        <f t="shared" si="149"/>
        <v>Material</v>
      </c>
    </row>
    <row r="1879" spans="1:32" x14ac:dyDescent="0.25">
      <c r="A1879" s="13" t="str">
        <f t="shared" si="145"/>
        <v>78664-1</v>
      </c>
      <c r="B1879" s="50">
        <v>78664</v>
      </c>
      <c r="C1879" s="51" t="s">
        <v>309</v>
      </c>
      <c r="D1879" s="50">
        <v>1</v>
      </c>
      <c r="E1879" s="55">
        <v>1</v>
      </c>
      <c r="F1879" s="53" t="s">
        <v>18</v>
      </c>
      <c r="G1879" s="53">
        <v>43508</v>
      </c>
      <c r="H1879" s="52">
        <v>2</v>
      </c>
      <c r="I1879" s="52">
        <v>7</v>
      </c>
      <c r="J1879" s="51" t="s">
        <v>20</v>
      </c>
      <c r="K1879" s="51"/>
      <c r="L1879" s="51" t="b">
        <v>0</v>
      </c>
      <c r="M1879" s="13" t="s">
        <v>126</v>
      </c>
      <c r="N1879" s="13"/>
      <c r="O1879" s="13"/>
      <c r="P1879" s="13"/>
      <c r="Q1879" s="13"/>
      <c r="R1879" s="13"/>
      <c r="S1879" s="13" t="s">
        <v>126</v>
      </c>
      <c r="T1879" s="102" t="s">
        <v>130</v>
      </c>
      <c r="U1879" s="102" t="b">
        <v>0</v>
      </c>
      <c r="V1879" s="102" t="b">
        <v>0</v>
      </c>
      <c r="W1879" s="103"/>
      <c r="X1879" s="16"/>
      <c r="Y1879" s="24"/>
      <c r="Z1879" s="17"/>
      <c r="AA1879" s="51"/>
      <c r="AB1879" s="101"/>
      <c r="AC1879" t="str">
        <f t="shared" si="146"/>
        <v>NO</v>
      </c>
      <c r="AD1879" t="str">
        <f t="shared" si="147"/>
        <v>Material</v>
      </c>
      <c r="AE1879" t="str">
        <f t="shared" si="148"/>
        <v>+Cartridge</v>
      </c>
      <c r="AF1879" t="str">
        <f t="shared" si="149"/>
        <v>Material+Cartridge</v>
      </c>
    </row>
    <row r="1880" spans="1:32" x14ac:dyDescent="0.25">
      <c r="A1880" s="13" t="str">
        <f t="shared" si="145"/>
        <v>78664-2</v>
      </c>
      <c r="B1880" s="50">
        <v>78664</v>
      </c>
      <c r="C1880" s="51" t="s">
        <v>3441</v>
      </c>
      <c r="D1880" s="50">
        <v>2</v>
      </c>
      <c r="E1880" s="55">
        <v>1</v>
      </c>
      <c r="F1880" s="53" t="s">
        <v>18</v>
      </c>
      <c r="G1880" s="53">
        <v>43508</v>
      </c>
      <c r="H1880" s="52">
        <v>3</v>
      </c>
      <c r="I1880" s="52">
        <v>7</v>
      </c>
      <c r="J1880" s="51" t="s">
        <v>20</v>
      </c>
      <c r="K1880" s="51"/>
      <c r="L1880" s="51" t="b">
        <v>0</v>
      </c>
      <c r="M1880" s="13" t="s">
        <v>126</v>
      </c>
      <c r="N1880" s="13"/>
      <c r="O1880" s="13"/>
      <c r="P1880" s="13"/>
      <c r="Q1880" s="13"/>
      <c r="R1880" s="13"/>
      <c r="S1880" s="13" t="s">
        <v>126</v>
      </c>
      <c r="T1880" s="102" t="s">
        <v>130</v>
      </c>
      <c r="U1880" s="102" t="b">
        <v>0</v>
      </c>
      <c r="V1880" s="102" t="b">
        <v>0</v>
      </c>
      <c r="W1880" s="103"/>
      <c r="X1880" s="16"/>
      <c r="Y1880" s="24"/>
      <c r="Z1880" s="17"/>
      <c r="AA1880" s="51"/>
      <c r="AB1880" s="101"/>
      <c r="AC1880" t="str">
        <f t="shared" si="146"/>
        <v>NO</v>
      </c>
      <c r="AD1880" t="str">
        <f t="shared" si="147"/>
        <v>Material</v>
      </c>
      <c r="AE1880" t="str">
        <f t="shared" si="148"/>
        <v>+Cartridge</v>
      </c>
      <c r="AF1880" t="str">
        <f t="shared" si="149"/>
        <v>Material+Cartridge</v>
      </c>
    </row>
    <row r="1881" spans="1:32" x14ac:dyDescent="0.25">
      <c r="A1881" s="13" t="str">
        <f t="shared" si="145"/>
        <v>78664-3</v>
      </c>
      <c r="B1881" s="50">
        <v>78664</v>
      </c>
      <c r="C1881" s="51" t="s">
        <v>3442</v>
      </c>
      <c r="D1881" s="50">
        <v>3</v>
      </c>
      <c r="E1881" s="55">
        <v>1</v>
      </c>
      <c r="F1881" s="53" t="s">
        <v>18</v>
      </c>
      <c r="G1881" s="53">
        <v>43508</v>
      </c>
      <c r="H1881" s="52">
        <v>4</v>
      </c>
      <c r="I1881" s="52">
        <v>7</v>
      </c>
      <c r="J1881" s="51" t="s">
        <v>20</v>
      </c>
      <c r="K1881" s="51" t="s">
        <v>208</v>
      </c>
      <c r="L1881" s="51" t="b">
        <v>0</v>
      </c>
      <c r="M1881" s="13" t="s">
        <v>126</v>
      </c>
      <c r="N1881" s="13"/>
      <c r="O1881" s="13"/>
      <c r="P1881" s="13"/>
      <c r="Q1881" s="13"/>
      <c r="R1881" s="13"/>
      <c r="S1881" s="13" t="s">
        <v>126</v>
      </c>
      <c r="T1881" s="102" t="s">
        <v>130</v>
      </c>
      <c r="U1881" s="102" t="b">
        <v>0</v>
      </c>
      <c r="V1881" s="102" t="b">
        <v>0</v>
      </c>
      <c r="W1881" s="103"/>
      <c r="X1881" s="16"/>
      <c r="Y1881" s="24"/>
      <c r="Z1881" s="17"/>
      <c r="AA1881" s="51"/>
      <c r="AB1881" s="101"/>
      <c r="AC1881" t="str">
        <f t="shared" si="146"/>
        <v>NO</v>
      </c>
      <c r="AD1881" t="str">
        <f t="shared" si="147"/>
        <v>Material</v>
      </c>
      <c r="AE1881" t="str">
        <f t="shared" si="148"/>
        <v>+Cartridge</v>
      </c>
      <c r="AF1881" t="str">
        <f t="shared" si="149"/>
        <v>Material+Cartridge</v>
      </c>
    </row>
    <row r="1882" spans="1:32" x14ac:dyDescent="0.25">
      <c r="A1882" s="13" t="str">
        <f t="shared" si="145"/>
        <v>78667-1</v>
      </c>
      <c r="B1882" s="50">
        <v>78667</v>
      </c>
      <c r="C1882" s="51" t="s">
        <v>3249</v>
      </c>
      <c r="D1882" s="50">
        <v>1</v>
      </c>
      <c r="E1882" s="55">
        <v>1</v>
      </c>
      <c r="F1882" s="53" t="s">
        <v>18</v>
      </c>
      <c r="G1882" s="53">
        <v>43502</v>
      </c>
      <c r="H1882" s="52">
        <v>2</v>
      </c>
      <c r="I1882" s="52">
        <v>12</v>
      </c>
      <c r="J1882" s="51" t="s">
        <v>31</v>
      </c>
      <c r="K1882" s="51"/>
      <c r="L1882" s="51" t="b">
        <v>0</v>
      </c>
      <c r="M1882" s="13" t="s">
        <v>126</v>
      </c>
      <c r="N1882" s="13"/>
      <c r="O1882" s="13" t="s">
        <v>143</v>
      </c>
      <c r="P1882" s="13" t="s">
        <v>143</v>
      </c>
      <c r="Q1882" s="13" t="s">
        <v>143</v>
      </c>
      <c r="R1882" s="13"/>
      <c r="S1882" s="13" t="s">
        <v>126</v>
      </c>
      <c r="T1882" s="102" t="s">
        <v>125</v>
      </c>
      <c r="U1882" s="102" t="b">
        <v>1</v>
      </c>
      <c r="V1882" s="102" t="b">
        <v>0</v>
      </c>
      <c r="W1882" s="103">
        <v>43501.437824074077</v>
      </c>
      <c r="X1882" s="16">
        <v>4</v>
      </c>
      <c r="Y1882" s="24">
        <v>43500</v>
      </c>
      <c r="Z1882" s="17" t="s">
        <v>3102</v>
      </c>
      <c r="AA1882" s="51"/>
      <c r="AB1882" s="101"/>
      <c r="AC1882" t="str">
        <f t="shared" si="146"/>
        <v>NO</v>
      </c>
      <c r="AD1882" t="str">
        <f t="shared" si="147"/>
        <v>Material</v>
      </c>
      <c r="AE1882" t="str">
        <f t="shared" si="148"/>
        <v/>
      </c>
      <c r="AF1882" t="str">
        <f t="shared" si="149"/>
        <v>Material</v>
      </c>
    </row>
    <row r="1883" spans="1:32" x14ac:dyDescent="0.25">
      <c r="A1883" s="13" t="str">
        <f t="shared" si="145"/>
        <v>78680-1</v>
      </c>
      <c r="B1883" s="50">
        <v>78680</v>
      </c>
      <c r="C1883" s="51" t="s">
        <v>3443</v>
      </c>
      <c r="D1883" s="50">
        <v>1</v>
      </c>
      <c r="E1883" s="55">
        <v>1</v>
      </c>
      <c r="F1883" s="53" t="s">
        <v>19</v>
      </c>
      <c r="G1883" s="53">
        <v>43504</v>
      </c>
      <c r="H1883" s="52">
        <v>1</v>
      </c>
      <c r="I1883" s="52">
        <v>18</v>
      </c>
      <c r="J1883" s="51" t="s">
        <v>20</v>
      </c>
      <c r="K1883" s="51"/>
      <c r="L1883" s="51" t="b">
        <v>0</v>
      </c>
      <c r="M1883" s="13"/>
      <c r="N1883" s="13" t="s">
        <v>126</v>
      </c>
      <c r="O1883" s="13"/>
      <c r="P1883" s="13"/>
      <c r="Q1883" s="13" t="s">
        <v>125</v>
      </c>
      <c r="R1883" s="13"/>
      <c r="S1883" s="13" t="s">
        <v>126</v>
      </c>
      <c r="T1883" s="102" t="s">
        <v>126</v>
      </c>
      <c r="U1883" s="102" t="b">
        <v>0</v>
      </c>
      <c r="V1883" s="102" t="b">
        <v>0</v>
      </c>
      <c r="W1883" s="103"/>
      <c r="X1883" s="16"/>
      <c r="Y1883" s="24">
        <v>43497</v>
      </c>
      <c r="Z1883" s="17"/>
      <c r="AA1883" s="51"/>
      <c r="AB1883" s="101"/>
      <c r="AC1883" t="str">
        <f t="shared" si="146"/>
        <v>NO</v>
      </c>
      <c r="AD1883" t="str">
        <f t="shared" si="147"/>
        <v/>
      </c>
      <c r="AE1883" t="str">
        <f t="shared" si="148"/>
        <v/>
      </c>
      <c r="AF1883" t="str">
        <f t="shared" si="149"/>
        <v/>
      </c>
    </row>
    <row r="1884" spans="1:32" x14ac:dyDescent="0.25">
      <c r="A1884" s="13" t="str">
        <f t="shared" si="145"/>
        <v>78686-1</v>
      </c>
      <c r="B1884" s="50">
        <v>78686</v>
      </c>
      <c r="C1884" s="51" t="s">
        <v>240</v>
      </c>
      <c r="D1884" s="50">
        <v>1</v>
      </c>
      <c r="E1884" s="55">
        <v>1</v>
      </c>
      <c r="F1884" s="53" t="s">
        <v>0</v>
      </c>
      <c r="G1884" s="53">
        <v>43496</v>
      </c>
      <c r="H1884" s="52">
        <v>1</v>
      </c>
      <c r="I1884" s="52">
        <v>12</v>
      </c>
      <c r="J1884" s="51" t="s">
        <v>128</v>
      </c>
      <c r="K1884" s="51" t="s">
        <v>156</v>
      </c>
      <c r="L1884" s="51" t="b">
        <v>0</v>
      </c>
      <c r="M1884" s="13" t="s">
        <v>126</v>
      </c>
      <c r="N1884" s="13" t="s">
        <v>126</v>
      </c>
      <c r="O1884" s="13" t="s">
        <v>143</v>
      </c>
      <c r="P1884" s="13" t="s">
        <v>143</v>
      </c>
      <c r="Q1884" s="13" t="s">
        <v>143</v>
      </c>
      <c r="R1884" s="13"/>
      <c r="S1884" s="13" t="s">
        <v>126</v>
      </c>
      <c r="T1884" s="102" t="s">
        <v>126</v>
      </c>
      <c r="U1884" s="102" t="b">
        <v>1</v>
      </c>
      <c r="V1884" s="102" t="b">
        <v>0</v>
      </c>
      <c r="W1884" s="103">
        <v>43493.468333333331</v>
      </c>
      <c r="X1884" s="16" t="s">
        <v>194</v>
      </c>
      <c r="Y1884" s="24">
        <v>43493</v>
      </c>
      <c r="Z1884" s="17" t="s">
        <v>195</v>
      </c>
      <c r="AA1884" s="51"/>
      <c r="AB1884" s="101"/>
      <c r="AC1884" t="str">
        <f t="shared" si="146"/>
        <v>NO</v>
      </c>
      <c r="AD1884" t="str">
        <f t="shared" si="147"/>
        <v/>
      </c>
      <c r="AE1884" t="str">
        <f t="shared" si="148"/>
        <v/>
      </c>
      <c r="AF1884" t="str">
        <f t="shared" si="149"/>
        <v/>
      </c>
    </row>
    <row r="1885" spans="1:32" x14ac:dyDescent="0.25">
      <c r="A1885" s="13" t="str">
        <f t="shared" si="145"/>
        <v>78686-2</v>
      </c>
      <c r="B1885" s="50">
        <v>78686</v>
      </c>
      <c r="C1885" s="51" t="s">
        <v>240</v>
      </c>
      <c r="D1885" s="50">
        <v>2</v>
      </c>
      <c r="E1885" s="55">
        <v>1</v>
      </c>
      <c r="F1885" s="53" t="s">
        <v>0</v>
      </c>
      <c r="G1885" s="53">
        <v>43496</v>
      </c>
      <c r="H1885" s="52">
        <v>1</v>
      </c>
      <c r="I1885" s="52">
        <v>12</v>
      </c>
      <c r="J1885" s="51" t="s">
        <v>128</v>
      </c>
      <c r="K1885" s="51"/>
      <c r="L1885" s="51" t="b">
        <v>0</v>
      </c>
      <c r="M1885" s="13" t="s">
        <v>126</v>
      </c>
      <c r="N1885" s="13" t="s">
        <v>126</v>
      </c>
      <c r="O1885" s="13" t="s">
        <v>143</v>
      </c>
      <c r="P1885" s="13" t="s">
        <v>143</v>
      </c>
      <c r="Q1885" s="13" t="s">
        <v>143</v>
      </c>
      <c r="R1885" s="13"/>
      <c r="S1885" s="13" t="s">
        <v>126</v>
      </c>
      <c r="T1885" s="102" t="s">
        <v>126</v>
      </c>
      <c r="U1885" s="102" t="b">
        <v>1</v>
      </c>
      <c r="V1885" s="102" t="b">
        <v>0</v>
      </c>
      <c r="W1885" s="103">
        <v>43493.468344907407</v>
      </c>
      <c r="X1885" s="16" t="s">
        <v>194</v>
      </c>
      <c r="Y1885" s="24">
        <v>43493</v>
      </c>
      <c r="Z1885" s="17" t="s">
        <v>195</v>
      </c>
      <c r="AA1885" s="51"/>
      <c r="AB1885" s="101"/>
      <c r="AC1885" t="str">
        <f t="shared" si="146"/>
        <v>NO</v>
      </c>
      <c r="AD1885" t="str">
        <f t="shared" si="147"/>
        <v/>
      </c>
      <c r="AE1885" t="str">
        <f t="shared" si="148"/>
        <v/>
      </c>
      <c r="AF1885" t="str">
        <f t="shared" si="149"/>
        <v/>
      </c>
    </row>
    <row r="1886" spans="1:32" x14ac:dyDescent="0.25">
      <c r="A1886" s="13" t="str">
        <f t="shared" si="145"/>
        <v>78687-1</v>
      </c>
      <c r="B1886" s="50">
        <v>78687</v>
      </c>
      <c r="C1886" s="51" t="s">
        <v>189</v>
      </c>
      <c r="D1886" s="50">
        <v>1</v>
      </c>
      <c r="E1886" s="55">
        <v>1</v>
      </c>
      <c r="F1886" s="53" t="s">
        <v>18</v>
      </c>
      <c r="G1886" s="53">
        <v>43514</v>
      </c>
      <c r="H1886" s="52">
        <v>1</v>
      </c>
      <c r="I1886" s="52">
        <v>12</v>
      </c>
      <c r="J1886" s="51" t="s">
        <v>20</v>
      </c>
      <c r="K1886" s="51"/>
      <c r="L1886" s="51" t="b">
        <v>0</v>
      </c>
      <c r="M1886" s="13"/>
      <c r="N1886" s="13"/>
      <c r="O1886" s="13"/>
      <c r="P1886" s="13"/>
      <c r="Q1886" s="13"/>
      <c r="R1886" s="13"/>
      <c r="S1886" s="13"/>
      <c r="T1886" s="102" t="s">
        <v>130</v>
      </c>
      <c r="U1886" s="102" t="b">
        <v>0</v>
      </c>
      <c r="V1886" s="102" t="b">
        <v>0</v>
      </c>
      <c r="W1886" s="103"/>
      <c r="X1886" s="16"/>
      <c r="Y1886" s="24"/>
      <c r="Z1886" s="17"/>
      <c r="AA1886" s="51"/>
      <c r="AB1886" s="101"/>
      <c r="AC1886" t="str">
        <f t="shared" si="146"/>
        <v>NO</v>
      </c>
      <c r="AD1886" t="str">
        <f t="shared" si="147"/>
        <v>Material</v>
      </c>
      <c r="AE1886" t="str">
        <f t="shared" si="148"/>
        <v>+Cartridge</v>
      </c>
      <c r="AF1886" t="str">
        <f t="shared" si="149"/>
        <v>Material+Cartridge</v>
      </c>
    </row>
    <row r="1887" spans="1:32" x14ac:dyDescent="0.25">
      <c r="A1887" s="13" t="str">
        <f t="shared" si="145"/>
        <v>78687-2</v>
      </c>
      <c r="B1887" s="50">
        <v>78687</v>
      </c>
      <c r="C1887" s="51" t="s">
        <v>3444</v>
      </c>
      <c r="D1887" s="50">
        <v>2</v>
      </c>
      <c r="E1887" s="55">
        <v>1</v>
      </c>
      <c r="F1887" s="53" t="s">
        <v>18</v>
      </c>
      <c r="G1887" s="53">
        <v>43514</v>
      </c>
      <c r="H1887" s="52">
        <v>1</v>
      </c>
      <c r="I1887" s="52">
        <v>12</v>
      </c>
      <c r="J1887" s="51" t="s">
        <v>20</v>
      </c>
      <c r="K1887" s="51"/>
      <c r="L1887" s="51" t="b">
        <v>0</v>
      </c>
      <c r="M1887" s="13"/>
      <c r="N1887" s="13"/>
      <c r="O1887" s="13"/>
      <c r="P1887" s="13"/>
      <c r="Q1887" s="13"/>
      <c r="R1887" s="13"/>
      <c r="S1887" s="13"/>
      <c r="T1887" s="102" t="s">
        <v>125</v>
      </c>
      <c r="U1887" s="102" t="b">
        <v>0</v>
      </c>
      <c r="V1887" s="102" t="b">
        <v>0</v>
      </c>
      <c r="W1887" s="103"/>
      <c r="X1887" s="16"/>
      <c r="Y1887" s="24"/>
      <c r="Z1887" s="17"/>
      <c r="AA1887" s="51"/>
      <c r="AB1887" s="101"/>
      <c r="AC1887" t="str">
        <f t="shared" si="146"/>
        <v>NO</v>
      </c>
      <c r="AD1887" t="str">
        <f t="shared" si="147"/>
        <v>Material</v>
      </c>
      <c r="AE1887" t="str">
        <f t="shared" si="148"/>
        <v>+Cartridge</v>
      </c>
      <c r="AF1887" t="str">
        <f t="shared" si="149"/>
        <v>Material+Cartridge</v>
      </c>
    </row>
    <row r="1888" spans="1:32" x14ac:dyDescent="0.25">
      <c r="A1888" s="13" t="str">
        <f t="shared" si="145"/>
        <v>78694-1</v>
      </c>
      <c r="B1888" s="50">
        <v>78694</v>
      </c>
      <c r="C1888" s="51" t="s">
        <v>213</v>
      </c>
      <c r="D1888" s="50">
        <v>1</v>
      </c>
      <c r="E1888" s="55">
        <v>1</v>
      </c>
      <c r="F1888" s="53" t="s">
        <v>18</v>
      </c>
      <c r="G1888" s="53">
        <v>43508</v>
      </c>
      <c r="H1888" s="52">
        <v>2</v>
      </c>
      <c r="I1888" s="52">
        <v>1</v>
      </c>
      <c r="J1888" s="51" t="s">
        <v>31</v>
      </c>
      <c r="K1888" s="51"/>
      <c r="L1888" s="51" t="b">
        <v>0</v>
      </c>
      <c r="M1888" s="13" t="s">
        <v>126</v>
      </c>
      <c r="N1888" s="13"/>
      <c r="O1888" s="13"/>
      <c r="P1888" s="13"/>
      <c r="Q1888" s="13"/>
      <c r="R1888" s="13"/>
      <c r="S1888" s="13" t="s">
        <v>126</v>
      </c>
      <c r="T1888" s="102" t="s">
        <v>130</v>
      </c>
      <c r="U1888" s="102" t="b">
        <v>1</v>
      </c>
      <c r="V1888" s="102" t="b">
        <v>0</v>
      </c>
      <c r="W1888" s="103"/>
      <c r="X1888" s="16"/>
      <c r="Y1888" s="24"/>
      <c r="Z1888" s="17"/>
      <c r="AA1888" s="51"/>
      <c r="AB1888" s="101"/>
      <c r="AC1888" t="str">
        <f t="shared" si="146"/>
        <v>NO</v>
      </c>
      <c r="AD1888" t="str">
        <f t="shared" si="147"/>
        <v>Material</v>
      </c>
      <c r="AE1888" t="str">
        <f t="shared" si="148"/>
        <v>+Cartridge</v>
      </c>
      <c r="AF1888" t="str">
        <f t="shared" si="149"/>
        <v>Material+Cartridge</v>
      </c>
    </row>
    <row r="1889" spans="1:32" x14ac:dyDescent="0.25">
      <c r="A1889" s="13" t="str">
        <f t="shared" si="145"/>
        <v>78694-2</v>
      </c>
      <c r="B1889" s="50">
        <v>78694</v>
      </c>
      <c r="C1889" s="51" t="s">
        <v>147</v>
      </c>
      <c r="D1889" s="50">
        <v>2</v>
      </c>
      <c r="E1889" s="55">
        <v>1</v>
      </c>
      <c r="F1889" s="53" t="s">
        <v>18</v>
      </c>
      <c r="G1889" s="53">
        <v>43508</v>
      </c>
      <c r="H1889" s="52">
        <v>1</v>
      </c>
      <c r="I1889" s="52">
        <v>1</v>
      </c>
      <c r="J1889" s="51" t="s">
        <v>20</v>
      </c>
      <c r="K1889" s="51"/>
      <c r="L1889" s="51" t="b">
        <v>0</v>
      </c>
      <c r="M1889" s="13" t="s">
        <v>126</v>
      </c>
      <c r="N1889" s="13"/>
      <c r="O1889" s="13"/>
      <c r="P1889" s="13"/>
      <c r="Q1889" s="13"/>
      <c r="R1889" s="13"/>
      <c r="S1889" s="13" t="s">
        <v>126</v>
      </c>
      <c r="T1889" s="102" t="s">
        <v>125</v>
      </c>
      <c r="U1889" s="102" t="b">
        <v>0</v>
      </c>
      <c r="V1889" s="102" t="b">
        <v>0</v>
      </c>
      <c r="W1889" s="103"/>
      <c r="X1889" s="16"/>
      <c r="Y1889" s="24"/>
      <c r="Z1889" s="17"/>
      <c r="AA1889" s="51"/>
      <c r="AB1889" s="101"/>
      <c r="AC1889" t="str">
        <f t="shared" si="146"/>
        <v>NO</v>
      </c>
      <c r="AD1889" t="str">
        <f t="shared" si="147"/>
        <v>Material</v>
      </c>
      <c r="AE1889" t="str">
        <f t="shared" si="148"/>
        <v>+Cartridge</v>
      </c>
      <c r="AF1889" t="str">
        <f t="shared" si="149"/>
        <v>Material+Cartridge</v>
      </c>
    </row>
    <row r="1890" spans="1:32" x14ac:dyDescent="0.25">
      <c r="A1890" s="13" t="str">
        <f t="shared" si="145"/>
        <v>78694-3</v>
      </c>
      <c r="B1890" s="50">
        <v>78694</v>
      </c>
      <c r="C1890" s="51" t="s">
        <v>213</v>
      </c>
      <c r="D1890" s="50">
        <v>3</v>
      </c>
      <c r="E1890" s="55">
        <v>1</v>
      </c>
      <c r="F1890" s="53" t="s">
        <v>18</v>
      </c>
      <c r="G1890" s="53">
        <v>43508</v>
      </c>
      <c r="H1890" s="52">
        <v>2</v>
      </c>
      <c r="I1890" s="52">
        <v>1</v>
      </c>
      <c r="J1890" s="51" t="s">
        <v>31</v>
      </c>
      <c r="K1890" s="51"/>
      <c r="L1890" s="51" t="b">
        <v>0</v>
      </c>
      <c r="M1890" s="13" t="s">
        <v>126</v>
      </c>
      <c r="N1890" s="13"/>
      <c r="O1890" s="13"/>
      <c r="P1890" s="13"/>
      <c r="Q1890" s="13"/>
      <c r="R1890" s="13"/>
      <c r="S1890" s="13" t="s">
        <v>126</v>
      </c>
      <c r="T1890" s="102" t="s">
        <v>130</v>
      </c>
      <c r="U1890" s="102" t="b">
        <v>1</v>
      </c>
      <c r="V1890" s="102" t="b">
        <v>0</v>
      </c>
      <c r="W1890" s="103"/>
      <c r="X1890" s="16"/>
      <c r="Y1890" s="24"/>
      <c r="Z1890" s="17"/>
      <c r="AA1890" s="51"/>
      <c r="AB1890" s="101"/>
      <c r="AC1890" t="str">
        <f t="shared" si="146"/>
        <v>NO</v>
      </c>
      <c r="AD1890" t="str">
        <f t="shared" si="147"/>
        <v>Material</v>
      </c>
      <c r="AE1890" t="str">
        <f t="shared" si="148"/>
        <v>+Cartridge</v>
      </c>
      <c r="AF1890" t="str">
        <f t="shared" si="149"/>
        <v>Material+Cartridge</v>
      </c>
    </row>
    <row r="1891" spans="1:32" x14ac:dyDescent="0.25">
      <c r="A1891" s="13" t="str">
        <f t="shared" si="145"/>
        <v>78699-1</v>
      </c>
      <c r="B1891" s="50">
        <v>78699</v>
      </c>
      <c r="C1891" s="51" t="s">
        <v>3445</v>
      </c>
      <c r="D1891" s="50">
        <v>1</v>
      </c>
      <c r="E1891" s="55">
        <v>1</v>
      </c>
      <c r="F1891" s="53" t="s">
        <v>18</v>
      </c>
      <c r="G1891" s="53">
        <v>43507</v>
      </c>
      <c r="H1891" s="52">
        <v>3</v>
      </c>
      <c r="I1891" s="52">
        <v>12</v>
      </c>
      <c r="J1891" s="51" t="s">
        <v>20</v>
      </c>
      <c r="K1891" s="51"/>
      <c r="L1891" s="51" t="b">
        <v>0</v>
      </c>
      <c r="M1891" s="13" t="s">
        <v>126</v>
      </c>
      <c r="N1891" s="13" t="s">
        <v>126</v>
      </c>
      <c r="O1891" s="13" t="s">
        <v>143</v>
      </c>
      <c r="P1891" s="13"/>
      <c r="Q1891" s="13"/>
      <c r="R1891" s="13"/>
      <c r="S1891" s="13" t="s">
        <v>126</v>
      </c>
      <c r="T1891" s="102" t="s">
        <v>126</v>
      </c>
      <c r="U1891" s="102" t="b">
        <v>0</v>
      </c>
      <c r="V1891" s="102" t="b">
        <v>0</v>
      </c>
      <c r="W1891" s="103"/>
      <c r="X1891" s="16"/>
      <c r="Y1891" s="24"/>
      <c r="Z1891" s="17" t="s">
        <v>136</v>
      </c>
      <c r="AA1891" s="51"/>
      <c r="AB1891" s="101"/>
      <c r="AC1891" t="str">
        <f t="shared" si="146"/>
        <v>NO</v>
      </c>
      <c r="AD1891" t="str">
        <f t="shared" si="147"/>
        <v/>
      </c>
      <c r="AE1891" t="str">
        <f t="shared" si="148"/>
        <v>+Cartridge</v>
      </c>
      <c r="AF1891" t="str">
        <f t="shared" si="149"/>
        <v>+Cartridge</v>
      </c>
    </row>
    <row r="1892" spans="1:32" x14ac:dyDescent="0.25">
      <c r="A1892" s="13" t="str">
        <f t="shared" si="145"/>
        <v>78699-2</v>
      </c>
      <c r="B1892" s="50">
        <v>78699</v>
      </c>
      <c r="C1892" s="51" t="s">
        <v>2981</v>
      </c>
      <c r="D1892" s="50">
        <v>2</v>
      </c>
      <c r="E1892" s="55">
        <v>1</v>
      </c>
      <c r="F1892" s="53" t="s">
        <v>18</v>
      </c>
      <c r="G1892" s="53">
        <v>43507</v>
      </c>
      <c r="H1892" s="52">
        <v>2</v>
      </c>
      <c r="I1892" s="52">
        <v>12</v>
      </c>
      <c r="J1892" s="51" t="s">
        <v>20</v>
      </c>
      <c r="K1892" s="51" t="s">
        <v>156</v>
      </c>
      <c r="L1892" s="51" t="b">
        <v>1</v>
      </c>
      <c r="M1892" s="13" t="s">
        <v>126</v>
      </c>
      <c r="N1892" s="13" t="s">
        <v>126</v>
      </c>
      <c r="O1892" s="13" t="s">
        <v>143</v>
      </c>
      <c r="P1892" s="13"/>
      <c r="Q1892" s="13"/>
      <c r="R1892" s="13"/>
      <c r="S1892" s="13" t="s">
        <v>126</v>
      </c>
      <c r="T1892" s="102" t="s">
        <v>126</v>
      </c>
      <c r="U1892" s="102" t="b">
        <v>0</v>
      </c>
      <c r="V1892" s="102" t="b">
        <v>0</v>
      </c>
      <c r="W1892" s="103"/>
      <c r="X1892" s="16"/>
      <c r="Y1892" s="24"/>
      <c r="Z1892" s="17" t="s">
        <v>136</v>
      </c>
      <c r="AA1892" s="51"/>
      <c r="AB1892" s="101"/>
      <c r="AC1892" t="str">
        <f t="shared" si="146"/>
        <v>NO</v>
      </c>
      <c r="AD1892" t="str">
        <f t="shared" si="147"/>
        <v/>
      </c>
      <c r="AE1892" t="str">
        <f t="shared" si="148"/>
        <v>+Cartridge</v>
      </c>
      <c r="AF1892" t="str">
        <f t="shared" si="149"/>
        <v>+Cartridge</v>
      </c>
    </row>
    <row r="1893" spans="1:32" x14ac:dyDescent="0.25">
      <c r="A1893" s="13" t="str">
        <f t="shared" si="145"/>
        <v>78699-3</v>
      </c>
      <c r="B1893" s="50">
        <v>78699</v>
      </c>
      <c r="C1893" s="51" t="s">
        <v>3249</v>
      </c>
      <c r="D1893" s="50">
        <v>3</v>
      </c>
      <c r="E1893" s="55">
        <v>1</v>
      </c>
      <c r="F1893" s="53" t="s">
        <v>18</v>
      </c>
      <c r="G1893" s="53">
        <v>43507</v>
      </c>
      <c r="H1893" s="52">
        <v>2</v>
      </c>
      <c r="I1893" s="52">
        <v>12</v>
      </c>
      <c r="J1893" s="51" t="s">
        <v>20</v>
      </c>
      <c r="K1893" s="51"/>
      <c r="L1893" s="51" t="b">
        <v>0</v>
      </c>
      <c r="M1893" s="13" t="s">
        <v>126</v>
      </c>
      <c r="N1893" s="13" t="s">
        <v>126</v>
      </c>
      <c r="O1893" s="13" t="s">
        <v>143</v>
      </c>
      <c r="P1893" s="13"/>
      <c r="Q1893" s="13"/>
      <c r="R1893" s="13"/>
      <c r="S1893" s="13" t="s">
        <v>126</v>
      </c>
      <c r="T1893" s="102" t="s">
        <v>126</v>
      </c>
      <c r="U1893" s="102" t="b">
        <v>0</v>
      </c>
      <c r="V1893" s="102" t="b">
        <v>0</v>
      </c>
      <c r="W1893" s="103"/>
      <c r="X1893" s="16"/>
      <c r="Y1893" s="24"/>
      <c r="Z1893" s="17" t="s">
        <v>136</v>
      </c>
      <c r="AA1893" s="51"/>
      <c r="AB1893" s="101"/>
      <c r="AC1893" t="str">
        <f t="shared" si="146"/>
        <v>NO</v>
      </c>
      <c r="AD1893" t="str">
        <f t="shared" si="147"/>
        <v/>
      </c>
      <c r="AE1893" t="str">
        <f t="shared" si="148"/>
        <v>+Cartridge</v>
      </c>
      <c r="AF1893" t="str">
        <f t="shared" si="149"/>
        <v>+Cartridge</v>
      </c>
    </row>
    <row r="1894" spans="1:32" x14ac:dyDescent="0.25">
      <c r="A1894" s="13" t="str">
        <f t="shared" si="145"/>
        <v>78699-4</v>
      </c>
      <c r="B1894" s="50">
        <v>78699</v>
      </c>
      <c r="C1894" s="51" t="s">
        <v>225</v>
      </c>
      <c r="D1894" s="50">
        <v>4</v>
      </c>
      <c r="E1894" s="55">
        <v>1</v>
      </c>
      <c r="F1894" s="53" t="s">
        <v>18</v>
      </c>
      <c r="G1894" s="53">
        <v>43507</v>
      </c>
      <c r="H1894" s="52">
        <v>1</v>
      </c>
      <c r="I1894" s="52">
        <v>12</v>
      </c>
      <c r="J1894" s="51" t="s">
        <v>20</v>
      </c>
      <c r="K1894" s="51"/>
      <c r="L1894" s="51" t="b">
        <v>0</v>
      </c>
      <c r="M1894" s="13" t="s">
        <v>126</v>
      </c>
      <c r="N1894" s="13" t="s">
        <v>126</v>
      </c>
      <c r="O1894" s="13" t="s">
        <v>143</v>
      </c>
      <c r="P1894" s="13"/>
      <c r="Q1894" s="13"/>
      <c r="R1894" s="13"/>
      <c r="S1894" s="13" t="s">
        <v>126</v>
      </c>
      <c r="T1894" s="102" t="s">
        <v>126</v>
      </c>
      <c r="U1894" s="102" t="b">
        <v>0</v>
      </c>
      <c r="V1894" s="102" t="b">
        <v>0</v>
      </c>
      <c r="W1894" s="103"/>
      <c r="X1894" s="16"/>
      <c r="Y1894" s="24"/>
      <c r="Z1894" s="17" t="s">
        <v>136</v>
      </c>
      <c r="AA1894" s="51"/>
      <c r="AB1894" s="101"/>
      <c r="AC1894" t="str">
        <f t="shared" si="146"/>
        <v>NO</v>
      </c>
      <c r="AD1894" t="str">
        <f t="shared" si="147"/>
        <v/>
      </c>
      <c r="AE1894" t="str">
        <f t="shared" si="148"/>
        <v>+Cartridge</v>
      </c>
      <c r="AF1894" t="str">
        <f t="shared" si="149"/>
        <v>+Cartridge</v>
      </c>
    </row>
    <row r="1895" spans="1:32" x14ac:dyDescent="0.25">
      <c r="A1895" s="13" t="str">
        <f t="shared" ref="A1895:A1958" si="150">_xlfn.CONCAT(B1895,"-",D1895)</f>
        <v>78699-5</v>
      </c>
      <c r="B1895" s="50">
        <v>78699</v>
      </c>
      <c r="C1895" s="51" t="s">
        <v>3446</v>
      </c>
      <c r="D1895" s="50">
        <v>5</v>
      </c>
      <c r="E1895" s="55">
        <v>1</v>
      </c>
      <c r="F1895" s="53" t="s">
        <v>18</v>
      </c>
      <c r="G1895" s="53">
        <v>43507</v>
      </c>
      <c r="H1895" s="52">
        <v>1</v>
      </c>
      <c r="I1895" s="52">
        <v>12</v>
      </c>
      <c r="J1895" s="51" t="s">
        <v>20</v>
      </c>
      <c r="K1895" s="51"/>
      <c r="L1895" s="51" t="b">
        <v>0</v>
      </c>
      <c r="M1895" s="13" t="s">
        <v>126</v>
      </c>
      <c r="N1895" s="13" t="s">
        <v>126</v>
      </c>
      <c r="O1895" s="13" t="s">
        <v>143</v>
      </c>
      <c r="P1895" s="13"/>
      <c r="Q1895" s="13"/>
      <c r="R1895" s="13"/>
      <c r="S1895" s="13" t="s">
        <v>126</v>
      </c>
      <c r="T1895" s="102" t="s">
        <v>126</v>
      </c>
      <c r="U1895" s="102" t="b">
        <v>0</v>
      </c>
      <c r="V1895" s="102" t="b">
        <v>0</v>
      </c>
      <c r="W1895" s="103"/>
      <c r="X1895" s="16"/>
      <c r="Y1895" s="24"/>
      <c r="Z1895" s="17" t="s">
        <v>136</v>
      </c>
      <c r="AA1895" s="51"/>
      <c r="AB1895" s="101"/>
      <c r="AC1895" t="str">
        <f t="shared" si="146"/>
        <v>NO</v>
      </c>
      <c r="AD1895" t="str">
        <f t="shared" si="147"/>
        <v/>
      </c>
      <c r="AE1895" t="str">
        <f t="shared" si="148"/>
        <v>+Cartridge</v>
      </c>
      <c r="AF1895" t="str">
        <f t="shared" si="149"/>
        <v>+Cartridge</v>
      </c>
    </row>
    <row r="1896" spans="1:32" x14ac:dyDescent="0.25">
      <c r="A1896" s="13" t="str">
        <f t="shared" si="150"/>
        <v>78699-6</v>
      </c>
      <c r="B1896" s="50">
        <v>78699</v>
      </c>
      <c r="C1896" s="51" t="s">
        <v>3383</v>
      </c>
      <c r="D1896" s="50">
        <v>6</v>
      </c>
      <c r="E1896" s="55">
        <v>1</v>
      </c>
      <c r="F1896" s="53" t="s">
        <v>18</v>
      </c>
      <c r="G1896" s="53">
        <v>43507</v>
      </c>
      <c r="H1896" s="52">
        <v>2</v>
      </c>
      <c r="I1896" s="52">
        <v>12</v>
      </c>
      <c r="J1896" s="51" t="s">
        <v>20</v>
      </c>
      <c r="K1896" s="51"/>
      <c r="L1896" s="51" t="b">
        <v>0</v>
      </c>
      <c r="M1896" s="13"/>
      <c r="N1896" s="13" t="s">
        <v>126</v>
      </c>
      <c r="O1896" s="13"/>
      <c r="P1896" s="13"/>
      <c r="Q1896" s="13"/>
      <c r="R1896" s="13"/>
      <c r="S1896" s="13"/>
      <c r="T1896" s="102" t="s">
        <v>126</v>
      </c>
      <c r="U1896" s="102" t="b">
        <v>0</v>
      </c>
      <c r="V1896" s="102" t="b">
        <v>0</v>
      </c>
      <c r="W1896" s="103"/>
      <c r="X1896" s="16"/>
      <c r="Y1896" s="24"/>
      <c r="Z1896" s="17"/>
      <c r="AA1896" s="51"/>
      <c r="AB1896" s="101"/>
      <c r="AC1896" t="str">
        <f t="shared" si="146"/>
        <v>NO</v>
      </c>
      <c r="AD1896" t="str">
        <f t="shared" si="147"/>
        <v/>
      </c>
      <c r="AE1896" t="str">
        <f t="shared" si="148"/>
        <v>+Cartridge</v>
      </c>
      <c r="AF1896" t="str">
        <f t="shared" si="149"/>
        <v>+Cartridge</v>
      </c>
    </row>
    <row r="1897" spans="1:32" x14ac:dyDescent="0.25">
      <c r="A1897" s="13" t="str">
        <f t="shared" si="150"/>
        <v>78703-1</v>
      </c>
      <c r="B1897" s="50">
        <v>78703</v>
      </c>
      <c r="C1897" s="51" t="s">
        <v>154</v>
      </c>
      <c r="D1897" s="50">
        <v>1</v>
      </c>
      <c r="E1897" s="55">
        <v>1</v>
      </c>
      <c r="F1897" s="53" t="s">
        <v>18</v>
      </c>
      <c r="G1897" s="53">
        <v>43507</v>
      </c>
      <c r="H1897" s="52">
        <v>1</v>
      </c>
      <c r="I1897" s="52">
        <v>12</v>
      </c>
      <c r="J1897" s="51" t="s">
        <v>20</v>
      </c>
      <c r="K1897" s="51" t="s">
        <v>185</v>
      </c>
      <c r="L1897" s="51" t="b">
        <v>1</v>
      </c>
      <c r="M1897" s="13"/>
      <c r="N1897" s="13"/>
      <c r="O1897" s="13" t="s">
        <v>143</v>
      </c>
      <c r="P1897" s="13"/>
      <c r="Q1897" s="13"/>
      <c r="R1897" s="13"/>
      <c r="S1897" s="13" t="s">
        <v>126</v>
      </c>
      <c r="T1897" s="102" t="s">
        <v>130</v>
      </c>
      <c r="U1897" s="102" t="b">
        <v>0</v>
      </c>
      <c r="V1897" s="102" t="b">
        <v>0</v>
      </c>
      <c r="W1897" s="103"/>
      <c r="X1897" s="16"/>
      <c r="Y1897" s="24"/>
      <c r="Z1897" s="17" t="s">
        <v>325</v>
      </c>
      <c r="AA1897" s="51"/>
      <c r="AB1897" s="101"/>
      <c r="AC1897" t="str">
        <f t="shared" si="146"/>
        <v>NO</v>
      </c>
      <c r="AD1897" t="str">
        <f t="shared" si="147"/>
        <v>Material</v>
      </c>
      <c r="AE1897" t="str">
        <f t="shared" si="148"/>
        <v>+Cartridge</v>
      </c>
      <c r="AF1897" t="str">
        <f t="shared" si="149"/>
        <v>Material+Cartridge</v>
      </c>
    </row>
    <row r="1898" spans="1:32" x14ac:dyDescent="0.25">
      <c r="A1898" s="13" t="str">
        <f t="shared" si="150"/>
        <v>78706-1</v>
      </c>
      <c r="B1898" s="50">
        <v>78706</v>
      </c>
      <c r="C1898" s="51" t="s">
        <v>215</v>
      </c>
      <c r="D1898" s="50">
        <v>1</v>
      </c>
      <c r="E1898" s="55">
        <v>1</v>
      </c>
      <c r="F1898" s="53" t="s">
        <v>18</v>
      </c>
      <c r="G1898" s="53">
        <v>43503</v>
      </c>
      <c r="H1898" s="52">
        <v>1</v>
      </c>
      <c r="I1898" s="52">
        <v>12</v>
      </c>
      <c r="J1898" s="51" t="s">
        <v>31</v>
      </c>
      <c r="K1898" s="51" t="s">
        <v>171</v>
      </c>
      <c r="L1898" s="51" t="b">
        <v>0</v>
      </c>
      <c r="M1898" s="13" t="s">
        <v>126</v>
      </c>
      <c r="N1898" s="13" t="s">
        <v>126</v>
      </c>
      <c r="O1898" s="13" t="s">
        <v>143</v>
      </c>
      <c r="P1898" s="13" t="s">
        <v>143</v>
      </c>
      <c r="Q1898" s="13" t="s">
        <v>143</v>
      </c>
      <c r="R1898" s="13"/>
      <c r="S1898" s="13" t="s">
        <v>126</v>
      </c>
      <c r="T1898" s="102" t="s">
        <v>125</v>
      </c>
      <c r="U1898" s="102" t="b">
        <v>1</v>
      </c>
      <c r="V1898" s="102" t="b">
        <v>0</v>
      </c>
      <c r="W1898" s="103">
        <v>43500.492326388892</v>
      </c>
      <c r="X1898" s="16" t="s">
        <v>239</v>
      </c>
      <c r="Y1898" s="24">
        <v>43500</v>
      </c>
      <c r="Z1898" s="17" t="s">
        <v>236</v>
      </c>
      <c r="AA1898" s="51"/>
      <c r="AB1898" s="101"/>
      <c r="AC1898" t="str">
        <f t="shared" si="146"/>
        <v>NO</v>
      </c>
      <c r="AD1898" t="str">
        <f t="shared" si="147"/>
        <v/>
      </c>
      <c r="AE1898" t="str">
        <f t="shared" si="148"/>
        <v/>
      </c>
      <c r="AF1898" t="str">
        <f t="shared" si="149"/>
        <v/>
      </c>
    </row>
    <row r="1899" spans="1:32" x14ac:dyDescent="0.25">
      <c r="A1899" s="13" t="str">
        <f t="shared" si="150"/>
        <v>78706-2</v>
      </c>
      <c r="B1899" s="50">
        <v>78706</v>
      </c>
      <c r="C1899" s="51" t="s">
        <v>240</v>
      </c>
      <c r="D1899" s="50">
        <v>2</v>
      </c>
      <c r="E1899" s="55">
        <v>1</v>
      </c>
      <c r="F1899" s="53" t="s">
        <v>18</v>
      </c>
      <c r="G1899" s="53">
        <v>43503</v>
      </c>
      <c r="H1899" s="52">
        <v>1</v>
      </c>
      <c r="I1899" s="52">
        <v>12</v>
      </c>
      <c r="J1899" s="51" t="s">
        <v>31</v>
      </c>
      <c r="K1899" s="51"/>
      <c r="L1899" s="51" t="b">
        <v>0</v>
      </c>
      <c r="M1899" s="13" t="s">
        <v>126</v>
      </c>
      <c r="N1899" s="13" t="s">
        <v>126</v>
      </c>
      <c r="O1899" s="13" t="s">
        <v>143</v>
      </c>
      <c r="P1899" s="13" t="s">
        <v>143</v>
      </c>
      <c r="Q1899" s="13" t="s">
        <v>143</v>
      </c>
      <c r="R1899" s="13"/>
      <c r="S1899" s="13" t="s">
        <v>126</v>
      </c>
      <c r="T1899" s="102" t="s">
        <v>126</v>
      </c>
      <c r="U1899" s="102" t="b">
        <v>1</v>
      </c>
      <c r="V1899" s="102" t="b">
        <v>0</v>
      </c>
      <c r="W1899" s="103">
        <v>43500.492326388892</v>
      </c>
      <c r="X1899" s="16" t="s">
        <v>239</v>
      </c>
      <c r="Y1899" s="24">
        <v>43500</v>
      </c>
      <c r="Z1899" s="17" t="s">
        <v>236</v>
      </c>
      <c r="AA1899" s="51"/>
      <c r="AB1899" s="101"/>
      <c r="AC1899" t="str">
        <f t="shared" si="146"/>
        <v>NO</v>
      </c>
      <c r="AD1899" t="str">
        <f t="shared" si="147"/>
        <v/>
      </c>
      <c r="AE1899" t="str">
        <f t="shared" si="148"/>
        <v/>
      </c>
      <c r="AF1899" t="str">
        <f t="shared" si="149"/>
        <v/>
      </c>
    </row>
    <row r="1900" spans="1:32" x14ac:dyDescent="0.25">
      <c r="A1900" s="13" t="str">
        <f t="shared" si="150"/>
        <v>78707-1</v>
      </c>
      <c r="B1900" s="50">
        <v>78707</v>
      </c>
      <c r="C1900" s="51" t="s">
        <v>234</v>
      </c>
      <c r="D1900" s="50">
        <v>1</v>
      </c>
      <c r="E1900" s="55">
        <v>1</v>
      </c>
      <c r="F1900" s="53" t="s">
        <v>18</v>
      </c>
      <c r="G1900" s="53">
        <v>43503</v>
      </c>
      <c r="H1900" s="52">
        <v>1</v>
      </c>
      <c r="I1900" s="52">
        <v>12</v>
      </c>
      <c r="J1900" s="51" t="s">
        <v>20</v>
      </c>
      <c r="K1900" s="51"/>
      <c r="L1900" s="51" t="b">
        <v>0</v>
      </c>
      <c r="M1900" s="13" t="s">
        <v>126</v>
      </c>
      <c r="N1900" s="13" t="s">
        <v>126</v>
      </c>
      <c r="O1900" s="13"/>
      <c r="P1900" s="13"/>
      <c r="Q1900" s="13" t="s">
        <v>143</v>
      </c>
      <c r="R1900" s="13"/>
      <c r="S1900" s="13" t="s">
        <v>126</v>
      </c>
      <c r="T1900" s="102" t="s">
        <v>126</v>
      </c>
      <c r="U1900" s="102" t="b">
        <v>0</v>
      </c>
      <c r="V1900" s="102" t="b">
        <v>0</v>
      </c>
      <c r="W1900" s="103"/>
      <c r="X1900" s="16" t="s">
        <v>217</v>
      </c>
      <c r="Y1900" s="24">
        <v>43500</v>
      </c>
      <c r="Z1900" s="17" t="s">
        <v>252</v>
      </c>
      <c r="AA1900" s="51"/>
      <c r="AB1900" s="101"/>
      <c r="AC1900" t="str">
        <f t="shared" si="146"/>
        <v>NO</v>
      </c>
      <c r="AD1900" t="str">
        <f t="shared" si="147"/>
        <v/>
      </c>
      <c r="AE1900" t="str">
        <f t="shared" si="148"/>
        <v/>
      </c>
      <c r="AF1900" t="str">
        <f t="shared" si="149"/>
        <v/>
      </c>
    </row>
    <row r="1901" spans="1:32" x14ac:dyDescent="0.25">
      <c r="A1901" s="13" t="str">
        <f t="shared" si="150"/>
        <v>78708-1</v>
      </c>
      <c r="B1901" s="50">
        <v>78708</v>
      </c>
      <c r="C1901" s="51" t="s">
        <v>3438</v>
      </c>
      <c r="D1901" s="50">
        <v>1</v>
      </c>
      <c r="E1901" s="55">
        <v>1</v>
      </c>
      <c r="F1901" s="53" t="s">
        <v>19</v>
      </c>
      <c r="G1901" s="53">
        <v>43521</v>
      </c>
      <c r="H1901" s="52">
        <v>1</v>
      </c>
      <c r="I1901" s="52">
        <v>7</v>
      </c>
      <c r="J1901" s="51" t="s">
        <v>27</v>
      </c>
      <c r="K1901" s="51"/>
      <c r="L1901" s="51" t="b">
        <v>0</v>
      </c>
      <c r="M1901" s="13"/>
      <c r="N1901" s="13"/>
      <c r="O1901" s="13"/>
      <c r="P1901" s="13"/>
      <c r="Q1901" s="13"/>
      <c r="R1901" s="13"/>
      <c r="S1901" s="13"/>
      <c r="T1901" s="102" t="s">
        <v>130</v>
      </c>
      <c r="U1901" s="102" t="b">
        <v>0</v>
      </c>
      <c r="V1901" s="102" t="b">
        <v>0</v>
      </c>
      <c r="W1901" s="103"/>
      <c r="X1901" s="16"/>
      <c r="Y1901" s="24"/>
      <c r="Z1901" s="17"/>
      <c r="AA1901" s="51"/>
      <c r="AB1901" s="101"/>
      <c r="AC1901" t="str">
        <f t="shared" si="146"/>
        <v>NO</v>
      </c>
      <c r="AD1901" t="str">
        <f t="shared" si="147"/>
        <v>Material</v>
      </c>
      <c r="AE1901" t="str">
        <f t="shared" si="148"/>
        <v>+Cartridge</v>
      </c>
      <c r="AF1901" t="str">
        <f t="shared" si="149"/>
        <v>Material+Cartridge</v>
      </c>
    </row>
    <row r="1902" spans="1:32" x14ac:dyDescent="0.25">
      <c r="A1902" s="13" t="str">
        <f t="shared" si="150"/>
        <v>78708-2</v>
      </c>
      <c r="B1902" s="50">
        <v>78708</v>
      </c>
      <c r="C1902" s="51" t="s">
        <v>3447</v>
      </c>
      <c r="D1902" s="50">
        <v>2</v>
      </c>
      <c r="E1902" s="55">
        <v>1</v>
      </c>
      <c r="F1902" s="53" t="s">
        <v>19</v>
      </c>
      <c r="G1902" s="53">
        <v>43521</v>
      </c>
      <c r="H1902" s="52">
        <v>1</v>
      </c>
      <c r="I1902" s="52">
        <v>7</v>
      </c>
      <c r="J1902" s="51" t="s">
        <v>27</v>
      </c>
      <c r="K1902" s="51"/>
      <c r="L1902" s="51" t="b">
        <v>0</v>
      </c>
      <c r="M1902" s="13"/>
      <c r="N1902" s="13"/>
      <c r="O1902" s="13"/>
      <c r="P1902" s="13"/>
      <c r="Q1902" s="13"/>
      <c r="R1902" s="13"/>
      <c r="S1902" s="13"/>
      <c r="T1902" s="102" t="s">
        <v>130</v>
      </c>
      <c r="U1902" s="102" t="b">
        <v>0</v>
      </c>
      <c r="V1902" s="102" t="b">
        <v>0</v>
      </c>
      <c r="W1902" s="103"/>
      <c r="X1902" s="16"/>
      <c r="Y1902" s="24"/>
      <c r="Z1902" s="17"/>
      <c r="AA1902" s="51"/>
      <c r="AB1902" s="101"/>
      <c r="AC1902" t="str">
        <f t="shared" si="146"/>
        <v>NO</v>
      </c>
      <c r="AD1902" t="str">
        <f t="shared" si="147"/>
        <v>Material</v>
      </c>
      <c r="AE1902" t="str">
        <f t="shared" si="148"/>
        <v>+Cartridge</v>
      </c>
      <c r="AF1902" t="str">
        <f t="shared" si="149"/>
        <v>Material+Cartridge</v>
      </c>
    </row>
    <row r="1903" spans="1:32" x14ac:dyDescent="0.25">
      <c r="A1903" s="13" t="str">
        <f t="shared" si="150"/>
        <v>78708-3</v>
      </c>
      <c r="B1903" s="50">
        <v>78708</v>
      </c>
      <c r="C1903" s="51" t="s">
        <v>2939</v>
      </c>
      <c r="D1903" s="50">
        <v>3</v>
      </c>
      <c r="E1903" s="55">
        <v>1</v>
      </c>
      <c r="F1903" s="53" t="s">
        <v>19</v>
      </c>
      <c r="G1903" s="53">
        <v>43521</v>
      </c>
      <c r="H1903" s="52">
        <v>2</v>
      </c>
      <c r="I1903" s="52">
        <v>7</v>
      </c>
      <c r="J1903" s="51" t="s">
        <v>27</v>
      </c>
      <c r="K1903" s="51"/>
      <c r="L1903" s="51" t="b">
        <v>0</v>
      </c>
      <c r="M1903" s="13"/>
      <c r="N1903" s="13"/>
      <c r="O1903" s="13"/>
      <c r="P1903" s="13"/>
      <c r="Q1903" s="13"/>
      <c r="R1903" s="13"/>
      <c r="S1903" s="13"/>
      <c r="T1903" s="102" t="s">
        <v>130</v>
      </c>
      <c r="U1903" s="102" t="b">
        <v>0</v>
      </c>
      <c r="V1903" s="102" t="b">
        <v>0</v>
      </c>
      <c r="W1903" s="103"/>
      <c r="X1903" s="16"/>
      <c r="Y1903" s="24"/>
      <c r="Z1903" s="17"/>
      <c r="AA1903" s="51"/>
      <c r="AB1903" s="101"/>
      <c r="AC1903" t="str">
        <f t="shared" si="146"/>
        <v>NO</v>
      </c>
      <c r="AD1903" t="str">
        <f t="shared" si="147"/>
        <v>Material</v>
      </c>
      <c r="AE1903" t="str">
        <f t="shared" si="148"/>
        <v>+Cartridge</v>
      </c>
      <c r="AF1903" t="str">
        <f t="shared" si="149"/>
        <v>Material+Cartridge</v>
      </c>
    </row>
    <row r="1904" spans="1:32" x14ac:dyDescent="0.25">
      <c r="A1904" s="13" t="str">
        <f t="shared" si="150"/>
        <v>78708-4</v>
      </c>
      <c r="B1904" s="50">
        <v>78708</v>
      </c>
      <c r="C1904" s="51" t="s">
        <v>3438</v>
      </c>
      <c r="D1904" s="50">
        <v>4</v>
      </c>
      <c r="E1904" s="55">
        <v>1</v>
      </c>
      <c r="F1904" s="53" t="s">
        <v>19</v>
      </c>
      <c r="G1904" s="53">
        <v>43521</v>
      </c>
      <c r="H1904" s="52">
        <v>1</v>
      </c>
      <c r="I1904" s="52">
        <v>7</v>
      </c>
      <c r="J1904" s="51" t="s">
        <v>27</v>
      </c>
      <c r="K1904" s="51"/>
      <c r="L1904" s="51" t="b">
        <v>0</v>
      </c>
      <c r="M1904" s="13"/>
      <c r="N1904" s="13"/>
      <c r="O1904" s="13"/>
      <c r="P1904" s="13"/>
      <c r="Q1904" s="13"/>
      <c r="R1904" s="13"/>
      <c r="S1904" s="13"/>
      <c r="T1904" s="102" t="s">
        <v>130</v>
      </c>
      <c r="U1904" s="102" t="b">
        <v>0</v>
      </c>
      <c r="V1904" s="102" t="b">
        <v>0</v>
      </c>
      <c r="W1904" s="103"/>
      <c r="X1904" s="16"/>
      <c r="Y1904" s="24"/>
      <c r="Z1904" s="17"/>
      <c r="AA1904" s="51"/>
      <c r="AB1904" s="101"/>
      <c r="AC1904" t="str">
        <f t="shared" si="146"/>
        <v>NO</v>
      </c>
      <c r="AD1904" t="str">
        <f t="shared" si="147"/>
        <v>Material</v>
      </c>
      <c r="AE1904" t="str">
        <f t="shared" si="148"/>
        <v>+Cartridge</v>
      </c>
      <c r="AF1904" t="str">
        <f t="shared" si="149"/>
        <v>Material+Cartridge</v>
      </c>
    </row>
    <row r="1905" spans="1:32" x14ac:dyDescent="0.25">
      <c r="A1905" s="13" t="str">
        <f t="shared" si="150"/>
        <v>78710-1</v>
      </c>
      <c r="B1905" s="50">
        <v>78710</v>
      </c>
      <c r="C1905" s="51" t="s">
        <v>383</v>
      </c>
      <c r="D1905" s="50">
        <v>1</v>
      </c>
      <c r="E1905" s="55">
        <v>1</v>
      </c>
      <c r="F1905" s="53" t="s">
        <v>18</v>
      </c>
      <c r="G1905" s="53">
        <v>43502</v>
      </c>
      <c r="H1905" s="52">
        <v>1</v>
      </c>
      <c r="I1905" s="52">
        <v>12</v>
      </c>
      <c r="J1905" s="51" t="s">
        <v>20</v>
      </c>
      <c r="K1905" s="51"/>
      <c r="L1905" s="51" t="b">
        <v>0</v>
      </c>
      <c r="M1905" s="13" t="s">
        <v>126</v>
      </c>
      <c r="N1905" s="13" t="s">
        <v>126</v>
      </c>
      <c r="O1905" s="13" t="s">
        <v>143</v>
      </c>
      <c r="P1905" s="13"/>
      <c r="Q1905" s="13" t="s">
        <v>143</v>
      </c>
      <c r="R1905" s="13"/>
      <c r="S1905" s="13" t="s">
        <v>126</v>
      </c>
      <c r="T1905" s="102" t="s">
        <v>126</v>
      </c>
      <c r="U1905" s="102" t="b">
        <v>0</v>
      </c>
      <c r="V1905" s="102" t="b">
        <v>0</v>
      </c>
      <c r="W1905" s="103"/>
      <c r="X1905" s="16" t="s">
        <v>239</v>
      </c>
      <c r="Y1905" s="24">
        <v>43497</v>
      </c>
      <c r="Z1905" s="17" t="s">
        <v>271</v>
      </c>
      <c r="AA1905" s="51"/>
      <c r="AB1905" s="101"/>
      <c r="AC1905" t="str">
        <f t="shared" si="146"/>
        <v>NO</v>
      </c>
      <c r="AD1905" t="str">
        <f t="shared" si="147"/>
        <v/>
      </c>
      <c r="AE1905" t="str">
        <f t="shared" si="148"/>
        <v/>
      </c>
      <c r="AF1905" t="str">
        <f t="shared" si="149"/>
        <v/>
      </c>
    </row>
    <row r="1906" spans="1:32" x14ac:dyDescent="0.25">
      <c r="A1906" s="13" t="str">
        <f t="shared" si="150"/>
        <v>78710-2</v>
      </c>
      <c r="B1906" s="50">
        <v>78710</v>
      </c>
      <c r="C1906" s="51" t="s">
        <v>219</v>
      </c>
      <c r="D1906" s="50">
        <v>2</v>
      </c>
      <c r="E1906" s="55">
        <v>1</v>
      </c>
      <c r="F1906" s="53" t="s">
        <v>18</v>
      </c>
      <c r="G1906" s="53">
        <v>43502</v>
      </c>
      <c r="H1906" s="52">
        <v>1</v>
      </c>
      <c r="I1906" s="52">
        <v>12</v>
      </c>
      <c r="J1906" s="51" t="s">
        <v>31</v>
      </c>
      <c r="K1906" s="51"/>
      <c r="L1906" s="51" t="b">
        <v>0</v>
      </c>
      <c r="M1906" s="13" t="s">
        <v>126</v>
      </c>
      <c r="N1906" s="13" t="s">
        <v>126</v>
      </c>
      <c r="O1906" s="13"/>
      <c r="P1906" s="13"/>
      <c r="Q1906" s="13" t="s">
        <v>143</v>
      </c>
      <c r="R1906" s="13"/>
      <c r="S1906" s="13" t="s">
        <v>126</v>
      </c>
      <c r="T1906" s="102" t="s">
        <v>126</v>
      </c>
      <c r="U1906" s="102" t="b">
        <v>0</v>
      </c>
      <c r="V1906" s="102" t="b">
        <v>0</v>
      </c>
      <c r="W1906" s="103"/>
      <c r="X1906" s="16" t="s">
        <v>239</v>
      </c>
      <c r="Y1906" s="24">
        <v>43497</v>
      </c>
      <c r="Z1906" s="17" t="s">
        <v>271</v>
      </c>
      <c r="AA1906" s="51"/>
      <c r="AB1906" s="101"/>
      <c r="AC1906" t="str">
        <f t="shared" si="146"/>
        <v>NO</v>
      </c>
      <c r="AD1906" t="str">
        <f t="shared" si="147"/>
        <v/>
      </c>
      <c r="AE1906" t="str">
        <f t="shared" si="148"/>
        <v/>
      </c>
      <c r="AF1906" t="str">
        <f t="shared" si="149"/>
        <v/>
      </c>
    </row>
    <row r="1907" spans="1:32" x14ac:dyDescent="0.25">
      <c r="A1907" s="13" t="str">
        <f t="shared" si="150"/>
        <v>78710-3</v>
      </c>
      <c r="B1907" s="50">
        <v>78710</v>
      </c>
      <c r="C1907" s="51" t="s">
        <v>372</v>
      </c>
      <c r="D1907" s="50">
        <v>3</v>
      </c>
      <c r="E1907" s="55">
        <v>1</v>
      </c>
      <c r="F1907" s="53" t="s">
        <v>18</v>
      </c>
      <c r="G1907" s="53">
        <v>43502</v>
      </c>
      <c r="H1907" s="52">
        <v>1</v>
      </c>
      <c r="I1907" s="52">
        <v>12</v>
      </c>
      <c r="J1907" s="51" t="s">
        <v>20</v>
      </c>
      <c r="K1907" s="51"/>
      <c r="L1907" s="51" t="b">
        <v>0</v>
      </c>
      <c r="M1907" s="13" t="s">
        <v>126</v>
      </c>
      <c r="N1907" s="13" t="s">
        <v>126</v>
      </c>
      <c r="O1907" s="13" t="s">
        <v>143</v>
      </c>
      <c r="P1907" s="13"/>
      <c r="Q1907" s="13" t="s">
        <v>143</v>
      </c>
      <c r="R1907" s="13"/>
      <c r="S1907" s="13" t="s">
        <v>126</v>
      </c>
      <c r="T1907" s="102" t="s">
        <v>126</v>
      </c>
      <c r="U1907" s="102" t="b">
        <v>0</v>
      </c>
      <c r="V1907" s="102" t="b">
        <v>0</v>
      </c>
      <c r="W1907" s="103"/>
      <c r="X1907" s="16" t="s">
        <v>239</v>
      </c>
      <c r="Y1907" s="24">
        <v>43497</v>
      </c>
      <c r="Z1907" s="17" t="s">
        <v>271</v>
      </c>
      <c r="AA1907" s="51"/>
      <c r="AB1907" s="101"/>
      <c r="AC1907" t="str">
        <f t="shared" si="146"/>
        <v>NO</v>
      </c>
      <c r="AD1907" t="str">
        <f t="shared" si="147"/>
        <v/>
      </c>
      <c r="AE1907" t="str">
        <f t="shared" si="148"/>
        <v/>
      </c>
      <c r="AF1907" t="str">
        <f t="shared" si="149"/>
        <v/>
      </c>
    </row>
    <row r="1908" spans="1:32" x14ac:dyDescent="0.25">
      <c r="A1908" s="13" t="str">
        <f t="shared" si="150"/>
        <v>78711-1</v>
      </c>
      <c r="B1908" s="50">
        <v>78711</v>
      </c>
      <c r="C1908" s="51" t="s">
        <v>374</v>
      </c>
      <c r="D1908" s="50">
        <v>1</v>
      </c>
      <c r="E1908" s="55">
        <v>1</v>
      </c>
      <c r="F1908" s="53" t="s">
        <v>18</v>
      </c>
      <c r="G1908" s="53">
        <v>43502</v>
      </c>
      <c r="H1908" s="52">
        <v>1</v>
      </c>
      <c r="I1908" s="52">
        <v>12</v>
      </c>
      <c r="J1908" s="51" t="s">
        <v>31</v>
      </c>
      <c r="K1908" s="51"/>
      <c r="L1908" s="51" t="b">
        <v>0</v>
      </c>
      <c r="M1908" s="13"/>
      <c r="N1908" s="13"/>
      <c r="O1908" s="13" t="s">
        <v>143</v>
      </c>
      <c r="P1908" s="13" t="s">
        <v>143</v>
      </c>
      <c r="Q1908" s="13" t="s">
        <v>143</v>
      </c>
      <c r="R1908" s="13"/>
      <c r="S1908" s="13" t="s">
        <v>126</v>
      </c>
      <c r="T1908" s="102" t="s">
        <v>126</v>
      </c>
      <c r="U1908" s="102" t="b">
        <v>1</v>
      </c>
      <c r="V1908" s="102" t="b">
        <v>0</v>
      </c>
      <c r="W1908" s="103">
        <v>43497.460439814815</v>
      </c>
      <c r="X1908" s="16">
        <v>4</v>
      </c>
      <c r="Y1908" s="24">
        <v>43500</v>
      </c>
      <c r="Z1908" s="17" t="s">
        <v>136</v>
      </c>
      <c r="AA1908" s="51"/>
      <c r="AB1908" s="101"/>
      <c r="AC1908" t="str">
        <f t="shared" si="146"/>
        <v>NO</v>
      </c>
      <c r="AD1908" t="str">
        <f t="shared" si="147"/>
        <v>Material</v>
      </c>
      <c r="AE1908" t="str">
        <f t="shared" si="148"/>
        <v/>
      </c>
      <c r="AF1908" t="str">
        <f t="shared" si="149"/>
        <v>Material</v>
      </c>
    </row>
    <row r="1909" spans="1:32" x14ac:dyDescent="0.25">
      <c r="A1909" s="13" t="str">
        <f t="shared" si="150"/>
        <v>78715-1</v>
      </c>
      <c r="B1909" s="50">
        <v>78715</v>
      </c>
      <c r="C1909" s="51" t="s">
        <v>313</v>
      </c>
      <c r="D1909" s="50">
        <v>1</v>
      </c>
      <c r="E1909" s="55">
        <v>1</v>
      </c>
      <c r="F1909" s="53" t="s">
        <v>18</v>
      </c>
      <c r="G1909" s="53">
        <v>43503</v>
      </c>
      <c r="H1909" s="52">
        <v>2</v>
      </c>
      <c r="I1909" s="52">
        <v>12</v>
      </c>
      <c r="J1909" s="51" t="s">
        <v>31</v>
      </c>
      <c r="K1909" s="51" t="s">
        <v>208</v>
      </c>
      <c r="L1909" s="51" t="b">
        <v>0</v>
      </c>
      <c r="M1909" s="13" t="s">
        <v>126</v>
      </c>
      <c r="N1909" s="13"/>
      <c r="O1909" s="13" t="s">
        <v>143</v>
      </c>
      <c r="P1909" s="13" t="s">
        <v>143</v>
      </c>
      <c r="Q1909" s="13" t="s">
        <v>125</v>
      </c>
      <c r="R1909" s="13"/>
      <c r="S1909" s="13" t="s">
        <v>126</v>
      </c>
      <c r="T1909" s="102" t="s">
        <v>130</v>
      </c>
      <c r="U1909" s="102" t="b">
        <v>1</v>
      </c>
      <c r="V1909" s="102" t="b">
        <v>0</v>
      </c>
      <c r="W1909" s="103">
        <v>43500.598043981481</v>
      </c>
      <c r="X1909" s="16"/>
      <c r="Y1909" s="24">
        <v>43495</v>
      </c>
      <c r="Z1909" s="17"/>
      <c r="AA1909" s="51"/>
      <c r="AB1909" s="101"/>
      <c r="AC1909" t="str">
        <f t="shared" si="146"/>
        <v>NO</v>
      </c>
      <c r="AD1909" t="str">
        <f t="shared" si="147"/>
        <v>Material</v>
      </c>
      <c r="AE1909" t="str">
        <f t="shared" si="148"/>
        <v/>
      </c>
      <c r="AF1909" t="str">
        <f t="shared" si="149"/>
        <v>Material</v>
      </c>
    </row>
    <row r="1910" spans="1:32" x14ac:dyDescent="0.25">
      <c r="A1910" s="13" t="str">
        <f t="shared" si="150"/>
        <v>78720-1</v>
      </c>
      <c r="B1910" s="50">
        <v>78720</v>
      </c>
      <c r="C1910" s="51" t="s">
        <v>3448</v>
      </c>
      <c r="D1910" s="50">
        <v>1</v>
      </c>
      <c r="E1910" s="55">
        <v>1</v>
      </c>
      <c r="F1910" s="53" t="s">
        <v>19</v>
      </c>
      <c r="G1910" s="53">
        <v>43503</v>
      </c>
      <c r="H1910" s="52">
        <v>8</v>
      </c>
      <c r="I1910" s="52">
        <v>7</v>
      </c>
      <c r="J1910" s="51" t="s">
        <v>20</v>
      </c>
      <c r="K1910" s="51" t="s">
        <v>190</v>
      </c>
      <c r="L1910" s="51" t="b">
        <v>1</v>
      </c>
      <c r="M1910" s="13"/>
      <c r="N1910" s="13" t="s">
        <v>126</v>
      </c>
      <c r="O1910" s="13"/>
      <c r="P1910" s="13"/>
      <c r="Q1910" s="13"/>
      <c r="R1910" s="13"/>
      <c r="S1910" s="13"/>
      <c r="T1910" s="102" t="s">
        <v>125</v>
      </c>
      <c r="U1910" s="102" t="b">
        <v>0</v>
      </c>
      <c r="V1910" s="102" t="b">
        <v>0</v>
      </c>
      <c r="W1910" s="103"/>
      <c r="X1910" s="16"/>
      <c r="Y1910" s="24"/>
      <c r="Z1910" s="17" t="s">
        <v>245</v>
      </c>
      <c r="AA1910" s="51"/>
      <c r="AB1910" s="101"/>
      <c r="AC1910" t="str">
        <f t="shared" si="146"/>
        <v>NO</v>
      </c>
      <c r="AD1910" t="str">
        <f t="shared" si="147"/>
        <v/>
      </c>
      <c r="AE1910" t="str">
        <f t="shared" si="148"/>
        <v>+Cartridge</v>
      </c>
      <c r="AF1910" t="str">
        <f t="shared" si="149"/>
        <v>+Cartridge</v>
      </c>
    </row>
    <row r="1911" spans="1:32" x14ac:dyDescent="0.25">
      <c r="A1911" s="13" t="str">
        <f t="shared" si="150"/>
        <v>78726-1</v>
      </c>
      <c r="B1911" s="50">
        <v>78726</v>
      </c>
      <c r="C1911" s="51" t="s">
        <v>3449</v>
      </c>
      <c r="D1911" s="50">
        <v>1</v>
      </c>
      <c r="E1911" s="55">
        <v>1</v>
      </c>
      <c r="F1911" s="53" t="s">
        <v>18</v>
      </c>
      <c r="G1911" s="53">
        <v>43515</v>
      </c>
      <c r="H1911" s="52">
        <v>2</v>
      </c>
      <c r="I1911" s="52">
        <v>1</v>
      </c>
      <c r="J1911" s="51" t="s">
        <v>20</v>
      </c>
      <c r="K1911" s="51"/>
      <c r="L1911" s="51" t="b">
        <v>0</v>
      </c>
      <c r="M1911" s="13"/>
      <c r="N1911" s="13"/>
      <c r="O1911" s="13"/>
      <c r="P1911" s="13"/>
      <c r="Q1911" s="13"/>
      <c r="R1911" s="13"/>
      <c r="S1911" s="13"/>
      <c r="T1911" s="102" t="s">
        <v>125</v>
      </c>
      <c r="U1911" s="102" t="b">
        <v>0</v>
      </c>
      <c r="V1911" s="102" t="b">
        <v>0</v>
      </c>
      <c r="W1911" s="103"/>
      <c r="X1911" s="16"/>
      <c r="Y1911" s="24"/>
      <c r="Z1911" s="17"/>
      <c r="AA1911" s="51"/>
      <c r="AB1911" s="101"/>
      <c r="AC1911" t="str">
        <f t="shared" si="146"/>
        <v>NO</v>
      </c>
      <c r="AD1911" t="str">
        <f t="shared" si="147"/>
        <v>Material</v>
      </c>
      <c r="AE1911" t="str">
        <f t="shared" si="148"/>
        <v>+Cartridge</v>
      </c>
      <c r="AF1911" t="str">
        <f t="shared" si="149"/>
        <v>Material+Cartridge</v>
      </c>
    </row>
    <row r="1912" spans="1:32" x14ac:dyDescent="0.25">
      <c r="A1912" s="13" t="str">
        <f t="shared" si="150"/>
        <v>78726-2</v>
      </c>
      <c r="B1912" s="50">
        <v>78726</v>
      </c>
      <c r="C1912" s="51" t="s">
        <v>292</v>
      </c>
      <c r="D1912" s="50">
        <v>2</v>
      </c>
      <c r="E1912" s="55">
        <v>1</v>
      </c>
      <c r="F1912" s="53" t="s">
        <v>18</v>
      </c>
      <c r="G1912" s="53">
        <v>43515</v>
      </c>
      <c r="H1912" s="52">
        <v>1</v>
      </c>
      <c r="I1912" s="52">
        <v>1</v>
      </c>
      <c r="J1912" s="51" t="s">
        <v>20</v>
      </c>
      <c r="K1912" s="51"/>
      <c r="L1912" s="51" t="b">
        <v>0</v>
      </c>
      <c r="M1912" s="13"/>
      <c r="N1912" s="13"/>
      <c r="O1912" s="13"/>
      <c r="P1912" s="13"/>
      <c r="Q1912" s="13"/>
      <c r="R1912" s="13"/>
      <c r="S1912" s="13"/>
      <c r="T1912" s="102" t="s">
        <v>125</v>
      </c>
      <c r="U1912" s="102" t="b">
        <v>0</v>
      </c>
      <c r="V1912" s="102" t="b">
        <v>0</v>
      </c>
      <c r="W1912" s="103"/>
      <c r="X1912" s="16"/>
      <c r="Y1912" s="24"/>
      <c r="Z1912" s="17"/>
      <c r="AA1912" s="51"/>
      <c r="AB1912" s="101"/>
      <c r="AC1912" t="str">
        <f t="shared" si="146"/>
        <v>NO</v>
      </c>
      <c r="AD1912" t="str">
        <f t="shared" si="147"/>
        <v>Material</v>
      </c>
      <c r="AE1912" t="str">
        <f t="shared" si="148"/>
        <v>+Cartridge</v>
      </c>
      <c r="AF1912" t="str">
        <f t="shared" si="149"/>
        <v>Material+Cartridge</v>
      </c>
    </row>
    <row r="1913" spans="1:32" x14ac:dyDescent="0.25">
      <c r="A1913" s="13" t="str">
        <f t="shared" si="150"/>
        <v>78726-3</v>
      </c>
      <c r="B1913" s="50">
        <v>78726</v>
      </c>
      <c r="C1913" s="51" t="s">
        <v>140</v>
      </c>
      <c r="D1913" s="50">
        <v>3</v>
      </c>
      <c r="E1913" s="55">
        <v>1</v>
      </c>
      <c r="F1913" s="53" t="s">
        <v>18</v>
      </c>
      <c r="G1913" s="53">
        <v>43515</v>
      </c>
      <c r="H1913" s="52">
        <v>4</v>
      </c>
      <c r="I1913" s="52">
        <v>1</v>
      </c>
      <c r="J1913" s="51" t="s">
        <v>20</v>
      </c>
      <c r="K1913" s="51"/>
      <c r="L1913" s="51" t="b">
        <v>0</v>
      </c>
      <c r="M1913" s="13"/>
      <c r="N1913" s="13"/>
      <c r="O1913" s="13"/>
      <c r="P1913" s="13"/>
      <c r="Q1913" s="13"/>
      <c r="R1913" s="13"/>
      <c r="S1913" s="13"/>
      <c r="T1913" s="102" t="s">
        <v>125</v>
      </c>
      <c r="U1913" s="102" t="b">
        <v>0</v>
      </c>
      <c r="V1913" s="102" t="b">
        <v>0</v>
      </c>
      <c r="W1913" s="103"/>
      <c r="X1913" s="16"/>
      <c r="Y1913" s="24"/>
      <c r="Z1913" s="17"/>
      <c r="AA1913" s="51"/>
      <c r="AB1913" s="101"/>
      <c r="AC1913" t="str">
        <f t="shared" si="146"/>
        <v>NO</v>
      </c>
      <c r="AD1913" t="str">
        <f t="shared" si="147"/>
        <v>Material</v>
      </c>
      <c r="AE1913" t="str">
        <f t="shared" si="148"/>
        <v>+Cartridge</v>
      </c>
      <c r="AF1913" t="str">
        <f t="shared" si="149"/>
        <v>Material+Cartridge</v>
      </c>
    </row>
    <row r="1914" spans="1:32" x14ac:dyDescent="0.25">
      <c r="A1914" s="13" t="str">
        <f t="shared" si="150"/>
        <v>78727-1</v>
      </c>
      <c r="B1914" s="50">
        <v>78727</v>
      </c>
      <c r="C1914" s="51" t="s">
        <v>3422</v>
      </c>
      <c r="D1914" s="50">
        <v>1</v>
      </c>
      <c r="E1914" s="55">
        <v>1</v>
      </c>
      <c r="F1914" s="53" t="s">
        <v>18</v>
      </c>
      <c r="G1914" s="53">
        <v>43508</v>
      </c>
      <c r="H1914" s="52">
        <v>3</v>
      </c>
      <c r="I1914" s="52">
        <v>12</v>
      </c>
      <c r="J1914" s="51" t="s">
        <v>20</v>
      </c>
      <c r="K1914" s="51"/>
      <c r="L1914" s="51" t="b">
        <v>0</v>
      </c>
      <c r="M1914" s="13" t="s">
        <v>126</v>
      </c>
      <c r="N1914" s="13"/>
      <c r="O1914" s="13"/>
      <c r="P1914" s="13" t="s">
        <v>143</v>
      </c>
      <c r="Q1914" s="13"/>
      <c r="R1914" s="13"/>
      <c r="S1914" s="13" t="s">
        <v>126</v>
      </c>
      <c r="T1914" s="102" t="s">
        <v>125</v>
      </c>
      <c r="U1914" s="102" t="b">
        <v>0</v>
      </c>
      <c r="V1914" s="102" t="b">
        <v>0</v>
      </c>
      <c r="W1914" s="103"/>
      <c r="X1914" s="16"/>
      <c r="Y1914" s="24"/>
      <c r="Z1914" s="17"/>
      <c r="AA1914" s="51"/>
      <c r="AB1914" s="101"/>
      <c r="AC1914" t="str">
        <f t="shared" si="146"/>
        <v>NO</v>
      </c>
      <c r="AD1914" t="str">
        <f t="shared" si="147"/>
        <v>Material</v>
      </c>
      <c r="AE1914" t="str">
        <f t="shared" si="148"/>
        <v>+Cartridge</v>
      </c>
      <c r="AF1914" t="str">
        <f t="shared" si="149"/>
        <v>Material+Cartridge</v>
      </c>
    </row>
    <row r="1915" spans="1:32" x14ac:dyDescent="0.25">
      <c r="A1915" s="13" t="str">
        <f t="shared" si="150"/>
        <v>78729-1</v>
      </c>
      <c r="B1915" s="50">
        <v>78729</v>
      </c>
      <c r="C1915" s="51" t="s">
        <v>440</v>
      </c>
      <c r="D1915" s="50">
        <v>1</v>
      </c>
      <c r="E1915" s="55">
        <v>1</v>
      </c>
      <c r="F1915" s="53" t="s">
        <v>19</v>
      </c>
      <c r="G1915" s="53">
        <v>43503</v>
      </c>
      <c r="H1915" s="52">
        <v>1</v>
      </c>
      <c r="I1915" s="52">
        <v>18</v>
      </c>
      <c r="J1915" s="51" t="s">
        <v>31</v>
      </c>
      <c r="K1915" s="51"/>
      <c r="L1915" s="51" t="b">
        <v>0</v>
      </c>
      <c r="M1915" s="13"/>
      <c r="N1915" s="13" t="s">
        <v>126</v>
      </c>
      <c r="O1915" s="13" t="s">
        <v>143</v>
      </c>
      <c r="P1915" s="13" t="s">
        <v>143</v>
      </c>
      <c r="Q1915" s="13" t="s">
        <v>143</v>
      </c>
      <c r="R1915" s="13"/>
      <c r="S1915" s="13" t="s">
        <v>126</v>
      </c>
      <c r="T1915" s="102" t="s">
        <v>126</v>
      </c>
      <c r="U1915" s="102" t="b">
        <v>1</v>
      </c>
      <c r="V1915" s="102" t="b">
        <v>0</v>
      </c>
      <c r="W1915" s="103">
        <v>43500.313402777778</v>
      </c>
      <c r="X1915" s="16">
        <v>35</v>
      </c>
      <c r="Y1915" s="24">
        <v>43497</v>
      </c>
      <c r="Z1915" s="17" t="s">
        <v>271</v>
      </c>
      <c r="AA1915" s="51"/>
      <c r="AB1915" s="101"/>
      <c r="AC1915" t="str">
        <f t="shared" si="146"/>
        <v>NO</v>
      </c>
      <c r="AD1915" t="str">
        <f t="shared" si="147"/>
        <v/>
      </c>
      <c r="AE1915" t="str">
        <f t="shared" si="148"/>
        <v/>
      </c>
      <c r="AF1915" t="str">
        <f t="shared" si="149"/>
        <v/>
      </c>
    </row>
    <row r="1916" spans="1:32" x14ac:dyDescent="0.25">
      <c r="A1916" s="13" t="str">
        <f t="shared" si="150"/>
        <v>78730-1</v>
      </c>
      <c r="B1916" s="50">
        <v>78730</v>
      </c>
      <c r="C1916" s="51" t="s">
        <v>209</v>
      </c>
      <c r="D1916" s="50">
        <v>1</v>
      </c>
      <c r="E1916" s="55">
        <v>1</v>
      </c>
      <c r="F1916" s="53" t="s">
        <v>19</v>
      </c>
      <c r="G1916" s="53">
        <v>43521</v>
      </c>
      <c r="H1916" s="52">
        <v>10</v>
      </c>
      <c r="I1916" s="52">
        <v>4</v>
      </c>
      <c r="J1916" s="51" t="s">
        <v>20</v>
      </c>
      <c r="K1916" s="51"/>
      <c r="L1916" s="51" t="b">
        <v>0</v>
      </c>
      <c r="M1916" s="13"/>
      <c r="N1916" s="13"/>
      <c r="O1916" s="13"/>
      <c r="P1916" s="13"/>
      <c r="Q1916" s="13" t="s">
        <v>125</v>
      </c>
      <c r="R1916" s="13"/>
      <c r="S1916" s="13"/>
      <c r="T1916" s="102" t="s">
        <v>125</v>
      </c>
      <c r="U1916" s="102" t="b">
        <v>0</v>
      </c>
      <c r="V1916" s="102" t="b">
        <v>0</v>
      </c>
      <c r="W1916" s="103"/>
      <c r="X1916" s="16"/>
      <c r="Y1916" s="24"/>
      <c r="Z1916" s="17"/>
      <c r="AA1916" s="51"/>
      <c r="AB1916" s="101"/>
      <c r="AC1916" t="str">
        <f t="shared" si="146"/>
        <v>NO</v>
      </c>
      <c r="AD1916" t="str">
        <f t="shared" si="147"/>
        <v>Material</v>
      </c>
      <c r="AE1916" t="str">
        <f t="shared" si="148"/>
        <v/>
      </c>
      <c r="AF1916" t="str">
        <f t="shared" si="149"/>
        <v>Material</v>
      </c>
    </row>
    <row r="1917" spans="1:32" x14ac:dyDescent="0.25">
      <c r="A1917" s="13" t="str">
        <f t="shared" si="150"/>
        <v>78730-2</v>
      </c>
      <c r="B1917" s="50">
        <v>78730</v>
      </c>
      <c r="C1917" s="51" t="s">
        <v>209</v>
      </c>
      <c r="D1917" s="50">
        <v>2</v>
      </c>
      <c r="E1917" s="55">
        <v>1</v>
      </c>
      <c r="F1917" s="53" t="s">
        <v>19</v>
      </c>
      <c r="G1917" s="53">
        <v>43521</v>
      </c>
      <c r="H1917" s="52">
        <v>3</v>
      </c>
      <c r="I1917" s="52">
        <v>4</v>
      </c>
      <c r="J1917" s="51" t="s">
        <v>20</v>
      </c>
      <c r="K1917" s="51"/>
      <c r="L1917" s="51" t="b">
        <v>0</v>
      </c>
      <c r="M1917" s="13"/>
      <c r="N1917" s="13"/>
      <c r="O1917" s="13"/>
      <c r="P1917" s="13"/>
      <c r="Q1917" s="13" t="s">
        <v>125</v>
      </c>
      <c r="R1917" s="13"/>
      <c r="S1917" s="13"/>
      <c r="T1917" s="102" t="s">
        <v>125</v>
      </c>
      <c r="U1917" s="102" t="b">
        <v>0</v>
      </c>
      <c r="V1917" s="102" t="b">
        <v>0</v>
      </c>
      <c r="W1917" s="103"/>
      <c r="X1917" s="16"/>
      <c r="Y1917" s="24"/>
      <c r="Z1917" s="17"/>
      <c r="AA1917" s="51"/>
      <c r="AB1917" s="101"/>
      <c r="AC1917" t="str">
        <f t="shared" si="146"/>
        <v>NO</v>
      </c>
      <c r="AD1917" t="str">
        <f t="shared" si="147"/>
        <v>Material</v>
      </c>
      <c r="AE1917" t="str">
        <f t="shared" si="148"/>
        <v/>
      </c>
      <c r="AF1917" t="str">
        <f t="shared" si="149"/>
        <v>Material</v>
      </c>
    </row>
    <row r="1918" spans="1:32" x14ac:dyDescent="0.25">
      <c r="A1918" s="13" t="str">
        <f t="shared" si="150"/>
        <v>78730-3</v>
      </c>
      <c r="B1918" s="50">
        <v>78730</v>
      </c>
      <c r="C1918" s="51" t="s">
        <v>209</v>
      </c>
      <c r="D1918" s="50">
        <v>3</v>
      </c>
      <c r="E1918" s="55">
        <v>1</v>
      </c>
      <c r="F1918" s="53" t="s">
        <v>19</v>
      </c>
      <c r="G1918" s="53">
        <v>43521</v>
      </c>
      <c r="H1918" s="52">
        <v>2</v>
      </c>
      <c r="I1918" s="52">
        <v>4</v>
      </c>
      <c r="J1918" s="51" t="s">
        <v>20</v>
      </c>
      <c r="K1918" s="51"/>
      <c r="L1918" s="51" t="b">
        <v>0</v>
      </c>
      <c r="M1918" s="13"/>
      <c r="N1918" s="13"/>
      <c r="O1918" s="13"/>
      <c r="P1918" s="13"/>
      <c r="Q1918" s="13" t="s">
        <v>125</v>
      </c>
      <c r="R1918" s="13"/>
      <c r="S1918" s="13"/>
      <c r="T1918" s="102" t="s">
        <v>125</v>
      </c>
      <c r="U1918" s="102" t="b">
        <v>0</v>
      </c>
      <c r="V1918" s="102" t="b">
        <v>0</v>
      </c>
      <c r="W1918" s="103"/>
      <c r="X1918" s="16"/>
      <c r="Y1918" s="24"/>
      <c r="Z1918" s="17"/>
      <c r="AA1918" s="51"/>
      <c r="AB1918" s="101"/>
      <c r="AC1918" t="str">
        <f t="shared" si="146"/>
        <v>NO</v>
      </c>
      <c r="AD1918" t="str">
        <f t="shared" si="147"/>
        <v>Material</v>
      </c>
      <c r="AE1918" t="str">
        <f t="shared" si="148"/>
        <v/>
      </c>
      <c r="AF1918" t="str">
        <f t="shared" si="149"/>
        <v>Material</v>
      </c>
    </row>
    <row r="1919" spans="1:32" x14ac:dyDescent="0.25">
      <c r="A1919" s="13" t="str">
        <f t="shared" si="150"/>
        <v>78730-4</v>
      </c>
      <c r="B1919" s="50">
        <v>78730</v>
      </c>
      <c r="C1919" s="51" t="s">
        <v>209</v>
      </c>
      <c r="D1919" s="50">
        <v>4</v>
      </c>
      <c r="E1919" s="55">
        <v>1</v>
      </c>
      <c r="F1919" s="53" t="s">
        <v>19</v>
      </c>
      <c r="G1919" s="53">
        <v>43521</v>
      </c>
      <c r="H1919" s="52">
        <v>3</v>
      </c>
      <c r="I1919" s="52">
        <v>4</v>
      </c>
      <c r="J1919" s="51" t="s">
        <v>20</v>
      </c>
      <c r="K1919" s="51"/>
      <c r="L1919" s="51" t="b">
        <v>0</v>
      </c>
      <c r="M1919" s="13"/>
      <c r="N1919" s="13"/>
      <c r="O1919" s="13"/>
      <c r="P1919" s="13"/>
      <c r="Q1919" s="13" t="s">
        <v>125</v>
      </c>
      <c r="R1919" s="13"/>
      <c r="S1919" s="13"/>
      <c r="T1919" s="102" t="s">
        <v>125</v>
      </c>
      <c r="U1919" s="102" t="b">
        <v>0</v>
      </c>
      <c r="V1919" s="102" t="b">
        <v>0</v>
      </c>
      <c r="W1919" s="103"/>
      <c r="X1919" s="16"/>
      <c r="Y1919" s="24"/>
      <c r="Z1919" s="17"/>
      <c r="AA1919" s="51"/>
      <c r="AB1919" s="101"/>
      <c r="AC1919" t="str">
        <f t="shared" si="146"/>
        <v>NO</v>
      </c>
      <c r="AD1919" t="str">
        <f t="shared" si="147"/>
        <v>Material</v>
      </c>
      <c r="AE1919" t="str">
        <f t="shared" si="148"/>
        <v/>
      </c>
      <c r="AF1919" t="str">
        <f t="shared" si="149"/>
        <v>Material</v>
      </c>
    </row>
    <row r="1920" spans="1:32" x14ac:dyDescent="0.25">
      <c r="A1920" s="13" t="str">
        <f t="shared" si="150"/>
        <v>78730-5</v>
      </c>
      <c r="B1920" s="50">
        <v>78730</v>
      </c>
      <c r="C1920" s="51" t="s">
        <v>209</v>
      </c>
      <c r="D1920" s="50">
        <v>5</v>
      </c>
      <c r="E1920" s="55">
        <v>1</v>
      </c>
      <c r="F1920" s="53" t="s">
        <v>19</v>
      </c>
      <c r="G1920" s="53">
        <v>43521</v>
      </c>
      <c r="H1920" s="52">
        <v>6</v>
      </c>
      <c r="I1920" s="52">
        <v>4</v>
      </c>
      <c r="J1920" s="51" t="s">
        <v>20</v>
      </c>
      <c r="K1920" s="51"/>
      <c r="L1920" s="51" t="b">
        <v>0</v>
      </c>
      <c r="M1920" s="13"/>
      <c r="N1920" s="13"/>
      <c r="O1920" s="13"/>
      <c r="P1920" s="13"/>
      <c r="Q1920" s="13" t="s">
        <v>125</v>
      </c>
      <c r="R1920" s="13"/>
      <c r="S1920" s="13"/>
      <c r="T1920" s="102" t="s">
        <v>125</v>
      </c>
      <c r="U1920" s="102" t="b">
        <v>0</v>
      </c>
      <c r="V1920" s="102" t="b">
        <v>0</v>
      </c>
      <c r="W1920" s="103"/>
      <c r="X1920" s="16"/>
      <c r="Y1920" s="24"/>
      <c r="Z1920" s="17"/>
      <c r="AA1920" s="51"/>
      <c r="AB1920" s="101"/>
      <c r="AC1920" t="str">
        <f t="shared" si="146"/>
        <v>NO</v>
      </c>
      <c r="AD1920" t="str">
        <f t="shared" si="147"/>
        <v>Material</v>
      </c>
      <c r="AE1920" t="str">
        <f t="shared" si="148"/>
        <v/>
      </c>
      <c r="AF1920" t="str">
        <f t="shared" si="149"/>
        <v>Material</v>
      </c>
    </row>
    <row r="1921" spans="1:32" x14ac:dyDescent="0.25">
      <c r="A1921" s="13" t="str">
        <f t="shared" si="150"/>
        <v>78731-1</v>
      </c>
      <c r="B1921" s="50">
        <v>78731</v>
      </c>
      <c r="C1921" s="51" t="s">
        <v>397</v>
      </c>
      <c r="D1921" s="50">
        <v>1</v>
      </c>
      <c r="E1921" s="55">
        <v>1</v>
      </c>
      <c r="F1921" s="53" t="s">
        <v>18</v>
      </c>
      <c r="G1921" s="53">
        <v>43502</v>
      </c>
      <c r="H1921" s="52">
        <v>1</v>
      </c>
      <c r="I1921" s="52">
        <v>10</v>
      </c>
      <c r="J1921" s="51" t="s">
        <v>128</v>
      </c>
      <c r="K1921" s="51"/>
      <c r="L1921" s="51" t="b">
        <v>0</v>
      </c>
      <c r="M1921" s="13"/>
      <c r="N1921" s="13"/>
      <c r="O1921" s="13"/>
      <c r="P1921" s="13"/>
      <c r="Q1921" s="13" t="s">
        <v>125</v>
      </c>
      <c r="R1921" s="13"/>
      <c r="S1921" s="13"/>
      <c r="T1921" s="102" t="s">
        <v>125</v>
      </c>
      <c r="U1921" s="102" t="b">
        <v>0</v>
      </c>
      <c r="V1921" s="102" t="b">
        <v>0</v>
      </c>
      <c r="W1921" s="103"/>
      <c r="X1921" s="16"/>
      <c r="Y1921" s="24"/>
      <c r="Z1921" s="17"/>
      <c r="AA1921" s="51"/>
      <c r="AB1921" s="101"/>
      <c r="AC1921" t="str">
        <f t="shared" si="146"/>
        <v>NO</v>
      </c>
      <c r="AD1921" t="str">
        <f t="shared" si="147"/>
        <v>Material</v>
      </c>
      <c r="AE1921" t="str">
        <f t="shared" si="148"/>
        <v/>
      </c>
      <c r="AF1921" t="str">
        <f t="shared" si="149"/>
        <v>Material</v>
      </c>
    </row>
    <row r="1922" spans="1:32" x14ac:dyDescent="0.25">
      <c r="A1922" s="13" t="str">
        <f t="shared" si="150"/>
        <v>78744-1</v>
      </c>
      <c r="B1922" s="50">
        <v>78744</v>
      </c>
      <c r="C1922" s="51" t="s">
        <v>154</v>
      </c>
      <c r="D1922" s="50">
        <v>1</v>
      </c>
      <c r="E1922" s="55">
        <v>1</v>
      </c>
      <c r="F1922" s="53" t="s">
        <v>18</v>
      </c>
      <c r="G1922" s="53">
        <v>43501</v>
      </c>
      <c r="H1922" s="52">
        <v>1</v>
      </c>
      <c r="I1922" s="52">
        <v>15</v>
      </c>
      <c r="J1922" s="51" t="s">
        <v>31</v>
      </c>
      <c r="K1922" s="51"/>
      <c r="L1922" s="51" t="b">
        <v>0</v>
      </c>
      <c r="M1922" s="13"/>
      <c r="N1922" s="13" t="s">
        <v>126</v>
      </c>
      <c r="O1922" s="13"/>
      <c r="P1922" s="13"/>
      <c r="Q1922" s="13" t="s">
        <v>143</v>
      </c>
      <c r="R1922" s="13"/>
      <c r="S1922" s="13" t="s">
        <v>126</v>
      </c>
      <c r="T1922" s="102" t="s">
        <v>126</v>
      </c>
      <c r="U1922" s="102" t="b">
        <v>1</v>
      </c>
      <c r="V1922" s="102" t="b">
        <v>0</v>
      </c>
      <c r="W1922" s="103"/>
      <c r="X1922" s="16" t="s">
        <v>194</v>
      </c>
      <c r="Y1922" s="24">
        <v>43493</v>
      </c>
      <c r="Z1922" s="17" t="s">
        <v>325</v>
      </c>
      <c r="AA1922" s="51"/>
      <c r="AB1922" s="101"/>
      <c r="AC1922" t="str">
        <f t="shared" ref="AC1922:AC1985" si="151">IF(AND(OR(N1922="yes",N1922="NA"),OR(P1922="yes",P1922="NA",P1922="Done"),OR(Q1922="yes",Q1922="NA")),"OK","NO")</f>
        <v>NO</v>
      </c>
      <c r="AD1922" t="str">
        <f t="shared" ref="AD1922:AD1985" si="152">IF(OR(N1922="",N1922="NO"),"Material","")</f>
        <v/>
      </c>
      <c r="AE1922" t="str">
        <f t="shared" ref="AE1922:AE1985" si="153">IF(OR(Q1922="",Q1922="NO"),"+Cartridge","")</f>
        <v/>
      </c>
      <c r="AF1922" t="str">
        <f t="shared" ref="AF1922:AF1985" si="154">_xlfn.CONCAT(AD1922,AE1922)</f>
        <v/>
      </c>
    </row>
    <row r="1923" spans="1:32" x14ac:dyDescent="0.25">
      <c r="A1923" s="13" t="str">
        <f t="shared" si="150"/>
        <v>78759-1</v>
      </c>
      <c r="B1923" s="50">
        <v>78759</v>
      </c>
      <c r="C1923" s="51" t="s">
        <v>332</v>
      </c>
      <c r="D1923" s="50">
        <v>1</v>
      </c>
      <c r="E1923" s="55">
        <v>1</v>
      </c>
      <c r="F1923" s="53" t="s">
        <v>18</v>
      </c>
      <c r="G1923" s="53">
        <v>43504</v>
      </c>
      <c r="H1923" s="52">
        <v>1</v>
      </c>
      <c r="I1923" s="52">
        <v>12</v>
      </c>
      <c r="J1923" s="51" t="s">
        <v>31</v>
      </c>
      <c r="K1923" s="51"/>
      <c r="L1923" s="51" t="b">
        <v>0</v>
      </c>
      <c r="M1923" s="13" t="s">
        <v>126</v>
      </c>
      <c r="N1923" s="13"/>
      <c r="O1923" s="13" t="s">
        <v>143</v>
      </c>
      <c r="P1923" s="13" t="s">
        <v>143</v>
      </c>
      <c r="Q1923" s="13" t="s">
        <v>143</v>
      </c>
      <c r="R1923" s="13"/>
      <c r="S1923" s="13" t="s">
        <v>126</v>
      </c>
      <c r="T1923" s="102" t="s">
        <v>125</v>
      </c>
      <c r="U1923" s="102" t="b">
        <v>1</v>
      </c>
      <c r="V1923" s="102" t="b">
        <v>0</v>
      </c>
      <c r="W1923" s="103">
        <v>43500.602546296293</v>
      </c>
      <c r="X1923" s="16">
        <v>54</v>
      </c>
      <c r="Y1923" s="24">
        <v>43499</v>
      </c>
      <c r="Z1923" s="17" t="s">
        <v>136</v>
      </c>
      <c r="AA1923" s="51"/>
      <c r="AB1923" s="101"/>
      <c r="AC1923" t="str">
        <f t="shared" si="151"/>
        <v>NO</v>
      </c>
      <c r="AD1923" t="str">
        <f t="shared" si="152"/>
        <v>Material</v>
      </c>
      <c r="AE1923" t="str">
        <f t="shared" si="153"/>
        <v/>
      </c>
      <c r="AF1923" t="str">
        <f t="shared" si="154"/>
        <v>Material</v>
      </c>
    </row>
    <row r="1924" spans="1:32" x14ac:dyDescent="0.25">
      <c r="A1924" s="13" t="str">
        <f t="shared" si="150"/>
        <v>78759-2</v>
      </c>
      <c r="B1924" s="50">
        <v>78759</v>
      </c>
      <c r="C1924" s="51" t="s">
        <v>228</v>
      </c>
      <c r="D1924" s="50">
        <v>2</v>
      </c>
      <c r="E1924" s="55">
        <v>1</v>
      </c>
      <c r="F1924" s="53" t="s">
        <v>18</v>
      </c>
      <c r="G1924" s="53">
        <v>43504</v>
      </c>
      <c r="H1924" s="52">
        <v>1</v>
      </c>
      <c r="I1924" s="52">
        <v>12</v>
      </c>
      <c r="J1924" s="51" t="s">
        <v>31</v>
      </c>
      <c r="K1924" s="51"/>
      <c r="L1924" s="51" t="b">
        <v>0</v>
      </c>
      <c r="M1924" s="13" t="s">
        <v>126</v>
      </c>
      <c r="N1924" s="13"/>
      <c r="O1924" s="13" t="s">
        <v>143</v>
      </c>
      <c r="P1924" s="13" t="s">
        <v>143</v>
      </c>
      <c r="Q1924" s="13" t="s">
        <v>143</v>
      </c>
      <c r="R1924" s="13"/>
      <c r="S1924" s="13" t="s">
        <v>126</v>
      </c>
      <c r="T1924" s="102" t="s">
        <v>125</v>
      </c>
      <c r="U1924" s="102" t="b">
        <v>1</v>
      </c>
      <c r="V1924" s="102" t="b">
        <v>0</v>
      </c>
      <c r="W1924" s="103">
        <v>43500.60255787037</v>
      </c>
      <c r="X1924" s="16">
        <v>54</v>
      </c>
      <c r="Y1924" s="24">
        <v>43499</v>
      </c>
      <c r="Z1924" s="17" t="s">
        <v>136</v>
      </c>
      <c r="AA1924" s="51"/>
      <c r="AB1924" s="101"/>
      <c r="AC1924" t="str">
        <f t="shared" si="151"/>
        <v>NO</v>
      </c>
      <c r="AD1924" t="str">
        <f t="shared" si="152"/>
        <v>Material</v>
      </c>
      <c r="AE1924" t="str">
        <f t="shared" si="153"/>
        <v/>
      </c>
      <c r="AF1924" t="str">
        <f t="shared" si="154"/>
        <v>Material</v>
      </c>
    </row>
    <row r="1925" spans="1:32" x14ac:dyDescent="0.25">
      <c r="A1925" s="13" t="str">
        <f t="shared" si="150"/>
        <v>78776-1</v>
      </c>
      <c r="B1925" s="50">
        <v>78776</v>
      </c>
      <c r="C1925" s="51" t="s">
        <v>338</v>
      </c>
      <c r="D1925" s="50">
        <v>1</v>
      </c>
      <c r="E1925" s="55">
        <v>1</v>
      </c>
      <c r="F1925" s="53" t="s">
        <v>18</v>
      </c>
      <c r="G1925" s="53">
        <v>43535</v>
      </c>
      <c r="H1925" s="52">
        <v>1</v>
      </c>
      <c r="I1925" s="52">
        <v>12</v>
      </c>
      <c r="J1925" s="51" t="s">
        <v>27</v>
      </c>
      <c r="K1925" s="51"/>
      <c r="L1925" s="51" t="b">
        <v>0</v>
      </c>
      <c r="M1925" s="13"/>
      <c r="N1925" s="13"/>
      <c r="O1925" s="13"/>
      <c r="P1925" s="13"/>
      <c r="Q1925" s="13"/>
      <c r="R1925" s="13"/>
      <c r="S1925" s="13"/>
      <c r="T1925" s="102" t="s">
        <v>130</v>
      </c>
      <c r="U1925" s="102" t="b">
        <v>0</v>
      </c>
      <c r="V1925" s="102" t="b">
        <v>0</v>
      </c>
      <c r="W1925" s="103"/>
      <c r="X1925" s="16"/>
      <c r="Y1925" s="24"/>
      <c r="Z1925" s="17"/>
      <c r="AA1925" s="51"/>
      <c r="AB1925" s="101"/>
      <c r="AC1925" t="str">
        <f t="shared" si="151"/>
        <v>NO</v>
      </c>
      <c r="AD1925" t="str">
        <f t="shared" si="152"/>
        <v>Material</v>
      </c>
      <c r="AE1925" t="str">
        <f t="shared" si="153"/>
        <v>+Cartridge</v>
      </c>
      <c r="AF1925" t="str">
        <f t="shared" si="154"/>
        <v>Material+Cartridge</v>
      </c>
    </row>
    <row r="1926" spans="1:32" x14ac:dyDescent="0.25">
      <c r="A1926" s="13" t="str">
        <f t="shared" si="150"/>
        <v>78778-1</v>
      </c>
      <c r="B1926" s="50">
        <v>78778</v>
      </c>
      <c r="C1926" s="51" t="s">
        <v>211</v>
      </c>
      <c r="D1926" s="50">
        <v>1</v>
      </c>
      <c r="E1926" s="55">
        <v>1</v>
      </c>
      <c r="F1926" s="53" t="s">
        <v>18</v>
      </c>
      <c r="G1926" s="53">
        <v>43503</v>
      </c>
      <c r="H1926" s="52">
        <v>4</v>
      </c>
      <c r="I1926" s="52">
        <v>4</v>
      </c>
      <c r="J1926" s="51" t="s">
        <v>31</v>
      </c>
      <c r="K1926" s="51"/>
      <c r="L1926" s="51" t="b">
        <v>0</v>
      </c>
      <c r="M1926" s="13" t="s">
        <v>126</v>
      </c>
      <c r="N1926" s="13" t="s">
        <v>126</v>
      </c>
      <c r="O1926" s="13" t="s">
        <v>126</v>
      </c>
      <c r="P1926" s="13" t="s">
        <v>126</v>
      </c>
      <c r="Q1926" s="13" t="s">
        <v>125</v>
      </c>
      <c r="R1926" s="13"/>
      <c r="S1926" s="13" t="s">
        <v>126</v>
      </c>
      <c r="T1926" s="102" t="s">
        <v>125</v>
      </c>
      <c r="U1926" s="102" t="b">
        <v>1</v>
      </c>
      <c r="V1926" s="102" t="b">
        <v>0</v>
      </c>
      <c r="W1926" s="103">
        <v>43497.41474537037</v>
      </c>
      <c r="X1926" s="16"/>
      <c r="Y1926" s="24">
        <v>43495</v>
      </c>
      <c r="Z1926" s="17"/>
      <c r="AA1926" s="51"/>
      <c r="AB1926" s="101"/>
      <c r="AC1926" t="str">
        <f t="shared" si="151"/>
        <v>OK</v>
      </c>
      <c r="AD1926" t="str">
        <f t="shared" si="152"/>
        <v/>
      </c>
      <c r="AE1926" t="str">
        <f t="shared" si="153"/>
        <v/>
      </c>
      <c r="AF1926" t="str">
        <f t="shared" si="154"/>
        <v/>
      </c>
    </row>
    <row r="1927" spans="1:32" x14ac:dyDescent="0.25">
      <c r="A1927" s="13" t="str">
        <f t="shared" si="150"/>
        <v>78778-2</v>
      </c>
      <c r="B1927" s="50">
        <v>78778</v>
      </c>
      <c r="C1927" s="51" t="s">
        <v>211</v>
      </c>
      <c r="D1927" s="50">
        <v>2</v>
      </c>
      <c r="E1927" s="55">
        <v>1</v>
      </c>
      <c r="F1927" s="53" t="s">
        <v>18</v>
      </c>
      <c r="G1927" s="53">
        <v>43503</v>
      </c>
      <c r="H1927" s="52">
        <v>3</v>
      </c>
      <c r="I1927" s="52">
        <v>4</v>
      </c>
      <c r="J1927" s="51" t="s">
        <v>31</v>
      </c>
      <c r="K1927" s="51" t="s">
        <v>208</v>
      </c>
      <c r="L1927" s="51" t="b">
        <v>0</v>
      </c>
      <c r="M1927" s="13" t="s">
        <v>126</v>
      </c>
      <c r="N1927" s="13"/>
      <c r="O1927" s="13" t="s">
        <v>126</v>
      </c>
      <c r="P1927" s="13" t="s">
        <v>126</v>
      </c>
      <c r="Q1927" s="13" t="s">
        <v>125</v>
      </c>
      <c r="R1927" s="13"/>
      <c r="S1927" s="13" t="s">
        <v>126</v>
      </c>
      <c r="T1927" s="102" t="s">
        <v>125</v>
      </c>
      <c r="U1927" s="102" t="b">
        <v>1</v>
      </c>
      <c r="V1927" s="102" t="b">
        <v>0</v>
      </c>
      <c r="W1927" s="103">
        <v>43497.414756944447</v>
      </c>
      <c r="X1927" s="16"/>
      <c r="Y1927" s="24">
        <v>43495</v>
      </c>
      <c r="Z1927" s="17"/>
      <c r="AA1927" s="51"/>
      <c r="AB1927" s="101"/>
      <c r="AC1927" t="str">
        <f t="shared" si="151"/>
        <v>NO</v>
      </c>
      <c r="AD1927" t="str">
        <f t="shared" si="152"/>
        <v>Material</v>
      </c>
      <c r="AE1927" t="str">
        <f t="shared" si="153"/>
        <v/>
      </c>
      <c r="AF1927" t="str">
        <f t="shared" si="154"/>
        <v>Material</v>
      </c>
    </row>
    <row r="1928" spans="1:32" x14ac:dyDescent="0.25">
      <c r="A1928" s="13" t="str">
        <f t="shared" si="150"/>
        <v>78789-1</v>
      </c>
      <c r="B1928" s="50">
        <v>78789</v>
      </c>
      <c r="C1928" s="51" t="s">
        <v>2989</v>
      </c>
      <c r="D1928" s="50">
        <v>1</v>
      </c>
      <c r="E1928" s="55">
        <v>1</v>
      </c>
      <c r="F1928" s="53" t="s">
        <v>18</v>
      </c>
      <c r="G1928" s="53">
        <v>43504</v>
      </c>
      <c r="H1928" s="52">
        <v>1</v>
      </c>
      <c r="I1928" s="52">
        <v>12</v>
      </c>
      <c r="J1928" s="51" t="s">
        <v>31</v>
      </c>
      <c r="K1928" s="51"/>
      <c r="L1928" s="51" t="b">
        <v>0</v>
      </c>
      <c r="M1928" s="13" t="s">
        <v>126</v>
      </c>
      <c r="N1928" s="13" t="s">
        <v>126</v>
      </c>
      <c r="O1928" s="13" t="s">
        <v>143</v>
      </c>
      <c r="P1928" s="13" t="s">
        <v>143</v>
      </c>
      <c r="Q1928" s="13"/>
      <c r="R1928" s="13"/>
      <c r="S1928" s="13" t="s">
        <v>126</v>
      </c>
      <c r="T1928" s="102" t="s">
        <v>125</v>
      </c>
      <c r="U1928" s="102" t="b">
        <v>1</v>
      </c>
      <c r="V1928" s="102" t="b">
        <v>0</v>
      </c>
      <c r="W1928" s="103">
        <v>43499.55840277778</v>
      </c>
      <c r="X1928" s="16"/>
      <c r="Y1928" s="24"/>
      <c r="Z1928" s="17" t="s">
        <v>3369</v>
      </c>
      <c r="AA1928" s="51"/>
      <c r="AB1928" s="101"/>
      <c r="AC1928" t="str">
        <f t="shared" si="151"/>
        <v>NO</v>
      </c>
      <c r="AD1928" t="str">
        <f t="shared" si="152"/>
        <v/>
      </c>
      <c r="AE1928" t="str">
        <f t="shared" si="153"/>
        <v>+Cartridge</v>
      </c>
      <c r="AF1928" t="str">
        <f t="shared" si="154"/>
        <v>+Cartridge</v>
      </c>
    </row>
    <row r="1929" spans="1:32" x14ac:dyDescent="0.25">
      <c r="A1929" s="13" t="str">
        <f t="shared" si="150"/>
        <v>78796-1</v>
      </c>
      <c r="B1929" s="50">
        <v>78796</v>
      </c>
      <c r="C1929" s="51" t="s">
        <v>175</v>
      </c>
      <c r="D1929" s="50">
        <v>1</v>
      </c>
      <c r="E1929" s="55">
        <v>1</v>
      </c>
      <c r="F1929" s="53" t="s">
        <v>18</v>
      </c>
      <c r="G1929" s="53">
        <v>43509</v>
      </c>
      <c r="H1929" s="52">
        <v>1</v>
      </c>
      <c r="I1929" s="52">
        <v>10</v>
      </c>
      <c r="J1929" s="51" t="s">
        <v>20</v>
      </c>
      <c r="K1929" s="51"/>
      <c r="L1929" s="51" t="b">
        <v>0</v>
      </c>
      <c r="M1929" s="13"/>
      <c r="N1929" s="13"/>
      <c r="O1929" s="13"/>
      <c r="P1929" s="13"/>
      <c r="Q1929" s="13" t="s">
        <v>125</v>
      </c>
      <c r="R1929" s="13"/>
      <c r="S1929" s="13" t="s">
        <v>126</v>
      </c>
      <c r="T1929" s="102" t="s">
        <v>125</v>
      </c>
      <c r="U1929" s="102" t="b">
        <v>0</v>
      </c>
      <c r="V1929" s="102" t="b">
        <v>0</v>
      </c>
      <c r="W1929" s="103"/>
      <c r="X1929" s="16"/>
      <c r="Y1929" s="24">
        <v>43501</v>
      </c>
      <c r="Z1929" s="17"/>
      <c r="AA1929" s="51"/>
      <c r="AB1929" s="101"/>
      <c r="AC1929" t="str">
        <f t="shared" si="151"/>
        <v>NO</v>
      </c>
      <c r="AD1929" t="str">
        <f t="shared" si="152"/>
        <v>Material</v>
      </c>
      <c r="AE1929" t="str">
        <f t="shared" si="153"/>
        <v/>
      </c>
      <c r="AF1929" t="str">
        <f t="shared" si="154"/>
        <v>Material</v>
      </c>
    </row>
    <row r="1930" spans="1:32" x14ac:dyDescent="0.25">
      <c r="A1930" s="13" t="str">
        <f t="shared" si="150"/>
        <v>78796-2</v>
      </c>
      <c r="B1930" s="50">
        <v>78796</v>
      </c>
      <c r="C1930" s="51" t="s">
        <v>175</v>
      </c>
      <c r="D1930" s="50">
        <v>2</v>
      </c>
      <c r="E1930" s="55">
        <v>1</v>
      </c>
      <c r="F1930" s="53" t="s">
        <v>18</v>
      </c>
      <c r="G1930" s="53">
        <v>43509</v>
      </c>
      <c r="H1930" s="52">
        <v>1</v>
      </c>
      <c r="I1930" s="52">
        <v>10</v>
      </c>
      <c r="J1930" s="51" t="s">
        <v>20</v>
      </c>
      <c r="K1930" s="51"/>
      <c r="L1930" s="51" t="b">
        <v>0</v>
      </c>
      <c r="M1930" s="13"/>
      <c r="N1930" s="13"/>
      <c r="O1930" s="13"/>
      <c r="P1930" s="13"/>
      <c r="Q1930" s="13" t="s">
        <v>125</v>
      </c>
      <c r="R1930" s="13"/>
      <c r="S1930" s="13" t="s">
        <v>126</v>
      </c>
      <c r="T1930" s="102" t="s">
        <v>125</v>
      </c>
      <c r="U1930" s="102" t="b">
        <v>0</v>
      </c>
      <c r="V1930" s="102" t="b">
        <v>0</v>
      </c>
      <c r="W1930" s="103"/>
      <c r="X1930" s="16"/>
      <c r="Y1930" s="24">
        <v>43501</v>
      </c>
      <c r="Z1930" s="17"/>
      <c r="AA1930" s="51"/>
      <c r="AB1930" s="101"/>
      <c r="AC1930" t="str">
        <f t="shared" si="151"/>
        <v>NO</v>
      </c>
      <c r="AD1930" t="str">
        <f t="shared" si="152"/>
        <v>Material</v>
      </c>
      <c r="AE1930" t="str">
        <f t="shared" si="153"/>
        <v/>
      </c>
      <c r="AF1930" t="str">
        <f t="shared" si="154"/>
        <v>Material</v>
      </c>
    </row>
    <row r="1931" spans="1:32" x14ac:dyDescent="0.25">
      <c r="A1931" s="13" t="str">
        <f t="shared" si="150"/>
        <v>78796-3</v>
      </c>
      <c r="B1931" s="50">
        <v>78796</v>
      </c>
      <c r="C1931" s="51" t="s">
        <v>175</v>
      </c>
      <c r="D1931" s="50">
        <v>3</v>
      </c>
      <c r="E1931" s="55">
        <v>1</v>
      </c>
      <c r="F1931" s="53" t="s">
        <v>18</v>
      </c>
      <c r="G1931" s="53">
        <v>43509</v>
      </c>
      <c r="H1931" s="52">
        <v>1</v>
      </c>
      <c r="I1931" s="52">
        <v>10</v>
      </c>
      <c r="J1931" s="51" t="s">
        <v>20</v>
      </c>
      <c r="K1931" s="51"/>
      <c r="L1931" s="51" t="b">
        <v>0</v>
      </c>
      <c r="M1931" s="13"/>
      <c r="N1931" s="13"/>
      <c r="O1931" s="13"/>
      <c r="P1931" s="13"/>
      <c r="Q1931" s="13" t="s">
        <v>125</v>
      </c>
      <c r="R1931" s="13"/>
      <c r="S1931" s="13" t="s">
        <v>126</v>
      </c>
      <c r="T1931" s="102" t="s">
        <v>125</v>
      </c>
      <c r="U1931" s="102" t="b">
        <v>0</v>
      </c>
      <c r="V1931" s="102" t="b">
        <v>0</v>
      </c>
      <c r="W1931" s="103"/>
      <c r="X1931" s="16"/>
      <c r="Y1931" s="24">
        <v>43501</v>
      </c>
      <c r="Z1931" s="17"/>
      <c r="AA1931" s="51"/>
      <c r="AB1931" s="101"/>
      <c r="AC1931" t="str">
        <f t="shared" si="151"/>
        <v>NO</v>
      </c>
      <c r="AD1931" t="str">
        <f t="shared" si="152"/>
        <v>Material</v>
      </c>
      <c r="AE1931" t="str">
        <f t="shared" si="153"/>
        <v/>
      </c>
      <c r="AF1931" t="str">
        <f t="shared" si="154"/>
        <v>Material</v>
      </c>
    </row>
    <row r="1932" spans="1:32" x14ac:dyDescent="0.25">
      <c r="A1932" s="13" t="str">
        <f t="shared" si="150"/>
        <v>78798-1</v>
      </c>
      <c r="B1932" s="50">
        <v>78798</v>
      </c>
      <c r="C1932" s="51" t="s">
        <v>3056</v>
      </c>
      <c r="D1932" s="50">
        <v>1</v>
      </c>
      <c r="E1932" s="55">
        <v>1</v>
      </c>
      <c r="F1932" s="53" t="s">
        <v>18</v>
      </c>
      <c r="G1932" s="53">
        <v>43508</v>
      </c>
      <c r="H1932" s="52">
        <v>1</v>
      </c>
      <c r="I1932" s="52">
        <v>1</v>
      </c>
      <c r="J1932" s="51" t="s">
        <v>20</v>
      </c>
      <c r="K1932" s="51"/>
      <c r="L1932" s="51" t="b">
        <v>0</v>
      </c>
      <c r="M1932" s="13" t="s">
        <v>126</v>
      </c>
      <c r="N1932" s="13"/>
      <c r="O1932" s="13"/>
      <c r="P1932" s="13" t="s">
        <v>143</v>
      </c>
      <c r="Q1932" s="13" t="s">
        <v>125</v>
      </c>
      <c r="R1932" s="13"/>
      <c r="S1932" s="13" t="s">
        <v>126</v>
      </c>
      <c r="T1932" s="102" t="s">
        <v>125</v>
      </c>
      <c r="U1932" s="102" t="b">
        <v>0</v>
      </c>
      <c r="V1932" s="102" t="b">
        <v>0</v>
      </c>
      <c r="W1932" s="103"/>
      <c r="X1932" s="16"/>
      <c r="Y1932" s="24">
        <v>43496</v>
      </c>
      <c r="Z1932" s="17"/>
      <c r="AA1932" s="51"/>
      <c r="AB1932" s="101"/>
      <c r="AC1932" t="str">
        <f t="shared" si="151"/>
        <v>NO</v>
      </c>
      <c r="AD1932" t="str">
        <f t="shared" si="152"/>
        <v>Material</v>
      </c>
      <c r="AE1932" t="str">
        <f t="shared" si="153"/>
        <v/>
      </c>
      <c r="AF1932" t="str">
        <f t="shared" si="154"/>
        <v>Material</v>
      </c>
    </row>
    <row r="1933" spans="1:32" x14ac:dyDescent="0.25">
      <c r="A1933" s="13" t="str">
        <f t="shared" si="150"/>
        <v>78798-2</v>
      </c>
      <c r="B1933" s="50">
        <v>78798</v>
      </c>
      <c r="C1933" s="51" t="s">
        <v>3056</v>
      </c>
      <c r="D1933" s="50">
        <v>2</v>
      </c>
      <c r="E1933" s="55">
        <v>1</v>
      </c>
      <c r="F1933" s="53" t="s">
        <v>18</v>
      </c>
      <c r="G1933" s="53">
        <v>43508</v>
      </c>
      <c r="H1933" s="52">
        <v>1</v>
      </c>
      <c r="I1933" s="52">
        <v>1</v>
      </c>
      <c r="J1933" s="51" t="s">
        <v>20</v>
      </c>
      <c r="K1933" s="51"/>
      <c r="L1933" s="51" t="b">
        <v>0</v>
      </c>
      <c r="M1933" s="13" t="s">
        <v>126</v>
      </c>
      <c r="N1933" s="13"/>
      <c r="O1933" s="13"/>
      <c r="P1933" s="13" t="s">
        <v>143</v>
      </c>
      <c r="Q1933" s="13" t="s">
        <v>125</v>
      </c>
      <c r="R1933" s="13"/>
      <c r="S1933" s="13" t="s">
        <v>126</v>
      </c>
      <c r="T1933" s="102" t="s">
        <v>125</v>
      </c>
      <c r="U1933" s="102" t="b">
        <v>0</v>
      </c>
      <c r="V1933" s="102" t="b">
        <v>0</v>
      </c>
      <c r="W1933" s="103"/>
      <c r="X1933" s="16"/>
      <c r="Y1933" s="24">
        <v>43496</v>
      </c>
      <c r="Z1933" s="17"/>
      <c r="AA1933" s="51"/>
      <c r="AB1933" s="101"/>
      <c r="AC1933" t="str">
        <f t="shared" si="151"/>
        <v>NO</v>
      </c>
      <c r="AD1933" t="str">
        <f t="shared" si="152"/>
        <v>Material</v>
      </c>
      <c r="AE1933" t="str">
        <f t="shared" si="153"/>
        <v/>
      </c>
      <c r="AF1933" t="str">
        <f t="shared" si="154"/>
        <v>Material</v>
      </c>
    </row>
    <row r="1934" spans="1:32" x14ac:dyDescent="0.25">
      <c r="A1934" s="13" t="str">
        <f t="shared" si="150"/>
        <v>78806-1</v>
      </c>
      <c r="B1934" s="50">
        <v>78806</v>
      </c>
      <c r="C1934" s="51" t="s">
        <v>189</v>
      </c>
      <c r="D1934" s="50">
        <v>1</v>
      </c>
      <c r="E1934" s="55">
        <v>1</v>
      </c>
      <c r="F1934" s="53" t="s">
        <v>19</v>
      </c>
      <c r="G1934" s="53">
        <v>43501</v>
      </c>
      <c r="H1934" s="52">
        <v>1</v>
      </c>
      <c r="I1934" s="52">
        <v>10</v>
      </c>
      <c r="J1934" s="51" t="s">
        <v>31</v>
      </c>
      <c r="K1934" s="51"/>
      <c r="L1934" s="51" t="b">
        <v>0</v>
      </c>
      <c r="M1934" s="13"/>
      <c r="N1934" s="13" t="s">
        <v>126</v>
      </c>
      <c r="O1934" s="13" t="s">
        <v>143</v>
      </c>
      <c r="P1934" s="13" t="s">
        <v>143</v>
      </c>
      <c r="Q1934" s="13" t="s">
        <v>143</v>
      </c>
      <c r="R1934" s="13"/>
      <c r="S1934" s="13" t="s">
        <v>126</v>
      </c>
      <c r="T1934" s="102" t="s">
        <v>125</v>
      </c>
      <c r="U1934" s="102" t="b">
        <v>1</v>
      </c>
      <c r="V1934" s="102" t="b">
        <v>0</v>
      </c>
      <c r="W1934" s="103">
        <v>43501.534444444442</v>
      </c>
      <c r="X1934" s="16">
        <v>4</v>
      </c>
      <c r="Y1934" s="24">
        <v>43500</v>
      </c>
      <c r="Z1934" s="17"/>
      <c r="AA1934" s="51"/>
      <c r="AB1934" s="101"/>
      <c r="AC1934" t="str">
        <f t="shared" si="151"/>
        <v>NO</v>
      </c>
      <c r="AD1934" t="str">
        <f t="shared" si="152"/>
        <v/>
      </c>
      <c r="AE1934" t="str">
        <f t="shared" si="153"/>
        <v/>
      </c>
      <c r="AF1934" t="str">
        <f t="shared" si="154"/>
        <v/>
      </c>
    </row>
    <row r="1935" spans="1:32" x14ac:dyDescent="0.25">
      <c r="A1935" s="13" t="str">
        <f t="shared" si="150"/>
        <v>78806-2</v>
      </c>
      <c r="B1935" s="50">
        <v>78806</v>
      </c>
      <c r="C1935" s="51" t="s">
        <v>215</v>
      </c>
      <c r="D1935" s="50">
        <v>2</v>
      </c>
      <c r="E1935" s="55">
        <v>1</v>
      </c>
      <c r="F1935" s="53" t="s">
        <v>19</v>
      </c>
      <c r="G1935" s="53">
        <v>43501</v>
      </c>
      <c r="H1935" s="52">
        <v>1</v>
      </c>
      <c r="I1935" s="52">
        <v>10</v>
      </c>
      <c r="J1935" s="51" t="s">
        <v>31</v>
      </c>
      <c r="K1935" s="51"/>
      <c r="L1935" s="51" t="b">
        <v>0</v>
      </c>
      <c r="M1935" s="13"/>
      <c r="N1935" s="13" t="s">
        <v>126</v>
      </c>
      <c r="O1935" s="13" t="s">
        <v>143</v>
      </c>
      <c r="P1935" s="13" t="s">
        <v>143</v>
      </c>
      <c r="Q1935" s="13" t="s">
        <v>143</v>
      </c>
      <c r="R1935" s="13"/>
      <c r="S1935" s="13" t="s">
        <v>126</v>
      </c>
      <c r="T1935" s="102" t="s">
        <v>125</v>
      </c>
      <c r="U1935" s="102" t="b">
        <v>1</v>
      </c>
      <c r="V1935" s="102" t="b">
        <v>0</v>
      </c>
      <c r="W1935" s="103">
        <v>43501.534432870372</v>
      </c>
      <c r="X1935" s="16" t="s">
        <v>256</v>
      </c>
      <c r="Y1935" s="24">
        <v>43495</v>
      </c>
      <c r="Z1935" s="17"/>
      <c r="AA1935" s="51"/>
      <c r="AB1935" s="101"/>
      <c r="AC1935" t="str">
        <f t="shared" si="151"/>
        <v>NO</v>
      </c>
      <c r="AD1935" t="str">
        <f t="shared" si="152"/>
        <v/>
      </c>
      <c r="AE1935" t="str">
        <f t="shared" si="153"/>
        <v/>
      </c>
      <c r="AF1935" t="str">
        <f t="shared" si="154"/>
        <v/>
      </c>
    </row>
    <row r="1936" spans="1:32" x14ac:dyDescent="0.25">
      <c r="A1936" s="13" t="str">
        <f t="shared" si="150"/>
        <v>78806-3</v>
      </c>
      <c r="B1936" s="50">
        <v>78806</v>
      </c>
      <c r="C1936" s="51" t="s">
        <v>173</v>
      </c>
      <c r="D1936" s="50">
        <v>3</v>
      </c>
      <c r="E1936" s="55">
        <v>1</v>
      </c>
      <c r="F1936" s="53" t="s">
        <v>19</v>
      </c>
      <c r="G1936" s="53">
        <v>43501</v>
      </c>
      <c r="H1936" s="52">
        <v>1</v>
      </c>
      <c r="I1936" s="52">
        <v>10</v>
      </c>
      <c r="J1936" s="51" t="s">
        <v>31</v>
      </c>
      <c r="K1936" s="51"/>
      <c r="L1936" s="51" t="b">
        <v>0</v>
      </c>
      <c r="M1936" s="13"/>
      <c r="N1936" s="13" t="s">
        <v>126</v>
      </c>
      <c r="O1936" s="13" t="s">
        <v>143</v>
      </c>
      <c r="P1936" s="13" t="s">
        <v>143</v>
      </c>
      <c r="Q1936" s="13" t="s">
        <v>143</v>
      </c>
      <c r="R1936" s="13"/>
      <c r="S1936" s="13" t="s">
        <v>126</v>
      </c>
      <c r="T1936" s="102" t="s">
        <v>130</v>
      </c>
      <c r="U1936" s="102" t="b">
        <v>1</v>
      </c>
      <c r="V1936" s="102" t="b">
        <v>0</v>
      </c>
      <c r="W1936" s="103">
        <v>43501.534421296295</v>
      </c>
      <c r="X1936" s="16" t="s">
        <v>256</v>
      </c>
      <c r="Y1936" s="24">
        <v>43495</v>
      </c>
      <c r="Z1936" s="17"/>
      <c r="AA1936" s="51"/>
      <c r="AB1936" s="101"/>
      <c r="AC1936" t="str">
        <f t="shared" si="151"/>
        <v>NO</v>
      </c>
      <c r="AD1936" t="str">
        <f t="shared" si="152"/>
        <v/>
      </c>
      <c r="AE1936" t="str">
        <f t="shared" si="153"/>
        <v/>
      </c>
      <c r="AF1936" t="str">
        <f t="shared" si="154"/>
        <v/>
      </c>
    </row>
    <row r="1937" spans="1:32" x14ac:dyDescent="0.25">
      <c r="A1937" s="13" t="str">
        <f t="shared" si="150"/>
        <v>78812-1</v>
      </c>
      <c r="B1937" s="50">
        <v>78812</v>
      </c>
      <c r="C1937" s="51" t="s">
        <v>281</v>
      </c>
      <c r="D1937" s="50">
        <v>1</v>
      </c>
      <c r="E1937" s="55">
        <v>1</v>
      </c>
      <c r="F1937" s="53" t="s">
        <v>18</v>
      </c>
      <c r="G1937" s="53">
        <v>43502</v>
      </c>
      <c r="H1937" s="52">
        <v>1</v>
      </c>
      <c r="I1937" s="52">
        <v>10</v>
      </c>
      <c r="J1937" s="51" t="s">
        <v>128</v>
      </c>
      <c r="K1937" s="51"/>
      <c r="L1937" s="51" t="b">
        <v>0</v>
      </c>
      <c r="M1937" s="13"/>
      <c r="N1937" s="13"/>
      <c r="O1937" s="13"/>
      <c r="P1937" s="13" t="s">
        <v>143</v>
      </c>
      <c r="Q1937" s="13" t="s">
        <v>125</v>
      </c>
      <c r="R1937" s="13"/>
      <c r="S1937" s="13" t="s">
        <v>126</v>
      </c>
      <c r="T1937" s="102" t="s">
        <v>125</v>
      </c>
      <c r="U1937" s="102" t="b">
        <v>0</v>
      </c>
      <c r="V1937" s="102" t="b">
        <v>0</v>
      </c>
      <c r="W1937" s="103"/>
      <c r="X1937" s="16"/>
      <c r="Y1937" s="24">
        <v>43494</v>
      </c>
      <c r="Z1937" s="17"/>
      <c r="AA1937" s="51"/>
      <c r="AB1937" s="101"/>
      <c r="AC1937" t="str">
        <f t="shared" si="151"/>
        <v>NO</v>
      </c>
      <c r="AD1937" t="str">
        <f t="shared" si="152"/>
        <v>Material</v>
      </c>
      <c r="AE1937" t="str">
        <f t="shared" si="153"/>
        <v/>
      </c>
      <c r="AF1937" t="str">
        <f t="shared" si="154"/>
        <v>Material</v>
      </c>
    </row>
    <row r="1938" spans="1:32" x14ac:dyDescent="0.25">
      <c r="A1938" s="13" t="str">
        <f t="shared" si="150"/>
        <v>78812-2</v>
      </c>
      <c r="B1938" s="50">
        <v>78812</v>
      </c>
      <c r="C1938" s="51" t="s">
        <v>175</v>
      </c>
      <c r="D1938" s="50">
        <v>2</v>
      </c>
      <c r="E1938" s="55">
        <v>1</v>
      </c>
      <c r="F1938" s="53" t="s">
        <v>18</v>
      </c>
      <c r="G1938" s="53">
        <v>43502</v>
      </c>
      <c r="H1938" s="52">
        <v>1</v>
      </c>
      <c r="I1938" s="52">
        <v>10</v>
      </c>
      <c r="J1938" s="51" t="s">
        <v>128</v>
      </c>
      <c r="K1938" s="51"/>
      <c r="L1938" s="51" t="b">
        <v>0</v>
      </c>
      <c r="M1938" s="13"/>
      <c r="N1938" s="13"/>
      <c r="O1938" s="13"/>
      <c r="P1938" s="13" t="s">
        <v>143</v>
      </c>
      <c r="Q1938" s="13" t="s">
        <v>125</v>
      </c>
      <c r="R1938" s="13"/>
      <c r="S1938" s="13" t="s">
        <v>126</v>
      </c>
      <c r="T1938" s="102" t="s">
        <v>125</v>
      </c>
      <c r="U1938" s="102" t="b">
        <v>0</v>
      </c>
      <c r="V1938" s="102" t="b">
        <v>0</v>
      </c>
      <c r="W1938" s="103"/>
      <c r="X1938" s="16"/>
      <c r="Y1938" s="24">
        <v>43494</v>
      </c>
      <c r="Z1938" s="17"/>
      <c r="AA1938" s="51"/>
      <c r="AB1938" s="101"/>
      <c r="AC1938" t="str">
        <f t="shared" si="151"/>
        <v>NO</v>
      </c>
      <c r="AD1938" t="str">
        <f t="shared" si="152"/>
        <v>Material</v>
      </c>
      <c r="AE1938" t="str">
        <f t="shared" si="153"/>
        <v/>
      </c>
      <c r="AF1938" t="str">
        <f t="shared" si="154"/>
        <v>Material</v>
      </c>
    </row>
    <row r="1939" spans="1:32" x14ac:dyDescent="0.25">
      <c r="A1939" s="13" t="str">
        <f t="shared" si="150"/>
        <v>78812-3</v>
      </c>
      <c r="B1939" s="50">
        <v>78812</v>
      </c>
      <c r="C1939" s="51" t="s">
        <v>175</v>
      </c>
      <c r="D1939" s="50">
        <v>3</v>
      </c>
      <c r="E1939" s="55">
        <v>1</v>
      </c>
      <c r="F1939" s="53" t="s">
        <v>18</v>
      </c>
      <c r="G1939" s="53">
        <v>43502</v>
      </c>
      <c r="H1939" s="52">
        <v>1</v>
      </c>
      <c r="I1939" s="52">
        <v>10</v>
      </c>
      <c r="J1939" s="51" t="s">
        <v>128</v>
      </c>
      <c r="K1939" s="51"/>
      <c r="L1939" s="51" t="b">
        <v>0</v>
      </c>
      <c r="M1939" s="13"/>
      <c r="N1939" s="13"/>
      <c r="O1939" s="13"/>
      <c r="P1939" s="13" t="s">
        <v>143</v>
      </c>
      <c r="Q1939" s="13" t="s">
        <v>125</v>
      </c>
      <c r="R1939" s="13"/>
      <c r="S1939" s="13" t="s">
        <v>126</v>
      </c>
      <c r="T1939" s="102" t="s">
        <v>125</v>
      </c>
      <c r="U1939" s="102" t="b">
        <v>0</v>
      </c>
      <c r="V1939" s="102" t="b">
        <v>0</v>
      </c>
      <c r="W1939" s="103"/>
      <c r="X1939" s="16"/>
      <c r="Y1939" s="24">
        <v>43494</v>
      </c>
      <c r="Z1939" s="17"/>
      <c r="AA1939" s="51"/>
      <c r="AB1939" s="101"/>
      <c r="AC1939" t="str">
        <f t="shared" si="151"/>
        <v>NO</v>
      </c>
      <c r="AD1939" t="str">
        <f t="shared" si="152"/>
        <v>Material</v>
      </c>
      <c r="AE1939" t="str">
        <f t="shared" si="153"/>
        <v/>
      </c>
      <c r="AF1939" t="str">
        <f t="shared" si="154"/>
        <v>Material</v>
      </c>
    </row>
    <row r="1940" spans="1:32" x14ac:dyDescent="0.25">
      <c r="A1940" s="13" t="str">
        <f t="shared" si="150"/>
        <v>78812-4</v>
      </c>
      <c r="B1940" s="50">
        <v>78812</v>
      </c>
      <c r="C1940" s="51" t="s">
        <v>3450</v>
      </c>
      <c r="D1940" s="50">
        <v>4</v>
      </c>
      <c r="E1940" s="55">
        <v>1</v>
      </c>
      <c r="F1940" s="53" t="s">
        <v>18</v>
      </c>
      <c r="G1940" s="53">
        <v>43502</v>
      </c>
      <c r="H1940" s="52">
        <v>1</v>
      </c>
      <c r="I1940" s="52">
        <v>12</v>
      </c>
      <c r="J1940" s="51" t="s">
        <v>37</v>
      </c>
      <c r="K1940" s="51"/>
      <c r="L1940" s="51" t="b">
        <v>0</v>
      </c>
      <c r="M1940" s="13"/>
      <c r="N1940" s="13" t="s">
        <v>126</v>
      </c>
      <c r="O1940" s="13" t="s">
        <v>143</v>
      </c>
      <c r="P1940" s="13" t="s">
        <v>143</v>
      </c>
      <c r="Q1940" s="13" t="s">
        <v>143</v>
      </c>
      <c r="R1940" s="13"/>
      <c r="S1940" s="13" t="s">
        <v>126</v>
      </c>
      <c r="T1940" s="102" t="s">
        <v>126</v>
      </c>
      <c r="U1940" s="102" t="b">
        <v>1</v>
      </c>
      <c r="V1940" s="102" t="b">
        <v>0</v>
      </c>
      <c r="W1940" s="103">
        <v>43497.459490740737</v>
      </c>
      <c r="X1940" s="16">
        <v>43</v>
      </c>
      <c r="Y1940" s="24">
        <v>43501</v>
      </c>
      <c r="Z1940" s="17" t="s">
        <v>284</v>
      </c>
      <c r="AA1940" s="51"/>
      <c r="AB1940" s="101"/>
      <c r="AC1940" t="str">
        <f t="shared" si="151"/>
        <v>NO</v>
      </c>
      <c r="AD1940" t="str">
        <f t="shared" si="152"/>
        <v/>
      </c>
      <c r="AE1940" t="str">
        <f t="shared" si="153"/>
        <v/>
      </c>
      <c r="AF1940" t="str">
        <f t="shared" si="154"/>
        <v/>
      </c>
    </row>
    <row r="1941" spans="1:32" x14ac:dyDescent="0.25">
      <c r="A1941" s="13" t="str">
        <f t="shared" si="150"/>
        <v>78812-5</v>
      </c>
      <c r="B1941" s="50">
        <v>78812</v>
      </c>
      <c r="C1941" s="51" t="s">
        <v>3450</v>
      </c>
      <c r="D1941" s="50">
        <v>5</v>
      </c>
      <c r="E1941" s="55">
        <v>1</v>
      </c>
      <c r="F1941" s="53" t="s">
        <v>18</v>
      </c>
      <c r="G1941" s="53">
        <v>43502</v>
      </c>
      <c r="H1941" s="52">
        <v>1</v>
      </c>
      <c r="I1941" s="52">
        <v>12</v>
      </c>
      <c r="J1941" s="51" t="s">
        <v>37</v>
      </c>
      <c r="K1941" s="51" t="s">
        <v>171</v>
      </c>
      <c r="L1941" s="51" t="b">
        <v>0</v>
      </c>
      <c r="M1941" s="13"/>
      <c r="N1941" s="13" t="s">
        <v>126</v>
      </c>
      <c r="O1941" s="13" t="s">
        <v>143</v>
      </c>
      <c r="P1941" s="13" t="s">
        <v>143</v>
      </c>
      <c r="Q1941" s="13" t="s">
        <v>143</v>
      </c>
      <c r="R1941" s="13"/>
      <c r="S1941" s="13" t="s">
        <v>126</v>
      </c>
      <c r="T1941" s="102" t="s">
        <v>126</v>
      </c>
      <c r="U1941" s="102" t="b">
        <v>1</v>
      </c>
      <c r="V1941" s="102" t="b">
        <v>0</v>
      </c>
      <c r="W1941" s="103">
        <v>43497.459513888891</v>
      </c>
      <c r="X1941" s="16">
        <v>43</v>
      </c>
      <c r="Y1941" s="24">
        <v>43501</v>
      </c>
      <c r="Z1941" s="17" t="s">
        <v>284</v>
      </c>
      <c r="AA1941" s="51"/>
      <c r="AB1941" s="101"/>
      <c r="AC1941" t="str">
        <f t="shared" si="151"/>
        <v>NO</v>
      </c>
      <c r="AD1941" t="str">
        <f t="shared" si="152"/>
        <v/>
      </c>
      <c r="AE1941" t="str">
        <f t="shared" si="153"/>
        <v/>
      </c>
      <c r="AF1941" t="str">
        <f t="shared" si="154"/>
        <v/>
      </c>
    </row>
    <row r="1942" spans="1:32" x14ac:dyDescent="0.25">
      <c r="A1942" s="13" t="str">
        <f t="shared" si="150"/>
        <v>78812-6</v>
      </c>
      <c r="B1942" s="50">
        <v>78812</v>
      </c>
      <c r="C1942" s="51" t="s">
        <v>3450</v>
      </c>
      <c r="D1942" s="50">
        <v>6</v>
      </c>
      <c r="E1942" s="55">
        <v>1</v>
      </c>
      <c r="F1942" s="53" t="s">
        <v>18</v>
      </c>
      <c r="G1942" s="53">
        <v>43502</v>
      </c>
      <c r="H1942" s="52">
        <v>1</v>
      </c>
      <c r="I1942" s="52">
        <v>12</v>
      </c>
      <c r="J1942" s="51" t="s">
        <v>37</v>
      </c>
      <c r="K1942" s="51" t="s">
        <v>171</v>
      </c>
      <c r="L1942" s="51" t="b">
        <v>0</v>
      </c>
      <c r="M1942" s="13"/>
      <c r="N1942" s="13" t="s">
        <v>126</v>
      </c>
      <c r="O1942" s="13" t="s">
        <v>143</v>
      </c>
      <c r="P1942" s="13" t="s">
        <v>143</v>
      </c>
      <c r="Q1942" s="13" t="s">
        <v>143</v>
      </c>
      <c r="R1942" s="13"/>
      <c r="S1942" s="13" t="s">
        <v>126</v>
      </c>
      <c r="T1942" s="102" t="s">
        <v>126</v>
      </c>
      <c r="U1942" s="102" t="b">
        <v>1</v>
      </c>
      <c r="V1942" s="102" t="b">
        <v>0</v>
      </c>
      <c r="W1942" s="103">
        <v>43497.45952546296</v>
      </c>
      <c r="X1942" s="16">
        <v>43</v>
      </c>
      <c r="Y1942" s="24">
        <v>43501</v>
      </c>
      <c r="Z1942" s="17" t="s">
        <v>284</v>
      </c>
      <c r="AA1942" s="51"/>
      <c r="AB1942" s="101"/>
      <c r="AC1942" t="str">
        <f t="shared" si="151"/>
        <v>NO</v>
      </c>
      <c r="AD1942" t="str">
        <f t="shared" si="152"/>
        <v/>
      </c>
      <c r="AE1942" t="str">
        <f t="shared" si="153"/>
        <v/>
      </c>
      <c r="AF1942" t="str">
        <f t="shared" si="154"/>
        <v/>
      </c>
    </row>
    <row r="1943" spans="1:32" x14ac:dyDescent="0.25">
      <c r="A1943" s="13" t="str">
        <f t="shared" si="150"/>
        <v>78812-7</v>
      </c>
      <c r="B1943" s="50">
        <v>78812</v>
      </c>
      <c r="C1943" s="51" t="s">
        <v>3451</v>
      </c>
      <c r="D1943" s="50">
        <v>7</v>
      </c>
      <c r="E1943" s="55">
        <v>1</v>
      </c>
      <c r="F1943" s="53" t="s">
        <v>18</v>
      </c>
      <c r="G1943" s="53">
        <v>43502</v>
      </c>
      <c r="H1943" s="52">
        <v>1</v>
      </c>
      <c r="I1943" s="52">
        <v>12</v>
      </c>
      <c r="J1943" s="51" t="s">
        <v>37</v>
      </c>
      <c r="K1943" s="51" t="s">
        <v>156</v>
      </c>
      <c r="L1943" s="51" t="b">
        <v>1</v>
      </c>
      <c r="M1943" s="13"/>
      <c r="N1943" s="13" t="s">
        <v>126</v>
      </c>
      <c r="O1943" s="13" t="s">
        <v>143</v>
      </c>
      <c r="P1943" s="13" t="s">
        <v>143</v>
      </c>
      <c r="Q1943" s="13" t="s">
        <v>143</v>
      </c>
      <c r="R1943" s="13"/>
      <c r="S1943" s="13" t="s">
        <v>126</v>
      </c>
      <c r="T1943" s="102" t="s">
        <v>126</v>
      </c>
      <c r="U1943" s="102" t="b">
        <v>1</v>
      </c>
      <c r="V1943" s="102" t="b">
        <v>0</v>
      </c>
      <c r="W1943" s="103">
        <v>43497.459548611114</v>
      </c>
      <c r="X1943" s="16">
        <v>43</v>
      </c>
      <c r="Y1943" s="24">
        <v>43501</v>
      </c>
      <c r="Z1943" s="17" t="s">
        <v>284</v>
      </c>
      <c r="AA1943" s="51"/>
      <c r="AB1943" s="101"/>
      <c r="AC1943" t="str">
        <f t="shared" si="151"/>
        <v>NO</v>
      </c>
      <c r="AD1943" t="str">
        <f t="shared" si="152"/>
        <v/>
      </c>
      <c r="AE1943" t="str">
        <f t="shared" si="153"/>
        <v/>
      </c>
      <c r="AF1943" t="str">
        <f t="shared" si="154"/>
        <v/>
      </c>
    </row>
    <row r="1944" spans="1:32" x14ac:dyDescent="0.25">
      <c r="A1944" s="13" t="str">
        <f t="shared" si="150"/>
        <v>78819-1</v>
      </c>
      <c r="B1944" s="50">
        <v>78819</v>
      </c>
      <c r="C1944" s="51" t="s">
        <v>228</v>
      </c>
      <c r="D1944" s="50">
        <v>1</v>
      </c>
      <c r="E1944" s="55">
        <v>1</v>
      </c>
      <c r="F1944" s="53" t="s">
        <v>18</v>
      </c>
      <c r="G1944" s="53">
        <v>43511</v>
      </c>
      <c r="H1944" s="52">
        <v>1</v>
      </c>
      <c r="I1944" s="52">
        <v>12</v>
      </c>
      <c r="J1944" s="51" t="s">
        <v>20</v>
      </c>
      <c r="K1944" s="51"/>
      <c r="L1944" s="51" t="b">
        <v>0</v>
      </c>
      <c r="M1944" s="13"/>
      <c r="N1944" s="13"/>
      <c r="O1944" s="13"/>
      <c r="P1944" s="13"/>
      <c r="Q1944" s="13"/>
      <c r="R1944" s="13"/>
      <c r="S1944" s="13"/>
      <c r="T1944" s="102" t="s">
        <v>130</v>
      </c>
      <c r="U1944" s="102" t="b">
        <v>0</v>
      </c>
      <c r="V1944" s="102" t="b">
        <v>0</v>
      </c>
      <c r="W1944" s="103"/>
      <c r="X1944" s="16"/>
      <c r="Y1944" s="24"/>
      <c r="Z1944" s="17"/>
      <c r="AA1944" s="51"/>
      <c r="AB1944" s="101"/>
      <c r="AC1944" t="str">
        <f t="shared" si="151"/>
        <v>NO</v>
      </c>
      <c r="AD1944" t="str">
        <f t="shared" si="152"/>
        <v>Material</v>
      </c>
      <c r="AE1944" t="str">
        <f t="shared" si="153"/>
        <v>+Cartridge</v>
      </c>
      <c r="AF1944" t="str">
        <f t="shared" si="154"/>
        <v>Material+Cartridge</v>
      </c>
    </row>
    <row r="1945" spans="1:32" x14ac:dyDescent="0.25">
      <c r="A1945" s="13" t="str">
        <f t="shared" si="150"/>
        <v>78820-1</v>
      </c>
      <c r="B1945" s="50">
        <v>78820</v>
      </c>
      <c r="C1945" s="51" t="s">
        <v>175</v>
      </c>
      <c r="D1945" s="50">
        <v>1</v>
      </c>
      <c r="E1945" s="55">
        <v>1</v>
      </c>
      <c r="F1945" s="53" t="s">
        <v>18</v>
      </c>
      <c r="G1945" s="53">
        <v>43503</v>
      </c>
      <c r="H1945" s="52">
        <v>1</v>
      </c>
      <c r="I1945" s="52">
        <v>10</v>
      </c>
      <c r="J1945" s="51" t="s">
        <v>20</v>
      </c>
      <c r="K1945" s="51" t="s">
        <v>208</v>
      </c>
      <c r="L1945" s="51" t="b">
        <v>0</v>
      </c>
      <c r="M1945" s="13"/>
      <c r="N1945" s="13"/>
      <c r="O1945" s="13"/>
      <c r="P1945" s="13"/>
      <c r="Q1945" s="13" t="s">
        <v>125</v>
      </c>
      <c r="R1945" s="13" t="s">
        <v>126</v>
      </c>
      <c r="S1945" s="13" t="s">
        <v>126</v>
      </c>
      <c r="T1945" s="102" t="s">
        <v>125</v>
      </c>
      <c r="U1945" s="102" t="b">
        <v>0</v>
      </c>
      <c r="V1945" s="102" t="b">
        <v>0</v>
      </c>
      <c r="W1945" s="103"/>
      <c r="X1945" s="16"/>
      <c r="Y1945" s="24">
        <v>43495</v>
      </c>
      <c r="Z1945" s="17"/>
      <c r="AA1945" s="51"/>
      <c r="AB1945" s="101"/>
      <c r="AC1945" t="str">
        <f t="shared" si="151"/>
        <v>NO</v>
      </c>
      <c r="AD1945" t="str">
        <f t="shared" si="152"/>
        <v>Material</v>
      </c>
      <c r="AE1945" t="str">
        <f t="shared" si="153"/>
        <v/>
      </c>
      <c r="AF1945" t="str">
        <f t="shared" si="154"/>
        <v>Material</v>
      </c>
    </row>
    <row r="1946" spans="1:32" x14ac:dyDescent="0.25">
      <c r="A1946" s="13" t="str">
        <f t="shared" si="150"/>
        <v>78820-2</v>
      </c>
      <c r="B1946" s="50">
        <v>78820</v>
      </c>
      <c r="C1946" s="51" t="s">
        <v>3259</v>
      </c>
      <c r="D1946" s="50">
        <v>2</v>
      </c>
      <c r="E1946" s="55">
        <v>1</v>
      </c>
      <c r="F1946" s="53" t="s">
        <v>18</v>
      </c>
      <c r="G1946" s="53">
        <v>43503</v>
      </c>
      <c r="H1946" s="52">
        <v>1</v>
      </c>
      <c r="I1946" s="52">
        <v>4</v>
      </c>
      <c r="J1946" s="51" t="s">
        <v>31</v>
      </c>
      <c r="K1946" s="51"/>
      <c r="L1946" s="51" t="b">
        <v>0</v>
      </c>
      <c r="M1946" s="13" t="s">
        <v>126</v>
      </c>
      <c r="N1946" s="13" t="s">
        <v>126</v>
      </c>
      <c r="O1946" s="13" t="s">
        <v>143</v>
      </c>
      <c r="P1946" s="13" t="s">
        <v>143</v>
      </c>
      <c r="Q1946" s="13" t="s">
        <v>143</v>
      </c>
      <c r="R1946" s="13" t="s">
        <v>126</v>
      </c>
      <c r="S1946" s="13" t="s">
        <v>126</v>
      </c>
      <c r="T1946" s="102" t="s">
        <v>126</v>
      </c>
      <c r="U1946" s="102" t="b">
        <v>1</v>
      </c>
      <c r="V1946" s="102" t="b">
        <v>0</v>
      </c>
      <c r="W1946" s="103"/>
      <c r="X1946" s="16">
        <v>20</v>
      </c>
      <c r="Y1946" s="24">
        <v>43495</v>
      </c>
      <c r="Z1946" s="17" t="s">
        <v>296</v>
      </c>
      <c r="AA1946" s="51"/>
      <c r="AB1946" s="101"/>
      <c r="AC1946" t="str">
        <f t="shared" si="151"/>
        <v>NO</v>
      </c>
      <c r="AD1946" t="str">
        <f t="shared" si="152"/>
        <v/>
      </c>
      <c r="AE1946" t="str">
        <f t="shared" si="153"/>
        <v/>
      </c>
      <c r="AF1946" t="str">
        <f t="shared" si="154"/>
        <v/>
      </c>
    </row>
    <row r="1947" spans="1:32" x14ac:dyDescent="0.25">
      <c r="A1947" s="13" t="str">
        <f t="shared" si="150"/>
        <v>78820-3</v>
      </c>
      <c r="B1947" s="50">
        <v>78820</v>
      </c>
      <c r="C1947" s="51" t="s">
        <v>3014</v>
      </c>
      <c r="D1947" s="50">
        <v>3</v>
      </c>
      <c r="E1947" s="55">
        <v>1</v>
      </c>
      <c r="F1947" s="53" t="s">
        <v>18</v>
      </c>
      <c r="G1947" s="53">
        <v>43503</v>
      </c>
      <c r="H1947" s="52">
        <v>1</v>
      </c>
      <c r="I1947" s="52">
        <v>4</v>
      </c>
      <c r="J1947" s="51" t="s">
        <v>31</v>
      </c>
      <c r="K1947" s="51"/>
      <c r="L1947" s="51" t="b">
        <v>0</v>
      </c>
      <c r="M1947" s="13" t="s">
        <v>126</v>
      </c>
      <c r="N1947" s="13" t="s">
        <v>126</v>
      </c>
      <c r="O1947" s="13" t="s">
        <v>143</v>
      </c>
      <c r="P1947" s="13" t="s">
        <v>143</v>
      </c>
      <c r="Q1947" s="13" t="s">
        <v>143</v>
      </c>
      <c r="R1947" s="13" t="s">
        <v>126</v>
      </c>
      <c r="S1947" s="13" t="s">
        <v>126</v>
      </c>
      <c r="T1947" s="102" t="s">
        <v>126</v>
      </c>
      <c r="U1947" s="102" t="b">
        <v>1</v>
      </c>
      <c r="V1947" s="102" t="b">
        <v>0</v>
      </c>
      <c r="W1947" s="103"/>
      <c r="X1947" s="16">
        <v>20</v>
      </c>
      <c r="Y1947" s="24">
        <v>43495</v>
      </c>
      <c r="Z1947" s="17" t="s">
        <v>296</v>
      </c>
      <c r="AA1947" s="51"/>
      <c r="AB1947" s="101"/>
      <c r="AC1947" t="str">
        <f t="shared" si="151"/>
        <v>NO</v>
      </c>
      <c r="AD1947" t="str">
        <f t="shared" si="152"/>
        <v/>
      </c>
      <c r="AE1947" t="str">
        <f t="shared" si="153"/>
        <v/>
      </c>
      <c r="AF1947" t="str">
        <f t="shared" si="154"/>
        <v/>
      </c>
    </row>
    <row r="1948" spans="1:32" x14ac:dyDescent="0.25">
      <c r="A1948" s="13" t="str">
        <f t="shared" si="150"/>
        <v>78820-4</v>
      </c>
      <c r="B1948" s="50">
        <v>78820</v>
      </c>
      <c r="C1948" s="51" t="s">
        <v>3259</v>
      </c>
      <c r="D1948" s="50">
        <v>4</v>
      </c>
      <c r="E1948" s="55">
        <v>1</v>
      </c>
      <c r="F1948" s="53" t="s">
        <v>18</v>
      </c>
      <c r="G1948" s="53">
        <v>43503</v>
      </c>
      <c r="H1948" s="52">
        <v>1</v>
      </c>
      <c r="I1948" s="52">
        <v>4</v>
      </c>
      <c r="J1948" s="51" t="s">
        <v>31</v>
      </c>
      <c r="K1948" s="51"/>
      <c r="L1948" s="51" t="b">
        <v>0</v>
      </c>
      <c r="M1948" s="13" t="s">
        <v>126</v>
      </c>
      <c r="N1948" s="13" t="s">
        <v>126</v>
      </c>
      <c r="O1948" s="13" t="s">
        <v>143</v>
      </c>
      <c r="P1948" s="13" t="s">
        <v>143</v>
      </c>
      <c r="Q1948" s="13" t="s">
        <v>143</v>
      </c>
      <c r="R1948" s="13" t="s">
        <v>126</v>
      </c>
      <c r="S1948" s="13" t="s">
        <v>126</v>
      </c>
      <c r="T1948" s="102" t="s">
        <v>126</v>
      </c>
      <c r="U1948" s="102" t="b">
        <v>1</v>
      </c>
      <c r="V1948" s="102" t="b">
        <v>0</v>
      </c>
      <c r="W1948" s="103"/>
      <c r="X1948" s="16">
        <v>20</v>
      </c>
      <c r="Y1948" s="24">
        <v>43495</v>
      </c>
      <c r="Z1948" s="17" t="s">
        <v>296</v>
      </c>
      <c r="AA1948" s="51"/>
      <c r="AB1948" s="101"/>
      <c r="AC1948" t="str">
        <f t="shared" si="151"/>
        <v>NO</v>
      </c>
      <c r="AD1948" t="str">
        <f t="shared" si="152"/>
        <v/>
      </c>
      <c r="AE1948" t="str">
        <f t="shared" si="153"/>
        <v/>
      </c>
      <c r="AF1948" t="str">
        <f t="shared" si="154"/>
        <v/>
      </c>
    </row>
    <row r="1949" spans="1:32" x14ac:dyDescent="0.25">
      <c r="A1949" s="13" t="str">
        <f t="shared" si="150"/>
        <v>78820-5</v>
      </c>
      <c r="B1949" s="50">
        <v>78820</v>
      </c>
      <c r="C1949" s="51" t="s">
        <v>3014</v>
      </c>
      <c r="D1949" s="50">
        <v>5</v>
      </c>
      <c r="E1949" s="55">
        <v>1</v>
      </c>
      <c r="F1949" s="53" t="s">
        <v>18</v>
      </c>
      <c r="G1949" s="53">
        <v>43503</v>
      </c>
      <c r="H1949" s="52">
        <v>1</v>
      </c>
      <c r="I1949" s="52">
        <v>4</v>
      </c>
      <c r="J1949" s="51" t="s">
        <v>31</v>
      </c>
      <c r="K1949" s="51"/>
      <c r="L1949" s="51" t="b">
        <v>0</v>
      </c>
      <c r="M1949" s="13" t="s">
        <v>126</v>
      </c>
      <c r="N1949" s="13" t="s">
        <v>126</v>
      </c>
      <c r="O1949" s="13" t="s">
        <v>143</v>
      </c>
      <c r="P1949" s="13" t="s">
        <v>143</v>
      </c>
      <c r="Q1949" s="13" t="s">
        <v>143</v>
      </c>
      <c r="R1949" s="13" t="s">
        <v>126</v>
      </c>
      <c r="S1949" s="13" t="s">
        <v>126</v>
      </c>
      <c r="T1949" s="102" t="s">
        <v>126</v>
      </c>
      <c r="U1949" s="102" t="b">
        <v>1</v>
      </c>
      <c r="V1949" s="102" t="b">
        <v>0</v>
      </c>
      <c r="W1949" s="103"/>
      <c r="X1949" s="16">
        <v>20</v>
      </c>
      <c r="Y1949" s="24">
        <v>43495</v>
      </c>
      <c r="Z1949" s="17" t="s">
        <v>296</v>
      </c>
      <c r="AA1949" s="51"/>
      <c r="AB1949" s="101"/>
      <c r="AC1949" t="str">
        <f t="shared" si="151"/>
        <v>NO</v>
      </c>
      <c r="AD1949" t="str">
        <f t="shared" si="152"/>
        <v/>
      </c>
      <c r="AE1949" t="str">
        <f t="shared" si="153"/>
        <v/>
      </c>
      <c r="AF1949" t="str">
        <f t="shared" si="154"/>
        <v/>
      </c>
    </row>
    <row r="1950" spans="1:32" x14ac:dyDescent="0.25">
      <c r="A1950" s="13" t="str">
        <f t="shared" si="150"/>
        <v>78822-1</v>
      </c>
      <c r="B1950" s="50">
        <v>78822</v>
      </c>
      <c r="C1950" s="51" t="s">
        <v>155</v>
      </c>
      <c r="D1950" s="50">
        <v>1</v>
      </c>
      <c r="E1950" s="55">
        <v>1</v>
      </c>
      <c r="F1950" s="53" t="s">
        <v>18</v>
      </c>
      <c r="G1950" s="53">
        <v>43504</v>
      </c>
      <c r="H1950" s="52">
        <v>1</v>
      </c>
      <c r="I1950" s="52">
        <v>12</v>
      </c>
      <c r="J1950" s="51" t="s">
        <v>31</v>
      </c>
      <c r="K1950" s="51"/>
      <c r="L1950" s="51" t="b">
        <v>0</v>
      </c>
      <c r="M1950" s="13" t="s">
        <v>126</v>
      </c>
      <c r="N1950" s="13" t="s">
        <v>126</v>
      </c>
      <c r="O1950" s="13" t="s">
        <v>143</v>
      </c>
      <c r="P1950" s="13" t="s">
        <v>143</v>
      </c>
      <c r="Q1950" s="13" t="s">
        <v>126</v>
      </c>
      <c r="R1950" s="13"/>
      <c r="S1950" s="13" t="s">
        <v>126</v>
      </c>
      <c r="T1950" s="102" t="s">
        <v>125</v>
      </c>
      <c r="U1950" s="102" t="b">
        <v>1</v>
      </c>
      <c r="V1950" s="102" t="b">
        <v>0</v>
      </c>
      <c r="W1950" s="103">
        <v>43501.436620370368</v>
      </c>
      <c r="X1950" s="16"/>
      <c r="Y1950" s="24">
        <v>43501</v>
      </c>
      <c r="Z1950" s="17" t="s">
        <v>172</v>
      </c>
      <c r="AA1950" s="51"/>
      <c r="AB1950" s="101"/>
      <c r="AC1950" t="str">
        <f t="shared" si="151"/>
        <v>OK</v>
      </c>
      <c r="AD1950" t="str">
        <f t="shared" si="152"/>
        <v/>
      </c>
      <c r="AE1950" t="str">
        <f t="shared" si="153"/>
        <v/>
      </c>
      <c r="AF1950" t="str">
        <f t="shared" si="154"/>
        <v/>
      </c>
    </row>
    <row r="1951" spans="1:32" x14ac:dyDescent="0.25">
      <c r="A1951" s="13" t="str">
        <f t="shared" si="150"/>
        <v>78822-2</v>
      </c>
      <c r="B1951" s="50">
        <v>78822</v>
      </c>
      <c r="C1951" s="51" t="s">
        <v>224</v>
      </c>
      <c r="D1951" s="50">
        <v>2</v>
      </c>
      <c r="E1951" s="55">
        <v>1</v>
      </c>
      <c r="F1951" s="53" t="s">
        <v>18</v>
      </c>
      <c r="G1951" s="53">
        <v>43504</v>
      </c>
      <c r="H1951" s="52">
        <v>1</v>
      </c>
      <c r="I1951" s="52">
        <v>12</v>
      </c>
      <c r="J1951" s="51" t="s">
        <v>31</v>
      </c>
      <c r="K1951" s="51"/>
      <c r="L1951" s="51" t="b">
        <v>0</v>
      </c>
      <c r="M1951" s="13" t="s">
        <v>126</v>
      </c>
      <c r="N1951" s="13" t="s">
        <v>126</v>
      </c>
      <c r="O1951" s="13" t="s">
        <v>143</v>
      </c>
      <c r="P1951" s="13" t="s">
        <v>143</v>
      </c>
      <c r="Q1951" s="13" t="s">
        <v>126</v>
      </c>
      <c r="R1951" s="13"/>
      <c r="S1951" s="13" t="s">
        <v>126</v>
      </c>
      <c r="T1951" s="102" t="s">
        <v>125</v>
      </c>
      <c r="U1951" s="102" t="b">
        <v>1</v>
      </c>
      <c r="V1951" s="102" t="b">
        <v>0</v>
      </c>
      <c r="W1951" s="103">
        <v>43501.436631944445</v>
      </c>
      <c r="X1951" s="16"/>
      <c r="Y1951" s="24">
        <v>43501</v>
      </c>
      <c r="Z1951" s="17" t="s">
        <v>172</v>
      </c>
      <c r="AA1951" s="51"/>
      <c r="AB1951" s="101"/>
      <c r="AC1951" t="str">
        <f t="shared" si="151"/>
        <v>OK</v>
      </c>
      <c r="AD1951" t="str">
        <f t="shared" si="152"/>
        <v/>
      </c>
      <c r="AE1951" t="str">
        <f t="shared" si="153"/>
        <v/>
      </c>
      <c r="AF1951" t="str">
        <f t="shared" si="154"/>
        <v/>
      </c>
    </row>
    <row r="1952" spans="1:32" x14ac:dyDescent="0.25">
      <c r="A1952" s="13" t="str">
        <f t="shared" si="150"/>
        <v>78822-3</v>
      </c>
      <c r="B1952" s="50">
        <v>78822</v>
      </c>
      <c r="C1952" s="51" t="s">
        <v>265</v>
      </c>
      <c r="D1952" s="50">
        <v>3</v>
      </c>
      <c r="E1952" s="55">
        <v>1</v>
      </c>
      <c r="F1952" s="53" t="s">
        <v>18</v>
      </c>
      <c r="G1952" s="53">
        <v>43504</v>
      </c>
      <c r="H1952" s="52">
        <v>1</v>
      </c>
      <c r="I1952" s="52">
        <v>12</v>
      </c>
      <c r="J1952" s="51" t="s">
        <v>31</v>
      </c>
      <c r="K1952" s="51"/>
      <c r="L1952" s="51" t="b">
        <v>0</v>
      </c>
      <c r="M1952" s="13" t="s">
        <v>126</v>
      </c>
      <c r="N1952" s="13" t="s">
        <v>126</v>
      </c>
      <c r="O1952" s="13" t="s">
        <v>143</v>
      </c>
      <c r="P1952" s="13" t="s">
        <v>143</v>
      </c>
      <c r="Q1952" s="13" t="s">
        <v>125</v>
      </c>
      <c r="R1952" s="13"/>
      <c r="S1952" s="13" t="s">
        <v>126</v>
      </c>
      <c r="T1952" s="102" t="s">
        <v>125</v>
      </c>
      <c r="U1952" s="102" t="b">
        <v>1</v>
      </c>
      <c r="V1952" s="102" t="b">
        <v>0</v>
      </c>
      <c r="W1952" s="103">
        <v>43501.436608796299</v>
      </c>
      <c r="X1952" s="16"/>
      <c r="Y1952" s="24">
        <v>43496</v>
      </c>
      <c r="Z1952" s="17" t="s">
        <v>172</v>
      </c>
      <c r="AA1952" s="51"/>
      <c r="AB1952" s="101"/>
      <c r="AC1952" t="str">
        <f t="shared" si="151"/>
        <v>OK</v>
      </c>
      <c r="AD1952" t="str">
        <f t="shared" si="152"/>
        <v/>
      </c>
      <c r="AE1952" t="str">
        <f t="shared" si="153"/>
        <v/>
      </c>
      <c r="AF1952" t="str">
        <f t="shared" si="154"/>
        <v/>
      </c>
    </row>
    <row r="1953" spans="1:32" x14ac:dyDescent="0.25">
      <c r="A1953" s="13" t="str">
        <f t="shared" si="150"/>
        <v>78822-4</v>
      </c>
      <c r="B1953" s="50">
        <v>78822</v>
      </c>
      <c r="C1953" s="51" t="s">
        <v>265</v>
      </c>
      <c r="D1953" s="50">
        <v>4</v>
      </c>
      <c r="E1953" s="55">
        <v>1</v>
      </c>
      <c r="F1953" s="53" t="s">
        <v>18</v>
      </c>
      <c r="G1953" s="53">
        <v>43504</v>
      </c>
      <c r="H1953" s="52">
        <v>1</v>
      </c>
      <c r="I1953" s="52">
        <v>12</v>
      </c>
      <c r="J1953" s="51" t="s">
        <v>31</v>
      </c>
      <c r="K1953" s="51"/>
      <c r="L1953" s="51" t="b">
        <v>0</v>
      </c>
      <c r="M1953" s="13" t="s">
        <v>126</v>
      </c>
      <c r="N1953" s="13" t="s">
        <v>126</v>
      </c>
      <c r="O1953" s="13" t="s">
        <v>143</v>
      </c>
      <c r="P1953" s="13" t="s">
        <v>143</v>
      </c>
      <c r="Q1953" s="13" t="s">
        <v>125</v>
      </c>
      <c r="R1953" s="13"/>
      <c r="S1953" s="13" t="s">
        <v>126</v>
      </c>
      <c r="T1953" s="102" t="s">
        <v>125</v>
      </c>
      <c r="U1953" s="102" t="b">
        <v>1</v>
      </c>
      <c r="V1953" s="102" t="b">
        <v>0</v>
      </c>
      <c r="W1953" s="103">
        <v>43501.436597222222</v>
      </c>
      <c r="X1953" s="16"/>
      <c r="Y1953" s="24">
        <v>43496</v>
      </c>
      <c r="Z1953" s="17" t="s">
        <v>172</v>
      </c>
      <c r="AA1953" s="51"/>
      <c r="AB1953" s="101"/>
      <c r="AC1953" t="str">
        <f t="shared" si="151"/>
        <v>OK</v>
      </c>
      <c r="AD1953" t="str">
        <f t="shared" si="152"/>
        <v/>
      </c>
      <c r="AE1953" t="str">
        <f t="shared" si="153"/>
        <v/>
      </c>
      <c r="AF1953" t="str">
        <f t="shared" si="154"/>
        <v/>
      </c>
    </row>
    <row r="1954" spans="1:32" x14ac:dyDescent="0.25">
      <c r="A1954" s="13" t="str">
        <f t="shared" si="150"/>
        <v>78825-1</v>
      </c>
      <c r="B1954" s="50">
        <v>78825</v>
      </c>
      <c r="C1954" s="51" t="s">
        <v>167</v>
      </c>
      <c r="D1954" s="50">
        <v>1</v>
      </c>
      <c r="E1954" s="55">
        <v>1</v>
      </c>
      <c r="F1954" s="53" t="s">
        <v>19</v>
      </c>
      <c r="G1954" s="53">
        <v>43508</v>
      </c>
      <c r="H1954" s="52">
        <v>1</v>
      </c>
      <c r="I1954" s="52">
        <v>15</v>
      </c>
      <c r="J1954" s="51" t="s">
        <v>31</v>
      </c>
      <c r="K1954" s="51"/>
      <c r="L1954" s="51" t="b">
        <v>0</v>
      </c>
      <c r="M1954" s="13"/>
      <c r="N1954" s="13" t="s">
        <v>126</v>
      </c>
      <c r="O1954" s="13"/>
      <c r="P1954" s="13"/>
      <c r="Q1954" s="13"/>
      <c r="R1954" s="13"/>
      <c r="S1954" s="13" t="s">
        <v>126</v>
      </c>
      <c r="T1954" s="102" t="s">
        <v>130</v>
      </c>
      <c r="U1954" s="102" t="b">
        <v>0</v>
      </c>
      <c r="V1954" s="102" t="b">
        <v>0</v>
      </c>
      <c r="W1954" s="103"/>
      <c r="X1954" s="16"/>
      <c r="Y1954" s="24"/>
      <c r="Z1954" s="17"/>
      <c r="AA1954" s="51"/>
      <c r="AB1954" s="101"/>
      <c r="AC1954" t="str">
        <f t="shared" si="151"/>
        <v>NO</v>
      </c>
      <c r="AD1954" t="str">
        <f t="shared" si="152"/>
        <v/>
      </c>
      <c r="AE1954" t="str">
        <f t="shared" si="153"/>
        <v>+Cartridge</v>
      </c>
      <c r="AF1954" t="str">
        <f t="shared" si="154"/>
        <v>+Cartridge</v>
      </c>
    </row>
    <row r="1955" spans="1:32" x14ac:dyDescent="0.25">
      <c r="A1955" s="13" t="str">
        <f t="shared" si="150"/>
        <v>78825-2</v>
      </c>
      <c r="B1955" s="50">
        <v>78825</v>
      </c>
      <c r="C1955" s="51" t="s">
        <v>167</v>
      </c>
      <c r="D1955" s="50">
        <v>2</v>
      </c>
      <c r="E1955" s="55">
        <v>1</v>
      </c>
      <c r="F1955" s="53" t="s">
        <v>19</v>
      </c>
      <c r="G1955" s="53">
        <v>43508</v>
      </c>
      <c r="H1955" s="52">
        <v>1</v>
      </c>
      <c r="I1955" s="52">
        <v>15</v>
      </c>
      <c r="J1955" s="51" t="s">
        <v>31</v>
      </c>
      <c r="K1955" s="51"/>
      <c r="L1955" s="51" t="b">
        <v>0</v>
      </c>
      <c r="M1955" s="13"/>
      <c r="N1955" s="13" t="s">
        <v>126</v>
      </c>
      <c r="O1955" s="13"/>
      <c r="P1955" s="13"/>
      <c r="Q1955" s="13"/>
      <c r="R1955" s="13"/>
      <c r="S1955" s="13" t="s">
        <v>126</v>
      </c>
      <c r="T1955" s="102" t="s">
        <v>130</v>
      </c>
      <c r="U1955" s="102" t="b">
        <v>0</v>
      </c>
      <c r="V1955" s="102" t="b">
        <v>0</v>
      </c>
      <c r="W1955" s="103"/>
      <c r="X1955" s="16"/>
      <c r="Y1955" s="24"/>
      <c r="Z1955" s="17"/>
      <c r="AA1955" s="51"/>
      <c r="AB1955" s="101"/>
      <c r="AC1955" t="str">
        <f t="shared" si="151"/>
        <v>NO</v>
      </c>
      <c r="AD1955" t="str">
        <f t="shared" si="152"/>
        <v/>
      </c>
      <c r="AE1955" t="str">
        <f t="shared" si="153"/>
        <v>+Cartridge</v>
      </c>
      <c r="AF1955" t="str">
        <f t="shared" si="154"/>
        <v>+Cartridge</v>
      </c>
    </row>
    <row r="1956" spans="1:32" x14ac:dyDescent="0.25">
      <c r="A1956" s="13" t="str">
        <f t="shared" si="150"/>
        <v>78844-1</v>
      </c>
      <c r="B1956" s="50">
        <v>78844</v>
      </c>
      <c r="C1956" s="51" t="s">
        <v>187</v>
      </c>
      <c r="D1956" s="50">
        <v>1</v>
      </c>
      <c r="E1956" s="55">
        <v>1</v>
      </c>
      <c r="F1956" s="53" t="s">
        <v>18</v>
      </c>
      <c r="G1956" s="53">
        <v>43511</v>
      </c>
      <c r="H1956" s="52">
        <v>1</v>
      </c>
      <c r="I1956" s="52">
        <v>12</v>
      </c>
      <c r="J1956" s="51" t="s">
        <v>20</v>
      </c>
      <c r="K1956" s="51"/>
      <c r="L1956" s="51" t="b">
        <v>0</v>
      </c>
      <c r="M1956" s="13"/>
      <c r="N1956" s="13"/>
      <c r="O1956" s="13"/>
      <c r="P1956" s="13"/>
      <c r="Q1956" s="13"/>
      <c r="R1956" s="13"/>
      <c r="S1956" s="13"/>
      <c r="T1956" s="102" t="s">
        <v>125</v>
      </c>
      <c r="U1956" s="102" t="b">
        <v>0</v>
      </c>
      <c r="V1956" s="102" t="b">
        <v>0</v>
      </c>
      <c r="W1956" s="103"/>
      <c r="X1956" s="16"/>
      <c r="Y1956" s="24"/>
      <c r="Z1956" s="17"/>
      <c r="AA1956" s="51"/>
      <c r="AB1956" s="101"/>
      <c r="AC1956" t="str">
        <f t="shared" si="151"/>
        <v>NO</v>
      </c>
      <c r="AD1956" t="str">
        <f t="shared" si="152"/>
        <v>Material</v>
      </c>
      <c r="AE1956" t="str">
        <f t="shared" si="153"/>
        <v>+Cartridge</v>
      </c>
      <c r="AF1956" t="str">
        <f t="shared" si="154"/>
        <v>Material+Cartridge</v>
      </c>
    </row>
    <row r="1957" spans="1:32" x14ac:dyDescent="0.25">
      <c r="A1957" s="13" t="str">
        <f t="shared" si="150"/>
        <v>78854-1</v>
      </c>
      <c r="B1957" s="50">
        <v>78854</v>
      </c>
      <c r="C1957" s="51" t="s">
        <v>155</v>
      </c>
      <c r="D1957" s="50">
        <v>1</v>
      </c>
      <c r="E1957" s="55">
        <v>1</v>
      </c>
      <c r="F1957" s="53" t="s">
        <v>18</v>
      </c>
      <c r="G1957" s="53">
        <v>43502</v>
      </c>
      <c r="H1957" s="52">
        <v>1</v>
      </c>
      <c r="I1957" s="52">
        <v>12</v>
      </c>
      <c r="J1957" s="51" t="s">
        <v>31</v>
      </c>
      <c r="K1957" s="51"/>
      <c r="L1957" s="51" t="b">
        <v>0</v>
      </c>
      <c r="M1957" s="13" t="s">
        <v>126</v>
      </c>
      <c r="N1957" s="13"/>
      <c r="O1957" s="13"/>
      <c r="P1957" s="13"/>
      <c r="Q1957" s="13" t="s">
        <v>143</v>
      </c>
      <c r="R1957" s="13"/>
      <c r="S1957" s="13" t="s">
        <v>126</v>
      </c>
      <c r="T1957" s="102" t="s">
        <v>125</v>
      </c>
      <c r="U1957" s="102" t="b">
        <v>1</v>
      </c>
      <c r="V1957" s="102" t="b">
        <v>0</v>
      </c>
      <c r="W1957" s="103">
        <v>43497.460150462961</v>
      </c>
      <c r="X1957" s="16">
        <v>33</v>
      </c>
      <c r="Y1957" s="24">
        <v>43496</v>
      </c>
      <c r="Z1957" s="17"/>
      <c r="AA1957" s="51"/>
      <c r="AB1957" s="101"/>
      <c r="AC1957" t="str">
        <f t="shared" si="151"/>
        <v>NO</v>
      </c>
      <c r="AD1957" t="str">
        <f t="shared" si="152"/>
        <v>Material</v>
      </c>
      <c r="AE1957" t="str">
        <f t="shared" si="153"/>
        <v/>
      </c>
      <c r="AF1957" t="str">
        <f t="shared" si="154"/>
        <v>Material</v>
      </c>
    </row>
    <row r="1958" spans="1:32" x14ac:dyDescent="0.25">
      <c r="A1958" s="13" t="str">
        <f t="shared" si="150"/>
        <v>78861-1</v>
      </c>
      <c r="B1958" s="50">
        <v>78861</v>
      </c>
      <c r="C1958" s="51" t="s">
        <v>175</v>
      </c>
      <c r="D1958" s="50">
        <v>1</v>
      </c>
      <c r="E1958" s="55">
        <v>1</v>
      </c>
      <c r="F1958" s="53" t="s">
        <v>18</v>
      </c>
      <c r="G1958" s="53">
        <v>43502</v>
      </c>
      <c r="H1958" s="52">
        <v>1</v>
      </c>
      <c r="I1958" s="52">
        <v>10</v>
      </c>
      <c r="J1958" s="51" t="s">
        <v>37</v>
      </c>
      <c r="K1958" s="51"/>
      <c r="L1958" s="51" t="b">
        <v>0</v>
      </c>
      <c r="M1958" s="13"/>
      <c r="N1958" s="13"/>
      <c r="O1958" s="13"/>
      <c r="P1958" s="13" t="s">
        <v>143</v>
      </c>
      <c r="Q1958" s="13" t="s">
        <v>125</v>
      </c>
      <c r="R1958" s="13"/>
      <c r="S1958" s="13" t="s">
        <v>126</v>
      </c>
      <c r="T1958" s="102" t="s">
        <v>125</v>
      </c>
      <c r="U1958" s="102" t="b">
        <v>0</v>
      </c>
      <c r="V1958" s="102" t="b">
        <v>0</v>
      </c>
      <c r="W1958" s="103"/>
      <c r="X1958" s="16"/>
      <c r="Y1958" s="24">
        <v>43494</v>
      </c>
      <c r="Z1958" s="17"/>
      <c r="AA1958" s="51"/>
      <c r="AB1958" s="101"/>
      <c r="AC1958" t="str">
        <f t="shared" si="151"/>
        <v>NO</v>
      </c>
      <c r="AD1958" t="str">
        <f t="shared" si="152"/>
        <v>Material</v>
      </c>
      <c r="AE1958" t="str">
        <f t="shared" si="153"/>
        <v/>
      </c>
      <c r="AF1958" t="str">
        <f t="shared" si="154"/>
        <v>Material</v>
      </c>
    </row>
    <row r="1959" spans="1:32" x14ac:dyDescent="0.25">
      <c r="A1959" s="13" t="str">
        <f t="shared" ref="A1959:A2022" si="155">_xlfn.CONCAT(B1959,"-",D1959)</f>
        <v>78861-2</v>
      </c>
      <c r="B1959" s="50">
        <v>78861</v>
      </c>
      <c r="C1959" s="51" t="s">
        <v>175</v>
      </c>
      <c r="D1959" s="50">
        <v>2</v>
      </c>
      <c r="E1959" s="55">
        <v>1</v>
      </c>
      <c r="F1959" s="53" t="s">
        <v>18</v>
      </c>
      <c r="G1959" s="53">
        <v>43502</v>
      </c>
      <c r="H1959" s="52">
        <v>1</v>
      </c>
      <c r="I1959" s="52">
        <v>10</v>
      </c>
      <c r="J1959" s="51" t="s">
        <v>37</v>
      </c>
      <c r="K1959" s="51"/>
      <c r="L1959" s="51" t="b">
        <v>0</v>
      </c>
      <c r="M1959" s="13"/>
      <c r="N1959" s="13"/>
      <c r="O1959" s="13"/>
      <c r="P1959" s="13" t="s">
        <v>143</v>
      </c>
      <c r="Q1959" s="13" t="s">
        <v>125</v>
      </c>
      <c r="R1959" s="13"/>
      <c r="S1959" s="13" t="s">
        <v>126</v>
      </c>
      <c r="T1959" s="102" t="s">
        <v>125</v>
      </c>
      <c r="U1959" s="102" t="b">
        <v>0</v>
      </c>
      <c r="V1959" s="102" t="b">
        <v>0</v>
      </c>
      <c r="W1959" s="103"/>
      <c r="X1959" s="16"/>
      <c r="Y1959" s="24">
        <v>43494</v>
      </c>
      <c r="Z1959" s="17"/>
      <c r="AA1959" s="51"/>
      <c r="AB1959" s="101"/>
      <c r="AC1959" t="str">
        <f t="shared" si="151"/>
        <v>NO</v>
      </c>
      <c r="AD1959" t="str">
        <f t="shared" si="152"/>
        <v>Material</v>
      </c>
      <c r="AE1959" t="str">
        <f t="shared" si="153"/>
        <v/>
      </c>
      <c r="AF1959" t="str">
        <f t="shared" si="154"/>
        <v>Material</v>
      </c>
    </row>
    <row r="1960" spans="1:32" x14ac:dyDescent="0.25">
      <c r="A1960" s="13" t="str">
        <f t="shared" si="155"/>
        <v>78864-1</v>
      </c>
      <c r="B1960" s="50">
        <v>78864</v>
      </c>
      <c r="C1960" s="51" t="s">
        <v>273</v>
      </c>
      <c r="D1960" s="50">
        <v>1</v>
      </c>
      <c r="E1960" s="55">
        <v>1</v>
      </c>
      <c r="F1960" s="53" t="s">
        <v>18</v>
      </c>
      <c r="G1960" s="53">
        <v>43500</v>
      </c>
      <c r="H1960" s="52">
        <v>1</v>
      </c>
      <c r="I1960" s="52">
        <v>12</v>
      </c>
      <c r="J1960" s="51" t="s">
        <v>31</v>
      </c>
      <c r="K1960" s="51"/>
      <c r="L1960" s="51" t="b">
        <v>0</v>
      </c>
      <c r="M1960" s="13" t="s">
        <v>126</v>
      </c>
      <c r="N1960" s="13" t="s">
        <v>126</v>
      </c>
      <c r="O1960" s="13" t="s">
        <v>143</v>
      </c>
      <c r="P1960" s="13" t="s">
        <v>143</v>
      </c>
      <c r="Q1960" s="13" t="s">
        <v>125</v>
      </c>
      <c r="R1960" s="13"/>
      <c r="S1960" s="13" t="s">
        <v>126</v>
      </c>
      <c r="T1960" s="102" t="s">
        <v>126</v>
      </c>
      <c r="U1960" s="102" t="b">
        <v>1</v>
      </c>
      <c r="V1960" s="102" t="b">
        <v>0</v>
      </c>
      <c r="W1960" s="103">
        <v>43495.618518518517</v>
      </c>
      <c r="X1960" s="16"/>
      <c r="Y1960" s="24">
        <v>43490</v>
      </c>
      <c r="Z1960" s="17"/>
      <c r="AA1960" s="51"/>
      <c r="AB1960" s="101"/>
      <c r="AC1960" t="str">
        <f t="shared" si="151"/>
        <v>OK</v>
      </c>
      <c r="AD1960" t="str">
        <f t="shared" si="152"/>
        <v/>
      </c>
      <c r="AE1960" t="str">
        <f t="shared" si="153"/>
        <v/>
      </c>
      <c r="AF1960" t="str">
        <f t="shared" si="154"/>
        <v/>
      </c>
    </row>
    <row r="1961" spans="1:32" x14ac:dyDescent="0.25">
      <c r="A1961" s="13" t="str">
        <f t="shared" si="155"/>
        <v>78864-2</v>
      </c>
      <c r="B1961" s="50">
        <v>78864</v>
      </c>
      <c r="C1961" s="51" t="s">
        <v>272</v>
      </c>
      <c r="D1961" s="50">
        <v>2</v>
      </c>
      <c r="E1961" s="55">
        <v>1</v>
      </c>
      <c r="F1961" s="53" t="s">
        <v>18</v>
      </c>
      <c r="G1961" s="53">
        <v>43500</v>
      </c>
      <c r="H1961" s="52">
        <v>1</v>
      </c>
      <c r="I1961" s="52">
        <v>12</v>
      </c>
      <c r="J1961" s="51" t="s">
        <v>31</v>
      </c>
      <c r="K1961" s="51"/>
      <c r="L1961" s="51" t="b">
        <v>0</v>
      </c>
      <c r="M1961" s="13" t="s">
        <v>126</v>
      </c>
      <c r="N1961" s="13" t="s">
        <v>126</v>
      </c>
      <c r="O1961" s="13" t="s">
        <v>143</v>
      </c>
      <c r="P1961" s="13" t="s">
        <v>143</v>
      </c>
      <c r="Q1961" s="13" t="s">
        <v>125</v>
      </c>
      <c r="R1961" s="13"/>
      <c r="S1961" s="13" t="s">
        <v>126</v>
      </c>
      <c r="T1961" s="102" t="s">
        <v>126</v>
      </c>
      <c r="U1961" s="102" t="b">
        <v>1</v>
      </c>
      <c r="V1961" s="102" t="b">
        <v>0</v>
      </c>
      <c r="W1961" s="103">
        <v>43495.618472222224</v>
      </c>
      <c r="X1961" s="16"/>
      <c r="Y1961" s="24">
        <v>43490</v>
      </c>
      <c r="Z1961" s="17"/>
      <c r="AA1961" s="51"/>
      <c r="AB1961" s="101"/>
      <c r="AC1961" t="str">
        <f t="shared" si="151"/>
        <v>OK</v>
      </c>
      <c r="AD1961" t="str">
        <f t="shared" si="152"/>
        <v/>
      </c>
      <c r="AE1961" t="str">
        <f t="shared" si="153"/>
        <v/>
      </c>
      <c r="AF1961" t="str">
        <f t="shared" si="154"/>
        <v/>
      </c>
    </row>
    <row r="1962" spans="1:32" x14ac:dyDescent="0.25">
      <c r="A1962" s="13" t="str">
        <f t="shared" si="155"/>
        <v>78866-1</v>
      </c>
      <c r="B1962" s="50">
        <v>78866</v>
      </c>
      <c r="C1962" s="51" t="s">
        <v>408</v>
      </c>
      <c r="D1962" s="50">
        <v>1</v>
      </c>
      <c r="E1962" s="55">
        <v>1</v>
      </c>
      <c r="F1962" s="53" t="s">
        <v>19</v>
      </c>
      <c r="G1962" s="53">
        <v>43503</v>
      </c>
      <c r="H1962" s="52">
        <v>1</v>
      </c>
      <c r="I1962" s="52">
        <v>12</v>
      </c>
      <c r="J1962" s="51" t="s">
        <v>31</v>
      </c>
      <c r="K1962" s="51"/>
      <c r="L1962" s="51" t="b">
        <v>0</v>
      </c>
      <c r="M1962" s="13" t="s">
        <v>126</v>
      </c>
      <c r="N1962" s="13" t="s">
        <v>126</v>
      </c>
      <c r="O1962" s="13" t="s">
        <v>143</v>
      </c>
      <c r="P1962" s="13" t="s">
        <v>143</v>
      </c>
      <c r="Q1962" s="13"/>
      <c r="R1962" s="13"/>
      <c r="S1962" s="13" t="s">
        <v>126</v>
      </c>
      <c r="T1962" s="102" t="s">
        <v>125</v>
      </c>
      <c r="U1962" s="102" t="b">
        <v>1</v>
      </c>
      <c r="V1962" s="102" t="b">
        <v>0</v>
      </c>
      <c r="W1962" s="103">
        <v>43501.437569444446</v>
      </c>
      <c r="X1962" s="16"/>
      <c r="Y1962" s="24"/>
      <c r="Z1962" s="17"/>
      <c r="AA1962" s="51"/>
      <c r="AB1962" s="101"/>
      <c r="AC1962" t="str">
        <f t="shared" si="151"/>
        <v>NO</v>
      </c>
      <c r="AD1962" t="str">
        <f t="shared" si="152"/>
        <v/>
      </c>
      <c r="AE1962" t="str">
        <f t="shared" si="153"/>
        <v>+Cartridge</v>
      </c>
      <c r="AF1962" t="str">
        <f t="shared" si="154"/>
        <v>+Cartridge</v>
      </c>
    </row>
    <row r="1963" spans="1:32" x14ac:dyDescent="0.25">
      <c r="A1963" s="13" t="str">
        <f t="shared" si="155"/>
        <v>78866-2</v>
      </c>
      <c r="B1963" s="50">
        <v>78866</v>
      </c>
      <c r="C1963" s="51" t="s">
        <v>409</v>
      </c>
      <c r="D1963" s="50">
        <v>2</v>
      </c>
      <c r="E1963" s="55">
        <v>1</v>
      </c>
      <c r="F1963" s="53" t="s">
        <v>19</v>
      </c>
      <c r="G1963" s="53">
        <v>43503</v>
      </c>
      <c r="H1963" s="52">
        <v>1</v>
      </c>
      <c r="I1963" s="52">
        <v>12</v>
      </c>
      <c r="J1963" s="51" t="s">
        <v>31</v>
      </c>
      <c r="K1963" s="51"/>
      <c r="L1963" s="51" t="b">
        <v>0</v>
      </c>
      <c r="M1963" s="13" t="s">
        <v>126</v>
      </c>
      <c r="N1963" s="13" t="s">
        <v>126</v>
      </c>
      <c r="O1963" s="13" t="s">
        <v>143</v>
      </c>
      <c r="P1963" s="13" t="s">
        <v>143</v>
      </c>
      <c r="Q1963" s="13"/>
      <c r="R1963" s="13"/>
      <c r="S1963" s="13" t="s">
        <v>126</v>
      </c>
      <c r="T1963" s="102" t="s">
        <v>125</v>
      </c>
      <c r="U1963" s="102" t="b">
        <v>1</v>
      </c>
      <c r="V1963" s="102" t="b">
        <v>0</v>
      </c>
      <c r="W1963" s="103">
        <v>43501.437557870369</v>
      </c>
      <c r="X1963" s="16"/>
      <c r="Y1963" s="24"/>
      <c r="Z1963" s="17"/>
      <c r="AA1963" s="51"/>
      <c r="AB1963" s="101"/>
      <c r="AC1963" t="str">
        <f t="shared" si="151"/>
        <v>NO</v>
      </c>
      <c r="AD1963" t="str">
        <f t="shared" si="152"/>
        <v/>
      </c>
      <c r="AE1963" t="str">
        <f t="shared" si="153"/>
        <v>+Cartridge</v>
      </c>
      <c r="AF1963" t="str">
        <f t="shared" si="154"/>
        <v>+Cartridge</v>
      </c>
    </row>
    <row r="1964" spans="1:32" x14ac:dyDescent="0.25">
      <c r="A1964" s="13" t="str">
        <f t="shared" si="155"/>
        <v>78875-1</v>
      </c>
      <c r="B1964" s="50">
        <v>78875</v>
      </c>
      <c r="C1964" s="51" t="s">
        <v>250</v>
      </c>
      <c r="D1964" s="50">
        <v>1</v>
      </c>
      <c r="E1964" s="55">
        <v>1</v>
      </c>
      <c r="F1964" s="53" t="s">
        <v>19</v>
      </c>
      <c r="G1964" s="53">
        <v>43507</v>
      </c>
      <c r="H1964" s="52">
        <v>4</v>
      </c>
      <c r="I1964" s="52">
        <v>4</v>
      </c>
      <c r="J1964" s="51" t="s">
        <v>27</v>
      </c>
      <c r="K1964" s="51"/>
      <c r="L1964" s="51" t="b">
        <v>0</v>
      </c>
      <c r="M1964" s="13" t="s">
        <v>126</v>
      </c>
      <c r="N1964" s="13" t="s">
        <v>126</v>
      </c>
      <c r="O1964" s="13"/>
      <c r="P1964" s="13"/>
      <c r="Q1964" s="13"/>
      <c r="R1964" s="13"/>
      <c r="S1964" s="13" t="s">
        <v>126</v>
      </c>
      <c r="T1964" s="102" t="s">
        <v>126</v>
      </c>
      <c r="U1964" s="102" t="b">
        <v>0</v>
      </c>
      <c r="V1964" s="102" t="b">
        <v>0</v>
      </c>
      <c r="W1964" s="103"/>
      <c r="X1964" s="16"/>
      <c r="Y1964" s="24"/>
      <c r="Z1964" s="17"/>
      <c r="AA1964" s="51"/>
      <c r="AB1964" s="101"/>
      <c r="AC1964" t="str">
        <f t="shared" si="151"/>
        <v>NO</v>
      </c>
      <c r="AD1964" t="str">
        <f t="shared" si="152"/>
        <v/>
      </c>
      <c r="AE1964" t="str">
        <f t="shared" si="153"/>
        <v>+Cartridge</v>
      </c>
      <c r="AF1964" t="str">
        <f t="shared" si="154"/>
        <v>+Cartridge</v>
      </c>
    </row>
    <row r="1965" spans="1:32" x14ac:dyDescent="0.25">
      <c r="A1965" s="13" t="str">
        <f t="shared" si="155"/>
        <v>78887-1</v>
      </c>
      <c r="B1965" s="50">
        <v>78887</v>
      </c>
      <c r="C1965" s="51" t="s">
        <v>215</v>
      </c>
      <c r="D1965" s="50">
        <v>1</v>
      </c>
      <c r="E1965" s="55">
        <v>1</v>
      </c>
      <c r="F1965" s="53" t="s">
        <v>18</v>
      </c>
      <c r="G1965" s="53">
        <v>43510</v>
      </c>
      <c r="H1965" s="52">
        <v>1</v>
      </c>
      <c r="I1965" s="52">
        <v>12</v>
      </c>
      <c r="J1965" s="51" t="s">
        <v>20</v>
      </c>
      <c r="K1965" s="51"/>
      <c r="L1965" s="51" t="b">
        <v>0</v>
      </c>
      <c r="M1965" s="13"/>
      <c r="N1965" s="13"/>
      <c r="O1965" s="13"/>
      <c r="P1965" s="13"/>
      <c r="Q1965" s="13"/>
      <c r="R1965" s="13"/>
      <c r="S1965" s="13"/>
      <c r="T1965" s="102" t="s">
        <v>130</v>
      </c>
      <c r="U1965" s="102" t="b">
        <v>0</v>
      </c>
      <c r="V1965" s="102" t="b">
        <v>0</v>
      </c>
      <c r="W1965" s="103"/>
      <c r="X1965" s="16"/>
      <c r="Y1965" s="24"/>
      <c r="Z1965" s="17" t="s">
        <v>271</v>
      </c>
      <c r="AA1965" s="51"/>
      <c r="AB1965" s="101"/>
      <c r="AC1965" t="str">
        <f t="shared" si="151"/>
        <v>NO</v>
      </c>
      <c r="AD1965" t="str">
        <f t="shared" si="152"/>
        <v>Material</v>
      </c>
      <c r="AE1965" t="str">
        <f t="shared" si="153"/>
        <v>+Cartridge</v>
      </c>
      <c r="AF1965" t="str">
        <f t="shared" si="154"/>
        <v>Material+Cartridge</v>
      </c>
    </row>
    <row r="1966" spans="1:32" x14ac:dyDescent="0.25">
      <c r="A1966" s="13" t="str">
        <f t="shared" si="155"/>
        <v>78889-1</v>
      </c>
      <c r="B1966" s="50">
        <v>78889</v>
      </c>
      <c r="C1966" s="51" t="s">
        <v>209</v>
      </c>
      <c r="D1966" s="50">
        <v>1</v>
      </c>
      <c r="E1966" s="55">
        <v>1</v>
      </c>
      <c r="F1966" s="53" t="s">
        <v>18</v>
      </c>
      <c r="G1966" s="53">
        <v>43504</v>
      </c>
      <c r="H1966" s="52">
        <v>2</v>
      </c>
      <c r="I1966" s="52">
        <v>4</v>
      </c>
      <c r="J1966" s="51" t="s">
        <v>31</v>
      </c>
      <c r="K1966" s="51"/>
      <c r="L1966" s="51" t="b">
        <v>0</v>
      </c>
      <c r="M1966" s="13" t="s">
        <v>126</v>
      </c>
      <c r="N1966" s="13" t="s">
        <v>126</v>
      </c>
      <c r="O1966" s="13" t="s">
        <v>126</v>
      </c>
      <c r="P1966" s="13" t="s">
        <v>126</v>
      </c>
      <c r="Q1966" s="13" t="s">
        <v>125</v>
      </c>
      <c r="R1966" s="13"/>
      <c r="S1966" s="13" t="s">
        <v>126</v>
      </c>
      <c r="T1966" s="102" t="s">
        <v>125</v>
      </c>
      <c r="U1966" s="102" t="b">
        <v>1</v>
      </c>
      <c r="V1966" s="102" t="b">
        <v>0</v>
      </c>
      <c r="W1966" s="103">
        <v>43497.414895833332</v>
      </c>
      <c r="X1966" s="16"/>
      <c r="Y1966" s="24">
        <v>43496</v>
      </c>
      <c r="Z1966" s="17"/>
      <c r="AA1966" s="51"/>
      <c r="AB1966" s="101"/>
      <c r="AC1966" t="str">
        <f t="shared" si="151"/>
        <v>OK</v>
      </c>
      <c r="AD1966" t="str">
        <f t="shared" si="152"/>
        <v/>
      </c>
      <c r="AE1966" t="str">
        <f t="shared" si="153"/>
        <v/>
      </c>
      <c r="AF1966" t="str">
        <f t="shared" si="154"/>
        <v/>
      </c>
    </row>
    <row r="1967" spans="1:32" x14ac:dyDescent="0.25">
      <c r="A1967" s="13" t="str">
        <f t="shared" si="155"/>
        <v>78889-2</v>
      </c>
      <c r="B1967" s="50">
        <v>78889</v>
      </c>
      <c r="C1967" s="51" t="s">
        <v>209</v>
      </c>
      <c r="D1967" s="50">
        <v>2</v>
      </c>
      <c r="E1967" s="55">
        <v>1</v>
      </c>
      <c r="F1967" s="53" t="s">
        <v>18</v>
      </c>
      <c r="G1967" s="53">
        <v>43504</v>
      </c>
      <c r="H1967" s="52">
        <v>1</v>
      </c>
      <c r="I1967" s="52">
        <v>4</v>
      </c>
      <c r="J1967" s="51" t="s">
        <v>31</v>
      </c>
      <c r="K1967" s="51"/>
      <c r="L1967" s="51" t="b">
        <v>0</v>
      </c>
      <c r="M1967" s="13" t="s">
        <v>126</v>
      </c>
      <c r="N1967" s="13" t="s">
        <v>126</v>
      </c>
      <c r="O1967" s="13" t="s">
        <v>126</v>
      </c>
      <c r="P1967" s="13" t="s">
        <v>126</v>
      </c>
      <c r="Q1967" s="13" t="s">
        <v>125</v>
      </c>
      <c r="R1967" s="13"/>
      <c r="S1967" s="13" t="s">
        <v>126</v>
      </c>
      <c r="T1967" s="102" t="s">
        <v>125</v>
      </c>
      <c r="U1967" s="102" t="b">
        <v>1</v>
      </c>
      <c r="V1967" s="102" t="b">
        <v>0</v>
      </c>
      <c r="W1967" s="103">
        <v>43497.414907407408</v>
      </c>
      <c r="X1967" s="16"/>
      <c r="Y1967" s="24">
        <v>43496</v>
      </c>
      <c r="Z1967" s="17"/>
      <c r="AA1967" s="51"/>
      <c r="AB1967" s="101"/>
      <c r="AC1967" t="str">
        <f t="shared" si="151"/>
        <v>OK</v>
      </c>
      <c r="AD1967" t="str">
        <f t="shared" si="152"/>
        <v/>
      </c>
      <c r="AE1967" t="str">
        <f t="shared" si="153"/>
        <v/>
      </c>
      <c r="AF1967" t="str">
        <f t="shared" si="154"/>
        <v/>
      </c>
    </row>
    <row r="1968" spans="1:32" x14ac:dyDescent="0.25">
      <c r="A1968" s="13" t="str">
        <f t="shared" si="155"/>
        <v>78889-3</v>
      </c>
      <c r="B1968" s="50">
        <v>78889</v>
      </c>
      <c r="C1968" s="51" t="s">
        <v>209</v>
      </c>
      <c r="D1968" s="50">
        <v>3</v>
      </c>
      <c r="E1968" s="55">
        <v>1</v>
      </c>
      <c r="F1968" s="53" t="s">
        <v>18</v>
      </c>
      <c r="G1968" s="53">
        <v>43504</v>
      </c>
      <c r="H1968" s="52">
        <v>2</v>
      </c>
      <c r="I1968" s="52">
        <v>4</v>
      </c>
      <c r="J1968" s="51" t="s">
        <v>31</v>
      </c>
      <c r="K1968" s="51"/>
      <c r="L1968" s="51" t="b">
        <v>0</v>
      </c>
      <c r="M1968" s="13" t="s">
        <v>126</v>
      </c>
      <c r="N1968" s="13" t="s">
        <v>126</v>
      </c>
      <c r="O1968" s="13" t="s">
        <v>126</v>
      </c>
      <c r="P1968" s="13" t="s">
        <v>126</v>
      </c>
      <c r="Q1968" s="13" t="s">
        <v>125</v>
      </c>
      <c r="R1968" s="13"/>
      <c r="S1968" s="13" t="s">
        <v>126</v>
      </c>
      <c r="T1968" s="102" t="s">
        <v>125</v>
      </c>
      <c r="U1968" s="102" t="b">
        <v>1</v>
      </c>
      <c r="V1968" s="102" t="b">
        <v>0</v>
      </c>
      <c r="W1968" s="103">
        <v>43497.414918981478</v>
      </c>
      <c r="X1968" s="16"/>
      <c r="Y1968" s="24">
        <v>43496</v>
      </c>
      <c r="Z1968" s="17"/>
      <c r="AA1968" s="51"/>
      <c r="AB1968" s="101"/>
      <c r="AC1968" t="str">
        <f t="shared" si="151"/>
        <v>OK</v>
      </c>
      <c r="AD1968" t="str">
        <f t="shared" si="152"/>
        <v/>
      </c>
      <c r="AE1968" t="str">
        <f t="shared" si="153"/>
        <v/>
      </c>
      <c r="AF1968" t="str">
        <f t="shared" si="154"/>
        <v/>
      </c>
    </row>
    <row r="1969" spans="1:32" x14ac:dyDescent="0.25">
      <c r="A1969" s="13" t="str">
        <f t="shared" si="155"/>
        <v>78889-4</v>
      </c>
      <c r="B1969" s="50">
        <v>78889</v>
      </c>
      <c r="C1969" s="51" t="s">
        <v>209</v>
      </c>
      <c r="D1969" s="50">
        <v>4</v>
      </c>
      <c r="E1969" s="55">
        <v>1</v>
      </c>
      <c r="F1969" s="53" t="s">
        <v>18</v>
      </c>
      <c r="G1969" s="53">
        <v>43504</v>
      </c>
      <c r="H1969" s="52">
        <v>2</v>
      </c>
      <c r="I1969" s="52">
        <v>4</v>
      </c>
      <c r="J1969" s="51" t="s">
        <v>31</v>
      </c>
      <c r="K1969" s="51"/>
      <c r="L1969" s="51" t="b">
        <v>0</v>
      </c>
      <c r="M1969" s="13" t="s">
        <v>126</v>
      </c>
      <c r="N1969" s="13" t="s">
        <v>126</v>
      </c>
      <c r="O1969" s="13" t="s">
        <v>126</v>
      </c>
      <c r="P1969" s="13" t="s">
        <v>126</v>
      </c>
      <c r="Q1969" s="13" t="s">
        <v>125</v>
      </c>
      <c r="R1969" s="13"/>
      <c r="S1969" s="13" t="s">
        <v>126</v>
      </c>
      <c r="T1969" s="102" t="s">
        <v>125</v>
      </c>
      <c r="U1969" s="102" t="b">
        <v>1</v>
      </c>
      <c r="V1969" s="102" t="b">
        <v>0</v>
      </c>
      <c r="W1969" s="103">
        <v>43497.414930555555</v>
      </c>
      <c r="X1969" s="16"/>
      <c r="Y1969" s="24">
        <v>43496</v>
      </c>
      <c r="Z1969" s="17"/>
      <c r="AA1969" s="51"/>
      <c r="AB1969" s="101"/>
      <c r="AC1969" t="str">
        <f t="shared" si="151"/>
        <v>OK</v>
      </c>
      <c r="AD1969" t="str">
        <f t="shared" si="152"/>
        <v/>
      </c>
      <c r="AE1969" t="str">
        <f t="shared" si="153"/>
        <v/>
      </c>
      <c r="AF1969" t="str">
        <f t="shared" si="154"/>
        <v/>
      </c>
    </row>
    <row r="1970" spans="1:32" x14ac:dyDescent="0.25">
      <c r="A1970" s="13" t="str">
        <f t="shared" si="155"/>
        <v>78890-1</v>
      </c>
      <c r="B1970" s="50">
        <v>78890</v>
      </c>
      <c r="C1970" s="51" t="s">
        <v>127</v>
      </c>
      <c r="D1970" s="50">
        <v>1</v>
      </c>
      <c r="E1970" s="55">
        <v>1</v>
      </c>
      <c r="F1970" s="53" t="s">
        <v>19</v>
      </c>
      <c r="G1970" s="53">
        <v>43511</v>
      </c>
      <c r="H1970" s="52">
        <v>1</v>
      </c>
      <c r="I1970" s="52">
        <v>12</v>
      </c>
      <c r="J1970" s="51" t="s">
        <v>31</v>
      </c>
      <c r="K1970" s="51"/>
      <c r="L1970" s="51" t="b">
        <v>0</v>
      </c>
      <c r="M1970" s="13"/>
      <c r="N1970" s="13"/>
      <c r="O1970" s="13"/>
      <c r="P1970" s="13"/>
      <c r="Q1970" s="13"/>
      <c r="R1970" s="13"/>
      <c r="S1970" s="13"/>
      <c r="T1970" s="102" t="s">
        <v>130</v>
      </c>
      <c r="U1970" s="102" t="b">
        <v>0</v>
      </c>
      <c r="V1970" s="102" t="b">
        <v>0</v>
      </c>
      <c r="W1970" s="103"/>
      <c r="X1970" s="16"/>
      <c r="Y1970" s="24"/>
      <c r="Z1970" s="17"/>
      <c r="AA1970" s="51"/>
      <c r="AB1970" s="101"/>
      <c r="AC1970" t="str">
        <f t="shared" si="151"/>
        <v>NO</v>
      </c>
      <c r="AD1970" t="str">
        <f t="shared" si="152"/>
        <v>Material</v>
      </c>
      <c r="AE1970" t="str">
        <f t="shared" si="153"/>
        <v>+Cartridge</v>
      </c>
      <c r="AF1970" t="str">
        <f t="shared" si="154"/>
        <v>Material+Cartridge</v>
      </c>
    </row>
    <row r="1971" spans="1:32" x14ac:dyDescent="0.25">
      <c r="A1971" s="13" t="str">
        <f t="shared" si="155"/>
        <v>78893-1</v>
      </c>
      <c r="B1971" s="50">
        <v>78893</v>
      </c>
      <c r="C1971" s="51" t="s">
        <v>353</v>
      </c>
      <c r="D1971" s="50">
        <v>1</v>
      </c>
      <c r="E1971" s="55">
        <v>1</v>
      </c>
      <c r="F1971" s="53" t="s">
        <v>19</v>
      </c>
      <c r="G1971" s="53">
        <v>43517</v>
      </c>
      <c r="H1971" s="52">
        <v>1</v>
      </c>
      <c r="I1971" s="52">
        <v>12</v>
      </c>
      <c r="J1971" s="51" t="s">
        <v>27</v>
      </c>
      <c r="K1971" s="51"/>
      <c r="L1971" s="51" t="b">
        <v>0</v>
      </c>
      <c r="M1971" s="13"/>
      <c r="N1971" s="13"/>
      <c r="O1971" s="13"/>
      <c r="P1971" s="13"/>
      <c r="Q1971" s="13"/>
      <c r="R1971" s="13"/>
      <c r="S1971" s="13"/>
      <c r="T1971" s="102" t="s">
        <v>130</v>
      </c>
      <c r="U1971" s="102" t="b">
        <v>0</v>
      </c>
      <c r="V1971" s="102" t="b">
        <v>0</v>
      </c>
      <c r="W1971" s="103"/>
      <c r="X1971" s="16"/>
      <c r="Y1971" s="24"/>
      <c r="Z1971" s="17"/>
      <c r="AA1971" s="51"/>
      <c r="AB1971" s="101"/>
      <c r="AC1971" t="str">
        <f t="shared" si="151"/>
        <v>NO</v>
      </c>
      <c r="AD1971" t="str">
        <f t="shared" si="152"/>
        <v>Material</v>
      </c>
      <c r="AE1971" t="str">
        <f t="shared" si="153"/>
        <v>+Cartridge</v>
      </c>
      <c r="AF1971" t="str">
        <f t="shared" si="154"/>
        <v>Material+Cartridge</v>
      </c>
    </row>
    <row r="1972" spans="1:32" x14ac:dyDescent="0.25">
      <c r="A1972" s="13" t="str">
        <f t="shared" si="155"/>
        <v>78908-1</v>
      </c>
      <c r="B1972" s="50">
        <v>78908</v>
      </c>
      <c r="C1972" s="51" t="s">
        <v>2867</v>
      </c>
      <c r="D1972" s="50">
        <v>1</v>
      </c>
      <c r="E1972" s="55">
        <v>1</v>
      </c>
      <c r="F1972" s="53" t="s">
        <v>18</v>
      </c>
      <c r="G1972" s="53">
        <v>43511</v>
      </c>
      <c r="H1972" s="52">
        <v>1</v>
      </c>
      <c r="I1972" s="52">
        <v>10</v>
      </c>
      <c r="J1972" s="51" t="s">
        <v>27</v>
      </c>
      <c r="K1972" s="51" t="s">
        <v>156</v>
      </c>
      <c r="L1972" s="51" t="b">
        <v>1</v>
      </c>
      <c r="M1972" s="13"/>
      <c r="N1972" s="13"/>
      <c r="O1972" s="13"/>
      <c r="P1972" s="13"/>
      <c r="Q1972" s="13" t="s">
        <v>125</v>
      </c>
      <c r="R1972" s="13"/>
      <c r="S1972" s="13"/>
      <c r="T1972" s="102" t="s">
        <v>125</v>
      </c>
      <c r="U1972" s="102" t="b">
        <v>0</v>
      </c>
      <c r="V1972" s="102" t="b">
        <v>0</v>
      </c>
      <c r="W1972" s="103"/>
      <c r="X1972" s="16"/>
      <c r="Y1972" s="24"/>
      <c r="Z1972" s="17"/>
      <c r="AA1972" s="51"/>
      <c r="AB1972" s="101"/>
      <c r="AC1972" t="str">
        <f t="shared" si="151"/>
        <v>NO</v>
      </c>
      <c r="AD1972" t="str">
        <f t="shared" si="152"/>
        <v>Material</v>
      </c>
      <c r="AE1972" t="str">
        <f t="shared" si="153"/>
        <v/>
      </c>
      <c r="AF1972" t="str">
        <f t="shared" si="154"/>
        <v>Material</v>
      </c>
    </row>
    <row r="1973" spans="1:32" x14ac:dyDescent="0.25">
      <c r="A1973" s="13" t="str">
        <f t="shared" si="155"/>
        <v>78908-2</v>
      </c>
      <c r="B1973" s="50">
        <v>78908</v>
      </c>
      <c r="C1973" s="51" t="s">
        <v>3343</v>
      </c>
      <c r="D1973" s="50">
        <v>2</v>
      </c>
      <c r="E1973" s="55">
        <v>1</v>
      </c>
      <c r="F1973" s="53" t="s">
        <v>18</v>
      </c>
      <c r="G1973" s="53">
        <v>43511</v>
      </c>
      <c r="H1973" s="52">
        <v>1</v>
      </c>
      <c r="I1973" s="52">
        <v>10</v>
      </c>
      <c r="J1973" s="51" t="s">
        <v>27</v>
      </c>
      <c r="K1973" s="51"/>
      <c r="L1973" s="51" t="b">
        <v>0</v>
      </c>
      <c r="M1973" s="13"/>
      <c r="N1973" s="13"/>
      <c r="O1973" s="13"/>
      <c r="P1973" s="13"/>
      <c r="Q1973" s="13" t="s">
        <v>125</v>
      </c>
      <c r="R1973" s="13"/>
      <c r="S1973" s="13"/>
      <c r="T1973" s="102" t="s">
        <v>125</v>
      </c>
      <c r="U1973" s="102" t="b">
        <v>0</v>
      </c>
      <c r="V1973" s="102" t="b">
        <v>0</v>
      </c>
      <c r="W1973" s="103"/>
      <c r="X1973" s="16"/>
      <c r="Y1973" s="24"/>
      <c r="Z1973" s="17"/>
      <c r="AA1973" s="51"/>
      <c r="AB1973" s="101"/>
      <c r="AC1973" t="str">
        <f t="shared" si="151"/>
        <v>NO</v>
      </c>
      <c r="AD1973" t="str">
        <f t="shared" si="152"/>
        <v>Material</v>
      </c>
      <c r="AE1973" t="str">
        <f t="shared" si="153"/>
        <v/>
      </c>
      <c r="AF1973" t="str">
        <f t="shared" si="154"/>
        <v>Material</v>
      </c>
    </row>
    <row r="1974" spans="1:32" x14ac:dyDescent="0.25">
      <c r="A1974" s="13" t="str">
        <f t="shared" si="155"/>
        <v>78908-3</v>
      </c>
      <c r="B1974" s="50">
        <v>78908</v>
      </c>
      <c r="C1974" s="51" t="s">
        <v>428</v>
      </c>
      <c r="D1974" s="50">
        <v>3</v>
      </c>
      <c r="E1974" s="55">
        <v>1</v>
      </c>
      <c r="F1974" s="53" t="s">
        <v>18</v>
      </c>
      <c r="G1974" s="53">
        <v>43511</v>
      </c>
      <c r="H1974" s="52">
        <v>1</v>
      </c>
      <c r="I1974" s="52">
        <v>10</v>
      </c>
      <c r="J1974" s="51" t="s">
        <v>27</v>
      </c>
      <c r="K1974" s="51"/>
      <c r="L1974" s="51" t="b">
        <v>0</v>
      </c>
      <c r="M1974" s="13"/>
      <c r="N1974" s="13"/>
      <c r="O1974" s="13"/>
      <c r="P1974" s="13"/>
      <c r="Q1974" s="13" t="s">
        <v>125</v>
      </c>
      <c r="R1974" s="13"/>
      <c r="S1974" s="13"/>
      <c r="T1974" s="102" t="s">
        <v>125</v>
      </c>
      <c r="U1974" s="102" t="b">
        <v>0</v>
      </c>
      <c r="V1974" s="102" t="b">
        <v>0</v>
      </c>
      <c r="W1974" s="103"/>
      <c r="X1974" s="16"/>
      <c r="Y1974" s="24"/>
      <c r="Z1974" s="17"/>
      <c r="AA1974" s="51"/>
      <c r="AB1974" s="101"/>
      <c r="AC1974" t="str">
        <f t="shared" si="151"/>
        <v>NO</v>
      </c>
      <c r="AD1974" t="str">
        <f t="shared" si="152"/>
        <v>Material</v>
      </c>
      <c r="AE1974" t="str">
        <f t="shared" si="153"/>
        <v/>
      </c>
      <c r="AF1974" t="str">
        <f t="shared" si="154"/>
        <v>Material</v>
      </c>
    </row>
    <row r="1975" spans="1:32" x14ac:dyDescent="0.25">
      <c r="A1975" s="13" t="str">
        <f t="shared" si="155"/>
        <v>78908-4</v>
      </c>
      <c r="B1975" s="50">
        <v>78908</v>
      </c>
      <c r="C1975" s="51" t="s">
        <v>189</v>
      </c>
      <c r="D1975" s="50">
        <v>4</v>
      </c>
      <c r="E1975" s="55">
        <v>1</v>
      </c>
      <c r="F1975" s="53" t="s">
        <v>18</v>
      </c>
      <c r="G1975" s="53">
        <v>43511</v>
      </c>
      <c r="H1975" s="52">
        <v>1</v>
      </c>
      <c r="I1975" s="52">
        <v>15</v>
      </c>
      <c r="J1975" s="51" t="s">
        <v>27</v>
      </c>
      <c r="K1975" s="51" t="s">
        <v>181</v>
      </c>
      <c r="L1975" s="51" t="b">
        <v>1</v>
      </c>
      <c r="M1975" s="13"/>
      <c r="N1975" s="13"/>
      <c r="O1975" s="13"/>
      <c r="P1975" s="13"/>
      <c r="Q1975" s="13"/>
      <c r="R1975" s="13"/>
      <c r="S1975" s="13"/>
      <c r="T1975" s="102" t="s">
        <v>130</v>
      </c>
      <c r="U1975" s="102" t="b">
        <v>0</v>
      </c>
      <c r="V1975" s="102" t="b">
        <v>0</v>
      </c>
      <c r="W1975" s="103"/>
      <c r="X1975" s="16"/>
      <c r="Y1975" s="24"/>
      <c r="Z1975" s="17"/>
      <c r="AA1975" s="51"/>
      <c r="AB1975" s="101"/>
      <c r="AC1975" t="str">
        <f t="shared" si="151"/>
        <v>NO</v>
      </c>
      <c r="AD1975" t="str">
        <f t="shared" si="152"/>
        <v>Material</v>
      </c>
      <c r="AE1975" t="str">
        <f t="shared" si="153"/>
        <v>+Cartridge</v>
      </c>
      <c r="AF1975" t="str">
        <f t="shared" si="154"/>
        <v>Material+Cartridge</v>
      </c>
    </row>
    <row r="1976" spans="1:32" x14ac:dyDescent="0.25">
      <c r="A1976" s="13" t="str">
        <f t="shared" si="155"/>
        <v>78908-5</v>
      </c>
      <c r="B1976" s="50">
        <v>78908</v>
      </c>
      <c r="C1976" s="51" t="s">
        <v>155</v>
      </c>
      <c r="D1976" s="50">
        <v>5</v>
      </c>
      <c r="E1976" s="55">
        <v>1</v>
      </c>
      <c r="F1976" s="53" t="s">
        <v>18</v>
      </c>
      <c r="G1976" s="53">
        <v>43511</v>
      </c>
      <c r="H1976" s="52">
        <v>1</v>
      </c>
      <c r="I1976" s="52">
        <v>15</v>
      </c>
      <c r="J1976" s="51" t="s">
        <v>27</v>
      </c>
      <c r="K1976" s="51" t="s">
        <v>181</v>
      </c>
      <c r="L1976" s="51" t="b">
        <v>1</v>
      </c>
      <c r="M1976" s="13"/>
      <c r="N1976" s="13"/>
      <c r="O1976" s="13"/>
      <c r="P1976" s="13"/>
      <c r="Q1976" s="13"/>
      <c r="R1976" s="13"/>
      <c r="S1976" s="13"/>
      <c r="T1976" s="102" t="s">
        <v>125</v>
      </c>
      <c r="U1976" s="102" t="b">
        <v>0</v>
      </c>
      <c r="V1976" s="102" t="b">
        <v>0</v>
      </c>
      <c r="W1976" s="103"/>
      <c r="X1976" s="16"/>
      <c r="Y1976" s="24"/>
      <c r="Z1976" s="17"/>
      <c r="AA1976" s="51"/>
      <c r="AB1976" s="101"/>
      <c r="AC1976" t="str">
        <f t="shared" si="151"/>
        <v>NO</v>
      </c>
      <c r="AD1976" t="str">
        <f t="shared" si="152"/>
        <v>Material</v>
      </c>
      <c r="AE1976" t="str">
        <f t="shared" si="153"/>
        <v>+Cartridge</v>
      </c>
      <c r="AF1976" t="str">
        <f t="shared" si="154"/>
        <v>Material+Cartridge</v>
      </c>
    </row>
    <row r="1977" spans="1:32" x14ac:dyDescent="0.25">
      <c r="A1977" s="13" t="str">
        <f t="shared" si="155"/>
        <v>78908-6</v>
      </c>
      <c r="B1977" s="50">
        <v>78908</v>
      </c>
      <c r="C1977" s="51" t="s">
        <v>3271</v>
      </c>
      <c r="D1977" s="50">
        <v>6</v>
      </c>
      <c r="E1977" s="55">
        <v>1</v>
      </c>
      <c r="F1977" s="53" t="s">
        <v>18</v>
      </c>
      <c r="G1977" s="53">
        <v>43511</v>
      </c>
      <c r="H1977" s="52">
        <v>1</v>
      </c>
      <c r="I1977" s="52">
        <v>15</v>
      </c>
      <c r="J1977" s="51" t="s">
        <v>27</v>
      </c>
      <c r="K1977" s="51"/>
      <c r="L1977" s="51" t="b">
        <v>0</v>
      </c>
      <c r="M1977" s="13"/>
      <c r="N1977" s="13"/>
      <c r="O1977" s="13"/>
      <c r="P1977" s="13"/>
      <c r="Q1977" s="13"/>
      <c r="R1977" s="13"/>
      <c r="S1977" s="13"/>
      <c r="T1977" s="102" t="s">
        <v>130</v>
      </c>
      <c r="U1977" s="102" t="b">
        <v>0</v>
      </c>
      <c r="V1977" s="102" t="b">
        <v>0</v>
      </c>
      <c r="W1977" s="103"/>
      <c r="X1977" s="16"/>
      <c r="Y1977" s="24"/>
      <c r="Z1977" s="17"/>
      <c r="AA1977" s="51"/>
      <c r="AB1977" s="101"/>
      <c r="AC1977" t="str">
        <f t="shared" si="151"/>
        <v>NO</v>
      </c>
      <c r="AD1977" t="str">
        <f t="shared" si="152"/>
        <v>Material</v>
      </c>
      <c r="AE1977" t="str">
        <f t="shared" si="153"/>
        <v>+Cartridge</v>
      </c>
      <c r="AF1977" t="str">
        <f t="shared" si="154"/>
        <v>Material+Cartridge</v>
      </c>
    </row>
    <row r="1978" spans="1:32" x14ac:dyDescent="0.25">
      <c r="A1978" s="13" t="str">
        <f t="shared" si="155"/>
        <v>78911-1</v>
      </c>
      <c r="B1978" s="50">
        <v>78911</v>
      </c>
      <c r="C1978" s="51" t="s">
        <v>294</v>
      </c>
      <c r="D1978" s="50">
        <v>1</v>
      </c>
      <c r="E1978" s="55">
        <v>1</v>
      </c>
      <c r="F1978" s="53" t="s">
        <v>18</v>
      </c>
      <c r="G1978" s="53">
        <v>43525</v>
      </c>
      <c r="H1978" s="52">
        <v>1</v>
      </c>
      <c r="I1978" s="52">
        <v>0</v>
      </c>
      <c r="J1978" s="51" t="s">
        <v>27</v>
      </c>
      <c r="K1978" s="51"/>
      <c r="L1978" s="51" t="b">
        <v>0</v>
      </c>
      <c r="M1978" s="13"/>
      <c r="N1978" s="13"/>
      <c r="O1978" s="13"/>
      <c r="P1978" s="13"/>
      <c r="Q1978" s="13"/>
      <c r="R1978" s="13"/>
      <c r="S1978" s="13"/>
      <c r="T1978" s="102" t="s">
        <v>130</v>
      </c>
      <c r="U1978" s="102" t="b">
        <v>0</v>
      </c>
      <c r="V1978" s="102" t="b">
        <v>0</v>
      </c>
      <c r="W1978" s="103"/>
      <c r="X1978" s="16"/>
      <c r="Y1978" s="24"/>
      <c r="Z1978" s="17"/>
      <c r="AA1978" s="51"/>
      <c r="AB1978" s="101"/>
      <c r="AC1978" t="str">
        <f t="shared" si="151"/>
        <v>NO</v>
      </c>
      <c r="AD1978" t="str">
        <f t="shared" si="152"/>
        <v>Material</v>
      </c>
      <c r="AE1978" t="str">
        <f t="shared" si="153"/>
        <v>+Cartridge</v>
      </c>
      <c r="AF1978" t="str">
        <f t="shared" si="154"/>
        <v>Material+Cartridge</v>
      </c>
    </row>
    <row r="1979" spans="1:32" x14ac:dyDescent="0.25">
      <c r="A1979" s="13" t="str">
        <f t="shared" si="155"/>
        <v>78911-2</v>
      </c>
      <c r="B1979" s="50">
        <v>78911</v>
      </c>
      <c r="C1979" s="51" t="s">
        <v>294</v>
      </c>
      <c r="D1979" s="50">
        <v>2</v>
      </c>
      <c r="E1979" s="55">
        <v>1</v>
      </c>
      <c r="F1979" s="53" t="s">
        <v>18</v>
      </c>
      <c r="G1979" s="53">
        <v>43525</v>
      </c>
      <c r="H1979" s="52">
        <v>1</v>
      </c>
      <c r="I1979" s="52">
        <v>0</v>
      </c>
      <c r="J1979" s="51" t="s">
        <v>27</v>
      </c>
      <c r="K1979" s="51"/>
      <c r="L1979" s="51" t="b">
        <v>0</v>
      </c>
      <c r="M1979" s="13"/>
      <c r="N1979" s="13"/>
      <c r="O1979" s="13"/>
      <c r="P1979" s="13"/>
      <c r="Q1979" s="13"/>
      <c r="R1979" s="13"/>
      <c r="S1979" s="13"/>
      <c r="T1979" s="102" t="s">
        <v>130</v>
      </c>
      <c r="U1979" s="102" t="b">
        <v>0</v>
      </c>
      <c r="V1979" s="102" t="b">
        <v>0</v>
      </c>
      <c r="W1979" s="103"/>
      <c r="X1979" s="16"/>
      <c r="Y1979" s="24"/>
      <c r="Z1979" s="17"/>
      <c r="AA1979" s="51"/>
      <c r="AB1979" s="101"/>
      <c r="AC1979" t="str">
        <f t="shared" si="151"/>
        <v>NO</v>
      </c>
      <c r="AD1979" t="str">
        <f t="shared" si="152"/>
        <v>Material</v>
      </c>
      <c r="AE1979" t="str">
        <f t="shared" si="153"/>
        <v>+Cartridge</v>
      </c>
      <c r="AF1979" t="str">
        <f t="shared" si="154"/>
        <v>Material+Cartridge</v>
      </c>
    </row>
    <row r="1980" spans="1:32" x14ac:dyDescent="0.25">
      <c r="A1980" s="13" t="str">
        <f t="shared" si="155"/>
        <v>78914-1</v>
      </c>
      <c r="B1980" s="50">
        <v>78914</v>
      </c>
      <c r="C1980" s="51" t="s">
        <v>393</v>
      </c>
      <c r="D1980" s="50">
        <v>1</v>
      </c>
      <c r="E1980" s="55">
        <v>1</v>
      </c>
      <c r="F1980" s="53" t="s">
        <v>18</v>
      </c>
      <c r="G1980" s="53">
        <v>43511</v>
      </c>
      <c r="H1980" s="52">
        <v>1</v>
      </c>
      <c r="I1980" s="52">
        <v>12</v>
      </c>
      <c r="J1980" s="51" t="s">
        <v>20</v>
      </c>
      <c r="K1980" s="51"/>
      <c r="L1980" s="51" t="b">
        <v>0</v>
      </c>
      <c r="M1980" s="13"/>
      <c r="N1980" s="13"/>
      <c r="O1980" s="13"/>
      <c r="P1980" s="13"/>
      <c r="Q1980" s="13"/>
      <c r="R1980" s="13"/>
      <c r="S1980" s="13"/>
      <c r="T1980" s="102" t="s">
        <v>125</v>
      </c>
      <c r="U1980" s="102" t="b">
        <v>0</v>
      </c>
      <c r="V1980" s="102" t="b">
        <v>0</v>
      </c>
      <c r="W1980" s="103"/>
      <c r="X1980" s="16"/>
      <c r="Y1980" s="24"/>
      <c r="Z1980" s="17"/>
      <c r="AA1980" s="51"/>
      <c r="AB1980" s="101"/>
      <c r="AC1980" t="str">
        <f t="shared" si="151"/>
        <v>NO</v>
      </c>
      <c r="AD1980" t="str">
        <f t="shared" si="152"/>
        <v>Material</v>
      </c>
      <c r="AE1980" t="str">
        <f t="shared" si="153"/>
        <v>+Cartridge</v>
      </c>
      <c r="AF1980" t="str">
        <f t="shared" si="154"/>
        <v>Material+Cartridge</v>
      </c>
    </row>
    <row r="1981" spans="1:32" x14ac:dyDescent="0.25">
      <c r="A1981" s="13" t="str">
        <f t="shared" si="155"/>
        <v>78914-2</v>
      </c>
      <c r="B1981" s="50">
        <v>78914</v>
      </c>
      <c r="C1981" s="51" t="s">
        <v>224</v>
      </c>
      <c r="D1981" s="50">
        <v>2</v>
      </c>
      <c r="E1981" s="55">
        <v>1</v>
      </c>
      <c r="F1981" s="53" t="s">
        <v>18</v>
      </c>
      <c r="G1981" s="53">
        <v>43511</v>
      </c>
      <c r="H1981" s="52">
        <v>1</v>
      </c>
      <c r="I1981" s="52">
        <v>12</v>
      </c>
      <c r="J1981" s="51" t="s">
        <v>20</v>
      </c>
      <c r="K1981" s="51"/>
      <c r="L1981" s="51" t="b">
        <v>0</v>
      </c>
      <c r="M1981" s="13"/>
      <c r="N1981" s="13"/>
      <c r="O1981" s="13"/>
      <c r="P1981" s="13"/>
      <c r="Q1981" s="13"/>
      <c r="R1981" s="13"/>
      <c r="S1981" s="13"/>
      <c r="T1981" s="102" t="s">
        <v>125</v>
      </c>
      <c r="U1981" s="102" t="b">
        <v>0</v>
      </c>
      <c r="V1981" s="102" t="b">
        <v>0</v>
      </c>
      <c r="W1981" s="103"/>
      <c r="X1981" s="16"/>
      <c r="Y1981" s="24"/>
      <c r="Z1981" s="17"/>
      <c r="AA1981" s="51"/>
      <c r="AB1981" s="101"/>
      <c r="AC1981" t="str">
        <f t="shared" si="151"/>
        <v>NO</v>
      </c>
      <c r="AD1981" t="str">
        <f t="shared" si="152"/>
        <v>Material</v>
      </c>
      <c r="AE1981" t="str">
        <f t="shared" si="153"/>
        <v>+Cartridge</v>
      </c>
      <c r="AF1981" t="str">
        <f t="shared" si="154"/>
        <v>Material+Cartridge</v>
      </c>
    </row>
    <row r="1982" spans="1:32" x14ac:dyDescent="0.25">
      <c r="A1982" s="13" t="str">
        <f t="shared" si="155"/>
        <v>78916-1</v>
      </c>
      <c r="B1982" s="50">
        <v>78916</v>
      </c>
      <c r="C1982" s="51" t="s">
        <v>189</v>
      </c>
      <c r="D1982" s="50">
        <v>1</v>
      </c>
      <c r="E1982" s="55">
        <v>1</v>
      </c>
      <c r="F1982" s="53" t="s">
        <v>18</v>
      </c>
      <c r="G1982" s="53">
        <v>43510</v>
      </c>
      <c r="H1982" s="52">
        <v>1</v>
      </c>
      <c r="I1982" s="52">
        <v>18</v>
      </c>
      <c r="J1982" s="51" t="s">
        <v>20</v>
      </c>
      <c r="K1982" s="51"/>
      <c r="L1982" s="51" t="b">
        <v>0</v>
      </c>
      <c r="M1982" s="13"/>
      <c r="N1982" s="13"/>
      <c r="O1982" s="13"/>
      <c r="P1982" s="13"/>
      <c r="Q1982" s="13"/>
      <c r="R1982" s="13"/>
      <c r="S1982" s="13"/>
      <c r="T1982" s="102" t="s">
        <v>125</v>
      </c>
      <c r="U1982" s="102" t="b">
        <v>0</v>
      </c>
      <c r="V1982" s="102" t="b">
        <v>0</v>
      </c>
      <c r="W1982" s="103"/>
      <c r="X1982" s="16"/>
      <c r="Y1982" s="24"/>
      <c r="Z1982" s="17"/>
      <c r="AA1982" s="51"/>
      <c r="AB1982" s="101"/>
      <c r="AC1982" t="str">
        <f t="shared" si="151"/>
        <v>NO</v>
      </c>
      <c r="AD1982" t="str">
        <f t="shared" si="152"/>
        <v>Material</v>
      </c>
      <c r="AE1982" t="str">
        <f t="shared" si="153"/>
        <v>+Cartridge</v>
      </c>
      <c r="AF1982" t="str">
        <f t="shared" si="154"/>
        <v>Material+Cartridge</v>
      </c>
    </row>
    <row r="1983" spans="1:32" x14ac:dyDescent="0.25">
      <c r="A1983" s="13" t="str">
        <f t="shared" si="155"/>
        <v>78916-2</v>
      </c>
      <c r="B1983" s="50">
        <v>78916</v>
      </c>
      <c r="C1983" s="51" t="s">
        <v>189</v>
      </c>
      <c r="D1983" s="50">
        <v>2</v>
      </c>
      <c r="E1983" s="55">
        <v>1</v>
      </c>
      <c r="F1983" s="53" t="s">
        <v>18</v>
      </c>
      <c r="G1983" s="53">
        <v>43510</v>
      </c>
      <c r="H1983" s="52">
        <v>1</v>
      </c>
      <c r="I1983" s="52">
        <v>18</v>
      </c>
      <c r="J1983" s="51" t="s">
        <v>20</v>
      </c>
      <c r="K1983" s="51"/>
      <c r="L1983" s="51" t="b">
        <v>0</v>
      </c>
      <c r="M1983" s="13"/>
      <c r="N1983" s="13"/>
      <c r="O1983" s="13"/>
      <c r="P1983" s="13"/>
      <c r="Q1983" s="13"/>
      <c r="R1983" s="13"/>
      <c r="S1983" s="13"/>
      <c r="T1983" s="102" t="s">
        <v>125</v>
      </c>
      <c r="U1983" s="102" t="b">
        <v>0</v>
      </c>
      <c r="V1983" s="102" t="b">
        <v>0</v>
      </c>
      <c r="W1983" s="103"/>
      <c r="X1983" s="16"/>
      <c r="Y1983" s="24"/>
      <c r="Z1983" s="17"/>
      <c r="AA1983" s="51"/>
      <c r="AB1983" s="101"/>
      <c r="AC1983" t="str">
        <f t="shared" si="151"/>
        <v>NO</v>
      </c>
      <c r="AD1983" t="str">
        <f t="shared" si="152"/>
        <v>Material</v>
      </c>
      <c r="AE1983" t="str">
        <f t="shared" si="153"/>
        <v>+Cartridge</v>
      </c>
      <c r="AF1983" t="str">
        <f t="shared" si="154"/>
        <v>Material+Cartridge</v>
      </c>
    </row>
    <row r="1984" spans="1:32" x14ac:dyDescent="0.25">
      <c r="A1984" s="13" t="str">
        <f t="shared" si="155"/>
        <v>78926-1</v>
      </c>
      <c r="B1984" s="50">
        <v>78926</v>
      </c>
      <c r="C1984" s="51" t="s">
        <v>3452</v>
      </c>
      <c r="D1984" s="50">
        <v>1</v>
      </c>
      <c r="E1984" s="55">
        <v>1</v>
      </c>
      <c r="F1984" s="53" t="s">
        <v>18</v>
      </c>
      <c r="G1984" s="53">
        <v>43508</v>
      </c>
      <c r="H1984" s="52">
        <v>1</v>
      </c>
      <c r="I1984" s="52">
        <v>12</v>
      </c>
      <c r="J1984" s="51" t="s">
        <v>20</v>
      </c>
      <c r="K1984" s="51"/>
      <c r="L1984" s="51" t="b">
        <v>0</v>
      </c>
      <c r="M1984" s="13" t="s">
        <v>126</v>
      </c>
      <c r="N1984" s="13"/>
      <c r="O1984" s="13"/>
      <c r="P1984" s="13"/>
      <c r="Q1984" s="13"/>
      <c r="R1984" s="13"/>
      <c r="S1984" s="13" t="s">
        <v>126</v>
      </c>
      <c r="T1984" s="102" t="s">
        <v>125</v>
      </c>
      <c r="U1984" s="102" t="b">
        <v>0</v>
      </c>
      <c r="V1984" s="102" t="b">
        <v>0</v>
      </c>
      <c r="W1984" s="103"/>
      <c r="X1984" s="16"/>
      <c r="Y1984" s="24"/>
      <c r="Z1984" s="17"/>
      <c r="AA1984" s="51"/>
      <c r="AB1984" s="101"/>
      <c r="AC1984" t="str">
        <f t="shared" si="151"/>
        <v>NO</v>
      </c>
      <c r="AD1984" t="str">
        <f t="shared" si="152"/>
        <v>Material</v>
      </c>
      <c r="AE1984" t="str">
        <f t="shared" si="153"/>
        <v>+Cartridge</v>
      </c>
      <c r="AF1984" t="str">
        <f t="shared" si="154"/>
        <v>Material+Cartridge</v>
      </c>
    </row>
    <row r="1985" spans="1:32" x14ac:dyDescent="0.25">
      <c r="A1985" s="13" t="str">
        <f t="shared" si="155"/>
        <v>78927-1</v>
      </c>
      <c r="B1985" s="50">
        <v>78927</v>
      </c>
      <c r="C1985" s="51" t="s">
        <v>3453</v>
      </c>
      <c r="D1985" s="50">
        <v>1</v>
      </c>
      <c r="E1985" s="55">
        <v>1</v>
      </c>
      <c r="F1985" s="53" t="s">
        <v>19</v>
      </c>
      <c r="G1985" s="53">
        <v>43502</v>
      </c>
      <c r="H1985" s="52">
        <v>1</v>
      </c>
      <c r="I1985" s="52">
        <v>10</v>
      </c>
      <c r="J1985" s="51" t="s">
        <v>37</v>
      </c>
      <c r="K1985" s="51" t="s">
        <v>156</v>
      </c>
      <c r="L1985" s="51" t="b">
        <v>1</v>
      </c>
      <c r="M1985" s="13"/>
      <c r="N1985" s="13"/>
      <c r="O1985" s="13"/>
      <c r="P1985" s="13"/>
      <c r="Q1985" s="13" t="s">
        <v>125</v>
      </c>
      <c r="R1985" s="13"/>
      <c r="S1985" s="13" t="s">
        <v>126</v>
      </c>
      <c r="T1985" s="102" t="s">
        <v>125</v>
      </c>
      <c r="U1985" s="102" t="b">
        <v>0</v>
      </c>
      <c r="V1985" s="102" t="b">
        <v>0</v>
      </c>
      <c r="W1985" s="103"/>
      <c r="X1985" s="16"/>
      <c r="Y1985" s="24">
        <v>43494</v>
      </c>
      <c r="Z1985" s="17" t="s">
        <v>251</v>
      </c>
      <c r="AA1985" s="51"/>
      <c r="AB1985" s="101"/>
      <c r="AC1985" t="str">
        <f t="shared" si="151"/>
        <v>NO</v>
      </c>
      <c r="AD1985" t="str">
        <f t="shared" si="152"/>
        <v>Material</v>
      </c>
      <c r="AE1985" t="str">
        <f t="shared" si="153"/>
        <v/>
      </c>
      <c r="AF1985" t="str">
        <f t="shared" si="154"/>
        <v>Material</v>
      </c>
    </row>
    <row r="1986" spans="1:32" x14ac:dyDescent="0.25">
      <c r="A1986" s="13" t="str">
        <f t="shared" si="155"/>
        <v>78927-2</v>
      </c>
      <c r="B1986" s="50">
        <v>78927</v>
      </c>
      <c r="C1986" s="51" t="s">
        <v>3453</v>
      </c>
      <c r="D1986" s="50">
        <v>2</v>
      </c>
      <c r="E1986" s="55">
        <v>1</v>
      </c>
      <c r="F1986" s="53" t="s">
        <v>19</v>
      </c>
      <c r="G1986" s="53">
        <v>43502</v>
      </c>
      <c r="H1986" s="52">
        <v>1</v>
      </c>
      <c r="I1986" s="52">
        <v>10</v>
      </c>
      <c r="J1986" s="51" t="s">
        <v>20</v>
      </c>
      <c r="K1986" s="51"/>
      <c r="L1986" s="51" t="b">
        <v>0</v>
      </c>
      <c r="M1986" s="13"/>
      <c r="N1986" s="13"/>
      <c r="O1986" s="13"/>
      <c r="P1986" s="13"/>
      <c r="Q1986" s="13" t="s">
        <v>125</v>
      </c>
      <c r="R1986" s="13"/>
      <c r="S1986" s="13" t="s">
        <v>126</v>
      </c>
      <c r="T1986" s="102" t="s">
        <v>125</v>
      </c>
      <c r="U1986" s="102" t="b">
        <v>0</v>
      </c>
      <c r="V1986" s="102" t="b">
        <v>0</v>
      </c>
      <c r="W1986" s="103"/>
      <c r="X1986" s="16"/>
      <c r="Y1986" s="24">
        <v>43494</v>
      </c>
      <c r="Z1986" s="17" t="s">
        <v>251</v>
      </c>
      <c r="AA1986" s="51"/>
      <c r="AB1986" s="101"/>
      <c r="AC1986" t="str">
        <f t="shared" ref="AC1986:AC2049" si="156">IF(AND(OR(N1986="yes",N1986="NA"),OR(P1986="yes",P1986="NA",P1986="Done"),OR(Q1986="yes",Q1986="NA")),"OK","NO")</f>
        <v>NO</v>
      </c>
      <c r="AD1986" t="str">
        <f t="shared" ref="AD1986:AD2049" si="157">IF(OR(N1986="",N1986="NO"),"Material","")</f>
        <v>Material</v>
      </c>
      <c r="AE1986" t="str">
        <f t="shared" ref="AE1986:AE2049" si="158">IF(OR(Q1986="",Q1986="NO"),"+Cartridge","")</f>
        <v/>
      </c>
      <c r="AF1986" t="str">
        <f t="shared" ref="AF1986:AF2049" si="159">_xlfn.CONCAT(AD1986,AE1986)</f>
        <v>Material</v>
      </c>
    </row>
    <row r="1987" spans="1:32" x14ac:dyDescent="0.25">
      <c r="A1987" s="13" t="str">
        <f t="shared" si="155"/>
        <v>78927-3</v>
      </c>
      <c r="B1987" s="50">
        <v>78927</v>
      </c>
      <c r="C1987" s="51" t="s">
        <v>3453</v>
      </c>
      <c r="D1987" s="50">
        <v>3</v>
      </c>
      <c r="E1987" s="55">
        <v>1</v>
      </c>
      <c r="F1987" s="53" t="s">
        <v>19</v>
      </c>
      <c r="G1987" s="53">
        <v>43502</v>
      </c>
      <c r="H1987" s="52">
        <v>1</v>
      </c>
      <c r="I1987" s="52">
        <v>10</v>
      </c>
      <c r="J1987" s="51" t="s">
        <v>20</v>
      </c>
      <c r="K1987" s="51"/>
      <c r="L1987" s="51" t="b">
        <v>0</v>
      </c>
      <c r="M1987" s="13"/>
      <c r="N1987" s="13"/>
      <c r="O1987" s="13"/>
      <c r="P1987" s="13"/>
      <c r="Q1987" s="13" t="s">
        <v>125</v>
      </c>
      <c r="R1987" s="13"/>
      <c r="S1987" s="13" t="s">
        <v>126</v>
      </c>
      <c r="T1987" s="102" t="s">
        <v>125</v>
      </c>
      <c r="U1987" s="102" t="b">
        <v>0</v>
      </c>
      <c r="V1987" s="102" t="b">
        <v>0</v>
      </c>
      <c r="W1987" s="103"/>
      <c r="X1987" s="16"/>
      <c r="Y1987" s="24">
        <v>43494</v>
      </c>
      <c r="Z1987" s="17" t="s">
        <v>251</v>
      </c>
      <c r="AA1987" s="51"/>
      <c r="AB1987" s="101"/>
      <c r="AC1987" t="str">
        <f t="shared" si="156"/>
        <v>NO</v>
      </c>
      <c r="AD1987" t="str">
        <f t="shared" si="157"/>
        <v>Material</v>
      </c>
      <c r="AE1987" t="str">
        <f t="shared" si="158"/>
        <v/>
      </c>
      <c r="AF1987" t="str">
        <f t="shared" si="159"/>
        <v>Material</v>
      </c>
    </row>
    <row r="1988" spans="1:32" x14ac:dyDescent="0.25">
      <c r="A1988" s="13" t="str">
        <f t="shared" si="155"/>
        <v>78927-4</v>
      </c>
      <c r="B1988" s="50">
        <v>78927</v>
      </c>
      <c r="C1988" s="51" t="s">
        <v>154</v>
      </c>
      <c r="D1988" s="50">
        <v>4</v>
      </c>
      <c r="E1988" s="55">
        <v>1</v>
      </c>
      <c r="F1988" s="53" t="s">
        <v>19</v>
      </c>
      <c r="G1988" s="53">
        <v>43502</v>
      </c>
      <c r="H1988" s="52">
        <v>1</v>
      </c>
      <c r="I1988" s="52">
        <v>7</v>
      </c>
      <c r="J1988" s="51" t="s">
        <v>31</v>
      </c>
      <c r="K1988" s="51" t="s">
        <v>156</v>
      </c>
      <c r="L1988" s="51" t="b">
        <v>1</v>
      </c>
      <c r="M1988" s="13" t="s">
        <v>126</v>
      </c>
      <c r="N1988" s="13" t="s">
        <v>126</v>
      </c>
      <c r="O1988" s="13" t="s">
        <v>143</v>
      </c>
      <c r="P1988" s="13" t="s">
        <v>143</v>
      </c>
      <c r="Q1988" s="13"/>
      <c r="R1988" s="13"/>
      <c r="S1988" s="13" t="s">
        <v>126</v>
      </c>
      <c r="T1988" s="102" t="s">
        <v>126</v>
      </c>
      <c r="U1988" s="102" t="b">
        <v>1</v>
      </c>
      <c r="V1988" s="102" t="b">
        <v>0</v>
      </c>
      <c r="W1988" s="103">
        <v>43495.668749999997</v>
      </c>
      <c r="X1988" s="16"/>
      <c r="Y1988" s="24"/>
      <c r="Z1988" s="17"/>
      <c r="AA1988" s="51"/>
      <c r="AB1988" s="101"/>
      <c r="AC1988" t="str">
        <f t="shared" si="156"/>
        <v>NO</v>
      </c>
      <c r="AD1988" t="str">
        <f t="shared" si="157"/>
        <v/>
      </c>
      <c r="AE1988" t="str">
        <f t="shared" si="158"/>
        <v>+Cartridge</v>
      </c>
      <c r="AF1988" t="str">
        <f t="shared" si="159"/>
        <v>+Cartridge</v>
      </c>
    </row>
    <row r="1989" spans="1:32" x14ac:dyDescent="0.25">
      <c r="A1989" s="13" t="str">
        <f t="shared" si="155"/>
        <v>78927-5</v>
      </c>
      <c r="B1989" s="50">
        <v>78927</v>
      </c>
      <c r="C1989" s="51" t="s">
        <v>373</v>
      </c>
      <c r="D1989" s="50">
        <v>5</v>
      </c>
      <c r="E1989" s="55">
        <v>1</v>
      </c>
      <c r="F1989" s="53" t="s">
        <v>19</v>
      </c>
      <c r="G1989" s="53">
        <v>43502</v>
      </c>
      <c r="H1989" s="52">
        <v>2</v>
      </c>
      <c r="I1989" s="52">
        <v>7</v>
      </c>
      <c r="J1989" s="51" t="s">
        <v>31</v>
      </c>
      <c r="K1989" s="51"/>
      <c r="L1989" s="51" t="b">
        <v>0</v>
      </c>
      <c r="M1989" s="13" t="s">
        <v>126</v>
      </c>
      <c r="N1989" s="13" t="s">
        <v>126</v>
      </c>
      <c r="O1989" s="13" t="s">
        <v>143</v>
      </c>
      <c r="P1989" s="13" t="s">
        <v>143</v>
      </c>
      <c r="Q1989" s="13"/>
      <c r="R1989" s="13"/>
      <c r="S1989" s="13" t="s">
        <v>126</v>
      </c>
      <c r="T1989" s="102" t="s">
        <v>126</v>
      </c>
      <c r="U1989" s="102" t="b">
        <v>1</v>
      </c>
      <c r="V1989" s="102" t="b">
        <v>0</v>
      </c>
      <c r="W1989" s="103">
        <v>43495.668726851851</v>
      </c>
      <c r="X1989" s="16"/>
      <c r="Y1989" s="24"/>
      <c r="Z1989" s="17"/>
      <c r="AA1989" s="51"/>
      <c r="AB1989" s="101"/>
      <c r="AC1989" t="str">
        <f t="shared" si="156"/>
        <v>NO</v>
      </c>
      <c r="AD1989" t="str">
        <f t="shared" si="157"/>
        <v/>
      </c>
      <c r="AE1989" t="str">
        <f t="shared" si="158"/>
        <v>+Cartridge</v>
      </c>
      <c r="AF1989" t="str">
        <f t="shared" si="159"/>
        <v>+Cartridge</v>
      </c>
    </row>
    <row r="1990" spans="1:32" x14ac:dyDescent="0.25">
      <c r="A1990" s="13" t="str">
        <f t="shared" si="155"/>
        <v>78927-6</v>
      </c>
      <c r="B1990" s="50">
        <v>78927</v>
      </c>
      <c r="C1990" s="51" t="s">
        <v>373</v>
      </c>
      <c r="D1990" s="50">
        <v>6</v>
      </c>
      <c r="E1990" s="55">
        <v>1</v>
      </c>
      <c r="F1990" s="53" t="s">
        <v>19</v>
      </c>
      <c r="G1990" s="53">
        <v>43502</v>
      </c>
      <c r="H1990" s="52">
        <v>2</v>
      </c>
      <c r="I1990" s="52">
        <v>7</v>
      </c>
      <c r="J1990" s="51" t="s">
        <v>31</v>
      </c>
      <c r="K1990" s="51"/>
      <c r="L1990" s="51" t="b">
        <v>0</v>
      </c>
      <c r="M1990" s="13" t="s">
        <v>126</v>
      </c>
      <c r="N1990" s="13" t="s">
        <v>126</v>
      </c>
      <c r="O1990" s="13" t="s">
        <v>143</v>
      </c>
      <c r="P1990" s="13" t="s">
        <v>143</v>
      </c>
      <c r="Q1990" s="13"/>
      <c r="R1990" s="13"/>
      <c r="S1990" s="13" t="s">
        <v>126</v>
      </c>
      <c r="T1990" s="102" t="s">
        <v>126</v>
      </c>
      <c r="U1990" s="102" t="b">
        <v>1</v>
      </c>
      <c r="V1990" s="102" t="b">
        <v>0</v>
      </c>
      <c r="W1990" s="103">
        <v>43495.668738425928</v>
      </c>
      <c r="X1990" s="16"/>
      <c r="Y1990" s="24"/>
      <c r="Z1990" s="17"/>
      <c r="AA1990" s="51"/>
      <c r="AB1990" s="101"/>
      <c r="AC1990" t="str">
        <f t="shared" si="156"/>
        <v>NO</v>
      </c>
      <c r="AD1990" t="str">
        <f t="shared" si="157"/>
        <v/>
      </c>
      <c r="AE1990" t="str">
        <f t="shared" si="158"/>
        <v>+Cartridge</v>
      </c>
      <c r="AF1990" t="str">
        <f t="shared" si="159"/>
        <v>+Cartridge</v>
      </c>
    </row>
    <row r="1991" spans="1:32" x14ac:dyDescent="0.25">
      <c r="A1991" s="13" t="str">
        <f t="shared" si="155"/>
        <v>78930-1</v>
      </c>
      <c r="B1991" s="50">
        <v>78930</v>
      </c>
      <c r="C1991" s="51" t="s">
        <v>3454</v>
      </c>
      <c r="D1991" s="50">
        <v>1</v>
      </c>
      <c r="E1991" s="55">
        <v>1</v>
      </c>
      <c r="F1991" s="53" t="s">
        <v>19</v>
      </c>
      <c r="G1991" s="53">
        <v>43503</v>
      </c>
      <c r="H1991" s="52">
        <v>3</v>
      </c>
      <c r="I1991" s="52">
        <v>12</v>
      </c>
      <c r="J1991" s="51" t="s">
        <v>20</v>
      </c>
      <c r="K1991" s="51" t="s">
        <v>181</v>
      </c>
      <c r="L1991" s="51" t="b">
        <v>1</v>
      </c>
      <c r="M1991" s="13" t="s">
        <v>126</v>
      </c>
      <c r="N1991" s="13"/>
      <c r="O1991" s="13"/>
      <c r="P1991" s="13"/>
      <c r="Q1991" s="13"/>
      <c r="R1991" s="13"/>
      <c r="S1991" s="13" t="s">
        <v>126</v>
      </c>
      <c r="T1991" s="102" t="s">
        <v>130</v>
      </c>
      <c r="U1991" s="102" t="b">
        <v>0</v>
      </c>
      <c r="V1991" s="102" t="b">
        <v>0</v>
      </c>
      <c r="W1991" s="103"/>
      <c r="X1991" s="16"/>
      <c r="Y1991" s="24"/>
      <c r="Z1991" s="17"/>
      <c r="AA1991" s="51"/>
      <c r="AB1991" s="101"/>
      <c r="AC1991" t="str">
        <f t="shared" si="156"/>
        <v>NO</v>
      </c>
      <c r="AD1991" t="str">
        <f t="shared" si="157"/>
        <v>Material</v>
      </c>
      <c r="AE1991" t="str">
        <f t="shared" si="158"/>
        <v>+Cartridge</v>
      </c>
      <c r="AF1991" t="str">
        <f t="shared" si="159"/>
        <v>Material+Cartridge</v>
      </c>
    </row>
    <row r="1992" spans="1:32" x14ac:dyDescent="0.25">
      <c r="A1992" s="13" t="str">
        <f t="shared" si="155"/>
        <v>78933-1</v>
      </c>
      <c r="B1992" s="50">
        <v>78933</v>
      </c>
      <c r="C1992" s="51" t="s">
        <v>175</v>
      </c>
      <c r="D1992" s="50">
        <v>1</v>
      </c>
      <c r="E1992" s="55">
        <v>1</v>
      </c>
      <c r="F1992" s="53" t="s">
        <v>18</v>
      </c>
      <c r="G1992" s="53">
        <v>43503</v>
      </c>
      <c r="H1992" s="52">
        <v>1</v>
      </c>
      <c r="I1992" s="52">
        <v>10</v>
      </c>
      <c r="J1992" s="51" t="s">
        <v>20</v>
      </c>
      <c r="K1992" s="51"/>
      <c r="L1992" s="51" t="b">
        <v>0</v>
      </c>
      <c r="M1992" s="13"/>
      <c r="N1992" s="13"/>
      <c r="O1992" s="13"/>
      <c r="P1992" s="13"/>
      <c r="Q1992" s="13" t="s">
        <v>125</v>
      </c>
      <c r="R1992" s="13"/>
      <c r="S1992" s="13" t="s">
        <v>126</v>
      </c>
      <c r="T1992" s="102" t="s">
        <v>125</v>
      </c>
      <c r="U1992" s="102" t="b">
        <v>0</v>
      </c>
      <c r="V1992" s="102" t="b">
        <v>0</v>
      </c>
      <c r="W1992" s="103"/>
      <c r="X1992" s="16"/>
      <c r="Y1992" s="24">
        <v>43501</v>
      </c>
      <c r="Z1992" s="17"/>
      <c r="AA1992" s="51"/>
      <c r="AB1992" s="101"/>
      <c r="AC1992" t="str">
        <f t="shared" si="156"/>
        <v>NO</v>
      </c>
      <c r="AD1992" t="str">
        <f t="shared" si="157"/>
        <v>Material</v>
      </c>
      <c r="AE1992" t="str">
        <f t="shared" si="158"/>
        <v/>
      </c>
      <c r="AF1992" t="str">
        <f t="shared" si="159"/>
        <v>Material</v>
      </c>
    </row>
    <row r="1993" spans="1:32" x14ac:dyDescent="0.25">
      <c r="A1993" s="13" t="str">
        <f t="shared" si="155"/>
        <v>78934-1</v>
      </c>
      <c r="B1993" s="50">
        <v>78934</v>
      </c>
      <c r="C1993" s="51" t="s">
        <v>175</v>
      </c>
      <c r="D1993" s="50">
        <v>1</v>
      </c>
      <c r="E1993" s="55">
        <v>1</v>
      </c>
      <c r="F1993" s="53" t="s">
        <v>18</v>
      </c>
      <c r="G1993" s="53">
        <v>43530</v>
      </c>
      <c r="H1993" s="52">
        <v>1</v>
      </c>
      <c r="I1993" s="52">
        <v>10</v>
      </c>
      <c r="J1993" s="51" t="s">
        <v>20</v>
      </c>
      <c r="K1993" s="51"/>
      <c r="L1993" s="51" t="b">
        <v>0</v>
      </c>
      <c r="M1993" s="13"/>
      <c r="N1993" s="13"/>
      <c r="O1993" s="13"/>
      <c r="P1993" s="13"/>
      <c r="Q1993" s="13" t="s">
        <v>125</v>
      </c>
      <c r="R1993" s="13"/>
      <c r="S1993" s="13"/>
      <c r="T1993" s="102" t="s">
        <v>125</v>
      </c>
      <c r="U1993" s="102" t="b">
        <v>0</v>
      </c>
      <c r="V1993" s="102" t="b">
        <v>0</v>
      </c>
      <c r="W1993" s="103"/>
      <c r="X1993" s="16"/>
      <c r="Y1993" s="24"/>
      <c r="Z1993" s="17"/>
      <c r="AA1993" s="51"/>
      <c r="AB1993" s="101"/>
      <c r="AC1993" t="str">
        <f t="shared" si="156"/>
        <v>NO</v>
      </c>
      <c r="AD1993" t="str">
        <f t="shared" si="157"/>
        <v>Material</v>
      </c>
      <c r="AE1993" t="str">
        <f t="shared" si="158"/>
        <v/>
      </c>
      <c r="AF1993" t="str">
        <f t="shared" si="159"/>
        <v>Material</v>
      </c>
    </row>
    <row r="1994" spans="1:32" x14ac:dyDescent="0.25">
      <c r="A1994" s="13" t="str">
        <f t="shared" si="155"/>
        <v>78936-1</v>
      </c>
      <c r="B1994" s="50">
        <v>78936</v>
      </c>
      <c r="C1994" s="51" t="s">
        <v>188</v>
      </c>
      <c r="D1994" s="50">
        <v>1</v>
      </c>
      <c r="E1994" s="55">
        <v>1</v>
      </c>
      <c r="F1994" s="53" t="s">
        <v>18</v>
      </c>
      <c r="G1994" s="53">
        <v>43501</v>
      </c>
      <c r="H1994" s="52">
        <v>1</v>
      </c>
      <c r="I1994" s="52">
        <v>12</v>
      </c>
      <c r="J1994" s="51" t="s">
        <v>37</v>
      </c>
      <c r="K1994" s="51" t="s">
        <v>171</v>
      </c>
      <c r="L1994" s="51" t="b">
        <v>1</v>
      </c>
      <c r="M1994" s="13" t="s">
        <v>126</v>
      </c>
      <c r="N1994" s="13" t="s">
        <v>126</v>
      </c>
      <c r="O1994" s="13" t="s">
        <v>143</v>
      </c>
      <c r="P1994" s="13" t="s">
        <v>143</v>
      </c>
      <c r="Q1994" s="13" t="s">
        <v>143</v>
      </c>
      <c r="R1994" s="13"/>
      <c r="S1994" s="13" t="s">
        <v>126</v>
      </c>
      <c r="T1994" s="102" t="s">
        <v>125</v>
      </c>
      <c r="U1994" s="102" t="b">
        <v>1</v>
      </c>
      <c r="V1994" s="102" t="b">
        <v>0</v>
      </c>
      <c r="W1994" s="103">
        <v>43501.440659722219</v>
      </c>
      <c r="X1994" s="16">
        <v>9</v>
      </c>
      <c r="Y1994" s="24">
        <v>43499</v>
      </c>
      <c r="Z1994" s="17"/>
      <c r="AA1994" s="51"/>
      <c r="AB1994" s="101"/>
      <c r="AC1994" t="str">
        <f t="shared" si="156"/>
        <v>NO</v>
      </c>
      <c r="AD1994" t="str">
        <f t="shared" si="157"/>
        <v/>
      </c>
      <c r="AE1994" t="str">
        <f t="shared" si="158"/>
        <v/>
      </c>
      <c r="AF1994" t="str">
        <f t="shared" si="159"/>
        <v/>
      </c>
    </row>
    <row r="1995" spans="1:32" x14ac:dyDescent="0.25">
      <c r="A1995" s="13" t="str">
        <f t="shared" si="155"/>
        <v>78943-1</v>
      </c>
      <c r="B1995" s="50">
        <v>78943</v>
      </c>
      <c r="C1995" s="51" t="s">
        <v>215</v>
      </c>
      <c r="D1995" s="50">
        <v>1</v>
      </c>
      <c r="E1995" s="55">
        <v>1</v>
      </c>
      <c r="F1995" s="53" t="s">
        <v>18</v>
      </c>
      <c r="G1995" s="53">
        <v>43509</v>
      </c>
      <c r="H1995" s="52">
        <v>1</v>
      </c>
      <c r="I1995" s="52">
        <v>12</v>
      </c>
      <c r="J1995" s="51" t="s">
        <v>20</v>
      </c>
      <c r="K1995" s="51"/>
      <c r="L1995" s="51" t="b">
        <v>0</v>
      </c>
      <c r="M1995" s="13"/>
      <c r="N1995" s="13"/>
      <c r="O1995" s="13" t="s">
        <v>143</v>
      </c>
      <c r="P1995" s="13"/>
      <c r="Q1995" s="13"/>
      <c r="R1995" s="13"/>
      <c r="S1995" s="13" t="s">
        <v>126</v>
      </c>
      <c r="T1995" s="102" t="s">
        <v>130</v>
      </c>
      <c r="U1995" s="102" t="b">
        <v>0</v>
      </c>
      <c r="V1995" s="102" t="b">
        <v>0</v>
      </c>
      <c r="W1995" s="103"/>
      <c r="X1995" s="16"/>
      <c r="Y1995" s="24"/>
      <c r="Z1995" s="17" t="s">
        <v>212</v>
      </c>
      <c r="AA1995" s="51"/>
      <c r="AB1995" s="101"/>
      <c r="AC1995" t="str">
        <f t="shared" si="156"/>
        <v>NO</v>
      </c>
      <c r="AD1995" t="str">
        <f t="shared" si="157"/>
        <v>Material</v>
      </c>
      <c r="AE1995" t="str">
        <f t="shared" si="158"/>
        <v>+Cartridge</v>
      </c>
      <c r="AF1995" t="str">
        <f t="shared" si="159"/>
        <v>Material+Cartridge</v>
      </c>
    </row>
    <row r="1996" spans="1:32" x14ac:dyDescent="0.25">
      <c r="A1996" s="13" t="str">
        <f t="shared" si="155"/>
        <v>78949-1</v>
      </c>
      <c r="B1996" s="50">
        <v>78949</v>
      </c>
      <c r="C1996" s="51" t="s">
        <v>184</v>
      </c>
      <c r="D1996" s="50">
        <v>1</v>
      </c>
      <c r="E1996" s="55">
        <v>1</v>
      </c>
      <c r="F1996" s="53" t="s">
        <v>18</v>
      </c>
      <c r="G1996" s="53">
        <v>43503</v>
      </c>
      <c r="H1996" s="52">
        <v>1</v>
      </c>
      <c r="I1996" s="52">
        <v>12</v>
      </c>
      <c r="J1996" s="51" t="s">
        <v>20</v>
      </c>
      <c r="K1996" s="51"/>
      <c r="L1996" s="51" t="b">
        <v>0</v>
      </c>
      <c r="M1996" s="13" t="s">
        <v>126</v>
      </c>
      <c r="N1996" s="13"/>
      <c r="O1996" s="13"/>
      <c r="P1996" s="13"/>
      <c r="Q1996" s="13"/>
      <c r="R1996" s="13"/>
      <c r="S1996" s="13"/>
      <c r="T1996" s="102" t="s">
        <v>126</v>
      </c>
      <c r="U1996" s="102" t="b">
        <v>1</v>
      </c>
      <c r="V1996" s="102" t="b">
        <v>0</v>
      </c>
      <c r="W1996" s="103">
        <v>43499.557928240742</v>
      </c>
      <c r="X1996" s="16"/>
      <c r="Y1996" s="24"/>
      <c r="Z1996" s="17" t="s">
        <v>3102</v>
      </c>
      <c r="AA1996" s="51"/>
      <c r="AB1996" s="101"/>
      <c r="AC1996" t="str">
        <f t="shared" si="156"/>
        <v>NO</v>
      </c>
      <c r="AD1996" t="str">
        <f t="shared" si="157"/>
        <v>Material</v>
      </c>
      <c r="AE1996" t="str">
        <f t="shared" si="158"/>
        <v>+Cartridge</v>
      </c>
      <c r="AF1996" t="str">
        <f t="shared" si="159"/>
        <v>Material+Cartridge</v>
      </c>
    </row>
    <row r="1997" spans="1:32" x14ac:dyDescent="0.25">
      <c r="A1997" s="13" t="str">
        <f t="shared" si="155"/>
        <v>78964-1</v>
      </c>
      <c r="B1997" s="50">
        <v>78964</v>
      </c>
      <c r="C1997" s="51" t="s">
        <v>209</v>
      </c>
      <c r="D1997" s="50">
        <v>1</v>
      </c>
      <c r="E1997" s="55">
        <v>1</v>
      </c>
      <c r="F1997" s="53" t="s">
        <v>18</v>
      </c>
      <c r="G1997" s="53">
        <v>43504</v>
      </c>
      <c r="H1997" s="52">
        <v>1</v>
      </c>
      <c r="I1997" s="52">
        <v>12</v>
      </c>
      <c r="J1997" s="51" t="s">
        <v>31</v>
      </c>
      <c r="K1997" s="51"/>
      <c r="L1997" s="51" t="b">
        <v>0</v>
      </c>
      <c r="M1997" s="13" t="s">
        <v>126</v>
      </c>
      <c r="N1997" s="13"/>
      <c r="O1997" s="13" t="s">
        <v>143</v>
      </c>
      <c r="P1997" s="13" t="s">
        <v>143</v>
      </c>
      <c r="Q1997" s="13" t="s">
        <v>125</v>
      </c>
      <c r="R1997" s="13"/>
      <c r="S1997" s="13" t="s">
        <v>126</v>
      </c>
      <c r="T1997" s="102" t="s">
        <v>125</v>
      </c>
      <c r="U1997" s="102" t="b">
        <v>1</v>
      </c>
      <c r="V1997" s="102" t="b">
        <v>0</v>
      </c>
      <c r="W1997" s="103">
        <v>43500.602916666663</v>
      </c>
      <c r="X1997" s="16"/>
      <c r="Y1997" s="24">
        <v>43496</v>
      </c>
      <c r="Z1997" s="17"/>
      <c r="AA1997" s="51"/>
      <c r="AB1997" s="101"/>
      <c r="AC1997" t="str">
        <f t="shared" si="156"/>
        <v>NO</v>
      </c>
      <c r="AD1997" t="str">
        <f t="shared" si="157"/>
        <v>Material</v>
      </c>
      <c r="AE1997" t="str">
        <f t="shared" si="158"/>
        <v/>
      </c>
      <c r="AF1997" t="str">
        <f t="shared" si="159"/>
        <v>Material</v>
      </c>
    </row>
    <row r="1998" spans="1:32" x14ac:dyDescent="0.25">
      <c r="A1998" s="13" t="str">
        <f t="shared" si="155"/>
        <v>78967-10</v>
      </c>
      <c r="B1998" s="50">
        <v>78967</v>
      </c>
      <c r="C1998" s="51" t="s">
        <v>3455</v>
      </c>
      <c r="D1998" s="50">
        <v>10</v>
      </c>
      <c r="E1998" s="55">
        <v>1</v>
      </c>
      <c r="F1998" s="53" t="s">
        <v>18</v>
      </c>
      <c r="G1998" s="53">
        <v>43518</v>
      </c>
      <c r="H1998" s="52">
        <v>1</v>
      </c>
      <c r="I1998" s="52">
        <v>7</v>
      </c>
      <c r="J1998" s="51" t="s">
        <v>27</v>
      </c>
      <c r="K1998" s="51"/>
      <c r="L1998" s="51" t="b">
        <v>0</v>
      </c>
      <c r="M1998" s="13"/>
      <c r="N1998" s="13"/>
      <c r="O1998" s="13"/>
      <c r="P1998" s="13"/>
      <c r="Q1998" s="13"/>
      <c r="R1998" s="13"/>
      <c r="S1998" s="13"/>
      <c r="T1998" s="102" t="s">
        <v>130</v>
      </c>
      <c r="U1998" s="102" t="b">
        <v>0</v>
      </c>
      <c r="V1998" s="102" t="b">
        <v>0</v>
      </c>
      <c r="W1998" s="103"/>
      <c r="X1998" s="16"/>
      <c r="Y1998" s="24"/>
      <c r="Z1998" s="17"/>
      <c r="AA1998" s="51"/>
      <c r="AB1998" s="101"/>
      <c r="AC1998" t="str">
        <f t="shared" si="156"/>
        <v>NO</v>
      </c>
      <c r="AD1998" t="str">
        <f t="shared" si="157"/>
        <v>Material</v>
      </c>
      <c r="AE1998" t="str">
        <f t="shared" si="158"/>
        <v>+Cartridge</v>
      </c>
      <c r="AF1998" t="str">
        <f t="shared" si="159"/>
        <v>Material+Cartridge</v>
      </c>
    </row>
    <row r="1999" spans="1:32" x14ac:dyDescent="0.25">
      <c r="A1999" s="13" t="str">
        <f t="shared" si="155"/>
        <v>78967-1</v>
      </c>
      <c r="B1999" s="50">
        <v>78967</v>
      </c>
      <c r="C1999" s="51" t="s">
        <v>337</v>
      </c>
      <c r="D1999" s="50">
        <v>1</v>
      </c>
      <c r="E1999" s="55">
        <v>1</v>
      </c>
      <c r="F1999" s="53" t="s">
        <v>18</v>
      </c>
      <c r="G1999" s="53">
        <v>43518</v>
      </c>
      <c r="H1999" s="52">
        <v>1</v>
      </c>
      <c r="I1999" s="52">
        <v>7</v>
      </c>
      <c r="J1999" s="51" t="s">
        <v>27</v>
      </c>
      <c r="K1999" s="51"/>
      <c r="L1999" s="51" t="b">
        <v>0</v>
      </c>
      <c r="M1999" s="13"/>
      <c r="N1999" s="13"/>
      <c r="O1999" s="13"/>
      <c r="P1999" s="13"/>
      <c r="Q1999" s="13"/>
      <c r="R1999" s="13"/>
      <c r="S1999" s="13"/>
      <c r="T1999" s="102" t="s">
        <v>130</v>
      </c>
      <c r="U1999" s="102" t="b">
        <v>0</v>
      </c>
      <c r="V1999" s="102" t="b">
        <v>0</v>
      </c>
      <c r="W1999" s="103"/>
      <c r="X1999" s="16"/>
      <c r="Y1999" s="24"/>
      <c r="Z1999" s="17"/>
      <c r="AA1999" s="51"/>
      <c r="AB1999" s="101"/>
      <c r="AC1999" t="str">
        <f t="shared" si="156"/>
        <v>NO</v>
      </c>
      <c r="AD1999" t="str">
        <f t="shared" si="157"/>
        <v>Material</v>
      </c>
      <c r="AE1999" t="str">
        <f t="shared" si="158"/>
        <v>+Cartridge</v>
      </c>
      <c r="AF1999" t="str">
        <f t="shared" si="159"/>
        <v>Material+Cartridge</v>
      </c>
    </row>
    <row r="2000" spans="1:32" x14ac:dyDescent="0.25">
      <c r="A2000" s="13" t="str">
        <f t="shared" si="155"/>
        <v>78967-2</v>
      </c>
      <c r="B2000" s="50">
        <v>78967</v>
      </c>
      <c r="C2000" s="51" t="s">
        <v>335</v>
      </c>
      <c r="D2000" s="50">
        <v>2</v>
      </c>
      <c r="E2000" s="55">
        <v>1</v>
      </c>
      <c r="F2000" s="53" t="s">
        <v>18</v>
      </c>
      <c r="G2000" s="53">
        <v>43518</v>
      </c>
      <c r="H2000" s="52">
        <v>2</v>
      </c>
      <c r="I2000" s="52">
        <v>7</v>
      </c>
      <c r="J2000" s="51" t="s">
        <v>27</v>
      </c>
      <c r="K2000" s="51"/>
      <c r="L2000" s="51" t="b">
        <v>0</v>
      </c>
      <c r="M2000" s="13"/>
      <c r="N2000" s="13"/>
      <c r="O2000" s="13"/>
      <c r="P2000" s="13"/>
      <c r="Q2000" s="13"/>
      <c r="R2000" s="13"/>
      <c r="S2000" s="13"/>
      <c r="T2000" s="102" t="s">
        <v>130</v>
      </c>
      <c r="U2000" s="102" t="b">
        <v>0</v>
      </c>
      <c r="V2000" s="102" t="b">
        <v>0</v>
      </c>
      <c r="W2000" s="103"/>
      <c r="X2000" s="16"/>
      <c r="Y2000" s="24"/>
      <c r="Z2000" s="17"/>
      <c r="AA2000" s="51"/>
      <c r="AB2000" s="101"/>
      <c r="AC2000" t="str">
        <f t="shared" si="156"/>
        <v>NO</v>
      </c>
      <c r="AD2000" t="str">
        <f t="shared" si="157"/>
        <v>Material</v>
      </c>
      <c r="AE2000" t="str">
        <f t="shared" si="158"/>
        <v>+Cartridge</v>
      </c>
      <c r="AF2000" t="str">
        <f t="shared" si="159"/>
        <v>Material+Cartridge</v>
      </c>
    </row>
    <row r="2001" spans="1:32" x14ac:dyDescent="0.25">
      <c r="A2001" s="13" t="str">
        <f t="shared" si="155"/>
        <v>78967-3</v>
      </c>
      <c r="B2001" s="50">
        <v>78967</v>
      </c>
      <c r="C2001" s="51" t="s">
        <v>377</v>
      </c>
      <c r="D2001" s="50">
        <v>3</v>
      </c>
      <c r="E2001" s="55">
        <v>1</v>
      </c>
      <c r="F2001" s="53" t="s">
        <v>18</v>
      </c>
      <c r="G2001" s="53">
        <v>43518</v>
      </c>
      <c r="H2001" s="52">
        <v>3</v>
      </c>
      <c r="I2001" s="52">
        <v>7</v>
      </c>
      <c r="J2001" s="51" t="s">
        <v>27</v>
      </c>
      <c r="K2001" s="51"/>
      <c r="L2001" s="51" t="b">
        <v>0</v>
      </c>
      <c r="M2001" s="13"/>
      <c r="N2001" s="13"/>
      <c r="O2001" s="13"/>
      <c r="P2001" s="13"/>
      <c r="Q2001" s="13"/>
      <c r="R2001" s="13"/>
      <c r="S2001" s="13"/>
      <c r="T2001" s="102" t="s">
        <v>130</v>
      </c>
      <c r="U2001" s="102" t="b">
        <v>0</v>
      </c>
      <c r="V2001" s="102" t="b">
        <v>0</v>
      </c>
      <c r="W2001" s="103"/>
      <c r="X2001" s="16"/>
      <c r="Y2001" s="24"/>
      <c r="Z2001" s="17"/>
      <c r="AA2001" s="51"/>
      <c r="AB2001" s="101"/>
      <c r="AC2001" t="str">
        <f t="shared" si="156"/>
        <v>NO</v>
      </c>
      <c r="AD2001" t="str">
        <f t="shared" si="157"/>
        <v>Material</v>
      </c>
      <c r="AE2001" t="str">
        <f t="shared" si="158"/>
        <v>+Cartridge</v>
      </c>
      <c r="AF2001" t="str">
        <f t="shared" si="159"/>
        <v>Material+Cartridge</v>
      </c>
    </row>
    <row r="2002" spans="1:32" x14ac:dyDescent="0.25">
      <c r="A2002" s="13" t="str">
        <f t="shared" si="155"/>
        <v>78967-4</v>
      </c>
      <c r="B2002" s="50">
        <v>78967</v>
      </c>
      <c r="C2002" s="51" t="s">
        <v>227</v>
      </c>
      <c r="D2002" s="50">
        <v>4</v>
      </c>
      <c r="E2002" s="55">
        <v>1</v>
      </c>
      <c r="F2002" s="53" t="s">
        <v>18</v>
      </c>
      <c r="G2002" s="53">
        <v>43518</v>
      </c>
      <c r="H2002" s="52">
        <v>1</v>
      </c>
      <c r="I2002" s="52">
        <v>7</v>
      </c>
      <c r="J2002" s="51" t="s">
        <v>27</v>
      </c>
      <c r="K2002" s="51"/>
      <c r="L2002" s="51" t="b">
        <v>0</v>
      </c>
      <c r="M2002" s="13"/>
      <c r="N2002" s="13"/>
      <c r="O2002" s="13"/>
      <c r="P2002" s="13"/>
      <c r="Q2002" s="13"/>
      <c r="R2002" s="13"/>
      <c r="S2002" s="13"/>
      <c r="T2002" s="102" t="s">
        <v>130</v>
      </c>
      <c r="U2002" s="102" t="b">
        <v>0</v>
      </c>
      <c r="V2002" s="102" t="b">
        <v>0</v>
      </c>
      <c r="W2002" s="103"/>
      <c r="X2002" s="16"/>
      <c r="Y2002" s="24"/>
      <c r="Z2002" s="17"/>
      <c r="AA2002" s="51"/>
      <c r="AB2002" s="101"/>
      <c r="AC2002" t="str">
        <f t="shared" si="156"/>
        <v>NO</v>
      </c>
      <c r="AD2002" t="str">
        <f t="shared" si="157"/>
        <v>Material</v>
      </c>
      <c r="AE2002" t="str">
        <f t="shared" si="158"/>
        <v>+Cartridge</v>
      </c>
      <c r="AF2002" t="str">
        <f t="shared" si="159"/>
        <v>Material+Cartridge</v>
      </c>
    </row>
    <row r="2003" spans="1:32" x14ac:dyDescent="0.25">
      <c r="A2003" s="13" t="str">
        <f t="shared" si="155"/>
        <v>78967-5</v>
      </c>
      <c r="B2003" s="50">
        <v>78967</v>
      </c>
      <c r="C2003" s="51" t="s">
        <v>3456</v>
      </c>
      <c r="D2003" s="50">
        <v>5</v>
      </c>
      <c r="E2003" s="55">
        <v>1</v>
      </c>
      <c r="F2003" s="53" t="s">
        <v>18</v>
      </c>
      <c r="G2003" s="53">
        <v>43518</v>
      </c>
      <c r="H2003" s="52">
        <v>3</v>
      </c>
      <c r="I2003" s="52">
        <v>7</v>
      </c>
      <c r="J2003" s="51" t="s">
        <v>27</v>
      </c>
      <c r="K2003" s="51"/>
      <c r="L2003" s="51" t="b">
        <v>0</v>
      </c>
      <c r="M2003" s="13"/>
      <c r="N2003" s="13"/>
      <c r="O2003" s="13"/>
      <c r="P2003" s="13"/>
      <c r="Q2003" s="13"/>
      <c r="R2003" s="13"/>
      <c r="S2003" s="13"/>
      <c r="T2003" s="102" t="s">
        <v>130</v>
      </c>
      <c r="U2003" s="102" t="b">
        <v>0</v>
      </c>
      <c r="V2003" s="102" t="b">
        <v>0</v>
      </c>
      <c r="W2003" s="103"/>
      <c r="X2003" s="16"/>
      <c r="Y2003" s="24"/>
      <c r="Z2003" s="17"/>
      <c r="AA2003" s="51"/>
      <c r="AB2003" s="101"/>
      <c r="AC2003" t="str">
        <f t="shared" si="156"/>
        <v>NO</v>
      </c>
      <c r="AD2003" t="str">
        <f t="shared" si="157"/>
        <v>Material</v>
      </c>
      <c r="AE2003" t="str">
        <f t="shared" si="158"/>
        <v>+Cartridge</v>
      </c>
      <c r="AF2003" t="str">
        <f t="shared" si="159"/>
        <v>Material+Cartridge</v>
      </c>
    </row>
    <row r="2004" spans="1:32" x14ac:dyDescent="0.25">
      <c r="A2004" s="13" t="str">
        <f t="shared" si="155"/>
        <v>78967-6</v>
      </c>
      <c r="B2004" s="50">
        <v>78967</v>
      </c>
      <c r="C2004" s="51" t="s">
        <v>332</v>
      </c>
      <c r="D2004" s="50">
        <v>6</v>
      </c>
      <c r="E2004" s="55">
        <v>1</v>
      </c>
      <c r="F2004" s="53" t="s">
        <v>18</v>
      </c>
      <c r="G2004" s="53">
        <v>43518</v>
      </c>
      <c r="H2004" s="52">
        <v>3</v>
      </c>
      <c r="I2004" s="52">
        <v>7</v>
      </c>
      <c r="J2004" s="51" t="s">
        <v>27</v>
      </c>
      <c r="K2004" s="51"/>
      <c r="L2004" s="51" t="b">
        <v>0</v>
      </c>
      <c r="M2004" s="13"/>
      <c r="N2004" s="13"/>
      <c r="O2004" s="13"/>
      <c r="P2004" s="13"/>
      <c r="Q2004" s="13"/>
      <c r="R2004" s="13"/>
      <c r="S2004" s="13"/>
      <c r="T2004" s="102" t="s">
        <v>130</v>
      </c>
      <c r="U2004" s="102" t="b">
        <v>0</v>
      </c>
      <c r="V2004" s="102" t="b">
        <v>0</v>
      </c>
      <c r="W2004" s="103"/>
      <c r="X2004" s="16"/>
      <c r="Y2004" s="24"/>
      <c r="Z2004" s="17"/>
      <c r="AA2004" s="51"/>
      <c r="AB2004" s="101"/>
      <c r="AC2004" t="str">
        <f t="shared" si="156"/>
        <v>NO</v>
      </c>
      <c r="AD2004" t="str">
        <f t="shared" si="157"/>
        <v>Material</v>
      </c>
      <c r="AE2004" t="str">
        <f t="shared" si="158"/>
        <v>+Cartridge</v>
      </c>
      <c r="AF2004" t="str">
        <f t="shared" si="159"/>
        <v>Material+Cartridge</v>
      </c>
    </row>
    <row r="2005" spans="1:32" x14ac:dyDescent="0.25">
      <c r="A2005" s="13" t="str">
        <f t="shared" si="155"/>
        <v>78967-7</v>
      </c>
      <c r="B2005" s="50">
        <v>78967</v>
      </c>
      <c r="C2005" s="51" t="s">
        <v>333</v>
      </c>
      <c r="D2005" s="50">
        <v>7</v>
      </c>
      <c r="E2005" s="55">
        <v>1</v>
      </c>
      <c r="F2005" s="53" t="s">
        <v>18</v>
      </c>
      <c r="G2005" s="53">
        <v>43518</v>
      </c>
      <c r="H2005" s="52">
        <v>1</v>
      </c>
      <c r="I2005" s="52">
        <v>7</v>
      </c>
      <c r="J2005" s="51" t="s">
        <v>27</v>
      </c>
      <c r="K2005" s="51"/>
      <c r="L2005" s="51" t="b">
        <v>0</v>
      </c>
      <c r="M2005" s="13"/>
      <c r="N2005" s="13"/>
      <c r="O2005" s="13"/>
      <c r="P2005" s="13"/>
      <c r="Q2005" s="13"/>
      <c r="R2005" s="13"/>
      <c r="S2005" s="13"/>
      <c r="T2005" s="102" t="s">
        <v>130</v>
      </c>
      <c r="U2005" s="102" t="b">
        <v>0</v>
      </c>
      <c r="V2005" s="102" t="b">
        <v>0</v>
      </c>
      <c r="W2005" s="103"/>
      <c r="X2005" s="16"/>
      <c r="Y2005" s="24"/>
      <c r="Z2005" s="17"/>
      <c r="AA2005" s="51"/>
      <c r="AB2005" s="101"/>
      <c r="AC2005" t="str">
        <f t="shared" si="156"/>
        <v>NO</v>
      </c>
      <c r="AD2005" t="str">
        <f t="shared" si="157"/>
        <v>Material</v>
      </c>
      <c r="AE2005" t="str">
        <f t="shared" si="158"/>
        <v>+Cartridge</v>
      </c>
      <c r="AF2005" t="str">
        <f t="shared" si="159"/>
        <v>Material+Cartridge</v>
      </c>
    </row>
    <row r="2006" spans="1:32" x14ac:dyDescent="0.25">
      <c r="A2006" s="13" t="str">
        <f t="shared" si="155"/>
        <v>78967-8</v>
      </c>
      <c r="B2006" s="50">
        <v>78967</v>
      </c>
      <c r="C2006" s="51" t="s">
        <v>333</v>
      </c>
      <c r="D2006" s="50">
        <v>8</v>
      </c>
      <c r="E2006" s="55">
        <v>1</v>
      </c>
      <c r="F2006" s="53" t="s">
        <v>18</v>
      </c>
      <c r="G2006" s="53">
        <v>43518</v>
      </c>
      <c r="H2006" s="52">
        <v>1</v>
      </c>
      <c r="I2006" s="52">
        <v>7</v>
      </c>
      <c r="J2006" s="51" t="s">
        <v>27</v>
      </c>
      <c r="K2006" s="51"/>
      <c r="L2006" s="51" t="b">
        <v>0</v>
      </c>
      <c r="M2006" s="13"/>
      <c r="N2006" s="13"/>
      <c r="O2006" s="13"/>
      <c r="P2006" s="13"/>
      <c r="Q2006" s="13"/>
      <c r="R2006" s="13"/>
      <c r="S2006" s="13"/>
      <c r="T2006" s="102" t="s">
        <v>130</v>
      </c>
      <c r="U2006" s="102" t="b">
        <v>0</v>
      </c>
      <c r="V2006" s="102" t="b">
        <v>0</v>
      </c>
      <c r="W2006" s="103"/>
      <c r="X2006" s="16"/>
      <c r="Y2006" s="24"/>
      <c r="Z2006" s="17"/>
      <c r="AA2006" s="51"/>
      <c r="AB2006" s="101"/>
      <c r="AC2006" t="str">
        <f t="shared" si="156"/>
        <v>NO</v>
      </c>
      <c r="AD2006" t="str">
        <f t="shared" si="157"/>
        <v>Material</v>
      </c>
      <c r="AE2006" t="str">
        <f t="shared" si="158"/>
        <v>+Cartridge</v>
      </c>
      <c r="AF2006" t="str">
        <f t="shared" si="159"/>
        <v>Material+Cartridge</v>
      </c>
    </row>
    <row r="2007" spans="1:32" x14ac:dyDescent="0.25">
      <c r="A2007" s="13" t="str">
        <f t="shared" si="155"/>
        <v>78967-9</v>
      </c>
      <c r="B2007" s="50">
        <v>78967</v>
      </c>
      <c r="C2007" s="51" t="s">
        <v>3457</v>
      </c>
      <c r="D2007" s="50">
        <v>9</v>
      </c>
      <c r="E2007" s="55">
        <v>1</v>
      </c>
      <c r="F2007" s="53" t="s">
        <v>18</v>
      </c>
      <c r="G2007" s="53">
        <v>43518</v>
      </c>
      <c r="H2007" s="52">
        <v>1</v>
      </c>
      <c r="I2007" s="52">
        <v>7</v>
      </c>
      <c r="J2007" s="51" t="s">
        <v>27</v>
      </c>
      <c r="K2007" s="51"/>
      <c r="L2007" s="51" t="b">
        <v>0</v>
      </c>
      <c r="M2007" s="13"/>
      <c r="N2007" s="13"/>
      <c r="O2007" s="13"/>
      <c r="P2007" s="13"/>
      <c r="Q2007" s="13"/>
      <c r="R2007" s="13"/>
      <c r="S2007" s="13"/>
      <c r="T2007" s="102" t="s">
        <v>130</v>
      </c>
      <c r="U2007" s="102" t="b">
        <v>0</v>
      </c>
      <c r="V2007" s="102" t="b">
        <v>0</v>
      </c>
      <c r="W2007" s="103"/>
      <c r="X2007" s="16"/>
      <c r="Y2007" s="24"/>
      <c r="Z2007" s="17"/>
      <c r="AA2007" s="51"/>
      <c r="AB2007" s="101"/>
      <c r="AC2007" t="str">
        <f t="shared" si="156"/>
        <v>NO</v>
      </c>
      <c r="AD2007" t="str">
        <f t="shared" si="157"/>
        <v>Material</v>
      </c>
      <c r="AE2007" t="str">
        <f t="shared" si="158"/>
        <v>+Cartridge</v>
      </c>
      <c r="AF2007" t="str">
        <f t="shared" si="159"/>
        <v>Material+Cartridge</v>
      </c>
    </row>
    <row r="2008" spans="1:32" x14ac:dyDescent="0.25">
      <c r="A2008" s="13" t="str">
        <f t="shared" si="155"/>
        <v>78968-1</v>
      </c>
      <c r="B2008" s="50">
        <v>78968</v>
      </c>
      <c r="C2008" s="51" t="s">
        <v>227</v>
      </c>
      <c r="D2008" s="50">
        <v>1</v>
      </c>
      <c r="E2008" s="55">
        <v>1</v>
      </c>
      <c r="F2008" s="53" t="s">
        <v>18</v>
      </c>
      <c r="G2008" s="53">
        <v>43509</v>
      </c>
      <c r="H2008" s="52">
        <v>1</v>
      </c>
      <c r="I2008" s="52">
        <v>12</v>
      </c>
      <c r="J2008" s="51" t="s">
        <v>31</v>
      </c>
      <c r="K2008" s="51"/>
      <c r="L2008" s="51" t="b">
        <v>0</v>
      </c>
      <c r="M2008" s="13"/>
      <c r="N2008" s="13"/>
      <c r="O2008" s="13"/>
      <c r="P2008" s="13"/>
      <c r="Q2008" s="13"/>
      <c r="R2008" s="13"/>
      <c r="S2008" s="13" t="s">
        <v>126</v>
      </c>
      <c r="T2008" s="102" t="s">
        <v>130</v>
      </c>
      <c r="U2008" s="102" t="b">
        <v>0</v>
      </c>
      <c r="V2008" s="102" t="b">
        <v>0</v>
      </c>
      <c r="W2008" s="103"/>
      <c r="X2008" s="16"/>
      <c r="Y2008" s="24"/>
      <c r="Z2008" s="17"/>
      <c r="AA2008" s="51"/>
      <c r="AB2008" s="101"/>
      <c r="AC2008" t="str">
        <f t="shared" si="156"/>
        <v>NO</v>
      </c>
      <c r="AD2008" t="str">
        <f t="shared" si="157"/>
        <v>Material</v>
      </c>
      <c r="AE2008" t="str">
        <f t="shared" si="158"/>
        <v>+Cartridge</v>
      </c>
      <c r="AF2008" t="str">
        <f t="shared" si="159"/>
        <v>Material+Cartridge</v>
      </c>
    </row>
    <row r="2009" spans="1:32" x14ac:dyDescent="0.25">
      <c r="A2009" s="13" t="str">
        <f t="shared" si="155"/>
        <v>78970-1</v>
      </c>
      <c r="B2009" s="50">
        <v>78970</v>
      </c>
      <c r="C2009" s="51" t="s">
        <v>3056</v>
      </c>
      <c r="D2009" s="50">
        <v>1</v>
      </c>
      <c r="E2009" s="55">
        <v>1</v>
      </c>
      <c r="F2009" s="53" t="s">
        <v>18</v>
      </c>
      <c r="G2009" s="53">
        <v>43514</v>
      </c>
      <c r="H2009" s="52">
        <v>1</v>
      </c>
      <c r="I2009" s="52">
        <v>18</v>
      </c>
      <c r="J2009" s="51" t="s">
        <v>20</v>
      </c>
      <c r="K2009" s="51"/>
      <c r="L2009" s="51" t="b">
        <v>0</v>
      </c>
      <c r="M2009" s="13"/>
      <c r="N2009" s="13"/>
      <c r="O2009" s="13"/>
      <c r="P2009" s="13"/>
      <c r="Q2009" s="13" t="s">
        <v>125</v>
      </c>
      <c r="R2009" s="13"/>
      <c r="S2009" s="13"/>
      <c r="T2009" s="102" t="s">
        <v>125</v>
      </c>
      <c r="U2009" s="102" t="b">
        <v>0</v>
      </c>
      <c r="V2009" s="102" t="b">
        <v>0</v>
      </c>
      <c r="W2009" s="103"/>
      <c r="X2009" s="16"/>
      <c r="Y2009" s="24"/>
      <c r="Z2009" s="17"/>
      <c r="AA2009" s="51"/>
      <c r="AB2009" s="101"/>
      <c r="AC2009" t="str">
        <f t="shared" si="156"/>
        <v>NO</v>
      </c>
      <c r="AD2009" t="str">
        <f t="shared" si="157"/>
        <v>Material</v>
      </c>
      <c r="AE2009" t="str">
        <f t="shared" si="158"/>
        <v/>
      </c>
      <c r="AF2009" t="str">
        <f t="shared" si="159"/>
        <v>Material</v>
      </c>
    </row>
    <row r="2010" spans="1:32" x14ac:dyDescent="0.25">
      <c r="A2010" s="13" t="str">
        <f t="shared" si="155"/>
        <v>78970-2</v>
      </c>
      <c r="B2010" s="50">
        <v>78970</v>
      </c>
      <c r="C2010" s="51" t="s">
        <v>3055</v>
      </c>
      <c r="D2010" s="50">
        <v>2</v>
      </c>
      <c r="E2010" s="55">
        <v>1</v>
      </c>
      <c r="F2010" s="53" t="s">
        <v>18</v>
      </c>
      <c r="G2010" s="53">
        <v>43514</v>
      </c>
      <c r="H2010" s="52">
        <v>1</v>
      </c>
      <c r="I2010" s="52">
        <v>18</v>
      </c>
      <c r="J2010" s="51" t="s">
        <v>20</v>
      </c>
      <c r="K2010" s="51"/>
      <c r="L2010" s="51" t="b">
        <v>0</v>
      </c>
      <c r="M2010" s="13"/>
      <c r="N2010" s="13"/>
      <c r="O2010" s="13"/>
      <c r="P2010" s="13"/>
      <c r="Q2010" s="13" t="s">
        <v>125</v>
      </c>
      <c r="R2010" s="13"/>
      <c r="S2010" s="13"/>
      <c r="T2010" s="102" t="s">
        <v>125</v>
      </c>
      <c r="U2010" s="102" t="b">
        <v>0</v>
      </c>
      <c r="V2010" s="102" t="b">
        <v>0</v>
      </c>
      <c r="W2010" s="103"/>
      <c r="X2010" s="16"/>
      <c r="Y2010" s="24"/>
      <c r="Z2010" s="17"/>
      <c r="AA2010" s="51"/>
      <c r="AB2010" s="101"/>
      <c r="AC2010" t="str">
        <f t="shared" si="156"/>
        <v>NO</v>
      </c>
      <c r="AD2010" t="str">
        <f t="shared" si="157"/>
        <v>Material</v>
      </c>
      <c r="AE2010" t="str">
        <f t="shared" si="158"/>
        <v/>
      </c>
      <c r="AF2010" t="str">
        <f t="shared" si="159"/>
        <v>Material</v>
      </c>
    </row>
    <row r="2011" spans="1:32" x14ac:dyDescent="0.25">
      <c r="A2011" s="13" t="str">
        <f t="shared" si="155"/>
        <v>78971-1</v>
      </c>
      <c r="B2011" s="50">
        <v>78971</v>
      </c>
      <c r="C2011" s="51" t="s">
        <v>155</v>
      </c>
      <c r="D2011" s="50">
        <v>1</v>
      </c>
      <c r="E2011" s="55">
        <v>1</v>
      </c>
      <c r="F2011" s="53" t="s">
        <v>18</v>
      </c>
      <c r="G2011" s="53">
        <v>43501</v>
      </c>
      <c r="H2011" s="52">
        <v>1</v>
      </c>
      <c r="I2011" s="52">
        <v>12</v>
      </c>
      <c r="J2011" s="51" t="s">
        <v>31</v>
      </c>
      <c r="K2011" s="51"/>
      <c r="L2011" s="51" t="b">
        <v>0</v>
      </c>
      <c r="M2011" s="13"/>
      <c r="N2011" s="13" t="s">
        <v>126</v>
      </c>
      <c r="O2011" s="13" t="s">
        <v>143</v>
      </c>
      <c r="P2011" s="13" t="s">
        <v>143</v>
      </c>
      <c r="Q2011" s="13" t="s">
        <v>143</v>
      </c>
      <c r="R2011" s="13"/>
      <c r="S2011" s="13" t="s">
        <v>126</v>
      </c>
      <c r="T2011" s="102" t="s">
        <v>126</v>
      </c>
      <c r="U2011" s="102" t="b">
        <v>1</v>
      </c>
      <c r="V2011" s="102" t="b">
        <v>0</v>
      </c>
      <c r="W2011" s="103">
        <v>43499.435613425929</v>
      </c>
      <c r="X2011" s="16">
        <v>4</v>
      </c>
      <c r="Y2011" s="24">
        <v>43500</v>
      </c>
      <c r="Z2011" s="17" t="s">
        <v>182</v>
      </c>
      <c r="AA2011" s="51"/>
      <c r="AB2011" s="101"/>
      <c r="AC2011" t="str">
        <f t="shared" si="156"/>
        <v>NO</v>
      </c>
      <c r="AD2011" t="str">
        <f t="shared" si="157"/>
        <v/>
      </c>
      <c r="AE2011" t="str">
        <f t="shared" si="158"/>
        <v/>
      </c>
      <c r="AF2011" t="str">
        <f t="shared" si="159"/>
        <v/>
      </c>
    </row>
    <row r="2012" spans="1:32" x14ac:dyDescent="0.25">
      <c r="A2012" s="13" t="str">
        <f t="shared" si="155"/>
        <v>78974-1</v>
      </c>
      <c r="B2012" s="50">
        <v>78974</v>
      </c>
      <c r="C2012" s="51" t="s">
        <v>250</v>
      </c>
      <c r="D2012" s="50">
        <v>1</v>
      </c>
      <c r="E2012" s="55">
        <v>1</v>
      </c>
      <c r="F2012" s="53" t="s">
        <v>18</v>
      </c>
      <c r="G2012" s="53">
        <v>43510</v>
      </c>
      <c r="H2012" s="52">
        <v>2</v>
      </c>
      <c r="I2012" s="52">
        <v>12</v>
      </c>
      <c r="J2012" s="51" t="s">
        <v>20</v>
      </c>
      <c r="K2012" s="51"/>
      <c r="L2012" s="51" t="b">
        <v>0</v>
      </c>
      <c r="M2012" s="13"/>
      <c r="N2012" s="13"/>
      <c r="O2012" s="13"/>
      <c r="P2012" s="13"/>
      <c r="Q2012" s="13"/>
      <c r="R2012" s="13"/>
      <c r="S2012" s="13"/>
      <c r="T2012" s="102" t="s">
        <v>130</v>
      </c>
      <c r="U2012" s="102" t="b">
        <v>0</v>
      </c>
      <c r="V2012" s="102" t="b">
        <v>0</v>
      </c>
      <c r="W2012" s="103"/>
      <c r="X2012" s="16"/>
      <c r="Y2012" s="24"/>
      <c r="Z2012" s="17"/>
      <c r="AA2012" s="51"/>
      <c r="AB2012" s="101"/>
      <c r="AC2012" t="str">
        <f t="shared" si="156"/>
        <v>NO</v>
      </c>
      <c r="AD2012" t="str">
        <f t="shared" si="157"/>
        <v>Material</v>
      </c>
      <c r="AE2012" t="str">
        <f t="shared" si="158"/>
        <v>+Cartridge</v>
      </c>
      <c r="AF2012" t="str">
        <f t="shared" si="159"/>
        <v>Material+Cartridge</v>
      </c>
    </row>
    <row r="2013" spans="1:32" x14ac:dyDescent="0.25">
      <c r="A2013" s="13" t="str">
        <f t="shared" si="155"/>
        <v>78975-1</v>
      </c>
      <c r="B2013" s="50">
        <v>78975</v>
      </c>
      <c r="C2013" s="51" t="s">
        <v>135</v>
      </c>
      <c r="D2013" s="50">
        <v>1</v>
      </c>
      <c r="E2013" s="55">
        <v>1</v>
      </c>
      <c r="F2013" s="53" t="s">
        <v>18</v>
      </c>
      <c r="G2013" s="53">
        <v>43524</v>
      </c>
      <c r="H2013" s="52">
        <v>1</v>
      </c>
      <c r="I2013" s="52">
        <v>0</v>
      </c>
      <c r="J2013" s="51" t="s">
        <v>27</v>
      </c>
      <c r="K2013" s="51"/>
      <c r="L2013" s="51" t="b">
        <v>0</v>
      </c>
      <c r="M2013" s="13"/>
      <c r="N2013" s="13"/>
      <c r="O2013" s="13"/>
      <c r="P2013" s="13"/>
      <c r="Q2013" s="13"/>
      <c r="R2013" s="13"/>
      <c r="S2013" s="13"/>
      <c r="T2013" s="102" t="s">
        <v>130</v>
      </c>
      <c r="U2013" s="102" t="b">
        <v>0</v>
      </c>
      <c r="V2013" s="102" t="b">
        <v>0</v>
      </c>
      <c r="W2013" s="103"/>
      <c r="X2013" s="16"/>
      <c r="Y2013" s="24"/>
      <c r="Z2013" s="17"/>
      <c r="AA2013" s="51"/>
      <c r="AB2013" s="101"/>
      <c r="AC2013" t="str">
        <f t="shared" si="156"/>
        <v>NO</v>
      </c>
      <c r="AD2013" t="str">
        <f t="shared" si="157"/>
        <v>Material</v>
      </c>
      <c r="AE2013" t="str">
        <f t="shared" si="158"/>
        <v>+Cartridge</v>
      </c>
      <c r="AF2013" t="str">
        <f t="shared" si="159"/>
        <v>Material+Cartridge</v>
      </c>
    </row>
    <row r="2014" spans="1:32" x14ac:dyDescent="0.25">
      <c r="A2014" s="13" t="str">
        <f t="shared" si="155"/>
        <v>78982-1</v>
      </c>
      <c r="B2014" s="50">
        <v>78982</v>
      </c>
      <c r="C2014" s="51" t="s">
        <v>187</v>
      </c>
      <c r="D2014" s="50">
        <v>1</v>
      </c>
      <c r="E2014" s="55">
        <v>1</v>
      </c>
      <c r="F2014" s="53" t="s">
        <v>18</v>
      </c>
      <c r="G2014" s="53">
        <v>43508</v>
      </c>
      <c r="H2014" s="52">
        <v>1</v>
      </c>
      <c r="I2014" s="52">
        <v>12</v>
      </c>
      <c r="J2014" s="51" t="s">
        <v>20</v>
      </c>
      <c r="K2014" s="51"/>
      <c r="L2014" s="51" t="b">
        <v>0</v>
      </c>
      <c r="M2014" s="13" t="s">
        <v>126</v>
      </c>
      <c r="N2014" s="13"/>
      <c r="O2014" s="13"/>
      <c r="P2014" s="13" t="s">
        <v>143</v>
      </c>
      <c r="Q2014" s="13"/>
      <c r="R2014" s="13"/>
      <c r="S2014" s="13" t="s">
        <v>126</v>
      </c>
      <c r="T2014" s="102" t="s">
        <v>125</v>
      </c>
      <c r="U2014" s="102" t="b">
        <v>0</v>
      </c>
      <c r="V2014" s="102" t="b">
        <v>0</v>
      </c>
      <c r="W2014" s="103"/>
      <c r="X2014" s="16"/>
      <c r="Y2014" s="24"/>
      <c r="Z2014" s="17"/>
      <c r="AA2014" s="51"/>
      <c r="AB2014" s="101"/>
      <c r="AC2014" t="str">
        <f t="shared" si="156"/>
        <v>NO</v>
      </c>
      <c r="AD2014" t="str">
        <f t="shared" si="157"/>
        <v>Material</v>
      </c>
      <c r="AE2014" t="str">
        <f t="shared" si="158"/>
        <v>+Cartridge</v>
      </c>
      <c r="AF2014" t="str">
        <f t="shared" si="159"/>
        <v>Material+Cartridge</v>
      </c>
    </row>
    <row r="2015" spans="1:32" x14ac:dyDescent="0.25">
      <c r="A2015" s="13" t="str">
        <f t="shared" si="155"/>
        <v>78983-1</v>
      </c>
      <c r="B2015" s="50">
        <v>78983</v>
      </c>
      <c r="C2015" s="51" t="s">
        <v>3458</v>
      </c>
      <c r="D2015" s="50">
        <v>1</v>
      </c>
      <c r="E2015" s="55">
        <v>1</v>
      </c>
      <c r="F2015" s="53" t="s">
        <v>18</v>
      </c>
      <c r="G2015" s="53">
        <v>43516</v>
      </c>
      <c r="H2015" s="52">
        <v>9</v>
      </c>
      <c r="I2015" s="52">
        <v>12</v>
      </c>
      <c r="J2015" s="51" t="s">
        <v>27</v>
      </c>
      <c r="K2015" s="51"/>
      <c r="L2015" s="51" t="b">
        <v>0</v>
      </c>
      <c r="M2015" s="13"/>
      <c r="N2015" s="13"/>
      <c r="O2015" s="13"/>
      <c r="P2015" s="13"/>
      <c r="Q2015" s="13"/>
      <c r="R2015" s="13"/>
      <c r="S2015" s="13"/>
      <c r="T2015" s="102" t="s">
        <v>125</v>
      </c>
      <c r="U2015" s="102" t="b">
        <v>0</v>
      </c>
      <c r="V2015" s="102" t="b">
        <v>0</v>
      </c>
      <c r="W2015" s="103"/>
      <c r="X2015" s="16"/>
      <c r="Y2015" s="24"/>
      <c r="Z2015" s="17"/>
      <c r="AA2015" s="51"/>
      <c r="AB2015" s="101"/>
      <c r="AC2015" t="str">
        <f t="shared" si="156"/>
        <v>NO</v>
      </c>
      <c r="AD2015" t="str">
        <f t="shared" si="157"/>
        <v>Material</v>
      </c>
      <c r="AE2015" t="str">
        <f t="shared" si="158"/>
        <v>+Cartridge</v>
      </c>
      <c r="AF2015" t="str">
        <f t="shared" si="159"/>
        <v>Material+Cartridge</v>
      </c>
    </row>
    <row r="2016" spans="1:32" x14ac:dyDescent="0.25">
      <c r="A2016" s="13" t="str">
        <f t="shared" si="155"/>
        <v>78983-2</v>
      </c>
      <c r="B2016" s="50">
        <v>78983</v>
      </c>
      <c r="C2016" s="51" t="s">
        <v>3458</v>
      </c>
      <c r="D2016" s="50">
        <v>2</v>
      </c>
      <c r="E2016" s="55">
        <v>1</v>
      </c>
      <c r="F2016" s="53" t="s">
        <v>18</v>
      </c>
      <c r="G2016" s="53">
        <v>43516</v>
      </c>
      <c r="H2016" s="52">
        <v>9</v>
      </c>
      <c r="I2016" s="52">
        <v>12</v>
      </c>
      <c r="J2016" s="51" t="s">
        <v>27</v>
      </c>
      <c r="K2016" s="51"/>
      <c r="L2016" s="51" t="b">
        <v>0</v>
      </c>
      <c r="M2016" s="13"/>
      <c r="N2016" s="13"/>
      <c r="O2016" s="13"/>
      <c r="P2016" s="13"/>
      <c r="Q2016" s="13"/>
      <c r="R2016" s="13"/>
      <c r="S2016" s="13"/>
      <c r="T2016" s="102" t="s">
        <v>125</v>
      </c>
      <c r="U2016" s="102" t="b">
        <v>0</v>
      </c>
      <c r="V2016" s="102" t="b">
        <v>0</v>
      </c>
      <c r="W2016" s="103"/>
      <c r="X2016" s="16"/>
      <c r="Y2016" s="24"/>
      <c r="Z2016" s="17"/>
      <c r="AA2016" s="51"/>
      <c r="AB2016" s="101"/>
      <c r="AC2016" t="str">
        <f t="shared" si="156"/>
        <v>NO</v>
      </c>
      <c r="AD2016" t="str">
        <f t="shared" si="157"/>
        <v>Material</v>
      </c>
      <c r="AE2016" t="str">
        <f t="shared" si="158"/>
        <v>+Cartridge</v>
      </c>
      <c r="AF2016" t="str">
        <f t="shared" si="159"/>
        <v>Material+Cartridge</v>
      </c>
    </row>
    <row r="2017" spans="1:32" x14ac:dyDescent="0.25">
      <c r="A2017" s="13" t="str">
        <f t="shared" si="155"/>
        <v>78983-3</v>
      </c>
      <c r="B2017" s="50">
        <v>78983</v>
      </c>
      <c r="C2017" s="51" t="s">
        <v>3458</v>
      </c>
      <c r="D2017" s="50">
        <v>3</v>
      </c>
      <c r="E2017" s="55">
        <v>1</v>
      </c>
      <c r="F2017" s="53" t="s">
        <v>18</v>
      </c>
      <c r="G2017" s="53">
        <v>43516</v>
      </c>
      <c r="H2017" s="52">
        <v>9</v>
      </c>
      <c r="I2017" s="52">
        <v>12</v>
      </c>
      <c r="J2017" s="51" t="s">
        <v>27</v>
      </c>
      <c r="K2017" s="51"/>
      <c r="L2017" s="51" t="b">
        <v>0</v>
      </c>
      <c r="M2017" s="13"/>
      <c r="N2017" s="13"/>
      <c r="O2017" s="13"/>
      <c r="P2017" s="13"/>
      <c r="Q2017" s="13"/>
      <c r="R2017" s="13"/>
      <c r="S2017" s="13"/>
      <c r="T2017" s="102" t="s">
        <v>125</v>
      </c>
      <c r="U2017" s="102" t="b">
        <v>0</v>
      </c>
      <c r="V2017" s="102" t="b">
        <v>0</v>
      </c>
      <c r="W2017" s="103"/>
      <c r="X2017" s="16"/>
      <c r="Y2017" s="24"/>
      <c r="Z2017" s="17"/>
      <c r="AA2017" s="51"/>
      <c r="AB2017" s="101"/>
      <c r="AC2017" t="str">
        <f t="shared" si="156"/>
        <v>NO</v>
      </c>
      <c r="AD2017" t="str">
        <f t="shared" si="157"/>
        <v>Material</v>
      </c>
      <c r="AE2017" t="str">
        <f t="shared" si="158"/>
        <v>+Cartridge</v>
      </c>
      <c r="AF2017" t="str">
        <f t="shared" si="159"/>
        <v>Material+Cartridge</v>
      </c>
    </row>
    <row r="2018" spans="1:32" x14ac:dyDescent="0.25">
      <c r="A2018" s="13" t="str">
        <f t="shared" si="155"/>
        <v>78984-1</v>
      </c>
      <c r="B2018" s="50">
        <v>78984</v>
      </c>
      <c r="C2018" s="51" t="s">
        <v>3459</v>
      </c>
      <c r="D2018" s="50">
        <v>1</v>
      </c>
      <c r="E2018" s="55">
        <v>1</v>
      </c>
      <c r="F2018" s="53" t="s">
        <v>19</v>
      </c>
      <c r="G2018" s="53">
        <v>43510</v>
      </c>
      <c r="H2018" s="52">
        <v>1</v>
      </c>
      <c r="I2018" s="52">
        <v>12</v>
      </c>
      <c r="J2018" s="51" t="s">
        <v>27</v>
      </c>
      <c r="K2018" s="51"/>
      <c r="L2018" s="51" t="b">
        <v>0</v>
      </c>
      <c r="M2018" s="13"/>
      <c r="N2018" s="13"/>
      <c r="O2018" s="13"/>
      <c r="P2018" s="13"/>
      <c r="Q2018" s="13"/>
      <c r="R2018" s="13"/>
      <c r="S2018" s="13"/>
      <c r="T2018" s="102" t="s">
        <v>130</v>
      </c>
      <c r="U2018" s="102" t="b">
        <v>0</v>
      </c>
      <c r="V2018" s="102" t="b">
        <v>0</v>
      </c>
      <c r="W2018" s="103"/>
      <c r="X2018" s="16"/>
      <c r="Y2018" s="24"/>
      <c r="Z2018" s="17"/>
      <c r="AA2018" s="51"/>
      <c r="AB2018" s="101"/>
      <c r="AC2018" t="str">
        <f t="shared" si="156"/>
        <v>NO</v>
      </c>
      <c r="AD2018" t="str">
        <f t="shared" si="157"/>
        <v>Material</v>
      </c>
      <c r="AE2018" t="str">
        <f t="shared" si="158"/>
        <v>+Cartridge</v>
      </c>
      <c r="AF2018" t="str">
        <f t="shared" si="159"/>
        <v>Material+Cartridge</v>
      </c>
    </row>
    <row r="2019" spans="1:32" x14ac:dyDescent="0.25">
      <c r="A2019" s="13" t="str">
        <f t="shared" si="155"/>
        <v>78986-1</v>
      </c>
      <c r="B2019" s="50">
        <v>78986</v>
      </c>
      <c r="C2019" s="51" t="s">
        <v>187</v>
      </c>
      <c r="D2019" s="50">
        <v>1</v>
      </c>
      <c r="E2019" s="55">
        <v>1</v>
      </c>
      <c r="F2019" s="53" t="s">
        <v>18</v>
      </c>
      <c r="G2019" s="53">
        <v>43504</v>
      </c>
      <c r="H2019" s="52">
        <v>1</v>
      </c>
      <c r="I2019" s="52">
        <v>12</v>
      </c>
      <c r="J2019" s="51" t="s">
        <v>31</v>
      </c>
      <c r="K2019" s="51"/>
      <c r="L2019" s="51" t="b">
        <v>0</v>
      </c>
      <c r="M2019" s="13" t="s">
        <v>126</v>
      </c>
      <c r="N2019" s="13" t="s">
        <v>126</v>
      </c>
      <c r="O2019" s="13" t="s">
        <v>143</v>
      </c>
      <c r="P2019" s="13" t="s">
        <v>143</v>
      </c>
      <c r="Q2019" s="13" t="s">
        <v>143</v>
      </c>
      <c r="R2019" s="13"/>
      <c r="S2019" s="13" t="s">
        <v>126</v>
      </c>
      <c r="T2019" s="102" t="s">
        <v>125</v>
      </c>
      <c r="U2019" s="102" t="b">
        <v>1</v>
      </c>
      <c r="V2019" s="102" t="b">
        <v>0</v>
      </c>
      <c r="W2019" s="103"/>
      <c r="X2019" s="16">
        <v>1</v>
      </c>
      <c r="Y2019" s="24">
        <v>43501</v>
      </c>
      <c r="Z2019" s="17" t="s">
        <v>182</v>
      </c>
      <c r="AA2019" s="51"/>
      <c r="AB2019" s="101"/>
      <c r="AC2019" t="str">
        <f t="shared" si="156"/>
        <v>NO</v>
      </c>
      <c r="AD2019" t="str">
        <f t="shared" si="157"/>
        <v/>
      </c>
      <c r="AE2019" t="str">
        <f t="shared" si="158"/>
        <v/>
      </c>
      <c r="AF2019" t="str">
        <f t="shared" si="159"/>
        <v/>
      </c>
    </row>
    <row r="2020" spans="1:32" x14ac:dyDescent="0.25">
      <c r="A2020" s="13" t="str">
        <f t="shared" si="155"/>
        <v>78988-1</v>
      </c>
      <c r="B2020" s="50">
        <v>78988</v>
      </c>
      <c r="C2020" s="51" t="s">
        <v>3377</v>
      </c>
      <c r="D2020" s="50">
        <v>1</v>
      </c>
      <c r="E2020" s="55">
        <v>1</v>
      </c>
      <c r="F2020" s="53" t="s">
        <v>19</v>
      </c>
      <c r="G2020" s="53">
        <v>43508</v>
      </c>
      <c r="H2020" s="52">
        <v>1</v>
      </c>
      <c r="I2020" s="52">
        <v>12</v>
      </c>
      <c r="J2020" s="51" t="s">
        <v>20</v>
      </c>
      <c r="K2020" s="51" t="s">
        <v>208</v>
      </c>
      <c r="L2020" s="51" t="b">
        <v>0</v>
      </c>
      <c r="M2020" s="13" t="s">
        <v>126</v>
      </c>
      <c r="N2020" s="13"/>
      <c r="O2020" s="13"/>
      <c r="P2020" s="13" t="s">
        <v>143</v>
      </c>
      <c r="Q2020" s="13" t="s">
        <v>125</v>
      </c>
      <c r="R2020" s="13"/>
      <c r="S2020" s="13" t="s">
        <v>126</v>
      </c>
      <c r="T2020" s="102" t="s">
        <v>125</v>
      </c>
      <c r="U2020" s="102" t="b">
        <v>0</v>
      </c>
      <c r="V2020" s="102" t="b">
        <v>0</v>
      </c>
      <c r="W2020" s="103"/>
      <c r="X2020" s="16"/>
      <c r="Y2020" s="24">
        <v>43496</v>
      </c>
      <c r="Z2020" s="17"/>
      <c r="AA2020" s="51"/>
      <c r="AB2020" s="101"/>
      <c r="AC2020" t="str">
        <f t="shared" si="156"/>
        <v>NO</v>
      </c>
      <c r="AD2020" t="str">
        <f t="shared" si="157"/>
        <v>Material</v>
      </c>
      <c r="AE2020" t="str">
        <f t="shared" si="158"/>
        <v/>
      </c>
      <c r="AF2020" t="str">
        <f t="shared" si="159"/>
        <v>Material</v>
      </c>
    </row>
    <row r="2021" spans="1:32" x14ac:dyDescent="0.25">
      <c r="A2021" s="13" t="str">
        <f t="shared" si="155"/>
        <v>78988-2</v>
      </c>
      <c r="B2021" s="50">
        <v>78988</v>
      </c>
      <c r="C2021" s="51" t="s">
        <v>207</v>
      </c>
      <c r="D2021" s="50">
        <v>2</v>
      </c>
      <c r="E2021" s="55">
        <v>1</v>
      </c>
      <c r="F2021" s="53" t="s">
        <v>19</v>
      </c>
      <c r="G2021" s="53">
        <v>43508</v>
      </c>
      <c r="H2021" s="52">
        <v>1</v>
      </c>
      <c r="I2021" s="52">
        <v>12</v>
      </c>
      <c r="J2021" s="51" t="s">
        <v>20</v>
      </c>
      <c r="K2021" s="51"/>
      <c r="L2021" s="51" t="b">
        <v>0</v>
      </c>
      <c r="M2021" s="13" t="s">
        <v>126</v>
      </c>
      <c r="N2021" s="13"/>
      <c r="O2021" s="13"/>
      <c r="P2021" s="13" t="s">
        <v>143</v>
      </c>
      <c r="Q2021" s="13" t="s">
        <v>125</v>
      </c>
      <c r="R2021" s="13"/>
      <c r="S2021" s="13" t="s">
        <v>126</v>
      </c>
      <c r="T2021" s="102" t="s">
        <v>125</v>
      </c>
      <c r="U2021" s="102" t="b">
        <v>0</v>
      </c>
      <c r="V2021" s="102" t="b">
        <v>0</v>
      </c>
      <c r="W2021" s="103"/>
      <c r="X2021" s="16"/>
      <c r="Y2021" s="24">
        <v>43496</v>
      </c>
      <c r="Z2021" s="17"/>
      <c r="AA2021" s="51"/>
      <c r="AB2021" s="101"/>
      <c r="AC2021" t="str">
        <f t="shared" si="156"/>
        <v>NO</v>
      </c>
      <c r="AD2021" t="str">
        <f t="shared" si="157"/>
        <v>Material</v>
      </c>
      <c r="AE2021" t="str">
        <f t="shared" si="158"/>
        <v/>
      </c>
      <c r="AF2021" t="str">
        <f t="shared" si="159"/>
        <v>Material</v>
      </c>
    </row>
    <row r="2022" spans="1:32" x14ac:dyDescent="0.25">
      <c r="A2022" s="13" t="str">
        <f t="shared" si="155"/>
        <v>78989-1</v>
      </c>
      <c r="B2022" s="50">
        <v>78989</v>
      </c>
      <c r="C2022" s="51" t="s">
        <v>3300</v>
      </c>
      <c r="D2022" s="50">
        <v>1</v>
      </c>
      <c r="E2022" s="55">
        <v>1</v>
      </c>
      <c r="F2022" s="53" t="s">
        <v>18</v>
      </c>
      <c r="G2022" s="53">
        <v>43524</v>
      </c>
      <c r="H2022" s="52">
        <v>1</v>
      </c>
      <c r="I2022" s="52">
        <v>0</v>
      </c>
      <c r="J2022" s="51" t="s">
        <v>27</v>
      </c>
      <c r="K2022" s="51"/>
      <c r="L2022" s="51" t="b">
        <v>0</v>
      </c>
      <c r="M2022" s="13"/>
      <c r="N2022" s="13"/>
      <c r="O2022" s="13"/>
      <c r="P2022" s="13"/>
      <c r="Q2022" s="13"/>
      <c r="R2022" s="13"/>
      <c r="S2022" s="13"/>
      <c r="T2022" s="102" t="s">
        <v>130</v>
      </c>
      <c r="U2022" s="102" t="b">
        <v>0</v>
      </c>
      <c r="V2022" s="102" t="b">
        <v>0</v>
      </c>
      <c r="W2022" s="103"/>
      <c r="X2022" s="16"/>
      <c r="Y2022" s="24"/>
      <c r="Z2022" s="17"/>
      <c r="AA2022" s="51"/>
      <c r="AB2022" s="101"/>
      <c r="AC2022" t="str">
        <f t="shared" si="156"/>
        <v>NO</v>
      </c>
      <c r="AD2022" t="str">
        <f t="shared" si="157"/>
        <v>Material</v>
      </c>
      <c r="AE2022" t="str">
        <f t="shared" si="158"/>
        <v>+Cartridge</v>
      </c>
      <c r="AF2022" t="str">
        <f t="shared" si="159"/>
        <v>Material+Cartridge</v>
      </c>
    </row>
    <row r="2023" spans="1:32" x14ac:dyDescent="0.25">
      <c r="A2023" s="13" t="str">
        <f t="shared" ref="A2023:A2086" si="160">_xlfn.CONCAT(B2023,"-",D2023)</f>
        <v>78989-2</v>
      </c>
      <c r="B2023" s="50">
        <v>78989</v>
      </c>
      <c r="C2023" s="51" t="s">
        <v>3460</v>
      </c>
      <c r="D2023" s="50">
        <v>2</v>
      </c>
      <c r="E2023" s="55">
        <v>1</v>
      </c>
      <c r="F2023" s="53" t="s">
        <v>18</v>
      </c>
      <c r="G2023" s="53">
        <v>43524</v>
      </c>
      <c r="H2023" s="52">
        <v>2</v>
      </c>
      <c r="I2023" s="52">
        <v>0</v>
      </c>
      <c r="J2023" s="51" t="s">
        <v>27</v>
      </c>
      <c r="K2023" s="51"/>
      <c r="L2023" s="51" t="b">
        <v>0</v>
      </c>
      <c r="M2023" s="13"/>
      <c r="N2023" s="13"/>
      <c r="O2023" s="13"/>
      <c r="P2023" s="13"/>
      <c r="Q2023" s="13"/>
      <c r="R2023" s="13"/>
      <c r="S2023" s="13"/>
      <c r="T2023" s="102" t="s">
        <v>130</v>
      </c>
      <c r="U2023" s="102" t="b">
        <v>0</v>
      </c>
      <c r="V2023" s="102" t="b">
        <v>0</v>
      </c>
      <c r="W2023" s="103"/>
      <c r="X2023" s="16"/>
      <c r="Y2023" s="24"/>
      <c r="Z2023" s="17"/>
      <c r="AA2023" s="51"/>
      <c r="AB2023" s="101"/>
      <c r="AC2023" t="str">
        <f t="shared" si="156"/>
        <v>NO</v>
      </c>
      <c r="AD2023" t="str">
        <f t="shared" si="157"/>
        <v>Material</v>
      </c>
      <c r="AE2023" t="str">
        <f t="shared" si="158"/>
        <v>+Cartridge</v>
      </c>
      <c r="AF2023" t="str">
        <f t="shared" si="159"/>
        <v>Material+Cartridge</v>
      </c>
    </row>
    <row r="2024" spans="1:32" x14ac:dyDescent="0.25">
      <c r="A2024" s="13" t="str">
        <f t="shared" si="160"/>
        <v>78994-1</v>
      </c>
      <c r="B2024" s="50">
        <v>78994</v>
      </c>
      <c r="C2024" s="51" t="s">
        <v>219</v>
      </c>
      <c r="D2024" s="50">
        <v>1</v>
      </c>
      <c r="E2024" s="55">
        <v>1</v>
      </c>
      <c r="F2024" s="53" t="s">
        <v>18</v>
      </c>
      <c r="G2024" s="53">
        <v>43503</v>
      </c>
      <c r="H2024" s="52">
        <v>1</v>
      </c>
      <c r="I2024" s="52">
        <v>12</v>
      </c>
      <c r="J2024" s="51" t="s">
        <v>20</v>
      </c>
      <c r="K2024" s="51" t="s">
        <v>141</v>
      </c>
      <c r="L2024" s="51" t="b">
        <v>1</v>
      </c>
      <c r="M2024" s="13" t="s">
        <v>126</v>
      </c>
      <c r="N2024" s="13" t="s">
        <v>126</v>
      </c>
      <c r="O2024" s="13"/>
      <c r="P2024" s="13"/>
      <c r="Q2024" s="13" t="s">
        <v>143</v>
      </c>
      <c r="R2024" s="13"/>
      <c r="S2024" s="13" t="s">
        <v>126</v>
      </c>
      <c r="T2024" s="102" t="s">
        <v>126</v>
      </c>
      <c r="U2024" s="102" t="b">
        <v>1</v>
      </c>
      <c r="V2024" s="102" t="b">
        <v>0</v>
      </c>
      <c r="W2024" s="103">
        <v>43499.435289351852</v>
      </c>
      <c r="X2024" s="16" t="s">
        <v>239</v>
      </c>
      <c r="Y2024" s="24">
        <v>43500</v>
      </c>
      <c r="Z2024" s="17" t="s">
        <v>244</v>
      </c>
      <c r="AA2024" s="51"/>
      <c r="AB2024" s="101"/>
      <c r="AC2024" t="str">
        <f t="shared" si="156"/>
        <v>NO</v>
      </c>
      <c r="AD2024" t="str">
        <f t="shared" si="157"/>
        <v/>
      </c>
      <c r="AE2024" t="str">
        <f t="shared" si="158"/>
        <v/>
      </c>
      <c r="AF2024" t="str">
        <f t="shared" si="159"/>
        <v/>
      </c>
    </row>
    <row r="2025" spans="1:32" x14ac:dyDescent="0.25">
      <c r="A2025" s="13" t="str">
        <f t="shared" si="160"/>
        <v>78994-2</v>
      </c>
      <c r="B2025" s="50">
        <v>78994</v>
      </c>
      <c r="C2025" s="51" t="s">
        <v>240</v>
      </c>
      <c r="D2025" s="50">
        <v>2</v>
      </c>
      <c r="E2025" s="55">
        <v>1</v>
      </c>
      <c r="F2025" s="53" t="s">
        <v>18</v>
      </c>
      <c r="G2025" s="53">
        <v>43503</v>
      </c>
      <c r="H2025" s="52">
        <v>1</v>
      </c>
      <c r="I2025" s="52">
        <v>12</v>
      </c>
      <c r="J2025" s="51" t="s">
        <v>20</v>
      </c>
      <c r="K2025" s="51"/>
      <c r="L2025" s="51" t="b">
        <v>0</v>
      </c>
      <c r="M2025" s="13" t="s">
        <v>126</v>
      </c>
      <c r="N2025" s="13" t="s">
        <v>126</v>
      </c>
      <c r="O2025" s="13"/>
      <c r="P2025" s="13"/>
      <c r="Q2025" s="13" t="s">
        <v>143</v>
      </c>
      <c r="R2025" s="13"/>
      <c r="S2025" s="13" t="s">
        <v>126</v>
      </c>
      <c r="T2025" s="102" t="s">
        <v>126</v>
      </c>
      <c r="U2025" s="102" t="b">
        <v>1</v>
      </c>
      <c r="V2025" s="102" t="b">
        <v>0</v>
      </c>
      <c r="W2025" s="103">
        <v>43499.435300925928</v>
      </c>
      <c r="X2025" s="16" t="s">
        <v>239</v>
      </c>
      <c r="Y2025" s="24">
        <v>43500</v>
      </c>
      <c r="Z2025" s="17" t="s">
        <v>244</v>
      </c>
      <c r="AA2025" s="51"/>
      <c r="AB2025" s="101"/>
      <c r="AC2025" t="str">
        <f t="shared" si="156"/>
        <v>NO</v>
      </c>
      <c r="AD2025" t="str">
        <f t="shared" si="157"/>
        <v/>
      </c>
      <c r="AE2025" t="str">
        <f t="shared" si="158"/>
        <v/>
      </c>
      <c r="AF2025" t="str">
        <f t="shared" si="159"/>
        <v/>
      </c>
    </row>
    <row r="2026" spans="1:32" x14ac:dyDescent="0.25">
      <c r="A2026" s="13" t="str">
        <f t="shared" si="160"/>
        <v>78995-1</v>
      </c>
      <c r="B2026" s="50">
        <v>78995</v>
      </c>
      <c r="C2026" s="51" t="s">
        <v>3461</v>
      </c>
      <c r="D2026" s="50">
        <v>1</v>
      </c>
      <c r="E2026" s="55">
        <v>1</v>
      </c>
      <c r="F2026" s="53" t="s">
        <v>19</v>
      </c>
      <c r="G2026" s="53">
        <v>43535</v>
      </c>
      <c r="H2026" s="52">
        <v>2</v>
      </c>
      <c r="I2026" s="52">
        <v>12</v>
      </c>
      <c r="J2026" s="51" t="s">
        <v>27</v>
      </c>
      <c r="K2026" s="51"/>
      <c r="L2026" s="51" t="b">
        <v>0</v>
      </c>
      <c r="M2026" s="13"/>
      <c r="N2026" s="13"/>
      <c r="O2026" s="13"/>
      <c r="P2026" s="13"/>
      <c r="Q2026" s="13"/>
      <c r="R2026" s="13"/>
      <c r="S2026" s="13"/>
      <c r="T2026" s="102" t="s">
        <v>130</v>
      </c>
      <c r="U2026" s="102" t="b">
        <v>0</v>
      </c>
      <c r="V2026" s="102" t="b">
        <v>0</v>
      </c>
      <c r="W2026" s="103"/>
      <c r="X2026" s="16"/>
      <c r="Y2026" s="24"/>
      <c r="Z2026" s="17"/>
      <c r="AA2026" s="51"/>
      <c r="AB2026" s="101"/>
      <c r="AC2026" t="str">
        <f t="shared" si="156"/>
        <v>NO</v>
      </c>
      <c r="AD2026" t="str">
        <f t="shared" si="157"/>
        <v>Material</v>
      </c>
      <c r="AE2026" t="str">
        <f t="shared" si="158"/>
        <v>+Cartridge</v>
      </c>
      <c r="AF2026" t="str">
        <f t="shared" si="159"/>
        <v>Material+Cartridge</v>
      </c>
    </row>
    <row r="2027" spans="1:32" x14ac:dyDescent="0.25">
      <c r="A2027" s="13" t="str">
        <f t="shared" si="160"/>
        <v>79005-1</v>
      </c>
      <c r="B2027" s="50">
        <v>79005</v>
      </c>
      <c r="C2027" s="51" t="s">
        <v>437</v>
      </c>
      <c r="D2027" s="50">
        <v>1</v>
      </c>
      <c r="E2027" s="55">
        <v>1</v>
      </c>
      <c r="F2027" s="53" t="s">
        <v>18</v>
      </c>
      <c r="G2027" s="53">
        <v>43501</v>
      </c>
      <c r="H2027" s="52">
        <v>1</v>
      </c>
      <c r="I2027" s="52">
        <v>10</v>
      </c>
      <c r="J2027" s="51" t="s">
        <v>128</v>
      </c>
      <c r="K2027" s="51"/>
      <c r="L2027" s="51" t="b">
        <v>0</v>
      </c>
      <c r="M2027" s="13"/>
      <c r="N2027" s="13"/>
      <c r="O2027" s="13"/>
      <c r="P2027" s="13"/>
      <c r="Q2027" s="13" t="s">
        <v>125</v>
      </c>
      <c r="R2027" s="13"/>
      <c r="S2027" s="13" t="s">
        <v>126</v>
      </c>
      <c r="T2027" s="102" t="s">
        <v>125</v>
      </c>
      <c r="U2027" s="102" t="b">
        <v>0</v>
      </c>
      <c r="V2027" s="102" t="b">
        <v>0</v>
      </c>
      <c r="W2027" s="103"/>
      <c r="X2027" s="16"/>
      <c r="Y2027" s="24">
        <v>43493</v>
      </c>
      <c r="Z2027" s="17"/>
      <c r="AA2027" s="51"/>
      <c r="AB2027" s="101"/>
      <c r="AC2027" t="str">
        <f t="shared" si="156"/>
        <v>NO</v>
      </c>
      <c r="AD2027" t="str">
        <f t="shared" si="157"/>
        <v>Material</v>
      </c>
      <c r="AE2027" t="str">
        <f t="shared" si="158"/>
        <v/>
      </c>
      <c r="AF2027" t="str">
        <f t="shared" si="159"/>
        <v>Material</v>
      </c>
    </row>
    <row r="2028" spans="1:32" x14ac:dyDescent="0.25">
      <c r="A2028" s="13" t="str">
        <f t="shared" si="160"/>
        <v>79008-1</v>
      </c>
      <c r="B2028" s="50">
        <v>79008</v>
      </c>
      <c r="C2028" s="51" t="s">
        <v>352</v>
      </c>
      <c r="D2028" s="50">
        <v>1</v>
      </c>
      <c r="E2028" s="55">
        <v>1</v>
      </c>
      <c r="F2028" s="53" t="s">
        <v>19</v>
      </c>
      <c r="G2028" s="53">
        <v>43528</v>
      </c>
      <c r="H2028" s="52">
        <v>1</v>
      </c>
      <c r="I2028" s="52">
        <v>0</v>
      </c>
      <c r="J2028" s="51" t="s">
        <v>27</v>
      </c>
      <c r="K2028" s="51"/>
      <c r="L2028" s="51" t="b">
        <v>0</v>
      </c>
      <c r="M2028" s="13"/>
      <c r="N2028" s="13"/>
      <c r="O2028" s="13"/>
      <c r="P2028" s="13"/>
      <c r="Q2028" s="13"/>
      <c r="R2028" s="13"/>
      <c r="S2028" s="13"/>
      <c r="T2028" s="102" t="s">
        <v>125</v>
      </c>
      <c r="U2028" s="102" t="b">
        <v>0</v>
      </c>
      <c r="V2028" s="102" t="b">
        <v>0</v>
      </c>
      <c r="W2028" s="103"/>
      <c r="X2028" s="16"/>
      <c r="Y2028" s="24"/>
      <c r="Z2028" s="17"/>
      <c r="AA2028" s="51"/>
      <c r="AB2028" s="101"/>
      <c r="AC2028" t="str">
        <f t="shared" si="156"/>
        <v>NO</v>
      </c>
      <c r="AD2028" t="str">
        <f t="shared" si="157"/>
        <v>Material</v>
      </c>
      <c r="AE2028" t="str">
        <f t="shared" si="158"/>
        <v>+Cartridge</v>
      </c>
      <c r="AF2028" t="str">
        <f t="shared" si="159"/>
        <v>Material+Cartridge</v>
      </c>
    </row>
    <row r="2029" spans="1:32" x14ac:dyDescent="0.25">
      <c r="A2029" s="13" t="str">
        <f t="shared" si="160"/>
        <v>79008-2</v>
      </c>
      <c r="B2029" s="50">
        <v>79008</v>
      </c>
      <c r="C2029" s="51" t="s">
        <v>352</v>
      </c>
      <c r="D2029" s="50">
        <v>2</v>
      </c>
      <c r="E2029" s="55">
        <v>1</v>
      </c>
      <c r="F2029" s="53" t="s">
        <v>19</v>
      </c>
      <c r="G2029" s="53">
        <v>43528</v>
      </c>
      <c r="H2029" s="52">
        <v>1</v>
      </c>
      <c r="I2029" s="52">
        <v>0</v>
      </c>
      <c r="J2029" s="51" t="s">
        <v>27</v>
      </c>
      <c r="K2029" s="51"/>
      <c r="L2029" s="51" t="b">
        <v>0</v>
      </c>
      <c r="M2029" s="13"/>
      <c r="N2029" s="13"/>
      <c r="O2029" s="13"/>
      <c r="P2029" s="13"/>
      <c r="Q2029" s="13"/>
      <c r="R2029" s="13"/>
      <c r="S2029" s="13"/>
      <c r="T2029" s="102" t="s">
        <v>125</v>
      </c>
      <c r="U2029" s="102" t="b">
        <v>0</v>
      </c>
      <c r="V2029" s="102" t="b">
        <v>0</v>
      </c>
      <c r="W2029" s="103"/>
      <c r="X2029" s="16"/>
      <c r="Y2029" s="24"/>
      <c r="Z2029" s="17"/>
      <c r="AA2029" s="51"/>
      <c r="AB2029" s="101"/>
      <c r="AC2029" t="str">
        <f t="shared" si="156"/>
        <v>NO</v>
      </c>
      <c r="AD2029" t="str">
        <f t="shared" si="157"/>
        <v>Material</v>
      </c>
      <c r="AE2029" t="str">
        <f t="shared" si="158"/>
        <v>+Cartridge</v>
      </c>
      <c r="AF2029" t="str">
        <f t="shared" si="159"/>
        <v>Material+Cartridge</v>
      </c>
    </row>
    <row r="2030" spans="1:32" x14ac:dyDescent="0.25">
      <c r="A2030" s="13" t="str">
        <f t="shared" si="160"/>
        <v>79008-3</v>
      </c>
      <c r="B2030" s="50">
        <v>79008</v>
      </c>
      <c r="C2030" s="51" t="s">
        <v>137</v>
      </c>
      <c r="D2030" s="50">
        <v>3</v>
      </c>
      <c r="E2030" s="55">
        <v>1</v>
      </c>
      <c r="F2030" s="53" t="s">
        <v>19</v>
      </c>
      <c r="G2030" s="53">
        <v>43528</v>
      </c>
      <c r="H2030" s="52">
        <v>2</v>
      </c>
      <c r="I2030" s="52">
        <v>0</v>
      </c>
      <c r="J2030" s="51" t="s">
        <v>27</v>
      </c>
      <c r="K2030" s="51"/>
      <c r="L2030" s="51" t="b">
        <v>0</v>
      </c>
      <c r="M2030" s="13"/>
      <c r="N2030" s="13"/>
      <c r="O2030" s="13"/>
      <c r="P2030" s="13"/>
      <c r="Q2030" s="13"/>
      <c r="R2030" s="13"/>
      <c r="S2030" s="13"/>
      <c r="T2030" s="102" t="s">
        <v>125</v>
      </c>
      <c r="U2030" s="102" t="b">
        <v>0</v>
      </c>
      <c r="V2030" s="102" t="b">
        <v>0</v>
      </c>
      <c r="W2030" s="103"/>
      <c r="X2030" s="16"/>
      <c r="Y2030" s="24"/>
      <c r="Z2030" s="17"/>
      <c r="AA2030" s="51"/>
      <c r="AB2030" s="101"/>
      <c r="AC2030" t="str">
        <f t="shared" si="156"/>
        <v>NO</v>
      </c>
      <c r="AD2030" t="str">
        <f t="shared" si="157"/>
        <v>Material</v>
      </c>
      <c r="AE2030" t="str">
        <f t="shared" si="158"/>
        <v>+Cartridge</v>
      </c>
      <c r="AF2030" t="str">
        <f t="shared" si="159"/>
        <v>Material+Cartridge</v>
      </c>
    </row>
    <row r="2031" spans="1:32" x14ac:dyDescent="0.25">
      <c r="A2031" s="13" t="str">
        <f t="shared" si="160"/>
        <v>79008-4</v>
      </c>
      <c r="B2031" s="50">
        <v>79008</v>
      </c>
      <c r="C2031" s="51" t="s">
        <v>137</v>
      </c>
      <c r="D2031" s="50">
        <v>4</v>
      </c>
      <c r="E2031" s="55">
        <v>1</v>
      </c>
      <c r="F2031" s="53" t="s">
        <v>19</v>
      </c>
      <c r="G2031" s="53">
        <v>43528</v>
      </c>
      <c r="H2031" s="52">
        <v>2</v>
      </c>
      <c r="I2031" s="52">
        <v>0</v>
      </c>
      <c r="J2031" s="51" t="s">
        <v>27</v>
      </c>
      <c r="K2031" s="51"/>
      <c r="L2031" s="51" t="b">
        <v>0</v>
      </c>
      <c r="M2031" s="13"/>
      <c r="N2031" s="13"/>
      <c r="O2031" s="13"/>
      <c r="P2031" s="13"/>
      <c r="Q2031" s="13"/>
      <c r="R2031" s="13"/>
      <c r="S2031" s="13"/>
      <c r="T2031" s="102" t="s">
        <v>125</v>
      </c>
      <c r="U2031" s="102" t="b">
        <v>0</v>
      </c>
      <c r="V2031" s="102" t="b">
        <v>0</v>
      </c>
      <c r="W2031" s="103"/>
      <c r="X2031" s="16"/>
      <c r="Y2031" s="24"/>
      <c r="Z2031" s="17"/>
      <c r="AA2031" s="51"/>
      <c r="AB2031" s="101"/>
      <c r="AC2031" t="str">
        <f t="shared" si="156"/>
        <v>NO</v>
      </c>
      <c r="AD2031" t="str">
        <f t="shared" si="157"/>
        <v>Material</v>
      </c>
      <c r="AE2031" t="str">
        <f t="shared" si="158"/>
        <v>+Cartridge</v>
      </c>
      <c r="AF2031" t="str">
        <f t="shared" si="159"/>
        <v>Material+Cartridge</v>
      </c>
    </row>
    <row r="2032" spans="1:32" x14ac:dyDescent="0.25">
      <c r="A2032" s="13" t="str">
        <f t="shared" si="160"/>
        <v>79010-1</v>
      </c>
      <c r="B2032" s="50">
        <v>79010</v>
      </c>
      <c r="C2032" s="51" t="s">
        <v>3272</v>
      </c>
      <c r="D2032" s="50">
        <v>1</v>
      </c>
      <c r="E2032" s="55">
        <v>1</v>
      </c>
      <c r="F2032" s="53" t="s">
        <v>18</v>
      </c>
      <c r="G2032" s="53">
        <v>43497</v>
      </c>
      <c r="H2032" s="52">
        <v>1</v>
      </c>
      <c r="I2032" s="52">
        <v>12</v>
      </c>
      <c r="J2032" s="51" t="s">
        <v>20</v>
      </c>
      <c r="K2032" s="51" t="s">
        <v>156</v>
      </c>
      <c r="L2032" s="51" t="b">
        <v>1</v>
      </c>
      <c r="M2032" s="13"/>
      <c r="N2032" s="13"/>
      <c r="O2032" s="13" t="s">
        <v>143</v>
      </c>
      <c r="P2032" s="13"/>
      <c r="Q2032" s="13" t="s">
        <v>143</v>
      </c>
      <c r="R2032" s="13"/>
      <c r="S2032" s="13"/>
      <c r="T2032" s="102" t="s">
        <v>130</v>
      </c>
      <c r="U2032" s="102" t="b">
        <v>0</v>
      </c>
      <c r="V2032" s="102" t="b">
        <v>0</v>
      </c>
      <c r="W2032" s="103"/>
      <c r="X2032" s="16">
        <v>4</v>
      </c>
      <c r="Y2032" s="24">
        <v>43500</v>
      </c>
      <c r="Z2032" s="17"/>
      <c r="AA2032" s="51"/>
      <c r="AB2032" s="101"/>
      <c r="AC2032" t="str">
        <f t="shared" si="156"/>
        <v>NO</v>
      </c>
      <c r="AD2032" t="str">
        <f t="shared" si="157"/>
        <v>Material</v>
      </c>
      <c r="AE2032" t="str">
        <f t="shared" si="158"/>
        <v/>
      </c>
      <c r="AF2032" t="str">
        <f t="shared" si="159"/>
        <v>Material</v>
      </c>
    </row>
    <row r="2033" spans="1:32" x14ac:dyDescent="0.25">
      <c r="A2033" s="13" t="str">
        <f t="shared" si="160"/>
        <v>79011-2</v>
      </c>
      <c r="B2033" s="50">
        <v>79011</v>
      </c>
      <c r="C2033" s="51" t="s">
        <v>436</v>
      </c>
      <c r="D2033" s="50">
        <v>2</v>
      </c>
      <c r="E2033" s="55">
        <v>1</v>
      </c>
      <c r="F2033" s="53" t="s">
        <v>18</v>
      </c>
      <c r="G2033" s="53">
        <v>43497</v>
      </c>
      <c r="H2033" s="52">
        <v>1</v>
      </c>
      <c r="I2033" s="52">
        <v>12</v>
      </c>
      <c r="J2033" s="51" t="s">
        <v>37</v>
      </c>
      <c r="K2033" s="51" t="s">
        <v>156</v>
      </c>
      <c r="L2033" s="51" t="b">
        <v>0</v>
      </c>
      <c r="M2033" s="13"/>
      <c r="N2033" s="13"/>
      <c r="O2033" s="13" t="s">
        <v>143</v>
      </c>
      <c r="P2033" s="13" t="s">
        <v>143</v>
      </c>
      <c r="Q2033" s="13" t="s">
        <v>143</v>
      </c>
      <c r="R2033" s="13"/>
      <c r="S2033" s="13" t="s">
        <v>126</v>
      </c>
      <c r="T2033" s="102" t="s">
        <v>125</v>
      </c>
      <c r="U2033" s="102" t="b">
        <v>1</v>
      </c>
      <c r="V2033" s="102" t="b">
        <v>0</v>
      </c>
      <c r="W2033" s="103">
        <v>43500.491215277776</v>
      </c>
      <c r="X2033" s="16" t="s">
        <v>3135</v>
      </c>
      <c r="Y2033" s="24">
        <v>43494</v>
      </c>
      <c r="Z2033" s="17" t="s">
        <v>284</v>
      </c>
      <c r="AA2033" s="51"/>
      <c r="AB2033" s="101"/>
      <c r="AC2033" t="str">
        <f t="shared" si="156"/>
        <v>NO</v>
      </c>
      <c r="AD2033" t="str">
        <f t="shared" si="157"/>
        <v>Material</v>
      </c>
      <c r="AE2033" t="str">
        <f t="shared" si="158"/>
        <v/>
      </c>
      <c r="AF2033" t="str">
        <f t="shared" si="159"/>
        <v>Material</v>
      </c>
    </row>
    <row r="2034" spans="1:32" x14ac:dyDescent="0.25">
      <c r="A2034" s="13" t="str">
        <f t="shared" si="160"/>
        <v>79011-3</v>
      </c>
      <c r="B2034" s="50">
        <v>79011</v>
      </c>
      <c r="C2034" s="51" t="s">
        <v>436</v>
      </c>
      <c r="D2034" s="50">
        <v>3</v>
      </c>
      <c r="E2034" s="55">
        <v>1</v>
      </c>
      <c r="F2034" s="53" t="s">
        <v>18</v>
      </c>
      <c r="G2034" s="53">
        <v>43497</v>
      </c>
      <c r="H2034" s="52">
        <v>1</v>
      </c>
      <c r="I2034" s="52">
        <v>12</v>
      </c>
      <c r="J2034" s="51" t="s">
        <v>37</v>
      </c>
      <c r="K2034" s="51" t="s">
        <v>156</v>
      </c>
      <c r="L2034" s="51" t="b">
        <v>0</v>
      </c>
      <c r="M2034" s="13"/>
      <c r="N2034" s="13"/>
      <c r="O2034" s="13" t="s">
        <v>143</v>
      </c>
      <c r="P2034" s="13" t="s">
        <v>143</v>
      </c>
      <c r="Q2034" s="13" t="s">
        <v>143</v>
      </c>
      <c r="R2034" s="13"/>
      <c r="S2034" s="13" t="s">
        <v>126</v>
      </c>
      <c r="T2034" s="102" t="s">
        <v>125</v>
      </c>
      <c r="U2034" s="102" t="b">
        <v>1</v>
      </c>
      <c r="V2034" s="102" t="b">
        <v>0</v>
      </c>
      <c r="W2034" s="103">
        <v>43500.491238425922</v>
      </c>
      <c r="X2034" s="16" t="s">
        <v>3135</v>
      </c>
      <c r="Y2034" s="24">
        <v>43494</v>
      </c>
      <c r="Z2034" s="17" t="s">
        <v>284</v>
      </c>
      <c r="AA2034" s="51"/>
      <c r="AB2034" s="101"/>
      <c r="AC2034" t="str">
        <f t="shared" si="156"/>
        <v>NO</v>
      </c>
      <c r="AD2034" t="str">
        <f t="shared" si="157"/>
        <v>Material</v>
      </c>
      <c r="AE2034" t="str">
        <f t="shared" si="158"/>
        <v/>
      </c>
      <c r="AF2034" t="str">
        <f t="shared" si="159"/>
        <v>Material</v>
      </c>
    </row>
    <row r="2035" spans="1:32" x14ac:dyDescent="0.25">
      <c r="A2035" s="13" t="str">
        <f t="shared" si="160"/>
        <v>79012-1</v>
      </c>
      <c r="B2035" s="50">
        <v>79012</v>
      </c>
      <c r="C2035" s="51" t="s">
        <v>228</v>
      </c>
      <c r="D2035" s="50">
        <v>1</v>
      </c>
      <c r="E2035" s="55">
        <v>1</v>
      </c>
      <c r="F2035" s="53" t="s">
        <v>18</v>
      </c>
      <c r="G2035" s="53">
        <v>43587</v>
      </c>
      <c r="H2035" s="52">
        <v>1</v>
      </c>
      <c r="I2035" s="52">
        <v>12</v>
      </c>
      <c r="J2035" s="51" t="s">
        <v>20</v>
      </c>
      <c r="K2035" s="51"/>
      <c r="L2035" s="51" t="b">
        <v>0</v>
      </c>
      <c r="M2035" s="13"/>
      <c r="N2035" s="13"/>
      <c r="O2035" s="13"/>
      <c r="P2035" s="13"/>
      <c r="Q2035" s="13"/>
      <c r="R2035" s="13"/>
      <c r="S2035" s="13"/>
      <c r="T2035" s="102" t="s">
        <v>130</v>
      </c>
      <c r="U2035" s="102" t="b">
        <v>0</v>
      </c>
      <c r="V2035" s="102" t="b">
        <v>0</v>
      </c>
      <c r="W2035" s="103"/>
      <c r="X2035" s="16"/>
      <c r="Y2035" s="24"/>
      <c r="Z2035" s="17"/>
      <c r="AA2035" s="51"/>
      <c r="AB2035" s="101"/>
      <c r="AC2035" t="str">
        <f t="shared" si="156"/>
        <v>NO</v>
      </c>
      <c r="AD2035" t="str">
        <f t="shared" si="157"/>
        <v>Material</v>
      </c>
      <c r="AE2035" t="str">
        <f t="shared" si="158"/>
        <v>+Cartridge</v>
      </c>
      <c r="AF2035" t="str">
        <f t="shared" si="159"/>
        <v>Material+Cartridge</v>
      </c>
    </row>
    <row r="2036" spans="1:32" x14ac:dyDescent="0.25">
      <c r="A2036" s="13" t="str">
        <f t="shared" si="160"/>
        <v>79014-1</v>
      </c>
      <c r="B2036" s="50">
        <v>79014</v>
      </c>
      <c r="C2036" s="51" t="s">
        <v>227</v>
      </c>
      <c r="D2036" s="50">
        <v>1</v>
      </c>
      <c r="E2036" s="55">
        <v>1</v>
      </c>
      <c r="F2036" s="53" t="s">
        <v>18</v>
      </c>
      <c r="G2036" s="53">
        <v>43508</v>
      </c>
      <c r="H2036" s="52">
        <v>1</v>
      </c>
      <c r="I2036" s="52">
        <v>12</v>
      </c>
      <c r="J2036" s="51" t="s">
        <v>20</v>
      </c>
      <c r="K2036" s="51"/>
      <c r="L2036" s="51" t="b">
        <v>0</v>
      </c>
      <c r="M2036" s="13"/>
      <c r="N2036" s="13"/>
      <c r="O2036" s="13" t="s">
        <v>143</v>
      </c>
      <c r="P2036" s="13"/>
      <c r="Q2036" s="13"/>
      <c r="R2036" s="13"/>
      <c r="S2036" s="13" t="s">
        <v>126</v>
      </c>
      <c r="T2036" s="102" t="s">
        <v>130</v>
      </c>
      <c r="U2036" s="102" t="b">
        <v>0</v>
      </c>
      <c r="V2036" s="102" t="b">
        <v>0</v>
      </c>
      <c r="W2036" s="103"/>
      <c r="X2036" s="16"/>
      <c r="Y2036" s="24"/>
      <c r="Z2036" s="17"/>
      <c r="AA2036" s="51"/>
      <c r="AB2036" s="101"/>
      <c r="AC2036" t="str">
        <f t="shared" si="156"/>
        <v>NO</v>
      </c>
      <c r="AD2036" t="str">
        <f t="shared" si="157"/>
        <v>Material</v>
      </c>
      <c r="AE2036" t="str">
        <f t="shared" si="158"/>
        <v>+Cartridge</v>
      </c>
      <c r="AF2036" t="str">
        <f t="shared" si="159"/>
        <v>Material+Cartridge</v>
      </c>
    </row>
    <row r="2037" spans="1:32" x14ac:dyDescent="0.25">
      <c r="A2037" s="13" t="str">
        <f t="shared" si="160"/>
        <v>79015-1</v>
      </c>
      <c r="B2037" s="50">
        <v>79015</v>
      </c>
      <c r="C2037" s="51" t="s">
        <v>3249</v>
      </c>
      <c r="D2037" s="50">
        <v>1</v>
      </c>
      <c r="E2037" s="55">
        <v>1</v>
      </c>
      <c r="F2037" s="53" t="s">
        <v>18</v>
      </c>
      <c r="G2037" s="53">
        <v>43510</v>
      </c>
      <c r="H2037" s="52">
        <v>2</v>
      </c>
      <c r="I2037" s="52">
        <v>12</v>
      </c>
      <c r="J2037" s="51" t="s">
        <v>20</v>
      </c>
      <c r="K2037" s="51"/>
      <c r="L2037" s="51" t="b">
        <v>0</v>
      </c>
      <c r="M2037" s="13"/>
      <c r="N2037" s="13"/>
      <c r="O2037" s="13"/>
      <c r="P2037" s="13"/>
      <c r="Q2037" s="13"/>
      <c r="R2037" s="13"/>
      <c r="S2037" s="13"/>
      <c r="T2037" s="102" t="s">
        <v>125</v>
      </c>
      <c r="U2037" s="102" t="b">
        <v>0</v>
      </c>
      <c r="V2037" s="102" t="b">
        <v>0</v>
      </c>
      <c r="W2037" s="103"/>
      <c r="X2037" s="16"/>
      <c r="Y2037" s="24"/>
      <c r="Z2037" s="17"/>
      <c r="AA2037" s="51"/>
      <c r="AB2037" s="101"/>
      <c r="AC2037" t="str">
        <f t="shared" si="156"/>
        <v>NO</v>
      </c>
      <c r="AD2037" t="str">
        <f t="shared" si="157"/>
        <v>Material</v>
      </c>
      <c r="AE2037" t="str">
        <f t="shared" si="158"/>
        <v>+Cartridge</v>
      </c>
      <c r="AF2037" t="str">
        <f t="shared" si="159"/>
        <v>Material+Cartridge</v>
      </c>
    </row>
    <row r="2038" spans="1:32" x14ac:dyDescent="0.25">
      <c r="A2038" s="13" t="str">
        <f t="shared" si="160"/>
        <v>79015-2</v>
      </c>
      <c r="B2038" s="50">
        <v>79015</v>
      </c>
      <c r="C2038" s="51" t="s">
        <v>3249</v>
      </c>
      <c r="D2038" s="50">
        <v>2</v>
      </c>
      <c r="E2038" s="55">
        <v>1</v>
      </c>
      <c r="F2038" s="53" t="s">
        <v>18</v>
      </c>
      <c r="G2038" s="53">
        <v>43510</v>
      </c>
      <c r="H2038" s="52">
        <v>2</v>
      </c>
      <c r="I2038" s="52">
        <v>12</v>
      </c>
      <c r="J2038" s="51" t="s">
        <v>20</v>
      </c>
      <c r="K2038" s="51"/>
      <c r="L2038" s="51" t="b">
        <v>0</v>
      </c>
      <c r="M2038" s="13"/>
      <c r="N2038" s="13"/>
      <c r="O2038" s="13"/>
      <c r="P2038" s="13"/>
      <c r="Q2038" s="13"/>
      <c r="R2038" s="13"/>
      <c r="S2038" s="13"/>
      <c r="T2038" s="102" t="s">
        <v>125</v>
      </c>
      <c r="U2038" s="102" t="b">
        <v>0</v>
      </c>
      <c r="V2038" s="102" t="b">
        <v>0</v>
      </c>
      <c r="W2038" s="103"/>
      <c r="X2038" s="16"/>
      <c r="Y2038" s="24"/>
      <c r="Z2038" s="17"/>
      <c r="AA2038" s="51"/>
      <c r="AB2038" s="101"/>
      <c r="AC2038" t="str">
        <f t="shared" si="156"/>
        <v>NO</v>
      </c>
      <c r="AD2038" t="str">
        <f t="shared" si="157"/>
        <v>Material</v>
      </c>
      <c r="AE2038" t="str">
        <f t="shared" si="158"/>
        <v>+Cartridge</v>
      </c>
      <c r="AF2038" t="str">
        <f t="shared" si="159"/>
        <v>Material+Cartridge</v>
      </c>
    </row>
    <row r="2039" spans="1:32" x14ac:dyDescent="0.25">
      <c r="A2039" s="13" t="str">
        <f t="shared" si="160"/>
        <v>79015-3</v>
      </c>
      <c r="B2039" s="50">
        <v>79015</v>
      </c>
      <c r="C2039" s="51" t="s">
        <v>3249</v>
      </c>
      <c r="D2039" s="50">
        <v>3</v>
      </c>
      <c r="E2039" s="55">
        <v>1</v>
      </c>
      <c r="F2039" s="53" t="s">
        <v>18</v>
      </c>
      <c r="G2039" s="53">
        <v>43510</v>
      </c>
      <c r="H2039" s="52">
        <v>2</v>
      </c>
      <c r="I2039" s="52">
        <v>12</v>
      </c>
      <c r="J2039" s="51" t="s">
        <v>20</v>
      </c>
      <c r="K2039" s="51"/>
      <c r="L2039" s="51" t="b">
        <v>0</v>
      </c>
      <c r="M2039" s="13"/>
      <c r="N2039" s="13"/>
      <c r="O2039" s="13"/>
      <c r="P2039" s="13"/>
      <c r="Q2039" s="13"/>
      <c r="R2039" s="13"/>
      <c r="S2039" s="13"/>
      <c r="T2039" s="102" t="s">
        <v>125</v>
      </c>
      <c r="U2039" s="102" t="b">
        <v>0</v>
      </c>
      <c r="V2039" s="102" t="b">
        <v>0</v>
      </c>
      <c r="W2039" s="103"/>
      <c r="X2039" s="16"/>
      <c r="Y2039" s="24"/>
      <c r="Z2039" s="17"/>
      <c r="AA2039" s="51"/>
      <c r="AB2039" s="101"/>
      <c r="AC2039" t="str">
        <f t="shared" si="156"/>
        <v>NO</v>
      </c>
      <c r="AD2039" t="str">
        <f t="shared" si="157"/>
        <v>Material</v>
      </c>
      <c r="AE2039" t="str">
        <f t="shared" si="158"/>
        <v>+Cartridge</v>
      </c>
      <c r="AF2039" t="str">
        <f t="shared" si="159"/>
        <v>Material+Cartridge</v>
      </c>
    </row>
    <row r="2040" spans="1:32" x14ac:dyDescent="0.25">
      <c r="A2040" s="13" t="str">
        <f t="shared" si="160"/>
        <v>79017-1</v>
      </c>
      <c r="B2040" s="50">
        <v>79017</v>
      </c>
      <c r="C2040" s="51" t="s">
        <v>3462</v>
      </c>
      <c r="D2040" s="50">
        <v>1</v>
      </c>
      <c r="E2040" s="55">
        <v>1</v>
      </c>
      <c r="F2040" s="53" t="s">
        <v>18</v>
      </c>
      <c r="G2040" s="53">
        <v>43503</v>
      </c>
      <c r="H2040" s="52">
        <v>1</v>
      </c>
      <c r="I2040" s="52">
        <v>12</v>
      </c>
      <c r="J2040" s="51" t="s">
        <v>31</v>
      </c>
      <c r="K2040" s="51"/>
      <c r="L2040" s="51" t="b">
        <v>0</v>
      </c>
      <c r="M2040" s="13" t="s">
        <v>126</v>
      </c>
      <c r="N2040" s="13" t="s">
        <v>126</v>
      </c>
      <c r="O2040" s="13" t="s">
        <v>143</v>
      </c>
      <c r="P2040" s="13" t="s">
        <v>143</v>
      </c>
      <c r="Q2040" s="13" t="s">
        <v>143</v>
      </c>
      <c r="R2040" s="13"/>
      <c r="S2040" s="13" t="s">
        <v>126</v>
      </c>
      <c r="T2040" s="102" t="s">
        <v>125</v>
      </c>
      <c r="U2040" s="102" t="b">
        <v>1</v>
      </c>
      <c r="V2040" s="102" t="b">
        <v>0</v>
      </c>
      <c r="W2040" s="103">
        <v>43500.598333333335</v>
      </c>
      <c r="X2040" s="16" t="s">
        <v>217</v>
      </c>
      <c r="Y2040" s="24">
        <v>43500</v>
      </c>
      <c r="Z2040" s="17" t="s">
        <v>136</v>
      </c>
      <c r="AA2040" s="51"/>
      <c r="AB2040" s="101"/>
      <c r="AC2040" t="str">
        <f t="shared" si="156"/>
        <v>NO</v>
      </c>
      <c r="AD2040" t="str">
        <f t="shared" si="157"/>
        <v/>
      </c>
      <c r="AE2040" t="str">
        <f t="shared" si="158"/>
        <v/>
      </c>
      <c r="AF2040" t="str">
        <f t="shared" si="159"/>
        <v/>
      </c>
    </row>
    <row r="2041" spans="1:32" x14ac:dyDescent="0.25">
      <c r="A2041" s="13" t="str">
        <f t="shared" si="160"/>
        <v>79019-1</v>
      </c>
      <c r="B2041" s="50">
        <v>79019</v>
      </c>
      <c r="C2041" s="51" t="s">
        <v>3463</v>
      </c>
      <c r="D2041" s="50">
        <v>1</v>
      </c>
      <c r="E2041" s="55">
        <v>1</v>
      </c>
      <c r="F2041" s="53" t="s">
        <v>19</v>
      </c>
      <c r="G2041" s="53">
        <v>43501</v>
      </c>
      <c r="H2041" s="52">
        <v>1</v>
      </c>
      <c r="I2041" s="52">
        <v>12</v>
      </c>
      <c r="J2041" s="51" t="s">
        <v>20</v>
      </c>
      <c r="K2041" s="51"/>
      <c r="L2041" s="51" t="b">
        <v>0</v>
      </c>
      <c r="M2041" s="13" t="s">
        <v>126</v>
      </c>
      <c r="N2041" s="13" t="s">
        <v>126</v>
      </c>
      <c r="O2041" s="13"/>
      <c r="P2041" s="13" t="s">
        <v>143</v>
      </c>
      <c r="Q2041" s="13" t="s">
        <v>143</v>
      </c>
      <c r="R2041" s="13"/>
      <c r="S2041" s="13" t="s">
        <v>126</v>
      </c>
      <c r="T2041" s="102" t="s">
        <v>125</v>
      </c>
      <c r="U2041" s="102" t="b">
        <v>0</v>
      </c>
      <c r="V2041" s="102" t="b">
        <v>0</v>
      </c>
      <c r="W2041" s="103"/>
      <c r="X2041" s="16" t="s">
        <v>343</v>
      </c>
      <c r="Y2041" s="24">
        <v>43495</v>
      </c>
      <c r="Z2041" s="17" t="s">
        <v>255</v>
      </c>
      <c r="AA2041" s="51"/>
      <c r="AB2041" s="101"/>
      <c r="AC2041" t="str">
        <f t="shared" si="156"/>
        <v>NO</v>
      </c>
      <c r="AD2041" t="str">
        <f t="shared" si="157"/>
        <v/>
      </c>
      <c r="AE2041" t="str">
        <f t="shared" si="158"/>
        <v/>
      </c>
      <c r="AF2041" t="str">
        <f t="shared" si="159"/>
        <v/>
      </c>
    </row>
    <row r="2042" spans="1:32" x14ac:dyDescent="0.25">
      <c r="A2042" s="13" t="str">
        <f t="shared" si="160"/>
        <v>79020-1</v>
      </c>
      <c r="B2042" s="50">
        <v>79020</v>
      </c>
      <c r="C2042" s="51" t="s">
        <v>3141</v>
      </c>
      <c r="D2042" s="50">
        <v>1</v>
      </c>
      <c r="E2042" s="55">
        <v>1</v>
      </c>
      <c r="F2042" s="53" t="s">
        <v>18</v>
      </c>
      <c r="G2042" s="53">
        <v>43529</v>
      </c>
      <c r="H2042" s="52">
        <v>4</v>
      </c>
      <c r="I2042" s="52">
        <v>0</v>
      </c>
      <c r="J2042" s="51" t="s">
        <v>27</v>
      </c>
      <c r="K2042" s="51"/>
      <c r="L2042" s="51" t="b">
        <v>0</v>
      </c>
      <c r="M2042" s="13"/>
      <c r="N2042" s="13"/>
      <c r="O2042" s="13"/>
      <c r="P2042" s="13"/>
      <c r="Q2042" s="13"/>
      <c r="R2042" s="13"/>
      <c r="S2042" s="13"/>
      <c r="T2042" s="102" t="s">
        <v>130</v>
      </c>
      <c r="U2042" s="102" t="b">
        <v>0</v>
      </c>
      <c r="V2042" s="102" t="b">
        <v>0</v>
      </c>
      <c r="W2042" s="103"/>
      <c r="X2042" s="16"/>
      <c r="Y2042" s="24"/>
      <c r="Z2042" s="17"/>
      <c r="AA2042" s="51"/>
      <c r="AB2042" s="101"/>
      <c r="AC2042" t="str">
        <f t="shared" si="156"/>
        <v>NO</v>
      </c>
      <c r="AD2042" t="str">
        <f t="shared" si="157"/>
        <v>Material</v>
      </c>
      <c r="AE2042" t="str">
        <f t="shared" si="158"/>
        <v>+Cartridge</v>
      </c>
      <c r="AF2042" t="str">
        <f t="shared" si="159"/>
        <v>Material+Cartridge</v>
      </c>
    </row>
    <row r="2043" spans="1:32" x14ac:dyDescent="0.25">
      <c r="A2043" s="13" t="str">
        <f t="shared" si="160"/>
        <v>79020-2</v>
      </c>
      <c r="B2043" s="50">
        <v>79020</v>
      </c>
      <c r="C2043" s="51" t="s">
        <v>427</v>
      </c>
      <c r="D2043" s="50">
        <v>2</v>
      </c>
      <c r="E2043" s="55">
        <v>1</v>
      </c>
      <c r="F2043" s="53" t="s">
        <v>18</v>
      </c>
      <c r="G2043" s="53">
        <v>43529</v>
      </c>
      <c r="H2043" s="52">
        <v>1</v>
      </c>
      <c r="I2043" s="52">
        <v>0</v>
      </c>
      <c r="J2043" s="51" t="s">
        <v>27</v>
      </c>
      <c r="K2043" s="51"/>
      <c r="L2043" s="51" t="b">
        <v>0</v>
      </c>
      <c r="M2043" s="13"/>
      <c r="N2043" s="13"/>
      <c r="O2043" s="13"/>
      <c r="P2043" s="13"/>
      <c r="Q2043" s="13"/>
      <c r="R2043" s="13"/>
      <c r="S2043" s="13"/>
      <c r="T2043" s="102" t="s">
        <v>130</v>
      </c>
      <c r="U2043" s="102" t="b">
        <v>0</v>
      </c>
      <c r="V2043" s="102" t="b">
        <v>0</v>
      </c>
      <c r="W2043" s="103"/>
      <c r="X2043" s="16"/>
      <c r="Y2043" s="24"/>
      <c r="Z2043" s="17"/>
      <c r="AA2043" s="51"/>
      <c r="AB2043" s="101"/>
      <c r="AC2043" t="str">
        <f t="shared" si="156"/>
        <v>NO</v>
      </c>
      <c r="AD2043" t="str">
        <f t="shared" si="157"/>
        <v>Material</v>
      </c>
      <c r="AE2043" t="str">
        <f t="shared" si="158"/>
        <v>+Cartridge</v>
      </c>
      <c r="AF2043" t="str">
        <f t="shared" si="159"/>
        <v>Material+Cartridge</v>
      </c>
    </row>
    <row r="2044" spans="1:32" x14ac:dyDescent="0.25">
      <c r="A2044" s="13" t="str">
        <f t="shared" si="160"/>
        <v>79020-3</v>
      </c>
      <c r="B2044" s="50">
        <v>79020</v>
      </c>
      <c r="C2044" s="51" t="s">
        <v>373</v>
      </c>
      <c r="D2044" s="50">
        <v>3</v>
      </c>
      <c r="E2044" s="55">
        <v>1</v>
      </c>
      <c r="F2044" s="53" t="s">
        <v>18</v>
      </c>
      <c r="G2044" s="53">
        <v>43529</v>
      </c>
      <c r="H2044" s="52">
        <v>1</v>
      </c>
      <c r="I2044" s="52">
        <v>0</v>
      </c>
      <c r="J2044" s="51" t="s">
        <v>27</v>
      </c>
      <c r="K2044" s="51"/>
      <c r="L2044" s="51" t="b">
        <v>0</v>
      </c>
      <c r="M2044" s="13"/>
      <c r="N2044" s="13"/>
      <c r="O2044" s="13"/>
      <c r="P2044" s="13"/>
      <c r="Q2044" s="13"/>
      <c r="R2044" s="13"/>
      <c r="S2044" s="13"/>
      <c r="T2044" s="102" t="s">
        <v>130</v>
      </c>
      <c r="U2044" s="102" t="b">
        <v>0</v>
      </c>
      <c r="V2044" s="102" t="b">
        <v>0</v>
      </c>
      <c r="W2044" s="103"/>
      <c r="X2044" s="16"/>
      <c r="Y2044" s="24"/>
      <c r="Z2044" s="17"/>
      <c r="AA2044" s="51"/>
      <c r="AB2044" s="101"/>
      <c r="AC2044" t="str">
        <f t="shared" si="156"/>
        <v>NO</v>
      </c>
      <c r="AD2044" t="str">
        <f t="shared" si="157"/>
        <v>Material</v>
      </c>
      <c r="AE2044" t="str">
        <f t="shared" si="158"/>
        <v>+Cartridge</v>
      </c>
      <c r="AF2044" t="str">
        <f t="shared" si="159"/>
        <v>Material+Cartridge</v>
      </c>
    </row>
    <row r="2045" spans="1:32" x14ac:dyDescent="0.25">
      <c r="A2045" s="13" t="str">
        <f t="shared" si="160"/>
        <v>79024-1</v>
      </c>
      <c r="B2045" s="50">
        <v>79024</v>
      </c>
      <c r="C2045" s="51" t="s">
        <v>2848</v>
      </c>
      <c r="D2045" s="50">
        <v>1</v>
      </c>
      <c r="E2045" s="55">
        <v>1</v>
      </c>
      <c r="F2045" s="53" t="s">
        <v>18</v>
      </c>
      <c r="G2045" s="53">
        <v>43501</v>
      </c>
      <c r="H2045" s="52">
        <v>1</v>
      </c>
      <c r="I2045" s="52">
        <v>12</v>
      </c>
      <c r="J2045" s="51" t="s">
        <v>1536</v>
      </c>
      <c r="K2045" s="51"/>
      <c r="L2045" s="51" t="b">
        <v>0</v>
      </c>
      <c r="M2045" s="13"/>
      <c r="N2045" s="13" t="s">
        <v>126</v>
      </c>
      <c r="O2045" s="13" t="s">
        <v>143</v>
      </c>
      <c r="P2045" s="13" t="s">
        <v>143</v>
      </c>
      <c r="Q2045" s="13" t="s">
        <v>143</v>
      </c>
      <c r="R2045" s="13"/>
      <c r="S2045" s="13" t="s">
        <v>126</v>
      </c>
      <c r="T2045" s="102" t="s">
        <v>125</v>
      </c>
      <c r="U2045" s="102" t="b">
        <v>1</v>
      </c>
      <c r="V2045" s="102" t="b">
        <v>0</v>
      </c>
      <c r="W2045" s="103">
        <v>43500.597824074073</v>
      </c>
      <c r="X2045" s="16">
        <v>4</v>
      </c>
      <c r="Y2045" s="24">
        <v>43500</v>
      </c>
      <c r="Z2045" s="17" t="s">
        <v>308</v>
      </c>
      <c r="AA2045" s="51"/>
      <c r="AB2045" s="101"/>
      <c r="AC2045" t="str">
        <f t="shared" si="156"/>
        <v>NO</v>
      </c>
      <c r="AD2045" t="str">
        <f t="shared" si="157"/>
        <v/>
      </c>
      <c r="AE2045" t="str">
        <f t="shared" si="158"/>
        <v/>
      </c>
      <c r="AF2045" t="str">
        <f t="shared" si="159"/>
        <v/>
      </c>
    </row>
    <row r="2046" spans="1:32" x14ac:dyDescent="0.25">
      <c r="A2046" s="13" t="str">
        <f t="shared" si="160"/>
        <v>79034-1</v>
      </c>
      <c r="B2046" s="50">
        <v>79034</v>
      </c>
      <c r="C2046" s="51" t="s">
        <v>399</v>
      </c>
      <c r="D2046" s="50">
        <v>1</v>
      </c>
      <c r="E2046" s="55">
        <v>1</v>
      </c>
      <c r="F2046" s="53" t="s">
        <v>19</v>
      </c>
      <c r="G2046" s="53">
        <v>43500</v>
      </c>
      <c r="H2046" s="52">
        <v>4</v>
      </c>
      <c r="I2046" s="52">
        <v>4</v>
      </c>
      <c r="J2046" s="51" t="s">
        <v>31</v>
      </c>
      <c r="K2046" s="51" t="s">
        <v>208</v>
      </c>
      <c r="L2046" s="51" t="b">
        <v>1</v>
      </c>
      <c r="M2046" s="13" t="s">
        <v>126</v>
      </c>
      <c r="N2046" s="13"/>
      <c r="O2046" s="13" t="s">
        <v>143</v>
      </c>
      <c r="P2046" s="13" t="s">
        <v>143</v>
      </c>
      <c r="Q2046" s="13" t="s">
        <v>125</v>
      </c>
      <c r="R2046" s="13"/>
      <c r="S2046" s="13" t="s">
        <v>126</v>
      </c>
      <c r="T2046" s="102" t="s">
        <v>126</v>
      </c>
      <c r="U2046" s="102" t="b">
        <v>0</v>
      </c>
      <c r="V2046" s="102" t="b">
        <v>0</v>
      </c>
      <c r="W2046" s="103"/>
      <c r="X2046" s="16"/>
      <c r="Y2046" s="24">
        <v>43490</v>
      </c>
      <c r="Z2046" s="17"/>
      <c r="AA2046" s="51"/>
      <c r="AB2046" s="101"/>
      <c r="AC2046" t="str">
        <f t="shared" si="156"/>
        <v>NO</v>
      </c>
      <c r="AD2046" t="str">
        <f t="shared" si="157"/>
        <v>Material</v>
      </c>
      <c r="AE2046" t="str">
        <f t="shared" si="158"/>
        <v/>
      </c>
      <c r="AF2046" t="str">
        <f t="shared" si="159"/>
        <v>Material</v>
      </c>
    </row>
    <row r="2047" spans="1:32" x14ac:dyDescent="0.25">
      <c r="A2047" s="13" t="str">
        <f t="shared" si="160"/>
        <v>79035-1</v>
      </c>
      <c r="B2047" s="50">
        <v>79035</v>
      </c>
      <c r="C2047" s="51" t="s">
        <v>237</v>
      </c>
      <c r="D2047" s="50">
        <v>1</v>
      </c>
      <c r="E2047" s="55">
        <v>1</v>
      </c>
      <c r="F2047" s="53" t="s">
        <v>18</v>
      </c>
      <c r="G2047" s="53">
        <v>43507</v>
      </c>
      <c r="H2047" s="52">
        <v>2</v>
      </c>
      <c r="I2047" s="52">
        <v>12</v>
      </c>
      <c r="J2047" s="51" t="s">
        <v>20</v>
      </c>
      <c r="K2047" s="51" t="s">
        <v>156</v>
      </c>
      <c r="L2047" s="51" t="b">
        <v>0</v>
      </c>
      <c r="M2047" s="13"/>
      <c r="N2047" s="13"/>
      <c r="O2047" s="13"/>
      <c r="P2047" s="13"/>
      <c r="Q2047" s="13"/>
      <c r="R2047" s="13"/>
      <c r="S2047" s="13" t="s">
        <v>126</v>
      </c>
      <c r="T2047" s="102" t="s">
        <v>125</v>
      </c>
      <c r="U2047" s="102" t="b">
        <v>0</v>
      </c>
      <c r="V2047" s="102" t="b">
        <v>0</v>
      </c>
      <c r="W2047" s="103"/>
      <c r="X2047" s="16"/>
      <c r="Y2047" s="24"/>
      <c r="Z2047" s="17" t="s">
        <v>136</v>
      </c>
      <c r="AA2047" s="51"/>
      <c r="AB2047" s="101"/>
      <c r="AC2047" t="str">
        <f t="shared" si="156"/>
        <v>NO</v>
      </c>
      <c r="AD2047" t="str">
        <f t="shared" si="157"/>
        <v>Material</v>
      </c>
      <c r="AE2047" t="str">
        <f t="shared" si="158"/>
        <v>+Cartridge</v>
      </c>
      <c r="AF2047" t="str">
        <f t="shared" si="159"/>
        <v>Material+Cartridge</v>
      </c>
    </row>
    <row r="2048" spans="1:32" x14ac:dyDescent="0.25">
      <c r="A2048" s="13" t="str">
        <f t="shared" si="160"/>
        <v>79041-1</v>
      </c>
      <c r="B2048" s="50">
        <v>79041</v>
      </c>
      <c r="C2048" s="51" t="s">
        <v>154</v>
      </c>
      <c r="D2048" s="50">
        <v>1</v>
      </c>
      <c r="E2048" s="55">
        <v>1</v>
      </c>
      <c r="F2048" s="53" t="s">
        <v>18</v>
      </c>
      <c r="G2048" s="53">
        <v>43514</v>
      </c>
      <c r="H2048" s="52">
        <v>1</v>
      </c>
      <c r="I2048" s="52">
        <v>12</v>
      </c>
      <c r="J2048" s="51" t="s">
        <v>20</v>
      </c>
      <c r="K2048" s="51"/>
      <c r="L2048" s="51" t="b">
        <v>0</v>
      </c>
      <c r="M2048" s="13"/>
      <c r="N2048" s="13"/>
      <c r="O2048" s="13"/>
      <c r="P2048" s="13"/>
      <c r="Q2048" s="13"/>
      <c r="R2048" s="13"/>
      <c r="S2048" s="13"/>
      <c r="T2048" s="102" t="s">
        <v>125</v>
      </c>
      <c r="U2048" s="102" t="b">
        <v>0</v>
      </c>
      <c r="V2048" s="102" t="b">
        <v>0</v>
      </c>
      <c r="W2048" s="103"/>
      <c r="X2048" s="16"/>
      <c r="Y2048" s="24"/>
      <c r="Z2048" s="17"/>
      <c r="AA2048" s="51"/>
      <c r="AB2048" s="101"/>
      <c r="AC2048" t="str">
        <f t="shared" si="156"/>
        <v>NO</v>
      </c>
      <c r="AD2048" t="str">
        <f t="shared" si="157"/>
        <v>Material</v>
      </c>
      <c r="AE2048" t="str">
        <f t="shared" si="158"/>
        <v>+Cartridge</v>
      </c>
      <c r="AF2048" t="str">
        <f t="shared" si="159"/>
        <v>Material+Cartridge</v>
      </c>
    </row>
    <row r="2049" spans="1:32" x14ac:dyDescent="0.25">
      <c r="A2049" s="13" t="str">
        <f t="shared" si="160"/>
        <v>79042-13</v>
      </c>
      <c r="B2049" s="50">
        <v>79042</v>
      </c>
      <c r="C2049" s="51" t="s">
        <v>247</v>
      </c>
      <c r="D2049" s="50">
        <v>13</v>
      </c>
      <c r="E2049" s="55">
        <v>1</v>
      </c>
      <c r="F2049" s="53" t="s">
        <v>18</v>
      </c>
      <c r="G2049" s="53">
        <v>43518</v>
      </c>
      <c r="H2049" s="52">
        <v>1</v>
      </c>
      <c r="I2049" s="52">
        <v>10</v>
      </c>
      <c r="J2049" s="51" t="s">
        <v>20</v>
      </c>
      <c r="K2049" s="51"/>
      <c r="L2049" s="51" t="b">
        <v>0</v>
      </c>
      <c r="M2049" s="13"/>
      <c r="N2049" s="13"/>
      <c r="O2049" s="13"/>
      <c r="P2049" s="13"/>
      <c r="Q2049" s="13" t="s">
        <v>125</v>
      </c>
      <c r="R2049" s="13"/>
      <c r="S2049" s="13"/>
      <c r="T2049" s="102" t="s">
        <v>125</v>
      </c>
      <c r="U2049" s="102" t="b">
        <v>0</v>
      </c>
      <c r="V2049" s="102" t="b">
        <v>0</v>
      </c>
      <c r="W2049" s="103"/>
      <c r="X2049" s="16"/>
      <c r="Y2049" s="24"/>
      <c r="Z2049" s="17"/>
      <c r="AA2049" s="51"/>
      <c r="AB2049" s="101"/>
      <c r="AC2049" t="str">
        <f t="shared" si="156"/>
        <v>NO</v>
      </c>
      <c r="AD2049" t="str">
        <f t="shared" si="157"/>
        <v>Material</v>
      </c>
      <c r="AE2049" t="str">
        <f t="shared" si="158"/>
        <v/>
      </c>
      <c r="AF2049" t="str">
        <f t="shared" si="159"/>
        <v>Material</v>
      </c>
    </row>
    <row r="2050" spans="1:32" x14ac:dyDescent="0.25">
      <c r="A2050" s="13" t="str">
        <f t="shared" si="160"/>
        <v>79042-14</v>
      </c>
      <c r="B2050" s="50">
        <v>79042</v>
      </c>
      <c r="C2050" s="51" t="s">
        <v>247</v>
      </c>
      <c r="D2050" s="50">
        <v>14</v>
      </c>
      <c r="E2050" s="55">
        <v>1</v>
      </c>
      <c r="F2050" s="53" t="s">
        <v>18</v>
      </c>
      <c r="G2050" s="53">
        <v>43518</v>
      </c>
      <c r="H2050" s="52">
        <v>1</v>
      </c>
      <c r="I2050" s="52">
        <v>10</v>
      </c>
      <c r="J2050" s="51" t="s">
        <v>20</v>
      </c>
      <c r="K2050" s="51"/>
      <c r="L2050" s="51" t="b">
        <v>0</v>
      </c>
      <c r="M2050" s="13"/>
      <c r="N2050" s="13"/>
      <c r="O2050" s="13"/>
      <c r="P2050" s="13"/>
      <c r="Q2050" s="13" t="s">
        <v>125</v>
      </c>
      <c r="R2050" s="13"/>
      <c r="S2050" s="13"/>
      <c r="T2050" s="102" t="s">
        <v>125</v>
      </c>
      <c r="U2050" s="102" t="b">
        <v>0</v>
      </c>
      <c r="V2050" s="102" t="b">
        <v>0</v>
      </c>
      <c r="W2050" s="103"/>
      <c r="X2050" s="16"/>
      <c r="Y2050" s="24"/>
      <c r="Z2050" s="17"/>
      <c r="AA2050" s="51"/>
      <c r="AB2050" s="101"/>
      <c r="AC2050" t="str">
        <f t="shared" ref="AC2050:AC2113" si="161">IF(AND(OR(N2050="yes",N2050="NA"),OR(P2050="yes",P2050="NA",P2050="Done"),OR(Q2050="yes",Q2050="NA")),"OK","NO")</f>
        <v>NO</v>
      </c>
      <c r="AD2050" t="str">
        <f t="shared" ref="AD2050:AD2113" si="162">IF(OR(N2050="",N2050="NO"),"Material","")</f>
        <v>Material</v>
      </c>
      <c r="AE2050" t="str">
        <f t="shared" ref="AE2050:AE2113" si="163">IF(OR(Q2050="",Q2050="NO"),"+Cartridge","")</f>
        <v/>
      </c>
      <c r="AF2050" t="str">
        <f t="shared" ref="AF2050:AF2113" si="164">_xlfn.CONCAT(AD2050,AE2050)</f>
        <v>Material</v>
      </c>
    </row>
    <row r="2051" spans="1:32" x14ac:dyDescent="0.25">
      <c r="A2051" s="13" t="str">
        <f t="shared" si="160"/>
        <v>79043-1</v>
      </c>
      <c r="B2051" s="50">
        <v>79043</v>
      </c>
      <c r="C2051" s="51" t="s">
        <v>175</v>
      </c>
      <c r="D2051" s="50">
        <v>1</v>
      </c>
      <c r="E2051" s="55">
        <v>1</v>
      </c>
      <c r="F2051" s="53" t="s">
        <v>18</v>
      </c>
      <c r="G2051" s="53">
        <v>43501</v>
      </c>
      <c r="H2051" s="52">
        <v>1</v>
      </c>
      <c r="I2051" s="52">
        <v>10</v>
      </c>
      <c r="J2051" s="51" t="s">
        <v>128</v>
      </c>
      <c r="K2051" s="51"/>
      <c r="L2051" s="51" t="b">
        <v>0</v>
      </c>
      <c r="M2051" s="13"/>
      <c r="N2051" s="13"/>
      <c r="O2051" s="13" t="s">
        <v>143</v>
      </c>
      <c r="P2051" s="13" t="s">
        <v>143</v>
      </c>
      <c r="Q2051" s="13" t="s">
        <v>125</v>
      </c>
      <c r="R2051" s="13"/>
      <c r="S2051" s="13" t="s">
        <v>126</v>
      </c>
      <c r="T2051" s="102" t="s">
        <v>125</v>
      </c>
      <c r="U2051" s="102" t="b">
        <v>0</v>
      </c>
      <c r="V2051" s="102" t="b">
        <v>0</v>
      </c>
      <c r="W2051" s="103"/>
      <c r="X2051" s="16"/>
      <c r="Y2051" s="24">
        <v>43493</v>
      </c>
      <c r="Z2051" s="17"/>
      <c r="AA2051" s="51"/>
      <c r="AB2051" s="101"/>
      <c r="AC2051" t="str">
        <f t="shared" si="161"/>
        <v>NO</v>
      </c>
      <c r="AD2051" t="str">
        <f t="shared" si="162"/>
        <v>Material</v>
      </c>
      <c r="AE2051" t="str">
        <f t="shared" si="163"/>
        <v/>
      </c>
      <c r="AF2051" t="str">
        <f t="shared" si="164"/>
        <v>Material</v>
      </c>
    </row>
    <row r="2052" spans="1:32" x14ac:dyDescent="0.25">
      <c r="A2052" s="13" t="str">
        <f t="shared" si="160"/>
        <v>79048-1</v>
      </c>
      <c r="B2052" s="50">
        <v>79048</v>
      </c>
      <c r="C2052" s="51" t="s">
        <v>3056</v>
      </c>
      <c r="D2052" s="50">
        <v>1</v>
      </c>
      <c r="E2052" s="55">
        <v>1</v>
      </c>
      <c r="F2052" s="53" t="s">
        <v>18</v>
      </c>
      <c r="G2052" s="53">
        <v>43504</v>
      </c>
      <c r="H2052" s="52">
        <v>1</v>
      </c>
      <c r="I2052" s="52">
        <v>1</v>
      </c>
      <c r="J2052" s="51" t="s">
        <v>20</v>
      </c>
      <c r="K2052" s="51"/>
      <c r="L2052" s="51" t="b">
        <v>0</v>
      </c>
      <c r="M2052" s="13"/>
      <c r="N2052" s="13" t="s">
        <v>126</v>
      </c>
      <c r="O2052" s="13"/>
      <c r="P2052" s="13" t="s">
        <v>143</v>
      </c>
      <c r="Q2052" s="13" t="s">
        <v>125</v>
      </c>
      <c r="R2052" s="13"/>
      <c r="S2052" s="13" t="s">
        <v>126</v>
      </c>
      <c r="T2052" s="102" t="s">
        <v>125</v>
      </c>
      <c r="U2052" s="102" t="b">
        <v>0</v>
      </c>
      <c r="V2052" s="102" t="b">
        <v>0</v>
      </c>
      <c r="W2052" s="103"/>
      <c r="X2052" s="16"/>
      <c r="Y2052" s="24">
        <v>43497</v>
      </c>
      <c r="Z2052" s="17"/>
      <c r="AA2052" s="51"/>
      <c r="AB2052" s="101"/>
      <c r="AC2052" t="str">
        <f t="shared" si="161"/>
        <v>OK</v>
      </c>
      <c r="AD2052" t="str">
        <f t="shared" si="162"/>
        <v/>
      </c>
      <c r="AE2052" t="str">
        <f t="shared" si="163"/>
        <v/>
      </c>
      <c r="AF2052" t="str">
        <f t="shared" si="164"/>
        <v/>
      </c>
    </row>
    <row r="2053" spans="1:32" x14ac:dyDescent="0.25">
      <c r="A2053" s="13" t="str">
        <f t="shared" si="160"/>
        <v>79049-1</v>
      </c>
      <c r="B2053" s="50">
        <v>79049</v>
      </c>
      <c r="C2053" s="51" t="s">
        <v>228</v>
      </c>
      <c r="D2053" s="50">
        <v>1</v>
      </c>
      <c r="E2053" s="55">
        <v>1</v>
      </c>
      <c r="F2053" s="53" t="s">
        <v>18</v>
      </c>
      <c r="G2053" s="53">
        <v>43508</v>
      </c>
      <c r="H2053" s="52">
        <v>1</v>
      </c>
      <c r="I2053" s="52">
        <v>12</v>
      </c>
      <c r="J2053" s="51" t="s">
        <v>20</v>
      </c>
      <c r="K2053" s="51"/>
      <c r="L2053" s="51" t="b">
        <v>0</v>
      </c>
      <c r="M2053" s="13" t="s">
        <v>126</v>
      </c>
      <c r="N2053" s="13"/>
      <c r="O2053" s="13" t="s">
        <v>143</v>
      </c>
      <c r="P2053" s="13"/>
      <c r="Q2053" s="13"/>
      <c r="R2053" s="13"/>
      <c r="S2053" s="13" t="s">
        <v>126</v>
      </c>
      <c r="T2053" s="102" t="s">
        <v>130</v>
      </c>
      <c r="U2053" s="102" t="b">
        <v>0</v>
      </c>
      <c r="V2053" s="102" t="b">
        <v>0</v>
      </c>
      <c r="W2053" s="103"/>
      <c r="X2053" s="16"/>
      <c r="Y2053" s="24"/>
      <c r="Z2053" s="17"/>
      <c r="AA2053" s="51"/>
      <c r="AB2053" s="101"/>
      <c r="AC2053" t="str">
        <f t="shared" si="161"/>
        <v>NO</v>
      </c>
      <c r="AD2053" t="str">
        <f t="shared" si="162"/>
        <v>Material</v>
      </c>
      <c r="AE2053" t="str">
        <f t="shared" si="163"/>
        <v>+Cartridge</v>
      </c>
      <c r="AF2053" t="str">
        <f t="shared" si="164"/>
        <v>Material+Cartridge</v>
      </c>
    </row>
    <row r="2054" spans="1:32" x14ac:dyDescent="0.25">
      <c r="A2054" s="13" t="str">
        <f t="shared" si="160"/>
        <v>79049-2</v>
      </c>
      <c r="B2054" s="50">
        <v>79049</v>
      </c>
      <c r="C2054" s="51" t="s">
        <v>163</v>
      </c>
      <c r="D2054" s="50">
        <v>2</v>
      </c>
      <c r="E2054" s="55">
        <v>1</v>
      </c>
      <c r="F2054" s="53" t="s">
        <v>18</v>
      </c>
      <c r="G2054" s="53">
        <v>43508</v>
      </c>
      <c r="H2054" s="52">
        <v>1</v>
      </c>
      <c r="I2054" s="52">
        <v>12</v>
      </c>
      <c r="J2054" s="51" t="s">
        <v>20</v>
      </c>
      <c r="K2054" s="51"/>
      <c r="L2054" s="51" t="b">
        <v>0</v>
      </c>
      <c r="M2054" s="13" t="s">
        <v>126</v>
      </c>
      <c r="N2054" s="13"/>
      <c r="O2054" s="13" t="s">
        <v>143</v>
      </c>
      <c r="P2054" s="13"/>
      <c r="Q2054" s="13"/>
      <c r="R2054" s="13"/>
      <c r="S2054" s="13" t="s">
        <v>126</v>
      </c>
      <c r="T2054" s="102" t="s">
        <v>130</v>
      </c>
      <c r="U2054" s="102" t="b">
        <v>0</v>
      </c>
      <c r="V2054" s="102" t="b">
        <v>0</v>
      </c>
      <c r="W2054" s="103"/>
      <c r="X2054" s="16"/>
      <c r="Y2054" s="24"/>
      <c r="Z2054" s="17"/>
      <c r="AA2054" s="51"/>
      <c r="AB2054" s="101"/>
      <c r="AC2054" t="str">
        <f t="shared" si="161"/>
        <v>NO</v>
      </c>
      <c r="AD2054" t="str">
        <f t="shared" si="162"/>
        <v>Material</v>
      </c>
      <c r="AE2054" t="str">
        <f t="shared" si="163"/>
        <v>+Cartridge</v>
      </c>
      <c r="AF2054" t="str">
        <f t="shared" si="164"/>
        <v>Material+Cartridge</v>
      </c>
    </row>
    <row r="2055" spans="1:32" x14ac:dyDescent="0.25">
      <c r="A2055" s="13" t="str">
        <f t="shared" si="160"/>
        <v>79074-1</v>
      </c>
      <c r="B2055" s="50">
        <v>79074</v>
      </c>
      <c r="C2055" s="51" t="s">
        <v>230</v>
      </c>
      <c r="D2055" s="50">
        <v>1</v>
      </c>
      <c r="E2055" s="55">
        <v>1</v>
      </c>
      <c r="F2055" s="53" t="s">
        <v>18</v>
      </c>
      <c r="G2055" s="53">
        <v>43524</v>
      </c>
      <c r="H2055" s="52">
        <v>1</v>
      </c>
      <c r="I2055" s="52">
        <v>0</v>
      </c>
      <c r="J2055" s="51" t="s">
        <v>27</v>
      </c>
      <c r="K2055" s="51"/>
      <c r="L2055" s="51" t="b">
        <v>0</v>
      </c>
      <c r="M2055" s="13"/>
      <c r="N2055" s="13"/>
      <c r="O2055" s="13"/>
      <c r="P2055" s="13"/>
      <c r="Q2055" s="13"/>
      <c r="R2055" s="13"/>
      <c r="S2055" s="13"/>
      <c r="T2055" s="102" t="s">
        <v>130</v>
      </c>
      <c r="U2055" s="102" t="b">
        <v>0</v>
      </c>
      <c r="V2055" s="102" t="b">
        <v>0</v>
      </c>
      <c r="W2055" s="103"/>
      <c r="X2055" s="16"/>
      <c r="Y2055" s="24"/>
      <c r="Z2055" s="17"/>
      <c r="AA2055" s="51"/>
      <c r="AB2055" s="101"/>
      <c r="AC2055" t="str">
        <f t="shared" si="161"/>
        <v>NO</v>
      </c>
      <c r="AD2055" t="str">
        <f t="shared" si="162"/>
        <v>Material</v>
      </c>
      <c r="AE2055" t="str">
        <f t="shared" si="163"/>
        <v>+Cartridge</v>
      </c>
      <c r="AF2055" t="str">
        <f t="shared" si="164"/>
        <v>Material+Cartridge</v>
      </c>
    </row>
    <row r="2056" spans="1:32" x14ac:dyDescent="0.25">
      <c r="A2056" s="13" t="str">
        <f t="shared" si="160"/>
        <v>79074-2</v>
      </c>
      <c r="B2056" s="50">
        <v>79074</v>
      </c>
      <c r="C2056" s="51" t="s">
        <v>238</v>
      </c>
      <c r="D2056" s="50">
        <v>2</v>
      </c>
      <c r="E2056" s="55">
        <v>1</v>
      </c>
      <c r="F2056" s="53" t="s">
        <v>18</v>
      </c>
      <c r="G2056" s="53">
        <v>43524</v>
      </c>
      <c r="H2056" s="52">
        <v>2</v>
      </c>
      <c r="I2056" s="52">
        <v>0</v>
      </c>
      <c r="J2056" s="51" t="s">
        <v>27</v>
      </c>
      <c r="K2056" s="51"/>
      <c r="L2056" s="51" t="b">
        <v>0</v>
      </c>
      <c r="M2056" s="13"/>
      <c r="N2056" s="13"/>
      <c r="O2056" s="13"/>
      <c r="P2056" s="13"/>
      <c r="Q2056" s="13"/>
      <c r="R2056" s="13"/>
      <c r="S2056" s="13"/>
      <c r="T2056" s="102" t="s">
        <v>130</v>
      </c>
      <c r="U2056" s="102" t="b">
        <v>0</v>
      </c>
      <c r="V2056" s="102" t="b">
        <v>0</v>
      </c>
      <c r="W2056" s="103"/>
      <c r="X2056" s="16"/>
      <c r="Y2056" s="24"/>
      <c r="Z2056" s="17"/>
      <c r="AA2056" s="51"/>
      <c r="AB2056" s="101"/>
      <c r="AC2056" t="str">
        <f t="shared" si="161"/>
        <v>NO</v>
      </c>
      <c r="AD2056" t="str">
        <f t="shared" si="162"/>
        <v>Material</v>
      </c>
      <c r="AE2056" t="str">
        <f t="shared" si="163"/>
        <v>+Cartridge</v>
      </c>
      <c r="AF2056" t="str">
        <f t="shared" si="164"/>
        <v>Material+Cartridge</v>
      </c>
    </row>
    <row r="2057" spans="1:32" x14ac:dyDescent="0.25">
      <c r="A2057" s="13" t="str">
        <f t="shared" si="160"/>
        <v>79074-3</v>
      </c>
      <c r="B2057" s="50">
        <v>79074</v>
      </c>
      <c r="C2057" s="51" t="s">
        <v>2849</v>
      </c>
      <c r="D2057" s="50">
        <v>3</v>
      </c>
      <c r="E2057" s="55">
        <v>1</v>
      </c>
      <c r="F2057" s="53" t="s">
        <v>18</v>
      </c>
      <c r="G2057" s="53">
        <v>43524</v>
      </c>
      <c r="H2057" s="52">
        <v>2</v>
      </c>
      <c r="I2057" s="52">
        <v>0</v>
      </c>
      <c r="J2057" s="51" t="s">
        <v>27</v>
      </c>
      <c r="K2057" s="51"/>
      <c r="L2057" s="51" t="b">
        <v>0</v>
      </c>
      <c r="M2057" s="13"/>
      <c r="N2057" s="13"/>
      <c r="O2057" s="13"/>
      <c r="P2057" s="13"/>
      <c r="Q2057" s="13"/>
      <c r="R2057" s="13"/>
      <c r="S2057" s="13"/>
      <c r="T2057" s="102" t="s">
        <v>130</v>
      </c>
      <c r="U2057" s="102" t="b">
        <v>0</v>
      </c>
      <c r="V2057" s="102" t="b">
        <v>0</v>
      </c>
      <c r="W2057" s="103"/>
      <c r="X2057" s="16"/>
      <c r="Y2057" s="24"/>
      <c r="Z2057" s="17"/>
      <c r="AA2057" s="51"/>
      <c r="AB2057" s="101"/>
      <c r="AC2057" t="str">
        <f t="shared" si="161"/>
        <v>NO</v>
      </c>
      <c r="AD2057" t="str">
        <f t="shared" si="162"/>
        <v>Material</v>
      </c>
      <c r="AE2057" t="str">
        <f t="shared" si="163"/>
        <v>+Cartridge</v>
      </c>
      <c r="AF2057" t="str">
        <f t="shared" si="164"/>
        <v>Material+Cartridge</v>
      </c>
    </row>
    <row r="2058" spans="1:32" x14ac:dyDescent="0.25">
      <c r="A2058" s="13" t="str">
        <f t="shared" si="160"/>
        <v>79076-1</v>
      </c>
      <c r="B2058" s="50">
        <v>79076</v>
      </c>
      <c r="C2058" s="51" t="s">
        <v>3464</v>
      </c>
      <c r="D2058" s="50">
        <v>1</v>
      </c>
      <c r="E2058" s="55">
        <v>1</v>
      </c>
      <c r="F2058" s="53" t="s">
        <v>18</v>
      </c>
      <c r="G2058" s="53">
        <v>43504</v>
      </c>
      <c r="H2058" s="52">
        <v>1</v>
      </c>
      <c r="I2058" s="52">
        <v>12</v>
      </c>
      <c r="J2058" s="51" t="s">
        <v>31</v>
      </c>
      <c r="K2058" s="51"/>
      <c r="L2058" s="51" t="b">
        <v>0</v>
      </c>
      <c r="M2058" s="13" t="s">
        <v>126</v>
      </c>
      <c r="N2058" s="13" t="s">
        <v>126</v>
      </c>
      <c r="O2058" s="13" t="s">
        <v>143</v>
      </c>
      <c r="P2058" s="13" t="s">
        <v>143</v>
      </c>
      <c r="Q2058" s="13"/>
      <c r="R2058" s="13"/>
      <c r="S2058" s="13" t="s">
        <v>126</v>
      </c>
      <c r="T2058" s="102" t="s">
        <v>126</v>
      </c>
      <c r="U2058" s="102" t="b">
        <v>1</v>
      </c>
      <c r="V2058" s="102" t="b">
        <v>0</v>
      </c>
      <c r="W2058" s="103">
        <v>43500.492638888885</v>
      </c>
      <c r="X2058" s="16"/>
      <c r="Y2058" s="24"/>
      <c r="Z2058" s="17" t="s">
        <v>182</v>
      </c>
      <c r="AA2058" s="51"/>
      <c r="AB2058" s="101"/>
      <c r="AC2058" t="str">
        <f t="shared" si="161"/>
        <v>NO</v>
      </c>
      <c r="AD2058" t="str">
        <f t="shared" si="162"/>
        <v/>
      </c>
      <c r="AE2058" t="str">
        <f t="shared" si="163"/>
        <v>+Cartridge</v>
      </c>
      <c r="AF2058" t="str">
        <f t="shared" si="164"/>
        <v>+Cartridge</v>
      </c>
    </row>
    <row r="2059" spans="1:32" x14ac:dyDescent="0.25">
      <c r="A2059" s="13" t="str">
        <f t="shared" si="160"/>
        <v>79078-1</v>
      </c>
      <c r="B2059" s="50">
        <v>79078</v>
      </c>
      <c r="C2059" s="51" t="s">
        <v>250</v>
      </c>
      <c r="D2059" s="50">
        <v>1</v>
      </c>
      <c r="E2059" s="55">
        <v>1</v>
      </c>
      <c r="F2059" s="53" t="s">
        <v>18</v>
      </c>
      <c r="G2059" s="53">
        <v>43510</v>
      </c>
      <c r="H2059" s="52">
        <v>5</v>
      </c>
      <c r="I2059" s="52">
        <v>7</v>
      </c>
      <c r="J2059" s="51" t="s">
        <v>20</v>
      </c>
      <c r="K2059" s="51"/>
      <c r="L2059" s="51" t="b">
        <v>0</v>
      </c>
      <c r="M2059" s="13"/>
      <c r="N2059" s="13"/>
      <c r="O2059" s="13"/>
      <c r="P2059" s="13"/>
      <c r="Q2059" s="13"/>
      <c r="R2059" s="13"/>
      <c r="S2059" s="13"/>
      <c r="T2059" s="102" t="s">
        <v>130</v>
      </c>
      <c r="U2059" s="102" t="b">
        <v>0</v>
      </c>
      <c r="V2059" s="102" t="b">
        <v>0</v>
      </c>
      <c r="W2059" s="103"/>
      <c r="X2059" s="16"/>
      <c r="Y2059" s="24"/>
      <c r="Z2059" s="17"/>
      <c r="AA2059" s="51"/>
      <c r="AB2059" s="101"/>
      <c r="AC2059" t="str">
        <f t="shared" si="161"/>
        <v>NO</v>
      </c>
      <c r="AD2059" t="str">
        <f t="shared" si="162"/>
        <v>Material</v>
      </c>
      <c r="AE2059" t="str">
        <f t="shared" si="163"/>
        <v>+Cartridge</v>
      </c>
      <c r="AF2059" t="str">
        <f t="shared" si="164"/>
        <v>Material+Cartridge</v>
      </c>
    </row>
    <row r="2060" spans="1:32" x14ac:dyDescent="0.25">
      <c r="A2060" s="13" t="str">
        <f t="shared" si="160"/>
        <v>79078-2</v>
      </c>
      <c r="B2060" s="50">
        <v>79078</v>
      </c>
      <c r="C2060" s="51" t="s">
        <v>250</v>
      </c>
      <c r="D2060" s="50">
        <v>2</v>
      </c>
      <c r="E2060" s="55">
        <v>1</v>
      </c>
      <c r="F2060" s="53" t="s">
        <v>18</v>
      </c>
      <c r="G2060" s="53">
        <v>43510</v>
      </c>
      <c r="H2060" s="52">
        <v>5</v>
      </c>
      <c r="I2060" s="52">
        <v>7</v>
      </c>
      <c r="J2060" s="51" t="s">
        <v>20</v>
      </c>
      <c r="K2060" s="51"/>
      <c r="L2060" s="51" t="b">
        <v>0</v>
      </c>
      <c r="M2060" s="13"/>
      <c r="N2060" s="13"/>
      <c r="O2060" s="13"/>
      <c r="P2060" s="13"/>
      <c r="Q2060" s="13"/>
      <c r="R2060" s="13"/>
      <c r="S2060" s="13"/>
      <c r="T2060" s="102" t="s">
        <v>130</v>
      </c>
      <c r="U2060" s="102" t="b">
        <v>0</v>
      </c>
      <c r="V2060" s="102" t="b">
        <v>0</v>
      </c>
      <c r="W2060" s="103"/>
      <c r="X2060" s="16"/>
      <c r="Y2060" s="24"/>
      <c r="Z2060" s="17"/>
      <c r="AA2060" s="51"/>
      <c r="AB2060" s="101"/>
      <c r="AC2060" t="str">
        <f t="shared" si="161"/>
        <v>NO</v>
      </c>
      <c r="AD2060" t="str">
        <f t="shared" si="162"/>
        <v>Material</v>
      </c>
      <c r="AE2060" t="str">
        <f t="shared" si="163"/>
        <v>+Cartridge</v>
      </c>
      <c r="AF2060" t="str">
        <f t="shared" si="164"/>
        <v>Material+Cartridge</v>
      </c>
    </row>
    <row r="2061" spans="1:32" x14ac:dyDescent="0.25">
      <c r="A2061" s="13" t="str">
        <f t="shared" si="160"/>
        <v>79080-1</v>
      </c>
      <c r="B2061" s="50">
        <v>79080</v>
      </c>
      <c r="C2061" s="51" t="s">
        <v>250</v>
      </c>
      <c r="D2061" s="50">
        <v>1</v>
      </c>
      <c r="E2061" s="55">
        <v>1</v>
      </c>
      <c r="F2061" s="53" t="s">
        <v>18</v>
      </c>
      <c r="G2061" s="53">
        <v>43510</v>
      </c>
      <c r="H2061" s="52">
        <v>9</v>
      </c>
      <c r="I2061" s="52">
        <v>7</v>
      </c>
      <c r="J2061" s="51" t="s">
        <v>27</v>
      </c>
      <c r="K2061" s="51"/>
      <c r="L2061" s="51" t="b">
        <v>0</v>
      </c>
      <c r="M2061" s="13"/>
      <c r="N2061" s="13"/>
      <c r="O2061" s="13"/>
      <c r="P2061" s="13"/>
      <c r="Q2061" s="13"/>
      <c r="R2061" s="13"/>
      <c r="S2061" s="13"/>
      <c r="T2061" s="102" t="s">
        <v>130</v>
      </c>
      <c r="U2061" s="102" t="b">
        <v>0</v>
      </c>
      <c r="V2061" s="102" t="b">
        <v>0</v>
      </c>
      <c r="W2061" s="103"/>
      <c r="X2061" s="16"/>
      <c r="Y2061" s="24"/>
      <c r="Z2061" s="17"/>
      <c r="AA2061" s="51"/>
      <c r="AB2061" s="101"/>
      <c r="AC2061" t="str">
        <f t="shared" si="161"/>
        <v>NO</v>
      </c>
      <c r="AD2061" t="str">
        <f t="shared" si="162"/>
        <v>Material</v>
      </c>
      <c r="AE2061" t="str">
        <f t="shared" si="163"/>
        <v>+Cartridge</v>
      </c>
      <c r="AF2061" t="str">
        <f t="shared" si="164"/>
        <v>Material+Cartridge</v>
      </c>
    </row>
    <row r="2062" spans="1:32" x14ac:dyDescent="0.25">
      <c r="A2062" s="13" t="str">
        <f t="shared" si="160"/>
        <v>79080-2</v>
      </c>
      <c r="B2062" s="50">
        <v>79080</v>
      </c>
      <c r="C2062" s="51" t="s">
        <v>250</v>
      </c>
      <c r="D2062" s="50">
        <v>2</v>
      </c>
      <c r="E2062" s="55">
        <v>1</v>
      </c>
      <c r="F2062" s="53" t="s">
        <v>18</v>
      </c>
      <c r="G2062" s="53">
        <v>43510</v>
      </c>
      <c r="H2062" s="52">
        <v>9</v>
      </c>
      <c r="I2062" s="52">
        <v>7</v>
      </c>
      <c r="J2062" s="51" t="s">
        <v>27</v>
      </c>
      <c r="K2062" s="51"/>
      <c r="L2062" s="51" t="b">
        <v>0</v>
      </c>
      <c r="M2062" s="13"/>
      <c r="N2062" s="13"/>
      <c r="O2062" s="13"/>
      <c r="P2062" s="13"/>
      <c r="Q2062" s="13"/>
      <c r="R2062" s="13"/>
      <c r="S2062" s="13"/>
      <c r="T2062" s="102" t="s">
        <v>130</v>
      </c>
      <c r="U2062" s="102" t="b">
        <v>0</v>
      </c>
      <c r="V2062" s="102" t="b">
        <v>0</v>
      </c>
      <c r="W2062" s="103"/>
      <c r="X2062" s="16"/>
      <c r="Y2062" s="24"/>
      <c r="Z2062" s="17"/>
      <c r="AA2062" s="51"/>
      <c r="AB2062" s="101"/>
      <c r="AC2062" t="str">
        <f t="shared" si="161"/>
        <v>NO</v>
      </c>
      <c r="AD2062" t="str">
        <f t="shared" si="162"/>
        <v>Material</v>
      </c>
      <c r="AE2062" t="str">
        <f t="shared" si="163"/>
        <v>+Cartridge</v>
      </c>
      <c r="AF2062" t="str">
        <f t="shared" si="164"/>
        <v>Material+Cartridge</v>
      </c>
    </row>
    <row r="2063" spans="1:32" x14ac:dyDescent="0.25">
      <c r="A2063" s="13" t="str">
        <f t="shared" si="160"/>
        <v>79080-3</v>
      </c>
      <c r="B2063" s="50">
        <v>79080</v>
      </c>
      <c r="C2063" s="51" t="s">
        <v>250</v>
      </c>
      <c r="D2063" s="50">
        <v>3</v>
      </c>
      <c r="E2063" s="55">
        <v>1</v>
      </c>
      <c r="F2063" s="53" t="s">
        <v>18</v>
      </c>
      <c r="G2063" s="53">
        <v>43510</v>
      </c>
      <c r="H2063" s="52">
        <v>6</v>
      </c>
      <c r="I2063" s="52">
        <v>7</v>
      </c>
      <c r="J2063" s="51" t="s">
        <v>27</v>
      </c>
      <c r="K2063" s="51"/>
      <c r="L2063" s="51" t="b">
        <v>0</v>
      </c>
      <c r="M2063" s="13"/>
      <c r="N2063" s="13"/>
      <c r="O2063" s="13"/>
      <c r="P2063" s="13"/>
      <c r="Q2063" s="13"/>
      <c r="R2063" s="13"/>
      <c r="S2063" s="13"/>
      <c r="T2063" s="102" t="s">
        <v>130</v>
      </c>
      <c r="U2063" s="102" t="b">
        <v>0</v>
      </c>
      <c r="V2063" s="102" t="b">
        <v>0</v>
      </c>
      <c r="W2063" s="103"/>
      <c r="X2063" s="16"/>
      <c r="Y2063" s="24"/>
      <c r="Z2063" s="17"/>
      <c r="AA2063" s="51"/>
      <c r="AB2063" s="101"/>
      <c r="AC2063" t="str">
        <f t="shared" si="161"/>
        <v>NO</v>
      </c>
      <c r="AD2063" t="str">
        <f t="shared" si="162"/>
        <v>Material</v>
      </c>
      <c r="AE2063" t="str">
        <f t="shared" si="163"/>
        <v>+Cartridge</v>
      </c>
      <c r="AF2063" t="str">
        <f t="shared" si="164"/>
        <v>Material+Cartridge</v>
      </c>
    </row>
    <row r="2064" spans="1:32" x14ac:dyDescent="0.25">
      <c r="A2064" s="13" t="str">
        <f t="shared" si="160"/>
        <v>79082-1</v>
      </c>
      <c r="B2064" s="50">
        <v>79082</v>
      </c>
      <c r="C2064" s="51" t="s">
        <v>250</v>
      </c>
      <c r="D2064" s="50">
        <v>1</v>
      </c>
      <c r="E2064" s="55">
        <v>1</v>
      </c>
      <c r="F2064" s="53" t="s">
        <v>18</v>
      </c>
      <c r="G2064" s="53">
        <v>43510</v>
      </c>
      <c r="H2064" s="52">
        <v>3</v>
      </c>
      <c r="I2064" s="52">
        <v>7</v>
      </c>
      <c r="J2064" s="51" t="s">
        <v>20</v>
      </c>
      <c r="K2064" s="51"/>
      <c r="L2064" s="51" t="b">
        <v>0</v>
      </c>
      <c r="M2064" s="13"/>
      <c r="N2064" s="13"/>
      <c r="O2064" s="13"/>
      <c r="P2064" s="13"/>
      <c r="Q2064" s="13"/>
      <c r="R2064" s="13"/>
      <c r="S2064" s="13"/>
      <c r="T2064" s="102" t="s">
        <v>130</v>
      </c>
      <c r="U2064" s="102" t="b">
        <v>0</v>
      </c>
      <c r="V2064" s="102" t="b">
        <v>0</v>
      </c>
      <c r="W2064" s="103"/>
      <c r="X2064" s="16"/>
      <c r="Y2064" s="24"/>
      <c r="Z2064" s="17"/>
      <c r="AA2064" s="51"/>
      <c r="AB2064" s="101"/>
      <c r="AC2064" t="str">
        <f t="shared" si="161"/>
        <v>NO</v>
      </c>
      <c r="AD2064" t="str">
        <f t="shared" si="162"/>
        <v>Material</v>
      </c>
      <c r="AE2064" t="str">
        <f t="shared" si="163"/>
        <v>+Cartridge</v>
      </c>
      <c r="AF2064" t="str">
        <f t="shared" si="164"/>
        <v>Material+Cartridge</v>
      </c>
    </row>
    <row r="2065" spans="1:32" x14ac:dyDescent="0.25">
      <c r="A2065" s="13" t="str">
        <f t="shared" si="160"/>
        <v>79082-2</v>
      </c>
      <c r="B2065" s="50">
        <v>79082</v>
      </c>
      <c r="C2065" s="51" t="s">
        <v>250</v>
      </c>
      <c r="D2065" s="50">
        <v>2</v>
      </c>
      <c r="E2065" s="55">
        <v>1</v>
      </c>
      <c r="F2065" s="53" t="s">
        <v>18</v>
      </c>
      <c r="G2065" s="53">
        <v>43510</v>
      </c>
      <c r="H2065" s="52">
        <v>6</v>
      </c>
      <c r="I2065" s="52">
        <v>7</v>
      </c>
      <c r="J2065" s="51" t="s">
        <v>20</v>
      </c>
      <c r="K2065" s="51"/>
      <c r="L2065" s="51" t="b">
        <v>0</v>
      </c>
      <c r="M2065" s="13"/>
      <c r="N2065" s="13"/>
      <c r="O2065" s="13"/>
      <c r="P2065" s="13"/>
      <c r="Q2065" s="13"/>
      <c r="R2065" s="13"/>
      <c r="S2065" s="13"/>
      <c r="T2065" s="102" t="s">
        <v>130</v>
      </c>
      <c r="U2065" s="102" t="b">
        <v>0</v>
      </c>
      <c r="V2065" s="102" t="b">
        <v>0</v>
      </c>
      <c r="W2065" s="103"/>
      <c r="X2065" s="16"/>
      <c r="Y2065" s="24"/>
      <c r="Z2065" s="17"/>
      <c r="AA2065" s="51"/>
      <c r="AB2065" s="101"/>
      <c r="AC2065" t="str">
        <f t="shared" si="161"/>
        <v>NO</v>
      </c>
      <c r="AD2065" t="str">
        <f t="shared" si="162"/>
        <v>Material</v>
      </c>
      <c r="AE2065" t="str">
        <f t="shared" si="163"/>
        <v>+Cartridge</v>
      </c>
      <c r="AF2065" t="str">
        <f t="shared" si="164"/>
        <v>Material+Cartridge</v>
      </c>
    </row>
    <row r="2066" spans="1:32" x14ac:dyDescent="0.25">
      <c r="A2066" s="13" t="str">
        <f t="shared" si="160"/>
        <v>79083-1</v>
      </c>
      <c r="B2066" s="50">
        <v>79083</v>
      </c>
      <c r="C2066" s="51" t="s">
        <v>250</v>
      </c>
      <c r="D2066" s="50">
        <v>1</v>
      </c>
      <c r="E2066" s="55">
        <v>1</v>
      </c>
      <c r="F2066" s="53" t="s">
        <v>18</v>
      </c>
      <c r="G2066" s="53">
        <v>43510</v>
      </c>
      <c r="H2066" s="52">
        <v>4</v>
      </c>
      <c r="I2066" s="52">
        <v>7</v>
      </c>
      <c r="J2066" s="51" t="s">
        <v>27</v>
      </c>
      <c r="K2066" s="51"/>
      <c r="L2066" s="51" t="b">
        <v>0</v>
      </c>
      <c r="M2066" s="13"/>
      <c r="N2066" s="13"/>
      <c r="O2066" s="13"/>
      <c r="P2066" s="13"/>
      <c r="Q2066" s="13"/>
      <c r="R2066" s="13"/>
      <c r="S2066" s="13"/>
      <c r="T2066" s="102" t="s">
        <v>130</v>
      </c>
      <c r="U2066" s="102" t="b">
        <v>0</v>
      </c>
      <c r="V2066" s="102" t="b">
        <v>0</v>
      </c>
      <c r="W2066" s="103"/>
      <c r="X2066" s="16"/>
      <c r="Y2066" s="24"/>
      <c r="Z2066" s="17"/>
      <c r="AA2066" s="51"/>
      <c r="AB2066" s="101"/>
      <c r="AC2066" t="str">
        <f t="shared" si="161"/>
        <v>NO</v>
      </c>
      <c r="AD2066" t="str">
        <f t="shared" si="162"/>
        <v>Material</v>
      </c>
      <c r="AE2066" t="str">
        <f t="shared" si="163"/>
        <v>+Cartridge</v>
      </c>
      <c r="AF2066" t="str">
        <f t="shared" si="164"/>
        <v>Material+Cartridge</v>
      </c>
    </row>
    <row r="2067" spans="1:32" x14ac:dyDescent="0.25">
      <c r="A2067" s="13" t="str">
        <f t="shared" si="160"/>
        <v>79083-2</v>
      </c>
      <c r="B2067" s="50">
        <v>79083</v>
      </c>
      <c r="C2067" s="51" t="s">
        <v>250</v>
      </c>
      <c r="D2067" s="50">
        <v>2</v>
      </c>
      <c r="E2067" s="55">
        <v>1</v>
      </c>
      <c r="F2067" s="53" t="s">
        <v>18</v>
      </c>
      <c r="G2067" s="53">
        <v>43510</v>
      </c>
      <c r="H2067" s="52">
        <v>2</v>
      </c>
      <c r="I2067" s="52">
        <v>7</v>
      </c>
      <c r="J2067" s="51" t="s">
        <v>27</v>
      </c>
      <c r="K2067" s="51"/>
      <c r="L2067" s="51" t="b">
        <v>0</v>
      </c>
      <c r="M2067" s="13"/>
      <c r="N2067" s="13"/>
      <c r="O2067" s="13"/>
      <c r="P2067" s="13"/>
      <c r="Q2067" s="13"/>
      <c r="R2067" s="13"/>
      <c r="S2067" s="13"/>
      <c r="T2067" s="102" t="s">
        <v>130</v>
      </c>
      <c r="U2067" s="102" t="b">
        <v>0</v>
      </c>
      <c r="V2067" s="102" t="b">
        <v>0</v>
      </c>
      <c r="W2067" s="103"/>
      <c r="X2067" s="16"/>
      <c r="Y2067" s="24"/>
      <c r="Z2067" s="17"/>
      <c r="AA2067" s="51"/>
      <c r="AB2067" s="101"/>
      <c r="AC2067" t="str">
        <f t="shared" si="161"/>
        <v>NO</v>
      </c>
      <c r="AD2067" t="str">
        <f t="shared" si="162"/>
        <v>Material</v>
      </c>
      <c r="AE2067" t="str">
        <f t="shared" si="163"/>
        <v>+Cartridge</v>
      </c>
      <c r="AF2067" t="str">
        <f t="shared" si="164"/>
        <v>Material+Cartridge</v>
      </c>
    </row>
    <row r="2068" spans="1:32" x14ac:dyDescent="0.25">
      <c r="A2068" s="13" t="str">
        <f t="shared" si="160"/>
        <v>79083-3</v>
      </c>
      <c r="B2068" s="50">
        <v>79083</v>
      </c>
      <c r="C2068" s="51" t="s">
        <v>250</v>
      </c>
      <c r="D2068" s="50">
        <v>3</v>
      </c>
      <c r="E2068" s="55">
        <v>1</v>
      </c>
      <c r="F2068" s="53" t="s">
        <v>18</v>
      </c>
      <c r="G2068" s="53">
        <v>43510</v>
      </c>
      <c r="H2068" s="52">
        <v>4</v>
      </c>
      <c r="I2068" s="52">
        <v>7</v>
      </c>
      <c r="J2068" s="51" t="s">
        <v>27</v>
      </c>
      <c r="K2068" s="51"/>
      <c r="L2068" s="51" t="b">
        <v>0</v>
      </c>
      <c r="M2068" s="13"/>
      <c r="N2068" s="13"/>
      <c r="O2068" s="13"/>
      <c r="P2068" s="13"/>
      <c r="Q2068" s="13"/>
      <c r="R2068" s="13"/>
      <c r="S2068" s="13"/>
      <c r="T2068" s="102" t="s">
        <v>130</v>
      </c>
      <c r="U2068" s="102" t="b">
        <v>0</v>
      </c>
      <c r="V2068" s="102" t="b">
        <v>0</v>
      </c>
      <c r="W2068" s="103"/>
      <c r="X2068" s="16"/>
      <c r="Y2068" s="24"/>
      <c r="Z2068" s="17"/>
      <c r="AA2068" s="51"/>
      <c r="AB2068" s="101"/>
      <c r="AC2068" t="str">
        <f t="shared" si="161"/>
        <v>NO</v>
      </c>
      <c r="AD2068" t="str">
        <f t="shared" si="162"/>
        <v>Material</v>
      </c>
      <c r="AE2068" t="str">
        <f t="shared" si="163"/>
        <v>+Cartridge</v>
      </c>
      <c r="AF2068" t="str">
        <f t="shared" si="164"/>
        <v>Material+Cartridge</v>
      </c>
    </row>
    <row r="2069" spans="1:32" x14ac:dyDescent="0.25">
      <c r="A2069" s="13" t="str">
        <f t="shared" si="160"/>
        <v>79084-1</v>
      </c>
      <c r="B2069" s="50">
        <v>79084</v>
      </c>
      <c r="C2069" s="51" t="s">
        <v>250</v>
      </c>
      <c r="D2069" s="50">
        <v>1</v>
      </c>
      <c r="E2069" s="55">
        <v>1</v>
      </c>
      <c r="F2069" s="53" t="s">
        <v>18</v>
      </c>
      <c r="G2069" s="53">
        <v>43510</v>
      </c>
      <c r="H2069" s="52">
        <v>9</v>
      </c>
      <c r="I2069" s="52">
        <v>7</v>
      </c>
      <c r="J2069" s="51" t="s">
        <v>27</v>
      </c>
      <c r="K2069" s="51"/>
      <c r="L2069" s="51" t="b">
        <v>0</v>
      </c>
      <c r="M2069" s="13"/>
      <c r="N2069" s="13"/>
      <c r="O2069" s="13"/>
      <c r="P2069" s="13"/>
      <c r="Q2069" s="13"/>
      <c r="R2069" s="13"/>
      <c r="S2069" s="13"/>
      <c r="T2069" s="102" t="s">
        <v>130</v>
      </c>
      <c r="U2069" s="102" t="b">
        <v>0</v>
      </c>
      <c r="V2069" s="102" t="b">
        <v>0</v>
      </c>
      <c r="W2069" s="103"/>
      <c r="X2069" s="16"/>
      <c r="Y2069" s="24"/>
      <c r="Z2069" s="17"/>
      <c r="AA2069" s="51"/>
      <c r="AB2069" s="101"/>
      <c r="AC2069" t="str">
        <f t="shared" si="161"/>
        <v>NO</v>
      </c>
      <c r="AD2069" t="str">
        <f t="shared" si="162"/>
        <v>Material</v>
      </c>
      <c r="AE2069" t="str">
        <f t="shared" si="163"/>
        <v>+Cartridge</v>
      </c>
      <c r="AF2069" t="str">
        <f t="shared" si="164"/>
        <v>Material+Cartridge</v>
      </c>
    </row>
    <row r="2070" spans="1:32" x14ac:dyDescent="0.25">
      <c r="A2070" s="13" t="str">
        <f t="shared" si="160"/>
        <v>79084-2</v>
      </c>
      <c r="B2070" s="50">
        <v>79084</v>
      </c>
      <c r="C2070" s="51" t="s">
        <v>250</v>
      </c>
      <c r="D2070" s="50">
        <v>2</v>
      </c>
      <c r="E2070" s="55">
        <v>1</v>
      </c>
      <c r="F2070" s="53" t="s">
        <v>18</v>
      </c>
      <c r="G2070" s="53">
        <v>43510</v>
      </c>
      <c r="H2070" s="52">
        <v>8</v>
      </c>
      <c r="I2070" s="52">
        <v>7</v>
      </c>
      <c r="J2070" s="51" t="s">
        <v>27</v>
      </c>
      <c r="K2070" s="51"/>
      <c r="L2070" s="51" t="b">
        <v>0</v>
      </c>
      <c r="M2070" s="13"/>
      <c r="N2070" s="13"/>
      <c r="O2070" s="13"/>
      <c r="P2070" s="13"/>
      <c r="Q2070" s="13"/>
      <c r="R2070" s="13"/>
      <c r="S2070" s="13"/>
      <c r="T2070" s="102" t="s">
        <v>130</v>
      </c>
      <c r="U2070" s="102" t="b">
        <v>0</v>
      </c>
      <c r="V2070" s="102" t="b">
        <v>0</v>
      </c>
      <c r="W2070" s="103"/>
      <c r="X2070" s="16"/>
      <c r="Y2070" s="24"/>
      <c r="Z2070" s="17"/>
      <c r="AA2070" s="51"/>
      <c r="AB2070" s="101"/>
      <c r="AC2070" t="str">
        <f t="shared" si="161"/>
        <v>NO</v>
      </c>
      <c r="AD2070" t="str">
        <f t="shared" si="162"/>
        <v>Material</v>
      </c>
      <c r="AE2070" t="str">
        <f t="shared" si="163"/>
        <v>+Cartridge</v>
      </c>
      <c r="AF2070" t="str">
        <f t="shared" si="164"/>
        <v>Material+Cartridge</v>
      </c>
    </row>
    <row r="2071" spans="1:32" x14ac:dyDescent="0.25">
      <c r="A2071" s="13" t="str">
        <f t="shared" si="160"/>
        <v>79084-3</v>
      </c>
      <c r="B2071" s="50">
        <v>79084</v>
      </c>
      <c r="C2071" s="51" t="s">
        <v>250</v>
      </c>
      <c r="D2071" s="50">
        <v>3</v>
      </c>
      <c r="E2071" s="55">
        <v>1</v>
      </c>
      <c r="F2071" s="53" t="s">
        <v>18</v>
      </c>
      <c r="G2071" s="53">
        <v>43510</v>
      </c>
      <c r="H2071" s="52">
        <v>8</v>
      </c>
      <c r="I2071" s="52">
        <v>7</v>
      </c>
      <c r="J2071" s="51" t="s">
        <v>27</v>
      </c>
      <c r="K2071" s="51"/>
      <c r="L2071" s="51" t="b">
        <v>0</v>
      </c>
      <c r="M2071" s="13"/>
      <c r="N2071" s="13"/>
      <c r="O2071" s="13"/>
      <c r="P2071" s="13"/>
      <c r="Q2071" s="13"/>
      <c r="R2071" s="13"/>
      <c r="S2071" s="13"/>
      <c r="T2071" s="102" t="s">
        <v>130</v>
      </c>
      <c r="U2071" s="102" t="b">
        <v>0</v>
      </c>
      <c r="V2071" s="102" t="b">
        <v>0</v>
      </c>
      <c r="W2071" s="103"/>
      <c r="X2071" s="16"/>
      <c r="Y2071" s="24"/>
      <c r="Z2071" s="17"/>
      <c r="AA2071" s="51"/>
      <c r="AB2071" s="101"/>
      <c r="AC2071" t="str">
        <f t="shared" si="161"/>
        <v>NO</v>
      </c>
      <c r="AD2071" t="str">
        <f t="shared" si="162"/>
        <v>Material</v>
      </c>
      <c r="AE2071" t="str">
        <f t="shared" si="163"/>
        <v>+Cartridge</v>
      </c>
      <c r="AF2071" t="str">
        <f t="shared" si="164"/>
        <v>Material+Cartridge</v>
      </c>
    </row>
    <row r="2072" spans="1:32" x14ac:dyDescent="0.25">
      <c r="A2072" s="13" t="str">
        <f t="shared" si="160"/>
        <v>79084-4</v>
      </c>
      <c r="B2072" s="50">
        <v>79084</v>
      </c>
      <c r="C2072" s="51" t="s">
        <v>250</v>
      </c>
      <c r="D2072" s="50">
        <v>4</v>
      </c>
      <c r="E2072" s="55">
        <v>1</v>
      </c>
      <c r="F2072" s="53" t="s">
        <v>18</v>
      </c>
      <c r="G2072" s="53">
        <v>43510</v>
      </c>
      <c r="H2072" s="52">
        <v>10</v>
      </c>
      <c r="I2072" s="52">
        <v>7</v>
      </c>
      <c r="J2072" s="51" t="s">
        <v>27</v>
      </c>
      <c r="K2072" s="51"/>
      <c r="L2072" s="51" t="b">
        <v>0</v>
      </c>
      <c r="M2072" s="13"/>
      <c r="N2072" s="13"/>
      <c r="O2072" s="13"/>
      <c r="P2072" s="13"/>
      <c r="Q2072" s="13"/>
      <c r="R2072" s="13"/>
      <c r="S2072" s="13"/>
      <c r="T2072" s="102" t="s">
        <v>130</v>
      </c>
      <c r="U2072" s="102" t="b">
        <v>0</v>
      </c>
      <c r="V2072" s="102" t="b">
        <v>0</v>
      </c>
      <c r="W2072" s="103"/>
      <c r="X2072" s="16"/>
      <c r="Y2072" s="24"/>
      <c r="Z2072" s="17"/>
      <c r="AA2072" s="51"/>
      <c r="AB2072" s="101"/>
      <c r="AC2072" t="str">
        <f t="shared" si="161"/>
        <v>NO</v>
      </c>
      <c r="AD2072" t="str">
        <f t="shared" si="162"/>
        <v>Material</v>
      </c>
      <c r="AE2072" t="str">
        <f t="shared" si="163"/>
        <v>+Cartridge</v>
      </c>
      <c r="AF2072" t="str">
        <f t="shared" si="164"/>
        <v>Material+Cartridge</v>
      </c>
    </row>
    <row r="2073" spans="1:32" x14ac:dyDescent="0.25">
      <c r="A2073" s="13" t="str">
        <f t="shared" si="160"/>
        <v>79085-1</v>
      </c>
      <c r="B2073" s="50">
        <v>79085</v>
      </c>
      <c r="C2073" s="51" t="s">
        <v>151</v>
      </c>
      <c r="D2073" s="50">
        <v>1</v>
      </c>
      <c r="E2073" s="55">
        <v>1</v>
      </c>
      <c r="F2073" s="53" t="s">
        <v>18</v>
      </c>
      <c r="G2073" s="53">
        <v>43501</v>
      </c>
      <c r="H2073" s="52">
        <v>1</v>
      </c>
      <c r="I2073" s="52">
        <v>10</v>
      </c>
      <c r="J2073" s="51" t="s">
        <v>150</v>
      </c>
      <c r="K2073" s="51"/>
      <c r="L2073" s="51" t="b">
        <v>0</v>
      </c>
      <c r="M2073" s="13"/>
      <c r="N2073" s="13" t="s">
        <v>126</v>
      </c>
      <c r="O2073" s="13" t="s">
        <v>143</v>
      </c>
      <c r="P2073" s="13" t="s">
        <v>143</v>
      </c>
      <c r="Q2073" s="13" t="s">
        <v>143</v>
      </c>
      <c r="R2073" s="13"/>
      <c r="S2073" s="13" t="s">
        <v>126</v>
      </c>
      <c r="T2073" s="102" t="s">
        <v>125</v>
      </c>
      <c r="U2073" s="102" t="b">
        <v>1</v>
      </c>
      <c r="V2073" s="102" t="b">
        <v>0</v>
      </c>
      <c r="W2073" s="103">
        <v>43500.415543981479</v>
      </c>
      <c r="X2073" s="16">
        <v>4</v>
      </c>
      <c r="Y2073" s="24">
        <v>43499</v>
      </c>
      <c r="Z2073" s="17" t="s">
        <v>308</v>
      </c>
      <c r="AA2073" s="51"/>
      <c r="AB2073" s="101"/>
      <c r="AC2073" t="str">
        <f t="shared" si="161"/>
        <v>NO</v>
      </c>
      <c r="AD2073" t="str">
        <f t="shared" si="162"/>
        <v/>
      </c>
      <c r="AE2073" t="str">
        <f t="shared" si="163"/>
        <v/>
      </c>
      <c r="AF2073" t="str">
        <f t="shared" si="164"/>
        <v/>
      </c>
    </row>
    <row r="2074" spans="1:32" x14ac:dyDescent="0.25">
      <c r="A2074" s="13" t="str">
        <f t="shared" si="160"/>
        <v>79086-1</v>
      </c>
      <c r="B2074" s="50">
        <v>79086</v>
      </c>
      <c r="C2074" s="51" t="s">
        <v>250</v>
      </c>
      <c r="D2074" s="50">
        <v>1</v>
      </c>
      <c r="E2074" s="55">
        <v>1</v>
      </c>
      <c r="F2074" s="53" t="s">
        <v>18</v>
      </c>
      <c r="G2074" s="53">
        <v>43510</v>
      </c>
      <c r="H2074" s="52">
        <v>8</v>
      </c>
      <c r="I2074" s="52">
        <v>7</v>
      </c>
      <c r="J2074" s="51" t="s">
        <v>27</v>
      </c>
      <c r="K2074" s="51"/>
      <c r="L2074" s="51" t="b">
        <v>0</v>
      </c>
      <c r="M2074" s="13"/>
      <c r="N2074" s="13"/>
      <c r="O2074" s="13"/>
      <c r="P2074" s="13"/>
      <c r="Q2074" s="13"/>
      <c r="R2074" s="13"/>
      <c r="S2074" s="13"/>
      <c r="T2074" s="102" t="s">
        <v>130</v>
      </c>
      <c r="U2074" s="102" t="b">
        <v>0</v>
      </c>
      <c r="V2074" s="102" t="b">
        <v>0</v>
      </c>
      <c r="W2074" s="103"/>
      <c r="X2074" s="16"/>
      <c r="Y2074" s="24"/>
      <c r="Z2074" s="17"/>
      <c r="AA2074" s="51"/>
      <c r="AB2074" s="101"/>
      <c r="AC2074" t="str">
        <f t="shared" si="161"/>
        <v>NO</v>
      </c>
      <c r="AD2074" t="str">
        <f t="shared" si="162"/>
        <v>Material</v>
      </c>
      <c r="AE2074" t="str">
        <f t="shared" si="163"/>
        <v>+Cartridge</v>
      </c>
      <c r="AF2074" t="str">
        <f t="shared" si="164"/>
        <v>Material+Cartridge</v>
      </c>
    </row>
    <row r="2075" spans="1:32" x14ac:dyDescent="0.25">
      <c r="A2075" s="13" t="str">
        <f t="shared" si="160"/>
        <v>79086-2</v>
      </c>
      <c r="B2075" s="50">
        <v>79086</v>
      </c>
      <c r="C2075" s="51" t="s">
        <v>250</v>
      </c>
      <c r="D2075" s="50">
        <v>2</v>
      </c>
      <c r="E2075" s="55">
        <v>1</v>
      </c>
      <c r="F2075" s="53" t="s">
        <v>18</v>
      </c>
      <c r="G2075" s="53">
        <v>43510</v>
      </c>
      <c r="H2075" s="52">
        <v>2</v>
      </c>
      <c r="I2075" s="52">
        <v>7</v>
      </c>
      <c r="J2075" s="51" t="s">
        <v>27</v>
      </c>
      <c r="K2075" s="51"/>
      <c r="L2075" s="51" t="b">
        <v>0</v>
      </c>
      <c r="M2075" s="13"/>
      <c r="N2075" s="13"/>
      <c r="O2075" s="13"/>
      <c r="P2075" s="13"/>
      <c r="Q2075" s="13"/>
      <c r="R2075" s="13"/>
      <c r="S2075" s="13"/>
      <c r="T2075" s="102" t="s">
        <v>130</v>
      </c>
      <c r="U2075" s="102" t="b">
        <v>0</v>
      </c>
      <c r="V2075" s="102" t="b">
        <v>0</v>
      </c>
      <c r="W2075" s="103"/>
      <c r="X2075" s="16"/>
      <c r="Y2075" s="24"/>
      <c r="Z2075" s="17"/>
      <c r="AA2075" s="51"/>
      <c r="AB2075" s="101"/>
      <c r="AC2075" t="str">
        <f t="shared" si="161"/>
        <v>NO</v>
      </c>
      <c r="AD2075" t="str">
        <f t="shared" si="162"/>
        <v>Material</v>
      </c>
      <c r="AE2075" t="str">
        <f t="shared" si="163"/>
        <v>+Cartridge</v>
      </c>
      <c r="AF2075" t="str">
        <f t="shared" si="164"/>
        <v>Material+Cartridge</v>
      </c>
    </row>
    <row r="2076" spans="1:32" x14ac:dyDescent="0.25">
      <c r="A2076" s="13" t="str">
        <f t="shared" si="160"/>
        <v>79086-3</v>
      </c>
      <c r="B2076" s="50">
        <v>79086</v>
      </c>
      <c r="C2076" s="51" t="s">
        <v>250</v>
      </c>
      <c r="D2076" s="50">
        <v>3</v>
      </c>
      <c r="E2076" s="55">
        <v>1</v>
      </c>
      <c r="F2076" s="53" t="s">
        <v>18</v>
      </c>
      <c r="G2076" s="53">
        <v>43510</v>
      </c>
      <c r="H2076" s="52">
        <v>4</v>
      </c>
      <c r="I2076" s="52">
        <v>7</v>
      </c>
      <c r="J2076" s="51" t="s">
        <v>27</v>
      </c>
      <c r="K2076" s="51"/>
      <c r="L2076" s="51" t="b">
        <v>0</v>
      </c>
      <c r="M2076" s="13"/>
      <c r="N2076" s="13"/>
      <c r="O2076" s="13"/>
      <c r="P2076" s="13"/>
      <c r="Q2076" s="13"/>
      <c r="R2076" s="13"/>
      <c r="S2076" s="13"/>
      <c r="T2076" s="102" t="s">
        <v>130</v>
      </c>
      <c r="U2076" s="102" t="b">
        <v>0</v>
      </c>
      <c r="V2076" s="102" t="b">
        <v>0</v>
      </c>
      <c r="W2076" s="103"/>
      <c r="X2076" s="16"/>
      <c r="Y2076" s="24"/>
      <c r="Z2076" s="17"/>
      <c r="AA2076" s="51"/>
      <c r="AB2076" s="101"/>
      <c r="AC2076" t="str">
        <f t="shared" si="161"/>
        <v>NO</v>
      </c>
      <c r="AD2076" t="str">
        <f t="shared" si="162"/>
        <v>Material</v>
      </c>
      <c r="AE2076" t="str">
        <f t="shared" si="163"/>
        <v>+Cartridge</v>
      </c>
      <c r="AF2076" t="str">
        <f t="shared" si="164"/>
        <v>Material+Cartridge</v>
      </c>
    </row>
    <row r="2077" spans="1:32" x14ac:dyDescent="0.25">
      <c r="A2077" s="13" t="str">
        <f t="shared" si="160"/>
        <v>79089-1</v>
      </c>
      <c r="B2077" s="50">
        <v>79089</v>
      </c>
      <c r="C2077" s="51" t="s">
        <v>250</v>
      </c>
      <c r="D2077" s="50">
        <v>1</v>
      </c>
      <c r="E2077" s="55">
        <v>1</v>
      </c>
      <c r="F2077" s="53" t="s">
        <v>18</v>
      </c>
      <c r="G2077" s="53">
        <v>43510</v>
      </c>
      <c r="H2077" s="52">
        <v>8</v>
      </c>
      <c r="I2077" s="52">
        <v>7</v>
      </c>
      <c r="J2077" s="51" t="s">
        <v>27</v>
      </c>
      <c r="K2077" s="51"/>
      <c r="L2077" s="51" t="b">
        <v>0</v>
      </c>
      <c r="M2077" s="13"/>
      <c r="N2077" s="13"/>
      <c r="O2077" s="13"/>
      <c r="P2077" s="13"/>
      <c r="Q2077" s="13"/>
      <c r="R2077" s="13"/>
      <c r="S2077" s="13"/>
      <c r="T2077" s="102" t="s">
        <v>130</v>
      </c>
      <c r="U2077" s="102" t="b">
        <v>0</v>
      </c>
      <c r="V2077" s="102" t="b">
        <v>0</v>
      </c>
      <c r="W2077" s="103"/>
      <c r="X2077" s="16"/>
      <c r="Y2077" s="24"/>
      <c r="Z2077" s="17"/>
      <c r="AA2077" s="51"/>
      <c r="AB2077" s="101"/>
      <c r="AC2077" t="str">
        <f t="shared" si="161"/>
        <v>NO</v>
      </c>
      <c r="AD2077" t="str">
        <f t="shared" si="162"/>
        <v>Material</v>
      </c>
      <c r="AE2077" t="str">
        <f t="shared" si="163"/>
        <v>+Cartridge</v>
      </c>
      <c r="AF2077" t="str">
        <f t="shared" si="164"/>
        <v>Material+Cartridge</v>
      </c>
    </row>
    <row r="2078" spans="1:32" x14ac:dyDescent="0.25">
      <c r="A2078" s="13" t="str">
        <f t="shared" si="160"/>
        <v>79098-1</v>
      </c>
      <c r="B2078" s="50">
        <v>79098</v>
      </c>
      <c r="C2078" s="51" t="s">
        <v>167</v>
      </c>
      <c r="D2078" s="50">
        <v>1</v>
      </c>
      <c r="E2078" s="55">
        <v>1</v>
      </c>
      <c r="F2078" s="53" t="s">
        <v>18</v>
      </c>
      <c r="G2078" s="53">
        <v>43507</v>
      </c>
      <c r="H2078" s="52">
        <v>1</v>
      </c>
      <c r="I2078" s="52">
        <v>12</v>
      </c>
      <c r="J2078" s="51" t="s">
        <v>20</v>
      </c>
      <c r="K2078" s="51"/>
      <c r="L2078" s="51" t="b">
        <v>0</v>
      </c>
      <c r="M2078" s="13"/>
      <c r="N2078" s="13" t="s">
        <v>126</v>
      </c>
      <c r="O2078" s="13" t="s">
        <v>143</v>
      </c>
      <c r="P2078" s="13"/>
      <c r="Q2078" s="13"/>
      <c r="R2078" s="13"/>
      <c r="S2078" s="13"/>
      <c r="T2078" s="102" t="s">
        <v>126</v>
      </c>
      <c r="U2078" s="102" t="b">
        <v>0</v>
      </c>
      <c r="V2078" s="102" t="b">
        <v>0</v>
      </c>
      <c r="W2078" s="103"/>
      <c r="X2078" s="16"/>
      <c r="Y2078" s="24"/>
      <c r="Z2078" s="17"/>
      <c r="AA2078" s="51"/>
      <c r="AB2078" s="101"/>
      <c r="AC2078" t="str">
        <f t="shared" si="161"/>
        <v>NO</v>
      </c>
      <c r="AD2078" t="str">
        <f t="shared" si="162"/>
        <v/>
      </c>
      <c r="AE2078" t="str">
        <f t="shared" si="163"/>
        <v>+Cartridge</v>
      </c>
      <c r="AF2078" t="str">
        <f t="shared" si="164"/>
        <v>+Cartridge</v>
      </c>
    </row>
    <row r="2079" spans="1:32" x14ac:dyDescent="0.25">
      <c r="A2079" s="13" t="str">
        <f t="shared" si="160"/>
        <v>79101-1</v>
      </c>
      <c r="B2079" s="50">
        <v>79101</v>
      </c>
      <c r="C2079" s="51" t="s">
        <v>2863</v>
      </c>
      <c r="D2079" s="50">
        <v>1</v>
      </c>
      <c r="E2079" s="55">
        <v>1</v>
      </c>
      <c r="F2079" s="53" t="s">
        <v>18</v>
      </c>
      <c r="G2079" s="53">
        <v>43515</v>
      </c>
      <c r="H2079" s="52">
        <v>3</v>
      </c>
      <c r="I2079" s="52">
        <v>0</v>
      </c>
      <c r="J2079" s="51" t="s">
        <v>27</v>
      </c>
      <c r="K2079" s="51"/>
      <c r="L2079" s="51" t="b">
        <v>0</v>
      </c>
      <c r="M2079" s="13"/>
      <c r="N2079" s="13"/>
      <c r="O2079" s="13"/>
      <c r="P2079" s="13"/>
      <c r="Q2079" s="13" t="s">
        <v>125</v>
      </c>
      <c r="R2079" s="13"/>
      <c r="S2079" s="13"/>
      <c r="T2079" s="102" t="s">
        <v>130</v>
      </c>
      <c r="U2079" s="102" t="b">
        <v>0</v>
      </c>
      <c r="V2079" s="102" t="b">
        <v>0</v>
      </c>
      <c r="W2079" s="103"/>
      <c r="X2079" s="16"/>
      <c r="Y2079" s="24"/>
      <c r="Z2079" s="17"/>
      <c r="AA2079" s="51"/>
      <c r="AB2079" s="101"/>
      <c r="AC2079" t="str">
        <f t="shared" si="161"/>
        <v>NO</v>
      </c>
      <c r="AD2079" t="str">
        <f t="shared" si="162"/>
        <v>Material</v>
      </c>
      <c r="AE2079" t="str">
        <f t="shared" si="163"/>
        <v/>
      </c>
      <c r="AF2079" t="str">
        <f t="shared" si="164"/>
        <v>Material</v>
      </c>
    </row>
    <row r="2080" spans="1:32" x14ac:dyDescent="0.25">
      <c r="A2080" s="13" t="str">
        <f t="shared" si="160"/>
        <v>79104-1</v>
      </c>
      <c r="B2080" s="50">
        <v>79104</v>
      </c>
      <c r="C2080" s="51" t="s">
        <v>428</v>
      </c>
      <c r="D2080" s="50">
        <v>1</v>
      </c>
      <c r="E2080" s="55">
        <v>1</v>
      </c>
      <c r="F2080" s="53" t="s">
        <v>18</v>
      </c>
      <c r="G2080" s="53">
        <v>43516</v>
      </c>
      <c r="H2080" s="52">
        <v>1</v>
      </c>
      <c r="I2080" s="52">
        <v>10</v>
      </c>
      <c r="J2080" s="51" t="s">
        <v>20</v>
      </c>
      <c r="K2080" s="51"/>
      <c r="L2080" s="51" t="b">
        <v>0</v>
      </c>
      <c r="M2080" s="13"/>
      <c r="N2080" s="13"/>
      <c r="O2080" s="13"/>
      <c r="P2080" s="13"/>
      <c r="Q2080" s="13" t="s">
        <v>125</v>
      </c>
      <c r="R2080" s="13"/>
      <c r="S2080" s="13"/>
      <c r="T2080" s="102" t="s">
        <v>125</v>
      </c>
      <c r="U2080" s="102" t="b">
        <v>0</v>
      </c>
      <c r="V2080" s="102" t="b">
        <v>0</v>
      </c>
      <c r="W2080" s="103"/>
      <c r="X2080" s="16"/>
      <c r="Y2080" s="24"/>
      <c r="Z2080" s="17"/>
      <c r="AA2080" s="51"/>
      <c r="AB2080" s="101"/>
      <c r="AC2080" t="str">
        <f t="shared" si="161"/>
        <v>NO</v>
      </c>
      <c r="AD2080" t="str">
        <f t="shared" si="162"/>
        <v>Material</v>
      </c>
      <c r="AE2080" t="str">
        <f t="shared" si="163"/>
        <v/>
      </c>
      <c r="AF2080" t="str">
        <f t="shared" si="164"/>
        <v>Material</v>
      </c>
    </row>
    <row r="2081" spans="1:32" x14ac:dyDescent="0.25">
      <c r="A2081" s="13" t="str">
        <f t="shared" si="160"/>
        <v>79104-2</v>
      </c>
      <c r="B2081" s="50">
        <v>79104</v>
      </c>
      <c r="C2081" s="51" t="s">
        <v>280</v>
      </c>
      <c r="D2081" s="50">
        <v>2</v>
      </c>
      <c r="E2081" s="55">
        <v>1</v>
      </c>
      <c r="F2081" s="53" t="s">
        <v>18</v>
      </c>
      <c r="G2081" s="53">
        <v>43516</v>
      </c>
      <c r="H2081" s="52">
        <v>1</v>
      </c>
      <c r="I2081" s="52">
        <v>15</v>
      </c>
      <c r="J2081" s="51" t="s">
        <v>20</v>
      </c>
      <c r="K2081" s="51"/>
      <c r="L2081" s="51" t="b">
        <v>0</v>
      </c>
      <c r="M2081" s="13"/>
      <c r="N2081" s="13"/>
      <c r="O2081" s="13"/>
      <c r="P2081" s="13"/>
      <c r="Q2081" s="13"/>
      <c r="R2081" s="13"/>
      <c r="S2081" s="13"/>
      <c r="T2081" s="102" t="s">
        <v>125</v>
      </c>
      <c r="U2081" s="102" t="b">
        <v>0</v>
      </c>
      <c r="V2081" s="102" t="b">
        <v>0</v>
      </c>
      <c r="W2081" s="103"/>
      <c r="X2081" s="16"/>
      <c r="Y2081" s="24"/>
      <c r="Z2081" s="17"/>
      <c r="AA2081" s="51"/>
      <c r="AB2081" s="101"/>
      <c r="AC2081" t="str">
        <f t="shared" si="161"/>
        <v>NO</v>
      </c>
      <c r="AD2081" t="str">
        <f t="shared" si="162"/>
        <v>Material</v>
      </c>
      <c r="AE2081" t="str">
        <f t="shared" si="163"/>
        <v>+Cartridge</v>
      </c>
      <c r="AF2081" t="str">
        <f t="shared" si="164"/>
        <v>Material+Cartridge</v>
      </c>
    </row>
    <row r="2082" spans="1:32" x14ac:dyDescent="0.25">
      <c r="A2082" s="13" t="str">
        <f t="shared" si="160"/>
        <v>79104-3</v>
      </c>
      <c r="B2082" s="50">
        <v>79104</v>
      </c>
      <c r="C2082" s="51" t="s">
        <v>280</v>
      </c>
      <c r="D2082" s="50">
        <v>3</v>
      </c>
      <c r="E2082" s="55">
        <v>1</v>
      </c>
      <c r="F2082" s="53" t="s">
        <v>18</v>
      </c>
      <c r="G2082" s="53">
        <v>43516</v>
      </c>
      <c r="H2082" s="52">
        <v>1</v>
      </c>
      <c r="I2082" s="52">
        <v>15</v>
      </c>
      <c r="J2082" s="51" t="s">
        <v>20</v>
      </c>
      <c r="K2082" s="51"/>
      <c r="L2082" s="51" t="b">
        <v>0</v>
      </c>
      <c r="M2082" s="13"/>
      <c r="N2082" s="13"/>
      <c r="O2082" s="13"/>
      <c r="P2082" s="13"/>
      <c r="Q2082" s="13"/>
      <c r="R2082" s="13"/>
      <c r="S2082" s="13"/>
      <c r="T2082" s="102" t="s">
        <v>125</v>
      </c>
      <c r="U2082" s="102" t="b">
        <v>0</v>
      </c>
      <c r="V2082" s="102" t="b">
        <v>0</v>
      </c>
      <c r="W2082" s="103"/>
      <c r="X2082" s="16"/>
      <c r="Y2082" s="24"/>
      <c r="Z2082" s="17"/>
      <c r="AA2082" s="51"/>
      <c r="AB2082" s="101"/>
      <c r="AC2082" t="str">
        <f t="shared" si="161"/>
        <v>NO</v>
      </c>
      <c r="AD2082" t="str">
        <f t="shared" si="162"/>
        <v>Material</v>
      </c>
      <c r="AE2082" t="str">
        <f t="shared" si="163"/>
        <v>+Cartridge</v>
      </c>
      <c r="AF2082" t="str">
        <f t="shared" si="164"/>
        <v>Material+Cartridge</v>
      </c>
    </row>
    <row r="2083" spans="1:32" x14ac:dyDescent="0.25">
      <c r="A2083" s="13" t="str">
        <f t="shared" si="160"/>
        <v>79104-4</v>
      </c>
      <c r="B2083" s="50">
        <v>79104</v>
      </c>
      <c r="C2083" s="51" t="s">
        <v>155</v>
      </c>
      <c r="D2083" s="50">
        <v>4</v>
      </c>
      <c r="E2083" s="55">
        <v>1</v>
      </c>
      <c r="F2083" s="53" t="s">
        <v>18</v>
      </c>
      <c r="G2083" s="53">
        <v>43516</v>
      </c>
      <c r="H2083" s="52">
        <v>1</v>
      </c>
      <c r="I2083" s="52">
        <v>15</v>
      </c>
      <c r="J2083" s="51" t="s">
        <v>20</v>
      </c>
      <c r="K2083" s="51"/>
      <c r="L2083" s="51" t="b">
        <v>0</v>
      </c>
      <c r="M2083" s="13"/>
      <c r="N2083" s="13"/>
      <c r="O2083" s="13"/>
      <c r="P2083" s="13"/>
      <c r="Q2083" s="13"/>
      <c r="R2083" s="13"/>
      <c r="S2083" s="13"/>
      <c r="T2083" s="102" t="s">
        <v>125</v>
      </c>
      <c r="U2083" s="102" t="b">
        <v>0</v>
      </c>
      <c r="V2083" s="102" t="b">
        <v>0</v>
      </c>
      <c r="W2083" s="103"/>
      <c r="X2083" s="16"/>
      <c r="Y2083" s="24"/>
      <c r="Z2083" s="17"/>
      <c r="AA2083" s="51"/>
      <c r="AB2083" s="101"/>
      <c r="AC2083" t="str">
        <f t="shared" si="161"/>
        <v>NO</v>
      </c>
      <c r="AD2083" t="str">
        <f t="shared" si="162"/>
        <v>Material</v>
      </c>
      <c r="AE2083" t="str">
        <f t="shared" si="163"/>
        <v>+Cartridge</v>
      </c>
      <c r="AF2083" t="str">
        <f t="shared" si="164"/>
        <v>Material+Cartridge</v>
      </c>
    </row>
    <row r="2084" spans="1:32" x14ac:dyDescent="0.25">
      <c r="A2084" s="13" t="str">
        <f t="shared" si="160"/>
        <v>79104-5</v>
      </c>
      <c r="B2084" s="50">
        <v>79104</v>
      </c>
      <c r="C2084" s="51" t="s">
        <v>155</v>
      </c>
      <c r="D2084" s="50">
        <v>5</v>
      </c>
      <c r="E2084" s="55">
        <v>1</v>
      </c>
      <c r="F2084" s="53" t="s">
        <v>18</v>
      </c>
      <c r="G2084" s="53">
        <v>43516</v>
      </c>
      <c r="H2084" s="52">
        <v>1</v>
      </c>
      <c r="I2084" s="52">
        <v>15</v>
      </c>
      <c r="J2084" s="51" t="s">
        <v>20</v>
      </c>
      <c r="K2084" s="51"/>
      <c r="L2084" s="51" t="b">
        <v>0</v>
      </c>
      <c r="M2084" s="13"/>
      <c r="N2084" s="13"/>
      <c r="O2084" s="13"/>
      <c r="P2084" s="13"/>
      <c r="Q2084" s="13"/>
      <c r="R2084" s="13"/>
      <c r="S2084" s="13"/>
      <c r="T2084" s="102" t="s">
        <v>125</v>
      </c>
      <c r="U2084" s="102" t="b">
        <v>0</v>
      </c>
      <c r="V2084" s="102" t="b">
        <v>0</v>
      </c>
      <c r="W2084" s="103"/>
      <c r="X2084" s="16"/>
      <c r="Y2084" s="24"/>
      <c r="Z2084" s="17"/>
      <c r="AA2084" s="51"/>
      <c r="AB2084" s="101"/>
      <c r="AC2084" t="str">
        <f t="shared" si="161"/>
        <v>NO</v>
      </c>
      <c r="AD2084" t="str">
        <f t="shared" si="162"/>
        <v>Material</v>
      </c>
      <c r="AE2084" t="str">
        <f t="shared" si="163"/>
        <v>+Cartridge</v>
      </c>
      <c r="AF2084" t="str">
        <f t="shared" si="164"/>
        <v>Material+Cartridge</v>
      </c>
    </row>
    <row r="2085" spans="1:32" x14ac:dyDescent="0.25">
      <c r="A2085" s="13" t="str">
        <f t="shared" si="160"/>
        <v>79106-1</v>
      </c>
      <c r="B2085" s="50">
        <v>79106</v>
      </c>
      <c r="C2085" s="51" t="s">
        <v>187</v>
      </c>
      <c r="D2085" s="50">
        <v>1</v>
      </c>
      <c r="E2085" s="55">
        <v>1</v>
      </c>
      <c r="F2085" s="53" t="s">
        <v>0</v>
      </c>
      <c r="G2085" s="53">
        <v>43503</v>
      </c>
      <c r="H2085" s="52">
        <v>1</v>
      </c>
      <c r="I2085" s="52">
        <v>12</v>
      </c>
      <c r="J2085" s="51" t="s">
        <v>128</v>
      </c>
      <c r="K2085" s="51" t="s">
        <v>156</v>
      </c>
      <c r="L2085" s="51" t="b">
        <v>0</v>
      </c>
      <c r="M2085" s="13" t="s">
        <v>126</v>
      </c>
      <c r="N2085" s="13"/>
      <c r="O2085" s="13" t="s">
        <v>143</v>
      </c>
      <c r="P2085" s="13" t="s">
        <v>143</v>
      </c>
      <c r="Q2085" s="13" t="s">
        <v>143</v>
      </c>
      <c r="R2085" s="13"/>
      <c r="S2085" s="13" t="s">
        <v>126</v>
      </c>
      <c r="T2085" s="102" t="s">
        <v>125</v>
      </c>
      <c r="U2085" s="102" t="b">
        <v>1</v>
      </c>
      <c r="V2085" s="102" t="b">
        <v>0</v>
      </c>
      <c r="W2085" s="103">
        <v>43501.316967592589</v>
      </c>
      <c r="X2085" s="16">
        <v>9</v>
      </c>
      <c r="Y2085" s="24">
        <v>43499</v>
      </c>
      <c r="Z2085" s="17" t="s">
        <v>375</v>
      </c>
      <c r="AA2085" s="51"/>
      <c r="AB2085" s="101"/>
      <c r="AC2085" t="str">
        <f t="shared" si="161"/>
        <v>NO</v>
      </c>
      <c r="AD2085" t="str">
        <f t="shared" si="162"/>
        <v>Material</v>
      </c>
      <c r="AE2085" t="str">
        <f t="shared" si="163"/>
        <v/>
      </c>
      <c r="AF2085" t="str">
        <f t="shared" si="164"/>
        <v>Material</v>
      </c>
    </row>
    <row r="2086" spans="1:32" x14ac:dyDescent="0.25">
      <c r="A2086" s="13" t="str">
        <f t="shared" si="160"/>
        <v>79106-2</v>
      </c>
      <c r="B2086" s="50">
        <v>79106</v>
      </c>
      <c r="C2086" s="51" t="s">
        <v>187</v>
      </c>
      <c r="D2086" s="50">
        <v>2</v>
      </c>
      <c r="E2086" s="55">
        <v>1</v>
      </c>
      <c r="F2086" s="53" t="s">
        <v>0</v>
      </c>
      <c r="G2086" s="53">
        <v>43503</v>
      </c>
      <c r="H2086" s="52">
        <v>1</v>
      </c>
      <c r="I2086" s="52">
        <v>12</v>
      </c>
      <c r="J2086" s="51" t="s">
        <v>128</v>
      </c>
      <c r="K2086" s="51" t="s">
        <v>156</v>
      </c>
      <c r="L2086" s="51" t="b">
        <v>0</v>
      </c>
      <c r="M2086" s="13" t="s">
        <v>126</v>
      </c>
      <c r="N2086" s="13"/>
      <c r="O2086" s="13" t="s">
        <v>143</v>
      </c>
      <c r="P2086" s="13" t="s">
        <v>143</v>
      </c>
      <c r="Q2086" s="13" t="s">
        <v>143</v>
      </c>
      <c r="R2086" s="13"/>
      <c r="S2086" s="13" t="s">
        <v>126</v>
      </c>
      <c r="T2086" s="102" t="s">
        <v>125</v>
      </c>
      <c r="U2086" s="102" t="b">
        <v>1</v>
      </c>
      <c r="V2086" s="102" t="b">
        <v>0</v>
      </c>
      <c r="W2086" s="103">
        <v>43501.31695601852</v>
      </c>
      <c r="X2086" s="16">
        <v>9</v>
      </c>
      <c r="Y2086" s="24">
        <v>43499</v>
      </c>
      <c r="Z2086" s="17" t="s">
        <v>375</v>
      </c>
      <c r="AA2086" s="51"/>
      <c r="AB2086" s="101"/>
      <c r="AC2086" t="str">
        <f t="shared" si="161"/>
        <v>NO</v>
      </c>
      <c r="AD2086" t="str">
        <f t="shared" si="162"/>
        <v>Material</v>
      </c>
      <c r="AE2086" t="str">
        <f t="shared" si="163"/>
        <v/>
      </c>
      <c r="AF2086" t="str">
        <f t="shared" si="164"/>
        <v>Material</v>
      </c>
    </row>
    <row r="2087" spans="1:32" x14ac:dyDescent="0.25">
      <c r="A2087" s="13" t="str">
        <f t="shared" ref="A2087:A2150" si="165">_xlfn.CONCAT(B2087,"-",D2087)</f>
        <v>79110-1</v>
      </c>
      <c r="B2087" s="50">
        <v>79110</v>
      </c>
      <c r="C2087" s="51" t="s">
        <v>447</v>
      </c>
      <c r="D2087" s="50">
        <v>1</v>
      </c>
      <c r="E2087" s="55">
        <v>1</v>
      </c>
      <c r="F2087" s="53" t="s">
        <v>19</v>
      </c>
      <c r="G2087" s="53">
        <v>43507</v>
      </c>
      <c r="H2087" s="52">
        <v>1</v>
      </c>
      <c r="I2087" s="52">
        <v>10</v>
      </c>
      <c r="J2087" s="51" t="s">
        <v>20</v>
      </c>
      <c r="K2087" s="51"/>
      <c r="L2087" s="51" t="b">
        <v>0</v>
      </c>
      <c r="M2087" s="13"/>
      <c r="N2087" s="13"/>
      <c r="O2087" s="13"/>
      <c r="P2087" s="13"/>
      <c r="Q2087" s="13" t="s">
        <v>125</v>
      </c>
      <c r="R2087" s="13"/>
      <c r="S2087" s="13" t="s">
        <v>126</v>
      </c>
      <c r="T2087" s="102" t="s">
        <v>125</v>
      </c>
      <c r="U2087" s="102" t="b">
        <v>0</v>
      </c>
      <c r="V2087" s="102" t="b">
        <v>0</v>
      </c>
      <c r="W2087" s="103"/>
      <c r="X2087" s="16"/>
      <c r="Y2087" s="24">
        <v>43499</v>
      </c>
      <c r="Z2087" s="17"/>
      <c r="AA2087" s="51"/>
      <c r="AB2087" s="101"/>
      <c r="AC2087" t="str">
        <f t="shared" si="161"/>
        <v>NO</v>
      </c>
      <c r="AD2087" t="str">
        <f t="shared" si="162"/>
        <v>Material</v>
      </c>
      <c r="AE2087" t="str">
        <f t="shared" si="163"/>
        <v/>
      </c>
      <c r="AF2087" t="str">
        <f t="shared" si="164"/>
        <v>Material</v>
      </c>
    </row>
    <row r="2088" spans="1:32" x14ac:dyDescent="0.25">
      <c r="A2088" s="13" t="str">
        <f t="shared" si="165"/>
        <v>79116-1</v>
      </c>
      <c r="B2088" s="50">
        <v>79116</v>
      </c>
      <c r="C2088" s="51" t="s">
        <v>424</v>
      </c>
      <c r="D2088" s="50">
        <v>1</v>
      </c>
      <c r="E2088" s="55">
        <v>1</v>
      </c>
      <c r="F2088" s="53" t="s">
        <v>0</v>
      </c>
      <c r="G2088" s="53">
        <v>43507</v>
      </c>
      <c r="H2088" s="52">
        <v>1</v>
      </c>
      <c r="I2088" s="52">
        <v>12</v>
      </c>
      <c r="J2088" s="51" t="s">
        <v>20</v>
      </c>
      <c r="K2088" s="51"/>
      <c r="L2088" s="51" t="b">
        <v>0</v>
      </c>
      <c r="M2088" s="13" t="s">
        <v>126</v>
      </c>
      <c r="N2088" s="13" t="s">
        <v>126</v>
      </c>
      <c r="O2088" s="13"/>
      <c r="P2088" s="13" t="s">
        <v>143</v>
      </c>
      <c r="Q2088" s="13" t="s">
        <v>125</v>
      </c>
      <c r="R2088" s="13"/>
      <c r="S2088" s="13" t="s">
        <v>126</v>
      </c>
      <c r="T2088" s="102" t="s">
        <v>125</v>
      </c>
      <c r="U2088" s="102" t="b">
        <v>0</v>
      </c>
      <c r="V2088" s="102" t="b">
        <v>0</v>
      </c>
      <c r="W2088" s="103"/>
      <c r="X2088" s="16"/>
      <c r="Y2088" s="24">
        <v>43496</v>
      </c>
      <c r="Z2088" s="17"/>
      <c r="AA2088" s="51"/>
      <c r="AB2088" s="101"/>
      <c r="AC2088" t="str">
        <f t="shared" si="161"/>
        <v>OK</v>
      </c>
      <c r="AD2088" t="str">
        <f t="shared" si="162"/>
        <v/>
      </c>
      <c r="AE2088" t="str">
        <f t="shared" si="163"/>
        <v/>
      </c>
      <c r="AF2088" t="str">
        <f t="shared" si="164"/>
        <v/>
      </c>
    </row>
    <row r="2089" spans="1:32" x14ac:dyDescent="0.25">
      <c r="A2089" s="13" t="str">
        <f t="shared" si="165"/>
        <v>79121-1</v>
      </c>
      <c r="B2089" s="50">
        <v>79121</v>
      </c>
      <c r="C2089" s="51" t="s">
        <v>3294</v>
      </c>
      <c r="D2089" s="50">
        <v>1</v>
      </c>
      <c r="E2089" s="55">
        <v>1</v>
      </c>
      <c r="F2089" s="53" t="s">
        <v>18</v>
      </c>
      <c r="G2089" s="53">
        <v>43508</v>
      </c>
      <c r="H2089" s="52">
        <v>1</v>
      </c>
      <c r="I2089" s="52">
        <v>4</v>
      </c>
      <c r="J2089" s="51" t="s">
        <v>27</v>
      </c>
      <c r="K2089" s="51"/>
      <c r="L2089" s="51" t="b">
        <v>0</v>
      </c>
      <c r="M2089" s="13" t="s">
        <v>126</v>
      </c>
      <c r="N2089" s="13"/>
      <c r="O2089" s="13"/>
      <c r="P2089" s="13"/>
      <c r="Q2089" s="13"/>
      <c r="R2089" s="13"/>
      <c r="S2089" s="13" t="s">
        <v>126</v>
      </c>
      <c r="T2089" s="102" t="s">
        <v>130</v>
      </c>
      <c r="U2089" s="102" t="b">
        <v>0</v>
      </c>
      <c r="V2089" s="102" t="b">
        <v>0</v>
      </c>
      <c r="W2089" s="103"/>
      <c r="X2089" s="16"/>
      <c r="Y2089" s="24"/>
      <c r="Z2089" s="17" t="s">
        <v>282</v>
      </c>
      <c r="AA2089" s="51"/>
      <c r="AB2089" s="101"/>
      <c r="AC2089" t="str">
        <f t="shared" si="161"/>
        <v>NO</v>
      </c>
      <c r="AD2089" t="str">
        <f t="shared" si="162"/>
        <v>Material</v>
      </c>
      <c r="AE2089" t="str">
        <f t="shared" si="163"/>
        <v>+Cartridge</v>
      </c>
      <c r="AF2089" t="str">
        <f t="shared" si="164"/>
        <v>Material+Cartridge</v>
      </c>
    </row>
    <row r="2090" spans="1:32" x14ac:dyDescent="0.25">
      <c r="A2090" s="13" t="str">
        <f t="shared" si="165"/>
        <v>79124-1</v>
      </c>
      <c r="B2090" s="50">
        <v>79124</v>
      </c>
      <c r="C2090" s="51" t="s">
        <v>673</v>
      </c>
      <c r="D2090" s="50">
        <v>1</v>
      </c>
      <c r="E2090" s="55">
        <v>1</v>
      </c>
      <c r="F2090" s="53" t="s">
        <v>18</v>
      </c>
      <c r="G2090" s="53">
        <v>43507</v>
      </c>
      <c r="H2090" s="52">
        <v>2</v>
      </c>
      <c r="I2090" s="52">
        <v>18</v>
      </c>
      <c r="J2090" s="51" t="s">
        <v>20</v>
      </c>
      <c r="K2090" s="51"/>
      <c r="L2090" s="51" t="b">
        <v>0</v>
      </c>
      <c r="M2090" s="13"/>
      <c r="N2090" s="13"/>
      <c r="O2090" s="13"/>
      <c r="P2090" s="13" t="s">
        <v>143</v>
      </c>
      <c r="Q2090" s="13" t="s">
        <v>125</v>
      </c>
      <c r="R2090" s="13"/>
      <c r="S2090" s="13" t="s">
        <v>126</v>
      </c>
      <c r="T2090" s="102" t="s">
        <v>125</v>
      </c>
      <c r="U2090" s="102" t="b">
        <v>0</v>
      </c>
      <c r="V2090" s="102" t="b">
        <v>0</v>
      </c>
      <c r="W2090" s="103"/>
      <c r="X2090" s="16"/>
      <c r="Y2090" s="24">
        <v>43499</v>
      </c>
      <c r="Z2090" s="17"/>
      <c r="AA2090" s="51"/>
      <c r="AB2090" s="101"/>
      <c r="AC2090" t="str">
        <f t="shared" si="161"/>
        <v>NO</v>
      </c>
      <c r="AD2090" t="str">
        <f t="shared" si="162"/>
        <v>Material</v>
      </c>
      <c r="AE2090" t="str">
        <f t="shared" si="163"/>
        <v/>
      </c>
      <c r="AF2090" t="str">
        <f t="shared" si="164"/>
        <v>Material</v>
      </c>
    </row>
    <row r="2091" spans="1:32" x14ac:dyDescent="0.25">
      <c r="A2091" s="13" t="str">
        <f t="shared" si="165"/>
        <v>79125-1</v>
      </c>
      <c r="B2091" s="50">
        <v>79125</v>
      </c>
      <c r="C2091" s="51" t="s">
        <v>3465</v>
      </c>
      <c r="D2091" s="50">
        <v>1</v>
      </c>
      <c r="E2091" s="55">
        <v>1</v>
      </c>
      <c r="F2091" s="53" t="s">
        <v>18</v>
      </c>
      <c r="G2091" s="53">
        <v>43509</v>
      </c>
      <c r="H2091" s="52">
        <v>1</v>
      </c>
      <c r="I2091" s="52">
        <v>12</v>
      </c>
      <c r="J2091" s="51" t="s">
        <v>20</v>
      </c>
      <c r="K2091" s="51"/>
      <c r="L2091" s="51" t="b">
        <v>0</v>
      </c>
      <c r="M2091" s="13"/>
      <c r="N2091" s="13"/>
      <c r="O2091" s="13"/>
      <c r="P2091" s="13"/>
      <c r="Q2091" s="13"/>
      <c r="R2091" s="13"/>
      <c r="S2091" s="13" t="s">
        <v>126</v>
      </c>
      <c r="T2091" s="102" t="s">
        <v>130</v>
      </c>
      <c r="U2091" s="102" t="b">
        <v>0</v>
      </c>
      <c r="V2091" s="102" t="b">
        <v>0</v>
      </c>
      <c r="W2091" s="103"/>
      <c r="X2091" s="16"/>
      <c r="Y2091" s="24"/>
      <c r="Z2091" s="17"/>
      <c r="AA2091" s="51"/>
      <c r="AB2091" s="101"/>
      <c r="AC2091" t="str">
        <f t="shared" si="161"/>
        <v>NO</v>
      </c>
      <c r="AD2091" t="str">
        <f t="shared" si="162"/>
        <v>Material</v>
      </c>
      <c r="AE2091" t="str">
        <f t="shared" si="163"/>
        <v>+Cartridge</v>
      </c>
      <c r="AF2091" t="str">
        <f t="shared" si="164"/>
        <v>Material+Cartridge</v>
      </c>
    </row>
    <row r="2092" spans="1:32" x14ac:dyDescent="0.25">
      <c r="A2092" s="13" t="str">
        <f t="shared" si="165"/>
        <v>79133-1</v>
      </c>
      <c r="B2092" s="50">
        <v>79133</v>
      </c>
      <c r="C2092" s="51" t="s">
        <v>3266</v>
      </c>
      <c r="D2092" s="50">
        <v>1</v>
      </c>
      <c r="E2092" s="55">
        <v>1</v>
      </c>
      <c r="F2092" s="53" t="s">
        <v>19</v>
      </c>
      <c r="G2092" s="53">
        <v>43503</v>
      </c>
      <c r="H2092" s="52">
        <v>1</v>
      </c>
      <c r="I2092" s="52">
        <v>12</v>
      </c>
      <c r="J2092" s="51" t="s">
        <v>31</v>
      </c>
      <c r="K2092" s="51" t="s">
        <v>168</v>
      </c>
      <c r="L2092" s="51" t="b">
        <v>1</v>
      </c>
      <c r="M2092" s="13" t="s">
        <v>126</v>
      </c>
      <c r="N2092" s="13" t="s">
        <v>126</v>
      </c>
      <c r="O2092" s="13" t="s">
        <v>143</v>
      </c>
      <c r="P2092" s="13" t="s">
        <v>143</v>
      </c>
      <c r="Q2092" s="13" t="s">
        <v>143</v>
      </c>
      <c r="R2092" s="13"/>
      <c r="S2092" s="13" t="s">
        <v>126</v>
      </c>
      <c r="T2092" s="102" t="s">
        <v>126</v>
      </c>
      <c r="U2092" s="102" t="b">
        <v>1</v>
      </c>
      <c r="V2092" s="102" t="b">
        <v>0</v>
      </c>
      <c r="W2092" s="103">
        <v>43501.437303240738</v>
      </c>
      <c r="X2092" s="16" t="s">
        <v>217</v>
      </c>
      <c r="Y2092" s="24">
        <v>43500</v>
      </c>
      <c r="Z2092" s="17" t="s">
        <v>282</v>
      </c>
      <c r="AA2092" s="51"/>
      <c r="AB2092" s="101"/>
      <c r="AC2092" t="str">
        <f t="shared" si="161"/>
        <v>NO</v>
      </c>
      <c r="AD2092" t="str">
        <f t="shared" si="162"/>
        <v/>
      </c>
      <c r="AE2092" t="str">
        <f t="shared" si="163"/>
        <v/>
      </c>
      <c r="AF2092" t="str">
        <f t="shared" si="164"/>
        <v/>
      </c>
    </row>
    <row r="2093" spans="1:32" x14ac:dyDescent="0.25">
      <c r="A2093" s="13" t="str">
        <f t="shared" si="165"/>
        <v>79135-1</v>
      </c>
      <c r="B2093" s="50">
        <v>79135</v>
      </c>
      <c r="C2093" s="51" t="s">
        <v>3465</v>
      </c>
      <c r="D2093" s="50">
        <v>1</v>
      </c>
      <c r="E2093" s="55">
        <v>1</v>
      </c>
      <c r="F2093" s="53" t="s">
        <v>19</v>
      </c>
      <c r="G2093" s="53">
        <v>43509</v>
      </c>
      <c r="H2093" s="52">
        <v>1</v>
      </c>
      <c r="I2093" s="52">
        <v>12</v>
      </c>
      <c r="J2093" s="51" t="s">
        <v>20</v>
      </c>
      <c r="K2093" s="51"/>
      <c r="L2093" s="51" t="b">
        <v>0</v>
      </c>
      <c r="M2093" s="13" t="s">
        <v>126</v>
      </c>
      <c r="N2093" s="13"/>
      <c r="O2093" s="13" t="s">
        <v>143</v>
      </c>
      <c r="P2093" s="13"/>
      <c r="Q2093" s="13"/>
      <c r="R2093" s="13"/>
      <c r="S2093" s="13" t="s">
        <v>126</v>
      </c>
      <c r="T2093" s="102" t="s">
        <v>130</v>
      </c>
      <c r="U2093" s="102" t="b">
        <v>0</v>
      </c>
      <c r="V2093" s="102" t="b">
        <v>0</v>
      </c>
      <c r="W2093" s="103"/>
      <c r="X2093" s="16"/>
      <c r="Y2093" s="24"/>
      <c r="Z2093" s="17"/>
      <c r="AA2093" s="51"/>
      <c r="AB2093" s="101"/>
      <c r="AC2093" t="str">
        <f t="shared" si="161"/>
        <v>NO</v>
      </c>
      <c r="AD2093" t="str">
        <f t="shared" si="162"/>
        <v>Material</v>
      </c>
      <c r="AE2093" t="str">
        <f t="shared" si="163"/>
        <v>+Cartridge</v>
      </c>
      <c r="AF2093" t="str">
        <f t="shared" si="164"/>
        <v>Material+Cartridge</v>
      </c>
    </row>
    <row r="2094" spans="1:32" x14ac:dyDescent="0.25">
      <c r="A2094" s="13" t="str">
        <f t="shared" si="165"/>
        <v>79139-1</v>
      </c>
      <c r="B2094" s="50">
        <v>79139</v>
      </c>
      <c r="C2094" s="51" t="s">
        <v>3466</v>
      </c>
      <c r="D2094" s="50">
        <v>1</v>
      </c>
      <c r="E2094" s="55">
        <v>1</v>
      </c>
      <c r="F2094" s="53" t="s">
        <v>18</v>
      </c>
      <c r="G2094" s="53">
        <v>43521</v>
      </c>
      <c r="H2094" s="52">
        <v>1</v>
      </c>
      <c r="I2094" s="52">
        <v>12</v>
      </c>
      <c r="J2094" s="51" t="s">
        <v>27</v>
      </c>
      <c r="K2094" s="51"/>
      <c r="L2094" s="51" t="b">
        <v>0</v>
      </c>
      <c r="M2094" s="13"/>
      <c r="N2094" s="13"/>
      <c r="O2094" s="13"/>
      <c r="P2094" s="13"/>
      <c r="Q2094" s="13"/>
      <c r="R2094" s="13"/>
      <c r="S2094" s="13"/>
      <c r="T2094" s="102" t="s">
        <v>130</v>
      </c>
      <c r="U2094" s="102" t="b">
        <v>0</v>
      </c>
      <c r="V2094" s="102" t="b">
        <v>0</v>
      </c>
      <c r="W2094" s="103"/>
      <c r="X2094" s="16"/>
      <c r="Y2094" s="24"/>
      <c r="Z2094" s="17"/>
      <c r="AA2094" s="51"/>
      <c r="AB2094" s="101"/>
      <c r="AC2094" t="str">
        <f t="shared" si="161"/>
        <v>NO</v>
      </c>
      <c r="AD2094" t="str">
        <f t="shared" si="162"/>
        <v>Material</v>
      </c>
      <c r="AE2094" t="str">
        <f t="shared" si="163"/>
        <v>+Cartridge</v>
      </c>
      <c r="AF2094" t="str">
        <f t="shared" si="164"/>
        <v>Material+Cartridge</v>
      </c>
    </row>
    <row r="2095" spans="1:32" x14ac:dyDescent="0.25">
      <c r="A2095" s="13" t="str">
        <f t="shared" si="165"/>
        <v>79149-1</v>
      </c>
      <c r="B2095" s="50">
        <v>79149</v>
      </c>
      <c r="C2095" s="51" t="s">
        <v>157</v>
      </c>
      <c r="D2095" s="50">
        <v>1</v>
      </c>
      <c r="E2095" s="55">
        <v>1</v>
      </c>
      <c r="F2095" s="53" t="s">
        <v>18</v>
      </c>
      <c r="G2095" s="53">
        <v>43510</v>
      </c>
      <c r="H2095" s="52">
        <v>1</v>
      </c>
      <c r="I2095" s="52">
        <v>12</v>
      </c>
      <c r="J2095" s="51" t="s">
        <v>27</v>
      </c>
      <c r="K2095" s="51"/>
      <c r="L2095" s="51" t="b">
        <v>0</v>
      </c>
      <c r="M2095" s="13"/>
      <c r="N2095" s="13"/>
      <c r="O2095" s="13"/>
      <c r="P2095" s="13"/>
      <c r="Q2095" s="13"/>
      <c r="R2095" s="13"/>
      <c r="S2095" s="13"/>
      <c r="T2095" s="102" t="s">
        <v>130</v>
      </c>
      <c r="U2095" s="102" t="b">
        <v>0</v>
      </c>
      <c r="V2095" s="102" t="b">
        <v>0</v>
      </c>
      <c r="W2095" s="103"/>
      <c r="X2095" s="16"/>
      <c r="Y2095" s="24"/>
      <c r="Z2095" s="17" t="s">
        <v>282</v>
      </c>
      <c r="AA2095" s="51"/>
      <c r="AB2095" s="101"/>
      <c r="AC2095" t="str">
        <f t="shared" si="161"/>
        <v>NO</v>
      </c>
      <c r="AD2095" t="str">
        <f t="shared" si="162"/>
        <v>Material</v>
      </c>
      <c r="AE2095" t="str">
        <f t="shared" si="163"/>
        <v>+Cartridge</v>
      </c>
      <c r="AF2095" t="str">
        <f t="shared" si="164"/>
        <v>Material+Cartridge</v>
      </c>
    </row>
    <row r="2096" spans="1:32" x14ac:dyDescent="0.25">
      <c r="A2096" s="13" t="str">
        <f t="shared" si="165"/>
        <v>79151-1</v>
      </c>
      <c r="B2096" s="50">
        <v>79151</v>
      </c>
      <c r="C2096" s="51" t="s">
        <v>3467</v>
      </c>
      <c r="D2096" s="50">
        <v>1</v>
      </c>
      <c r="E2096" s="55">
        <v>1</v>
      </c>
      <c r="F2096" s="53" t="s">
        <v>18</v>
      </c>
      <c r="G2096" s="53">
        <v>43521</v>
      </c>
      <c r="H2096" s="52">
        <v>5</v>
      </c>
      <c r="I2096" s="52">
        <v>7</v>
      </c>
      <c r="J2096" s="51" t="s">
        <v>27</v>
      </c>
      <c r="K2096" s="51"/>
      <c r="L2096" s="51" t="b">
        <v>0</v>
      </c>
      <c r="M2096" s="13"/>
      <c r="N2096" s="13"/>
      <c r="O2096" s="13"/>
      <c r="P2096" s="13"/>
      <c r="Q2096" s="13"/>
      <c r="R2096" s="13"/>
      <c r="S2096" s="13"/>
      <c r="T2096" s="102" t="s">
        <v>125</v>
      </c>
      <c r="U2096" s="102" t="b">
        <v>0</v>
      </c>
      <c r="V2096" s="102" t="b">
        <v>0</v>
      </c>
      <c r="W2096" s="103"/>
      <c r="X2096" s="16"/>
      <c r="Y2096" s="24"/>
      <c r="Z2096" s="17"/>
      <c r="AA2096" s="51"/>
      <c r="AB2096" s="101"/>
      <c r="AC2096" t="str">
        <f t="shared" si="161"/>
        <v>NO</v>
      </c>
      <c r="AD2096" t="str">
        <f t="shared" si="162"/>
        <v>Material</v>
      </c>
      <c r="AE2096" t="str">
        <f t="shared" si="163"/>
        <v>+Cartridge</v>
      </c>
      <c r="AF2096" t="str">
        <f t="shared" si="164"/>
        <v>Material+Cartridge</v>
      </c>
    </row>
    <row r="2097" spans="1:32" x14ac:dyDescent="0.25">
      <c r="A2097" s="13" t="str">
        <f t="shared" si="165"/>
        <v>79157-1</v>
      </c>
      <c r="B2097" s="50">
        <v>79157</v>
      </c>
      <c r="C2097" s="51" t="s">
        <v>224</v>
      </c>
      <c r="D2097" s="50">
        <v>1</v>
      </c>
      <c r="E2097" s="55">
        <v>1</v>
      </c>
      <c r="F2097" s="53" t="s">
        <v>18</v>
      </c>
      <c r="G2097" s="53">
        <v>43509</v>
      </c>
      <c r="H2097" s="52">
        <v>1</v>
      </c>
      <c r="I2097" s="52">
        <v>12</v>
      </c>
      <c r="J2097" s="51" t="s">
        <v>20</v>
      </c>
      <c r="K2097" s="51"/>
      <c r="L2097" s="51" t="b">
        <v>0</v>
      </c>
      <c r="M2097" s="13" t="s">
        <v>126</v>
      </c>
      <c r="N2097" s="13"/>
      <c r="O2097" s="13"/>
      <c r="P2097" s="13"/>
      <c r="Q2097" s="13"/>
      <c r="R2097" s="13"/>
      <c r="S2097" s="13" t="s">
        <v>126</v>
      </c>
      <c r="T2097" s="102" t="s">
        <v>125</v>
      </c>
      <c r="U2097" s="102" t="b">
        <v>0</v>
      </c>
      <c r="V2097" s="102" t="b">
        <v>0</v>
      </c>
      <c r="W2097" s="103"/>
      <c r="X2097" s="16"/>
      <c r="Y2097" s="24"/>
      <c r="Z2097" s="17"/>
      <c r="AA2097" s="51"/>
      <c r="AB2097" s="101"/>
      <c r="AC2097" t="str">
        <f t="shared" si="161"/>
        <v>NO</v>
      </c>
      <c r="AD2097" t="str">
        <f t="shared" si="162"/>
        <v>Material</v>
      </c>
      <c r="AE2097" t="str">
        <f t="shared" si="163"/>
        <v>+Cartridge</v>
      </c>
      <c r="AF2097" t="str">
        <f t="shared" si="164"/>
        <v>Material+Cartridge</v>
      </c>
    </row>
    <row r="2098" spans="1:32" x14ac:dyDescent="0.25">
      <c r="A2098" s="13" t="str">
        <f t="shared" si="165"/>
        <v>79157-2</v>
      </c>
      <c r="B2098" s="50">
        <v>79157</v>
      </c>
      <c r="C2098" s="51" t="s">
        <v>225</v>
      </c>
      <c r="D2098" s="50">
        <v>2</v>
      </c>
      <c r="E2098" s="55">
        <v>1</v>
      </c>
      <c r="F2098" s="53" t="s">
        <v>18</v>
      </c>
      <c r="G2098" s="53">
        <v>43509</v>
      </c>
      <c r="H2098" s="52">
        <v>1</v>
      </c>
      <c r="I2098" s="52">
        <v>12</v>
      </c>
      <c r="J2098" s="51" t="s">
        <v>20</v>
      </c>
      <c r="K2098" s="51"/>
      <c r="L2098" s="51" t="b">
        <v>0</v>
      </c>
      <c r="M2098" s="13" t="s">
        <v>126</v>
      </c>
      <c r="N2098" s="13"/>
      <c r="O2098" s="13"/>
      <c r="P2098" s="13"/>
      <c r="Q2098" s="13"/>
      <c r="R2098" s="13"/>
      <c r="S2098" s="13" t="s">
        <v>126</v>
      </c>
      <c r="T2098" s="102" t="s">
        <v>125</v>
      </c>
      <c r="U2098" s="102" t="b">
        <v>0</v>
      </c>
      <c r="V2098" s="102" t="b">
        <v>0</v>
      </c>
      <c r="W2098" s="103"/>
      <c r="X2098" s="16"/>
      <c r="Y2098" s="24"/>
      <c r="Z2098" s="17"/>
      <c r="AA2098" s="51"/>
      <c r="AB2098" s="101"/>
      <c r="AC2098" t="str">
        <f t="shared" si="161"/>
        <v>NO</v>
      </c>
      <c r="AD2098" t="str">
        <f t="shared" si="162"/>
        <v>Material</v>
      </c>
      <c r="AE2098" t="str">
        <f t="shared" si="163"/>
        <v>+Cartridge</v>
      </c>
      <c r="AF2098" t="str">
        <f t="shared" si="164"/>
        <v>Material+Cartridge</v>
      </c>
    </row>
    <row r="2099" spans="1:32" x14ac:dyDescent="0.25">
      <c r="A2099" s="13" t="str">
        <f t="shared" si="165"/>
        <v>79157-3</v>
      </c>
      <c r="B2099" s="50">
        <v>79157</v>
      </c>
      <c r="C2099" s="51" t="s">
        <v>225</v>
      </c>
      <c r="D2099" s="50">
        <v>3</v>
      </c>
      <c r="E2099" s="55">
        <v>1</v>
      </c>
      <c r="F2099" s="53" t="s">
        <v>18</v>
      </c>
      <c r="G2099" s="53">
        <v>43509</v>
      </c>
      <c r="H2099" s="52">
        <v>1</v>
      </c>
      <c r="I2099" s="52">
        <v>12</v>
      </c>
      <c r="J2099" s="51" t="s">
        <v>20</v>
      </c>
      <c r="K2099" s="51"/>
      <c r="L2099" s="51" t="b">
        <v>0</v>
      </c>
      <c r="M2099" s="13" t="s">
        <v>126</v>
      </c>
      <c r="N2099" s="13"/>
      <c r="O2099" s="13"/>
      <c r="P2099" s="13"/>
      <c r="Q2099" s="13"/>
      <c r="R2099" s="13"/>
      <c r="S2099" s="13" t="s">
        <v>126</v>
      </c>
      <c r="T2099" s="102" t="s">
        <v>125</v>
      </c>
      <c r="U2099" s="102" t="b">
        <v>0</v>
      </c>
      <c r="V2099" s="102" t="b">
        <v>0</v>
      </c>
      <c r="W2099" s="103"/>
      <c r="X2099" s="16"/>
      <c r="Y2099" s="24"/>
      <c r="Z2099" s="17"/>
      <c r="AA2099" s="51"/>
      <c r="AB2099" s="101"/>
      <c r="AC2099" t="str">
        <f t="shared" si="161"/>
        <v>NO</v>
      </c>
      <c r="AD2099" t="str">
        <f t="shared" si="162"/>
        <v>Material</v>
      </c>
      <c r="AE2099" t="str">
        <f t="shared" si="163"/>
        <v>+Cartridge</v>
      </c>
      <c r="AF2099" t="str">
        <f t="shared" si="164"/>
        <v>Material+Cartridge</v>
      </c>
    </row>
    <row r="2100" spans="1:32" x14ac:dyDescent="0.25">
      <c r="A2100" s="13" t="str">
        <f t="shared" si="165"/>
        <v>79163-1</v>
      </c>
      <c r="B2100" s="50">
        <v>79163</v>
      </c>
      <c r="C2100" s="51" t="s">
        <v>154</v>
      </c>
      <c r="D2100" s="50">
        <v>1</v>
      </c>
      <c r="E2100" s="55">
        <v>1</v>
      </c>
      <c r="F2100" s="53" t="s">
        <v>19</v>
      </c>
      <c r="G2100" s="53">
        <v>43517</v>
      </c>
      <c r="H2100" s="52">
        <v>1</v>
      </c>
      <c r="I2100" s="52">
        <v>12</v>
      </c>
      <c r="J2100" s="51" t="s">
        <v>20</v>
      </c>
      <c r="K2100" s="51"/>
      <c r="L2100" s="51" t="b">
        <v>0</v>
      </c>
      <c r="M2100" s="13"/>
      <c r="N2100" s="13" t="s">
        <v>126</v>
      </c>
      <c r="O2100" s="13"/>
      <c r="P2100" s="13"/>
      <c r="Q2100" s="13" t="s">
        <v>126</v>
      </c>
      <c r="R2100" s="13"/>
      <c r="S2100" s="13"/>
      <c r="T2100" s="102" t="s">
        <v>125</v>
      </c>
      <c r="U2100" s="102" t="b">
        <v>0</v>
      </c>
      <c r="V2100" s="102" t="b">
        <v>0</v>
      </c>
      <c r="W2100" s="103"/>
      <c r="X2100" s="16"/>
      <c r="Y2100" s="24">
        <v>43501</v>
      </c>
      <c r="Z2100" s="17" t="s">
        <v>271</v>
      </c>
      <c r="AA2100" s="51"/>
      <c r="AB2100" s="101"/>
      <c r="AC2100" t="str">
        <f t="shared" si="161"/>
        <v>NO</v>
      </c>
      <c r="AD2100" t="str">
        <f t="shared" si="162"/>
        <v/>
      </c>
      <c r="AE2100" t="str">
        <f t="shared" si="163"/>
        <v/>
      </c>
      <c r="AF2100" t="str">
        <f t="shared" si="164"/>
        <v/>
      </c>
    </row>
    <row r="2101" spans="1:32" x14ac:dyDescent="0.25">
      <c r="A2101" s="13" t="str">
        <f t="shared" si="165"/>
        <v>79163-2</v>
      </c>
      <c r="B2101" s="50">
        <v>79163</v>
      </c>
      <c r="C2101" s="51" t="s">
        <v>154</v>
      </c>
      <c r="D2101" s="50">
        <v>2</v>
      </c>
      <c r="E2101" s="55">
        <v>1</v>
      </c>
      <c r="F2101" s="53" t="s">
        <v>19</v>
      </c>
      <c r="G2101" s="53">
        <v>43517</v>
      </c>
      <c r="H2101" s="52">
        <v>1</v>
      </c>
      <c r="I2101" s="52">
        <v>12</v>
      </c>
      <c r="J2101" s="51" t="s">
        <v>20</v>
      </c>
      <c r="K2101" s="51"/>
      <c r="L2101" s="51" t="b">
        <v>0</v>
      </c>
      <c r="M2101" s="13"/>
      <c r="N2101" s="13" t="s">
        <v>126</v>
      </c>
      <c r="O2101" s="13"/>
      <c r="P2101" s="13"/>
      <c r="Q2101" s="13" t="s">
        <v>126</v>
      </c>
      <c r="R2101" s="13"/>
      <c r="S2101" s="13"/>
      <c r="T2101" s="102" t="s">
        <v>126</v>
      </c>
      <c r="U2101" s="102" t="b">
        <v>0</v>
      </c>
      <c r="V2101" s="102" t="b">
        <v>0</v>
      </c>
      <c r="W2101" s="103"/>
      <c r="X2101" s="16"/>
      <c r="Y2101" s="24">
        <v>43501</v>
      </c>
      <c r="Z2101" s="17" t="s">
        <v>271</v>
      </c>
      <c r="AA2101" s="51"/>
      <c r="AB2101" s="101"/>
      <c r="AC2101" t="str">
        <f t="shared" si="161"/>
        <v>NO</v>
      </c>
      <c r="AD2101" t="str">
        <f t="shared" si="162"/>
        <v/>
      </c>
      <c r="AE2101" t="str">
        <f t="shared" si="163"/>
        <v/>
      </c>
      <c r="AF2101" t="str">
        <f t="shared" si="164"/>
        <v/>
      </c>
    </row>
    <row r="2102" spans="1:32" x14ac:dyDescent="0.25">
      <c r="A2102" s="13" t="str">
        <f t="shared" si="165"/>
        <v>79163-3</v>
      </c>
      <c r="B2102" s="50">
        <v>79163</v>
      </c>
      <c r="C2102" s="51" t="s">
        <v>173</v>
      </c>
      <c r="D2102" s="50">
        <v>3</v>
      </c>
      <c r="E2102" s="55">
        <v>1</v>
      </c>
      <c r="F2102" s="53" t="s">
        <v>19</v>
      </c>
      <c r="G2102" s="53">
        <v>43517</v>
      </c>
      <c r="H2102" s="52">
        <v>1</v>
      </c>
      <c r="I2102" s="52">
        <v>12</v>
      </c>
      <c r="J2102" s="51" t="s">
        <v>20</v>
      </c>
      <c r="K2102" s="51"/>
      <c r="L2102" s="51" t="b">
        <v>0</v>
      </c>
      <c r="M2102" s="13"/>
      <c r="N2102" s="13" t="s">
        <v>126</v>
      </c>
      <c r="O2102" s="13"/>
      <c r="P2102" s="13"/>
      <c r="Q2102" s="13" t="s">
        <v>126</v>
      </c>
      <c r="R2102" s="13"/>
      <c r="S2102" s="13"/>
      <c r="T2102" s="102" t="s">
        <v>126</v>
      </c>
      <c r="U2102" s="102" t="b">
        <v>0</v>
      </c>
      <c r="V2102" s="102" t="b">
        <v>0</v>
      </c>
      <c r="W2102" s="103"/>
      <c r="X2102" s="16"/>
      <c r="Y2102" s="24">
        <v>43501</v>
      </c>
      <c r="Z2102" s="17" t="s">
        <v>271</v>
      </c>
      <c r="AA2102" s="51"/>
      <c r="AB2102" s="101"/>
      <c r="AC2102" t="str">
        <f t="shared" si="161"/>
        <v>NO</v>
      </c>
      <c r="AD2102" t="str">
        <f t="shared" si="162"/>
        <v/>
      </c>
      <c r="AE2102" t="str">
        <f t="shared" si="163"/>
        <v/>
      </c>
      <c r="AF2102" t="str">
        <f t="shared" si="164"/>
        <v/>
      </c>
    </row>
    <row r="2103" spans="1:32" x14ac:dyDescent="0.25">
      <c r="A2103" s="13" t="str">
        <f t="shared" si="165"/>
        <v>79164-1</v>
      </c>
      <c r="B2103" s="50">
        <v>79164</v>
      </c>
      <c r="C2103" s="51" t="s">
        <v>228</v>
      </c>
      <c r="D2103" s="50">
        <v>1</v>
      </c>
      <c r="E2103" s="55">
        <v>1</v>
      </c>
      <c r="F2103" s="53" t="s">
        <v>18</v>
      </c>
      <c r="G2103" s="53">
        <v>43507</v>
      </c>
      <c r="H2103" s="52">
        <v>1</v>
      </c>
      <c r="I2103" s="52">
        <v>12</v>
      </c>
      <c r="J2103" s="51" t="s">
        <v>20</v>
      </c>
      <c r="K2103" s="51"/>
      <c r="L2103" s="51" t="b">
        <v>0</v>
      </c>
      <c r="M2103" s="13"/>
      <c r="N2103" s="13" t="s">
        <v>126</v>
      </c>
      <c r="O2103" s="13"/>
      <c r="P2103" s="13"/>
      <c r="Q2103" s="13"/>
      <c r="R2103" s="13"/>
      <c r="S2103" s="13"/>
      <c r="T2103" s="102" t="s">
        <v>125</v>
      </c>
      <c r="U2103" s="102" t="b">
        <v>0</v>
      </c>
      <c r="V2103" s="102" t="b">
        <v>0</v>
      </c>
      <c r="W2103" s="103"/>
      <c r="X2103" s="16"/>
      <c r="Y2103" s="24"/>
      <c r="Z2103" s="17"/>
      <c r="AA2103" s="51"/>
      <c r="AB2103" s="101"/>
      <c r="AC2103" t="str">
        <f t="shared" si="161"/>
        <v>NO</v>
      </c>
      <c r="AD2103" t="str">
        <f t="shared" si="162"/>
        <v/>
      </c>
      <c r="AE2103" t="str">
        <f t="shared" si="163"/>
        <v>+Cartridge</v>
      </c>
      <c r="AF2103" t="str">
        <f t="shared" si="164"/>
        <v>+Cartridge</v>
      </c>
    </row>
    <row r="2104" spans="1:32" x14ac:dyDescent="0.25">
      <c r="A2104" s="13" t="str">
        <f t="shared" si="165"/>
        <v>79168-1</v>
      </c>
      <c r="B2104" s="50">
        <v>79168</v>
      </c>
      <c r="C2104" s="51" t="s">
        <v>2854</v>
      </c>
      <c r="D2104" s="50">
        <v>1</v>
      </c>
      <c r="E2104" s="55">
        <v>1</v>
      </c>
      <c r="F2104" s="53" t="s">
        <v>18</v>
      </c>
      <c r="G2104" s="53">
        <v>43504</v>
      </c>
      <c r="H2104" s="52">
        <v>1</v>
      </c>
      <c r="I2104" s="52">
        <v>12</v>
      </c>
      <c r="J2104" s="51" t="s">
        <v>20</v>
      </c>
      <c r="K2104" s="51"/>
      <c r="L2104" s="51" t="b">
        <v>0</v>
      </c>
      <c r="M2104" s="13" t="s">
        <v>126</v>
      </c>
      <c r="N2104" s="13" t="s">
        <v>126</v>
      </c>
      <c r="O2104" s="13"/>
      <c r="P2104" s="13" t="s">
        <v>143</v>
      </c>
      <c r="Q2104" s="13"/>
      <c r="R2104" s="13"/>
      <c r="S2104" s="13" t="s">
        <v>126</v>
      </c>
      <c r="T2104" s="102" t="s">
        <v>125</v>
      </c>
      <c r="U2104" s="102" t="b">
        <v>0</v>
      </c>
      <c r="V2104" s="102" t="b">
        <v>0</v>
      </c>
      <c r="W2104" s="103"/>
      <c r="X2104" s="16"/>
      <c r="Y2104" s="24"/>
      <c r="Z2104" s="17"/>
      <c r="AA2104" s="51"/>
      <c r="AB2104" s="101"/>
      <c r="AC2104" t="str">
        <f t="shared" si="161"/>
        <v>NO</v>
      </c>
      <c r="AD2104" t="str">
        <f t="shared" si="162"/>
        <v/>
      </c>
      <c r="AE2104" t="str">
        <f t="shared" si="163"/>
        <v>+Cartridge</v>
      </c>
      <c r="AF2104" t="str">
        <f t="shared" si="164"/>
        <v>+Cartridge</v>
      </c>
    </row>
    <row r="2105" spans="1:32" x14ac:dyDescent="0.25">
      <c r="A2105" s="13" t="str">
        <f t="shared" si="165"/>
        <v>79169-1</v>
      </c>
      <c r="B2105" s="50">
        <v>79169</v>
      </c>
      <c r="C2105" s="51" t="s">
        <v>186</v>
      </c>
      <c r="D2105" s="50">
        <v>1</v>
      </c>
      <c r="E2105" s="55">
        <v>1</v>
      </c>
      <c r="F2105" s="53" t="s">
        <v>18</v>
      </c>
      <c r="G2105" s="53">
        <v>43511</v>
      </c>
      <c r="H2105" s="52">
        <v>1</v>
      </c>
      <c r="I2105" s="52">
        <v>12</v>
      </c>
      <c r="J2105" s="51" t="s">
        <v>27</v>
      </c>
      <c r="K2105" s="51"/>
      <c r="L2105" s="51" t="b">
        <v>0</v>
      </c>
      <c r="M2105" s="13"/>
      <c r="N2105" s="13"/>
      <c r="O2105" s="13"/>
      <c r="P2105" s="13"/>
      <c r="Q2105" s="13"/>
      <c r="R2105" s="13"/>
      <c r="S2105" s="13"/>
      <c r="T2105" s="102" t="s">
        <v>125</v>
      </c>
      <c r="U2105" s="102" t="b">
        <v>0</v>
      </c>
      <c r="V2105" s="102" t="b">
        <v>0</v>
      </c>
      <c r="W2105" s="103"/>
      <c r="X2105" s="16"/>
      <c r="Y2105" s="24"/>
      <c r="Z2105" s="17"/>
      <c r="AA2105" s="51"/>
      <c r="AB2105" s="101"/>
      <c r="AC2105" t="str">
        <f t="shared" si="161"/>
        <v>NO</v>
      </c>
      <c r="AD2105" t="str">
        <f t="shared" si="162"/>
        <v>Material</v>
      </c>
      <c r="AE2105" t="str">
        <f t="shared" si="163"/>
        <v>+Cartridge</v>
      </c>
      <c r="AF2105" t="str">
        <f t="shared" si="164"/>
        <v>Material+Cartridge</v>
      </c>
    </row>
    <row r="2106" spans="1:32" x14ac:dyDescent="0.25">
      <c r="A2106" s="13" t="str">
        <f t="shared" si="165"/>
        <v>79170-1</v>
      </c>
      <c r="B2106" s="50">
        <v>79170</v>
      </c>
      <c r="C2106" s="51" t="s">
        <v>3468</v>
      </c>
      <c r="D2106" s="50">
        <v>1</v>
      </c>
      <c r="E2106" s="55">
        <v>1</v>
      </c>
      <c r="F2106" s="53" t="s">
        <v>18</v>
      </c>
      <c r="G2106" s="53">
        <v>43497</v>
      </c>
      <c r="H2106" s="52">
        <v>0</v>
      </c>
      <c r="I2106" s="52">
        <v>10</v>
      </c>
      <c r="J2106" s="51" t="s">
        <v>1536</v>
      </c>
      <c r="K2106" s="51"/>
      <c r="L2106" s="51" t="b">
        <v>0</v>
      </c>
      <c r="M2106" s="13"/>
      <c r="N2106" s="13"/>
      <c r="O2106" s="13"/>
      <c r="P2106" s="13"/>
      <c r="Q2106" s="13"/>
      <c r="R2106" s="13"/>
      <c r="S2106" s="13"/>
      <c r="T2106" s="102" t="s">
        <v>125</v>
      </c>
      <c r="U2106" s="102" t="b">
        <v>0</v>
      </c>
      <c r="V2106" s="102" t="b">
        <v>0</v>
      </c>
      <c r="W2106" s="103"/>
      <c r="X2106" s="16"/>
      <c r="Y2106" s="24"/>
      <c r="Z2106" s="17"/>
      <c r="AA2106" s="51"/>
      <c r="AB2106" s="101"/>
      <c r="AC2106" t="str">
        <f t="shared" si="161"/>
        <v>NO</v>
      </c>
      <c r="AD2106" t="str">
        <f t="shared" si="162"/>
        <v>Material</v>
      </c>
      <c r="AE2106" t="str">
        <f t="shared" si="163"/>
        <v>+Cartridge</v>
      </c>
      <c r="AF2106" t="str">
        <f t="shared" si="164"/>
        <v>Material+Cartridge</v>
      </c>
    </row>
    <row r="2107" spans="1:32" x14ac:dyDescent="0.25">
      <c r="A2107" s="13" t="str">
        <f t="shared" si="165"/>
        <v>79183-1</v>
      </c>
      <c r="B2107" s="50">
        <v>79183</v>
      </c>
      <c r="C2107" s="51" t="s">
        <v>3469</v>
      </c>
      <c r="D2107" s="50">
        <v>1</v>
      </c>
      <c r="E2107" s="55">
        <v>1</v>
      </c>
      <c r="F2107" s="53" t="s">
        <v>18</v>
      </c>
      <c r="G2107" s="53">
        <v>43523</v>
      </c>
      <c r="H2107" s="52">
        <v>1</v>
      </c>
      <c r="I2107" s="52">
        <v>7</v>
      </c>
      <c r="J2107" s="51" t="s">
        <v>27</v>
      </c>
      <c r="K2107" s="51"/>
      <c r="L2107" s="51" t="b">
        <v>0</v>
      </c>
      <c r="M2107" s="13"/>
      <c r="N2107" s="13"/>
      <c r="O2107" s="13"/>
      <c r="P2107" s="13"/>
      <c r="Q2107" s="13"/>
      <c r="R2107" s="13"/>
      <c r="S2107" s="13"/>
      <c r="T2107" s="102" t="s">
        <v>125</v>
      </c>
      <c r="U2107" s="102" t="b">
        <v>0</v>
      </c>
      <c r="V2107" s="102" t="b">
        <v>0</v>
      </c>
      <c r="W2107" s="103"/>
      <c r="X2107" s="16"/>
      <c r="Y2107" s="24"/>
      <c r="Z2107" s="17"/>
      <c r="AA2107" s="51"/>
      <c r="AB2107" s="101"/>
      <c r="AC2107" t="str">
        <f t="shared" si="161"/>
        <v>NO</v>
      </c>
      <c r="AD2107" t="str">
        <f t="shared" si="162"/>
        <v>Material</v>
      </c>
      <c r="AE2107" t="str">
        <f t="shared" si="163"/>
        <v>+Cartridge</v>
      </c>
      <c r="AF2107" t="str">
        <f t="shared" si="164"/>
        <v>Material+Cartridge</v>
      </c>
    </row>
    <row r="2108" spans="1:32" x14ac:dyDescent="0.25">
      <c r="A2108" s="13" t="str">
        <f t="shared" si="165"/>
        <v>79183-2</v>
      </c>
      <c r="B2108" s="50">
        <v>79183</v>
      </c>
      <c r="C2108" s="51" t="s">
        <v>3470</v>
      </c>
      <c r="D2108" s="50">
        <v>2</v>
      </c>
      <c r="E2108" s="55">
        <v>1</v>
      </c>
      <c r="F2108" s="53" t="s">
        <v>18</v>
      </c>
      <c r="G2108" s="53">
        <v>43523</v>
      </c>
      <c r="H2108" s="52">
        <v>1</v>
      </c>
      <c r="I2108" s="52">
        <v>7</v>
      </c>
      <c r="J2108" s="51" t="s">
        <v>27</v>
      </c>
      <c r="K2108" s="51"/>
      <c r="L2108" s="51" t="b">
        <v>0</v>
      </c>
      <c r="M2108" s="13"/>
      <c r="N2108" s="13"/>
      <c r="O2108" s="13"/>
      <c r="P2108" s="13"/>
      <c r="Q2108" s="13"/>
      <c r="R2108" s="13"/>
      <c r="S2108" s="13"/>
      <c r="T2108" s="102" t="s">
        <v>125</v>
      </c>
      <c r="U2108" s="102" t="b">
        <v>0</v>
      </c>
      <c r="V2108" s="102" t="b">
        <v>0</v>
      </c>
      <c r="W2108" s="103"/>
      <c r="X2108" s="16"/>
      <c r="Y2108" s="24"/>
      <c r="Z2108" s="17"/>
      <c r="AA2108" s="51"/>
      <c r="AB2108" s="101"/>
      <c r="AC2108" t="str">
        <f t="shared" si="161"/>
        <v>NO</v>
      </c>
      <c r="AD2108" t="str">
        <f t="shared" si="162"/>
        <v>Material</v>
      </c>
      <c r="AE2108" t="str">
        <f t="shared" si="163"/>
        <v>+Cartridge</v>
      </c>
      <c r="AF2108" t="str">
        <f t="shared" si="164"/>
        <v>Material+Cartridge</v>
      </c>
    </row>
    <row r="2109" spans="1:32" x14ac:dyDescent="0.25">
      <c r="A2109" s="13" t="str">
        <f t="shared" si="165"/>
        <v>79186-1</v>
      </c>
      <c r="B2109" s="50">
        <v>79186</v>
      </c>
      <c r="C2109" s="51" t="s">
        <v>369</v>
      </c>
      <c r="D2109" s="50">
        <v>1</v>
      </c>
      <c r="E2109" s="55">
        <v>1</v>
      </c>
      <c r="F2109" s="53" t="s">
        <v>18</v>
      </c>
      <c r="G2109" s="53">
        <v>43504</v>
      </c>
      <c r="H2109" s="52">
        <v>1</v>
      </c>
      <c r="I2109" s="52">
        <v>12</v>
      </c>
      <c r="J2109" s="51" t="s">
        <v>20</v>
      </c>
      <c r="K2109" s="51" t="s">
        <v>208</v>
      </c>
      <c r="L2109" s="51" t="b">
        <v>0</v>
      </c>
      <c r="M2109" s="13" t="s">
        <v>126</v>
      </c>
      <c r="N2109" s="13" t="s">
        <v>126</v>
      </c>
      <c r="O2109" s="13"/>
      <c r="P2109" s="13" t="s">
        <v>143</v>
      </c>
      <c r="Q2109" s="13"/>
      <c r="R2109" s="13"/>
      <c r="S2109" s="13" t="s">
        <v>126</v>
      </c>
      <c r="T2109" s="102" t="s">
        <v>125</v>
      </c>
      <c r="U2109" s="102" t="b">
        <v>0</v>
      </c>
      <c r="V2109" s="102" t="b">
        <v>0</v>
      </c>
      <c r="W2109" s="103"/>
      <c r="X2109" s="16"/>
      <c r="Y2109" s="24"/>
      <c r="Z2109" s="17" t="s">
        <v>3369</v>
      </c>
      <c r="AA2109" s="51"/>
      <c r="AB2109" s="101"/>
      <c r="AC2109" t="str">
        <f t="shared" si="161"/>
        <v>NO</v>
      </c>
      <c r="AD2109" t="str">
        <f t="shared" si="162"/>
        <v/>
      </c>
      <c r="AE2109" t="str">
        <f t="shared" si="163"/>
        <v>+Cartridge</v>
      </c>
      <c r="AF2109" t="str">
        <f t="shared" si="164"/>
        <v>+Cartridge</v>
      </c>
    </row>
    <row r="2110" spans="1:32" x14ac:dyDescent="0.25">
      <c r="A2110" s="13" t="str">
        <f t="shared" si="165"/>
        <v>79187-1</v>
      </c>
      <c r="B2110" s="50">
        <v>79187</v>
      </c>
      <c r="C2110" s="51" t="s">
        <v>3471</v>
      </c>
      <c r="D2110" s="50">
        <v>1</v>
      </c>
      <c r="E2110" s="55">
        <v>1</v>
      </c>
      <c r="F2110" s="53" t="s">
        <v>18</v>
      </c>
      <c r="G2110" s="53">
        <v>43510</v>
      </c>
      <c r="H2110" s="52">
        <v>4</v>
      </c>
      <c r="I2110" s="52">
        <v>1</v>
      </c>
      <c r="J2110" s="51" t="s">
        <v>27</v>
      </c>
      <c r="K2110" s="51"/>
      <c r="L2110" s="51" t="b">
        <v>0</v>
      </c>
      <c r="M2110" s="13"/>
      <c r="N2110" s="13"/>
      <c r="O2110" s="13"/>
      <c r="P2110" s="13"/>
      <c r="Q2110" s="13" t="s">
        <v>125</v>
      </c>
      <c r="R2110" s="13"/>
      <c r="S2110" s="13"/>
      <c r="T2110" s="102" t="s">
        <v>130</v>
      </c>
      <c r="U2110" s="102" t="b">
        <v>0</v>
      </c>
      <c r="V2110" s="102" t="b">
        <v>0</v>
      </c>
      <c r="W2110" s="103"/>
      <c r="X2110" s="16"/>
      <c r="Y2110" s="24"/>
      <c r="Z2110" s="17"/>
      <c r="AA2110" s="51"/>
      <c r="AB2110" s="101"/>
      <c r="AC2110" t="str">
        <f t="shared" si="161"/>
        <v>NO</v>
      </c>
      <c r="AD2110" t="str">
        <f t="shared" si="162"/>
        <v>Material</v>
      </c>
      <c r="AE2110" t="str">
        <f t="shared" si="163"/>
        <v/>
      </c>
      <c r="AF2110" t="str">
        <f t="shared" si="164"/>
        <v>Material</v>
      </c>
    </row>
    <row r="2111" spans="1:32" x14ac:dyDescent="0.25">
      <c r="A2111" s="13" t="str">
        <f t="shared" si="165"/>
        <v>79187-2</v>
      </c>
      <c r="B2111" s="50">
        <v>79187</v>
      </c>
      <c r="C2111" s="51" t="s">
        <v>398</v>
      </c>
      <c r="D2111" s="50">
        <v>2</v>
      </c>
      <c r="E2111" s="55">
        <v>1</v>
      </c>
      <c r="F2111" s="53" t="s">
        <v>18</v>
      </c>
      <c r="G2111" s="53">
        <v>43510</v>
      </c>
      <c r="H2111" s="52">
        <v>4</v>
      </c>
      <c r="I2111" s="52">
        <v>1</v>
      </c>
      <c r="J2111" s="51" t="s">
        <v>27</v>
      </c>
      <c r="K2111" s="51"/>
      <c r="L2111" s="51" t="b">
        <v>0</v>
      </c>
      <c r="M2111" s="13"/>
      <c r="N2111" s="13"/>
      <c r="O2111" s="13"/>
      <c r="P2111" s="13"/>
      <c r="Q2111" s="13" t="s">
        <v>125</v>
      </c>
      <c r="R2111" s="13"/>
      <c r="S2111" s="13"/>
      <c r="T2111" s="102" t="s">
        <v>130</v>
      </c>
      <c r="U2111" s="102" t="b">
        <v>0</v>
      </c>
      <c r="V2111" s="102" t="b">
        <v>0</v>
      </c>
      <c r="W2111" s="103"/>
      <c r="X2111" s="16"/>
      <c r="Y2111" s="24"/>
      <c r="Z2111" s="17"/>
      <c r="AA2111" s="51"/>
      <c r="AB2111" s="101"/>
      <c r="AC2111" t="str">
        <f t="shared" si="161"/>
        <v>NO</v>
      </c>
      <c r="AD2111" t="str">
        <f t="shared" si="162"/>
        <v>Material</v>
      </c>
      <c r="AE2111" t="str">
        <f t="shared" si="163"/>
        <v/>
      </c>
      <c r="AF2111" t="str">
        <f t="shared" si="164"/>
        <v>Material</v>
      </c>
    </row>
    <row r="2112" spans="1:32" x14ac:dyDescent="0.25">
      <c r="A2112" s="13" t="str">
        <f t="shared" si="165"/>
        <v>79187-3</v>
      </c>
      <c r="B2112" s="50">
        <v>79187</v>
      </c>
      <c r="C2112" s="51" t="s">
        <v>3472</v>
      </c>
      <c r="D2112" s="50">
        <v>3</v>
      </c>
      <c r="E2112" s="55">
        <v>1</v>
      </c>
      <c r="F2112" s="53" t="s">
        <v>18</v>
      </c>
      <c r="G2112" s="53">
        <v>43510</v>
      </c>
      <c r="H2112" s="52">
        <v>7</v>
      </c>
      <c r="I2112" s="52">
        <v>1</v>
      </c>
      <c r="J2112" s="51" t="s">
        <v>27</v>
      </c>
      <c r="K2112" s="51"/>
      <c r="L2112" s="51" t="b">
        <v>0</v>
      </c>
      <c r="M2112" s="13"/>
      <c r="N2112" s="13"/>
      <c r="O2112" s="13"/>
      <c r="P2112" s="13"/>
      <c r="Q2112" s="13" t="s">
        <v>125</v>
      </c>
      <c r="R2112" s="13"/>
      <c r="S2112" s="13"/>
      <c r="T2112" s="102" t="s">
        <v>130</v>
      </c>
      <c r="U2112" s="102" t="b">
        <v>0</v>
      </c>
      <c r="V2112" s="102" t="b">
        <v>0</v>
      </c>
      <c r="W2112" s="103"/>
      <c r="X2112" s="16"/>
      <c r="Y2112" s="24"/>
      <c r="Z2112" s="17"/>
      <c r="AA2112" s="51"/>
      <c r="AB2112" s="101"/>
      <c r="AC2112" t="str">
        <f t="shared" si="161"/>
        <v>NO</v>
      </c>
      <c r="AD2112" t="str">
        <f t="shared" si="162"/>
        <v>Material</v>
      </c>
      <c r="AE2112" t="str">
        <f t="shared" si="163"/>
        <v/>
      </c>
      <c r="AF2112" t="str">
        <f t="shared" si="164"/>
        <v>Material</v>
      </c>
    </row>
    <row r="2113" spans="1:32" x14ac:dyDescent="0.25">
      <c r="A2113" s="13" t="str">
        <f t="shared" si="165"/>
        <v>79189-1</v>
      </c>
      <c r="B2113" s="50">
        <v>79189</v>
      </c>
      <c r="C2113" s="51" t="s">
        <v>327</v>
      </c>
      <c r="D2113" s="50">
        <v>1</v>
      </c>
      <c r="E2113" s="55">
        <v>1</v>
      </c>
      <c r="F2113" s="53" t="s">
        <v>18</v>
      </c>
      <c r="G2113" s="53">
        <v>43503</v>
      </c>
      <c r="H2113" s="52">
        <v>1</v>
      </c>
      <c r="I2113" s="52">
        <v>12</v>
      </c>
      <c r="J2113" s="51" t="s">
        <v>20</v>
      </c>
      <c r="K2113" s="51"/>
      <c r="L2113" s="51" t="b">
        <v>0</v>
      </c>
      <c r="M2113" s="13" t="s">
        <v>126</v>
      </c>
      <c r="N2113" s="13"/>
      <c r="O2113" s="13"/>
      <c r="P2113" s="13" t="s">
        <v>143</v>
      </c>
      <c r="Q2113" s="13"/>
      <c r="R2113" s="13"/>
      <c r="S2113" s="13" t="s">
        <v>126</v>
      </c>
      <c r="T2113" s="102" t="s">
        <v>125</v>
      </c>
      <c r="U2113" s="102" t="b">
        <v>0</v>
      </c>
      <c r="V2113" s="102" t="b">
        <v>0</v>
      </c>
      <c r="W2113" s="103"/>
      <c r="X2113" s="16"/>
      <c r="Y2113" s="24"/>
      <c r="Z2113" s="17" t="s">
        <v>284</v>
      </c>
      <c r="AA2113" s="51"/>
      <c r="AB2113" s="101"/>
      <c r="AC2113" t="str">
        <f t="shared" si="161"/>
        <v>NO</v>
      </c>
      <c r="AD2113" t="str">
        <f t="shared" si="162"/>
        <v>Material</v>
      </c>
      <c r="AE2113" t="str">
        <f t="shared" si="163"/>
        <v>+Cartridge</v>
      </c>
      <c r="AF2113" t="str">
        <f t="shared" si="164"/>
        <v>Material+Cartridge</v>
      </c>
    </row>
    <row r="2114" spans="1:32" x14ac:dyDescent="0.25">
      <c r="A2114" s="13" t="str">
        <f t="shared" si="165"/>
        <v>79194-1</v>
      </c>
      <c r="B2114" s="50">
        <v>79194</v>
      </c>
      <c r="C2114" s="51" t="s">
        <v>260</v>
      </c>
      <c r="D2114" s="50">
        <v>1</v>
      </c>
      <c r="E2114" s="55">
        <v>1</v>
      </c>
      <c r="F2114" s="53" t="s">
        <v>19</v>
      </c>
      <c r="G2114" s="53">
        <v>43511</v>
      </c>
      <c r="H2114" s="52">
        <v>1</v>
      </c>
      <c r="I2114" s="52">
        <v>1</v>
      </c>
      <c r="J2114" s="51" t="s">
        <v>20</v>
      </c>
      <c r="K2114" s="51" t="s">
        <v>208</v>
      </c>
      <c r="L2114" s="51" t="b">
        <v>0</v>
      </c>
      <c r="M2114" s="13"/>
      <c r="N2114" s="13"/>
      <c r="O2114" s="13"/>
      <c r="P2114" s="13"/>
      <c r="Q2114" s="13" t="s">
        <v>125</v>
      </c>
      <c r="R2114" s="13"/>
      <c r="S2114" s="13"/>
      <c r="T2114" s="102" t="s">
        <v>125</v>
      </c>
      <c r="U2114" s="102" t="b">
        <v>0</v>
      </c>
      <c r="V2114" s="102" t="b">
        <v>0</v>
      </c>
      <c r="W2114" s="103"/>
      <c r="X2114" s="16"/>
      <c r="Y2114" s="24"/>
      <c r="Z2114" s="17"/>
      <c r="AA2114" s="51"/>
      <c r="AB2114" s="101"/>
      <c r="AC2114" t="str">
        <f t="shared" ref="AC2114:AC2177" si="166">IF(AND(OR(N2114="yes",N2114="NA"),OR(P2114="yes",P2114="NA",P2114="Done"),OR(Q2114="yes",Q2114="NA")),"OK","NO")</f>
        <v>NO</v>
      </c>
      <c r="AD2114" t="str">
        <f t="shared" ref="AD2114:AD2177" si="167">IF(OR(N2114="",N2114="NO"),"Material","")</f>
        <v>Material</v>
      </c>
      <c r="AE2114" t="str">
        <f t="shared" ref="AE2114:AE2177" si="168">IF(OR(Q2114="",Q2114="NO"),"+Cartridge","")</f>
        <v/>
      </c>
      <c r="AF2114" t="str">
        <f t="shared" ref="AF2114:AF2177" si="169">_xlfn.CONCAT(AD2114,AE2114)</f>
        <v>Material</v>
      </c>
    </row>
    <row r="2115" spans="1:32" x14ac:dyDescent="0.25">
      <c r="A2115" s="13" t="str">
        <f t="shared" si="165"/>
        <v>79194-2</v>
      </c>
      <c r="B2115" s="50">
        <v>79194</v>
      </c>
      <c r="C2115" s="51" t="s">
        <v>261</v>
      </c>
      <c r="D2115" s="50">
        <v>2</v>
      </c>
      <c r="E2115" s="55">
        <v>1</v>
      </c>
      <c r="F2115" s="53" t="s">
        <v>19</v>
      </c>
      <c r="G2115" s="53">
        <v>43511</v>
      </c>
      <c r="H2115" s="52">
        <v>1</v>
      </c>
      <c r="I2115" s="52">
        <v>1</v>
      </c>
      <c r="J2115" s="51" t="s">
        <v>20</v>
      </c>
      <c r="K2115" s="51"/>
      <c r="L2115" s="51" t="b">
        <v>0</v>
      </c>
      <c r="M2115" s="13"/>
      <c r="N2115" s="13"/>
      <c r="O2115" s="13"/>
      <c r="P2115" s="13"/>
      <c r="Q2115" s="13" t="s">
        <v>125</v>
      </c>
      <c r="R2115" s="13"/>
      <c r="S2115" s="13"/>
      <c r="T2115" s="102" t="s">
        <v>125</v>
      </c>
      <c r="U2115" s="102" t="b">
        <v>0</v>
      </c>
      <c r="V2115" s="102" t="b">
        <v>0</v>
      </c>
      <c r="W2115" s="103"/>
      <c r="X2115" s="16"/>
      <c r="Y2115" s="24"/>
      <c r="Z2115" s="17"/>
      <c r="AA2115" s="51"/>
      <c r="AB2115" s="101"/>
      <c r="AC2115" t="str">
        <f t="shared" si="166"/>
        <v>NO</v>
      </c>
      <c r="AD2115" t="str">
        <f t="shared" si="167"/>
        <v>Material</v>
      </c>
      <c r="AE2115" t="str">
        <f t="shared" si="168"/>
        <v/>
      </c>
      <c r="AF2115" t="str">
        <f t="shared" si="169"/>
        <v>Material</v>
      </c>
    </row>
    <row r="2116" spans="1:32" x14ac:dyDescent="0.25">
      <c r="A2116" s="13" t="str">
        <f t="shared" si="165"/>
        <v>79194-3</v>
      </c>
      <c r="B2116" s="50">
        <v>79194</v>
      </c>
      <c r="C2116" s="51" t="s">
        <v>3473</v>
      </c>
      <c r="D2116" s="50">
        <v>3</v>
      </c>
      <c r="E2116" s="55">
        <v>1</v>
      </c>
      <c r="F2116" s="53" t="s">
        <v>19</v>
      </c>
      <c r="G2116" s="53">
        <v>43511</v>
      </c>
      <c r="H2116" s="52">
        <v>1</v>
      </c>
      <c r="I2116" s="52">
        <v>1</v>
      </c>
      <c r="J2116" s="51" t="s">
        <v>20</v>
      </c>
      <c r="K2116" s="51"/>
      <c r="L2116" s="51" t="b">
        <v>0</v>
      </c>
      <c r="M2116" s="13"/>
      <c r="N2116" s="13"/>
      <c r="O2116" s="13"/>
      <c r="P2116" s="13"/>
      <c r="Q2116" s="13"/>
      <c r="R2116" s="13"/>
      <c r="S2116" s="13"/>
      <c r="T2116" s="102" t="s">
        <v>125</v>
      </c>
      <c r="U2116" s="102" t="b">
        <v>0</v>
      </c>
      <c r="V2116" s="102" t="b">
        <v>0</v>
      </c>
      <c r="W2116" s="103"/>
      <c r="X2116" s="16"/>
      <c r="Y2116" s="24"/>
      <c r="Z2116" s="17"/>
      <c r="AA2116" s="51"/>
      <c r="AB2116" s="101"/>
      <c r="AC2116" t="str">
        <f t="shared" si="166"/>
        <v>NO</v>
      </c>
      <c r="AD2116" t="str">
        <f t="shared" si="167"/>
        <v>Material</v>
      </c>
      <c r="AE2116" t="str">
        <f t="shared" si="168"/>
        <v>+Cartridge</v>
      </c>
      <c r="AF2116" t="str">
        <f t="shared" si="169"/>
        <v>Material+Cartridge</v>
      </c>
    </row>
    <row r="2117" spans="1:32" x14ac:dyDescent="0.25">
      <c r="A2117" s="13" t="str">
        <f t="shared" si="165"/>
        <v>79198-1</v>
      </c>
      <c r="B2117" s="50">
        <v>79198</v>
      </c>
      <c r="C2117" s="51" t="s">
        <v>324</v>
      </c>
      <c r="D2117" s="50">
        <v>1</v>
      </c>
      <c r="E2117" s="55">
        <v>1</v>
      </c>
      <c r="F2117" s="53" t="s">
        <v>19</v>
      </c>
      <c r="G2117" s="53">
        <v>43501</v>
      </c>
      <c r="H2117" s="52">
        <v>2</v>
      </c>
      <c r="I2117" s="52">
        <v>12</v>
      </c>
      <c r="J2117" s="51" t="s">
        <v>150</v>
      </c>
      <c r="K2117" s="51"/>
      <c r="L2117" s="51" t="b">
        <v>0</v>
      </c>
      <c r="M2117" s="13"/>
      <c r="N2117" s="13" t="s">
        <v>126</v>
      </c>
      <c r="O2117" s="13" t="s">
        <v>143</v>
      </c>
      <c r="P2117" s="13" t="s">
        <v>143</v>
      </c>
      <c r="Q2117" s="13" t="s">
        <v>143</v>
      </c>
      <c r="R2117" s="13"/>
      <c r="S2117" s="13" t="s">
        <v>126</v>
      </c>
      <c r="T2117" s="102" t="s">
        <v>125</v>
      </c>
      <c r="U2117" s="102" t="b">
        <v>1</v>
      </c>
      <c r="V2117" s="102" t="b">
        <v>0</v>
      </c>
      <c r="W2117" s="103">
        <v>43500.492083333331</v>
      </c>
      <c r="X2117" s="16" t="s">
        <v>239</v>
      </c>
      <c r="Y2117" s="24">
        <v>43500</v>
      </c>
      <c r="Z2117" s="17" t="s">
        <v>282</v>
      </c>
      <c r="AA2117" s="51"/>
      <c r="AB2117" s="101"/>
      <c r="AC2117" t="str">
        <f t="shared" si="166"/>
        <v>NO</v>
      </c>
      <c r="AD2117" t="str">
        <f t="shared" si="167"/>
        <v/>
      </c>
      <c r="AE2117" t="str">
        <f t="shared" si="168"/>
        <v/>
      </c>
      <c r="AF2117" t="str">
        <f t="shared" si="169"/>
        <v/>
      </c>
    </row>
    <row r="2118" spans="1:32" x14ac:dyDescent="0.25">
      <c r="A2118" s="13" t="str">
        <f t="shared" si="165"/>
        <v>79201-1</v>
      </c>
      <c r="B2118" s="50">
        <v>79201</v>
      </c>
      <c r="C2118" s="51" t="s">
        <v>3474</v>
      </c>
      <c r="D2118" s="50">
        <v>1</v>
      </c>
      <c r="E2118" s="55">
        <v>1</v>
      </c>
      <c r="F2118" s="53" t="s">
        <v>18</v>
      </c>
      <c r="G2118" s="53">
        <v>43509</v>
      </c>
      <c r="H2118" s="52">
        <v>2</v>
      </c>
      <c r="I2118" s="52">
        <v>12</v>
      </c>
      <c r="J2118" s="51" t="s">
        <v>27</v>
      </c>
      <c r="K2118" s="51"/>
      <c r="L2118" s="51" t="b">
        <v>0</v>
      </c>
      <c r="M2118" s="13"/>
      <c r="N2118" s="13"/>
      <c r="O2118" s="13"/>
      <c r="P2118" s="13"/>
      <c r="Q2118" s="13" t="s">
        <v>125</v>
      </c>
      <c r="R2118" s="13"/>
      <c r="S2118" s="13" t="s">
        <v>126</v>
      </c>
      <c r="T2118" s="102" t="s">
        <v>130</v>
      </c>
      <c r="U2118" s="102" t="b">
        <v>0</v>
      </c>
      <c r="V2118" s="102" t="b">
        <v>0</v>
      </c>
      <c r="W2118" s="103"/>
      <c r="X2118" s="16"/>
      <c r="Y2118" s="24">
        <v>43501</v>
      </c>
      <c r="Z2118" s="17"/>
      <c r="AA2118" s="51"/>
      <c r="AB2118" s="101"/>
      <c r="AC2118" t="str">
        <f t="shared" si="166"/>
        <v>NO</v>
      </c>
      <c r="AD2118" t="str">
        <f t="shared" si="167"/>
        <v>Material</v>
      </c>
      <c r="AE2118" t="str">
        <f t="shared" si="168"/>
        <v/>
      </c>
      <c r="AF2118" t="str">
        <f t="shared" si="169"/>
        <v>Material</v>
      </c>
    </row>
    <row r="2119" spans="1:32" x14ac:dyDescent="0.25">
      <c r="A2119" s="13" t="str">
        <f t="shared" si="165"/>
        <v>79210-1</v>
      </c>
      <c r="B2119" s="50">
        <v>79210</v>
      </c>
      <c r="C2119" s="51" t="s">
        <v>289</v>
      </c>
      <c r="D2119" s="50">
        <v>1</v>
      </c>
      <c r="E2119" s="55">
        <v>1</v>
      </c>
      <c r="F2119" s="53" t="s">
        <v>18</v>
      </c>
      <c r="G2119" s="53">
        <v>43525</v>
      </c>
      <c r="H2119" s="52">
        <v>4</v>
      </c>
      <c r="I2119" s="52">
        <v>0</v>
      </c>
      <c r="J2119" s="51" t="s">
        <v>27</v>
      </c>
      <c r="K2119" s="51"/>
      <c r="L2119" s="51" t="b">
        <v>0</v>
      </c>
      <c r="M2119" s="13"/>
      <c r="N2119" s="13"/>
      <c r="O2119" s="13"/>
      <c r="P2119" s="13"/>
      <c r="Q2119" s="13"/>
      <c r="R2119" s="13"/>
      <c r="S2119" s="13"/>
      <c r="T2119" s="102" t="s">
        <v>130</v>
      </c>
      <c r="U2119" s="102" t="b">
        <v>0</v>
      </c>
      <c r="V2119" s="102" t="b">
        <v>0</v>
      </c>
      <c r="W2119" s="103"/>
      <c r="X2119" s="16"/>
      <c r="Y2119" s="24"/>
      <c r="Z2119" s="17"/>
      <c r="AA2119" s="51"/>
      <c r="AB2119" s="101"/>
      <c r="AC2119" t="str">
        <f t="shared" si="166"/>
        <v>NO</v>
      </c>
      <c r="AD2119" t="str">
        <f t="shared" si="167"/>
        <v>Material</v>
      </c>
      <c r="AE2119" t="str">
        <f t="shared" si="168"/>
        <v>+Cartridge</v>
      </c>
      <c r="AF2119" t="str">
        <f t="shared" si="169"/>
        <v>Material+Cartridge</v>
      </c>
    </row>
    <row r="2120" spans="1:32" x14ac:dyDescent="0.25">
      <c r="A2120" s="13" t="str">
        <f t="shared" si="165"/>
        <v>79210-2</v>
      </c>
      <c r="B2120" s="50">
        <v>79210</v>
      </c>
      <c r="C2120" s="51" t="s">
        <v>227</v>
      </c>
      <c r="D2120" s="50">
        <v>2</v>
      </c>
      <c r="E2120" s="55">
        <v>1</v>
      </c>
      <c r="F2120" s="53" t="s">
        <v>18</v>
      </c>
      <c r="G2120" s="53">
        <v>43525</v>
      </c>
      <c r="H2120" s="52">
        <v>1</v>
      </c>
      <c r="I2120" s="52">
        <v>0</v>
      </c>
      <c r="J2120" s="51" t="s">
        <v>27</v>
      </c>
      <c r="K2120" s="51"/>
      <c r="L2120" s="51" t="b">
        <v>0</v>
      </c>
      <c r="M2120" s="13"/>
      <c r="N2120" s="13"/>
      <c r="O2120" s="13"/>
      <c r="P2120" s="13"/>
      <c r="Q2120" s="13"/>
      <c r="R2120" s="13"/>
      <c r="S2120" s="13"/>
      <c r="T2120" s="102" t="s">
        <v>130</v>
      </c>
      <c r="U2120" s="102" t="b">
        <v>0</v>
      </c>
      <c r="V2120" s="102" t="b">
        <v>0</v>
      </c>
      <c r="W2120" s="103"/>
      <c r="X2120" s="16"/>
      <c r="Y2120" s="24"/>
      <c r="Z2120" s="17"/>
      <c r="AA2120" s="51"/>
      <c r="AB2120" s="101"/>
      <c r="AC2120" t="str">
        <f t="shared" si="166"/>
        <v>NO</v>
      </c>
      <c r="AD2120" t="str">
        <f t="shared" si="167"/>
        <v>Material</v>
      </c>
      <c r="AE2120" t="str">
        <f t="shared" si="168"/>
        <v>+Cartridge</v>
      </c>
      <c r="AF2120" t="str">
        <f t="shared" si="169"/>
        <v>Material+Cartridge</v>
      </c>
    </row>
    <row r="2121" spans="1:32" x14ac:dyDescent="0.25">
      <c r="A2121" s="13" t="str">
        <f t="shared" si="165"/>
        <v>79210-3</v>
      </c>
      <c r="B2121" s="50">
        <v>79210</v>
      </c>
      <c r="C2121" s="51" t="s">
        <v>337</v>
      </c>
      <c r="D2121" s="50">
        <v>3</v>
      </c>
      <c r="E2121" s="55">
        <v>1</v>
      </c>
      <c r="F2121" s="53" t="s">
        <v>18</v>
      </c>
      <c r="G2121" s="53">
        <v>43525</v>
      </c>
      <c r="H2121" s="52">
        <v>1</v>
      </c>
      <c r="I2121" s="52">
        <v>0</v>
      </c>
      <c r="J2121" s="51" t="s">
        <v>27</v>
      </c>
      <c r="K2121" s="51"/>
      <c r="L2121" s="51" t="b">
        <v>0</v>
      </c>
      <c r="M2121" s="13"/>
      <c r="N2121" s="13"/>
      <c r="O2121" s="13"/>
      <c r="P2121" s="13"/>
      <c r="Q2121" s="13"/>
      <c r="R2121" s="13"/>
      <c r="S2121" s="13"/>
      <c r="T2121" s="102" t="s">
        <v>130</v>
      </c>
      <c r="U2121" s="102" t="b">
        <v>0</v>
      </c>
      <c r="V2121" s="102" t="b">
        <v>0</v>
      </c>
      <c r="W2121" s="103"/>
      <c r="X2121" s="16"/>
      <c r="Y2121" s="24"/>
      <c r="Z2121" s="17"/>
      <c r="AA2121" s="51"/>
      <c r="AB2121" s="101"/>
      <c r="AC2121" t="str">
        <f t="shared" si="166"/>
        <v>NO</v>
      </c>
      <c r="AD2121" t="str">
        <f t="shared" si="167"/>
        <v>Material</v>
      </c>
      <c r="AE2121" t="str">
        <f t="shared" si="168"/>
        <v>+Cartridge</v>
      </c>
      <c r="AF2121" t="str">
        <f t="shared" si="169"/>
        <v>Material+Cartridge</v>
      </c>
    </row>
    <row r="2122" spans="1:32" x14ac:dyDescent="0.25">
      <c r="A2122" s="13" t="str">
        <f t="shared" si="165"/>
        <v>79210-4</v>
      </c>
      <c r="B2122" s="50">
        <v>79210</v>
      </c>
      <c r="C2122" s="51" t="s">
        <v>228</v>
      </c>
      <c r="D2122" s="50">
        <v>4</v>
      </c>
      <c r="E2122" s="55">
        <v>1</v>
      </c>
      <c r="F2122" s="53" t="s">
        <v>18</v>
      </c>
      <c r="G2122" s="53">
        <v>43525</v>
      </c>
      <c r="H2122" s="52">
        <v>1</v>
      </c>
      <c r="I2122" s="52">
        <v>0</v>
      </c>
      <c r="J2122" s="51" t="s">
        <v>27</v>
      </c>
      <c r="K2122" s="51"/>
      <c r="L2122" s="51" t="b">
        <v>0</v>
      </c>
      <c r="M2122" s="13"/>
      <c r="N2122" s="13"/>
      <c r="O2122" s="13"/>
      <c r="P2122" s="13"/>
      <c r="Q2122" s="13"/>
      <c r="R2122" s="13"/>
      <c r="S2122" s="13"/>
      <c r="T2122" s="102" t="s">
        <v>130</v>
      </c>
      <c r="U2122" s="102" t="b">
        <v>0</v>
      </c>
      <c r="V2122" s="102" t="b">
        <v>0</v>
      </c>
      <c r="W2122" s="103"/>
      <c r="X2122" s="16"/>
      <c r="Y2122" s="24"/>
      <c r="Z2122" s="17"/>
      <c r="AA2122" s="51"/>
      <c r="AB2122" s="101"/>
      <c r="AC2122" t="str">
        <f t="shared" si="166"/>
        <v>NO</v>
      </c>
      <c r="AD2122" t="str">
        <f t="shared" si="167"/>
        <v>Material</v>
      </c>
      <c r="AE2122" t="str">
        <f t="shared" si="168"/>
        <v>+Cartridge</v>
      </c>
      <c r="AF2122" t="str">
        <f t="shared" si="169"/>
        <v>Material+Cartridge</v>
      </c>
    </row>
    <row r="2123" spans="1:32" x14ac:dyDescent="0.25">
      <c r="A2123" s="13" t="str">
        <f t="shared" si="165"/>
        <v>79217-1</v>
      </c>
      <c r="B2123" s="50">
        <v>79217</v>
      </c>
      <c r="C2123" s="51" t="s">
        <v>240</v>
      </c>
      <c r="D2123" s="50">
        <v>1</v>
      </c>
      <c r="E2123" s="55">
        <v>1</v>
      </c>
      <c r="F2123" s="53" t="s">
        <v>19</v>
      </c>
      <c r="G2123" s="53">
        <v>43517</v>
      </c>
      <c r="H2123" s="52">
        <v>1</v>
      </c>
      <c r="I2123" s="52">
        <v>0</v>
      </c>
      <c r="J2123" s="51" t="s">
        <v>27</v>
      </c>
      <c r="K2123" s="51"/>
      <c r="L2123" s="51" t="b">
        <v>0</v>
      </c>
      <c r="M2123" s="13"/>
      <c r="N2123" s="13"/>
      <c r="O2123" s="13"/>
      <c r="P2123" s="13"/>
      <c r="Q2123" s="13"/>
      <c r="R2123" s="13"/>
      <c r="S2123" s="13"/>
      <c r="T2123" s="102" t="s">
        <v>130</v>
      </c>
      <c r="U2123" s="102" t="b">
        <v>0</v>
      </c>
      <c r="V2123" s="102" t="b">
        <v>0</v>
      </c>
      <c r="W2123" s="103"/>
      <c r="X2123" s="16"/>
      <c r="Y2123" s="24"/>
      <c r="Z2123" s="17"/>
      <c r="AA2123" s="51"/>
      <c r="AB2123" s="101"/>
      <c r="AC2123" t="str">
        <f t="shared" si="166"/>
        <v>NO</v>
      </c>
      <c r="AD2123" t="str">
        <f t="shared" si="167"/>
        <v>Material</v>
      </c>
      <c r="AE2123" t="str">
        <f t="shared" si="168"/>
        <v>+Cartridge</v>
      </c>
      <c r="AF2123" t="str">
        <f t="shared" si="169"/>
        <v>Material+Cartridge</v>
      </c>
    </row>
    <row r="2124" spans="1:32" x14ac:dyDescent="0.25">
      <c r="A2124" s="13" t="str">
        <f t="shared" si="165"/>
        <v>79220-1</v>
      </c>
      <c r="B2124" s="50">
        <v>79220</v>
      </c>
      <c r="C2124" s="51" t="s">
        <v>447</v>
      </c>
      <c r="D2124" s="50">
        <v>1</v>
      </c>
      <c r="E2124" s="55">
        <v>1</v>
      </c>
      <c r="F2124" s="53" t="s">
        <v>18</v>
      </c>
      <c r="G2124" s="53">
        <v>43503</v>
      </c>
      <c r="H2124" s="52">
        <v>1</v>
      </c>
      <c r="I2124" s="52">
        <v>10</v>
      </c>
      <c r="J2124" s="51" t="s">
        <v>20</v>
      </c>
      <c r="K2124" s="51"/>
      <c r="L2124" s="51" t="b">
        <v>0</v>
      </c>
      <c r="M2124" s="13"/>
      <c r="N2124" s="13"/>
      <c r="O2124" s="13" t="s">
        <v>143</v>
      </c>
      <c r="P2124" s="13" t="s">
        <v>143</v>
      </c>
      <c r="Q2124" s="13" t="s">
        <v>125</v>
      </c>
      <c r="R2124" s="13"/>
      <c r="S2124" s="13" t="s">
        <v>126</v>
      </c>
      <c r="T2124" s="102" t="s">
        <v>125</v>
      </c>
      <c r="U2124" s="102" t="b">
        <v>0</v>
      </c>
      <c r="V2124" s="102" t="b">
        <v>0</v>
      </c>
      <c r="W2124" s="103"/>
      <c r="X2124" s="16"/>
      <c r="Y2124" s="24">
        <v>43495</v>
      </c>
      <c r="Z2124" s="17"/>
      <c r="AA2124" s="51"/>
      <c r="AB2124" s="101"/>
      <c r="AC2124" t="str">
        <f t="shared" si="166"/>
        <v>NO</v>
      </c>
      <c r="AD2124" t="str">
        <f t="shared" si="167"/>
        <v>Material</v>
      </c>
      <c r="AE2124" t="str">
        <f t="shared" si="168"/>
        <v/>
      </c>
      <c r="AF2124" t="str">
        <f t="shared" si="169"/>
        <v>Material</v>
      </c>
    </row>
    <row r="2125" spans="1:32" x14ac:dyDescent="0.25">
      <c r="A2125" s="13" t="str">
        <f t="shared" si="165"/>
        <v>79225-1</v>
      </c>
      <c r="B2125" s="50">
        <v>79225</v>
      </c>
      <c r="C2125" s="51" t="s">
        <v>219</v>
      </c>
      <c r="D2125" s="50">
        <v>1</v>
      </c>
      <c r="E2125" s="55">
        <v>1</v>
      </c>
      <c r="F2125" s="53" t="s">
        <v>18</v>
      </c>
      <c r="G2125" s="53">
        <v>43510</v>
      </c>
      <c r="H2125" s="52">
        <v>1</v>
      </c>
      <c r="I2125" s="52">
        <v>12</v>
      </c>
      <c r="J2125" s="51" t="s">
        <v>20</v>
      </c>
      <c r="K2125" s="51"/>
      <c r="L2125" s="51" t="b">
        <v>0</v>
      </c>
      <c r="M2125" s="13"/>
      <c r="N2125" s="13"/>
      <c r="O2125" s="13"/>
      <c r="P2125" s="13"/>
      <c r="Q2125" s="13"/>
      <c r="R2125" s="13"/>
      <c r="S2125" s="13"/>
      <c r="T2125" s="102" t="s">
        <v>130</v>
      </c>
      <c r="U2125" s="102" t="b">
        <v>0</v>
      </c>
      <c r="V2125" s="102" t="b">
        <v>0</v>
      </c>
      <c r="W2125" s="103"/>
      <c r="X2125" s="16"/>
      <c r="Y2125" s="24"/>
      <c r="Z2125" s="17" t="s">
        <v>244</v>
      </c>
      <c r="AA2125" s="51"/>
      <c r="AB2125" s="101"/>
      <c r="AC2125" t="str">
        <f t="shared" si="166"/>
        <v>NO</v>
      </c>
      <c r="AD2125" t="str">
        <f t="shared" si="167"/>
        <v>Material</v>
      </c>
      <c r="AE2125" t="str">
        <f t="shared" si="168"/>
        <v>+Cartridge</v>
      </c>
      <c r="AF2125" t="str">
        <f t="shared" si="169"/>
        <v>Material+Cartridge</v>
      </c>
    </row>
    <row r="2126" spans="1:32" x14ac:dyDescent="0.25">
      <c r="A2126" s="13" t="str">
        <f t="shared" si="165"/>
        <v>79234-1</v>
      </c>
      <c r="B2126" s="50">
        <v>79234</v>
      </c>
      <c r="C2126" s="51" t="s">
        <v>226</v>
      </c>
      <c r="D2126" s="50">
        <v>1</v>
      </c>
      <c r="E2126" s="55">
        <v>1</v>
      </c>
      <c r="F2126" s="53" t="s">
        <v>18</v>
      </c>
      <c r="G2126" s="53">
        <v>43509</v>
      </c>
      <c r="H2126" s="52">
        <v>1</v>
      </c>
      <c r="I2126" s="52">
        <v>12</v>
      </c>
      <c r="J2126" s="51" t="s">
        <v>20</v>
      </c>
      <c r="K2126" s="51"/>
      <c r="L2126" s="51" t="b">
        <v>0</v>
      </c>
      <c r="M2126" s="13" t="s">
        <v>126</v>
      </c>
      <c r="N2126" s="13"/>
      <c r="O2126" s="13"/>
      <c r="P2126" s="13" t="s">
        <v>143</v>
      </c>
      <c r="Q2126" s="13"/>
      <c r="R2126" s="13"/>
      <c r="S2126" s="13" t="s">
        <v>126</v>
      </c>
      <c r="T2126" s="102" t="s">
        <v>125</v>
      </c>
      <c r="U2126" s="102" t="b">
        <v>0</v>
      </c>
      <c r="V2126" s="102" t="b">
        <v>0</v>
      </c>
      <c r="W2126" s="103"/>
      <c r="X2126" s="16"/>
      <c r="Y2126" s="24"/>
      <c r="Z2126" s="17"/>
      <c r="AA2126" s="51"/>
      <c r="AB2126" s="101"/>
      <c r="AC2126" t="str">
        <f t="shared" si="166"/>
        <v>NO</v>
      </c>
      <c r="AD2126" t="str">
        <f t="shared" si="167"/>
        <v>Material</v>
      </c>
      <c r="AE2126" t="str">
        <f t="shared" si="168"/>
        <v>+Cartridge</v>
      </c>
      <c r="AF2126" t="str">
        <f t="shared" si="169"/>
        <v>Material+Cartridge</v>
      </c>
    </row>
    <row r="2127" spans="1:32" x14ac:dyDescent="0.25">
      <c r="A2127" s="13" t="str">
        <f t="shared" si="165"/>
        <v>79240-1</v>
      </c>
      <c r="B2127" s="50">
        <v>79240</v>
      </c>
      <c r="C2127" s="51" t="s">
        <v>175</v>
      </c>
      <c r="D2127" s="50">
        <v>1</v>
      </c>
      <c r="E2127" s="55">
        <v>1</v>
      </c>
      <c r="F2127" s="53" t="s">
        <v>18</v>
      </c>
      <c r="G2127" s="53">
        <v>43502</v>
      </c>
      <c r="H2127" s="52">
        <v>1</v>
      </c>
      <c r="I2127" s="52">
        <v>10</v>
      </c>
      <c r="J2127" s="51" t="s">
        <v>20</v>
      </c>
      <c r="K2127" s="51"/>
      <c r="L2127" s="51" t="b">
        <v>0</v>
      </c>
      <c r="M2127" s="13"/>
      <c r="N2127" s="13"/>
      <c r="O2127" s="13" t="s">
        <v>143</v>
      </c>
      <c r="P2127" s="13" t="s">
        <v>143</v>
      </c>
      <c r="Q2127" s="13" t="s">
        <v>125</v>
      </c>
      <c r="R2127" s="13"/>
      <c r="S2127" s="13" t="s">
        <v>126</v>
      </c>
      <c r="T2127" s="102" t="s">
        <v>125</v>
      </c>
      <c r="U2127" s="102" t="b">
        <v>0</v>
      </c>
      <c r="V2127" s="102" t="b">
        <v>0</v>
      </c>
      <c r="W2127" s="103"/>
      <c r="X2127" s="16"/>
      <c r="Y2127" s="24">
        <v>43494</v>
      </c>
      <c r="Z2127" s="17"/>
      <c r="AA2127" s="51"/>
      <c r="AB2127" s="101"/>
      <c r="AC2127" t="str">
        <f t="shared" si="166"/>
        <v>NO</v>
      </c>
      <c r="AD2127" t="str">
        <f t="shared" si="167"/>
        <v>Material</v>
      </c>
      <c r="AE2127" t="str">
        <f t="shared" si="168"/>
        <v/>
      </c>
      <c r="AF2127" t="str">
        <f t="shared" si="169"/>
        <v>Material</v>
      </c>
    </row>
    <row r="2128" spans="1:32" x14ac:dyDescent="0.25">
      <c r="A2128" s="13" t="str">
        <f t="shared" si="165"/>
        <v>79240-2</v>
      </c>
      <c r="B2128" s="50">
        <v>79240</v>
      </c>
      <c r="C2128" s="51" t="s">
        <v>175</v>
      </c>
      <c r="D2128" s="50">
        <v>2</v>
      </c>
      <c r="E2128" s="55">
        <v>1</v>
      </c>
      <c r="F2128" s="53" t="s">
        <v>18</v>
      </c>
      <c r="G2128" s="53">
        <v>43502</v>
      </c>
      <c r="H2128" s="52">
        <v>1</v>
      </c>
      <c r="I2128" s="52">
        <v>10</v>
      </c>
      <c r="J2128" s="51" t="s">
        <v>20</v>
      </c>
      <c r="K2128" s="51"/>
      <c r="L2128" s="51" t="b">
        <v>0</v>
      </c>
      <c r="M2128" s="13"/>
      <c r="N2128" s="13"/>
      <c r="O2128" s="13"/>
      <c r="P2128" s="13"/>
      <c r="Q2128" s="13" t="s">
        <v>125</v>
      </c>
      <c r="R2128" s="13"/>
      <c r="S2128" s="13"/>
      <c r="T2128" s="102" t="s">
        <v>125</v>
      </c>
      <c r="U2128" s="102" t="b">
        <v>0</v>
      </c>
      <c r="V2128" s="102" t="b">
        <v>0</v>
      </c>
      <c r="W2128" s="103"/>
      <c r="X2128" s="16"/>
      <c r="Y2128" s="24"/>
      <c r="Z2128" s="17"/>
      <c r="AA2128" s="51"/>
      <c r="AB2128" s="101"/>
      <c r="AC2128" t="str">
        <f t="shared" si="166"/>
        <v>NO</v>
      </c>
      <c r="AD2128" t="str">
        <f t="shared" si="167"/>
        <v>Material</v>
      </c>
      <c r="AE2128" t="str">
        <f t="shared" si="168"/>
        <v/>
      </c>
      <c r="AF2128" t="str">
        <f t="shared" si="169"/>
        <v>Material</v>
      </c>
    </row>
    <row r="2129" spans="1:32" x14ac:dyDescent="0.25">
      <c r="A2129" s="13" t="str">
        <f t="shared" si="165"/>
        <v>79245-1</v>
      </c>
      <c r="B2129" s="50">
        <v>79245</v>
      </c>
      <c r="C2129" s="51" t="s">
        <v>3475</v>
      </c>
      <c r="D2129" s="50">
        <v>1</v>
      </c>
      <c r="E2129" s="55">
        <v>1</v>
      </c>
      <c r="F2129" s="53" t="s">
        <v>18</v>
      </c>
      <c r="G2129" s="53">
        <v>43517</v>
      </c>
      <c r="H2129" s="52">
        <v>1</v>
      </c>
      <c r="I2129" s="52">
        <v>10</v>
      </c>
      <c r="J2129" s="51" t="s">
        <v>20</v>
      </c>
      <c r="K2129" s="51"/>
      <c r="L2129" s="51" t="b">
        <v>0</v>
      </c>
      <c r="M2129" s="13"/>
      <c r="N2129" s="13"/>
      <c r="O2129" s="13"/>
      <c r="P2129" s="13"/>
      <c r="Q2129" s="13" t="s">
        <v>125</v>
      </c>
      <c r="R2129" s="13"/>
      <c r="S2129" s="13"/>
      <c r="T2129" s="102" t="s">
        <v>125</v>
      </c>
      <c r="U2129" s="102" t="b">
        <v>0</v>
      </c>
      <c r="V2129" s="102" t="b">
        <v>0</v>
      </c>
      <c r="W2129" s="103"/>
      <c r="X2129" s="16"/>
      <c r="Y2129" s="24"/>
      <c r="Z2129" s="17"/>
      <c r="AA2129" s="51"/>
      <c r="AB2129" s="101"/>
      <c r="AC2129" t="str">
        <f t="shared" si="166"/>
        <v>NO</v>
      </c>
      <c r="AD2129" t="str">
        <f t="shared" si="167"/>
        <v>Material</v>
      </c>
      <c r="AE2129" t="str">
        <f t="shared" si="168"/>
        <v/>
      </c>
      <c r="AF2129" t="str">
        <f t="shared" si="169"/>
        <v>Material</v>
      </c>
    </row>
    <row r="2130" spans="1:32" x14ac:dyDescent="0.25">
      <c r="A2130" s="13" t="str">
        <f t="shared" si="165"/>
        <v>79245-2</v>
      </c>
      <c r="B2130" s="50">
        <v>79245</v>
      </c>
      <c r="C2130" s="51" t="s">
        <v>3475</v>
      </c>
      <c r="D2130" s="50">
        <v>2</v>
      </c>
      <c r="E2130" s="55">
        <v>1</v>
      </c>
      <c r="F2130" s="53" t="s">
        <v>18</v>
      </c>
      <c r="G2130" s="53">
        <v>43517</v>
      </c>
      <c r="H2130" s="52">
        <v>1</v>
      </c>
      <c r="I2130" s="52">
        <v>10</v>
      </c>
      <c r="J2130" s="51" t="s">
        <v>20</v>
      </c>
      <c r="K2130" s="51"/>
      <c r="L2130" s="51" t="b">
        <v>0</v>
      </c>
      <c r="M2130" s="13"/>
      <c r="N2130" s="13"/>
      <c r="O2130" s="13"/>
      <c r="P2130" s="13"/>
      <c r="Q2130" s="13" t="s">
        <v>125</v>
      </c>
      <c r="R2130" s="13"/>
      <c r="S2130" s="13"/>
      <c r="T2130" s="102" t="s">
        <v>125</v>
      </c>
      <c r="U2130" s="102" t="b">
        <v>0</v>
      </c>
      <c r="V2130" s="102" t="b">
        <v>0</v>
      </c>
      <c r="W2130" s="103"/>
      <c r="X2130" s="16"/>
      <c r="Y2130" s="24"/>
      <c r="Z2130" s="17"/>
      <c r="AA2130" s="51"/>
      <c r="AB2130" s="101"/>
      <c r="AC2130" t="str">
        <f t="shared" si="166"/>
        <v>NO</v>
      </c>
      <c r="AD2130" t="str">
        <f t="shared" si="167"/>
        <v>Material</v>
      </c>
      <c r="AE2130" t="str">
        <f t="shared" si="168"/>
        <v/>
      </c>
      <c r="AF2130" t="str">
        <f t="shared" si="169"/>
        <v>Material</v>
      </c>
    </row>
    <row r="2131" spans="1:32" x14ac:dyDescent="0.25">
      <c r="A2131" s="13" t="str">
        <f t="shared" si="165"/>
        <v>79248-1</v>
      </c>
      <c r="B2131" s="50">
        <v>79248</v>
      </c>
      <c r="C2131" s="51" t="s">
        <v>138</v>
      </c>
      <c r="D2131" s="50">
        <v>1</v>
      </c>
      <c r="E2131" s="55">
        <v>1</v>
      </c>
      <c r="F2131" s="53" t="s">
        <v>18</v>
      </c>
      <c r="G2131" s="53">
        <v>43517</v>
      </c>
      <c r="H2131" s="52">
        <v>1</v>
      </c>
      <c r="I2131" s="52">
        <v>12</v>
      </c>
      <c r="J2131" s="51" t="s">
        <v>27</v>
      </c>
      <c r="K2131" s="51"/>
      <c r="L2131" s="51" t="b">
        <v>0</v>
      </c>
      <c r="M2131" s="13"/>
      <c r="N2131" s="13"/>
      <c r="O2131" s="13"/>
      <c r="P2131" s="13"/>
      <c r="Q2131" s="13" t="s">
        <v>125</v>
      </c>
      <c r="R2131" s="13"/>
      <c r="S2131" s="13"/>
      <c r="T2131" s="102" t="s">
        <v>130</v>
      </c>
      <c r="U2131" s="102" t="b">
        <v>0</v>
      </c>
      <c r="V2131" s="102" t="b">
        <v>0</v>
      </c>
      <c r="W2131" s="103"/>
      <c r="X2131" s="16"/>
      <c r="Y2131" s="24"/>
      <c r="Z2131" s="17"/>
      <c r="AA2131" s="51"/>
      <c r="AB2131" s="101"/>
      <c r="AC2131" t="str">
        <f t="shared" si="166"/>
        <v>NO</v>
      </c>
      <c r="AD2131" t="str">
        <f t="shared" si="167"/>
        <v>Material</v>
      </c>
      <c r="AE2131" t="str">
        <f t="shared" si="168"/>
        <v/>
      </c>
      <c r="AF2131" t="str">
        <f t="shared" si="169"/>
        <v>Material</v>
      </c>
    </row>
    <row r="2132" spans="1:32" x14ac:dyDescent="0.25">
      <c r="A2132" s="13" t="str">
        <f t="shared" si="165"/>
        <v>79259-1</v>
      </c>
      <c r="B2132" s="50">
        <v>79259</v>
      </c>
      <c r="C2132" s="51" t="s">
        <v>243</v>
      </c>
      <c r="D2132" s="50">
        <v>1</v>
      </c>
      <c r="E2132" s="55">
        <v>1</v>
      </c>
      <c r="F2132" s="53" t="s">
        <v>18</v>
      </c>
      <c r="G2132" s="53">
        <v>43510</v>
      </c>
      <c r="H2132" s="52">
        <v>2</v>
      </c>
      <c r="I2132" s="52">
        <v>12</v>
      </c>
      <c r="J2132" s="51" t="s">
        <v>20</v>
      </c>
      <c r="K2132" s="51"/>
      <c r="L2132" s="51" t="b">
        <v>0</v>
      </c>
      <c r="M2132" s="13"/>
      <c r="N2132" s="13"/>
      <c r="O2132" s="13"/>
      <c r="P2132" s="13"/>
      <c r="Q2132" s="13" t="s">
        <v>125</v>
      </c>
      <c r="R2132" s="13"/>
      <c r="S2132" s="13"/>
      <c r="T2132" s="102" t="s">
        <v>125</v>
      </c>
      <c r="U2132" s="102" t="b">
        <v>0</v>
      </c>
      <c r="V2132" s="102" t="b">
        <v>0</v>
      </c>
      <c r="W2132" s="103"/>
      <c r="X2132" s="16"/>
      <c r="Y2132" s="24"/>
      <c r="Z2132" s="17"/>
      <c r="AA2132" s="51"/>
      <c r="AB2132" s="101"/>
      <c r="AC2132" t="str">
        <f t="shared" si="166"/>
        <v>NO</v>
      </c>
      <c r="AD2132" t="str">
        <f t="shared" si="167"/>
        <v>Material</v>
      </c>
      <c r="AE2132" t="str">
        <f t="shared" si="168"/>
        <v/>
      </c>
      <c r="AF2132" t="str">
        <f t="shared" si="169"/>
        <v>Material</v>
      </c>
    </row>
    <row r="2133" spans="1:32" x14ac:dyDescent="0.25">
      <c r="A2133" s="13" t="str">
        <f t="shared" si="165"/>
        <v>79259-2</v>
      </c>
      <c r="B2133" s="50">
        <v>79259</v>
      </c>
      <c r="C2133" s="51" t="s">
        <v>3476</v>
      </c>
      <c r="D2133" s="50">
        <v>2</v>
      </c>
      <c r="E2133" s="55">
        <v>1</v>
      </c>
      <c r="F2133" s="53" t="s">
        <v>18</v>
      </c>
      <c r="G2133" s="53">
        <v>43510</v>
      </c>
      <c r="H2133" s="52">
        <v>1</v>
      </c>
      <c r="I2133" s="52">
        <v>12</v>
      </c>
      <c r="J2133" s="51" t="s">
        <v>20</v>
      </c>
      <c r="K2133" s="51"/>
      <c r="L2133" s="51" t="b">
        <v>0</v>
      </c>
      <c r="M2133" s="13"/>
      <c r="N2133" s="13"/>
      <c r="O2133" s="13"/>
      <c r="P2133" s="13"/>
      <c r="Q2133" s="13"/>
      <c r="R2133" s="13"/>
      <c r="S2133" s="13"/>
      <c r="T2133" s="102" t="s">
        <v>125</v>
      </c>
      <c r="U2133" s="102" t="b">
        <v>0</v>
      </c>
      <c r="V2133" s="102" t="b">
        <v>0</v>
      </c>
      <c r="W2133" s="103"/>
      <c r="X2133" s="16"/>
      <c r="Y2133" s="24"/>
      <c r="Z2133" s="17"/>
      <c r="AA2133" s="51"/>
      <c r="AB2133" s="101"/>
      <c r="AC2133" t="str">
        <f t="shared" si="166"/>
        <v>NO</v>
      </c>
      <c r="AD2133" t="str">
        <f t="shared" si="167"/>
        <v>Material</v>
      </c>
      <c r="AE2133" t="str">
        <f t="shared" si="168"/>
        <v>+Cartridge</v>
      </c>
      <c r="AF2133" t="str">
        <f t="shared" si="169"/>
        <v>Material+Cartridge</v>
      </c>
    </row>
    <row r="2134" spans="1:32" x14ac:dyDescent="0.25">
      <c r="A2134" s="13" t="str">
        <f t="shared" si="165"/>
        <v>79264-1</v>
      </c>
      <c r="B2134" s="50">
        <v>79264</v>
      </c>
      <c r="C2134" s="51" t="s">
        <v>127</v>
      </c>
      <c r="D2134" s="50">
        <v>1</v>
      </c>
      <c r="E2134" s="55">
        <v>1</v>
      </c>
      <c r="F2134" s="53" t="s">
        <v>18</v>
      </c>
      <c r="G2134" s="53">
        <v>43509</v>
      </c>
      <c r="H2134" s="52">
        <v>1</v>
      </c>
      <c r="I2134" s="52">
        <v>12</v>
      </c>
      <c r="J2134" s="51" t="s">
        <v>31</v>
      </c>
      <c r="K2134" s="51"/>
      <c r="L2134" s="51" t="b">
        <v>0</v>
      </c>
      <c r="M2134" s="13"/>
      <c r="N2134" s="13"/>
      <c r="O2134" s="13"/>
      <c r="P2134" s="13"/>
      <c r="Q2134" s="13"/>
      <c r="R2134" s="13"/>
      <c r="S2134" s="13" t="s">
        <v>126</v>
      </c>
      <c r="T2134" s="102" t="s">
        <v>130</v>
      </c>
      <c r="U2134" s="102" t="b">
        <v>0</v>
      </c>
      <c r="V2134" s="102" t="b">
        <v>0</v>
      </c>
      <c r="W2134" s="103"/>
      <c r="X2134" s="16"/>
      <c r="Y2134" s="24"/>
      <c r="Z2134" s="17"/>
      <c r="AA2134" s="51"/>
      <c r="AB2134" s="101"/>
      <c r="AC2134" t="str">
        <f t="shared" si="166"/>
        <v>NO</v>
      </c>
      <c r="AD2134" t="str">
        <f t="shared" si="167"/>
        <v>Material</v>
      </c>
      <c r="AE2134" t="str">
        <f t="shared" si="168"/>
        <v>+Cartridge</v>
      </c>
      <c r="AF2134" t="str">
        <f t="shared" si="169"/>
        <v>Material+Cartridge</v>
      </c>
    </row>
    <row r="2135" spans="1:32" x14ac:dyDescent="0.25">
      <c r="A2135" s="13" t="str">
        <f t="shared" si="165"/>
        <v>79279-10</v>
      </c>
      <c r="B2135" s="50">
        <v>79279</v>
      </c>
      <c r="C2135" s="51" t="s">
        <v>3477</v>
      </c>
      <c r="D2135" s="50">
        <v>10</v>
      </c>
      <c r="E2135" s="55">
        <v>1</v>
      </c>
      <c r="F2135" s="53" t="s">
        <v>18</v>
      </c>
      <c r="G2135" s="53">
        <v>43525</v>
      </c>
      <c r="H2135" s="52">
        <v>1</v>
      </c>
      <c r="I2135" s="52">
        <v>0</v>
      </c>
      <c r="J2135" s="51" t="s">
        <v>27</v>
      </c>
      <c r="K2135" s="51"/>
      <c r="L2135" s="51" t="b">
        <v>0</v>
      </c>
      <c r="M2135" s="13"/>
      <c r="N2135" s="13"/>
      <c r="O2135" s="13"/>
      <c r="P2135" s="13"/>
      <c r="Q2135" s="13"/>
      <c r="R2135" s="13"/>
      <c r="S2135" s="13"/>
      <c r="T2135" s="102" t="s">
        <v>125</v>
      </c>
      <c r="U2135" s="102" t="b">
        <v>0</v>
      </c>
      <c r="V2135" s="102" t="b">
        <v>0</v>
      </c>
      <c r="W2135" s="103"/>
      <c r="X2135" s="16"/>
      <c r="Y2135" s="24"/>
      <c r="Z2135" s="17"/>
      <c r="AA2135" s="51"/>
      <c r="AB2135" s="101"/>
      <c r="AC2135" t="str">
        <f t="shared" si="166"/>
        <v>NO</v>
      </c>
      <c r="AD2135" t="str">
        <f t="shared" si="167"/>
        <v>Material</v>
      </c>
      <c r="AE2135" t="str">
        <f t="shared" si="168"/>
        <v>+Cartridge</v>
      </c>
      <c r="AF2135" t="str">
        <f t="shared" si="169"/>
        <v>Material+Cartridge</v>
      </c>
    </row>
    <row r="2136" spans="1:32" x14ac:dyDescent="0.25">
      <c r="A2136" s="13" t="str">
        <f t="shared" si="165"/>
        <v>79279-1</v>
      </c>
      <c r="B2136" s="50">
        <v>79279</v>
      </c>
      <c r="C2136" s="51" t="s">
        <v>3478</v>
      </c>
      <c r="D2136" s="50">
        <v>1</v>
      </c>
      <c r="E2136" s="55">
        <v>1</v>
      </c>
      <c r="F2136" s="53" t="s">
        <v>18</v>
      </c>
      <c r="G2136" s="53">
        <v>43525</v>
      </c>
      <c r="H2136" s="52">
        <v>2</v>
      </c>
      <c r="I2136" s="52">
        <v>0</v>
      </c>
      <c r="J2136" s="51" t="s">
        <v>27</v>
      </c>
      <c r="K2136" s="51"/>
      <c r="L2136" s="51" t="b">
        <v>0</v>
      </c>
      <c r="M2136" s="13"/>
      <c r="N2136" s="13"/>
      <c r="O2136" s="13"/>
      <c r="P2136" s="13"/>
      <c r="Q2136" s="13"/>
      <c r="R2136" s="13"/>
      <c r="S2136" s="13"/>
      <c r="T2136" s="102" t="s">
        <v>125</v>
      </c>
      <c r="U2136" s="102" t="b">
        <v>0</v>
      </c>
      <c r="V2136" s="102" t="b">
        <v>0</v>
      </c>
      <c r="W2136" s="103"/>
      <c r="X2136" s="16"/>
      <c r="Y2136" s="24"/>
      <c r="Z2136" s="17"/>
      <c r="AA2136" s="51"/>
      <c r="AB2136" s="101"/>
      <c r="AC2136" t="str">
        <f t="shared" si="166"/>
        <v>NO</v>
      </c>
      <c r="AD2136" t="str">
        <f t="shared" si="167"/>
        <v>Material</v>
      </c>
      <c r="AE2136" t="str">
        <f t="shared" si="168"/>
        <v>+Cartridge</v>
      </c>
      <c r="AF2136" t="str">
        <f t="shared" si="169"/>
        <v>Material+Cartridge</v>
      </c>
    </row>
    <row r="2137" spans="1:32" x14ac:dyDescent="0.25">
      <c r="A2137" s="13" t="str">
        <f t="shared" si="165"/>
        <v>79279-11</v>
      </c>
      <c r="B2137" s="50">
        <v>79279</v>
      </c>
      <c r="C2137" s="51" t="s">
        <v>3477</v>
      </c>
      <c r="D2137" s="50">
        <v>11</v>
      </c>
      <c r="E2137" s="55">
        <v>1</v>
      </c>
      <c r="F2137" s="53" t="s">
        <v>18</v>
      </c>
      <c r="G2137" s="53">
        <v>43525</v>
      </c>
      <c r="H2137" s="52">
        <v>1</v>
      </c>
      <c r="I2137" s="52">
        <v>0</v>
      </c>
      <c r="J2137" s="51" t="s">
        <v>27</v>
      </c>
      <c r="K2137" s="51"/>
      <c r="L2137" s="51" t="b">
        <v>0</v>
      </c>
      <c r="M2137" s="13"/>
      <c r="N2137" s="13"/>
      <c r="O2137" s="13"/>
      <c r="P2137" s="13"/>
      <c r="Q2137" s="13"/>
      <c r="R2137" s="13"/>
      <c r="S2137" s="13"/>
      <c r="T2137" s="102" t="s">
        <v>125</v>
      </c>
      <c r="U2137" s="102" t="b">
        <v>0</v>
      </c>
      <c r="V2137" s="102" t="b">
        <v>0</v>
      </c>
      <c r="W2137" s="103"/>
      <c r="X2137" s="16"/>
      <c r="Y2137" s="24"/>
      <c r="Z2137" s="17"/>
      <c r="AA2137" s="51"/>
      <c r="AB2137" s="101"/>
      <c r="AC2137" t="str">
        <f t="shared" si="166"/>
        <v>NO</v>
      </c>
      <c r="AD2137" t="str">
        <f t="shared" si="167"/>
        <v>Material</v>
      </c>
      <c r="AE2137" t="str">
        <f t="shared" si="168"/>
        <v>+Cartridge</v>
      </c>
      <c r="AF2137" t="str">
        <f t="shared" si="169"/>
        <v>Material+Cartridge</v>
      </c>
    </row>
    <row r="2138" spans="1:32" x14ac:dyDescent="0.25">
      <c r="A2138" s="13" t="str">
        <f t="shared" si="165"/>
        <v>79279-12</v>
      </c>
      <c r="B2138" s="50">
        <v>79279</v>
      </c>
      <c r="C2138" s="51" t="s">
        <v>3477</v>
      </c>
      <c r="D2138" s="50">
        <v>12</v>
      </c>
      <c r="E2138" s="55">
        <v>1</v>
      </c>
      <c r="F2138" s="53" t="s">
        <v>18</v>
      </c>
      <c r="G2138" s="53">
        <v>43525</v>
      </c>
      <c r="H2138" s="52">
        <v>1</v>
      </c>
      <c r="I2138" s="52">
        <v>0</v>
      </c>
      <c r="J2138" s="51" t="s">
        <v>27</v>
      </c>
      <c r="K2138" s="51"/>
      <c r="L2138" s="51" t="b">
        <v>0</v>
      </c>
      <c r="M2138" s="13"/>
      <c r="N2138" s="13"/>
      <c r="O2138" s="13"/>
      <c r="P2138" s="13"/>
      <c r="Q2138" s="13"/>
      <c r="R2138" s="13"/>
      <c r="S2138" s="13"/>
      <c r="T2138" s="102" t="s">
        <v>125</v>
      </c>
      <c r="U2138" s="102" t="b">
        <v>0</v>
      </c>
      <c r="V2138" s="102" t="b">
        <v>0</v>
      </c>
      <c r="W2138" s="103"/>
      <c r="X2138" s="16"/>
      <c r="Y2138" s="24"/>
      <c r="Z2138" s="17"/>
      <c r="AA2138" s="51"/>
      <c r="AB2138" s="101"/>
      <c r="AC2138" t="str">
        <f t="shared" si="166"/>
        <v>NO</v>
      </c>
      <c r="AD2138" t="str">
        <f t="shared" si="167"/>
        <v>Material</v>
      </c>
      <c r="AE2138" t="str">
        <f t="shared" si="168"/>
        <v>+Cartridge</v>
      </c>
      <c r="AF2138" t="str">
        <f t="shared" si="169"/>
        <v>Material+Cartridge</v>
      </c>
    </row>
    <row r="2139" spans="1:32" x14ac:dyDescent="0.25">
      <c r="A2139" s="13" t="str">
        <f t="shared" si="165"/>
        <v>79279-13</v>
      </c>
      <c r="B2139" s="50">
        <v>79279</v>
      </c>
      <c r="C2139" s="51" t="s">
        <v>3477</v>
      </c>
      <c r="D2139" s="50">
        <v>13</v>
      </c>
      <c r="E2139" s="55">
        <v>1</v>
      </c>
      <c r="F2139" s="53" t="s">
        <v>18</v>
      </c>
      <c r="G2139" s="53">
        <v>43525</v>
      </c>
      <c r="H2139" s="52">
        <v>1</v>
      </c>
      <c r="I2139" s="52">
        <v>0</v>
      </c>
      <c r="J2139" s="51" t="s">
        <v>27</v>
      </c>
      <c r="K2139" s="51"/>
      <c r="L2139" s="51" t="b">
        <v>0</v>
      </c>
      <c r="M2139" s="13"/>
      <c r="N2139" s="13"/>
      <c r="O2139" s="13"/>
      <c r="P2139" s="13"/>
      <c r="Q2139" s="13"/>
      <c r="R2139" s="13"/>
      <c r="S2139" s="13"/>
      <c r="T2139" s="102" t="s">
        <v>125</v>
      </c>
      <c r="U2139" s="102" t="b">
        <v>0</v>
      </c>
      <c r="V2139" s="102" t="b">
        <v>0</v>
      </c>
      <c r="W2139" s="103"/>
      <c r="X2139" s="16"/>
      <c r="Y2139" s="24"/>
      <c r="Z2139" s="17"/>
      <c r="AA2139" s="51"/>
      <c r="AB2139" s="101"/>
      <c r="AC2139" t="str">
        <f t="shared" si="166"/>
        <v>NO</v>
      </c>
      <c r="AD2139" t="str">
        <f t="shared" si="167"/>
        <v>Material</v>
      </c>
      <c r="AE2139" t="str">
        <f t="shared" si="168"/>
        <v>+Cartridge</v>
      </c>
      <c r="AF2139" t="str">
        <f t="shared" si="169"/>
        <v>Material+Cartridge</v>
      </c>
    </row>
    <row r="2140" spans="1:32" x14ac:dyDescent="0.25">
      <c r="A2140" s="13" t="str">
        <f t="shared" si="165"/>
        <v>79279-14</v>
      </c>
      <c r="B2140" s="50">
        <v>79279</v>
      </c>
      <c r="C2140" s="51" t="s">
        <v>3477</v>
      </c>
      <c r="D2140" s="50">
        <v>14</v>
      </c>
      <c r="E2140" s="55">
        <v>1</v>
      </c>
      <c r="F2140" s="53" t="s">
        <v>18</v>
      </c>
      <c r="G2140" s="53">
        <v>43525</v>
      </c>
      <c r="H2140" s="52">
        <v>1</v>
      </c>
      <c r="I2140" s="52">
        <v>0</v>
      </c>
      <c r="J2140" s="51" t="s">
        <v>27</v>
      </c>
      <c r="K2140" s="51"/>
      <c r="L2140" s="51" t="b">
        <v>0</v>
      </c>
      <c r="M2140" s="13"/>
      <c r="N2140" s="13"/>
      <c r="O2140" s="13"/>
      <c r="P2140" s="13"/>
      <c r="Q2140" s="13"/>
      <c r="R2140" s="13"/>
      <c r="S2140" s="13"/>
      <c r="T2140" s="102" t="s">
        <v>125</v>
      </c>
      <c r="U2140" s="102" t="b">
        <v>0</v>
      </c>
      <c r="V2140" s="102" t="b">
        <v>0</v>
      </c>
      <c r="W2140" s="103"/>
      <c r="X2140" s="16"/>
      <c r="Y2140" s="24"/>
      <c r="Z2140" s="17"/>
      <c r="AA2140" s="51"/>
      <c r="AB2140" s="101"/>
      <c r="AC2140" t="str">
        <f t="shared" si="166"/>
        <v>NO</v>
      </c>
      <c r="AD2140" t="str">
        <f t="shared" si="167"/>
        <v>Material</v>
      </c>
      <c r="AE2140" t="str">
        <f t="shared" si="168"/>
        <v>+Cartridge</v>
      </c>
      <c r="AF2140" t="str">
        <f t="shared" si="169"/>
        <v>Material+Cartridge</v>
      </c>
    </row>
    <row r="2141" spans="1:32" x14ac:dyDescent="0.25">
      <c r="A2141" s="13" t="str">
        <f t="shared" si="165"/>
        <v>79279-15</v>
      </c>
      <c r="B2141" s="50">
        <v>79279</v>
      </c>
      <c r="C2141" s="51" t="s">
        <v>3477</v>
      </c>
      <c r="D2141" s="50">
        <v>15</v>
      </c>
      <c r="E2141" s="55">
        <v>1</v>
      </c>
      <c r="F2141" s="53" t="s">
        <v>18</v>
      </c>
      <c r="G2141" s="53">
        <v>43525</v>
      </c>
      <c r="H2141" s="52">
        <v>1</v>
      </c>
      <c r="I2141" s="52">
        <v>0</v>
      </c>
      <c r="J2141" s="51" t="s">
        <v>27</v>
      </c>
      <c r="K2141" s="51"/>
      <c r="L2141" s="51" t="b">
        <v>0</v>
      </c>
      <c r="M2141" s="13"/>
      <c r="N2141" s="13"/>
      <c r="O2141" s="13"/>
      <c r="P2141" s="13"/>
      <c r="Q2141" s="13"/>
      <c r="R2141" s="13"/>
      <c r="S2141" s="13"/>
      <c r="T2141" s="102" t="s">
        <v>125</v>
      </c>
      <c r="U2141" s="102" t="b">
        <v>0</v>
      </c>
      <c r="V2141" s="102" t="b">
        <v>0</v>
      </c>
      <c r="W2141" s="103"/>
      <c r="X2141" s="16"/>
      <c r="Y2141" s="24"/>
      <c r="Z2141" s="17"/>
      <c r="AA2141" s="51"/>
      <c r="AB2141" s="101"/>
      <c r="AC2141" t="str">
        <f t="shared" si="166"/>
        <v>NO</v>
      </c>
      <c r="AD2141" t="str">
        <f t="shared" si="167"/>
        <v>Material</v>
      </c>
      <c r="AE2141" t="str">
        <f t="shared" si="168"/>
        <v>+Cartridge</v>
      </c>
      <c r="AF2141" t="str">
        <f t="shared" si="169"/>
        <v>Material+Cartridge</v>
      </c>
    </row>
    <row r="2142" spans="1:32" x14ac:dyDescent="0.25">
      <c r="A2142" s="13" t="str">
        <f t="shared" si="165"/>
        <v>79279-2</v>
      </c>
      <c r="B2142" s="50">
        <v>79279</v>
      </c>
      <c r="C2142" s="51" t="s">
        <v>3479</v>
      </c>
      <c r="D2142" s="50">
        <v>2</v>
      </c>
      <c r="E2142" s="55">
        <v>1</v>
      </c>
      <c r="F2142" s="53" t="s">
        <v>18</v>
      </c>
      <c r="G2142" s="53">
        <v>43525</v>
      </c>
      <c r="H2142" s="52">
        <v>2</v>
      </c>
      <c r="I2142" s="52">
        <v>0</v>
      </c>
      <c r="J2142" s="51" t="s">
        <v>27</v>
      </c>
      <c r="K2142" s="51"/>
      <c r="L2142" s="51" t="b">
        <v>0</v>
      </c>
      <c r="M2142" s="13"/>
      <c r="N2142" s="13"/>
      <c r="O2142" s="13"/>
      <c r="P2142" s="13"/>
      <c r="Q2142" s="13"/>
      <c r="R2142" s="13"/>
      <c r="S2142" s="13"/>
      <c r="T2142" s="102" t="s">
        <v>125</v>
      </c>
      <c r="U2142" s="102" t="b">
        <v>0</v>
      </c>
      <c r="V2142" s="102" t="b">
        <v>0</v>
      </c>
      <c r="W2142" s="103"/>
      <c r="X2142" s="16"/>
      <c r="Y2142" s="24"/>
      <c r="Z2142" s="17"/>
      <c r="AA2142" s="51"/>
      <c r="AB2142" s="101"/>
      <c r="AC2142" t="str">
        <f t="shared" si="166"/>
        <v>NO</v>
      </c>
      <c r="AD2142" t="str">
        <f t="shared" si="167"/>
        <v>Material</v>
      </c>
      <c r="AE2142" t="str">
        <f t="shared" si="168"/>
        <v>+Cartridge</v>
      </c>
      <c r="AF2142" t="str">
        <f t="shared" si="169"/>
        <v>Material+Cartridge</v>
      </c>
    </row>
    <row r="2143" spans="1:32" x14ac:dyDescent="0.25">
      <c r="A2143" s="13" t="str">
        <f t="shared" si="165"/>
        <v>79279-3</v>
      </c>
      <c r="B2143" s="50">
        <v>79279</v>
      </c>
      <c r="C2143" s="51" t="s">
        <v>3477</v>
      </c>
      <c r="D2143" s="50">
        <v>3</v>
      </c>
      <c r="E2143" s="55">
        <v>1</v>
      </c>
      <c r="F2143" s="53" t="s">
        <v>18</v>
      </c>
      <c r="G2143" s="53">
        <v>43525</v>
      </c>
      <c r="H2143" s="52">
        <v>1</v>
      </c>
      <c r="I2143" s="52">
        <v>0</v>
      </c>
      <c r="J2143" s="51" t="s">
        <v>27</v>
      </c>
      <c r="K2143" s="51"/>
      <c r="L2143" s="51" t="b">
        <v>0</v>
      </c>
      <c r="M2143" s="13"/>
      <c r="N2143" s="13"/>
      <c r="O2143" s="13"/>
      <c r="P2143" s="13"/>
      <c r="Q2143" s="13"/>
      <c r="R2143" s="13"/>
      <c r="S2143" s="13"/>
      <c r="T2143" s="102" t="s">
        <v>125</v>
      </c>
      <c r="U2143" s="102" t="b">
        <v>0</v>
      </c>
      <c r="V2143" s="102" t="b">
        <v>0</v>
      </c>
      <c r="W2143" s="103"/>
      <c r="X2143" s="16"/>
      <c r="Y2143" s="24"/>
      <c r="Z2143" s="17"/>
      <c r="AA2143" s="51"/>
      <c r="AB2143" s="101"/>
      <c r="AC2143" t="str">
        <f t="shared" si="166"/>
        <v>NO</v>
      </c>
      <c r="AD2143" t="str">
        <f t="shared" si="167"/>
        <v>Material</v>
      </c>
      <c r="AE2143" t="str">
        <f t="shared" si="168"/>
        <v>+Cartridge</v>
      </c>
      <c r="AF2143" t="str">
        <f t="shared" si="169"/>
        <v>Material+Cartridge</v>
      </c>
    </row>
    <row r="2144" spans="1:32" x14ac:dyDescent="0.25">
      <c r="A2144" s="13" t="str">
        <f t="shared" si="165"/>
        <v>79279-4</v>
      </c>
      <c r="B2144" s="50">
        <v>79279</v>
      </c>
      <c r="C2144" s="51" t="s">
        <v>3477</v>
      </c>
      <c r="D2144" s="50">
        <v>4</v>
      </c>
      <c r="E2144" s="55">
        <v>1</v>
      </c>
      <c r="F2144" s="53" t="s">
        <v>18</v>
      </c>
      <c r="G2144" s="53">
        <v>43525</v>
      </c>
      <c r="H2144" s="52">
        <v>1</v>
      </c>
      <c r="I2144" s="52">
        <v>0</v>
      </c>
      <c r="J2144" s="51" t="s">
        <v>27</v>
      </c>
      <c r="K2144" s="51"/>
      <c r="L2144" s="51" t="b">
        <v>0</v>
      </c>
      <c r="M2144" s="13"/>
      <c r="N2144" s="13"/>
      <c r="O2144" s="13"/>
      <c r="P2144" s="13"/>
      <c r="Q2144" s="13"/>
      <c r="R2144" s="13"/>
      <c r="S2144" s="13"/>
      <c r="T2144" s="102" t="s">
        <v>125</v>
      </c>
      <c r="U2144" s="102" t="b">
        <v>0</v>
      </c>
      <c r="V2144" s="102" t="b">
        <v>0</v>
      </c>
      <c r="W2144" s="103"/>
      <c r="X2144" s="16"/>
      <c r="Y2144" s="24"/>
      <c r="Z2144" s="17"/>
      <c r="AA2144" s="51"/>
      <c r="AB2144" s="101"/>
      <c r="AC2144" t="str">
        <f t="shared" si="166"/>
        <v>NO</v>
      </c>
      <c r="AD2144" t="str">
        <f t="shared" si="167"/>
        <v>Material</v>
      </c>
      <c r="AE2144" t="str">
        <f t="shared" si="168"/>
        <v>+Cartridge</v>
      </c>
      <c r="AF2144" t="str">
        <f t="shared" si="169"/>
        <v>Material+Cartridge</v>
      </c>
    </row>
    <row r="2145" spans="1:32" x14ac:dyDescent="0.25">
      <c r="A2145" s="13" t="str">
        <f t="shared" si="165"/>
        <v>79279-5</v>
      </c>
      <c r="B2145" s="50">
        <v>79279</v>
      </c>
      <c r="C2145" s="51" t="s">
        <v>3477</v>
      </c>
      <c r="D2145" s="50">
        <v>5</v>
      </c>
      <c r="E2145" s="55">
        <v>1</v>
      </c>
      <c r="F2145" s="53" t="s">
        <v>18</v>
      </c>
      <c r="G2145" s="53">
        <v>43525</v>
      </c>
      <c r="H2145" s="52">
        <v>1</v>
      </c>
      <c r="I2145" s="52">
        <v>0</v>
      </c>
      <c r="J2145" s="51" t="s">
        <v>27</v>
      </c>
      <c r="K2145" s="51"/>
      <c r="L2145" s="51" t="b">
        <v>0</v>
      </c>
      <c r="M2145" s="13"/>
      <c r="N2145" s="13"/>
      <c r="O2145" s="13"/>
      <c r="P2145" s="13"/>
      <c r="Q2145" s="13"/>
      <c r="R2145" s="13"/>
      <c r="S2145" s="13"/>
      <c r="T2145" s="102" t="s">
        <v>125</v>
      </c>
      <c r="U2145" s="102" t="b">
        <v>0</v>
      </c>
      <c r="V2145" s="102" t="b">
        <v>0</v>
      </c>
      <c r="W2145" s="103"/>
      <c r="X2145" s="16"/>
      <c r="Y2145" s="24"/>
      <c r="Z2145" s="17"/>
      <c r="AA2145" s="51"/>
      <c r="AB2145" s="101"/>
      <c r="AC2145" t="str">
        <f t="shared" si="166"/>
        <v>NO</v>
      </c>
      <c r="AD2145" t="str">
        <f t="shared" si="167"/>
        <v>Material</v>
      </c>
      <c r="AE2145" t="str">
        <f t="shared" si="168"/>
        <v>+Cartridge</v>
      </c>
      <c r="AF2145" t="str">
        <f t="shared" si="169"/>
        <v>Material+Cartridge</v>
      </c>
    </row>
    <row r="2146" spans="1:32" x14ac:dyDescent="0.25">
      <c r="A2146" s="13" t="str">
        <f t="shared" si="165"/>
        <v>79279-6</v>
      </c>
      <c r="B2146" s="50">
        <v>79279</v>
      </c>
      <c r="C2146" s="51" t="s">
        <v>3477</v>
      </c>
      <c r="D2146" s="50">
        <v>6</v>
      </c>
      <c r="E2146" s="55">
        <v>1</v>
      </c>
      <c r="F2146" s="53" t="s">
        <v>18</v>
      </c>
      <c r="G2146" s="53">
        <v>43525</v>
      </c>
      <c r="H2146" s="52">
        <v>1</v>
      </c>
      <c r="I2146" s="52">
        <v>0</v>
      </c>
      <c r="J2146" s="51" t="s">
        <v>27</v>
      </c>
      <c r="K2146" s="51"/>
      <c r="L2146" s="51" t="b">
        <v>0</v>
      </c>
      <c r="M2146" s="13"/>
      <c r="N2146" s="13"/>
      <c r="O2146" s="13"/>
      <c r="P2146" s="13"/>
      <c r="Q2146" s="13"/>
      <c r="R2146" s="13"/>
      <c r="S2146" s="13"/>
      <c r="T2146" s="102" t="s">
        <v>125</v>
      </c>
      <c r="U2146" s="102" t="b">
        <v>0</v>
      </c>
      <c r="V2146" s="102" t="b">
        <v>0</v>
      </c>
      <c r="W2146" s="103"/>
      <c r="X2146" s="16"/>
      <c r="Y2146" s="24"/>
      <c r="Z2146" s="17"/>
      <c r="AA2146" s="51"/>
      <c r="AB2146" s="101"/>
      <c r="AC2146" t="str">
        <f t="shared" si="166"/>
        <v>NO</v>
      </c>
      <c r="AD2146" t="str">
        <f t="shared" si="167"/>
        <v>Material</v>
      </c>
      <c r="AE2146" t="str">
        <f t="shared" si="168"/>
        <v>+Cartridge</v>
      </c>
      <c r="AF2146" t="str">
        <f t="shared" si="169"/>
        <v>Material+Cartridge</v>
      </c>
    </row>
    <row r="2147" spans="1:32" x14ac:dyDescent="0.25">
      <c r="A2147" s="13" t="str">
        <f t="shared" si="165"/>
        <v>79279-7</v>
      </c>
      <c r="B2147" s="50">
        <v>79279</v>
      </c>
      <c r="C2147" s="51" t="s">
        <v>3477</v>
      </c>
      <c r="D2147" s="50">
        <v>7</v>
      </c>
      <c r="E2147" s="55">
        <v>1</v>
      </c>
      <c r="F2147" s="53" t="s">
        <v>18</v>
      </c>
      <c r="G2147" s="53">
        <v>43525</v>
      </c>
      <c r="H2147" s="52">
        <v>1</v>
      </c>
      <c r="I2147" s="52">
        <v>0</v>
      </c>
      <c r="J2147" s="51" t="s">
        <v>27</v>
      </c>
      <c r="K2147" s="51"/>
      <c r="L2147" s="51" t="b">
        <v>0</v>
      </c>
      <c r="M2147" s="13"/>
      <c r="N2147" s="13"/>
      <c r="O2147" s="13"/>
      <c r="P2147" s="13"/>
      <c r="Q2147" s="13"/>
      <c r="R2147" s="13"/>
      <c r="S2147" s="13"/>
      <c r="T2147" s="102" t="s">
        <v>125</v>
      </c>
      <c r="U2147" s="102" t="b">
        <v>0</v>
      </c>
      <c r="V2147" s="102" t="b">
        <v>0</v>
      </c>
      <c r="W2147" s="103"/>
      <c r="X2147" s="16"/>
      <c r="Y2147" s="24"/>
      <c r="Z2147" s="17"/>
      <c r="AA2147" s="51"/>
      <c r="AB2147" s="101"/>
      <c r="AC2147" t="str">
        <f t="shared" si="166"/>
        <v>NO</v>
      </c>
      <c r="AD2147" t="str">
        <f t="shared" si="167"/>
        <v>Material</v>
      </c>
      <c r="AE2147" t="str">
        <f t="shared" si="168"/>
        <v>+Cartridge</v>
      </c>
      <c r="AF2147" t="str">
        <f t="shared" si="169"/>
        <v>Material+Cartridge</v>
      </c>
    </row>
    <row r="2148" spans="1:32" x14ac:dyDescent="0.25">
      <c r="A2148" s="13" t="str">
        <f t="shared" si="165"/>
        <v>79279-8</v>
      </c>
      <c r="B2148" s="50">
        <v>79279</v>
      </c>
      <c r="C2148" s="51" t="s">
        <v>3477</v>
      </c>
      <c r="D2148" s="50">
        <v>8</v>
      </c>
      <c r="E2148" s="55">
        <v>1</v>
      </c>
      <c r="F2148" s="53" t="s">
        <v>18</v>
      </c>
      <c r="G2148" s="53">
        <v>43525</v>
      </c>
      <c r="H2148" s="52">
        <v>1</v>
      </c>
      <c r="I2148" s="52">
        <v>0</v>
      </c>
      <c r="J2148" s="51" t="s">
        <v>27</v>
      </c>
      <c r="K2148" s="51"/>
      <c r="L2148" s="51" t="b">
        <v>0</v>
      </c>
      <c r="M2148" s="13"/>
      <c r="N2148" s="13"/>
      <c r="O2148" s="13"/>
      <c r="P2148" s="13"/>
      <c r="Q2148" s="13"/>
      <c r="R2148" s="13"/>
      <c r="S2148" s="13"/>
      <c r="T2148" s="102" t="s">
        <v>125</v>
      </c>
      <c r="U2148" s="102" t="b">
        <v>0</v>
      </c>
      <c r="V2148" s="102" t="b">
        <v>0</v>
      </c>
      <c r="W2148" s="103"/>
      <c r="X2148" s="16"/>
      <c r="Y2148" s="24"/>
      <c r="Z2148" s="17"/>
      <c r="AA2148" s="51"/>
      <c r="AB2148" s="101"/>
      <c r="AC2148" t="str">
        <f t="shared" si="166"/>
        <v>NO</v>
      </c>
      <c r="AD2148" t="str">
        <f t="shared" si="167"/>
        <v>Material</v>
      </c>
      <c r="AE2148" t="str">
        <f t="shared" si="168"/>
        <v>+Cartridge</v>
      </c>
      <c r="AF2148" t="str">
        <f t="shared" si="169"/>
        <v>Material+Cartridge</v>
      </c>
    </row>
    <row r="2149" spans="1:32" x14ac:dyDescent="0.25">
      <c r="A2149" s="13" t="str">
        <f t="shared" si="165"/>
        <v>79279-9</v>
      </c>
      <c r="B2149" s="50">
        <v>79279</v>
      </c>
      <c r="C2149" s="51" t="s">
        <v>3477</v>
      </c>
      <c r="D2149" s="50">
        <v>9</v>
      </c>
      <c r="E2149" s="55">
        <v>1</v>
      </c>
      <c r="F2149" s="53" t="s">
        <v>18</v>
      </c>
      <c r="G2149" s="53">
        <v>43525</v>
      </c>
      <c r="H2149" s="52">
        <v>1</v>
      </c>
      <c r="I2149" s="52">
        <v>0</v>
      </c>
      <c r="J2149" s="51" t="s">
        <v>27</v>
      </c>
      <c r="K2149" s="51"/>
      <c r="L2149" s="51" t="b">
        <v>0</v>
      </c>
      <c r="M2149" s="13"/>
      <c r="N2149" s="13"/>
      <c r="O2149" s="13"/>
      <c r="P2149" s="13"/>
      <c r="Q2149" s="13"/>
      <c r="R2149" s="13"/>
      <c r="S2149" s="13"/>
      <c r="T2149" s="102" t="s">
        <v>125</v>
      </c>
      <c r="U2149" s="102" t="b">
        <v>0</v>
      </c>
      <c r="V2149" s="102" t="b">
        <v>0</v>
      </c>
      <c r="W2149" s="103"/>
      <c r="X2149" s="16"/>
      <c r="Y2149" s="24"/>
      <c r="Z2149" s="17"/>
      <c r="AA2149" s="51"/>
      <c r="AB2149" s="101"/>
      <c r="AC2149" t="str">
        <f t="shared" si="166"/>
        <v>NO</v>
      </c>
      <c r="AD2149" t="str">
        <f t="shared" si="167"/>
        <v>Material</v>
      </c>
      <c r="AE2149" t="str">
        <f t="shared" si="168"/>
        <v>+Cartridge</v>
      </c>
      <c r="AF2149" t="str">
        <f t="shared" si="169"/>
        <v>Material+Cartridge</v>
      </c>
    </row>
    <row r="2150" spans="1:32" x14ac:dyDescent="0.25">
      <c r="A2150" s="13" t="str">
        <f t="shared" si="165"/>
        <v>79282-1</v>
      </c>
      <c r="B2150" s="50">
        <v>79282</v>
      </c>
      <c r="C2150" s="51" t="s">
        <v>175</v>
      </c>
      <c r="D2150" s="50">
        <v>1</v>
      </c>
      <c r="E2150" s="55">
        <v>1</v>
      </c>
      <c r="F2150" s="53" t="s">
        <v>18</v>
      </c>
      <c r="G2150" s="53">
        <v>43517</v>
      </c>
      <c r="H2150" s="52">
        <v>1</v>
      </c>
      <c r="I2150" s="52">
        <v>10</v>
      </c>
      <c r="J2150" s="51" t="s">
        <v>20</v>
      </c>
      <c r="K2150" s="51"/>
      <c r="L2150" s="51" t="b">
        <v>0</v>
      </c>
      <c r="M2150" s="13"/>
      <c r="N2150" s="13"/>
      <c r="O2150" s="13"/>
      <c r="P2150" s="13"/>
      <c r="Q2150" s="13" t="s">
        <v>125</v>
      </c>
      <c r="R2150" s="13"/>
      <c r="S2150" s="13"/>
      <c r="T2150" s="102" t="s">
        <v>125</v>
      </c>
      <c r="U2150" s="102" t="b">
        <v>0</v>
      </c>
      <c r="V2150" s="102" t="b">
        <v>0</v>
      </c>
      <c r="W2150" s="103"/>
      <c r="X2150" s="16"/>
      <c r="Y2150" s="24"/>
      <c r="Z2150" s="17"/>
      <c r="AA2150" s="51"/>
      <c r="AB2150" s="101"/>
      <c r="AC2150" t="str">
        <f t="shared" si="166"/>
        <v>NO</v>
      </c>
      <c r="AD2150" t="str">
        <f t="shared" si="167"/>
        <v>Material</v>
      </c>
      <c r="AE2150" t="str">
        <f t="shared" si="168"/>
        <v/>
      </c>
      <c r="AF2150" t="str">
        <f t="shared" si="169"/>
        <v>Material</v>
      </c>
    </row>
    <row r="2151" spans="1:32" x14ac:dyDescent="0.25">
      <c r="A2151" s="13" t="str">
        <f t="shared" ref="A2151:A2204" si="170">_xlfn.CONCAT(B2151,"-",D2151)</f>
        <v>79284-1</v>
      </c>
      <c r="B2151" s="50">
        <v>79284</v>
      </c>
      <c r="C2151" s="51" t="s">
        <v>3148</v>
      </c>
      <c r="D2151" s="50">
        <v>1</v>
      </c>
      <c r="E2151" s="55">
        <v>1</v>
      </c>
      <c r="F2151" s="53" t="s">
        <v>19</v>
      </c>
      <c r="G2151" s="53">
        <v>43497</v>
      </c>
      <c r="H2151" s="52">
        <v>1</v>
      </c>
      <c r="I2151" s="52">
        <v>12</v>
      </c>
      <c r="J2151" s="51" t="s">
        <v>128</v>
      </c>
      <c r="K2151" s="51" t="s">
        <v>156</v>
      </c>
      <c r="L2151" s="51" t="b">
        <v>1</v>
      </c>
      <c r="M2151" s="13"/>
      <c r="N2151" s="13"/>
      <c r="O2151" s="13" t="s">
        <v>143</v>
      </c>
      <c r="P2151" s="13" t="s">
        <v>143</v>
      </c>
      <c r="Q2151" s="13"/>
      <c r="R2151" s="13"/>
      <c r="S2151" s="13" t="s">
        <v>126</v>
      </c>
      <c r="T2151" s="102" t="s">
        <v>126</v>
      </c>
      <c r="U2151" s="102" t="b">
        <v>1</v>
      </c>
      <c r="V2151" s="102" t="b">
        <v>0</v>
      </c>
      <c r="W2151" s="103">
        <v>43496.713356481479</v>
      </c>
      <c r="X2151" s="16"/>
      <c r="Y2151" s="24">
        <v>43500</v>
      </c>
      <c r="Z2151" s="17" t="s">
        <v>306</v>
      </c>
      <c r="AA2151" s="51"/>
      <c r="AB2151" s="101" t="s">
        <v>143</v>
      </c>
      <c r="AC2151" t="str">
        <f t="shared" si="166"/>
        <v>NO</v>
      </c>
      <c r="AD2151" t="str">
        <f t="shared" si="167"/>
        <v>Material</v>
      </c>
      <c r="AE2151" t="str">
        <f t="shared" si="168"/>
        <v>+Cartridge</v>
      </c>
      <c r="AF2151" t="str">
        <f t="shared" si="169"/>
        <v>Material+Cartridge</v>
      </c>
    </row>
    <row r="2152" spans="1:32" x14ac:dyDescent="0.25">
      <c r="A2152" s="13" t="str">
        <f t="shared" si="170"/>
        <v>79285-1</v>
      </c>
      <c r="B2152" s="50">
        <v>79285</v>
      </c>
      <c r="C2152" s="51" t="s">
        <v>3480</v>
      </c>
      <c r="D2152" s="50">
        <v>1</v>
      </c>
      <c r="E2152" s="55">
        <v>1</v>
      </c>
      <c r="F2152" s="53" t="s">
        <v>18</v>
      </c>
      <c r="G2152" s="53">
        <v>43507</v>
      </c>
      <c r="H2152" s="52">
        <v>1</v>
      </c>
      <c r="I2152" s="52">
        <v>12</v>
      </c>
      <c r="J2152" s="51" t="s">
        <v>20</v>
      </c>
      <c r="K2152" s="51"/>
      <c r="L2152" s="51" t="b">
        <v>0</v>
      </c>
      <c r="M2152" s="13"/>
      <c r="N2152" s="13" t="s">
        <v>126</v>
      </c>
      <c r="O2152" s="13"/>
      <c r="P2152" s="13"/>
      <c r="Q2152" s="13"/>
      <c r="R2152" s="13"/>
      <c r="S2152" s="13"/>
      <c r="T2152" s="102" t="s">
        <v>125</v>
      </c>
      <c r="U2152" s="102" t="b">
        <v>0</v>
      </c>
      <c r="V2152" s="102" t="b">
        <v>0</v>
      </c>
      <c r="W2152" s="103"/>
      <c r="X2152" s="16"/>
      <c r="Y2152" s="24"/>
      <c r="Z2152" s="17"/>
      <c r="AA2152" s="51"/>
      <c r="AB2152" s="101"/>
      <c r="AC2152" t="str">
        <f t="shared" si="166"/>
        <v>NO</v>
      </c>
      <c r="AD2152" t="str">
        <f t="shared" si="167"/>
        <v/>
      </c>
      <c r="AE2152" t="str">
        <f t="shared" si="168"/>
        <v>+Cartridge</v>
      </c>
      <c r="AF2152" t="str">
        <f t="shared" si="169"/>
        <v>+Cartridge</v>
      </c>
    </row>
    <row r="2153" spans="1:32" x14ac:dyDescent="0.25">
      <c r="A2153" s="13" t="str">
        <f t="shared" si="170"/>
        <v>79303-1</v>
      </c>
      <c r="B2153" s="50">
        <v>79303</v>
      </c>
      <c r="C2153" s="51" t="s">
        <v>3450</v>
      </c>
      <c r="D2153" s="50">
        <v>1</v>
      </c>
      <c r="E2153" s="55">
        <v>1</v>
      </c>
      <c r="F2153" s="53" t="s">
        <v>18</v>
      </c>
      <c r="G2153" s="53">
        <v>43524</v>
      </c>
      <c r="H2153" s="52">
        <v>1</v>
      </c>
      <c r="I2153" s="52">
        <v>15</v>
      </c>
      <c r="J2153" s="51" t="s">
        <v>27</v>
      </c>
      <c r="K2153" s="51"/>
      <c r="L2153" s="51" t="b">
        <v>0</v>
      </c>
      <c r="M2153" s="13"/>
      <c r="N2153" s="13"/>
      <c r="O2153" s="13"/>
      <c r="P2153" s="13"/>
      <c r="Q2153" s="13"/>
      <c r="R2153" s="13"/>
      <c r="S2153" s="13"/>
      <c r="T2153" s="102" t="s">
        <v>130</v>
      </c>
      <c r="U2153" s="102" t="b">
        <v>0</v>
      </c>
      <c r="V2153" s="102" t="b">
        <v>0</v>
      </c>
      <c r="W2153" s="103"/>
      <c r="X2153" s="16"/>
      <c r="Y2153" s="24"/>
      <c r="Z2153" s="17"/>
      <c r="AA2153" s="51"/>
      <c r="AB2153" s="101"/>
      <c r="AC2153" t="str">
        <f t="shared" si="166"/>
        <v>NO</v>
      </c>
      <c r="AD2153" t="str">
        <f t="shared" si="167"/>
        <v>Material</v>
      </c>
      <c r="AE2153" t="str">
        <f t="shared" si="168"/>
        <v>+Cartridge</v>
      </c>
      <c r="AF2153" t="str">
        <f t="shared" si="169"/>
        <v>Material+Cartridge</v>
      </c>
    </row>
    <row r="2154" spans="1:32" x14ac:dyDescent="0.25">
      <c r="A2154" s="13" t="str">
        <f t="shared" si="170"/>
        <v>79303-2</v>
      </c>
      <c r="B2154" s="50">
        <v>79303</v>
      </c>
      <c r="C2154" s="51" t="s">
        <v>227</v>
      </c>
      <c r="D2154" s="50">
        <v>2</v>
      </c>
      <c r="E2154" s="55">
        <v>1</v>
      </c>
      <c r="F2154" s="53" t="s">
        <v>18</v>
      </c>
      <c r="G2154" s="53">
        <v>43524</v>
      </c>
      <c r="H2154" s="52">
        <v>1</v>
      </c>
      <c r="I2154" s="52">
        <v>15</v>
      </c>
      <c r="J2154" s="51" t="s">
        <v>27</v>
      </c>
      <c r="K2154" s="51"/>
      <c r="L2154" s="51" t="b">
        <v>0</v>
      </c>
      <c r="M2154" s="13"/>
      <c r="N2154" s="13"/>
      <c r="O2154" s="13"/>
      <c r="P2154" s="13"/>
      <c r="Q2154" s="13"/>
      <c r="R2154" s="13"/>
      <c r="S2154" s="13"/>
      <c r="T2154" s="102" t="s">
        <v>130</v>
      </c>
      <c r="U2154" s="102" t="b">
        <v>0</v>
      </c>
      <c r="V2154" s="102" t="b">
        <v>0</v>
      </c>
      <c r="W2154" s="103"/>
      <c r="X2154" s="16"/>
      <c r="Y2154" s="24"/>
      <c r="Z2154" s="17"/>
      <c r="AA2154" s="51"/>
      <c r="AB2154" s="101"/>
      <c r="AC2154" t="str">
        <f t="shared" si="166"/>
        <v>NO</v>
      </c>
      <c r="AD2154" t="str">
        <f t="shared" si="167"/>
        <v>Material</v>
      </c>
      <c r="AE2154" t="str">
        <f t="shared" si="168"/>
        <v>+Cartridge</v>
      </c>
      <c r="AF2154" t="str">
        <f t="shared" si="169"/>
        <v>Material+Cartridge</v>
      </c>
    </row>
    <row r="2155" spans="1:32" x14ac:dyDescent="0.25">
      <c r="A2155" s="13" t="str">
        <f t="shared" si="170"/>
        <v>79303-3</v>
      </c>
      <c r="B2155" s="50">
        <v>79303</v>
      </c>
      <c r="C2155" s="51" t="s">
        <v>227</v>
      </c>
      <c r="D2155" s="50">
        <v>3</v>
      </c>
      <c r="E2155" s="55">
        <v>1</v>
      </c>
      <c r="F2155" s="53" t="s">
        <v>18</v>
      </c>
      <c r="G2155" s="53">
        <v>43524</v>
      </c>
      <c r="H2155" s="52">
        <v>1</v>
      </c>
      <c r="I2155" s="52">
        <v>15</v>
      </c>
      <c r="J2155" s="51" t="s">
        <v>27</v>
      </c>
      <c r="K2155" s="51"/>
      <c r="L2155" s="51" t="b">
        <v>0</v>
      </c>
      <c r="M2155" s="13"/>
      <c r="N2155" s="13"/>
      <c r="O2155" s="13"/>
      <c r="P2155" s="13"/>
      <c r="Q2155" s="13"/>
      <c r="R2155" s="13"/>
      <c r="S2155" s="13"/>
      <c r="T2155" s="102" t="s">
        <v>130</v>
      </c>
      <c r="U2155" s="102" t="b">
        <v>0</v>
      </c>
      <c r="V2155" s="102" t="b">
        <v>0</v>
      </c>
      <c r="W2155" s="103"/>
      <c r="X2155" s="16"/>
      <c r="Y2155" s="24"/>
      <c r="Z2155" s="17"/>
      <c r="AA2155" s="51"/>
      <c r="AB2155" s="101"/>
      <c r="AC2155" t="str">
        <f t="shared" si="166"/>
        <v>NO</v>
      </c>
      <c r="AD2155" t="str">
        <f t="shared" si="167"/>
        <v>Material</v>
      </c>
      <c r="AE2155" t="str">
        <f t="shared" si="168"/>
        <v>+Cartridge</v>
      </c>
      <c r="AF2155" t="str">
        <f t="shared" si="169"/>
        <v>Material+Cartridge</v>
      </c>
    </row>
    <row r="2156" spans="1:32" x14ac:dyDescent="0.25">
      <c r="A2156" s="13" t="str">
        <f t="shared" si="170"/>
        <v>79303-4</v>
      </c>
      <c r="B2156" s="50">
        <v>79303</v>
      </c>
      <c r="C2156" s="51" t="s">
        <v>227</v>
      </c>
      <c r="D2156" s="50">
        <v>4</v>
      </c>
      <c r="E2156" s="55">
        <v>1</v>
      </c>
      <c r="F2156" s="53" t="s">
        <v>18</v>
      </c>
      <c r="G2156" s="53">
        <v>43524</v>
      </c>
      <c r="H2156" s="52">
        <v>1</v>
      </c>
      <c r="I2156" s="52">
        <v>15</v>
      </c>
      <c r="J2156" s="51" t="s">
        <v>27</v>
      </c>
      <c r="K2156" s="51"/>
      <c r="L2156" s="51" t="b">
        <v>0</v>
      </c>
      <c r="M2156" s="13"/>
      <c r="N2156" s="13"/>
      <c r="O2156" s="13"/>
      <c r="P2156" s="13"/>
      <c r="Q2156" s="13"/>
      <c r="R2156" s="13"/>
      <c r="S2156" s="13"/>
      <c r="T2156" s="102" t="s">
        <v>125</v>
      </c>
      <c r="U2156" s="102" t="b">
        <v>0</v>
      </c>
      <c r="V2156" s="102" t="b">
        <v>0</v>
      </c>
      <c r="W2156" s="103"/>
      <c r="X2156" s="16"/>
      <c r="Y2156" s="24"/>
      <c r="Z2156" s="17"/>
      <c r="AA2156" s="51"/>
      <c r="AB2156" s="101"/>
      <c r="AC2156" t="str">
        <f t="shared" si="166"/>
        <v>NO</v>
      </c>
      <c r="AD2156" t="str">
        <f t="shared" si="167"/>
        <v>Material</v>
      </c>
      <c r="AE2156" t="str">
        <f t="shared" si="168"/>
        <v>+Cartridge</v>
      </c>
      <c r="AF2156" t="str">
        <f t="shared" si="169"/>
        <v>Material+Cartridge</v>
      </c>
    </row>
    <row r="2157" spans="1:32" x14ac:dyDescent="0.25">
      <c r="A2157" s="13" t="str">
        <f t="shared" si="170"/>
        <v>79303-5</v>
      </c>
      <c r="B2157" s="50">
        <v>79303</v>
      </c>
      <c r="C2157" s="51" t="s">
        <v>227</v>
      </c>
      <c r="D2157" s="50">
        <v>5</v>
      </c>
      <c r="E2157" s="55">
        <v>1</v>
      </c>
      <c r="F2157" s="53" t="s">
        <v>18</v>
      </c>
      <c r="G2157" s="53">
        <v>43524</v>
      </c>
      <c r="H2157" s="52">
        <v>1</v>
      </c>
      <c r="I2157" s="52">
        <v>15</v>
      </c>
      <c r="J2157" s="51" t="s">
        <v>27</v>
      </c>
      <c r="K2157" s="51"/>
      <c r="L2157" s="51" t="b">
        <v>0</v>
      </c>
      <c r="M2157" s="13"/>
      <c r="N2157" s="13"/>
      <c r="O2157" s="13"/>
      <c r="P2157" s="13"/>
      <c r="Q2157" s="13"/>
      <c r="R2157" s="13"/>
      <c r="S2157" s="13"/>
      <c r="T2157" s="102" t="s">
        <v>125</v>
      </c>
      <c r="U2157" s="102" t="b">
        <v>0</v>
      </c>
      <c r="V2157" s="102" t="b">
        <v>0</v>
      </c>
      <c r="W2157" s="103"/>
      <c r="X2157" s="16"/>
      <c r="Y2157" s="24"/>
      <c r="Z2157" s="17"/>
      <c r="AA2157" s="51"/>
      <c r="AB2157" s="101"/>
      <c r="AC2157" t="str">
        <f t="shared" si="166"/>
        <v>NO</v>
      </c>
      <c r="AD2157" t="str">
        <f t="shared" si="167"/>
        <v>Material</v>
      </c>
      <c r="AE2157" t="str">
        <f t="shared" si="168"/>
        <v>+Cartridge</v>
      </c>
      <c r="AF2157" t="str">
        <f t="shared" si="169"/>
        <v>Material+Cartridge</v>
      </c>
    </row>
    <row r="2158" spans="1:32" x14ac:dyDescent="0.25">
      <c r="A2158" s="13" t="str">
        <f t="shared" si="170"/>
        <v>79303-6</v>
      </c>
      <c r="B2158" s="50">
        <v>79303</v>
      </c>
      <c r="C2158" s="51" t="s">
        <v>227</v>
      </c>
      <c r="D2158" s="50">
        <v>6</v>
      </c>
      <c r="E2158" s="55">
        <v>1</v>
      </c>
      <c r="F2158" s="53" t="s">
        <v>18</v>
      </c>
      <c r="G2158" s="53">
        <v>43524</v>
      </c>
      <c r="H2158" s="52">
        <v>1</v>
      </c>
      <c r="I2158" s="52">
        <v>15</v>
      </c>
      <c r="J2158" s="51" t="s">
        <v>27</v>
      </c>
      <c r="K2158" s="51"/>
      <c r="L2158" s="51" t="b">
        <v>0</v>
      </c>
      <c r="M2158" s="13"/>
      <c r="N2158" s="13"/>
      <c r="O2158" s="13"/>
      <c r="P2158" s="13"/>
      <c r="Q2158" s="13"/>
      <c r="R2158" s="13"/>
      <c r="S2158" s="13"/>
      <c r="T2158" s="102" t="s">
        <v>130</v>
      </c>
      <c r="U2158" s="102" t="b">
        <v>0</v>
      </c>
      <c r="V2158" s="102" t="b">
        <v>0</v>
      </c>
      <c r="W2158" s="103"/>
      <c r="X2158" s="16"/>
      <c r="Y2158" s="24"/>
      <c r="Z2158" s="17"/>
      <c r="AA2158" s="51"/>
      <c r="AB2158" s="101"/>
      <c r="AC2158" t="str">
        <f t="shared" si="166"/>
        <v>NO</v>
      </c>
      <c r="AD2158" t="str">
        <f t="shared" si="167"/>
        <v>Material</v>
      </c>
      <c r="AE2158" t="str">
        <f t="shared" si="168"/>
        <v>+Cartridge</v>
      </c>
      <c r="AF2158" t="str">
        <f t="shared" si="169"/>
        <v>Material+Cartridge</v>
      </c>
    </row>
    <row r="2159" spans="1:32" x14ac:dyDescent="0.25">
      <c r="A2159" s="13" t="str">
        <f t="shared" si="170"/>
        <v>79304-1</v>
      </c>
      <c r="B2159" s="50">
        <v>79304</v>
      </c>
      <c r="C2159" s="51" t="s">
        <v>188</v>
      </c>
      <c r="D2159" s="50">
        <v>1</v>
      </c>
      <c r="E2159" s="55">
        <v>1</v>
      </c>
      <c r="F2159" s="53" t="s">
        <v>18</v>
      </c>
      <c r="G2159" s="53">
        <v>43528</v>
      </c>
      <c r="H2159" s="52">
        <v>1</v>
      </c>
      <c r="I2159" s="52">
        <v>7</v>
      </c>
      <c r="J2159" s="51" t="s">
        <v>27</v>
      </c>
      <c r="K2159" s="51"/>
      <c r="L2159" s="51" t="b">
        <v>0</v>
      </c>
      <c r="M2159" s="13"/>
      <c r="N2159" s="13"/>
      <c r="O2159" s="13"/>
      <c r="P2159" s="13"/>
      <c r="Q2159" s="13"/>
      <c r="R2159" s="13"/>
      <c r="S2159" s="13"/>
      <c r="T2159" s="102" t="s">
        <v>130</v>
      </c>
      <c r="U2159" s="102" t="b">
        <v>0</v>
      </c>
      <c r="V2159" s="102" t="b">
        <v>0</v>
      </c>
      <c r="W2159" s="103"/>
      <c r="X2159" s="16"/>
      <c r="Y2159" s="24"/>
      <c r="Z2159" s="17"/>
      <c r="AA2159" s="51"/>
      <c r="AB2159" s="101"/>
      <c r="AC2159" t="str">
        <f t="shared" si="166"/>
        <v>NO</v>
      </c>
      <c r="AD2159" t="str">
        <f t="shared" si="167"/>
        <v>Material</v>
      </c>
      <c r="AE2159" t="str">
        <f t="shared" si="168"/>
        <v>+Cartridge</v>
      </c>
      <c r="AF2159" t="str">
        <f t="shared" si="169"/>
        <v>Material+Cartridge</v>
      </c>
    </row>
    <row r="2160" spans="1:32" x14ac:dyDescent="0.25">
      <c r="A2160" s="13" t="str">
        <f t="shared" si="170"/>
        <v>79304-2</v>
      </c>
      <c r="B2160" s="50">
        <v>79304</v>
      </c>
      <c r="C2160" s="51" t="s">
        <v>189</v>
      </c>
      <c r="D2160" s="50">
        <v>2</v>
      </c>
      <c r="E2160" s="55">
        <v>1</v>
      </c>
      <c r="F2160" s="53" t="s">
        <v>18</v>
      </c>
      <c r="G2160" s="53">
        <v>43528</v>
      </c>
      <c r="H2160" s="52">
        <v>1</v>
      </c>
      <c r="I2160" s="52">
        <v>7</v>
      </c>
      <c r="J2160" s="51" t="s">
        <v>27</v>
      </c>
      <c r="K2160" s="51"/>
      <c r="L2160" s="51" t="b">
        <v>0</v>
      </c>
      <c r="M2160" s="13"/>
      <c r="N2160" s="13"/>
      <c r="O2160" s="13"/>
      <c r="P2160" s="13"/>
      <c r="Q2160" s="13"/>
      <c r="R2160" s="13"/>
      <c r="S2160" s="13"/>
      <c r="T2160" s="102" t="s">
        <v>130</v>
      </c>
      <c r="U2160" s="102" t="b">
        <v>0</v>
      </c>
      <c r="V2160" s="102" t="b">
        <v>0</v>
      </c>
      <c r="W2160" s="103"/>
      <c r="X2160" s="16"/>
      <c r="Y2160" s="24"/>
      <c r="Z2160" s="17"/>
      <c r="AA2160" s="51"/>
      <c r="AB2160" s="101"/>
      <c r="AC2160" t="str">
        <f t="shared" si="166"/>
        <v>NO</v>
      </c>
      <c r="AD2160" t="str">
        <f t="shared" si="167"/>
        <v>Material</v>
      </c>
      <c r="AE2160" t="str">
        <f t="shared" si="168"/>
        <v>+Cartridge</v>
      </c>
      <c r="AF2160" t="str">
        <f t="shared" si="169"/>
        <v>Material+Cartridge</v>
      </c>
    </row>
    <row r="2161" spans="1:32" x14ac:dyDescent="0.25">
      <c r="A2161" s="13" t="str">
        <f t="shared" si="170"/>
        <v>79304-3</v>
      </c>
      <c r="B2161" s="50">
        <v>79304</v>
      </c>
      <c r="C2161" s="51" t="s">
        <v>342</v>
      </c>
      <c r="D2161" s="50">
        <v>3</v>
      </c>
      <c r="E2161" s="55">
        <v>1</v>
      </c>
      <c r="F2161" s="53" t="s">
        <v>18</v>
      </c>
      <c r="G2161" s="53">
        <v>43528</v>
      </c>
      <c r="H2161" s="52">
        <v>2</v>
      </c>
      <c r="I2161" s="52">
        <v>7</v>
      </c>
      <c r="J2161" s="51" t="s">
        <v>27</v>
      </c>
      <c r="K2161" s="51"/>
      <c r="L2161" s="51" t="b">
        <v>0</v>
      </c>
      <c r="M2161" s="13"/>
      <c r="N2161" s="13"/>
      <c r="O2161" s="13"/>
      <c r="P2161" s="13"/>
      <c r="Q2161" s="13"/>
      <c r="R2161" s="13"/>
      <c r="S2161" s="13"/>
      <c r="T2161" s="102" t="s">
        <v>125</v>
      </c>
      <c r="U2161" s="102" t="b">
        <v>0</v>
      </c>
      <c r="V2161" s="102" t="b">
        <v>0</v>
      </c>
      <c r="W2161" s="103"/>
      <c r="X2161" s="16"/>
      <c r="Y2161" s="24"/>
      <c r="Z2161" s="17"/>
      <c r="AA2161" s="51"/>
      <c r="AB2161" s="101"/>
      <c r="AC2161" t="str">
        <f t="shared" si="166"/>
        <v>NO</v>
      </c>
      <c r="AD2161" t="str">
        <f t="shared" si="167"/>
        <v>Material</v>
      </c>
      <c r="AE2161" t="str">
        <f t="shared" si="168"/>
        <v>+Cartridge</v>
      </c>
      <c r="AF2161" t="str">
        <f t="shared" si="169"/>
        <v>Material+Cartridge</v>
      </c>
    </row>
    <row r="2162" spans="1:32" x14ac:dyDescent="0.25">
      <c r="A2162" s="13" t="str">
        <f t="shared" si="170"/>
        <v>79304-4</v>
      </c>
      <c r="B2162" s="50">
        <v>79304</v>
      </c>
      <c r="C2162" s="51" t="s">
        <v>188</v>
      </c>
      <c r="D2162" s="50">
        <v>4</v>
      </c>
      <c r="E2162" s="55">
        <v>1</v>
      </c>
      <c r="F2162" s="53" t="s">
        <v>18</v>
      </c>
      <c r="G2162" s="53">
        <v>43528</v>
      </c>
      <c r="H2162" s="52">
        <v>1</v>
      </c>
      <c r="I2162" s="52">
        <v>7</v>
      </c>
      <c r="J2162" s="51" t="s">
        <v>27</v>
      </c>
      <c r="K2162" s="51"/>
      <c r="L2162" s="51" t="b">
        <v>0</v>
      </c>
      <c r="M2162" s="13"/>
      <c r="N2162" s="13"/>
      <c r="O2162" s="13"/>
      <c r="P2162" s="13"/>
      <c r="Q2162" s="13"/>
      <c r="R2162" s="13"/>
      <c r="S2162" s="13"/>
      <c r="T2162" s="102" t="s">
        <v>125</v>
      </c>
      <c r="U2162" s="102" t="b">
        <v>0</v>
      </c>
      <c r="V2162" s="102" t="b">
        <v>0</v>
      </c>
      <c r="W2162" s="103"/>
      <c r="X2162" s="16"/>
      <c r="Y2162" s="24"/>
      <c r="Z2162" s="17"/>
      <c r="AA2162" s="51"/>
      <c r="AB2162" s="101"/>
      <c r="AC2162" t="str">
        <f t="shared" si="166"/>
        <v>NO</v>
      </c>
      <c r="AD2162" t="str">
        <f t="shared" si="167"/>
        <v>Material</v>
      </c>
      <c r="AE2162" t="str">
        <f t="shared" si="168"/>
        <v>+Cartridge</v>
      </c>
      <c r="AF2162" t="str">
        <f t="shared" si="169"/>
        <v>Material+Cartridge</v>
      </c>
    </row>
    <row r="2163" spans="1:32" x14ac:dyDescent="0.25">
      <c r="A2163" s="13" t="str">
        <f t="shared" si="170"/>
        <v>79304-5</v>
      </c>
      <c r="B2163" s="50">
        <v>79304</v>
      </c>
      <c r="C2163" s="51" t="s">
        <v>3481</v>
      </c>
      <c r="D2163" s="50">
        <v>5</v>
      </c>
      <c r="E2163" s="55">
        <v>1</v>
      </c>
      <c r="F2163" s="53" t="s">
        <v>18</v>
      </c>
      <c r="G2163" s="53">
        <v>43528</v>
      </c>
      <c r="H2163" s="52">
        <v>1</v>
      </c>
      <c r="I2163" s="52">
        <v>7</v>
      </c>
      <c r="J2163" s="51" t="s">
        <v>27</v>
      </c>
      <c r="K2163" s="51"/>
      <c r="L2163" s="51" t="b">
        <v>0</v>
      </c>
      <c r="M2163" s="13"/>
      <c r="N2163" s="13"/>
      <c r="O2163" s="13"/>
      <c r="P2163" s="13"/>
      <c r="Q2163" s="13" t="s">
        <v>125</v>
      </c>
      <c r="R2163" s="13"/>
      <c r="S2163" s="13"/>
      <c r="T2163" s="102" t="s">
        <v>125</v>
      </c>
      <c r="U2163" s="102" t="b">
        <v>0</v>
      </c>
      <c r="V2163" s="102" t="b">
        <v>0</v>
      </c>
      <c r="W2163" s="103"/>
      <c r="X2163" s="16"/>
      <c r="Y2163" s="24"/>
      <c r="Z2163" s="17"/>
      <c r="AA2163" s="51"/>
      <c r="AB2163" s="101"/>
      <c r="AC2163" t="str">
        <f t="shared" si="166"/>
        <v>NO</v>
      </c>
      <c r="AD2163" t="str">
        <f t="shared" si="167"/>
        <v>Material</v>
      </c>
      <c r="AE2163" t="str">
        <f t="shared" si="168"/>
        <v/>
      </c>
      <c r="AF2163" t="str">
        <f t="shared" si="169"/>
        <v>Material</v>
      </c>
    </row>
    <row r="2164" spans="1:32" x14ac:dyDescent="0.25">
      <c r="A2164" s="13" t="str">
        <f t="shared" si="170"/>
        <v>79304-6</v>
      </c>
      <c r="B2164" s="50">
        <v>79304</v>
      </c>
      <c r="C2164" s="51" t="s">
        <v>3482</v>
      </c>
      <c r="D2164" s="50">
        <v>6</v>
      </c>
      <c r="E2164" s="55">
        <v>1</v>
      </c>
      <c r="F2164" s="53" t="s">
        <v>18</v>
      </c>
      <c r="G2164" s="53">
        <v>43528</v>
      </c>
      <c r="H2164" s="52">
        <v>1</v>
      </c>
      <c r="I2164" s="52">
        <v>7</v>
      </c>
      <c r="J2164" s="51" t="s">
        <v>27</v>
      </c>
      <c r="K2164" s="51"/>
      <c r="L2164" s="51" t="b">
        <v>0</v>
      </c>
      <c r="M2164" s="13"/>
      <c r="N2164" s="13"/>
      <c r="O2164" s="13"/>
      <c r="P2164" s="13"/>
      <c r="Q2164" s="13" t="s">
        <v>125</v>
      </c>
      <c r="R2164" s="13"/>
      <c r="S2164" s="13"/>
      <c r="T2164" s="102" t="s">
        <v>125</v>
      </c>
      <c r="U2164" s="102" t="b">
        <v>0</v>
      </c>
      <c r="V2164" s="102" t="b">
        <v>0</v>
      </c>
      <c r="W2164" s="103"/>
      <c r="X2164" s="16"/>
      <c r="Y2164" s="24"/>
      <c r="Z2164" s="17"/>
      <c r="AA2164" s="51"/>
      <c r="AB2164" s="101"/>
      <c r="AC2164" t="str">
        <f t="shared" si="166"/>
        <v>NO</v>
      </c>
      <c r="AD2164" t="str">
        <f t="shared" si="167"/>
        <v>Material</v>
      </c>
      <c r="AE2164" t="str">
        <f t="shared" si="168"/>
        <v/>
      </c>
      <c r="AF2164" t="str">
        <f t="shared" si="169"/>
        <v>Material</v>
      </c>
    </row>
    <row r="2165" spans="1:32" x14ac:dyDescent="0.25">
      <c r="A2165" s="13" t="str">
        <f t="shared" si="170"/>
        <v>79307-5</v>
      </c>
      <c r="B2165" s="50">
        <v>79307</v>
      </c>
      <c r="C2165" s="51" t="s">
        <v>3483</v>
      </c>
      <c r="D2165" s="50">
        <v>5</v>
      </c>
      <c r="E2165" s="55">
        <v>1</v>
      </c>
      <c r="F2165" s="53" t="s">
        <v>18</v>
      </c>
      <c r="G2165" s="53">
        <v>43504</v>
      </c>
      <c r="H2165" s="52">
        <v>1</v>
      </c>
      <c r="I2165" s="52">
        <v>12</v>
      </c>
      <c r="J2165" s="51" t="s">
        <v>20</v>
      </c>
      <c r="K2165" s="51"/>
      <c r="L2165" s="51" t="b">
        <v>0</v>
      </c>
      <c r="M2165" s="13" t="s">
        <v>126</v>
      </c>
      <c r="N2165" s="13" t="s">
        <v>126</v>
      </c>
      <c r="O2165" s="13"/>
      <c r="P2165" s="13"/>
      <c r="Q2165" s="13"/>
      <c r="R2165" s="13"/>
      <c r="S2165" s="13" t="s">
        <v>126</v>
      </c>
      <c r="T2165" s="102" t="s">
        <v>125</v>
      </c>
      <c r="U2165" s="102" t="b">
        <v>0</v>
      </c>
      <c r="V2165" s="102" t="b">
        <v>0</v>
      </c>
      <c r="W2165" s="103"/>
      <c r="X2165" s="16"/>
      <c r="Y2165" s="24"/>
      <c r="Z2165" s="17" t="s">
        <v>3484</v>
      </c>
      <c r="AA2165" s="51"/>
      <c r="AB2165" s="101"/>
      <c r="AC2165" t="str">
        <f t="shared" si="166"/>
        <v>NO</v>
      </c>
      <c r="AD2165" t="str">
        <f t="shared" si="167"/>
        <v/>
      </c>
      <c r="AE2165" t="str">
        <f t="shared" si="168"/>
        <v>+Cartridge</v>
      </c>
      <c r="AF2165" t="str">
        <f t="shared" si="169"/>
        <v>+Cartridge</v>
      </c>
    </row>
    <row r="2166" spans="1:32" x14ac:dyDescent="0.25">
      <c r="A2166" s="13" t="str">
        <f t="shared" si="170"/>
        <v>79309-1</v>
      </c>
      <c r="B2166" s="50">
        <v>79309</v>
      </c>
      <c r="C2166" s="51" t="s">
        <v>3485</v>
      </c>
      <c r="D2166" s="50">
        <v>1</v>
      </c>
      <c r="E2166" s="55">
        <v>1</v>
      </c>
      <c r="F2166" s="53" t="s">
        <v>18</v>
      </c>
      <c r="G2166" s="53">
        <v>43514</v>
      </c>
      <c r="H2166" s="52">
        <v>1</v>
      </c>
      <c r="I2166" s="52">
        <v>10</v>
      </c>
      <c r="J2166" s="51" t="s">
        <v>27</v>
      </c>
      <c r="K2166" s="51"/>
      <c r="L2166" s="51" t="b">
        <v>0</v>
      </c>
      <c r="M2166" s="13"/>
      <c r="N2166" s="13"/>
      <c r="O2166" s="13"/>
      <c r="P2166" s="13"/>
      <c r="Q2166" s="13" t="s">
        <v>125</v>
      </c>
      <c r="R2166" s="13"/>
      <c r="S2166" s="13"/>
      <c r="T2166" s="102" t="s">
        <v>125</v>
      </c>
      <c r="U2166" s="102" t="b">
        <v>0</v>
      </c>
      <c r="V2166" s="102" t="b">
        <v>0</v>
      </c>
      <c r="W2166" s="103"/>
      <c r="X2166" s="16"/>
      <c r="Y2166" s="24"/>
      <c r="Z2166" s="17"/>
      <c r="AA2166" s="51"/>
      <c r="AB2166" s="101"/>
      <c r="AC2166" t="str">
        <f t="shared" si="166"/>
        <v>NO</v>
      </c>
      <c r="AD2166" t="str">
        <f t="shared" si="167"/>
        <v>Material</v>
      </c>
      <c r="AE2166" t="str">
        <f t="shared" si="168"/>
        <v/>
      </c>
      <c r="AF2166" t="str">
        <f t="shared" si="169"/>
        <v>Material</v>
      </c>
    </row>
    <row r="2167" spans="1:32" x14ac:dyDescent="0.25">
      <c r="A2167" s="13" t="str">
        <f t="shared" si="170"/>
        <v>79311-1</v>
      </c>
      <c r="B2167" s="50">
        <v>79311</v>
      </c>
      <c r="C2167" s="51" t="s">
        <v>209</v>
      </c>
      <c r="D2167" s="50">
        <v>1</v>
      </c>
      <c r="E2167" s="55">
        <v>1</v>
      </c>
      <c r="F2167" s="53" t="s">
        <v>18</v>
      </c>
      <c r="G2167" s="53">
        <v>43503</v>
      </c>
      <c r="H2167" s="52">
        <v>1</v>
      </c>
      <c r="I2167" s="52">
        <v>4</v>
      </c>
      <c r="J2167" s="51" t="s">
        <v>20</v>
      </c>
      <c r="K2167" s="51"/>
      <c r="L2167" s="51" t="b">
        <v>0</v>
      </c>
      <c r="M2167" s="13" t="s">
        <v>126</v>
      </c>
      <c r="N2167" s="13"/>
      <c r="O2167" s="13" t="s">
        <v>143</v>
      </c>
      <c r="P2167" s="13"/>
      <c r="Q2167" s="13" t="s">
        <v>125</v>
      </c>
      <c r="R2167" s="13"/>
      <c r="S2167" s="13" t="s">
        <v>126</v>
      </c>
      <c r="T2167" s="102" t="s">
        <v>125</v>
      </c>
      <c r="U2167" s="102" t="b">
        <v>0</v>
      </c>
      <c r="V2167" s="102" t="b">
        <v>0</v>
      </c>
      <c r="W2167" s="103"/>
      <c r="X2167" s="16"/>
      <c r="Y2167" s="24">
        <v>43496</v>
      </c>
      <c r="Z2167" s="17"/>
      <c r="AA2167" s="51"/>
      <c r="AB2167" s="101"/>
      <c r="AC2167" t="str">
        <f t="shared" si="166"/>
        <v>NO</v>
      </c>
      <c r="AD2167" t="str">
        <f t="shared" si="167"/>
        <v>Material</v>
      </c>
      <c r="AE2167" t="str">
        <f t="shared" si="168"/>
        <v/>
      </c>
      <c r="AF2167" t="str">
        <f t="shared" si="169"/>
        <v>Material</v>
      </c>
    </row>
    <row r="2168" spans="1:32" x14ac:dyDescent="0.25">
      <c r="A2168" s="13" t="str">
        <f t="shared" si="170"/>
        <v>79311-2</v>
      </c>
      <c r="B2168" s="50">
        <v>79311</v>
      </c>
      <c r="C2168" s="51" t="s">
        <v>209</v>
      </c>
      <c r="D2168" s="50">
        <v>2</v>
      </c>
      <c r="E2168" s="55">
        <v>1</v>
      </c>
      <c r="F2168" s="53" t="s">
        <v>18</v>
      </c>
      <c r="G2168" s="53">
        <v>43503</v>
      </c>
      <c r="H2168" s="52">
        <v>1</v>
      </c>
      <c r="I2168" s="52">
        <v>4</v>
      </c>
      <c r="J2168" s="51" t="s">
        <v>20</v>
      </c>
      <c r="K2168" s="51"/>
      <c r="L2168" s="51" t="b">
        <v>0</v>
      </c>
      <c r="M2168" s="13" t="s">
        <v>126</v>
      </c>
      <c r="N2168" s="13"/>
      <c r="O2168" s="13" t="s">
        <v>143</v>
      </c>
      <c r="P2168" s="13"/>
      <c r="Q2168" s="13" t="s">
        <v>125</v>
      </c>
      <c r="R2168" s="13"/>
      <c r="S2168" s="13" t="s">
        <v>126</v>
      </c>
      <c r="T2168" s="102" t="s">
        <v>125</v>
      </c>
      <c r="U2168" s="102" t="b">
        <v>0</v>
      </c>
      <c r="V2168" s="102" t="b">
        <v>0</v>
      </c>
      <c r="W2168" s="103"/>
      <c r="X2168" s="16"/>
      <c r="Y2168" s="24">
        <v>43496</v>
      </c>
      <c r="Z2168" s="17"/>
      <c r="AA2168" s="51"/>
      <c r="AB2168" s="101"/>
      <c r="AC2168" t="str">
        <f t="shared" si="166"/>
        <v>NO</v>
      </c>
      <c r="AD2168" t="str">
        <f t="shared" si="167"/>
        <v>Material</v>
      </c>
      <c r="AE2168" t="str">
        <f t="shared" si="168"/>
        <v/>
      </c>
      <c r="AF2168" t="str">
        <f t="shared" si="169"/>
        <v>Material</v>
      </c>
    </row>
    <row r="2169" spans="1:32" x14ac:dyDescent="0.25">
      <c r="A2169" s="13" t="str">
        <f t="shared" si="170"/>
        <v>79314-1</v>
      </c>
      <c r="B2169" s="50">
        <v>79314</v>
      </c>
      <c r="C2169" s="51" t="s">
        <v>3345</v>
      </c>
      <c r="D2169" s="50">
        <v>1</v>
      </c>
      <c r="E2169" s="55">
        <v>1</v>
      </c>
      <c r="F2169" s="53" t="s">
        <v>18</v>
      </c>
      <c r="G2169" s="53">
        <v>43524</v>
      </c>
      <c r="H2169" s="52">
        <v>1</v>
      </c>
      <c r="I2169" s="52">
        <v>0</v>
      </c>
      <c r="J2169" s="51" t="s">
        <v>27</v>
      </c>
      <c r="K2169" s="51"/>
      <c r="L2169" s="51" t="b">
        <v>0</v>
      </c>
      <c r="M2169" s="13"/>
      <c r="N2169" s="13"/>
      <c r="O2169" s="13"/>
      <c r="P2169" s="13"/>
      <c r="Q2169" s="13"/>
      <c r="R2169" s="13"/>
      <c r="S2169" s="13"/>
      <c r="T2169" s="102" t="s">
        <v>125</v>
      </c>
      <c r="U2169" s="102" t="b">
        <v>0</v>
      </c>
      <c r="V2169" s="102" t="b">
        <v>0</v>
      </c>
      <c r="W2169" s="103"/>
      <c r="X2169" s="16"/>
      <c r="Y2169" s="24"/>
      <c r="Z2169" s="17"/>
      <c r="AA2169" s="51"/>
      <c r="AB2169" s="101"/>
      <c r="AC2169" t="str">
        <f t="shared" si="166"/>
        <v>NO</v>
      </c>
      <c r="AD2169" t="str">
        <f t="shared" si="167"/>
        <v>Material</v>
      </c>
      <c r="AE2169" t="str">
        <f t="shared" si="168"/>
        <v>+Cartridge</v>
      </c>
      <c r="AF2169" t="str">
        <f t="shared" si="169"/>
        <v>Material+Cartridge</v>
      </c>
    </row>
    <row r="2170" spans="1:32" x14ac:dyDescent="0.25">
      <c r="A2170" s="13" t="str">
        <f t="shared" si="170"/>
        <v>79314-2</v>
      </c>
      <c r="B2170" s="50">
        <v>79314</v>
      </c>
      <c r="C2170" s="51" t="s">
        <v>3486</v>
      </c>
      <c r="D2170" s="50">
        <v>2</v>
      </c>
      <c r="E2170" s="55">
        <v>1</v>
      </c>
      <c r="F2170" s="53" t="s">
        <v>18</v>
      </c>
      <c r="G2170" s="53">
        <v>43524</v>
      </c>
      <c r="H2170" s="52">
        <v>1</v>
      </c>
      <c r="I2170" s="52">
        <v>0</v>
      </c>
      <c r="J2170" s="51" t="s">
        <v>27</v>
      </c>
      <c r="K2170" s="51"/>
      <c r="L2170" s="51" t="b">
        <v>0</v>
      </c>
      <c r="M2170" s="13"/>
      <c r="N2170" s="13"/>
      <c r="O2170" s="13"/>
      <c r="P2170" s="13"/>
      <c r="Q2170" s="13"/>
      <c r="R2170" s="13"/>
      <c r="S2170" s="13"/>
      <c r="T2170" s="102" t="s">
        <v>125</v>
      </c>
      <c r="U2170" s="102" t="b">
        <v>0</v>
      </c>
      <c r="V2170" s="102" t="b">
        <v>0</v>
      </c>
      <c r="W2170" s="103"/>
      <c r="X2170" s="16"/>
      <c r="Y2170" s="24"/>
      <c r="Z2170" s="17"/>
      <c r="AA2170" s="51"/>
      <c r="AB2170" s="101"/>
      <c r="AC2170" t="str">
        <f t="shared" si="166"/>
        <v>NO</v>
      </c>
      <c r="AD2170" t="str">
        <f t="shared" si="167"/>
        <v>Material</v>
      </c>
      <c r="AE2170" t="str">
        <f t="shared" si="168"/>
        <v>+Cartridge</v>
      </c>
      <c r="AF2170" t="str">
        <f t="shared" si="169"/>
        <v>Material+Cartridge</v>
      </c>
    </row>
    <row r="2171" spans="1:32" x14ac:dyDescent="0.25">
      <c r="A2171" s="13" t="str">
        <f t="shared" si="170"/>
        <v>79316-1</v>
      </c>
      <c r="B2171" s="50">
        <v>79316</v>
      </c>
      <c r="C2171" s="51" t="s">
        <v>127</v>
      </c>
      <c r="D2171" s="50">
        <v>1</v>
      </c>
      <c r="E2171" s="55">
        <v>1</v>
      </c>
      <c r="F2171" s="53" t="s">
        <v>18</v>
      </c>
      <c r="G2171" s="53">
        <v>43517</v>
      </c>
      <c r="H2171" s="52">
        <v>1</v>
      </c>
      <c r="I2171" s="52">
        <v>12</v>
      </c>
      <c r="J2171" s="51" t="s">
        <v>20</v>
      </c>
      <c r="K2171" s="51"/>
      <c r="L2171" s="51" t="b">
        <v>0</v>
      </c>
      <c r="M2171" s="13"/>
      <c r="N2171" s="13"/>
      <c r="O2171" s="13"/>
      <c r="P2171" s="13"/>
      <c r="Q2171" s="13"/>
      <c r="R2171" s="13"/>
      <c r="S2171" s="13"/>
      <c r="T2171" s="102" t="s">
        <v>130</v>
      </c>
      <c r="U2171" s="102" t="b">
        <v>0</v>
      </c>
      <c r="V2171" s="102" t="b">
        <v>0</v>
      </c>
      <c r="W2171" s="103"/>
      <c r="X2171" s="16"/>
      <c r="Y2171" s="24"/>
      <c r="Z2171" s="17"/>
      <c r="AA2171" s="51"/>
      <c r="AB2171" s="101"/>
      <c r="AC2171" t="str">
        <f t="shared" si="166"/>
        <v>NO</v>
      </c>
      <c r="AD2171" t="str">
        <f t="shared" si="167"/>
        <v>Material</v>
      </c>
      <c r="AE2171" t="str">
        <f t="shared" si="168"/>
        <v>+Cartridge</v>
      </c>
      <c r="AF2171" t="str">
        <f t="shared" si="169"/>
        <v>Material+Cartridge</v>
      </c>
    </row>
    <row r="2172" spans="1:32" x14ac:dyDescent="0.25">
      <c r="A2172" s="13" t="str">
        <f t="shared" si="170"/>
        <v>79320-1</v>
      </c>
      <c r="B2172" s="50">
        <v>79320</v>
      </c>
      <c r="C2172" s="51" t="s">
        <v>377</v>
      </c>
      <c r="D2172" s="50">
        <v>1</v>
      </c>
      <c r="E2172" s="55">
        <v>1</v>
      </c>
      <c r="F2172" s="53" t="s">
        <v>19</v>
      </c>
      <c r="G2172" s="53">
        <v>43500</v>
      </c>
      <c r="H2172" s="52">
        <v>4</v>
      </c>
      <c r="I2172" s="52">
        <v>12</v>
      </c>
      <c r="J2172" s="51" t="s">
        <v>128</v>
      </c>
      <c r="K2172" s="51"/>
      <c r="L2172" s="51" t="b">
        <v>0</v>
      </c>
      <c r="M2172" s="13"/>
      <c r="N2172" s="13"/>
      <c r="O2172" s="13" t="s">
        <v>143</v>
      </c>
      <c r="P2172" s="13" t="s">
        <v>143</v>
      </c>
      <c r="Q2172" s="13" t="s">
        <v>143</v>
      </c>
      <c r="R2172" s="13"/>
      <c r="S2172" s="13" t="s">
        <v>126</v>
      </c>
      <c r="T2172" s="102" t="s">
        <v>126</v>
      </c>
      <c r="U2172" s="102" t="b">
        <v>1</v>
      </c>
      <c r="V2172" s="102" t="b">
        <v>0</v>
      </c>
      <c r="W2172" s="103">
        <v>43499.435729166667</v>
      </c>
      <c r="X2172" s="16">
        <v>4</v>
      </c>
      <c r="Y2172" s="24">
        <v>43500</v>
      </c>
      <c r="Z2172" s="17" t="s">
        <v>282</v>
      </c>
      <c r="AA2172" s="51"/>
      <c r="AB2172" s="101"/>
      <c r="AC2172" t="str">
        <f t="shared" si="166"/>
        <v>NO</v>
      </c>
      <c r="AD2172" t="str">
        <f t="shared" si="167"/>
        <v>Material</v>
      </c>
      <c r="AE2172" t="str">
        <f t="shared" si="168"/>
        <v/>
      </c>
      <c r="AF2172" t="str">
        <f t="shared" si="169"/>
        <v>Material</v>
      </c>
    </row>
    <row r="2173" spans="1:32" x14ac:dyDescent="0.25">
      <c r="A2173" s="13" t="str">
        <f t="shared" si="170"/>
        <v>79322-1</v>
      </c>
      <c r="B2173" s="50">
        <v>79322</v>
      </c>
      <c r="C2173" s="51" t="s">
        <v>3487</v>
      </c>
      <c r="D2173" s="50">
        <v>1</v>
      </c>
      <c r="E2173" s="55">
        <v>1</v>
      </c>
      <c r="F2173" s="53" t="s">
        <v>18</v>
      </c>
      <c r="G2173" s="53">
        <v>43503</v>
      </c>
      <c r="H2173" s="52">
        <v>1</v>
      </c>
      <c r="I2173" s="52">
        <v>12</v>
      </c>
      <c r="J2173" s="51" t="s">
        <v>20</v>
      </c>
      <c r="K2173" s="51"/>
      <c r="L2173" s="51" t="b">
        <v>0</v>
      </c>
      <c r="M2173" s="13"/>
      <c r="N2173" s="13"/>
      <c r="O2173" s="13"/>
      <c r="P2173" s="13"/>
      <c r="Q2173" s="13"/>
      <c r="R2173" s="13"/>
      <c r="S2173" s="13" t="s">
        <v>126</v>
      </c>
      <c r="T2173" s="102" t="s">
        <v>125</v>
      </c>
      <c r="U2173" s="102" t="b">
        <v>0</v>
      </c>
      <c r="V2173" s="102" t="b">
        <v>0</v>
      </c>
      <c r="W2173" s="103"/>
      <c r="X2173" s="16"/>
      <c r="Y2173" s="24"/>
      <c r="Z2173" s="17" t="s">
        <v>236</v>
      </c>
      <c r="AA2173" s="51"/>
      <c r="AB2173" s="101"/>
      <c r="AC2173" t="str">
        <f t="shared" si="166"/>
        <v>NO</v>
      </c>
      <c r="AD2173" t="str">
        <f t="shared" si="167"/>
        <v>Material</v>
      </c>
      <c r="AE2173" t="str">
        <f t="shared" si="168"/>
        <v>+Cartridge</v>
      </c>
      <c r="AF2173" t="str">
        <f t="shared" si="169"/>
        <v>Material+Cartridge</v>
      </c>
    </row>
    <row r="2174" spans="1:32" x14ac:dyDescent="0.25">
      <c r="A2174" s="13" t="str">
        <f t="shared" si="170"/>
        <v>79342-1</v>
      </c>
      <c r="B2174" s="50">
        <v>79342</v>
      </c>
      <c r="C2174" s="51" t="s">
        <v>2867</v>
      </c>
      <c r="D2174" s="50">
        <v>1</v>
      </c>
      <c r="E2174" s="55">
        <v>1</v>
      </c>
      <c r="F2174" s="53" t="s">
        <v>18</v>
      </c>
      <c r="G2174" s="53">
        <v>43503</v>
      </c>
      <c r="H2174" s="52">
        <v>1</v>
      </c>
      <c r="I2174" s="52">
        <v>10</v>
      </c>
      <c r="J2174" s="51" t="s">
        <v>27</v>
      </c>
      <c r="K2174" s="51"/>
      <c r="L2174" s="51" t="b">
        <v>0</v>
      </c>
      <c r="M2174" s="13"/>
      <c r="N2174" s="13"/>
      <c r="O2174" s="13"/>
      <c r="P2174" s="13"/>
      <c r="Q2174" s="13" t="s">
        <v>125</v>
      </c>
      <c r="R2174" s="13"/>
      <c r="S2174" s="13"/>
      <c r="T2174" s="102" t="s">
        <v>125</v>
      </c>
      <c r="U2174" s="102" t="b">
        <v>0</v>
      </c>
      <c r="V2174" s="102" t="b">
        <v>0</v>
      </c>
      <c r="W2174" s="103"/>
      <c r="X2174" s="16"/>
      <c r="Y2174" s="24"/>
      <c r="Z2174" s="17"/>
      <c r="AA2174" s="51"/>
      <c r="AB2174" s="101"/>
      <c r="AC2174" t="str">
        <f t="shared" si="166"/>
        <v>NO</v>
      </c>
      <c r="AD2174" t="str">
        <f t="shared" si="167"/>
        <v>Material</v>
      </c>
      <c r="AE2174" t="str">
        <f t="shared" si="168"/>
        <v/>
      </c>
      <c r="AF2174" t="str">
        <f t="shared" si="169"/>
        <v>Material</v>
      </c>
    </row>
    <row r="2175" spans="1:32" x14ac:dyDescent="0.25">
      <c r="A2175" s="13" t="str">
        <f t="shared" si="170"/>
        <v>79346-1</v>
      </c>
      <c r="B2175" s="50">
        <v>79346</v>
      </c>
      <c r="C2175" s="51" t="s">
        <v>127</v>
      </c>
      <c r="D2175" s="50">
        <v>1</v>
      </c>
      <c r="E2175" s="55">
        <v>1</v>
      </c>
      <c r="F2175" s="53" t="s">
        <v>19</v>
      </c>
      <c r="G2175" s="53">
        <v>43515</v>
      </c>
      <c r="H2175" s="52">
        <v>1</v>
      </c>
      <c r="I2175" s="52">
        <v>0</v>
      </c>
      <c r="J2175" s="51" t="s">
        <v>27</v>
      </c>
      <c r="K2175" s="51"/>
      <c r="L2175" s="51" t="b">
        <v>0</v>
      </c>
      <c r="M2175" s="13"/>
      <c r="N2175" s="13"/>
      <c r="O2175" s="13"/>
      <c r="P2175" s="13"/>
      <c r="Q2175" s="13"/>
      <c r="R2175" s="13"/>
      <c r="S2175" s="13"/>
      <c r="T2175" s="102" t="s">
        <v>130</v>
      </c>
      <c r="U2175" s="102" t="b">
        <v>0</v>
      </c>
      <c r="V2175" s="102" t="b">
        <v>0</v>
      </c>
      <c r="W2175" s="103"/>
      <c r="X2175" s="16"/>
      <c r="Y2175" s="24"/>
      <c r="Z2175" s="17"/>
      <c r="AA2175" s="51"/>
      <c r="AB2175" s="101"/>
      <c r="AC2175" t="str">
        <f t="shared" si="166"/>
        <v>NO</v>
      </c>
      <c r="AD2175" t="str">
        <f t="shared" si="167"/>
        <v>Material</v>
      </c>
      <c r="AE2175" t="str">
        <f t="shared" si="168"/>
        <v>+Cartridge</v>
      </c>
      <c r="AF2175" t="str">
        <f t="shared" si="169"/>
        <v>Material+Cartridge</v>
      </c>
    </row>
    <row r="2176" spans="1:32" x14ac:dyDescent="0.25">
      <c r="A2176" s="13" t="str">
        <f t="shared" si="170"/>
        <v>79347-1</v>
      </c>
      <c r="B2176" s="50">
        <v>79347</v>
      </c>
      <c r="C2176" s="51" t="s">
        <v>3488</v>
      </c>
      <c r="D2176" s="50">
        <v>1</v>
      </c>
      <c r="E2176" s="55">
        <v>1</v>
      </c>
      <c r="F2176" s="53" t="s">
        <v>18</v>
      </c>
      <c r="G2176" s="53">
        <v>43503</v>
      </c>
      <c r="H2176" s="52">
        <v>1</v>
      </c>
      <c r="I2176" s="52">
        <v>12</v>
      </c>
      <c r="J2176" s="51" t="s">
        <v>20</v>
      </c>
      <c r="K2176" s="51"/>
      <c r="L2176" s="51" t="b">
        <v>0</v>
      </c>
      <c r="M2176" s="13" t="s">
        <v>126</v>
      </c>
      <c r="N2176" s="13" t="s">
        <v>126</v>
      </c>
      <c r="O2176" s="13"/>
      <c r="P2176" s="13"/>
      <c r="Q2176" s="13"/>
      <c r="R2176" s="13"/>
      <c r="S2176" s="13" t="s">
        <v>126</v>
      </c>
      <c r="T2176" s="102" t="s">
        <v>126</v>
      </c>
      <c r="U2176" s="102" t="b">
        <v>0</v>
      </c>
      <c r="V2176" s="102" t="b">
        <v>0</v>
      </c>
      <c r="W2176" s="103"/>
      <c r="X2176" s="16"/>
      <c r="Y2176" s="24"/>
      <c r="Z2176" s="17"/>
      <c r="AA2176" s="51"/>
      <c r="AB2176" s="101"/>
      <c r="AC2176" t="str">
        <f t="shared" si="166"/>
        <v>NO</v>
      </c>
      <c r="AD2176" t="str">
        <f t="shared" si="167"/>
        <v/>
      </c>
      <c r="AE2176" t="str">
        <f t="shared" si="168"/>
        <v>+Cartridge</v>
      </c>
      <c r="AF2176" t="str">
        <f t="shared" si="169"/>
        <v>+Cartridge</v>
      </c>
    </row>
    <row r="2177" spans="1:32" x14ac:dyDescent="0.25">
      <c r="A2177" s="13" t="str">
        <f t="shared" si="170"/>
        <v>79351-1</v>
      </c>
      <c r="B2177" s="50">
        <v>79351</v>
      </c>
      <c r="C2177" s="51" t="s">
        <v>155</v>
      </c>
      <c r="D2177" s="50">
        <v>1</v>
      </c>
      <c r="E2177" s="55">
        <v>1</v>
      </c>
      <c r="F2177" s="53" t="s">
        <v>18</v>
      </c>
      <c r="G2177" s="53">
        <v>43511</v>
      </c>
      <c r="H2177" s="52">
        <v>1</v>
      </c>
      <c r="I2177" s="52">
        <v>12</v>
      </c>
      <c r="J2177" s="51" t="s">
        <v>20</v>
      </c>
      <c r="K2177" s="51"/>
      <c r="L2177" s="51" t="b">
        <v>0</v>
      </c>
      <c r="M2177" s="13"/>
      <c r="N2177" s="13"/>
      <c r="O2177" s="13"/>
      <c r="P2177" s="13"/>
      <c r="Q2177" s="13"/>
      <c r="R2177" s="13"/>
      <c r="S2177" s="13"/>
      <c r="T2177" s="102" t="s">
        <v>125</v>
      </c>
      <c r="U2177" s="102" t="b">
        <v>0</v>
      </c>
      <c r="V2177" s="102" t="b">
        <v>0</v>
      </c>
      <c r="W2177" s="103"/>
      <c r="X2177" s="16"/>
      <c r="Y2177" s="24"/>
      <c r="Z2177" s="17"/>
      <c r="AA2177" s="51"/>
      <c r="AB2177" s="101"/>
      <c r="AC2177" t="str">
        <f t="shared" si="166"/>
        <v>NO</v>
      </c>
      <c r="AD2177" t="str">
        <f t="shared" si="167"/>
        <v>Material</v>
      </c>
      <c r="AE2177" t="str">
        <f t="shared" si="168"/>
        <v>+Cartridge</v>
      </c>
      <c r="AF2177" t="str">
        <f t="shared" si="169"/>
        <v>Material+Cartridge</v>
      </c>
    </row>
    <row r="2178" spans="1:32" x14ac:dyDescent="0.25">
      <c r="A2178" s="13" t="str">
        <f t="shared" si="170"/>
        <v>79370-1</v>
      </c>
      <c r="B2178" s="50">
        <v>79370</v>
      </c>
      <c r="C2178" s="51" t="s">
        <v>175</v>
      </c>
      <c r="D2178" s="50">
        <v>1</v>
      </c>
      <c r="E2178" s="55">
        <v>1</v>
      </c>
      <c r="F2178" s="53" t="s">
        <v>19</v>
      </c>
      <c r="G2178" s="53">
        <v>43507</v>
      </c>
      <c r="H2178" s="52">
        <v>1</v>
      </c>
      <c r="I2178" s="52">
        <v>10</v>
      </c>
      <c r="J2178" s="51" t="s">
        <v>20</v>
      </c>
      <c r="K2178" s="51"/>
      <c r="L2178" s="51" t="b">
        <v>0</v>
      </c>
      <c r="M2178" s="13"/>
      <c r="N2178" s="13"/>
      <c r="O2178" s="13"/>
      <c r="P2178" s="13"/>
      <c r="Q2178" s="13" t="s">
        <v>125</v>
      </c>
      <c r="R2178" s="13"/>
      <c r="S2178" s="13"/>
      <c r="T2178" s="102" t="s">
        <v>125</v>
      </c>
      <c r="U2178" s="102" t="b">
        <v>0</v>
      </c>
      <c r="V2178" s="102" t="b">
        <v>0</v>
      </c>
      <c r="W2178" s="103"/>
      <c r="X2178" s="16"/>
      <c r="Y2178" s="24"/>
      <c r="Z2178" s="17"/>
      <c r="AA2178" s="51"/>
      <c r="AB2178" s="101"/>
      <c r="AC2178" t="str">
        <f t="shared" ref="AC2178:AC2204" si="171">IF(AND(OR(N2178="yes",N2178="NA"),OR(P2178="yes",P2178="NA",P2178="Done"),OR(Q2178="yes",Q2178="NA")),"OK","NO")</f>
        <v>NO</v>
      </c>
      <c r="AD2178" t="str">
        <f t="shared" ref="AD2178:AD2204" si="172">IF(OR(N2178="",N2178="NO"),"Material","")</f>
        <v>Material</v>
      </c>
      <c r="AE2178" t="str">
        <f t="shared" ref="AE2178:AE2204" si="173">IF(OR(Q2178="",Q2178="NO"),"+Cartridge","")</f>
        <v/>
      </c>
      <c r="AF2178" t="str">
        <f t="shared" ref="AF2178:AF2204" si="174">_xlfn.CONCAT(AD2178,AE2178)</f>
        <v>Material</v>
      </c>
    </row>
    <row r="2179" spans="1:32" x14ac:dyDescent="0.25">
      <c r="A2179" s="13" t="str">
        <f t="shared" si="170"/>
        <v>79372-1</v>
      </c>
      <c r="B2179" s="50">
        <v>79372</v>
      </c>
      <c r="C2179" s="51" t="s">
        <v>3489</v>
      </c>
      <c r="D2179" s="50">
        <v>1</v>
      </c>
      <c r="E2179" s="55">
        <v>1</v>
      </c>
      <c r="F2179" s="53" t="s">
        <v>18</v>
      </c>
      <c r="G2179" s="53">
        <v>43511</v>
      </c>
      <c r="H2179" s="52">
        <v>1</v>
      </c>
      <c r="I2179" s="52">
        <v>12</v>
      </c>
      <c r="J2179" s="51" t="s">
        <v>27</v>
      </c>
      <c r="K2179" s="51"/>
      <c r="L2179" s="51" t="b">
        <v>0</v>
      </c>
      <c r="M2179" s="13"/>
      <c r="N2179" s="13"/>
      <c r="O2179" s="13"/>
      <c r="P2179" s="13"/>
      <c r="Q2179" s="13"/>
      <c r="R2179" s="13"/>
      <c r="S2179" s="13"/>
      <c r="T2179" s="102" t="s">
        <v>125</v>
      </c>
      <c r="U2179" s="102" t="b">
        <v>0</v>
      </c>
      <c r="V2179" s="102" t="b">
        <v>0</v>
      </c>
      <c r="W2179" s="103"/>
      <c r="X2179" s="16"/>
      <c r="Y2179" s="24"/>
      <c r="Z2179" s="17"/>
      <c r="AA2179" s="51"/>
      <c r="AB2179" s="101"/>
      <c r="AC2179" t="str">
        <f t="shared" si="171"/>
        <v>NO</v>
      </c>
      <c r="AD2179" t="str">
        <f t="shared" si="172"/>
        <v>Material</v>
      </c>
      <c r="AE2179" t="str">
        <f t="shared" si="173"/>
        <v>+Cartridge</v>
      </c>
      <c r="AF2179" t="str">
        <f t="shared" si="174"/>
        <v>Material+Cartridge</v>
      </c>
    </row>
    <row r="2180" spans="1:32" x14ac:dyDescent="0.25">
      <c r="A2180" s="13" t="str">
        <f t="shared" si="170"/>
        <v>79372-2</v>
      </c>
      <c r="B2180" s="50">
        <v>79372</v>
      </c>
      <c r="C2180" s="51" t="s">
        <v>3489</v>
      </c>
      <c r="D2180" s="50">
        <v>2</v>
      </c>
      <c r="E2180" s="55">
        <v>1</v>
      </c>
      <c r="F2180" s="53" t="s">
        <v>18</v>
      </c>
      <c r="G2180" s="53">
        <v>43511</v>
      </c>
      <c r="H2180" s="52">
        <v>1</v>
      </c>
      <c r="I2180" s="52">
        <v>12</v>
      </c>
      <c r="J2180" s="51" t="s">
        <v>27</v>
      </c>
      <c r="K2180" s="51"/>
      <c r="L2180" s="51" t="b">
        <v>0</v>
      </c>
      <c r="M2180" s="13"/>
      <c r="N2180" s="13"/>
      <c r="O2180" s="13"/>
      <c r="P2180" s="13"/>
      <c r="Q2180" s="13"/>
      <c r="R2180" s="13"/>
      <c r="S2180" s="13"/>
      <c r="T2180" s="102" t="s">
        <v>125</v>
      </c>
      <c r="U2180" s="102" t="b">
        <v>0</v>
      </c>
      <c r="V2180" s="102" t="b">
        <v>0</v>
      </c>
      <c r="W2180" s="103"/>
      <c r="X2180" s="16"/>
      <c r="Y2180" s="24"/>
      <c r="Z2180" s="17"/>
      <c r="AA2180" s="51"/>
      <c r="AB2180" s="101"/>
      <c r="AC2180" t="str">
        <f t="shared" si="171"/>
        <v>NO</v>
      </c>
      <c r="AD2180" t="str">
        <f t="shared" si="172"/>
        <v>Material</v>
      </c>
      <c r="AE2180" t="str">
        <f t="shared" si="173"/>
        <v>+Cartridge</v>
      </c>
      <c r="AF2180" t="str">
        <f t="shared" si="174"/>
        <v>Material+Cartridge</v>
      </c>
    </row>
    <row r="2181" spans="1:32" x14ac:dyDescent="0.25">
      <c r="A2181" s="13" t="str">
        <f t="shared" si="170"/>
        <v>79372-3</v>
      </c>
      <c r="B2181" s="50">
        <v>79372</v>
      </c>
      <c r="C2181" s="51" t="s">
        <v>3489</v>
      </c>
      <c r="D2181" s="50">
        <v>3</v>
      </c>
      <c r="E2181" s="55">
        <v>1</v>
      </c>
      <c r="F2181" s="53" t="s">
        <v>18</v>
      </c>
      <c r="G2181" s="53">
        <v>43511</v>
      </c>
      <c r="H2181" s="52">
        <v>1</v>
      </c>
      <c r="I2181" s="52">
        <v>12</v>
      </c>
      <c r="J2181" s="51" t="s">
        <v>27</v>
      </c>
      <c r="K2181" s="51"/>
      <c r="L2181" s="51" t="b">
        <v>0</v>
      </c>
      <c r="M2181" s="13"/>
      <c r="N2181" s="13"/>
      <c r="O2181" s="13"/>
      <c r="P2181" s="13"/>
      <c r="Q2181" s="13"/>
      <c r="R2181" s="13"/>
      <c r="S2181" s="13"/>
      <c r="T2181" s="102" t="s">
        <v>125</v>
      </c>
      <c r="U2181" s="102" t="b">
        <v>0</v>
      </c>
      <c r="V2181" s="102" t="b">
        <v>0</v>
      </c>
      <c r="W2181" s="103"/>
      <c r="X2181" s="16"/>
      <c r="Y2181" s="24"/>
      <c r="Z2181" s="17"/>
      <c r="AA2181" s="51"/>
      <c r="AB2181" s="101"/>
      <c r="AC2181" t="str">
        <f t="shared" si="171"/>
        <v>NO</v>
      </c>
      <c r="AD2181" t="str">
        <f t="shared" si="172"/>
        <v>Material</v>
      </c>
      <c r="AE2181" t="str">
        <f t="shared" si="173"/>
        <v>+Cartridge</v>
      </c>
      <c r="AF2181" t="str">
        <f t="shared" si="174"/>
        <v>Material+Cartridge</v>
      </c>
    </row>
    <row r="2182" spans="1:32" x14ac:dyDescent="0.25">
      <c r="A2182" s="13" t="str">
        <f t="shared" si="170"/>
        <v>79372-4</v>
      </c>
      <c r="B2182" s="50">
        <v>79372</v>
      </c>
      <c r="C2182" s="51" t="s">
        <v>3489</v>
      </c>
      <c r="D2182" s="50">
        <v>4</v>
      </c>
      <c r="E2182" s="55">
        <v>1</v>
      </c>
      <c r="F2182" s="53" t="s">
        <v>18</v>
      </c>
      <c r="G2182" s="53">
        <v>43511</v>
      </c>
      <c r="H2182" s="52">
        <v>1</v>
      </c>
      <c r="I2182" s="52">
        <v>12</v>
      </c>
      <c r="J2182" s="51" t="s">
        <v>27</v>
      </c>
      <c r="K2182" s="51"/>
      <c r="L2182" s="51" t="b">
        <v>0</v>
      </c>
      <c r="M2182" s="13"/>
      <c r="N2182" s="13"/>
      <c r="O2182" s="13"/>
      <c r="P2182" s="13"/>
      <c r="Q2182" s="13"/>
      <c r="R2182" s="13"/>
      <c r="S2182" s="13"/>
      <c r="T2182" s="102" t="s">
        <v>125</v>
      </c>
      <c r="U2182" s="102" t="b">
        <v>0</v>
      </c>
      <c r="V2182" s="102" t="b">
        <v>0</v>
      </c>
      <c r="W2182" s="103"/>
      <c r="X2182" s="16"/>
      <c r="Y2182" s="24"/>
      <c r="Z2182" s="17"/>
      <c r="AA2182" s="51"/>
      <c r="AB2182" s="101"/>
      <c r="AC2182" t="str">
        <f t="shared" si="171"/>
        <v>NO</v>
      </c>
      <c r="AD2182" t="str">
        <f t="shared" si="172"/>
        <v>Material</v>
      </c>
      <c r="AE2182" t="str">
        <f t="shared" si="173"/>
        <v>+Cartridge</v>
      </c>
      <c r="AF2182" t="str">
        <f t="shared" si="174"/>
        <v>Material+Cartridge</v>
      </c>
    </row>
    <row r="2183" spans="1:32" x14ac:dyDescent="0.25">
      <c r="A2183" s="13" t="str">
        <f t="shared" si="170"/>
        <v>79373-1</v>
      </c>
      <c r="B2183" s="50">
        <v>79373</v>
      </c>
      <c r="C2183" s="51" t="s">
        <v>154</v>
      </c>
      <c r="D2183" s="50">
        <v>1</v>
      </c>
      <c r="E2183" s="55">
        <v>1</v>
      </c>
      <c r="F2183" s="53" t="s">
        <v>19</v>
      </c>
      <c r="G2183" s="53">
        <v>43517</v>
      </c>
      <c r="H2183" s="52">
        <v>1</v>
      </c>
      <c r="I2183" s="52">
        <v>15</v>
      </c>
      <c r="J2183" s="51" t="s">
        <v>20</v>
      </c>
      <c r="K2183" s="51"/>
      <c r="L2183" s="51" t="b">
        <v>0</v>
      </c>
      <c r="M2183" s="13"/>
      <c r="N2183" s="13"/>
      <c r="O2183" s="13"/>
      <c r="P2183" s="13"/>
      <c r="Q2183" s="13"/>
      <c r="R2183" s="13"/>
      <c r="S2183" s="13"/>
      <c r="T2183" s="102" t="s">
        <v>130</v>
      </c>
      <c r="U2183" s="102" t="b">
        <v>0</v>
      </c>
      <c r="V2183" s="102" t="b">
        <v>0</v>
      </c>
      <c r="W2183" s="103"/>
      <c r="X2183" s="16"/>
      <c r="Y2183" s="24"/>
      <c r="Z2183" s="17"/>
      <c r="AA2183" s="51"/>
      <c r="AB2183" s="101"/>
      <c r="AC2183" t="str">
        <f t="shared" si="171"/>
        <v>NO</v>
      </c>
      <c r="AD2183" t="str">
        <f t="shared" si="172"/>
        <v>Material</v>
      </c>
      <c r="AE2183" t="str">
        <f t="shared" si="173"/>
        <v>+Cartridge</v>
      </c>
      <c r="AF2183" t="str">
        <f t="shared" si="174"/>
        <v>Material+Cartridge</v>
      </c>
    </row>
    <row r="2184" spans="1:32" x14ac:dyDescent="0.25">
      <c r="A2184" s="13" t="str">
        <f t="shared" si="170"/>
        <v>79373-2</v>
      </c>
      <c r="B2184" s="50">
        <v>79373</v>
      </c>
      <c r="C2184" s="51" t="s">
        <v>173</v>
      </c>
      <c r="D2184" s="50">
        <v>2</v>
      </c>
      <c r="E2184" s="55">
        <v>1</v>
      </c>
      <c r="F2184" s="53" t="s">
        <v>19</v>
      </c>
      <c r="G2184" s="53">
        <v>43517</v>
      </c>
      <c r="H2184" s="52">
        <v>1</v>
      </c>
      <c r="I2184" s="52">
        <v>15</v>
      </c>
      <c r="J2184" s="51" t="s">
        <v>20</v>
      </c>
      <c r="K2184" s="51"/>
      <c r="L2184" s="51" t="b">
        <v>0</v>
      </c>
      <c r="M2184" s="13"/>
      <c r="N2184" s="13"/>
      <c r="O2184" s="13"/>
      <c r="P2184" s="13"/>
      <c r="Q2184" s="13"/>
      <c r="R2184" s="13"/>
      <c r="S2184" s="13"/>
      <c r="T2184" s="102" t="s">
        <v>130</v>
      </c>
      <c r="U2184" s="102" t="b">
        <v>0</v>
      </c>
      <c r="V2184" s="102" t="b">
        <v>0</v>
      </c>
      <c r="W2184" s="103"/>
      <c r="X2184" s="16"/>
      <c r="Y2184" s="24"/>
      <c r="Z2184" s="17"/>
      <c r="AA2184" s="51"/>
      <c r="AB2184" s="101"/>
      <c r="AC2184" t="str">
        <f t="shared" si="171"/>
        <v>NO</v>
      </c>
      <c r="AD2184" t="str">
        <f t="shared" si="172"/>
        <v>Material</v>
      </c>
      <c r="AE2184" t="str">
        <f t="shared" si="173"/>
        <v>+Cartridge</v>
      </c>
      <c r="AF2184" t="str">
        <f t="shared" si="174"/>
        <v>Material+Cartridge</v>
      </c>
    </row>
    <row r="2185" spans="1:32" x14ac:dyDescent="0.25">
      <c r="A2185" s="13" t="str">
        <f t="shared" si="170"/>
        <v>79373-3</v>
      </c>
      <c r="B2185" s="50">
        <v>79373</v>
      </c>
      <c r="C2185" s="51" t="s">
        <v>3490</v>
      </c>
      <c r="D2185" s="50">
        <v>3</v>
      </c>
      <c r="E2185" s="55">
        <v>1</v>
      </c>
      <c r="F2185" s="53" t="s">
        <v>19</v>
      </c>
      <c r="G2185" s="53">
        <v>43517</v>
      </c>
      <c r="H2185" s="52">
        <v>2</v>
      </c>
      <c r="I2185" s="52">
        <v>15</v>
      </c>
      <c r="J2185" s="51" t="s">
        <v>20</v>
      </c>
      <c r="K2185" s="51"/>
      <c r="L2185" s="51" t="b">
        <v>0</v>
      </c>
      <c r="M2185" s="13"/>
      <c r="N2185" s="13"/>
      <c r="O2185" s="13"/>
      <c r="P2185" s="13"/>
      <c r="Q2185" s="13"/>
      <c r="R2185" s="13"/>
      <c r="S2185" s="13"/>
      <c r="T2185" s="102" t="s">
        <v>130</v>
      </c>
      <c r="U2185" s="102" t="b">
        <v>0</v>
      </c>
      <c r="V2185" s="102" t="b">
        <v>0</v>
      </c>
      <c r="W2185" s="103"/>
      <c r="X2185" s="16"/>
      <c r="Y2185" s="24"/>
      <c r="Z2185" s="17"/>
      <c r="AA2185" s="51"/>
      <c r="AB2185" s="101"/>
      <c r="AC2185" t="str">
        <f t="shared" si="171"/>
        <v>NO</v>
      </c>
      <c r="AD2185" t="str">
        <f t="shared" si="172"/>
        <v>Material</v>
      </c>
      <c r="AE2185" t="str">
        <f t="shared" si="173"/>
        <v>+Cartridge</v>
      </c>
      <c r="AF2185" t="str">
        <f t="shared" si="174"/>
        <v>Material+Cartridge</v>
      </c>
    </row>
    <row r="2186" spans="1:32" x14ac:dyDescent="0.25">
      <c r="A2186" s="13" t="str">
        <f t="shared" si="170"/>
        <v>79375-1</v>
      </c>
      <c r="B2186" s="50">
        <v>79375</v>
      </c>
      <c r="C2186" s="51" t="s">
        <v>3491</v>
      </c>
      <c r="D2186" s="50">
        <v>1</v>
      </c>
      <c r="E2186" s="55">
        <v>1</v>
      </c>
      <c r="F2186" s="53" t="s">
        <v>19</v>
      </c>
      <c r="G2186" s="53">
        <v>43497</v>
      </c>
      <c r="H2186" s="52">
        <v>1</v>
      </c>
      <c r="I2186" s="52">
        <v>1</v>
      </c>
      <c r="J2186" s="51" t="s">
        <v>37</v>
      </c>
      <c r="K2186" s="51"/>
      <c r="L2186" s="51" t="b">
        <v>0</v>
      </c>
      <c r="M2186" s="13"/>
      <c r="N2186" s="13" t="s">
        <v>126</v>
      </c>
      <c r="O2186" s="13" t="s">
        <v>143</v>
      </c>
      <c r="P2186" s="13" t="s">
        <v>143</v>
      </c>
      <c r="Q2186" s="13" t="s">
        <v>143</v>
      </c>
      <c r="R2186" s="13"/>
      <c r="S2186" s="13" t="s">
        <v>126</v>
      </c>
      <c r="T2186" s="102" t="s">
        <v>125</v>
      </c>
      <c r="U2186" s="102" t="b">
        <v>1</v>
      </c>
      <c r="V2186" s="102" t="b">
        <v>0</v>
      </c>
      <c r="W2186" s="103">
        <v>43500.43509259259</v>
      </c>
      <c r="X2186" s="16">
        <v>4</v>
      </c>
      <c r="Y2186" s="24">
        <v>43500</v>
      </c>
      <c r="Z2186" s="17" t="s">
        <v>145</v>
      </c>
      <c r="AA2186" s="51"/>
      <c r="AB2186" s="101"/>
      <c r="AC2186" t="str">
        <f t="shared" si="171"/>
        <v>NO</v>
      </c>
      <c r="AD2186" t="str">
        <f t="shared" si="172"/>
        <v/>
      </c>
      <c r="AE2186" t="str">
        <f t="shared" si="173"/>
        <v/>
      </c>
      <c r="AF2186" t="str">
        <f t="shared" si="174"/>
        <v/>
      </c>
    </row>
    <row r="2187" spans="1:32" x14ac:dyDescent="0.25">
      <c r="A2187" s="13" t="str">
        <f t="shared" si="170"/>
        <v>79379-1</v>
      </c>
      <c r="B2187" s="50">
        <v>79379</v>
      </c>
      <c r="C2187" s="51" t="s">
        <v>189</v>
      </c>
      <c r="D2187" s="50">
        <v>1</v>
      </c>
      <c r="E2187" s="55">
        <v>1</v>
      </c>
      <c r="F2187" s="53" t="s">
        <v>0</v>
      </c>
      <c r="G2187" s="53">
        <v>43510</v>
      </c>
      <c r="H2187" s="52">
        <v>1</v>
      </c>
      <c r="I2187" s="52">
        <v>12</v>
      </c>
      <c r="J2187" s="51" t="s">
        <v>27</v>
      </c>
      <c r="K2187" s="51"/>
      <c r="L2187" s="51" t="b">
        <v>0</v>
      </c>
      <c r="M2187" s="13"/>
      <c r="N2187" s="13"/>
      <c r="O2187" s="13"/>
      <c r="P2187" s="13"/>
      <c r="Q2187" s="13"/>
      <c r="R2187" s="13"/>
      <c r="S2187" s="13"/>
      <c r="T2187" s="102" t="s">
        <v>125</v>
      </c>
      <c r="U2187" s="102" t="b">
        <v>0</v>
      </c>
      <c r="V2187" s="102" t="b">
        <v>0</v>
      </c>
      <c r="W2187" s="103"/>
      <c r="X2187" s="16"/>
      <c r="Y2187" s="24"/>
      <c r="Z2187" s="17"/>
      <c r="AA2187" s="51"/>
      <c r="AB2187" s="101"/>
      <c r="AC2187" t="str">
        <f t="shared" si="171"/>
        <v>NO</v>
      </c>
      <c r="AD2187" t="str">
        <f t="shared" si="172"/>
        <v>Material</v>
      </c>
      <c r="AE2187" t="str">
        <f t="shared" si="173"/>
        <v>+Cartridge</v>
      </c>
      <c r="AF2187" t="str">
        <f t="shared" si="174"/>
        <v>Material+Cartridge</v>
      </c>
    </row>
    <row r="2188" spans="1:32" x14ac:dyDescent="0.25">
      <c r="A2188" s="13" t="str">
        <f t="shared" si="170"/>
        <v>79411-1</v>
      </c>
      <c r="B2188" s="50">
        <v>79411</v>
      </c>
      <c r="C2188" s="51" t="s">
        <v>247</v>
      </c>
      <c r="D2188" s="50">
        <v>1</v>
      </c>
      <c r="E2188" s="55">
        <v>1</v>
      </c>
      <c r="F2188" s="53" t="s">
        <v>19</v>
      </c>
      <c r="G2188" s="53">
        <v>43503</v>
      </c>
      <c r="H2188" s="52">
        <v>1</v>
      </c>
      <c r="I2188" s="52">
        <v>10</v>
      </c>
      <c r="J2188" s="51" t="s">
        <v>20</v>
      </c>
      <c r="K2188" s="51"/>
      <c r="L2188" s="51" t="b">
        <v>0</v>
      </c>
      <c r="M2188" s="13"/>
      <c r="N2188" s="13"/>
      <c r="O2188" s="13"/>
      <c r="P2188" s="13"/>
      <c r="Q2188" s="13" t="s">
        <v>125</v>
      </c>
      <c r="R2188" s="13"/>
      <c r="S2188" s="13"/>
      <c r="T2188" s="102" t="s">
        <v>125</v>
      </c>
      <c r="U2188" s="102" t="b">
        <v>0</v>
      </c>
      <c r="V2188" s="102" t="b">
        <v>0</v>
      </c>
      <c r="W2188" s="103"/>
      <c r="X2188" s="16"/>
      <c r="Y2188" s="24"/>
      <c r="Z2188" s="17"/>
      <c r="AA2188" s="51"/>
      <c r="AB2188" s="101"/>
      <c r="AC2188" t="str">
        <f t="shared" si="171"/>
        <v>NO</v>
      </c>
      <c r="AD2188" t="str">
        <f t="shared" si="172"/>
        <v>Material</v>
      </c>
      <c r="AE2188" t="str">
        <f t="shared" si="173"/>
        <v/>
      </c>
      <c r="AF2188" t="str">
        <f t="shared" si="174"/>
        <v>Material</v>
      </c>
    </row>
    <row r="2189" spans="1:32" x14ac:dyDescent="0.25">
      <c r="A2189" s="13" t="str">
        <f t="shared" si="170"/>
        <v>79418-1</v>
      </c>
      <c r="B2189" s="50">
        <v>79418</v>
      </c>
      <c r="C2189" s="51" t="s">
        <v>381</v>
      </c>
      <c r="D2189" s="50">
        <v>1</v>
      </c>
      <c r="E2189" s="55">
        <v>1</v>
      </c>
      <c r="F2189" s="53" t="s">
        <v>19</v>
      </c>
      <c r="G2189" s="53">
        <v>43501</v>
      </c>
      <c r="H2189" s="52">
        <v>1</v>
      </c>
      <c r="I2189" s="52">
        <v>4</v>
      </c>
      <c r="J2189" s="51" t="s">
        <v>20</v>
      </c>
      <c r="K2189" s="51" t="s">
        <v>208</v>
      </c>
      <c r="L2189" s="51" t="b">
        <v>0</v>
      </c>
      <c r="M2189" s="13"/>
      <c r="N2189" s="13" t="s">
        <v>126</v>
      </c>
      <c r="O2189" s="13"/>
      <c r="P2189" s="13"/>
      <c r="Q2189" s="13" t="s">
        <v>125</v>
      </c>
      <c r="R2189" s="13"/>
      <c r="S2189" s="13"/>
      <c r="T2189" s="102" t="s">
        <v>126</v>
      </c>
      <c r="U2189" s="102" t="b">
        <v>0</v>
      </c>
      <c r="V2189" s="102" t="b">
        <v>0</v>
      </c>
      <c r="W2189" s="103"/>
      <c r="X2189" s="16"/>
      <c r="Y2189" s="24">
        <v>43501</v>
      </c>
      <c r="Z2189" s="17" t="s">
        <v>216</v>
      </c>
      <c r="AA2189" s="51"/>
      <c r="AB2189" s="101"/>
      <c r="AC2189" t="str">
        <f t="shared" si="171"/>
        <v>NO</v>
      </c>
      <c r="AD2189" t="str">
        <f t="shared" si="172"/>
        <v/>
      </c>
      <c r="AE2189" t="str">
        <f t="shared" si="173"/>
        <v/>
      </c>
      <c r="AF2189" t="str">
        <f t="shared" si="174"/>
        <v/>
      </c>
    </row>
    <row r="2190" spans="1:32" x14ac:dyDescent="0.25">
      <c r="A2190" s="13" t="str">
        <f t="shared" si="170"/>
        <v>79418-2</v>
      </c>
      <c r="B2190" s="50">
        <v>79418</v>
      </c>
      <c r="C2190" s="51" t="s">
        <v>381</v>
      </c>
      <c r="D2190" s="50">
        <v>2</v>
      </c>
      <c r="E2190" s="55">
        <v>1</v>
      </c>
      <c r="F2190" s="53" t="s">
        <v>19</v>
      </c>
      <c r="G2190" s="53">
        <v>43501</v>
      </c>
      <c r="H2190" s="52">
        <v>1</v>
      </c>
      <c r="I2190" s="52">
        <v>4</v>
      </c>
      <c r="J2190" s="51" t="s">
        <v>20</v>
      </c>
      <c r="K2190" s="51"/>
      <c r="L2190" s="51" t="b">
        <v>0</v>
      </c>
      <c r="M2190" s="13"/>
      <c r="N2190" s="13" t="s">
        <v>126</v>
      </c>
      <c r="O2190" s="13"/>
      <c r="P2190" s="13"/>
      <c r="Q2190" s="13" t="s">
        <v>125</v>
      </c>
      <c r="R2190" s="13"/>
      <c r="S2190" s="13"/>
      <c r="T2190" s="102" t="s">
        <v>126</v>
      </c>
      <c r="U2190" s="102" t="b">
        <v>0</v>
      </c>
      <c r="V2190" s="102" t="b">
        <v>0</v>
      </c>
      <c r="W2190" s="103"/>
      <c r="X2190" s="16"/>
      <c r="Y2190" s="24">
        <v>43501</v>
      </c>
      <c r="Z2190" s="17" t="s">
        <v>216</v>
      </c>
      <c r="AA2190" s="51"/>
      <c r="AB2190" s="101"/>
      <c r="AC2190" t="str">
        <f t="shared" si="171"/>
        <v>NO</v>
      </c>
      <c r="AD2190" t="str">
        <f t="shared" si="172"/>
        <v/>
      </c>
      <c r="AE2190" t="str">
        <f t="shared" si="173"/>
        <v/>
      </c>
      <c r="AF2190" t="str">
        <f t="shared" si="174"/>
        <v/>
      </c>
    </row>
    <row r="2191" spans="1:32" x14ac:dyDescent="0.25">
      <c r="A2191" s="13" t="str">
        <f t="shared" si="170"/>
        <v>79418-3</v>
      </c>
      <c r="B2191" s="50">
        <v>79418</v>
      </c>
      <c r="C2191" s="51" t="s">
        <v>272</v>
      </c>
      <c r="D2191" s="50">
        <v>3</v>
      </c>
      <c r="E2191" s="55">
        <v>1</v>
      </c>
      <c r="F2191" s="53" t="s">
        <v>19</v>
      </c>
      <c r="G2191" s="53">
        <v>43501</v>
      </c>
      <c r="H2191" s="52">
        <v>1</v>
      </c>
      <c r="I2191" s="52">
        <v>4</v>
      </c>
      <c r="J2191" s="51" t="s">
        <v>20</v>
      </c>
      <c r="K2191" s="51"/>
      <c r="L2191" s="51" t="b">
        <v>0</v>
      </c>
      <c r="M2191" s="13"/>
      <c r="N2191" s="13" t="s">
        <v>126</v>
      </c>
      <c r="O2191" s="13"/>
      <c r="P2191" s="13"/>
      <c r="Q2191" s="13" t="s">
        <v>125</v>
      </c>
      <c r="R2191" s="13"/>
      <c r="S2191" s="13"/>
      <c r="T2191" s="102" t="s">
        <v>126</v>
      </c>
      <c r="U2191" s="102" t="b">
        <v>0</v>
      </c>
      <c r="V2191" s="102" t="b">
        <v>0</v>
      </c>
      <c r="W2191" s="103"/>
      <c r="X2191" s="16"/>
      <c r="Y2191" s="24">
        <v>43501</v>
      </c>
      <c r="Z2191" s="17"/>
      <c r="AA2191" s="51"/>
      <c r="AB2191" s="101"/>
      <c r="AC2191" t="str">
        <f t="shared" si="171"/>
        <v>NO</v>
      </c>
      <c r="AD2191" t="str">
        <f t="shared" si="172"/>
        <v/>
      </c>
      <c r="AE2191" t="str">
        <f t="shared" si="173"/>
        <v/>
      </c>
      <c r="AF2191" t="str">
        <f t="shared" si="174"/>
        <v/>
      </c>
    </row>
    <row r="2192" spans="1:32" x14ac:dyDescent="0.25">
      <c r="A2192" s="13" t="str">
        <f t="shared" si="170"/>
        <v>79418-4</v>
      </c>
      <c r="B2192" s="50">
        <v>79418</v>
      </c>
      <c r="C2192" s="51" t="s">
        <v>272</v>
      </c>
      <c r="D2192" s="50">
        <v>4</v>
      </c>
      <c r="E2192" s="55">
        <v>1</v>
      </c>
      <c r="F2192" s="53" t="s">
        <v>19</v>
      </c>
      <c r="G2192" s="53">
        <v>43501</v>
      </c>
      <c r="H2192" s="52">
        <v>1</v>
      </c>
      <c r="I2192" s="52">
        <v>4</v>
      </c>
      <c r="J2192" s="51" t="s">
        <v>20</v>
      </c>
      <c r="K2192" s="51" t="s">
        <v>208</v>
      </c>
      <c r="L2192" s="51" t="b">
        <v>0</v>
      </c>
      <c r="M2192" s="13"/>
      <c r="N2192" s="13" t="s">
        <v>126</v>
      </c>
      <c r="O2192" s="13"/>
      <c r="P2192" s="13"/>
      <c r="Q2192" s="13" t="s">
        <v>125</v>
      </c>
      <c r="R2192" s="13"/>
      <c r="S2192" s="13"/>
      <c r="T2192" s="102" t="s">
        <v>126</v>
      </c>
      <c r="U2192" s="102" t="b">
        <v>0</v>
      </c>
      <c r="V2192" s="102" t="b">
        <v>0</v>
      </c>
      <c r="W2192" s="103"/>
      <c r="X2192" s="16"/>
      <c r="Y2192" s="24">
        <v>43501</v>
      </c>
      <c r="Z2192" s="17"/>
      <c r="AA2192" s="51"/>
      <c r="AB2192" s="101"/>
      <c r="AC2192" t="str">
        <f t="shared" si="171"/>
        <v>NO</v>
      </c>
      <c r="AD2192" t="str">
        <f t="shared" si="172"/>
        <v/>
      </c>
      <c r="AE2192" t="str">
        <f t="shared" si="173"/>
        <v/>
      </c>
      <c r="AF2192" t="str">
        <f t="shared" si="174"/>
        <v/>
      </c>
    </row>
    <row r="2193" spans="1:32" x14ac:dyDescent="0.25">
      <c r="A2193" s="13" t="str">
        <f t="shared" si="170"/>
        <v>79425-1</v>
      </c>
      <c r="B2193" s="50">
        <v>79425</v>
      </c>
      <c r="C2193" s="51" t="s">
        <v>3492</v>
      </c>
      <c r="D2193" s="50">
        <v>1</v>
      </c>
      <c r="E2193" s="55">
        <v>1</v>
      </c>
      <c r="F2193" s="53" t="s">
        <v>19</v>
      </c>
      <c r="G2193" s="53">
        <v>43514</v>
      </c>
      <c r="H2193" s="52">
        <v>1</v>
      </c>
      <c r="I2193" s="52">
        <v>12</v>
      </c>
      <c r="J2193" s="51" t="s">
        <v>27</v>
      </c>
      <c r="K2193" s="51"/>
      <c r="L2193" s="51" t="b">
        <v>0</v>
      </c>
      <c r="M2193" s="13"/>
      <c r="N2193" s="13"/>
      <c r="O2193" s="13"/>
      <c r="P2193" s="13"/>
      <c r="Q2193" s="13"/>
      <c r="R2193" s="13"/>
      <c r="S2193" s="13"/>
      <c r="T2193" s="102" t="s">
        <v>130</v>
      </c>
      <c r="U2193" s="102" t="b">
        <v>0</v>
      </c>
      <c r="V2193" s="102" t="b">
        <v>0</v>
      </c>
      <c r="W2193" s="103"/>
      <c r="X2193" s="16"/>
      <c r="Y2193" s="24"/>
      <c r="Z2193" s="17"/>
      <c r="AA2193" s="51"/>
      <c r="AB2193" s="101"/>
      <c r="AC2193" t="str">
        <f t="shared" si="171"/>
        <v>NO</v>
      </c>
      <c r="AD2193" t="str">
        <f t="shared" si="172"/>
        <v>Material</v>
      </c>
      <c r="AE2193" t="str">
        <f t="shared" si="173"/>
        <v>+Cartridge</v>
      </c>
      <c r="AF2193" t="str">
        <f t="shared" si="174"/>
        <v>Material+Cartridge</v>
      </c>
    </row>
    <row r="2194" spans="1:32" x14ac:dyDescent="0.25">
      <c r="A2194" s="13" t="str">
        <f t="shared" si="170"/>
        <v>79431-1</v>
      </c>
      <c r="B2194" s="50">
        <v>79431</v>
      </c>
      <c r="C2194" s="51" t="s">
        <v>428</v>
      </c>
      <c r="D2194" s="50">
        <v>1</v>
      </c>
      <c r="E2194" s="55">
        <v>1</v>
      </c>
      <c r="F2194" s="53" t="s">
        <v>19</v>
      </c>
      <c r="G2194" s="53">
        <v>43508</v>
      </c>
      <c r="H2194" s="52">
        <v>1</v>
      </c>
      <c r="I2194" s="52">
        <v>10</v>
      </c>
      <c r="J2194" s="51" t="s">
        <v>27</v>
      </c>
      <c r="K2194" s="51"/>
      <c r="L2194" s="51" t="b">
        <v>0</v>
      </c>
      <c r="M2194" s="13"/>
      <c r="N2194" s="13"/>
      <c r="O2194" s="13"/>
      <c r="P2194" s="13"/>
      <c r="Q2194" s="13" t="s">
        <v>125</v>
      </c>
      <c r="R2194" s="13"/>
      <c r="S2194" s="13" t="s">
        <v>126</v>
      </c>
      <c r="T2194" s="102" t="s">
        <v>125</v>
      </c>
      <c r="U2194" s="102" t="b">
        <v>0</v>
      </c>
      <c r="V2194" s="102" t="b">
        <v>0</v>
      </c>
      <c r="W2194" s="103"/>
      <c r="X2194" s="16"/>
      <c r="Y2194" s="24">
        <v>43500</v>
      </c>
      <c r="Z2194" s="17"/>
      <c r="AA2194" s="51"/>
      <c r="AB2194" s="101"/>
      <c r="AC2194" t="str">
        <f t="shared" si="171"/>
        <v>NO</v>
      </c>
      <c r="AD2194" t="str">
        <f t="shared" si="172"/>
        <v>Material</v>
      </c>
      <c r="AE2194" t="str">
        <f t="shared" si="173"/>
        <v/>
      </c>
      <c r="AF2194" t="str">
        <f t="shared" si="174"/>
        <v>Material</v>
      </c>
    </row>
    <row r="2195" spans="1:32" x14ac:dyDescent="0.25">
      <c r="A2195" s="13" t="str">
        <f t="shared" si="170"/>
        <v>79453-1</v>
      </c>
      <c r="B2195" s="50">
        <v>79453</v>
      </c>
      <c r="C2195" s="51" t="s">
        <v>392</v>
      </c>
      <c r="D2195" s="50">
        <v>1</v>
      </c>
      <c r="E2195" s="55">
        <v>1</v>
      </c>
      <c r="F2195" s="53" t="s">
        <v>18</v>
      </c>
      <c r="G2195" s="53">
        <v>43514</v>
      </c>
      <c r="H2195" s="52">
        <v>1</v>
      </c>
      <c r="I2195" s="52">
        <v>12</v>
      </c>
      <c r="J2195" s="51" t="s">
        <v>27</v>
      </c>
      <c r="K2195" s="51"/>
      <c r="L2195" s="51" t="b">
        <v>0</v>
      </c>
      <c r="M2195" s="13"/>
      <c r="N2195" s="13"/>
      <c r="O2195" s="13"/>
      <c r="P2195" s="13"/>
      <c r="Q2195" s="13"/>
      <c r="R2195" s="13"/>
      <c r="S2195" s="13"/>
      <c r="T2195" s="102" t="s">
        <v>125</v>
      </c>
      <c r="U2195" s="102" t="b">
        <v>0</v>
      </c>
      <c r="V2195" s="102" t="b">
        <v>0</v>
      </c>
      <c r="W2195" s="103"/>
      <c r="X2195" s="16"/>
      <c r="Y2195" s="24"/>
      <c r="Z2195" s="17"/>
      <c r="AA2195" s="51"/>
      <c r="AB2195" s="101"/>
      <c r="AC2195" t="str">
        <f t="shared" si="171"/>
        <v>NO</v>
      </c>
      <c r="AD2195" t="str">
        <f t="shared" si="172"/>
        <v>Material</v>
      </c>
      <c r="AE2195" t="str">
        <f t="shared" si="173"/>
        <v>+Cartridge</v>
      </c>
      <c r="AF2195" t="str">
        <f t="shared" si="174"/>
        <v>Material+Cartridge</v>
      </c>
    </row>
    <row r="2196" spans="1:32" x14ac:dyDescent="0.25">
      <c r="A2196" s="13" t="str">
        <f t="shared" si="170"/>
        <v>79483-1</v>
      </c>
      <c r="B2196" s="50">
        <v>79483</v>
      </c>
      <c r="C2196" s="51" t="s">
        <v>148</v>
      </c>
      <c r="D2196" s="50">
        <v>1</v>
      </c>
      <c r="E2196" s="55">
        <v>1</v>
      </c>
      <c r="F2196" s="53" t="s">
        <v>0</v>
      </c>
      <c r="G2196" s="53">
        <v>43510</v>
      </c>
      <c r="H2196" s="52">
        <v>1</v>
      </c>
      <c r="I2196" s="52">
        <v>12</v>
      </c>
      <c r="J2196" s="51" t="s">
        <v>27</v>
      </c>
      <c r="K2196" s="51"/>
      <c r="L2196" s="51" t="b">
        <v>0</v>
      </c>
      <c r="M2196" s="13"/>
      <c r="N2196" s="13"/>
      <c r="O2196" s="13"/>
      <c r="P2196" s="13"/>
      <c r="Q2196" s="13"/>
      <c r="R2196" s="13"/>
      <c r="S2196" s="13"/>
      <c r="T2196" s="102" t="s">
        <v>130</v>
      </c>
      <c r="U2196" s="102" t="b">
        <v>0</v>
      </c>
      <c r="V2196" s="102" t="b">
        <v>0</v>
      </c>
      <c r="W2196" s="103"/>
      <c r="X2196" s="16"/>
      <c r="Y2196" s="24"/>
      <c r="Z2196" s="17"/>
      <c r="AA2196" s="51"/>
      <c r="AB2196" s="101"/>
      <c r="AC2196" t="str">
        <f t="shared" si="171"/>
        <v>NO</v>
      </c>
      <c r="AD2196" t="str">
        <f t="shared" si="172"/>
        <v>Material</v>
      </c>
      <c r="AE2196" t="str">
        <f t="shared" si="173"/>
        <v>+Cartridge</v>
      </c>
      <c r="AF2196" t="str">
        <f t="shared" si="174"/>
        <v>Material+Cartridge</v>
      </c>
    </row>
    <row r="2197" spans="1:32" x14ac:dyDescent="0.25">
      <c r="A2197" s="13" t="str">
        <f t="shared" si="170"/>
        <v>79488-1</v>
      </c>
      <c r="B2197" s="50">
        <v>79488</v>
      </c>
      <c r="C2197" s="51" t="s">
        <v>307</v>
      </c>
      <c r="D2197" s="50">
        <v>1</v>
      </c>
      <c r="E2197" s="55">
        <v>1</v>
      </c>
      <c r="F2197" s="53" t="s">
        <v>19</v>
      </c>
      <c r="G2197" s="53">
        <v>43515</v>
      </c>
      <c r="H2197" s="52">
        <v>1</v>
      </c>
      <c r="I2197" s="52">
        <v>0</v>
      </c>
      <c r="J2197" s="51" t="s">
        <v>27</v>
      </c>
      <c r="K2197" s="51"/>
      <c r="L2197" s="51" t="b">
        <v>0</v>
      </c>
      <c r="M2197" s="13"/>
      <c r="N2197" s="13"/>
      <c r="O2197" s="13"/>
      <c r="P2197" s="13"/>
      <c r="Q2197" s="13"/>
      <c r="R2197" s="13"/>
      <c r="S2197" s="13"/>
      <c r="T2197" s="102" t="s">
        <v>130</v>
      </c>
      <c r="U2197" s="102" t="b">
        <v>0</v>
      </c>
      <c r="V2197" s="102" t="b">
        <v>0</v>
      </c>
      <c r="W2197" s="103"/>
      <c r="X2197" s="16"/>
      <c r="Y2197" s="24"/>
      <c r="Z2197" s="17"/>
      <c r="AA2197" s="51"/>
      <c r="AB2197" s="101"/>
      <c r="AC2197" t="str">
        <f t="shared" si="171"/>
        <v>NO</v>
      </c>
      <c r="AD2197" t="str">
        <f t="shared" si="172"/>
        <v>Material</v>
      </c>
      <c r="AE2197" t="str">
        <f t="shared" si="173"/>
        <v>+Cartridge</v>
      </c>
      <c r="AF2197" t="str">
        <f t="shared" si="174"/>
        <v>Material+Cartridge</v>
      </c>
    </row>
    <row r="2198" spans="1:32" x14ac:dyDescent="0.25">
      <c r="A2198" s="13" t="str">
        <f t="shared" si="170"/>
        <v>79488-2</v>
      </c>
      <c r="B2198" s="50">
        <v>79488</v>
      </c>
      <c r="C2198" s="51" t="s">
        <v>322</v>
      </c>
      <c r="D2198" s="50">
        <v>2</v>
      </c>
      <c r="E2198" s="55">
        <v>1</v>
      </c>
      <c r="F2198" s="53" t="s">
        <v>19</v>
      </c>
      <c r="G2198" s="53">
        <v>43515</v>
      </c>
      <c r="H2198" s="52">
        <v>1</v>
      </c>
      <c r="I2198" s="52">
        <v>0</v>
      </c>
      <c r="J2198" s="51" t="s">
        <v>27</v>
      </c>
      <c r="K2198" s="51"/>
      <c r="L2198" s="51" t="b">
        <v>0</v>
      </c>
      <c r="M2198" s="13"/>
      <c r="N2198" s="13"/>
      <c r="O2198" s="13"/>
      <c r="P2198" s="13"/>
      <c r="Q2198" s="13"/>
      <c r="R2198" s="13"/>
      <c r="S2198" s="13"/>
      <c r="T2198" s="102" t="s">
        <v>130</v>
      </c>
      <c r="U2198" s="102" t="b">
        <v>0</v>
      </c>
      <c r="V2198" s="102" t="b">
        <v>0</v>
      </c>
      <c r="W2198" s="103"/>
      <c r="X2198" s="16"/>
      <c r="Y2198" s="24"/>
      <c r="Z2198" s="17"/>
      <c r="AA2198" s="51"/>
      <c r="AB2198" s="101"/>
      <c r="AC2198" t="str">
        <f t="shared" si="171"/>
        <v>NO</v>
      </c>
      <c r="AD2198" t="str">
        <f t="shared" si="172"/>
        <v>Material</v>
      </c>
      <c r="AE2198" t="str">
        <f t="shared" si="173"/>
        <v>+Cartridge</v>
      </c>
      <c r="AF2198" t="str">
        <f t="shared" si="174"/>
        <v>Material+Cartridge</v>
      </c>
    </row>
    <row r="2199" spans="1:32" x14ac:dyDescent="0.25">
      <c r="A2199" s="13" t="str">
        <f t="shared" si="170"/>
        <v>79488-3</v>
      </c>
      <c r="B2199" s="50">
        <v>79488</v>
      </c>
      <c r="C2199" s="51" t="s">
        <v>322</v>
      </c>
      <c r="D2199" s="50">
        <v>3</v>
      </c>
      <c r="E2199" s="55">
        <v>1</v>
      </c>
      <c r="F2199" s="53" t="s">
        <v>19</v>
      </c>
      <c r="G2199" s="53">
        <v>43515</v>
      </c>
      <c r="H2199" s="52">
        <v>1</v>
      </c>
      <c r="I2199" s="52">
        <v>0</v>
      </c>
      <c r="J2199" s="51" t="s">
        <v>27</v>
      </c>
      <c r="K2199" s="51"/>
      <c r="L2199" s="51" t="b">
        <v>0</v>
      </c>
      <c r="M2199" s="13"/>
      <c r="N2199" s="13"/>
      <c r="O2199" s="13"/>
      <c r="P2199" s="13"/>
      <c r="Q2199" s="13"/>
      <c r="R2199" s="13"/>
      <c r="S2199" s="13"/>
      <c r="T2199" s="102" t="s">
        <v>130</v>
      </c>
      <c r="U2199" s="102" t="b">
        <v>0</v>
      </c>
      <c r="V2199" s="102" t="b">
        <v>0</v>
      </c>
      <c r="W2199" s="103"/>
      <c r="X2199" s="16"/>
      <c r="Y2199" s="24"/>
      <c r="Z2199" s="17"/>
      <c r="AA2199" s="51"/>
      <c r="AB2199" s="101"/>
      <c r="AC2199" t="str">
        <f t="shared" si="171"/>
        <v>NO</v>
      </c>
      <c r="AD2199" t="str">
        <f t="shared" si="172"/>
        <v>Material</v>
      </c>
      <c r="AE2199" t="str">
        <f t="shared" si="173"/>
        <v>+Cartridge</v>
      </c>
      <c r="AF2199" t="str">
        <f t="shared" si="174"/>
        <v>Material+Cartridge</v>
      </c>
    </row>
    <row r="2200" spans="1:32" x14ac:dyDescent="0.25">
      <c r="A2200" s="13" t="str">
        <f t="shared" si="170"/>
        <v>79488-4</v>
      </c>
      <c r="B2200" s="50">
        <v>79488</v>
      </c>
      <c r="C2200" s="51" t="s">
        <v>157</v>
      </c>
      <c r="D2200" s="50">
        <v>4</v>
      </c>
      <c r="E2200" s="55">
        <v>1</v>
      </c>
      <c r="F2200" s="53" t="s">
        <v>19</v>
      </c>
      <c r="G2200" s="53">
        <v>43515</v>
      </c>
      <c r="H2200" s="52">
        <v>1</v>
      </c>
      <c r="I2200" s="52">
        <v>0</v>
      </c>
      <c r="J2200" s="51" t="s">
        <v>27</v>
      </c>
      <c r="K2200" s="51"/>
      <c r="L2200" s="51" t="b">
        <v>0</v>
      </c>
      <c r="M2200" s="13"/>
      <c r="N2200" s="13"/>
      <c r="O2200" s="13"/>
      <c r="P2200" s="13"/>
      <c r="Q2200" s="13"/>
      <c r="R2200" s="13"/>
      <c r="S2200" s="13"/>
      <c r="T2200" s="102" t="s">
        <v>125</v>
      </c>
      <c r="U2200" s="102" t="b">
        <v>0</v>
      </c>
      <c r="V2200" s="102" t="b">
        <v>0</v>
      </c>
      <c r="W2200" s="103"/>
      <c r="X2200" s="16"/>
      <c r="Y2200" s="24"/>
      <c r="Z2200" s="17"/>
      <c r="AA2200" s="51"/>
      <c r="AB2200" s="101"/>
      <c r="AC2200" t="str">
        <f t="shared" si="171"/>
        <v>NO</v>
      </c>
      <c r="AD2200" t="str">
        <f t="shared" si="172"/>
        <v>Material</v>
      </c>
      <c r="AE2200" t="str">
        <f t="shared" si="173"/>
        <v>+Cartridge</v>
      </c>
      <c r="AF2200" t="str">
        <f t="shared" si="174"/>
        <v>Material+Cartridge</v>
      </c>
    </row>
    <row r="2201" spans="1:32" x14ac:dyDescent="0.25">
      <c r="A2201" s="13" t="str">
        <f t="shared" si="170"/>
        <v>79488-5</v>
      </c>
      <c r="B2201" s="50">
        <v>79488</v>
      </c>
      <c r="C2201" s="51" t="s">
        <v>157</v>
      </c>
      <c r="D2201" s="50">
        <v>5</v>
      </c>
      <c r="E2201" s="55">
        <v>1</v>
      </c>
      <c r="F2201" s="53" t="s">
        <v>19</v>
      </c>
      <c r="G2201" s="53">
        <v>43515</v>
      </c>
      <c r="H2201" s="52">
        <v>1</v>
      </c>
      <c r="I2201" s="52">
        <v>0</v>
      </c>
      <c r="J2201" s="51" t="s">
        <v>27</v>
      </c>
      <c r="K2201" s="51"/>
      <c r="L2201" s="51" t="b">
        <v>0</v>
      </c>
      <c r="M2201" s="13"/>
      <c r="N2201" s="13"/>
      <c r="O2201" s="13"/>
      <c r="P2201" s="13"/>
      <c r="Q2201" s="13"/>
      <c r="R2201" s="13"/>
      <c r="S2201" s="13"/>
      <c r="T2201" s="102" t="s">
        <v>125</v>
      </c>
      <c r="U2201" s="102" t="b">
        <v>0</v>
      </c>
      <c r="V2201" s="102" t="b">
        <v>0</v>
      </c>
      <c r="W2201" s="103"/>
      <c r="X2201" s="16"/>
      <c r="Y2201" s="24"/>
      <c r="Z2201" s="17"/>
      <c r="AA2201" s="51"/>
      <c r="AB2201" s="101"/>
      <c r="AC2201" t="str">
        <f t="shared" si="171"/>
        <v>NO</v>
      </c>
      <c r="AD2201" t="str">
        <f t="shared" si="172"/>
        <v>Material</v>
      </c>
      <c r="AE2201" t="str">
        <f t="shared" si="173"/>
        <v>+Cartridge</v>
      </c>
      <c r="AF2201" t="str">
        <f t="shared" si="174"/>
        <v>Material+Cartridge</v>
      </c>
    </row>
    <row r="2202" spans="1:32" x14ac:dyDescent="0.25">
      <c r="A2202" s="13" t="str">
        <f t="shared" si="170"/>
        <v>79502-1</v>
      </c>
      <c r="B2202" s="50">
        <v>79502</v>
      </c>
      <c r="C2202" s="51" t="s">
        <v>385</v>
      </c>
      <c r="D2202" s="50">
        <v>1</v>
      </c>
      <c r="E2202" s="55">
        <v>1</v>
      </c>
      <c r="F2202" s="53" t="s">
        <v>19</v>
      </c>
      <c r="G2202" s="53">
        <v>43502</v>
      </c>
      <c r="H2202" s="52">
        <v>1</v>
      </c>
      <c r="I2202" s="52">
        <v>12</v>
      </c>
      <c r="J2202" s="51" t="s">
        <v>20</v>
      </c>
      <c r="K2202" s="51"/>
      <c r="L2202" s="51" t="b">
        <v>0</v>
      </c>
      <c r="M2202" s="13"/>
      <c r="N2202" s="13" t="s">
        <v>126</v>
      </c>
      <c r="O2202" s="13"/>
      <c r="P2202" s="13"/>
      <c r="Q2202" s="13" t="s">
        <v>126</v>
      </c>
      <c r="R2202" s="13"/>
      <c r="S2202" s="13"/>
      <c r="T2202" s="102" t="s">
        <v>125</v>
      </c>
      <c r="U2202" s="102" t="b">
        <v>0</v>
      </c>
      <c r="V2202" s="102" t="b">
        <v>0</v>
      </c>
      <c r="W2202" s="103"/>
      <c r="X2202" s="16"/>
      <c r="Y2202" s="24">
        <v>43501</v>
      </c>
      <c r="Z2202" s="17"/>
      <c r="AA2202" s="51"/>
      <c r="AB2202" s="101"/>
      <c r="AC2202" t="str">
        <f t="shared" si="171"/>
        <v>NO</v>
      </c>
      <c r="AD2202" t="str">
        <f t="shared" si="172"/>
        <v/>
      </c>
      <c r="AE2202" t="str">
        <f t="shared" si="173"/>
        <v/>
      </c>
      <c r="AF2202" t="str">
        <f t="shared" si="174"/>
        <v/>
      </c>
    </row>
    <row r="2203" spans="1:32" x14ac:dyDescent="0.25">
      <c r="A2203" s="13" t="str">
        <f t="shared" si="170"/>
        <v>79502-2</v>
      </c>
      <c r="B2203" s="50">
        <v>79502</v>
      </c>
      <c r="C2203" s="51" t="s">
        <v>385</v>
      </c>
      <c r="D2203" s="50">
        <v>2</v>
      </c>
      <c r="E2203" s="55">
        <v>1</v>
      </c>
      <c r="F2203" s="53" t="s">
        <v>19</v>
      </c>
      <c r="G2203" s="53">
        <v>43502</v>
      </c>
      <c r="H2203" s="52">
        <v>1</v>
      </c>
      <c r="I2203" s="52">
        <v>12</v>
      </c>
      <c r="J2203" s="51" t="s">
        <v>20</v>
      </c>
      <c r="K2203" s="51"/>
      <c r="L2203" s="51" t="b">
        <v>0</v>
      </c>
      <c r="M2203" s="13"/>
      <c r="N2203" s="13" t="s">
        <v>126</v>
      </c>
      <c r="O2203" s="13"/>
      <c r="P2203" s="13"/>
      <c r="Q2203" s="13" t="s">
        <v>126</v>
      </c>
      <c r="R2203" s="13"/>
      <c r="S2203" s="13"/>
      <c r="T2203" s="102" t="s">
        <v>125</v>
      </c>
      <c r="U2203" s="102" t="b">
        <v>0</v>
      </c>
      <c r="V2203" s="102" t="b">
        <v>0</v>
      </c>
      <c r="W2203" s="103"/>
      <c r="X2203" s="16"/>
      <c r="Y2203" s="24">
        <v>43501</v>
      </c>
      <c r="Z2203" s="17"/>
      <c r="AA2203" s="51"/>
      <c r="AB2203" s="101"/>
      <c r="AC2203" t="str">
        <f t="shared" si="171"/>
        <v>NO</v>
      </c>
      <c r="AD2203" t="str">
        <f t="shared" si="172"/>
        <v/>
      </c>
      <c r="AE2203" t="str">
        <f t="shared" si="173"/>
        <v/>
      </c>
      <c r="AF2203" t="str">
        <f t="shared" si="174"/>
        <v/>
      </c>
    </row>
    <row r="2204" spans="1:32" x14ac:dyDescent="0.25">
      <c r="A2204" s="13" t="str">
        <f t="shared" si="170"/>
        <v>79537-1</v>
      </c>
      <c r="B2204" s="50">
        <v>79537</v>
      </c>
      <c r="C2204" s="51" t="s">
        <v>420</v>
      </c>
      <c r="D2204" s="50">
        <v>1</v>
      </c>
      <c r="E2204" s="55">
        <v>1</v>
      </c>
      <c r="F2204" s="53" t="s">
        <v>18</v>
      </c>
      <c r="G2204" s="53">
        <v>43514</v>
      </c>
      <c r="H2204" s="52">
        <v>1</v>
      </c>
      <c r="I2204" s="52">
        <v>12</v>
      </c>
      <c r="J2204" s="51" t="s">
        <v>27</v>
      </c>
      <c r="K2204" s="51"/>
      <c r="L2204" s="51" t="b">
        <v>0</v>
      </c>
      <c r="M2204" s="13"/>
      <c r="N2204" s="13"/>
      <c r="O2204" s="13"/>
      <c r="P2204" s="13"/>
      <c r="Q2204" s="13"/>
      <c r="R2204" s="13"/>
      <c r="S2204" s="13"/>
      <c r="T2204" s="102" t="s">
        <v>125</v>
      </c>
      <c r="U2204" s="102" t="b">
        <v>0</v>
      </c>
      <c r="V2204" s="102" t="b">
        <v>0</v>
      </c>
      <c r="W2204" s="103"/>
      <c r="X2204" s="16"/>
      <c r="Y2204" s="24"/>
      <c r="Z2204" s="17"/>
      <c r="AA2204" s="51"/>
      <c r="AB2204" s="101"/>
      <c r="AC2204" t="str">
        <f t="shared" si="171"/>
        <v>NO</v>
      </c>
      <c r="AD2204" t="str">
        <f t="shared" si="172"/>
        <v>Material</v>
      </c>
      <c r="AE2204" t="str">
        <f t="shared" si="173"/>
        <v>+Cartridge</v>
      </c>
      <c r="AF2204" t="str">
        <f t="shared" si="174"/>
        <v>Material+Cartridge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64310-F4BB-41EE-B33F-4EBC8537EC34}">
  <dimension ref="A1:AQ2153"/>
  <sheetViews>
    <sheetView workbookViewId="0">
      <selection activeCell="T18" sqref="T18"/>
    </sheetView>
  </sheetViews>
  <sheetFormatPr defaultRowHeight="15" x14ac:dyDescent="0.25"/>
  <sheetData>
    <row r="1" spans="1:43" x14ac:dyDescent="0.25">
      <c r="A1" s="122" t="s">
        <v>3777</v>
      </c>
      <c r="B1" s="56" t="s">
        <v>4</v>
      </c>
      <c r="C1" s="56" t="s">
        <v>5</v>
      </c>
      <c r="D1" s="56" t="s">
        <v>450</v>
      </c>
      <c r="E1" s="56" t="s">
        <v>3778</v>
      </c>
      <c r="F1" s="56" t="s">
        <v>3779</v>
      </c>
      <c r="G1" s="56" t="s">
        <v>3780</v>
      </c>
      <c r="H1" s="56" t="s">
        <v>455</v>
      </c>
      <c r="I1" s="56" t="s">
        <v>9</v>
      </c>
      <c r="J1" s="56" t="s">
        <v>3781</v>
      </c>
      <c r="K1" s="56" t="s">
        <v>3782</v>
      </c>
      <c r="L1" s="56" t="s">
        <v>3783</v>
      </c>
      <c r="M1" s="56" t="s">
        <v>452</v>
      </c>
      <c r="N1" s="56" t="s">
        <v>581</v>
      </c>
      <c r="O1" s="56" t="s">
        <v>17</v>
      </c>
      <c r="P1" s="56" t="s">
        <v>1</v>
      </c>
      <c r="Q1" s="56" t="s">
        <v>11</v>
      </c>
      <c r="R1" s="56" t="s">
        <v>451</v>
      </c>
      <c r="S1" s="56" t="s">
        <v>15</v>
      </c>
      <c r="T1" s="56" t="s">
        <v>7</v>
      </c>
      <c r="U1" s="56" t="s">
        <v>454</v>
      </c>
      <c r="V1" s="56" t="s">
        <v>3784</v>
      </c>
      <c r="W1" s="56" t="s">
        <v>3785</v>
      </c>
      <c r="X1" s="56" t="s">
        <v>3786</v>
      </c>
      <c r="Y1" s="56" t="s">
        <v>3787</v>
      </c>
      <c r="Z1" s="56" t="s">
        <v>3788</v>
      </c>
      <c r="AA1" s="56" t="s">
        <v>3789</v>
      </c>
      <c r="AB1" s="56" t="s">
        <v>3790</v>
      </c>
      <c r="AC1" s="56" t="s">
        <v>3791</v>
      </c>
      <c r="AD1" s="56" t="s">
        <v>471</v>
      </c>
      <c r="AE1" s="56" t="s">
        <v>3792</v>
      </c>
      <c r="AF1" s="56" t="s">
        <v>3793</v>
      </c>
      <c r="AG1" s="56" t="s">
        <v>3794</v>
      </c>
      <c r="AH1" s="56" t="s">
        <v>3795</v>
      </c>
      <c r="AI1" s="56" t="s">
        <v>472</v>
      </c>
      <c r="AJ1" s="56" t="s">
        <v>3796</v>
      </c>
      <c r="AK1" s="56" t="s">
        <v>3797</v>
      </c>
      <c r="AL1" s="56" t="s">
        <v>3798</v>
      </c>
      <c r="AM1" s="56" t="s">
        <v>3799</v>
      </c>
      <c r="AN1" s="56" t="s">
        <v>3800</v>
      </c>
      <c r="AO1" s="56" t="s">
        <v>3801</v>
      </c>
      <c r="AP1" s="56" t="s">
        <v>3802</v>
      </c>
      <c r="AQ1" s="122" t="s">
        <v>14</v>
      </c>
    </row>
    <row r="2" spans="1:43" x14ac:dyDescent="0.25">
      <c r="A2" t="str">
        <f>_xlfn.CONCAT(Table8[[#This Row],[Order]],"-",Table8[[#This Row],[Line]])</f>
        <v>58763-1</v>
      </c>
      <c r="B2" s="123">
        <v>58763</v>
      </c>
      <c r="C2" s="123">
        <v>1</v>
      </c>
      <c r="D2" s="123">
        <v>1</v>
      </c>
      <c r="E2" s="124" t="s">
        <v>18</v>
      </c>
      <c r="F2" s="124" t="s">
        <v>2826</v>
      </c>
      <c r="G2" s="124" t="s">
        <v>3803</v>
      </c>
      <c r="H2" s="124" t="s">
        <v>208</v>
      </c>
      <c r="I2" s="124" t="s">
        <v>20</v>
      </c>
      <c r="J2" s="124"/>
      <c r="K2" s="124"/>
      <c r="L2" s="8">
        <v>43509</v>
      </c>
      <c r="M2" s="125">
        <v>43514</v>
      </c>
      <c r="N2" s="123">
        <v>111</v>
      </c>
      <c r="O2" s="123">
        <v>111</v>
      </c>
      <c r="P2" s="6" t="s">
        <v>589</v>
      </c>
      <c r="Q2" s="124" t="s">
        <v>22</v>
      </c>
      <c r="R2" s="6" t="s">
        <v>18</v>
      </c>
      <c r="S2" s="124" t="s">
        <v>22</v>
      </c>
      <c r="T2" s="124" t="s">
        <v>3804</v>
      </c>
      <c r="U2" s="123">
        <v>15</v>
      </c>
      <c r="V2" s="17" t="b">
        <v>1</v>
      </c>
      <c r="W2" s="17" t="b">
        <v>0</v>
      </c>
      <c r="X2" s="17" t="b">
        <v>0</v>
      </c>
      <c r="Y2" s="17" t="b">
        <v>1</v>
      </c>
      <c r="Z2" t="s">
        <v>22</v>
      </c>
      <c r="AA2" t="s">
        <v>22</v>
      </c>
      <c r="AB2" t="s">
        <v>22</v>
      </c>
      <c r="AC2" t="s">
        <v>22</v>
      </c>
      <c r="AD2" t="s">
        <v>22</v>
      </c>
      <c r="AE2" t="s">
        <v>22</v>
      </c>
      <c r="AF2" t="s">
        <v>22</v>
      </c>
      <c r="AG2" t="s">
        <v>22</v>
      </c>
      <c r="AH2" t="s">
        <v>22</v>
      </c>
      <c r="AI2" t="s">
        <v>22</v>
      </c>
      <c r="AJ2" s="17" t="b">
        <v>0</v>
      </c>
      <c r="AK2" t="s">
        <v>22</v>
      </c>
      <c r="AL2" t="s">
        <v>22</v>
      </c>
      <c r="AM2" s="17" t="b">
        <v>0</v>
      </c>
      <c r="AN2" s="6"/>
      <c r="AO2" s="6"/>
      <c r="AP2" s="17" t="b">
        <v>0</v>
      </c>
      <c r="AQ2" s="6" t="b">
        <v>0</v>
      </c>
    </row>
    <row r="3" spans="1:43" x14ac:dyDescent="0.25">
      <c r="A3" t="str">
        <f>_xlfn.CONCAT(Table8[[#This Row],[Order]],"-",Table8[[#This Row],[Line]])</f>
        <v>59584-10</v>
      </c>
      <c r="B3" s="29">
        <v>59584</v>
      </c>
      <c r="C3" s="29">
        <v>10</v>
      </c>
      <c r="D3" s="29">
        <v>1</v>
      </c>
      <c r="E3" s="28" t="s">
        <v>18</v>
      </c>
      <c r="F3" s="28" t="s">
        <v>2827</v>
      </c>
      <c r="G3" s="28" t="s">
        <v>1580</v>
      </c>
      <c r="H3" s="28" t="s">
        <v>22</v>
      </c>
      <c r="I3" s="28" t="s">
        <v>20</v>
      </c>
      <c r="J3" s="28"/>
      <c r="K3" s="28"/>
      <c r="L3" s="125">
        <v>43497</v>
      </c>
      <c r="M3" s="30">
        <v>43502</v>
      </c>
      <c r="N3" s="29">
        <v>1</v>
      </c>
      <c r="O3" s="29">
        <v>7</v>
      </c>
      <c r="P3" s="6" t="s">
        <v>589</v>
      </c>
      <c r="Q3" s="28" t="s">
        <v>21</v>
      </c>
      <c r="R3" s="6" t="s">
        <v>19</v>
      </c>
      <c r="S3" s="28" t="s">
        <v>22</v>
      </c>
      <c r="T3" s="28" t="s">
        <v>1581</v>
      </c>
      <c r="U3" s="29">
        <v>1</v>
      </c>
      <c r="V3" s="17" t="b">
        <v>1</v>
      </c>
      <c r="W3" s="17" t="b">
        <v>1</v>
      </c>
      <c r="X3" s="17" t="b">
        <v>1</v>
      </c>
      <c r="Y3" s="17" t="b">
        <v>1</v>
      </c>
      <c r="Z3" t="s">
        <v>22</v>
      </c>
      <c r="AA3" t="s">
        <v>3805</v>
      </c>
      <c r="AB3" t="s">
        <v>22</v>
      </c>
      <c r="AC3" t="s">
        <v>22</v>
      </c>
      <c r="AD3" t="s">
        <v>22</v>
      </c>
      <c r="AE3" t="s">
        <v>22</v>
      </c>
      <c r="AF3" t="s">
        <v>22</v>
      </c>
      <c r="AG3" t="s">
        <v>22</v>
      </c>
      <c r="AH3" t="s">
        <v>3805</v>
      </c>
      <c r="AI3" t="s">
        <v>22</v>
      </c>
      <c r="AJ3" s="17" t="b">
        <v>1</v>
      </c>
      <c r="AK3" t="s">
        <v>22</v>
      </c>
      <c r="AL3" t="s">
        <v>22</v>
      </c>
      <c r="AM3" s="17" t="b">
        <v>0</v>
      </c>
      <c r="AN3" s="6"/>
      <c r="AO3" s="6"/>
      <c r="AP3" s="17" t="b">
        <v>0</v>
      </c>
      <c r="AQ3" s="6" t="b">
        <v>0</v>
      </c>
    </row>
    <row r="4" spans="1:43" x14ac:dyDescent="0.25">
      <c r="A4" t="str">
        <f>_xlfn.CONCAT(Table8[[#This Row],[Order]],"-",Table8[[#This Row],[Line]])</f>
        <v>59584-12</v>
      </c>
      <c r="B4" s="29">
        <v>59584</v>
      </c>
      <c r="C4" s="29">
        <v>12</v>
      </c>
      <c r="D4" s="29">
        <v>1</v>
      </c>
      <c r="E4" s="28" t="s">
        <v>18</v>
      </c>
      <c r="F4" s="28" t="s">
        <v>2828</v>
      </c>
      <c r="G4" s="28" t="s">
        <v>1582</v>
      </c>
      <c r="H4" s="28" t="s">
        <v>185</v>
      </c>
      <c r="I4" s="28" t="s">
        <v>20</v>
      </c>
      <c r="J4" s="28"/>
      <c r="K4" s="28"/>
      <c r="L4" s="125">
        <v>43497</v>
      </c>
      <c r="M4" s="30">
        <v>43502</v>
      </c>
      <c r="N4" s="29">
        <v>1</v>
      </c>
      <c r="O4" s="29">
        <v>21</v>
      </c>
      <c r="P4" s="6" t="s">
        <v>589</v>
      </c>
      <c r="Q4" s="28" t="s">
        <v>21</v>
      </c>
      <c r="R4" s="6" t="s">
        <v>19</v>
      </c>
      <c r="S4" s="28" t="s">
        <v>22</v>
      </c>
      <c r="T4" s="28" t="s">
        <v>1583</v>
      </c>
      <c r="U4" s="29">
        <v>1</v>
      </c>
      <c r="V4" s="17" t="b">
        <v>1</v>
      </c>
      <c r="W4" s="17" t="b">
        <v>1</v>
      </c>
      <c r="X4" s="17" t="b">
        <v>1</v>
      </c>
      <c r="Y4" s="17" t="b">
        <v>1</v>
      </c>
      <c r="Z4" t="s">
        <v>22</v>
      </c>
      <c r="AA4" t="s">
        <v>3805</v>
      </c>
      <c r="AB4" t="s">
        <v>22</v>
      </c>
      <c r="AC4" t="s">
        <v>22</v>
      </c>
      <c r="AD4" t="s">
        <v>22</v>
      </c>
      <c r="AE4" t="s">
        <v>22</v>
      </c>
      <c r="AF4" t="s">
        <v>22</v>
      </c>
      <c r="AG4" t="s">
        <v>22</v>
      </c>
      <c r="AH4" t="s">
        <v>3805</v>
      </c>
      <c r="AI4" t="s">
        <v>22</v>
      </c>
      <c r="AJ4" s="17" t="b">
        <v>1</v>
      </c>
      <c r="AK4" t="s">
        <v>22</v>
      </c>
      <c r="AL4" t="s">
        <v>22</v>
      </c>
      <c r="AM4" s="17" t="b">
        <v>0</v>
      </c>
      <c r="AN4" s="6"/>
      <c r="AO4" s="6"/>
      <c r="AP4" s="17" t="b">
        <v>0</v>
      </c>
      <c r="AQ4" s="6" t="b">
        <v>1</v>
      </c>
    </row>
    <row r="5" spans="1:43" x14ac:dyDescent="0.25">
      <c r="A5" t="str">
        <f>_xlfn.CONCAT(Table8[[#This Row],[Order]],"-",Table8[[#This Row],[Line]])</f>
        <v>59584-66</v>
      </c>
      <c r="B5" s="29">
        <v>59584</v>
      </c>
      <c r="C5" s="29">
        <v>66</v>
      </c>
      <c r="D5" s="29">
        <v>1</v>
      </c>
      <c r="E5" s="28" t="s">
        <v>18</v>
      </c>
      <c r="F5" s="28" t="s">
        <v>134</v>
      </c>
      <c r="G5" s="28" t="s">
        <v>1584</v>
      </c>
      <c r="H5" s="28" t="s">
        <v>22</v>
      </c>
      <c r="I5" s="28" t="s">
        <v>20</v>
      </c>
      <c r="J5" s="28"/>
      <c r="K5" s="28"/>
      <c r="L5" s="125">
        <v>43497</v>
      </c>
      <c r="M5" s="30">
        <v>43502</v>
      </c>
      <c r="N5" s="29">
        <v>1</v>
      </c>
      <c r="O5" s="29">
        <v>5</v>
      </c>
      <c r="P5" s="6" t="s">
        <v>589</v>
      </c>
      <c r="Q5" s="28" t="s">
        <v>21</v>
      </c>
      <c r="R5" s="6" t="s">
        <v>19</v>
      </c>
      <c r="S5" s="28" t="s">
        <v>22</v>
      </c>
      <c r="T5" s="28" t="s">
        <v>645</v>
      </c>
      <c r="U5" s="29">
        <v>1</v>
      </c>
      <c r="V5" s="17" t="b">
        <v>1</v>
      </c>
      <c r="W5" s="17" t="b">
        <v>1</v>
      </c>
      <c r="X5" s="17" t="b">
        <v>1</v>
      </c>
      <c r="Y5" s="17" t="b">
        <v>1</v>
      </c>
      <c r="Z5" t="s">
        <v>22</v>
      </c>
      <c r="AA5" t="s">
        <v>3805</v>
      </c>
      <c r="AB5" t="s">
        <v>22</v>
      </c>
      <c r="AC5" t="s">
        <v>22</v>
      </c>
      <c r="AD5" t="s">
        <v>22</v>
      </c>
      <c r="AE5" t="s">
        <v>22</v>
      </c>
      <c r="AF5" t="s">
        <v>22</v>
      </c>
      <c r="AG5" t="s">
        <v>22</v>
      </c>
      <c r="AH5" t="s">
        <v>3805</v>
      </c>
      <c r="AI5" t="s">
        <v>22</v>
      </c>
      <c r="AJ5" s="17" t="b">
        <v>1</v>
      </c>
      <c r="AK5" t="s">
        <v>22</v>
      </c>
      <c r="AL5" t="s">
        <v>22</v>
      </c>
      <c r="AM5" s="17" t="b">
        <v>0</v>
      </c>
      <c r="AN5" s="6"/>
      <c r="AO5" s="6"/>
      <c r="AP5" s="17" t="b">
        <v>0</v>
      </c>
      <c r="AQ5" s="6" t="b">
        <v>0</v>
      </c>
    </row>
    <row r="6" spans="1:43" x14ac:dyDescent="0.25">
      <c r="A6" t="str">
        <f>_xlfn.CONCAT(Table8[[#This Row],[Order]],"-",Table8[[#This Row],[Line]])</f>
        <v>59584-67</v>
      </c>
      <c r="B6" s="29">
        <v>59584</v>
      </c>
      <c r="C6" s="29">
        <v>67</v>
      </c>
      <c r="D6" s="29">
        <v>1</v>
      </c>
      <c r="E6" s="28" t="s">
        <v>18</v>
      </c>
      <c r="F6" s="28" t="s">
        <v>2829</v>
      </c>
      <c r="G6" s="28" t="s">
        <v>1585</v>
      </c>
      <c r="H6" s="28" t="s">
        <v>22</v>
      </c>
      <c r="I6" s="28" t="s">
        <v>20</v>
      </c>
      <c r="J6" s="28"/>
      <c r="K6" s="28"/>
      <c r="L6" s="125">
        <v>43497</v>
      </c>
      <c r="M6" s="30">
        <v>43502</v>
      </c>
      <c r="N6" s="29">
        <v>1</v>
      </c>
      <c r="O6" s="29">
        <v>22</v>
      </c>
      <c r="P6" s="6" t="s">
        <v>589</v>
      </c>
      <c r="Q6" s="28" t="s">
        <v>21</v>
      </c>
      <c r="R6" s="6" t="s">
        <v>19</v>
      </c>
      <c r="S6" s="28" t="s">
        <v>22</v>
      </c>
      <c r="T6" s="28" t="s">
        <v>1586</v>
      </c>
      <c r="U6" s="29">
        <v>1</v>
      </c>
      <c r="V6" s="17" t="b">
        <v>1</v>
      </c>
      <c r="W6" s="17" t="b">
        <v>1</v>
      </c>
      <c r="X6" s="17" t="b">
        <v>1</v>
      </c>
      <c r="Y6" s="17" t="b">
        <v>1</v>
      </c>
      <c r="Z6" t="s">
        <v>22</v>
      </c>
      <c r="AA6" t="s">
        <v>3805</v>
      </c>
      <c r="AB6" t="s">
        <v>22</v>
      </c>
      <c r="AC6" t="s">
        <v>22</v>
      </c>
      <c r="AD6" t="s">
        <v>22</v>
      </c>
      <c r="AE6" t="s">
        <v>22</v>
      </c>
      <c r="AF6" t="s">
        <v>22</v>
      </c>
      <c r="AG6" t="s">
        <v>22</v>
      </c>
      <c r="AH6" t="s">
        <v>3805</v>
      </c>
      <c r="AI6" t="s">
        <v>22</v>
      </c>
      <c r="AJ6" s="17" t="b">
        <v>1</v>
      </c>
      <c r="AK6" t="s">
        <v>22</v>
      </c>
      <c r="AL6" t="s">
        <v>22</v>
      </c>
      <c r="AM6" s="17" t="b">
        <v>0</v>
      </c>
      <c r="AN6" s="6"/>
      <c r="AO6" s="6"/>
      <c r="AP6" s="17" t="b">
        <v>0</v>
      </c>
      <c r="AQ6" s="6" t="b">
        <v>0</v>
      </c>
    </row>
    <row r="7" spans="1:43" x14ac:dyDescent="0.25">
      <c r="A7" t="str">
        <f>_xlfn.CONCAT(Table8[[#This Row],[Order]],"-",Table8[[#This Row],[Line]])</f>
        <v>63435-2</v>
      </c>
      <c r="B7" s="7">
        <v>63435</v>
      </c>
      <c r="C7" s="7">
        <v>2</v>
      </c>
      <c r="D7" s="7">
        <v>1</v>
      </c>
      <c r="E7" s="6" t="s">
        <v>18</v>
      </c>
      <c r="F7" s="6" t="s">
        <v>2830</v>
      </c>
      <c r="G7" s="6" t="s">
        <v>3806</v>
      </c>
      <c r="H7" s="6" t="s">
        <v>22</v>
      </c>
      <c r="I7" s="6" t="s">
        <v>27</v>
      </c>
      <c r="J7" s="6"/>
      <c r="K7" s="6"/>
      <c r="L7" s="8">
        <v>43514</v>
      </c>
      <c r="M7" s="8">
        <v>43517</v>
      </c>
      <c r="N7" s="7">
        <v>10</v>
      </c>
      <c r="O7" s="7">
        <v>10</v>
      </c>
      <c r="P7" s="6" t="s">
        <v>624</v>
      </c>
      <c r="Q7" s="6" t="s">
        <v>22</v>
      </c>
      <c r="R7" s="6" t="s">
        <v>18</v>
      </c>
      <c r="S7" s="6" t="s">
        <v>22</v>
      </c>
      <c r="T7" s="6" t="s">
        <v>3807</v>
      </c>
      <c r="U7" s="7">
        <v>18</v>
      </c>
      <c r="V7" s="17" t="b">
        <v>0</v>
      </c>
      <c r="W7" s="17" t="b">
        <v>0</v>
      </c>
      <c r="X7" s="17" t="b">
        <v>0</v>
      </c>
      <c r="Y7" s="17" t="b">
        <v>0</v>
      </c>
      <c r="Z7" t="s">
        <v>22</v>
      </c>
      <c r="AA7" t="s">
        <v>22</v>
      </c>
      <c r="AB7" t="s">
        <v>22</v>
      </c>
      <c r="AC7" t="s">
        <v>22</v>
      </c>
      <c r="AD7" t="s">
        <v>22</v>
      </c>
      <c r="AE7" t="s">
        <v>22</v>
      </c>
      <c r="AF7" t="s">
        <v>22</v>
      </c>
      <c r="AG7" t="s">
        <v>22</v>
      </c>
      <c r="AH7" t="s">
        <v>22</v>
      </c>
      <c r="AI7" t="s">
        <v>22</v>
      </c>
      <c r="AJ7" s="17" t="b">
        <v>0</v>
      </c>
      <c r="AK7" t="s">
        <v>22</v>
      </c>
      <c r="AL7" t="s">
        <v>22</v>
      </c>
      <c r="AM7" s="17" t="b">
        <v>0</v>
      </c>
      <c r="AN7" s="6"/>
      <c r="AO7" s="6"/>
      <c r="AP7" s="17" t="b">
        <v>0</v>
      </c>
      <c r="AQ7" s="6" t="b">
        <v>0</v>
      </c>
    </row>
    <row r="8" spans="1:43" x14ac:dyDescent="0.25">
      <c r="A8" t="str">
        <f>_xlfn.CONCAT(Table8[[#This Row],[Order]],"-",Table8[[#This Row],[Line]])</f>
        <v>63435-7</v>
      </c>
      <c r="B8" s="7">
        <v>63435</v>
      </c>
      <c r="C8" s="7">
        <v>7</v>
      </c>
      <c r="D8" s="7">
        <v>1</v>
      </c>
      <c r="E8" s="6" t="s">
        <v>18</v>
      </c>
      <c r="F8" s="6" t="s">
        <v>2830</v>
      </c>
      <c r="G8" s="6" t="s">
        <v>3808</v>
      </c>
      <c r="H8" s="6" t="s">
        <v>22</v>
      </c>
      <c r="I8" s="6" t="s">
        <v>27</v>
      </c>
      <c r="J8" s="6"/>
      <c r="K8" s="6"/>
      <c r="L8" s="8">
        <v>43514</v>
      </c>
      <c r="M8" s="8">
        <v>43517</v>
      </c>
      <c r="N8" s="7">
        <v>6</v>
      </c>
      <c r="O8" s="7">
        <v>6</v>
      </c>
      <c r="P8" s="6" t="s">
        <v>624</v>
      </c>
      <c r="Q8" s="6" t="s">
        <v>22</v>
      </c>
      <c r="R8" s="6" t="s">
        <v>18</v>
      </c>
      <c r="S8" s="6" t="s">
        <v>22</v>
      </c>
      <c r="T8" s="6" t="s">
        <v>3809</v>
      </c>
      <c r="U8" s="7">
        <v>18</v>
      </c>
      <c r="V8" s="17" t="b">
        <v>0</v>
      </c>
      <c r="W8" s="17" t="b">
        <v>0</v>
      </c>
      <c r="X8" s="17" t="b">
        <v>0</v>
      </c>
      <c r="Y8" s="17" t="b">
        <v>0</v>
      </c>
      <c r="Z8" t="s">
        <v>22</v>
      </c>
      <c r="AA8" t="s">
        <v>22</v>
      </c>
      <c r="AB8" t="s">
        <v>22</v>
      </c>
      <c r="AC8" t="s">
        <v>22</v>
      </c>
      <c r="AD8" t="s">
        <v>22</v>
      </c>
      <c r="AE8" t="s">
        <v>22</v>
      </c>
      <c r="AF8" t="s">
        <v>22</v>
      </c>
      <c r="AG8" t="s">
        <v>22</v>
      </c>
      <c r="AH8" t="s">
        <v>22</v>
      </c>
      <c r="AI8" t="s">
        <v>22</v>
      </c>
      <c r="AJ8" s="17" t="b">
        <v>0</v>
      </c>
      <c r="AK8" t="s">
        <v>22</v>
      </c>
      <c r="AL8" t="s">
        <v>22</v>
      </c>
      <c r="AM8" s="17" t="b">
        <v>0</v>
      </c>
      <c r="AN8" s="6"/>
      <c r="AO8" s="6"/>
      <c r="AP8" s="17" t="b">
        <v>0</v>
      </c>
      <c r="AQ8" s="6" t="b">
        <v>0</v>
      </c>
    </row>
    <row r="9" spans="1:43" x14ac:dyDescent="0.25">
      <c r="A9" t="str">
        <f>_xlfn.CONCAT(Table8[[#This Row],[Order]],"-",Table8[[#This Row],[Line]])</f>
        <v>64752-8</v>
      </c>
      <c r="B9" s="35">
        <v>64752</v>
      </c>
      <c r="C9" s="35">
        <v>8</v>
      </c>
      <c r="D9" s="35">
        <v>1</v>
      </c>
      <c r="E9" s="34" t="s">
        <v>18</v>
      </c>
      <c r="F9" s="34" t="s">
        <v>137</v>
      </c>
      <c r="G9" s="34" t="s">
        <v>1471</v>
      </c>
      <c r="H9" s="34" t="s">
        <v>22</v>
      </c>
      <c r="I9" s="34" t="s">
        <v>31</v>
      </c>
      <c r="J9" s="36">
        <v>43499</v>
      </c>
      <c r="K9" s="34" t="s">
        <v>3810</v>
      </c>
      <c r="L9" s="125">
        <v>43496</v>
      </c>
      <c r="M9" s="36">
        <v>43501</v>
      </c>
      <c r="N9" s="35">
        <v>12</v>
      </c>
      <c r="O9" s="35">
        <v>24</v>
      </c>
      <c r="P9" s="6" t="s">
        <v>589</v>
      </c>
      <c r="Q9" s="34" t="s">
        <v>22</v>
      </c>
      <c r="R9" s="6" t="s">
        <v>18</v>
      </c>
      <c r="S9" s="34" t="s">
        <v>22</v>
      </c>
      <c r="T9" s="34" t="s">
        <v>1472</v>
      </c>
      <c r="U9" s="35">
        <v>1</v>
      </c>
      <c r="V9" s="17" t="b">
        <v>1</v>
      </c>
      <c r="W9" s="17" t="b">
        <v>1</v>
      </c>
      <c r="X9" s="17" t="b">
        <v>1</v>
      </c>
      <c r="Y9" s="17" t="b">
        <v>1</v>
      </c>
      <c r="Z9" t="s">
        <v>22</v>
      </c>
      <c r="AA9" t="s">
        <v>22</v>
      </c>
      <c r="AB9" t="s">
        <v>22</v>
      </c>
      <c r="AC9" t="s">
        <v>22</v>
      </c>
      <c r="AD9" t="s">
        <v>22</v>
      </c>
      <c r="AE9" t="s">
        <v>22</v>
      </c>
      <c r="AF9" t="s">
        <v>22</v>
      </c>
      <c r="AG9" t="s">
        <v>22</v>
      </c>
      <c r="AH9" t="s">
        <v>22</v>
      </c>
      <c r="AI9" t="s">
        <v>22</v>
      </c>
      <c r="AJ9" s="17" t="b">
        <v>1</v>
      </c>
      <c r="AK9" t="s">
        <v>22</v>
      </c>
      <c r="AL9" t="s">
        <v>143</v>
      </c>
      <c r="AM9" s="17" t="b">
        <v>0</v>
      </c>
      <c r="AN9" s="6"/>
      <c r="AO9" s="6"/>
      <c r="AP9" s="17" t="b">
        <v>0</v>
      </c>
      <c r="AQ9" s="6" t="b">
        <v>0</v>
      </c>
    </row>
    <row r="10" spans="1:43" x14ac:dyDescent="0.25">
      <c r="A10" t="str">
        <f>_xlfn.CONCAT(Table8[[#This Row],[Order]],"-",Table8[[#This Row],[Line]])</f>
        <v>64752-9</v>
      </c>
      <c r="B10" s="7">
        <v>64752</v>
      </c>
      <c r="C10" s="7">
        <v>9</v>
      </c>
      <c r="D10" s="7">
        <v>1</v>
      </c>
      <c r="E10" s="6" t="s">
        <v>18</v>
      </c>
      <c r="F10" s="6" t="s">
        <v>347</v>
      </c>
      <c r="G10" s="6" t="s">
        <v>3811</v>
      </c>
      <c r="H10" s="6" t="s">
        <v>22</v>
      </c>
      <c r="I10" s="6" t="s">
        <v>27</v>
      </c>
      <c r="J10" s="6"/>
      <c r="K10" s="6"/>
      <c r="L10" s="8">
        <v>43508</v>
      </c>
      <c r="M10" s="8">
        <v>43511</v>
      </c>
      <c r="N10" s="7">
        <v>27</v>
      </c>
      <c r="O10" s="7">
        <v>54</v>
      </c>
      <c r="P10" s="6" t="s">
        <v>589</v>
      </c>
      <c r="Q10" s="6" t="s">
        <v>22</v>
      </c>
      <c r="R10" s="6" t="s">
        <v>18</v>
      </c>
      <c r="S10" s="6" t="s">
        <v>22</v>
      </c>
      <c r="T10" s="6" t="s">
        <v>2092</v>
      </c>
      <c r="U10" s="7">
        <v>18</v>
      </c>
      <c r="V10" s="17" t="b">
        <v>0</v>
      </c>
      <c r="W10" s="17" t="b">
        <v>0</v>
      </c>
      <c r="X10" s="17" t="b">
        <v>0</v>
      </c>
      <c r="Y10" s="17" t="b">
        <v>0</v>
      </c>
      <c r="Z10" t="s">
        <v>22</v>
      </c>
      <c r="AA10" t="s">
        <v>22</v>
      </c>
      <c r="AB10" t="s">
        <v>22</v>
      </c>
      <c r="AC10" t="s">
        <v>22</v>
      </c>
      <c r="AD10" t="s">
        <v>22</v>
      </c>
      <c r="AE10" t="s">
        <v>22</v>
      </c>
      <c r="AF10" t="s">
        <v>22</v>
      </c>
      <c r="AG10" t="s">
        <v>22</v>
      </c>
      <c r="AH10" t="s">
        <v>22</v>
      </c>
      <c r="AI10" t="s">
        <v>22</v>
      </c>
      <c r="AJ10" s="17" t="b">
        <v>0</v>
      </c>
      <c r="AK10" t="s">
        <v>22</v>
      </c>
      <c r="AL10" t="s">
        <v>22</v>
      </c>
      <c r="AM10" s="17" t="b">
        <v>0</v>
      </c>
      <c r="AN10" s="6"/>
      <c r="AO10" s="6"/>
      <c r="AP10" s="17" t="b">
        <v>0</v>
      </c>
      <c r="AQ10" s="6" t="b">
        <v>0</v>
      </c>
    </row>
    <row r="11" spans="1:43" x14ac:dyDescent="0.25">
      <c r="A11" t="str">
        <f>_xlfn.CONCAT(Table8[[#This Row],[Order]],"-",Table8[[#This Row],[Line]])</f>
        <v>64752-10</v>
      </c>
      <c r="B11" s="35">
        <v>64752</v>
      </c>
      <c r="C11" s="35">
        <v>10</v>
      </c>
      <c r="D11" s="35">
        <v>1</v>
      </c>
      <c r="E11" s="34" t="s">
        <v>18</v>
      </c>
      <c r="F11" s="34" t="s">
        <v>2831</v>
      </c>
      <c r="G11" s="34" t="s">
        <v>1473</v>
      </c>
      <c r="H11" s="34" t="s">
        <v>22</v>
      </c>
      <c r="I11" s="34" t="s">
        <v>31</v>
      </c>
      <c r="J11" s="36">
        <v>43499</v>
      </c>
      <c r="K11" s="34" t="s">
        <v>3812</v>
      </c>
      <c r="L11" s="125">
        <v>43496</v>
      </c>
      <c r="M11" s="36">
        <v>43501</v>
      </c>
      <c r="N11" s="35">
        <v>9</v>
      </c>
      <c r="O11" s="35">
        <v>27</v>
      </c>
      <c r="P11" s="6" t="s">
        <v>589</v>
      </c>
      <c r="Q11" s="34" t="s">
        <v>22</v>
      </c>
      <c r="R11" s="6" t="s">
        <v>18</v>
      </c>
      <c r="S11" s="34" t="s">
        <v>22</v>
      </c>
      <c r="T11" s="34" t="s">
        <v>1474</v>
      </c>
      <c r="U11" s="35">
        <v>1</v>
      </c>
      <c r="V11" s="17" t="b">
        <v>1</v>
      </c>
      <c r="W11" s="17" t="b">
        <v>1</v>
      </c>
      <c r="X11" s="17" t="b">
        <v>1</v>
      </c>
      <c r="Y11" s="17" t="b">
        <v>1</v>
      </c>
      <c r="Z11" t="s">
        <v>3805</v>
      </c>
      <c r="AA11" t="s">
        <v>22</v>
      </c>
      <c r="AB11" t="s">
        <v>22</v>
      </c>
      <c r="AC11" t="s">
        <v>22</v>
      </c>
      <c r="AD11" t="s">
        <v>22</v>
      </c>
      <c r="AE11" t="s">
        <v>22</v>
      </c>
      <c r="AF11" t="s">
        <v>3805</v>
      </c>
      <c r="AG11" t="s">
        <v>3805</v>
      </c>
      <c r="AH11" t="s">
        <v>22</v>
      </c>
      <c r="AI11" t="s">
        <v>22</v>
      </c>
      <c r="AJ11" s="17" t="b">
        <v>1</v>
      </c>
      <c r="AK11" t="s">
        <v>22</v>
      </c>
      <c r="AL11" t="s">
        <v>143</v>
      </c>
      <c r="AM11" s="17" t="b">
        <v>1</v>
      </c>
      <c r="AN11" s="126">
        <v>43499.485847766198</v>
      </c>
      <c r="AO11" s="6"/>
      <c r="AP11" s="17" t="b">
        <v>1</v>
      </c>
      <c r="AQ11" s="6" t="b">
        <v>0</v>
      </c>
    </row>
    <row r="12" spans="1:43" x14ac:dyDescent="0.25">
      <c r="A12" t="str">
        <f>_xlfn.CONCAT(Table8[[#This Row],[Order]],"-",Table8[[#This Row],[Line]])</f>
        <v>64752-11</v>
      </c>
      <c r="B12" s="35">
        <v>64752</v>
      </c>
      <c r="C12" s="35">
        <v>11</v>
      </c>
      <c r="D12" s="35">
        <v>1</v>
      </c>
      <c r="E12" s="34" t="s">
        <v>18</v>
      </c>
      <c r="F12" s="34" t="s">
        <v>2833</v>
      </c>
      <c r="G12" s="34" t="s">
        <v>1475</v>
      </c>
      <c r="H12" s="34" t="s">
        <v>22</v>
      </c>
      <c r="I12" s="34" t="s">
        <v>31</v>
      </c>
      <c r="J12" s="36">
        <v>43499</v>
      </c>
      <c r="K12" s="34" t="s">
        <v>3813</v>
      </c>
      <c r="L12" s="125">
        <v>43496</v>
      </c>
      <c r="M12" s="36">
        <v>43501</v>
      </c>
      <c r="N12" s="35">
        <v>5</v>
      </c>
      <c r="O12" s="35">
        <v>15</v>
      </c>
      <c r="P12" s="6" t="s">
        <v>589</v>
      </c>
      <c r="Q12" s="34" t="s">
        <v>22</v>
      </c>
      <c r="R12" s="6" t="s">
        <v>18</v>
      </c>
      <c r="S12" s="34" t="s">
        <v>22</v>
      </c>
      <c r="T12" s="34" t="s">
        <v>1476</v>
      </c>
      <c r="U12" s="35">
        <v>1</v>
      </c>
      <c r="V12" s="17" t="b">
        <v>1</v>
      </c>
      <c r="W12" s="17" t="b">
        <v>1</v>
      </c>
      <c r="X12" s="17" t="b">
        <v>1</v>
      </c>
      <c r="Y12" s="17" t="b">
        <v>1</v>
      </c>
      <c r="Z12" t="s">
        <v>3805</v>
      </c>
      <c r="AA12" t="s">
        <v>22</v>
      </c>
      <c r="AB12" t="s">
        <v>22</v>
      </c>
      <c r="AC12" t="s">
        <v>22</v>
      </c>
      <c r="AD12" t="s">
        <v>22</v>
      </c>
      <c r="AE12" t="s">
        <v>22</v>
      </c>
      <c r="AF12" t="s">
        <v>3805</v>
      </c>
      <c r="AG12" t="s">
        <v>3805</v>
      </c>
      <c r="AH12" t="s">
        <v>22</v>
      </c>
      <c r="AI12" t="s">
        <v>22</v>
      </c>
      <c r="AJ12" s="17" t="b">
        <v>1</v>
      </c>
      <c r="AK12" t="s">
        <v>22</v>
      </c>
      <c r="AL12" t="s">
        <v>143</v>
      </c>
      <c r="AM12" s="17" t="b">
        <v>1</v>
      </c>
      <c r="AN12" s="126">
        <v>43499.485833680599</v>
      </c>
      <c r="AO12" s="6"/>
      <c r="AP12" s="17" t="b">
        <v>1</v>
      </c>
      <c r="AQ12" s="6" t="b">
        <v>0</v>
      </c>
    </row>
    <row r="13" spans="1:43" x14ac:dyDescent="0.25">
      <c r="A13" t="str">
        <f>_xlfn.CONCAT(Table8[[#This Row],[Order]],"-",Table8[[#This Row],[Line]])</f>
        <v>64752-12</v>
      </c>
      <c r="B13" s="35">
        <v>64752</v>
      </c>
      <c r="C13" s="35">
        <v>12</v>
      </c>
      <c r="D13" s="35">
        <v>1</v>
      </c>
      <c r="E13" s="34" t="s">
        <v>18</v>
      </c>
      <c r="F13" s="34" t="s">
        <v>2834</v>
      </c>
      <c r="G13" s="34" t="s">
        <v>1477</v>
      </c>
      <c r="H13" s="34" t="s">
        <v>22</v>
      </c>
      <c r="I13" s="34" t="s">
        <v>31</v>
      </c>
      <c r="J13" s="36">
        <v>43499</v>
      </c>
      <c r="K13" s="34" t="s">
        <v>3814</v>
      </c>
      <c r="L13" s="125">
        <v>43496</v>
      </c>
      <c r="M13" s="36">
        <v>43501</v>
      </c>
      <c r="N13" s="35">
        <v>1</v>
      </c>
      <c r="O13" s="35">
        <v>4</v>
      </c>
      <c r="P13" s="6" t="s">
        <v>589</v>
      </c>
      <c r="Q13" s="34" t="s">
        <v>22</v>
      </c>
      <c r="R13" s="6" t="s">
        <v>18</v>
      </c>
      <c r="S13" s="34" t="s">
        <v>22</v>
      </c>
      <c r="T13" s="34" t="s">
        <v>1478</v>
      </c>
      <c r="U13" s="35">
        <v>1</v>
      </c>
      <c r="V13" s="17" t="b">
        <v>1</v>
      </c>
      <c r="W13" s="17" t="b">
        <v>1</v>
      </c>
      <c r="X13" s="17" t="b">
        <v>1</v>
      </c>
      <c r="Y13" s="17" t="b">
        <v>1</v>
      </c>
      <c r="Z13" t="s">
        <v>3805</v>
      </c>
      <c r="AA13" t="s">
        <v>22</v>
      </c>
      <c r="AB13" t="s">
        <v>22</v>
      </c>
      <c r="AC13" t="s">
        <v>22</v>
      </c>
      <c r="AD13" t="s">
        <v>22</v>
      </c>
      <c r="AE13" t="s">
        <v>22</v>
      </c>
      <c r="AF13" t="s">
        <v>3805</v>
      </c>
      <c r="AG13" t="s">
        <v>3805</v>
      </c>
      <c r="AH13" t="s">
        <v>22</v>
      </c>
      <c r="AI13" t="s">
        <v>22</v>
      </c>
      <c r="AJ13" s="17" t="b">
        <v>1</v>
      </c>
      <c r="AK13" t="s">
        <v>22</v>
      </c>
      <c r="AL13" t="s">
        <v>143</v>
      </c>
      <c r="AM13" s="17" t="b">
        <v>1</v>
      </c>
      <c r="AN13" s="126">
        <v>43499.485805358803</v>
      </c>
      <c r="AO13" s="6"/>
      <c r="AP13" s="17" t="b">
        <v>1</v>
      </c>
      <c r="AQ13" s="6" t="b">
        <v>0</v>
      </c>
    </row>
    <row r="14" spans="1:43" x14ac:dyDescent="0.25">
      <c r="A14" t="str">
        <f>_xlfn.CONCAT(Table8[[#This Row],[Order]],"-",Table8[[#This Row],[Line]])</f>
        <v>64752-13</v>
      </c>
      <c r="B14" s="35">
        <v>64752</v>
      </c>
      <c r="C14" s="35">
        <v>13</v>
      </c>
      <c r="D14" s="35">
        <v>1</v>
      </c>
      <c r="E14" s="34" t="s">
        <v>18</v>
      </c>
      <c r="F14" s="34" t="s">
        <v>345</v>
      </c>
      <c r="G14" s="34" t="s">
        <v>1479</v>
      </c>
      <c r="H14" s="34" t="s">
        <v>22</v>
      </c>
      <c r="I14" s="34" t="s">
        <v>31</v>
      </c>
      <c r="J14" s="36">
        <v>43499</v>
      </c>
      <c r="K14" s="34" t="s">
        <v>3815</v>
      </c>
      <c r="L14" s="125">
        <v>43496</v>
      </c>
      <c r="M14" s="36">
        <v>43501</v>
      </c>
      <c r="N14" s="35">
        <v>1</v>
      </c>
      <c r="O14" s="35">
        <v>5</v>
      </c>
      <c r="P14" s="6" t="s">
        <v>589</v>
      </c>
      <c r="Q14" s="34" t="s">
        <v>22</v>
      </c>
      <c r="R14" s="6" t="s">
        <v>18</v>
      </c>
      <c r="S14" s="34" t="s">
        <v>22</v>
      </c>
      <c r="T14" s="34" t="s">
        <v>1480</v>
      </c>
      <c r="U14" s="35">
        <v>1</v>
      </c>
      <c r="V14" s="17" t="b">
        <v>1</v>
      </c>
      <c r="W14" s="17" t="b">
        <v>1</v>
      </c>
      <c r="X14" s="17" t="b">
        <v>1</v>
      </c>
      <c r="Y14" s="17" t="b">
        <v>1</v>
      </c>
      <c r="Z14" t="s">
        <v>3805</v>
      </c>
      <c r="AA14" t="s">
        <v>22</v>
      </c>
      <c r="AB14" t="s">
        <v>22</v>
      </c>
      <c r="AC14" t="s">
        <v>22</v>
      </c>
      <c r="AD14" t="s">
        <v>22</v>
      </c>
      <c r="AE14" t="s">
        <v>22</v>
      </c>
      <c r="AF14" t="s">
        <v>3805</v>
      </c>
      <c r="AG14" t="s">
        <v>3805</v>
      </c>
      <c r="AH14" t="s">
        <v>22</v>
      </c>
      <c r="AI14" t="s">
        <v>22</v>
      </c>
      <c r="AJ14" s="17" t="b">
        <v>1</v>
      </c>
      <c r="AK14" t="s">
        <v>22</v>
      </c>
      <c r="AL14" t="s">
        <v>143</v>
      </c>
      <c r="AM14" s="17" t="b">
        <v>1</v>
      </c>
      <c r="AN14" s="126">
        <v>43499.4857491898</v>
      </c>
      <c r="AO14" s="6"/>
      <c r="AP14" s="17" t="b">
        <v>1</v>
      </c>
      <c r="AQ14" s="6" t="b">
        <v>0</v>
      </c>
    </row>
    <row r="15" spans="1:43" x14ac:dyDescent="0.25">
      <c r="A15" t="str">
        <f>_xlfn.CONCAT(Table8[[#This Row],[Order]],"-",Table8[[#This Row],[Line]])</f>
        <v>64752-14</v>
      </c>
      <c r="B15" s="123">
        <v>64752</v>
      </c>
      <c r="C15" s="123">
        <v>14</v>
      </c>
      <c r="D15" s="123">
        <v>1</v>
      </c>
      <c r="E15" s="124" t="s">
        <v>18</v>
      </c>
      <c r="F15" s="124" t="s">
        <v>330</v>
      </c>
      <c r="G15" s="124" t="s">
        <v>1481</v>
      </c>
      <c r="H15" s="124" t="s">
        <v>208</v>
      </c>
      <c r="I15" s="124" t="s">
        <v>31</v>
      </c>
      <c r="J15" s="125">
        <v>43499</v>
      </c>
      <c r="K15" s="124" t="s">
        <v>3816</v>
      </c>
      <c r="L15" s="125">
        <v>43496</v>
      </c>
      <c r="M15" s="125">
        <v>43501</v>
      </c>
      <c r="N15" s="123">
        <v>116</v>
      </c>
      <c r="O15" s="123">
        <v>116</v>
      </c>
      <c r="P15" s="6" t="s">
        <v>589</v>
      </c>
      <c r="Q15" s="124" t="s">
        <v>22</v>
      </c>
      <c r="R15" s="6" t="s">
        <v>18</v>
      </c>
      <c r="S15" s="124" t="s">
        <v>22</v>
      </c>
      <c r="T15" s="124" t="s">
        <v>1482</v>
      </c>
      <c r="U15" s="123">
        <v>1</v>
      </c>
      <c r="V15" s="17" t="b">
        <v>1</v>
      </c>
      <c r="W15" s="17" t="b">
        <v>1</v>
      </c>
      <c r="X15" s="17" t="b">
        <v>1</v>
      </c>
      <c r="Y15" s="17" t="b">
        <v>1</v>
      </c>
      <c r="Z15" t="s">
        <v>3805</v>
      </c>
      <c r="AA15" t="s">
        <v>22</v>
      </c>
      <c r="AB15" t="s">
        <v>22</v>
      </c>
      <c r="AC15" t="s">
        <v>22</v>
      </c>
      <c r="AD15" t="s">
        <v>22</v>
      </c>
      <c r="AE15" t="s">
        <v>22</v>
      </c>
      <c r="AF15" t="s">
        <v>3805</v>
      </c>
      <c r="AG15" t="s">
        <v>3805</v>
      </c>
      <c r="AH15" t="s">
        <v>22</v>
      </c>
      <c r="AI15" t="s">
        <v>22</v>
      </c>
      <c r="AJ15" s="17" t="b">
        <v>1</v>
      </c>
      <c r="AK15" t="s">
        <v>22</v>
      </c>
      <c r="AL15" t="s">
        <v>143</v>
      </c>
      <c r="AM15" s="17" t="b">
        <v>0</v>
      </c>
      <c r="AN15" s="6"/>
      <c r="AO15" s="6"/>
      <c r="AP15" s="17" t="b">
        <v>0</v>
      </c>
      <c r="AQ15" s="6" t="b">
        <v>0</v>
      </c>
    </row>
    <row r="16" spans="1:43" x14ac:dyDescent="0.25">
      <c r="A16" t="str">
        <f>_xlfn.CONCAT(Table8[[#This Row],[Order]],"-",Table8[[#This Row],[Line]])</f>
        <v>64752-15</v>
      </c>
      <c r="B16" s="35">
        <v>64752</v>
      </c>
      <c r="C16" s="35">
        <v>15</v>
      </c>
      <c r="D16" s="35">
        <v>1</v>
      </c>
      <c r="E16" s="34" t="s">
        <v>18</v>
      </c>
      <c r="F16" s="34" t="s">
        <v>135</v>
      </c>
      <c r="G16" s="34" t="s">
        <v>1483</v>
      </c>
      <c r="H16" s="34" t="s">
        <v>168</v>
      </c>
      <c r="I16" s="34" t="s">
        <v>31</v>
      </c>
      <c r="J16" s="36">
        <v>43499</v>
      </c>
      <c r="K16" s="34" t="s">
        <v>3817</v>
      </c>
      <c r="L16" s="125">
        <v>43496</v>
      </c>
      <c r="M16" s="36">
        <v>43501</v>
      </c>
      <c r="N16" s="35">
        <v>32</v>
      </c>
      <c r="O16" s="35">
        <v>32</v>
      </c>
      <c r="P16" s="6" t="s">
        <v>589</v>
      </c>
      <c r="Q16" s="34" t="s">
        <v>22</v>
      </c>
      <c r="R16" s="6" t="s">
        <v>18</v>
      </c>
      <c r="S16" s="34" t="s">
        <v>22</v>
      </c>
      <c r="T16" s="34" t="s">
        <v>1484</v>
      </c>
      <c r="U16" s="35">
        <v>1</v>
      </c>
      <c r="V16" s="17" t="b">
        <v>1</v>
      </c>
      <c r="W16" s="17" t="b">
        <v>1</v>
      </c>
      <c r="X16" s="17" t="b">
        <v>1</v>
      </c>
      <c r="Y16" s="17" t="b">
        <v>1</v>
      </c>
      <c r="Z16" t="s">
        <v>3805</v>
      </c>
      <c r="AA16" t="s">
        <v>22</v>
      </c>
      <c r="AB16" t="s">
        <v>22</v>
      </c>
      <c r="AC16" t="s">
        <v>22</v>
      </c>
      <c r="AD16" t="s">
        <v>22</v>
      </c>
      <c r="AE16" t="s">
        <v>22</v>
      </c>
      <c r="AF16" t="s">
        <v>3805</v>
      </c>
      <c r="AG16" t="s">
        <v>3805</v>
      </c>
      <c r="AH16" t="s">
        <v>22</v>
      </c>
      <c r="AI16" t="s">
        <v>22</v>
      </c>
      <c r="AJ16" s="17" t="b">
        <v>1</v>
      </c>
      <c r="AK16" t="s">
        <v>22</v>
      </c>
      <c r="AL16" t="s">
        <v>143</v>
      </c>
      <c r="AM16" s="17" t="b">
        <v>1</v>
      </c>
      <c r="AN16" s="126">
        <v>43499.485735300899</v>
      </c>
      <c r="AO16" s="6"/>
      <c r="AP16" s="17" t="b">
        <v>1</v>
      </c>
      <c r="AQ16" s="6" t="b">
        <v>1</v>
      </c>
    </row>
    <row r="17" spans="1:43" x14ac:dyDescent="0.25">
      <c r="A17" t="str">
        <f>_xlfn.CONCAT(Table8[[#This Row],[Order]],"-",Table8[[#This Row],[Line]])</f>
        <v>64752-16</v>
      </c>
      <c r="B17" s="35">
        <v>64752</v>
      </c>
      <c r="C17" s="35">
        <v>16</v>
      </c>
      <c r="D17" s="35">
        <v>1</v>
      </c>
      <c r="E17" s="34" t="s">
        <v>18</v>
      </c>
      <c r="F17" s="34" t="s">
        <v>384</v>
      </c>
      <c r="G17" s="34" t="s">
        <v>1485</v>
      </c>
      <c r="H17" s="34" t="s">
        <v>22</v>
      </c>
      <c r="I17" s="34" t="s">
        <v>31</v>
      </c>
      <c r="J17" s="36">
        <v>43499</v>
      </c>
      <c r="K17" s="34" t="s">
        <v>3818</v>
      </c>
      <c r="L17" s="125">
        <v>43496</v>
      </c>
      <c r="M17" s="36">
        <v>43501</v>
      </c>
      <c r="N17" s="35">
        <v>1</v>
      </c>
      <c r="O17" s="35">
        <v>1</v>
      </c>
      <c r="P17" s="6" t="s">
        <v>589</v>
      </c>
      <c r="Q17" s="34" t="s">
        <v>22</v>
      </c>
      <c r="R17" s="6" t="s">
        <v>18</v>
      </c>
      <c r="S17" s="34" t="s">
        <v>22</v>
      </c>
      <c r="T17" s="34" t="s">
        <v>1486</v>
      </c>
      <c r="U17" s="35">
        <v>1</v>
      </c>
      <c r="V17" s="17" t="b">
        <v>1</v>
      </c>
      <c r="W17" s="17" t="b">
        <v>1</v>
      </c>
      <c r="X17" s="17" t="b">
        <v>1</v>
      </c>
      <c r="Y17" s="17" t="b">
        <v>1</v>
      </c>
      <c r="Z17" t="s">
        <v>3805</v>
      </c>
      <c r="AA17" t="s">
        <v>22</v>
      </c>
      <c r="AB17" t="s">
        <v>22</v>
      </c>
      <c r="AC17" t="s">
        <v>22</v>
      </c>
      <c r="AD17" t="s">
        <v>22</v>
      </c>
      <c r="AE17" t="s">
        <v>22</v>
      </c>
      <c r="AF17" t="s">
        <v>3805</v>
      </c>
      <c r="AG17" t="s">
        <v>3805</v>
      </c>
      <c r="AH17" t="s">
        <v>22</v>
      </c>
      <c r="AI17" t="s">
        <v>22</v>
      </c>
      <c r="AJ17" s="17" t="b">
        <v>1</v>
      </c>
      <c r="AK17" t="s">
        <v>22</v>
      </c>
      <c r="AL17" t="s">
        <v>143</v>
      </c>
      <c r="AM17" s="17" t="b">
        <v>1</v>
      </c>
      <c r="AN17" s="126">
        <v>43499.485909872703</v>
      </c>
      <c r="AO17" s="6"/>
      <c r="AP17" s="17" t="b">
        <v>1</v>
      </c>
      <c r="AQ17" s="6" t="b">
        <v>0</v>
      </c>
    </row>
    <row r="18" spans="1:43" x14ac:dyDescent="0.25">
      <c r="A18" t="str">
        <f>_xlfn.CONCAT(Table8[[#This Row],[Order]],"-",Table8[[#This Row],[Line]])</f>
        <v>64752-17</v>
      </c>
      <c r="B18" s="35">
        <v>64752</v>
      </c>
      <c r="C18" s="35">
        <v>17</v>
      </c>
      <c r="D18" s="35">
        <v>1</v>
      </c>
      <c r="E18" s="34" t="s">
        <v>18</v>
      </c>
      <c r="F18" s="34" t="s">
        <v>2835</v>
      </c>
      <c r="G18" s="34" t="s">
        <v>1487</v>
      </c>
      <c r="H18" s="34" t="s">
        <v>22</v>
      </c>
      <c r="I18" s="34" t="s">
        <v>31</v>
      </c>
      <c r="J18" s="36">
        <v>43499</v>
      </c>
      <c r="K18" s="34" t="s">
        <v>3819</v>
      </c>
      <c r="L18" s="125">
        <v>43496</v>
      </c>
      <c r="M18" s="36">
        <v>43501</v>
      </c>
      <c r="N18" s="35">
        <v>1</v>
      </c>
      <c r="O18" s="35">
        <v>2</v>
      </c>
      <c r="P18" s="6" t="s">
        <v>589</v>
      </c>
      <c r="Q18" s="34" t="s">
        <v>22</v>
      </c>
      <c r="R18" s="6" t="s">
        <v>18</v>
      </c>
      <c r="S18" s="34" t="s">
        <v>22</v>
      </c>
      <c r="T18" s="34" t="s">
        <v>1488</v>
      </c>
      <c r="U18" s="35">
        <v>1</v>
      </c>
      <c r="V18" s="17" t="b">
        <v>1</v>
      </c>
      <c r="W18" s="17" t="b">
        <v>1</v>
      </c>
      <c r="X18" s="17" t="b">
        <v>1</v>
      </c>
      <c r="Y18" s="17" t="b">
        <v>1</v>
      </c>
      <c r="Z18" t="s">
        <v>3805</v>
      </c>
      <c r="AA18" t="s">
        <v>22</v>
      </c>
      <c r="AB18" t="s">
        <v>22</v>
      </c>
      <c r="AC18" t="s">
        <v>22</v>
      </c>
      <c r="AD18" t="s">
        <v>22</v>
      </c>
      <c r="AE18" t="s">
        <v>22</v>
      </c>
      <c r="AF18" t="s">
        <v>3805</v>
      </c>
      <c r="AG18" t="s">
        <v>3805</v>
      </c>
      <c r="AH18" t="s">
        <v>22</v>
      </c>
      <c r="AI18" t="s">
        <v>22</v>
      </c>
      <c r="AJ18" s="17" t="b">
        <v>1</v>
      </c>
      <c r="AK18" t="s">
        <v>22</v>
      </c>
      <c r="AL18" t="s">
        <v>143</v>
      </c>
      <c r="AM18" s="17" t="b">
        <v>1</v>
      </c>
      <c r="AN18" s="126">
        <v>43499.485895983802</v>
      </c>
      <c r="AO18" s="6"/>
      <c r="AP18" s="17" t="b">
        <v>1</v>
      </c>
      <c r="AQ18" s="6" t="b">
        <v>0</v>
      </c>
    </row>
    <row r="19" spans="1:43" x14ac:dyDescent="0.25">
      <c r="A19" t="str">
        <f>_xlfn.CONCAT(Table8[[#This Row],[Order]],"-",Table8[[#This Row],[Line]])</f>
        <v>64752-18</v>
      </c>
      <c r="B19" s="35">
        <v>64752</v>
      </c>
      <c r="C19" s="35">
        <v>18</v>
      </c>
      <c r="D19" s="35">
        <v>1</v>
      </c>
      <c r="E19" s="34" t="s">
        <v>18</v>
      </c>
      <c r="F19" s="34" t="s">
        <v>137</v>
      </c>
      <c r="G19" s="34" t="s">
        <v>1489</v>
      </c>
      <c r="H19" s="34" t="s">
        <v>22</v>
      </c>
      <c r="I19" s="34" t="s">
        <v>31</v>
      </c>
      <c r="J19" s="36">
        <v>43499</v>
      </c>
      <c r="K19" s="34" t="s">
        <v>3820</v>
      </c>
      <c r="L19" s="125">
        <v>43496</v>
      </c>
      <c r="M19" s="36">
        <v>43501</v>
      </c>
      <c r="N19" s="35">
        <v>1</v>
      </c>
      <c r="O19" s="35">
        <v>2</v>
      </c>
      <c r="P19" s="6" t="s">
        <v>589</v>
      </c>
      <c r="Q19" s="34" t="s">
        <v>22</v>
      </c>
      <c r="R19" s="6" t="s">
        <v>18</v>
      </c>
      <c r="S19" s="34" t="s">
        <v>22</v>
      </c>
      <c r="T19" s="34" t="s">
        <v>1490</v>
      </c>
      <c r="U19" s="35">
        <v>1</v>
      </c>
      <c r="V19" s="17" t="b">
        <v>1</v>
      </c>
      <c r="W19" s="17" t="b">
        <v>1</v>
      </c>
      <c r="X19" s="17" t="b">
        <v>1</v>
      </c>
      <c r="Y19" s="17" t="b">
        <v>1</v>
      </c>
      <c r="Z19" t="s">
        <v>3805</v>
      </c>
      <c r="AA19" t="s">
        <v>22</v>
      </c>
      <c r="AB19" t="s">
        <v>22</v>
      </c>
      <c r="AC19" t="s">
        <v>22</v>
      </c>
      <c r="AD19" t="s">
        <v>22</v>
      </c>
      <c r="AE19" t="s">
        <v>22</v>
      </c>
      <c r="AF19" t="s">
        <v>3805</v>
      </c>
      <c r="AG19" t="s">
        <v>3805</v>
      </c>
      <c r="AH19" t="s">
        <v>22</v>
      </c>
      <c r="AI19" t="s">
        <v>22</v>
      </c>
      <c r="AJ19" s="17" t="b">
        <v>1</v>
      </c>
      <c r="AK19" t="s">
        <v>22</v>
      </c>
      <c r="AL19" t="s">
        <v>143</v>
      </c>
      <c r="AM19" s="17" t="b">
        <v>1</v>
      </c>
      <c r="AN19" s="126">
        <v>43499.4861431713</v>
      </c>
      <c r="AO19" s="6"/>
      <c r="AP19" s="17" t="b">
        <v>1</v>
      </c>
      <c r="AQ19" s="6" t="b">
        <v>0</v>
      </c>
    </row>
    <row r="20" spans="1:43" x14ac:dyDescent="0.25">
      <c r="A20" t="str">
        <f>_xlfn.CONCAT(Table8[[#This Row],[Order]],"-",Table8[[#This Row],[Line]])</f>
        <v>64752-19</v>
      </c>
      <c r="B20" s="35">
        <v>64752</v>
      </c>
      <c r="C20" s="35">
        <v>19</v>
      </c>
      <c r="D20" s="35">
        <v>1</v>
      </c>
      <c r="E20" s="34" t="s">
        <v>18</v>
      </c>
      <c r="F20" s="34" t="s">
        <v>2836</v>
      </c>
      <c r="G20" s="34" t="s">
        <v>1491</v>
      </c>
      <c r="H20" s="34" t="s">
        <v>22</v>
      </c>
      <c r="I20" s="34" t="s">
        <v>31</v>
      </c>
      <c r="J20" s="36">
        <v>43499</v>
      </c>
      <c r="K20" s="34" t="s">
        <v>3821</v>
      </c>
      <c r="L20" s="125">
        <v>43496</v>
      </c>
      <c r="M20" s="36">
        <v>43501</v>
      </c>
      <c r="N20" s="35">
        <v>2</v>
      </c>
      <c r="O20" s="35">
        <v>4</v>
      </c>
      <c r="P20" s="6" t="s">
        <v>589</v>
      </c>
      <c r="Q20" s="34" t="s">
        <v>22</v>
      </c>
      <c r="R20" s="6" t="s">
        <v>18</v>
      </c>
      <c r="S20" s="34" t="s">
        <v>22</v>
      </c>
      <c r="T20" s="34" t="s">
        <v>1492</v>
      </c>
      <c r="U20" s="35">
        <v>1</v>
      </c>
      <c r="V20" s="17" t="b">
        <v>1</v>
      </c>
      <c r="W20" s="17" t="b">
        <v>1</v>
      </c>
      <c r="X20" s="17" t="b">
        <v>1</v>
      </c>
      <c r="Y20" s="17" t="b">
        <v>1</v>
      </c>
      <c r="Z20" t="s">
        <v>3805</v>
      </c>
      <c r="AA20" t="s">
        <v>22</v>
      </c>
      <c r="AB20" t="s">
        <v>22</v>
      </c>
      <c r="AC20" t="s">
        <v>22</v>
      </c>
      <c r="AD20" t="s">
        <v>22</v>
      </c>
      <c r="AE20" t="s">
        <v>22</v>
      </c>
      <c r="AF20" t="s">
        <v>3805</v>
      </c>
      <c r="AG20" t="s">
        <v>3805</v>
      </c>
      <c r="AH20" t="s">
        <v>22</v>
      </c>
      <c r="AI20" t="s">
        <v>22</v>
      </c>
      <c r="AJ20" s="17" t="b">
        <v>1</v>
      </c>
      <c r="AK20" t="s">
        <v>22</v>
      </c>
      <c r="AL20" t="s">
        <v>143</v>
      </c>
      <c r="AM20" s="17" t="b">
        <v>1</v>
      </c>
      <c r="AN20" s="126">
        <v>43499.485876122701</v>
      </c>
      <c r="AO20" s="6"/>
      <c r="AP20" s="17" t="b">
        <v>1</v>
      </c>
      <c r="AQ20" s="6" t="b">
        <v>0</v>
      </c>
    </row>
    <row r="21" spans="1:43" x14ac:dyDescent="0.25">
      <c r="A21" t="str">
        <f>_xlfn.CONCAT(Table8[[#This Row],[Order]],"-",Table8[[#This Row],[Line]])</f>
        <v>64752-20</v>
      </c>
      <c r="B21" s="35">
        <v>64752</v>
      </c>
      <c r="C21" s="35">
        <v>20</v>
      </c>
      <c r="D21" s="35">
        <v>1</v>
      </c>
      <c r="E21" s="34" t="s">
        <v>18</v>
      </c>
      <c r="F21" s="34" t="s">
        <v>347</v>
      </c>
      <c r="G21" s="34" t="s">
        <v>1493</v>
      </c>
      <c r="H21" s="34" t="s">
        <v>22</v>
      </c>
      <c r="I21" s="34" t="s">
        <v>31</v>
      </c>
      <c r="J21" s="36">
        <v>43499</v>
      </c>
      <c r="K21" s="34" t="s">
        <v>3822</v>
      </c>
      <c r="L21" s="125">
        <v>43496</v>
      </c>
      <c r="M21" s="36">
        <v>43501</v>
      </c>
      <c r="N21" s="35">
        <v>9</v>
      </c>
      <c r="O21" s="35">
        <v>18</v>
      </c>
      <c r="P21" s="6" t="s">
        <v>589</v>
      </c>
      <c r="Q21" s="34" t="s">
        <v>22</v>
      </c>
      <c r="R21" s="6" t="s">
        <v>18</v>
      </c>
      <c r="S21" s="34" t="s">
        <v>22</v>
      </c>
      <c r="T21" s="34" t="s">
        <v>1494</v>
      </c>
      <c r="U21" s="35">
        <v>1</v>
      </c>
      <c r="V21" s="17" t="b">
        <v>1</v>
      </c>
      <c r="W21" s="17" t="b">
        <v>1</v>
      </c>
      <c r="X21" s="17" t="b">
        <v>1</v>
      </c>
      <c r="Y21" s="17" t="b">
        <v>1</v>
      </c>
      <c r="Z21" t="s">
        <v>22</v>
      </c>
      <c r="AA21" t="s">
        <v>22</v>
      </c>
      <c r="AB21" t="s">
        <v>22</v>
      </c>
      <c r="AC21" t="s">
        <v>22</v>
      </c>
      <c r="AD21" t="s">
        <v>22</v>
      </c>
      <c r="AE21" t="s">
        <v>22</v>
      </c>
      <c r="AF21" t="s">
        <v>22</v>
      </c>
      <c r="AG21" t="s">
        <v>22</v>
      </c>
      <c r="AH21" t="s">
        <v>22</v>
      </c>
      <c r="AI21" t="s">
        <v>22</v>
      </c>
      <c r="AJ21" s="17" t="b">
        <v>1</v>
      </c>
      <c r="AK21" t="s">
        <v>22</v>
      </c>
      <c r="AL21" t="s">
        <v>143</v>
      </c>
      <c r="AM21" s="17" t="b">
        <v>1</v>
      </c>
      <c r="AN21" s="126">
        <v>43499.485861886598</v>
      </c>
      <c r="AO21" s="6"/>
      <c r="AP21" s="17" t="b">
        <v>1</v>
      </c>
      <c r="AQ21" s="6" t="b">
        <v>0</v>
      </c>
    </row>
    <row r="22" spans="1:43" x14ac:dyDescent="0.25">
      <c r="A22" t="str">
        <f>_xlfn.CONCAT(Table8[[#This Row],[Order]],"-",Table8[[#This Row],[Line]])</f>
        <v>64752-22</v>
      </c>
      <c r="B22" s="35">
        <v>64752</v>
      </c>
      <c r="C22" s="35">
        <v>22</v>
      </c>
      <c r="D22" s="35">
        <v>1</v>
      </c>
      <c r="E22" s="34" t="s">
        <v>18</v>
      </c>
      <c r="F22" s="34" t="s">
        <v>2837</v>
      </c>
      <c r="G22" s="34" t="s">
        <v>1495</v>
      </c>
      <c r="H22" s="34" t="s">
        <v>141</v>
      </c>
      <c r="I22" s="34" t="s">
        <v>31</v>
      </c>
      <c r="J22" s="36">
        <v>43500</v>
      </c>
      <c r="K22" s="34" t="s">
        <v>3823</v>
      </c>
      <c r="L22" s="125">
        <v>43494</v>
      </c>
      <c r="M22" s="36">
        <v>43501</v>
      </c>
      <c r="N22" s="35">
        <v>1</v>
      </c>
      <c r="O22" s="35">
        <v>1</v>
      </c>
      <c r="P22" s="6" t="s">
        <v>589</v>
      </c>
      <c r="Q22" s="34" t="s">
        <v>22</v>
      </c>
      <c r="R22" s="6" t="s">
        <v>18</v>
      </c>
      <c r="S22" s="34" t="s">
        <v>22</v>
      </c>
      <c r="T22" s="34" t="s">
        <v>1496</v>
      </c>
      <c r="U22" s="35">
        <v>1</v>
      </c>
      <c r="V22" s="17" t="b">
        <v>1</v>
      </c>
      <c r="W22" s="17" t="b">
        <v>1</v>
      </c>
      <c r="X22" s="17" t="b">
        <v>1</v>
      </c>
      <c r="Y22" s="17" t="b">
        <v>1</v>
      </c>
      <c r="Z22" t="s">
        <v>22</v>
      </c>
      <c r="AA22" t="s">
        <v>3805</v>
      </c>
      <c r="AB22" t="s">
        <v>22</v>
      </c>
      <c r="AC22" t="s">
        <v>22</v>
      </c>
      <c r="AD22" t="s">
        <v>22</v>
      </c>
      <c r="AE22" t="s">
        <v>22</v>
      </c>
      <c r="AF22" t="s">
        <v>22</v>
      </c>
      <c r="AG22" t="s">
        <v>22</v>
      </c>
      <c r="AH22" t="s">
        <v>22</v>
      </c>
      <c r="AI22" t="s">
        <v>22</v>
      </c>
      <c r="AJ22" s="17" t="b">
        <v>1</v>
      </c>
      <c r="AK22" t="s">
        <v>22</v>
      </c>
      <c r="AL22" t="s">
        <v>143</v>
      </c>
      <c r="AM22" s="17" t="b">
        <v>1</v>
      </c>
      <c r="AN22" s="126">
        <v>43499.4857212153</v>
      </c>
      <c r="AO22" s="6"/>
      <c r="AP22" s="17" t="b">
        <v>1</v>
      </c>
      <c r="AQ22" s="6" t="b">
        <v>1</v>
      </c>
    </row>
    <row r="23" spans="1:43" x14ac:dyDescent="0.25">
      <c r="A23" t="str">
        <f>_xlfn.CONCAT(Table8[[#This Row],[Order]],"-",Table8[[#This Row],[Line]])</f>
        <v>64752-23</v>
      </c>
      <c r="B23" s="123">
        <v>64752</v>
      </c>
      <c r="C23" s="123">
        <v>23</v>
      </c>
      <c r="D23" s="123">
        <v>1</v>
      </c>
      <c r="E23" s="124" t="s">
        <v>18</v>
      </c>
      <c r="F23" s="124" t="s">
        <v>2838</v>
      </c>
      <c r="G23" s="124" t="s">
        <v>1497</v>
      </c>
      <c r="H23" s="124" t="s">
        <v>208</v>
      </c>
      <c r="I23" s="124" t="s">
        <v>31</v>
      </c>
      <c r="J23" s="125">
        <v>43500</v>
      </c>
      <c r="K23" s="124" t="s">
        <v>3824</v>
      </c>
      <c r="L23" s="125">
        <v>43494</v>
      </c>
      <c r="M23" s="125">
        <v>43501</v>
      </c>
      <c r="N23" s="123">
        <v>8</v>
      </c>
      <c r="O23" s="123">
        <v>16</v>
      </c>
      <c r="P23" s="6" t="s">
        <v>589</v>
      </c>
      <c r="Q23" s="124" t="s">
        <v>22</v>
      </c>
      <c r="R23" s="6" t="s">
        <v>18</v>
      </c>
      <c r="S23" s="124" t="s">
        <v>22</v>
      </c>
      <c r="T23" s="124" t="s">
        <v>1498</v>
      </c>
      <c r="U23" s="123">
        <v>1</v>
      </c>
      <c r="V23" s="17" t="b">
        <v>1</v>
      </c>
      <c r="W23" s="17" t="b">
        <v>1</v>
      </c>
      <c r="X23" s="17" t="b">
        <v>1</v>
      </c>
      <c r="Y23" s="17" t="b">
        <v>1</v>
      </c>
      <c r="Z23" t="s">
        <v>22</v>
      </c>
      <c r="AA23" t="s">
        <v>3805</v>
      </c>
      <c r="AB23" t="s">
        <v>22</v>
      </c>
      <c r="AC23" t="s">
        <v>22</v>
      </c>
      <c r="AD23" t="s">
        <v>22</v>
      </c>
      <c r="AE23" t="s">
        <v>22</v>
      </c>
      <c r="AF23" t="s">
        <v>22</v>
      </c>
      <c r="AG23" t="s">
        <v>22</v>
      </c>
      <c r="AH23" t="s">
        <v>22</v>
      </c>
      <c r="AI23" t="s">
        <v>22</v>
      </c>
      <c r="AJ23" s="17" t="b">
        <v>1</v>
      </c>
      <c r="AK23" t="s">
        <v>22</v>
      </c>
      <c r="AL23" t="s">
        <v>143</v>
      </c>
      <c r="AM23" s="17" t="b">
        <v>1</v>
      </c>
      <c r="AN23" s="126">
        <v>43499.485706747699</v>
      </c>
      <c r="AO23" s="6"/>
      <c r="AP23" s="17" t="b">
        <v>1</v>
      </c>
      <c r="AQ23" s="6" t="b">
        <v>0</v>
      </c>
    </row>
    <row r="24" spans="1:43" x14ac:dyDescent="0.25">
      <c r="A24" t="str">
        <f>_xlfn.CONCAT(Table8[[#This Row],[Order]],"-",Table8[[#This Row],[Line]])</f>
        <v>64752-24</v>
      </c>
      <c r="B24" s="35">
        <v>64752</v>
      </c>
      <c r="C24" s="35">
        <v>24</v>
      </c>
      <c r="D24" s="35">
        <v>1</v>
      </c>
      <c r="E24" s="34" t="s">
        <v>18</v>
      </c>
      <c r="F24" s="34" t="s">
        <v>2839</v>
      </c>
      <c r="G24" s="34" t="s">
        <v>1499</v>
      </c>
      <c r="H24" s="34" t="s">
        <v>22</v>
      </c>
      <c r="I24" s="34" t="s">
        <v>31</v>
      </c>
      <c r="J24" s="36">
        <v>43500</v>
      </c>
      <c r="K24" s="34" t="s">
        <v>3825</v>
      </c>
      <c r="L24" s="125">
        <v>43494</v>
      </c>
      <c r="M24" s="36">
        <v>43501</v>
      </c>
      <c r="N24" s="35">
        <v>1</v>
      </c>
      <c r="O24" s="35">
        <v>4</v>
      </c>
      <c r="P24" s="6" t="s">
        <v>589</v>
      </c>
      <c r="Q24" s="34" t="s">
        <v>22</v>
      </c>
      <c r="R24" s="6" t="s">
        <v>18</v>
      </c>
      <c r="S24" s="34" t="s">
        <v>22</v>
      </c>
      <c r="T24" s="34" t="s">
        <v>1500</v>
      </c>
      <c r="U24" s="35">
        <v>1</v>
      </c>
      <c r="V24" s="17" t="b">
        <v>1</v>
      </c>
      <c r="W24" s="17" t="b">
        <v>1</v>
      </c>
      <c r="X24" s="17" t="b">
        <v>1</v>
      </c>
      <c r="Y24" s="17" t="b">
        <v>1</v>
      </c>
      <c r="Z24" t="s">
        <v>22</v>
      </c>
      <c r="AA24" t="s">
        <v>3805</v>
      </c>
      <c r="AB24" t="s">
        <v>22</v>
      </c>
      <c r="AC24" t="s">
        <v>22</v>
      </c>
      <c r="AD24" t="s">
        <v>22</v>
      </c>
      <c r="AE24" t="s">
        <v>22</v>
      </c>
      <c r="AF24" t="s">
        <v>22</v>
      </c>
      <c r="AG24" t="s">
        <v>22</v>
      </c>
      <c r="AH24" t="s">
        <v>22</v>
      </c>
      <c r="AI24" t="s">
        <v>22</v>
      </c>
      <c r="AJ24" s="17" t="b">
        <v>1</v>
      </c>
      <c r="AK24" t="s">
        <v>22</v>
      </c>
      <c r="AL24" t="s">
        <v>143</v>
      </c>
      <c r="AM24" s="17" t="b">
        <v>1</v>
      </c>
      <c r="AN24" s="126">
        <v>43499.485692326401</v>
      </c>
      <c r="AO24" s="6"/>
      <c r="AP24" s="17" t="b">
        <v>1</v>
      </c>
      <c r="AQ24" s="6" t="b">
        <v>0</v>
      </c>
    </row>
    <row r="25" spans="1:43" x14ac:dyDescent="0.25">
      <c r="A25" t="str">
        <f>_xlfn.CONCAT(Table8[[#This Row],[Order]],"-",Table8[[#This Row],[Line]])</f>
        <v>64752-25</v>
      </c>
      <c r="B25" s="7">
        <v>64752</v>
      </c>
      <c r="C25" s="7">
        <v>25</v>
      </c>
      <c r="D25" s="7">
        <v>1</v>
      </c>
      <c r="E25" s="6" t="s">
        <v>18</v>
      </c>
      <c r="F25" s="6" t="s">
        <v>175</v>
      </c>
      <c r="G25" s="6" t="s">
        <v>3826</v>
      </c>
      <c r="H25" s="6" t="s">
        <v>22</v>
      </c>
      <c r="I25" s="6" t="s">
        <v>27</v>
      </c>
      <c r="J25" s="6"/>
      <c r="K25" s="6"/>
      <c r="L25" s="8">
        <v>43514</v>
      </c>
      <c r="M25" s="8">
        <v>43517</v>
      </c>
      <c r="N25" s="7">
        <v>40</v>
      </c>
      <c r="O25" s="7">
        <v>40</v>
      </c>
      <c r="P25" s="6" t="s">
        <v>589</v>
      </c>
      <c r="Q25" s="6" t="s">
        <v>22</v>
      </c>
      <c r="R25" s="6" t="s">
        <v>18</v>
      </c>
      <c r="S25" s="6" t="s">
        <v>22</v>
      </c>
      <c r="T25" s="6" t="s">
        <v>2524</v>
      </c>
      <c r="U25" s="7">
        <v>10</v>
      </c>
      <c r="V25" s="17" t="b">
        <v>0</v>
      </c>
      <c r="W25" s="17" t="b">
        <v>0</v>
      </c>
      <c r="X25" s="17" t="b">
        <v>0</v>
      </c>
      <c r="Y25" s="17" t="b">
        <v>0</v>
      </c>
      <c r="Z25" t="s">
        <v>22</v>
      </c>
      <c r="AA25" t="s">
        <v>22</v>
      </c>
      <c r="AB25" t="s">
        <v>22</v>
      </c>
      <c r="AC25" t="s">
        <v>22</v>
      </c>
      <c r="AD25" t="s">
        <v>22</v>
      </c>
      <c r="AE25" t="s">
        <v>22</v>
      </c>
      <c r="AF25" t="s">
        <v>22</v>
      </c>
      <c r="AG25" t="s">
        <v>22</v>
      </c>
      <c r="AH25" t="s">
        <v>22</v>
      </c>
      <c r="AI25" t="s">
        <v>22</v>
      </c>
      <c r="AJ25" s="17" t="b">
        <v>0</v>
      </c>
      <c r="AK25" t="s">
        <v>22</v>
      </c>
      <c r="AL25" t="s">
        <v>22</v>
      </c>
      <c r="AM25" s="17" t="b">
        <v>0</v>
      </c>
      <c r="AN25" s="6"/>
      <c r="AO25" s="6"/>
      <c r="AP25" s="17" t="b">
        <v>0</v>
      </c>
      <c r="AQ25" s="6" t="b">
        <v>0</v>
      </c>
    </row>
    <row r="26" spans="1:43" x14ac:dyDescent="0.25">
      <c r="A26" t="str">
        <f>_xlfn.CONCAT(Table8[[#This Row],[Order]],"-",Table8[[#This Row],[Line]])</f>
        <v>64752-26</v>
      </c>
      <c r="B26" s="7">
        <v>64752</v>
      </c>
      <c r="C26" s="7">
        <v>26</v>
      </c>
      <c r="D26" s="7">
        <v>1</v>
      </c>
      <c r="E26" s="6" t="s">
        <v>18</v>
      </c>
      <c r="F26" s="6" t="s">
        <v>281</v>
      </c>
      <c r="G26" s="6" t="s">
        <v>3827</v>
      </c>
      <c r="H26" s="6" t="s">
        <v>22</v>
      </c>
      <c r="I26" s="6" t="s">
        <v>27</v>
      </c>
      <c r="J26" s="6"/>
      <c r="K26" s="6"/>
      <c r="L26" s="8">
        <v>43514</v>
      </c>
      <c r="M26" s="8">
        <v>43517</v>
      </c>
      <c r="N26" s="7">
        <v>95</v>
      </c>
      <c r="O26" s="7">
        <v>95</v>
      </c>
      <c r="P26" s="6" t="s">
        <v>589</v>
      </c>
      <c r="Q26" s="6" t="s">
        <v>22</v>
      </c>
      <c r="R26" s="6" t="s">
        <v>18</v>
      </c>
      <c r="S26" s="6" t="s">
        <v>22</v>
      </c>
      <c r="T26" s="6" t="s">
        <v>3828</v>
      </c>
      <c r="U26" s="7">
        <v>10</v>
      </c>
      <c r="V26" s="17" t="b">
        <v>0</v>
      </c>
      <c r="W26" s="17" t="b">
        <v>0</v>
      </c>
      <c r="X26" s="17" t="b">
        <v>0</v>
      </c>
      <c r="Y26" s="17" t="b">
        <v>0</v>
      </c>
      <c r="Z26" t="s">
        <v>22</v>
      </c>
      <c r="AA26" t="s">
        <v>22</v>
      </c>
      <c r="AB26" t="s">
        <v>22</v>
      </c>
      <c r="AC26" t="s">
        <v>22</v>
      </c>
      <c r="AD26" t="s">
        <v>22</v>
      </c>
      <c r="AE26" t="s">
        <v>22</v>
      </c>
      <c r="AF26" t="s">
        <v>22</v>
      </c>
      <c r="AG26" t="s">
        <v>22</v>
      </c>
      <c r="AH26" t="s">
        <v>22</v>
      </c>
      <c r="AI26" t="s">
        <v>22</v>
      </c>
      <c r="AJ26" s="17" t="b">
        <v>0</v>
      </c>
      <c r="AK26" t="s">
        <v>22</v>
      </c>
      <c r="AL26" t="s">
        <v>22</v>
      </c>
      <c r="AM26" s="17" t="b">
        <v>0</v>
      </c>
      <c r="AN26" s="6"/>
      <c r="AO26" s="6"/>
      <c r="AP26" s="17" t="b">
        <v>0</v>
      </c>
      <c r="AQ26" s="6" t="b">
        <v>0</v>
      </c>
    </row>
    <row r="27" spans="1:43" x14ac:dyDescent="0.25">
      <c r="A27" t="str">
        <f>_xlfn.CONCAT(Table8[[#This Row],[Order]],"-",Table8[[#This Row],[Line]])</f>
        <v>64752-30</v>
      </c>
      <c r="B27" s="35">
        <v>64752</v>
      </c>
      <c r="C27" s="35">
        <v>30</v>
      </c>
      <c r="D27" s="35">
        <v>1</v>
      </c>
      <c r="E27" s="34" t="s">
        <v>18</v>
      </c>
      <c r="F27" s="34" t="s">
        <v>2840</v>
      </c>
      <c r="G27" s="34" t="s">
        <v>1501</v>
      </c>
      <c r="H27" s="34" t="s">
        <v>22</v>
      </c>
      <c r="I27" s="34" t="s">
        <v>31</v>
      </c>
      <c r="J27" s="36">
        <v>43499</v>
      </c>
      <c r="K27" s="34" t="s">
        <v>3829</v>
      </c>
      <c r="L27" s="125">
        <v>43494</v>
      </c>
      <c r="M27" s="36">
        <v>43501</v>
      </c>
      <c r="N27" s="35">
        <v>26</v>
      </c>
      <c r="O27" s="35">
        <v>26</v>
      </c>
      <c r="P27" s="6" t="s">
        <v>589</v>
      </c>
      <c r="Q27" s="34" t="s">
        <v>22</v>
      </c>
      <c r="R27" s="6" t="s">
        <v>18</v>
      </c>
      <c r="S27" s="34" t="s">
        <v>22</v>
      </c>
      <c r="T27" s="34" t="s">
        <v>1502</v>
      </c>
      <c r="U27" s="35">
        <v>1</v>
      </c>
      <c r="V27" s="17" t="b">
        <v>1</v>
      </c>
      <c r="W27" s="17" t="b">
        <v>1</v>
      </c>
      <c r="X27" s="17" t="b">
        <v>1</v>
      </c>
      <c r="Y27" s="17" t="b">
        <v>1</v>
      </c>
      <c r="Z27" t="s">
        <v>22</v>
      </c>
      <c r="AA27" t="s">
        <v>3805</v>
      </c>
      <c r="AB27" t="s">
        <v>22</v>
      </c>
      <c r="AC27" t="s">
        <v>22</v>
      </c>
      <c r="AD27" t="s">
        <v>22</v>
      </c>
      <c r="AE27" t="s">
        <v>22</v>
      </c>
      <c r="AF27" t="s">
        <v>22</v>
      </c>
      <c r="AG27" t="s">
        <v>22</v>
      </c>
      <c r="AH27" t="s">
        <v>22</v>
      </c>
      <c r="AI27" t="s">
        <v>22</v>
      </c>
      <c r="AJ27" s="17" t="b">
        <v>1</v>
      </c>
      <c r="AK27" t="s">
        <v>22</v>
      </c>
      <c r="AL27" t="s">
        <v>143</v>
      </c>
      <c r="AM27" s="17" t="b">
        <v>1</v>
      </c>
      <c r="AN27" s="126">
        <v>43499.485938773098</v>
      </c>
      <c r="AO27" s="6"/>
      <c r="AP27" s="17" t="b">
        <v>1</v>
      </c>
      <c r="AQ27" s="6" t="b">
        <v>0</v>
      </c>
    </row>
    <row r="28" spans="1:43" x14ac:dyDescent="0.25">
      <c r="A28" t="str">
        <f>_xlfn.CONCAT(Table8[[#This Row],[Order]],"-",Table8[[#This Row],[Line]])</f>
        <v>64752-31</v>
      </c>
      <c r="B28" s="35">
        <v>64752</v>
      </c>
      <c r="C28" s="35">
        <v>31</v>
      </c>
      <c r="D28" s="35">
        <v>1</v>
      </c>
      <c r="E28" s="34" t="s">
        <v>18</v>
      </c>
      <c r="F28" s="34" t="s">
        <v>330</v>
      </c>
      <c r="G28" s="34" t="s">
        <v>1503</v>
      </c>
      <c r="H28" s="34" t="s">
        <v>22</v>
      </c>
      <c r="I28" s="34" t="s">
        <v>31</v>
      </c>
      <c r="J28" s="36">
        <v>43499</v>
      </c>
      <c r="K28" s="34" t="s">
        <v>3830</v>
      </c>
      <c r="L28" s="125">
        <v>43496</v>
      </c>
      <c r="M28" s="36">
        <v>43501</v>
      </c>
      <c r="N28" s="35">
        <v>2</v>
      </c>
      <c r="O28" s="35">
        <v>2</v>
      </c>
      <c r="P28" s="6" t="s">
        <v>589</v>
      </c>
      <c r="Q28" s="34" t="s">
        <v>22</v>
      </c>
      <c r="R28" s="6" t="s">
        <v>18</v>
      </c>
      <c r="S28" s="34" t="s">
        <v>22</v>
      </c>
      <c r="T28" s="34" t="s">
        <v>1504</v>
      </c>
      <c r="U28" s="35">
        <v>1</v>
      </c>
      <c r="V28" s="17" t="b">
        <v>1</v>
      </c>
      <c r="W28" s="17" t="b">
        <v>1</v>
      </c>
      <c r="X28" s="17" t="b">
        <v>1</v>
      </c>
      <c r="Y28" s="17" t="b">
        <v>1</v>
      </c>
      <c r="Z28" t="s">
        <v>3805</v>
      </c>
      <c r="AA28" t="s">
        <v>22</v>
      </c>
      <c r="AB28" t="s">
        <v>22</v>
      </c>
      <c r="AC28" t="s">
        <v>22</v>
      </c>
      <c r="AD28" t="s">
        <v>22</v>
      </c>
      <c r="AE28" t="s">
        <v>22</v>
      </c>
      <c r="AF28" t="s">
        <v>3805</v>
      </c>
      <c r="AG28" t="s">
        <v>3805</v>
      </c>
      <c r="AH28" t="s">
        <v>22</v>
      </c>
      <c r="AI28" t="s">
        <v>22</v>
      </c>
      <c r="AJ28" s="17" t="b">
        <v>1</v>
      </c>
      <c r="AK28" t="s">
        <v>22</v>
      </c>
      <c r="AL28" t="s">
        <v>143</v>
      </c>
      <c r="AM28" s="17" t="b">
        <v>1</v>
      </c>
      <c r="AN28" s="126">
        <v>43499.485777164402</v>
      </c>
      <c r="AO28" s="6"/>
      <c r="AP28" s="17" t="b">
        <v>1</v>
      </c>
      <c r="AQ28" s="6" t="b">
        <v>0</v>
      </c>
    </row>
    <row r="29" spans="1:43" x14ac:dyDescent="0.25">
      <c r="A29" t="str">
        <f>_xlfn.CONCAT(Table8[[#This Row],[Order]],"-",Table8[[#This Row],[Line]])</f>
        <v>64752-32</v>
      </c>
      <c r="B29" s="7">
        <v>64752</v>
      </c>
      <c r="C29" s="7">
        <v>32</v>
      </c>
      <c r="D29" s="7">
        <v>1</v>
      </c>
      <c r="E29" s="6" t="s">
        <v>18</v>
      </c>
      <c r="F29" s="6" t="s">
        <v>281</v>
      </c>
      <c r="G29" s="6" t="s">
        <v>3831</v>
      </c>
      <c r="H29" s="6" t="s">
        <v>22</v>
      </c>
      <c r="I29" s="6" t="s">
        <v>27</v>
      </c>
      <c r="J29" s="6"/>
      <c r="K29" s="6"/>
      <c r="L29" s="8">
        <v>43514</v>
      </c>
      <c r="M29" s="8">
        <v>43517</v>
      </c>
      <c r="N29" s="7">
        <v>3</v>
      </c>
      <c r="O29" s="7">
        <v>3</v>
      </c>
      <c r="P29" s="6" t="s">
        <v>589</v>
      </c>
      <c r="Q29" s="6" t="s">
        <v>22</v>
      </c>
      <c r="R29" s="6" t="s">
        <v>18</v>
      </c>
      <c r="S29" s="6" t="s">
        <v>22</v>
      </c>
      <c r="T29" s="6" t="s">
        <v>3832</v>
      </c>
      <c r="U29" s="7">
        <v>10</v>
      </c>
      <c r="V29" s="17" t="b">
        <v>0</v>
      </c>
      <c r="W29" s="17" t="b">
        <v>0</v>
      </c>
      <c r="X29" s="17" t="b">
        <v>0</v>
      </c>
      <c r="Y29" s="17" t="b">
        <v>0</v>
      </c>
      <c r="Z29" t="s">
        <v>22</v>
      </c>
      <c r="AA29" t="s">
        <v>22</v>
      </c>
      <c r="AB29" t="s">
        <v>22</v>
      </c>
      <c r="AC29" t="s">
        <v>22</v>
      </c>
      <c r="AD29" t="s">
        <v>22</v>
      </c>
      <c r="AE29" t="s">
        <v>22</v>
      </c>
      <c r="AF29" t="s">
        <v>22</v>
      </c>
      <c r="AG29" t="s">
        <v>22</v>
      </c>
      <c r="AH29" t="s">
        <v>22</v>
      </c>
      <c r="AI29" t="s">
        <v>22</v>
      </c>
      <c r="AJ29" s="17" t="b">
        <v>0</v>
      </c>
      <c r="AK29" t="s">
        <v>22</v>
      </c>
      <c r="AL29" t="s">
        <v>22</v>
      </c>
      <c r="AM29" s="17" t="b">
        <v>0</v>
      </c>
      <c r="AN29" s="6"/>
      <c r="AO29" s="6"/>
      <c r="AP29" s="17" t="b">
        <v>0</v>
      </c>
      <c r="AQ29" s="6" t="b">
        <v>0</v>
      </c>
    </row>
    <row r="30" spans="1:43" x14ac:dyDescent="0.25">
      <c r="A30" t="str">
        <f>_xlfn.CONCAT(Table8[[#This Row],[Order]],"-",Table8[[#This Row],[Line]])</f>
        <v>64752-33</v>
      </c>
      <c r="B30" s="7">
        <v>64752</v>
      </c>
      <c r="C30" s="7">
        <v>33</v>
      </c>
      <c r="D30" s="7">
        <v>1</v>
      </c>
      <c r="E30" s="6" t="s">
        <v>18</v>
      </c>
      <c r="F30" s="6" t="s">
        <v>281</v>
      </c>
      <c r="G30" s="6" t="s">
        <v>3833</v>
      </c>
      <c r="H30" s="6" t="s">
        <v>22</v>
      </c>
      <c r="I30" s="6" t="s">
        <v>27</v>
      </c>
      <c r="J30" s="6"/>
      <c r="K30" s="6"/>
      <c r="L30" s="8">
        <v>43508</v>
      </c>
      <c r="M30" s="8">
        <v>43511</v>
      </c>
      <c r="N30" s="7">
        <v>110</v>
      </c>
      <c r="O30" s="7">
        <v>110</v>
      </c>
      <c r="P30" s="6" t="s">
        <v>589</v>
      </c>
      <c r="Q30" s="6" t="s">
        <v>22</v>
      </c>
      <c r="R30" s="6" t="s">
        <v>18</v>
      </c>
      <c r="S30" s="6" t="s">
        <v>22</v>
      </c>
      <c r="T30" s="6" t="s">
        <v>3834</v>
      </c>
      <c r="U30" s="7">
        <v>10</v>
      </c>
      <c r="V30" s="17" t="b">
        <v>0</v>
      </c>
      <c r="W30" s="17" t="b">
        <v>0</v>
      </c>
      <c r="X30" s="17" t="b">
        <v>0</v>
      </c>
      <c r="Y30" s="17" t="b">
        <v>0</v>
      </c>
      <c r="Z30" t="s">
        <v>22</v>
      </c>
      <c r="AA30" t="s">
        <v>22</v>
      </c>
      <c r="AB30" t="s">
        <v>22</v>
      </c>
      <c r="AC30" t="s">
        <v>22</v>
      </c>
      <c r="AD30" t="s">
        <v>22</v>
      </c>
      <c r="AE30" t="s">
        <v>22</v>
      </c>
      <c r="AF30" t="s">
        <v>22</v>
      </c>
      <c r="AG30" t="s">
        <v>22</v>
      </c>
      <c r="AH30" t="s">
        <v>22</v>
      </c>
      <c r="AI30" t="s">
        <v>22</v>
      </c>
      <c r="AJ30" s="17" t="b">
        <v>0</v>
      </c>
      <c r="AK30" t="s">
        <v>22</v>
      </c>
      <c r="AL30" t="s">
        <v>22</v>
      </c>
      <c r="AM30" s="17" t="b">
        <v>0</v>
      </c>
      <c r="AN30" s="6"/>
      <c r="AO30" s="6"/>
      <c r="AP30" s="17" t="b">
        <v>0</v>
      </c>
      <c r="AQ30" s="6" t="b">
        <v>0</v>
      </c>
    </row>
    <row r="31" spans="1:43" x14ac:dyDescent="0.25">
      <c r="A31" t="str">
        <f>_xlfn.CONCAT(Table8[[#This Row],[Order]],"-",Table8[[#This Row],[Line]])</f>
        <v>64752-37</v>
      </c>
      <c r="B31" s="35">
        <v>64752</v>
      </c>
      <c r="C31" s="35">
        <v>37</v>
      </c>
      <c r="D31" s="35">
        <v>1</v>
      </c>
      <c r="E31" s="34" t="s">
        <v>18</v>
      </c>
      <c r="F31" s="34" t="s">
        <v>148</v>
      </c>
      <c r="G31" s="34" t="s">
        <v>1505</v>
      </c>
      <c r="H31" s="34" t="s">
        <v>22</v>
      </c>
      <c r="I31" s="34" t="s">
        <v>31</v>
      </c>
      <c r="J31" s="36">
        <v>43499</v>
      </c>
      <c r="K31" s="34" t="s">
        <v>3835</v>
      </c>
      <c r="L31" s="125">
        <v>43496</v>
      </c>
      <c r="M31" s="36">
        <v>43501</v>
      </c>
      <c r="N31" s="35">
        <v>12</v>
      </c>
      <c r="O31" s="35">
        <v>12</v>
      </c>
      <c r="P31" s="6" t="s">
        <v>589</v>
      </c>
      <c r="Q31" s="34" t="s">
        <v>22</v>
      </c>
      <c r="R31" s="6" t="s">
        <v>18</v>
      </c>
      <c r="S31" s="34" t="s">
        <v>22</v>
      </c>
      <c r="T31" s="34" t="s">
        <v>1506</v>
      </c>
      <c r="U31" s="35">
        <v>1</v>
      </c>
      <c r="V31" s="17" t="b">
        <v>1</v>
      </c>
      <c r="W31" s="17" t="b">
        <v>1</v>
      </c>
      <c r="X31" s="17" t="b">
        <v>1</v>
      </c>
      <c r="Y31" s="17" t="b">
        <v>1</v>
      </c>
      <c r="Z31" t="s">
        <v>3805</v>
      </c>
      <c r="AA31" t="s">
        <v>22</v>
      </c>
      <c r="AB31" t="s">
        <v>22</v>
      </c>
      <c r="AC31" t="s">
        <v>22</v>
      </c>
      <c r="AD31" t="s">
        <v>22</v>
      </c>
      <c r="AE31" t="s">
        <v>22</v>
      </c>
      <c r="AF31" t="s">
        <v>3805</v>
      </c>
      <c r="AG31" t="s">
        <v>3805</v>
      </c>
      <c r="AH31" t="s">
        <v>22</v>
      </c>
      <c r="AI31" t="s">
        <v>22</v>
      </c>
      <c r="AJ31" s="17" t="b">
        <v>1</v>
      </c>
      <c r="AK31" t="s">
        <v>22</v>
      </c>
      <c r="AL31" t="s">
        <v>143</v>
      </c>
      <c r="AM31" s="17" t="b">
        <v>1</v>
      </c>
      <c r="AN31" s="126">
        <v>43499.485819247697</v>
      </c>
      <c r="AO31" s="6"/>
      <c r="AP31" s="17" t="b">
        <v>1</v>
      </c>
      <c r="AQ31" s="6" t="b">
        <v>0</v>
      </c>
    </row>
    <row r="32" spans="1:43" x14ac:dyDescent="0.25">
      <c r="A32" t="str">
        <f>_xlfn.CONCAT(Table8[[#This Row],[Order]],"-",Table8[[#This Row],[Line]])</f>
        <v>64752-38</v>
      </c>
      <c r="B32" s="7">
        <v>64752</v>
      </c>
      <c r="C32" s="7">
        <v>38</v>
      </c>
      <c r="D32" s="7">
        <v>1</v>
      </c>
      <c r="E32" s="6" t="s">
        <v>18</v>
      </c>
      <c r="F32" s="6" t="s">
        <v>175</v>
      </c>
      <c r="G32" s="6" t="s">
        <v>3836</v>
      </c>
      <c r="H32" s="6" t="s">
        <v>22</v>
      </c>
      <c r="I32" s="6" t="s">
        <v>27</v>
      </c>
      <c r="J32" s="6"/>
      <c r="K32" s="6"/>
      <c r="L32" s="8">
        <v>43508</v>
      </c>
      <c r="M32" s="8">
        <v>43511</v>
      </c>
      <c r="N32" s="7">
        <v>2</v>
      </c>
      <c r="O32" s="7">
        <v>2</v>
      </c>
      <c r="P32" s="6" t="s">
        <v>589</v>
      </c>
      <c r="Q32" s="6" t="s">
        <v>22</v>
      </c>
      <c r="R32" s="6" t="s">
        <v>18</v>
      </c>
      <c r="S32" s="6" t="s">
        <v>22</v>
      </c>
      <c r="T32" s="6" t="s">
        <v>3837</v>
      </c>
      <c r="U32" s="7">
        <v>10</v>
      </c>
      <c r="V32" s="17" t="b">
        <v>0</v>
      </c>
      <c r="W32" s="17" t="b">
        <v>0</v>
      </c>
      <c r="X32" s="17" t="b">
        <v>0</v>
      </c>
      <c r="Y32" s="17" t="b">
        <v>0</v>
      </c>
      <c r="Z32" t="s">
        <v>22</v>
      </c>
      <c r="AA32" t="s">
        <v>22</v>
      </c>
      <c r="AB32" t="s">
        <v>22</v>
      </c>
      <c r="AC32" t="s">
        <v>22</v>
      </c>
      <c r="AD32" t="s">
        <v>22</v>
      </c>
      <c r="AE32" t="s">
        <v>22</v>
      </c>
      <c r="AF32" t="s">
        <v>22</v>
      </c>
      <c r="AG32" t="s">
        <v>22</v>
      </c>
      <c r="AH32" t="s">
        <v>22</v>
      </c>
      <c r="AI32" t="s">
        <v>22</v>
      </c>
      <c r="AJ32" s="17" t="b">
        <v>0</v>
      </c>
      <c r="AK32" t="s">
        <v>22</v>
      </c>
      <c r="AL32" t="s">
        <v>22</v>
      </c>
      <c r="AM32" s="17" t="b">
        <v>0</v>
      </c>
      <c r="AN32" s="6"/>
      <c r="AO32" s="6"/>
      <c r="AP32" s="17" t="b">
        <v>0</v>
      </c>
      <c r="AQ32" s="6" t="b">
        <v>0</v>
      </c>
    </row>
    <row r="33" spans="1:43" x14ac:dyDescent="0.25">
      <c r="A33" t="str">
        <f>_xlfn.CONCAT(Table8[[#This Row],[Order]],"-",Table8[[#This Row],[Line]])</f>
        <v>64752-39</v>
      </c>
      <c r="B33" s="7">
        <v>64752</v>
      </c>
      <c r="C33" s="7">
        <v>39</v>
      </c>
      <c r="D33" s="7">
        <v>1</v>
      </c>
      <c r="E33" s="6" t="s">
        <v>18</v>
      </c>
      <c r="F33" s="6" t="s">
        <v>175</v>
      </c>
      <c r="G33" s="6" t="s">
        <v>3838</v>
      </c>
      <c r="H33" s="6" t="s">
        <v>22</v>
      </c>
      <c r="I33" s="6" t="s">
        <v>27</v>
      </c>
      <c r="J33" s="6"/>
      <c r="K33" s="6"/>
      <c r="L33" s="8">
        <v>43514</v>
      </c>
      <c r="M33" s="8">
        <v>43517</v>
      </c>
      <c r="N33" s="7">
        <v>1</v>
      </c>
      <c r="O33" s="7">
        <v>1</v>
      </c>
      <c r="P33" s="6" t="s">
        <v>589</v>
      </c>
      <c r="Q33" s="6" t="s">
        <v>22</v>
      </c>
      <c r="R33" s="6" t="s">
        <v>18</v>
      </c>
      <c r="S33" s="6" t="s">
        <v>22</v>
      </c>
      <c r="T33" s="6" t="s">
        <v>3839</v>
      </c>
      <c r="U33" s="7">
        <v>10</v>
      </c>
      <c r="V33" s="17" t="b">
        <v>0</v>
      </c>
      <c r="W33" s="17" t="b">
        <v>0</v>
      </c>
      <c r="X33" s="17" t="b">
        <v>0</v>
      </c>
      <c r="Y33" s="17" t="b">
        <v>0</v>
      </c>
      <c r="Z33" t="s">
        <v>22</v>
      </c>
      <c r="AA33" t="s">
        <v>22</v>
      </c>
      <c r="AB33" t="s">
        <v>22</v>
      </c>
      <c r="AC33" t="s">
        <v>22</v>
      </c>
      <c r="AD33" t="s">
        <v>22</v>
      </c>
      <c r="AE33" t="s">
        <v>22</v>
      </c>
      <c r="AF33" t="s">
        <v>22</v>
      </c>
      <c r="AG33" t="s">
        <v>22</v>
      </c>
      <c r="AH33" t="s">
        <v>22</v>
      </c>
      <c r="AI33" t="s">
        <v>22</v>
      </c>
      <c r="AJ33" s="17" t="b">
        <v>0</v>
      </c>
      <c r="AK33" t="s">
        <v>22</v>
      </c>
      <c r="AL33" t="s">
        <v>22</v>
      </c>
      <c r="AM33" s="17" t="b">
        <v>0</v>
      </c>
      <c r="AN33" s="6"/>
      <c r="AO33" s="6"/>
      <c r="AP33" s="17" t="b">
        <v>0</v>
      </c>
      <c r="AQ33" s="6" t="b">
        <v>0</v>
      </c>
    </row>
    <row r="34" spans="1:43" x14ac:dyDescent="0.25">
      <c r="A34" t="str">
        <f>_xlfn.CONCAT(Table8[[#This Row],[Order]],"-",Table8[[#This Row],[Line]])</f>
        <v>64752-40</v>
      </c>
      <c r="B34" s="35">
        <v>64752</v>
      </c>
      <c r="C34" s="35">
        <v>40</v>
      </c>
      <c r="D34" s="35">
        <v>1</v>
      </c>
      <c r="E34" s="34" t="s">
        <v>18</v>
      </c>
      <c r="F34" s="34" t="s">
        <v>330</v>
      </c>
      <c r="G34" s="34" t="s">
        <v>1507</v>
      </c>
      <c r="H34" s="34" t="s">
        <v>22</v>
      </c>
      <c r="I34" s="34" t="s">
        <v>31</v>
      </c>
      <c r="J34" s="36">
        <v>43499</v>
      </c>
      <c r="K34" s="34" t="s">
        <v>3840</v>
      </c>
      <c r="L34" s="125">
        <v>43496</v>
      </c>
      <c r="M34" s="36">
        <v>43501</v>
      </c>
      <c r="N34" s="35">
        <v>10</v>
      </c>
      <c r="O34" s="35">
        <v>10</v>
      </c>
      <c r="P34" s="6" t="s">
        <v>589</v>
      </c>
      <c r="Q34" s="34" t="s">
        <v>22</v>
      </c>
      <c r="R34" s="6" t="s">
        <v>18</v>
      </c>
      <c r="S34" s="34" t="s">
        <v>22</v>
      </c>
      <c r="T34" s="34" t="s">
        <v>1508</v>
      </c>
      <c r="U34" s="35">
        <v>1</v>
      </c>
      <c r="V34" s="17" t="b">
        <v>1</v>
      </c>
      <c r="W34" s="17" t="b">
        <v>1</v>
      </c>
      <c r="X34" s="17" t="b">
        <v>1</v>
      </c>
      <c r="Y34" s="17" t="b">
        <v>1</v>
      </c>
      <c r="Z34" t="s">
        <v>3805</v>
      </c>
      <c r="AA34" t="s">
        <v>22</v>
      </c>
      <c r="AB34" t="s">
        <v>22</v>
      </c>
      <c r="AC34" t="s">
        <v>22</v>
      </c>
      <c r="AD34" t="s">
        <v>22</v>
      </c>
      <c r="AE34" t="s">
        <v>22</v>
      </c>
      <c r="AF34" t="s">
        <v>3805</v>
      </c>
      <c r="AG34" t="s">
        <v>3805</v>
      </c>
      <c r="AH34" t="s">
        <v>22</v>
      </c>
      <c r="AI34" t="s">
        <v>22</v>
      </c>
      <c r="AJ34" s="17" t="b">
        <v>1</v>
      </c>
      <c r="AK34" t="s">
        <v>22</v>
      </c>
      <c r="AL34" t="s">
        <v>143</v>
      </c>
      <c r="AM34" s="17" t="b">
        <v>0</v>
      </c>
      <c r="AN34" s="6"/>
      <c r="AO34" s="6"/>
      <c r="AP34" s="17" t="b">
        <v>0</v>
      </c>
      <c r="AQ34" s="6" t="b">
        <v>0</v>
      </c>
    </row>
    <row r="35" spans="1:43" x14ac:dyDescent="0.25">
      <c r="A35" t="str">
        <f>_xlfn.CONCAT(Table8[[#This Row],[Order]],"-",Table8[[#This Row],[Line]])</f>
        <v>66961-1</v>
      </c>
      <c r="B35" s="29">
        <v>66961</v>
      </c>
      <c r="C35" s="29">
        <v>1</v>
      </c>
      <c r="D35" s="29">
        <v>1</v>
      </c>
      <c r="E35" s="28" t="s">
        <v>18</v>
      </c>
      <c r="F35" s="28" t="s">
        <v>2841</v>
      </c>
      <c r="G35" s="28" t="s">
        <v>3841</v>
      </c>
      <c r="H35" s="28" t="s">
        <v>22</v>
      </c>
      <c r="I35" s="28" t="s">
        <v>20</v>
      </c>
      <c r="J35" s="28"/>
      <c r="K35" s="28"/>
      <c r="L35" s="8">
        <v>43509</v>
      </c>
      <c r="M35" s="30">
        <v>43514</v>
      </c>
      <c r="N35" s="29">
        <v>12</v>
      </c>
      <c r="O35" s="29">
        <v>96</v>
      </c>
      <c r="P35" s="6" t="s">
        <v>606</v>
      </c>
      <c r="Q35" s="28" t="s">
        <v>22</v>
      </c>
      <c r="R35" s="6" t="s">
        <v>18</v>
      </c>
      <c r="S35" s="28" t="s">
        <v>22</v>
      </c>
      <c r="T35" s="28" t="s">
        <v>3842</v>
      </c>
      <c r="U35" s="29">
        <v>4</v>
      </c>
      <c r="V35" s="17" t="b">
        <v>1</v>
      </c>
      <c r="W35" s="17" t="b">
        <v>0</v>
      </c>
      <c r="X35" s="17" t="b">
        <v>0</v>
      </c>
      <c r="Y35" s="17" t="b">
        <v>0</v>
      </c>
      <c r="Z35" t="s">
        <v>22</v>
      </c>
      <c r="AA35" t="s">
        <v>22</v>
      </c>
      <c r="AB35" t="s">
        <v>22</v>
      </c>
      <c r="AC35" t="s">
        <v>22</v>
      </c>
      <c r="AD35" t="s">
        <v>22</v>
      </c>
      <c r="AE35" t="s">
        <v>161</v>
      </c>
      <c r="AF35" t="s">
        <v>22</v>
      </c>
      <c r="AG35" t="s">
        <v>22</v>
      </c>
      <c r="AH35" t="s">
        <v>161</v>
      </c>
      <c r="AI35" t="s">
        <v>22</v>
      </c>
      <c r="AJ35" s="17" t="b">
        <v>0</v>
      </c>
      <c r="AK35" t="s">
        <v>22</v>
      </c>
      <c r="AL35" t="s">
        <v>143</v>
      </c>
      <c r="AM35" s="17" t="b">
        <v>0</v>
      </c>
      <c r="AN35" s="6"/>
      <c r="AO35" s="6"/>
      <c r="AP35" s="17" t="b">
        <v>0</v>
      </c>
      <c r="AQ35" s="6" t="b">
        <v>0</v>
      </c>
    </row>
    <row r="36" spans="1:43" x14ac:dyDescent="0.25">
      <c r="A36" t="str">
        <f>_xlfn.CONCAT(Table8[[#This Row],[Order]],"-",Table8[[#This Row],[Line]])</f>
        <v>66961-2</v>
      </c>
      <c r="B36" s="29">
        <v>66961</v>
      </c>
      <c r="C36" s="29">
        <v>2</v>
      </c>
      <c r="D36" s="29">
        <v>1</v>
      </c>
      <c r="E36" s="28" t="s">
        <v>18</v>
      </c>
      <c r="F36" s="28" t="s">
        <v>2842</v>
      </c>
      <c r="G36" s="28" t="s">
        <v>3843</v>
      </c>
      <c r="H36" s="28" t="s">
        <v>22</v>
      </c>
      <c r="I36" s="28" t="s">
        <v>20</v>
      </c>
      <c r="J36" s="28"/>
      <c r="K36" s="28"/>
      <c r="L36" s="8">
        <v>43509</v>
      </c>
      <c r="M36" s="30">
        <v>43514</v>
      </c>
      <c r="N36" s="29">
        <v>1</v>
      </c>
      <c r="O36" s="29">
        <v>34</v>
      </c>
      <c r="P36" s="6" t="s">
        <v>606</v>
      </c>
      <c r="Q36" s="28" t="s">
        <v>22</v>
      </c>
      <c r="R36" s="6" t="s">
        <v>18</v>
      </c>
      <c r="S36" s="28" t="s">
        <v>22</v>
      </c>
      <c r="T36" s="28" t="s">
        <v>3844</v>
      </c>
      <c r="U36" s="29">
        <v>4</v>
      </c>
      <c r="V36" s="17" t="b">
        <v>1</v>
      </c>
      <c r="W36" s="17" t="b">
        <v>0</v>
      </c>
      <c r="X36" s="17" t="b">
        <v>0</v>
      </c>
      <c r="Y36" s="17" t="b">
        <v>1</v>
      </c>
      <c r="Z36" t="s">
        <v>161</v>
      </c>
      <c r="AA36" t="s">
        <v>22</v>
      </c>
      <c r="AB36" t="s">
        <v>22</v>
      </c>
      <c r="AC36" t="s">
        <v>22</v>
      </c>
      <c r="AD36" t="s">
        <v>22</v>
      </c>
      <c r="AE36" t="s">
        <v>22</v>
      </c>
      <c r="AF36" t="s">
        <v>22</v>
      </c>
      <c r="AG36" t="s">
        <v>161</v>
      </c>
      <c r="AH36" t="s">
        <v>161</v>
      </c>
      <c r="AI36" t="s">
        <v>22</v>
      </c>
      <c r="AJ36" s="17" t="b">
        <v>0</v>
      </c>
      <c r="AK36" t="s">
        <v>22</v>
      </c>
      <c r="AL36" t="s">
        <v>143</v>
      </c>
      <c r="AM36" s="17" t="b">
        <v>0</v>
      </c>
      <c r="AN36" s="6"/>
      <c r="AO36" s="6"/>
      <c r="AP36" s="17" t="b">
        <v>0</v>
      </c>
      <c r="AQ36" s="6" t="b">
        <v>0</v>
      </c>
    </row>
    <row r="37" spans="1:43" x14ac:dyDescent="0.25">
      <c r="A37" t="str">
        <f>_xlfn.CONCAT(Table8[[#This Row],[Order]],"-",Table8[[#This Row],[Line]])</f>
        <v>66961-3</v>
      </c>
      <c r="B37" s="29">
        <v>66961</v>
      </c>
      <c r="C37" s="29">
        <v>3</v>
      </c>
      <c r="D37" s="29">
        <v>1</v>
      </c>
      <c r="E37" s="28" t="s">
        <v>18</v>
      </c>
      <c r="F37" s="28" t="s">
        <v>2843</v>
      </c>
      <c r="G37" s="28" t="s">
        <v>3845</v>
      </c>
      <c r="H37" s="28" t="s">
        <v>22</v>
      </c>
      <c r="I37" s="28" t="s">
        <v>20</v>
      </c>
      <c r="J37" s="28"/>
      <c r="K37" s="28"/>
      <c r="L37" s="8">
        <v>43509</v>
      </c>
      <c r="M37" s="30">
        <v>43514</v>
      </c>
      <c r="N37" s="29">
        <v>2</v>
      </c>
      <c r="O37" s="29">
        <v>16</v>
      </c>
      <c r="P37" s="6" t="s">
        <v>606</v>
      </c>
      <c r="Q37" s="28" t="s">
        <v>22</v>
      </c>
      <c r="R37" s="6" t="s">
        <v>18</v>
      </c>
      <c r="S37" s="28" t="s">
        <v>22</v>
      </c>
      <c r="T37" s="28" t="s">
        <v>3846</v>
      </c>
      <c r="U37" s="29">
        <v>4</v>
      </c>
      <c r="V37" s="17" t="b">
        <v>1</v>
      </c>
      <c r="W37" s="17" t="b">
        <v>0</v>
      </c>
      <c r="X37" s="17" t="b">
        <v>0</v>
      </c>
      <c r="Y37" s="17" t="b">
        <v>0</v>
      </c>
      <c r="Z37" t="s">
        <v>22</v>
      </c>
      <c r="AA37" t="s">
        <v>22</v>
      </c>
      <c r="AB37" t="s">
        <v>22</v>
      </c>
      <c r="AC37" t="s">
        <v>22</v>
      </c>
      <c r="AD37" t="s">
        <v>22</v>
      </c>
      <c r="AE37" t="s">
        <v>161</v>
      </c>
      <c r="AF37" t="s">
        <v>22</v>
      </c>
      <c r="AG37" t="s">
        <v>22</v>
      </c>
      <c r="AH37" t="s">
        <v>161</v>
      </c>
      <c r="AI37" t="s">
        <v>22</v>
      </c>
      <c r="AJ37" s="17" t="b">
        <v>0</v>
      </c>
      <c r="AK37" t="s">
        <v>22</v>
      </c>
      <c r="AL37" t="s">
        <v>143</v>
      </c>
      <c r="AM37" s="17" t="b">
        <v>0</v>
      </c>
      <c r="AN37" s="6"/>
      <c r="AO37" s="6"/>
      <c r="AP37" s="17" t="b">
        <v>0</v>
      </c>
      <c r="AQ37" s="6" t="b">
        <v>0</v>
      </c>
    </row>
    <row r="38" spans="1:43" x14ac:dyDescent="0.25">
      <c r="A38" t="str">
        <f>_xlfn.CONCAT(Table8[[#This Row],[Order]],"-",Table8[[#This Row],[Line]])</f>
        <v>66961-4</v>
      </c>
      <c r="B38" s="29">
        <v>66961</v>
      </c>
      <c r="C38" s="29">
        <v>4</v>
      </c>
      <c r="D38" s="29">
        <v>1</v>
      </c>
      <c r="E38" s="28" t="s">
        <v>18</v>
      </c>
      <c r="F38" s="28" t="s">
        <v>2844</v>
      </c>
      <c r="G38" s="28" t="s">
        <v>3847</v>
      </c>
      <c r="H38" s="28" t="s">
        <v>22</v>
      </c>
      <c r="I38" s="28" t="s">
        <v>20</v>
      </c>
      <c r="J38" s="28"/>
      <c r="K38" s="28"/>
      <c r="L38" s="8">
        <v>43509</v>
      </c>
      <c r="M38" s="30">
        <v>43514</v>
      </c>
      <c r="N38" s="29">
        <v>1</v>
      </c>
      <c r="O38" s="29">
        <v>8</v>
      </c>
      <c r="P38" s="6" t="s">
        <v>606</v>
      </c>
      <c r="Q38" s="28" t="s">
        <v>22</v>
      </c>
      <c r="R38" s="6" t="s">
        <v>18</v>
      </c>
      <c r="S38" s="28" t="s">
        <v>22</v>
      </c>
      <c r="T38" s="28" t="s">
        <v>3848</v>
      </c>
      <c r="U38" s="29">
        <v>4</v>
      </c>
      <c r="V38" s="17" t="b">
        <v>1</v>
      </c>
      <c r="W38" s="17" t="b">
        <v>0</v>
      </c>
      <c r="X38" s="17" t="b">
        <v>0</v>
      </c>
      <c r="Y38" s="17" t="b">
        <v>0</v>
      </c>
      <c r="Z38" t="s">
        <v>22</v>
      </c>
      <c r="AA38" t="s">
        <v>22</v>
      </c>
      <c r="AB38" t="s">
        <v>22</v>
      </c>
      <c r="AC38" t="s">
        <v>22</v>
      </c>
      <c r="AD38" t="s">
        <v>22</v>
      </c>
      <c r="AE38" t="s">
        <v>161</v>
      </c>
      <c r="AF38" t="s">
        <v>22</v>
      </c>
      <c r="AG38" t="s">
        <v>22</v>
      </c>
      <c r="AH38" t="s">
        <v>161</v>
      </c>
      <c r="AI38" t="s">
        <v>22</v>
      </c>
      <c r="AJ38" s="17" t="b">
        <v>0</v>
      </c>
      <c r="AK38" t="s">
        <v>22</v>
      </c>
      <c r="AL38" t="s">
        <v>143</v>
      </c>
      <c r="AM38" s="17" t="b">
        <v>0</v>
      </c>
      <c r="AN38" s="6"/>
      <c r="AO38" s="6"/>
      <c r="AP38" s="17" t="b">
        <v>0</v>
      </c>
      <c r="AQ38" s="6" t="b">
        <v>0</v>
      </c>
    </row>
    <row r="39" spans="1:43" x14ac:dyDescent="0.25">
      <c r="A39" t="str">
        <f>_xlfn.CONCAT(Table8[[#This Row],[Order]],"-",Table8[[#This Row],[Line]])</f>
        <v>66961-5</v>
      </c>
      <c r="B39" s="29">
        <v>66961</v>
      </c>
      <c r="C39" s="29">
        <v>5</v>
      </c>
      <c r="D39" s="29">
        <v>1</v>
      </c>
      <c r="E39" s="28" t="s">
        <v>18</v>
      </c>
      <c r="F39" s="28" t="s">
        <v>2845</v>
      </c>
      <c r="G39" s="28" t="s">
        <v>3849</v>
      </c>
      <c r="H39" s="28" t="s">
        <v>22</v>
      </c>
      <c r="I39" s="28" t="s">
        <v>20</v>
      </c>
      <c r="J39" s="28"/>
      <c r="K39" s="28"/>
      <c r="L39" s="8">
        <v>43509</v>
      </c>
      <c r="M39" s="30">
        <v>43514</v>
      </c>
      <c r="N39" s="29">
        <v>1</v>
      </c>
      <c r="O39" s="29">
        <v>8</v>
      </c>
      <c r="P39" s="6" t="s">
        <v>606</v>
      </c>
      <c r="Q39" s="28" t="s">
        <v>22</v>
      </c>
      <c r="R39" s="6" t="s">
        <v>18</v>
      </c>
      <c r="S39" s="28" t="s">
        <v>22</v>
      </c>
      <c r="T39" s="28" t="s">
        <v>3850</v>
      </c>
      <c r="U39" s="29">
        <v>4</v>
      </c>
      <c r="V39" s="17" t="b">
        <v>1</v>
      </c>
      <c r="W39" s="17" t="b">
        <v>0</v>
      </c>
      <c r="X39" s="17" t="b">
        <v>0</v>
      </c>
      <c r="Y39" s="17" t="b">
        <v>0</v>
      </c>
      <c r="Z39" t="s">
        <v>22</v>
      </c>
      <c r="AA39" t="s">
        <v>22</v>
      </c>
      <c r="AB39" t="s">
        <v>22</v>
      </c>
      <c r="AC39" t="s">
        <v>22</v>
      </c>
      <c r="AD39" t="s">
        <v>22</v>
      </c>
      <c r="AE39" t="s">
        <v>161</v>
      </c>
      <c r="AF39" t="s">
        <v>22</v>
      </c>
      <c r="AG39" t="s">
        <v>22</v>
      </c>
      <c r="AH39" t="s">
        <v>161</v>
      </c>
      <c r="AI39" t="s">
        <v>22</v>
      </c>
      <c r="AJ39" s="17" t="b">
        <v>0</v>
      </c>
      <c r="AK39" t="s">
        <v>22</v>
      </c>
      <c r="AL39" t="s">
        <v>143</v>
      </c>
      <c r="AM39" s="17" t="b">
        <v>0</v>
      </c>
      <c r="AN39" s="6"/>
      <c r="AO39" s="6"/>
      <c r="AP39" s="17" t="b">
        <v>0</v>
      </c>
      <c r="AQ39" s="6" t="b">
        <v>0</v>
      </c>
    </row>
    <row r="40" spans="1:43" x14ac:dyDescent="0.25">
      <c r="A40" t="str">
        <f>_xlfn.CONCAT(Table8[[#This Row],[Order]],"-",Table8[[#This Row],[Line]])</f>
        <v>67150-41</v>
      </c>
      <c r="B40" s="29">
        <v>67150</v>
      </c>
      <c r="C40" s="29">
        <v>41</v>
      </c>
      <c r="D40" s="29">
        <v>1</v>
      </c>
      <c r="E40" s="28" t="s">
        <v>18</v>
      </c>
      <c r="F40" s="28" t="s">
        <v>2846</v>
      </c>
      <c r="G40" s="28" t="s">
        <v>1436</v>
      </c>
      <c r="H40" s="28" t="s">
        <v>22</v>
      </c>
      <c r="I40" s="28" t="s">
        <v>20</v>
      </c>
      <c r="J40" s="28"/>
      <c r="K40" s="28"/>
      <c r="L40" s="8">
        <v>43502</v>
      </c>
      <c r="M40" s="30">
        <v>43507</v>
      </c>
      <c r="N40" s="29">
        <v>10</v>
      </c>
      <c r="O40" s="29">
        <v>20</v>
      </c>
      <c r="P40" s="6" t="s">
        <v>589</v>
      </c>
      <c r="Q40" s="28" t="s">
        <v>21</v>
      </c>
      <c r="R40" s="6" t="s">
        <v>18</v>
      </c>
      <c r="S40" s="28" t="s">
        <v>22</v>
      </c>
      <c r="T40" s="28" t="s">
        <v>1437</v>
      </c>
      <c r="U40" s="29">
        <v>15</v>
      </c>
      <c r="V40" s="17" t="b">
        <v>1</v>
      </c>
      <c r="W40" s="17" t="b">
        <v>1</v>
      </c>
      <c r="X40" s="17" t="b">
        <v>0</v>
      </c>
      <c r="Y40" s="17" t="b">
        <v>1</v>
      </c>
      <c r="Z40" t="s">
        <v>3805</v>
      </c>
      <c r="AA40" t="s">
        <v>22</v>
      </c>
      <c r="AB40" t="s">
        <v>22</v>
      </c>
      <c r="AC40" t="s">
        <v>22</v>
      </c>
      <c r="AD40" t="s">
        <v>22</v>
      </c>
      <c r="AE40" t="s">
        <v>22</v>
      </c>
      <c r="AF40" t="s">
        <v>22</v>
      </c>
      <c r="AG40" t="s">
        <v>22</v>
      </c>
      <c r="AH40" t="s">
        <v>22</v>
      </c>
      <c r="AI40" t="s">
        <v>22</v>
      </c>
      <c r="AJ40" s="17" t="b">
        <v>0</v>
      </c>
      <c r="AK40" t="s">
        <v>22</v>
      </c>
      <c r="AL40" t="s">
        <v>143</v>
      </c>
      <c r="AM40" s="17" t="b">
        <v>0</v>
      </c>
      <c r="AN40" s="6"/>
      <c r="AO40" s="6"/>
      <c r="AP40" s="17" t="b">
        <v>0</v>
      </c>
      <c r="AQ40" s="6" t="b">
        <v>0</v>
      </c>
    </row>
    <row r="41" spans="1:43" x14ac:dyDescent="0.25">
      <c r="A41" t="str">
        <f>_xlfn.CONCAT(Table8[[#This Row],[Order]],"-",Table8[[#This Row],[Line]])</f>
        <v>67150-42</v>
      </c>
      <c r="B41" s="29">
        <v>67150</v>
      </c>
      <c r="C41" s="29">
        <v>42</v>
      </c>
      <c r="D41" s="29">
        <v>1</v>
      </c>
      <c r="E41" s="28" t="s">
        <v>18</v>
      </c>
      <c r="F41" s="28" t="s">
        <v>2846</v>
      </c>
      <c r="G41" s="28" t="s">
        <v>1438</v>
      </c>
      <c r="H41" s="28" t="s">
        <v>22</v>
      </c>
      <c r="I41" s="28" t="s">
        <v>20</v>
      </c>
      <c r="J41" s="28"/>
      <c r="K41" s="28"/>
      <c r="L41" s="8">
        <v>43502</v>
      </c>
      <c r="M41" s="30">
        <v>43507</v>
      </c>
      <c r="N41" s="29">
        <v>1</v>
      </c>
      <c r="O41" s="29">
        <v>2</v>
      </c>
      <c r="P41" s="6" t="s">
        <v>589</v>
      </c>
      <c r="Q41" s="28" t="s">
        <v>21</v>
      </c>
      <c r="R41" s="6" t="s">
        <v>18</v>
      </c>
      <c r="S41" s="28" t="s">
        <v>22</v>
      </c>
      <c r="T41" s="28" t="s">
        <v>1439</v>
      </c>
      <c r="U41" s="29">
        <v>15</v>
      </c>
      <c r="V41" s="17" t="b">
        <v>1</v>
      </c>
      <c r="W41" s="17" t="b">
        <v>1</v>
      </c>
      <c r="X41" s="17" t="b">
        <v>0</v>
      </c>
      <c r="Y41" s="17" t="b">
        <v>1</v>
      </c>
      <c r="Z41" t="s">
        <v>3805</v>
      </c>
      <c r="AA41" t="s">
        <v>22</v>
      </c>
      <c r="AB41" t="s">
        <v>22</v>
      </c>
      <c r="AC41" t="s">
        <v>22</v>
      </c>
      <c r="AD41" t="s">
        <v>22</v>
      </c>
      <c r="AE41" t="s">
        <v>22</v>
      </c>
      <c r="AF41" t="s">
        <v>22</v>
      </c>
      <c r="AG41" t="s">
        <v>22</v>
      </c>
      <c r="AH41" t="s">
        <v>22</v>
      </c>
      <c r="AI41" t="s">
        <v>22</v>
      </c>
      <c r="AJ41" s="17" t="b">
        <v>0</v>
      </c>
      <c r="AK41" t="s">
        <v>22</v>
      </c>
      <c r="AL41" t="s">
        <v>143</v>
      </c>
      <c r="AM41" s="17" t="b">
        <v>0</v>
      </c>
      <c r="AN41" s="6"/>
      <c r="AO41" s="6"/>
      <c r="AP41" s="17" t="b">
        <v>0</v>
      </c>
      <c r="AQ41" s="6" t="b">
        <v>0</v>
      </c>
    </row>
    <row r="42" spans="1:43" x14ac:dyDescent="0.25">
      <c r="A42" t="str">
        <f>_xlfn.CONCAT(Table8[[#This Row],[Order]],"-",Table8[[#This Row],[Line]])</f>
        <v>67150-43</v>
      </c>
      <c r="B42" s="35">
        <v>67150</v>
      </c>
      <c r="C42" s="35">
        <v>43</v>
      </c>
      <c r="D42" s="35">
        <v>1</v>
      </c>
      <c r="E42" s="34" t="s">
        <v>18</v>
      </c>
      <c r="F42" s="34" t="s">
        <v>2847</v>
      </c>
      <c r="G42" s="34" t="s">
        <v>1440</v>
      </c>
      <c r="H42" s="34" t="s">
        <v>22</v>
      </c>
      <c r="I42" s="34" t="s">
        <v>31</v>
      </c>
      <c r="J42" s="36">
        <v>43499</v>
      </c>
      <c r="K42" s="34" t="s">
        <v>3851</v>
      </c>
      <c r="L42" s="8">
        <v>43502</v>
      </c>
      <c r="M42" s="36">
        <v>43507</v>
      </c>
      <c r="N42" s="35">
        <v>5</v>
      </c>
      <c r="O42" s="35">
        <v>5</v>
      </c>
      <c r="P42" s="6" t="s">
        <v>589</v>
      </c>
      <c r="Q42" s="34" t="s">
        <v>22</v>
      </c>
      <c r="R42" s="6" t="s">
        <v>18</v>
      </c>
      <c r="S42" s="34" t="s">
        <v>22</v>
      </c>
      <c r="T42" s="34" t="s">
        <v>1441</v>
      </c>
      <c r="U42" s="35">
        <v>15</v>
      </c>
      <c r="V42" s="17" t="b">
        <v>1</v>
      </c>
      <c r="W42" s="17" t="b">
        <v>1</v>
      </c>
      <c r="X42" s="17" t="b">
        <v>1</v>
      </c>
      <c r="Y42" s="17" t="b">
        <v>1</v>
      </c>
      <c r="Z42" t="s">
        <v>3805</v>
      </c>
      <c r="AA42" t="s">
        <v>22</v>
      </c>
      <c r="AB42" t="s">
        <v>22</v>
      </c>
      <c r="AC42" t="s">
        <v>22</v>
      </c>
      <c r="AD42" t="s">
        <v>22</v>
      </c>
      <c r="AE42" t="s">
        <v>22</v>
      </c>
      <c r="AF42" t="s">
        <v>22</v>
      </c>
      <c r="AG42" t="s">
        <v>3805</v>
      </c>
      <c r="AH42" t="s">
        <v>22</v>
      </c>
      <c r="AI42" t="s">
        <v>22</v>
      </c>
      <c r="AJ42" s="17" t="b">
        <v>1</v>
      </c>
      <c r="AK42" t="s">
        <v>22</v>
      </c>
      <c r="AL42" t="s">
        <v>143</v>
      </c>
      <c r="AM42" s="17" t="b">
        <v>0</v>
      </c>
      <c r="AN42" s="6"/>
      <c r="AO42" s="6"/>
      <c r="AP42" s="17" t="b">
        <v>0</v>
      </c>
      <c r="AQ42" s="6" t="b">
        <v>0</v>
      </c>
    </row>
    <row r="43" spans="1:43" x14ac:dyDescent="0.25">
      <c r="A43" t="str">
        <f>_xlfn.CONCAT(Table8[[#This Row],[Order]],"-",Table8[[#This Row],[Line]])</f>
        <v>67150-44</v>
      </c>
      <c r="B43" s="35">
        <v>67150</v>
      </c>
      <c r="C43" s="35">
        <v>44</v>
      </c>
      <c r="D43" s="35">
        <v>1</v>
      </c>
      <c r="E43" s="34" t="s">
        <v>18</v>
      </c>
      <c r="F43" s="34" t="s">
        <v>2846</v>
      </c>
      <c r="G43" s="34" t="s">
        <v>1442</v>
      </c>
      <c r="H43" s="34" t="s">
        <v>22</v>
      </c>
      <c r="I43" s="34" t="s">
        <v>31</v>
      </c>
      <c r="J43" s="36">
        <v>43499</v>
      </c>
      <c r="K43" s="34" t="s">
        <v>3852</v>
      </c>
      <c r="L43" s="8">
        <v>43502</v>
      </c>
      <c r="M43" s="36">
        <v>43507</v>
      </c>
      <c r="N43" s="35">
        <v>4</v>
      </c>
      <c r="O43" s="35">
        <v>8</v>
      </c>
      <c r="P43" s="6" t="s">
        <v>589</v>
      </c>
      <c r="Q43" s="34" t="s">
        <v>22</v>
      </c>
      <c r="R43" s="6" t="s">
        <v>18</v>
      </c>
      <c r="S43" s="34" t="s">
        <v>22</v>
      </c>
      <c r="T43" s="34" t="s">
        <v>1443</v>
      </c>
      <c r="U43" s="35">
        <v>15</v>
      </c>
      <c r="V43" s="17" t="b">
        <v>1</v>
      </c>
      <c r="W43" s="17" t="b">
        <v>1</v>
      </c>
      <c r="X43" s="17" t="b">
        <v>1</v>
      </c>
      <c r="Y43" s="17" t="b">
        <v>1</v>
      </c>
      <c r="Z43" t="s">
        <v>3805</v>
      </c>
      <c r="AA43" t="s">
        <v>22</v>
      </c>
      <c r="AB43" t="s">
        <v>22</v>
      </c>
      <c r="AC43" t="s">
        <v>22</v>
      </c>
      <c r="AD43" t="s">
        <v>22</v>
      </c>
      <c r="AE43" t="s">
        <v>22</v>
      </c>
      <c r="AF43" t="s">
        <v>22</v>
      </c>
      <c r="AG43" t="s">
        <v>3805</v>
      </c>
      <c r="AH43" t="s">
        <v>22</v>
      </c>
      <c r="AI43" t="s">
        <v>22</v>
      </c>
      <c r="AJ43" s="17" t="b">
        <v>1</v>
      </c>
      <c r="AK43" t="s">
        <v>22</v>
      </c>
      <c r="AL43" t="s">
        <v>143</v>
      </c>
      <c r="AM43" s="17" t="b">
        <v>0</v>
      </c>
      <c r="AN43" s="6"/>
      <c r="AO43" s="6"/>
      <c r="AP43" s="17" t="b">
        <v>0</v>
      </c>
      <c r="AQ43" s="6" t="b">
        <v>0</v>
      </c>
    </row>
    <row r="44" spans="1:43" x14ac:dyDescent="0.25">
      <c r="A44" t="str">
        <f>_xlfn.CONCAT(Table8[[#This Row],[Order]],"-",Table8[[#This Row],[Line]])</f>
        <v>67150-45</v>
      </c>
      <c r="B44" s="35">
        <v>67150</v>
      </c>
      <c r="C44" s="35">
        <v>45</v>
      </c>
      <c r="D44" s="35">
        <v>1</v>
      </c>
      <c r="E44" s="34" t="s">
        <v>18</v>
      </c>
      <c r="F44" s="34" t="s">
        <v>2848</v>
      </c>
      <c r="G44" s="34" t="s">
        <v>1444</v>
      </c>
      <c r="H44" s="34" t="s">
        <v>22</v>
      </c>
      <c r="I44" s="34" t="s">
        <v>31</v>
      </c>
      <c r="J44" s="36">
        <v>43499</v>
      </c>
      <c r="K44" s="34" t="s">
        <v>3853</v>
      </c>
      <c r="L44" s="8">
        <v>43502</v>
      </c>
      <c r="M44" s="36">
        <v>43507</v>
      </c>
      <c r="N44" s="35">
        <v>4</v>
      </c>
      <c r="O44" s="35">
        <v>4</v>
      </c>
      <c r="P44" s="6" t="s">
        <v>589</v>
      </c>
      <c r="Q44" s="34" t="s">
        <v>22</v>
      </c>
      <c r="R44" s="6" t="s">
        <v>18</v>
      </c>
      <c r="S44" s="34" t="s">
        <v>22</v>
      </c>
      <c r="T44" s="34" t="s">
        <v>1445</v>
      </c>
      <c r="U44" s="35">
        <v>15</v>
      </c>
      <c r="V44" s="17" t="b">
        <v>1</v>
      </c>
      <c r="W44" s="17" t="b">
        <v>1</v>
      </c>
      <c r="X44" s="17" t="b">
        <v>1</v>
      </c>
      <c r="Y44" s="17" t="b">
        <v>1</v>
      </c>
      <c r="Z44" t="s">
        <v>3805</v>
      </c>
      <c r="AA44" t="s">
        <v>22</v>
      </c>
      <c r="AB44" t="s">
        <v>22</v>
      </c>
      <c r="AC44" t="s">
        <v>22</v>
      </c>
      <c r="AD44" t="s">
        <v>22</v>
      </c>
      <c r="AE44" t="s">
        <v>22</v>
      </c>
      <c r="AF44" t="s">
        <v>22</v>
      </c>
      <c r="AG44" t="s">
        <v>3805</v>
      </c>
      <c r="AH44" t="s">
        <v>22</v>
      </c>
      <c r="AI44" t="s">
        <v>22</v>
      </c>
      <c r="AJ44" s="17" t="b">
        <v>1</v>
      </c>
      <c r="AK44" t="s">
        <v>22</v>
      </c>
      <c r="AL44" t="s">
        <v>143</v>
      </c>
      <c r="AM44" s="17" t="b">
        <v>0</v>
      </c>
      <c r="AN44" s="6"/>
      <c r="AO44" s="6"/>
      <c r="AP44" s="17" t="b">
        <v>0</v>
      </c>
      <c r="AQ44" s="6" t="b">
        <v>0</v>
      </c>
    </row>
    <row r="45" spans="1:43" x14ac:dyDescent="0.25">
      <c r="A45" t="str">
        <f>_xlfn.CONCAT(Table8[[#This Row],[Order]],"-",Table8[[#This Row],[Line]])</f>
        <v>67150-46</v>
      </c>
      <c r="B45" s="35">
        <v>67150</v>
      </c>
      <c r="C45" s="35">
        <v>46</v>
      </c>
      <c r="D45" s="35">
        <v>1</v>
      </c>
      <c r="E45" s="34" t="s">
        <v>18</v>
      </c>
      <c r="F45" s="34" t="s">
        <v>2847</v>
      </c>
      <c r="G45" s="34" t="s">
        <v>1440</v>
      </c>
      <c r="H45" s="34" t="s">
        <v>22</v>
      </c>
      <c r="I45" s="34" t="s">
        <v>31</v>
      </c>
      <c r="J45" s="36">
        <v>43499</v>
      </c>
      <c r="K45" s="34" t="s">
        <v>3854</v>
      </c>
      <c r="L45" s="8">
        <v>43502</v>
      </c>
      <c r="M45" s="36">
        <v>43507</v>
      </c>
      <c r="N45" s="35">
        <v>3</v>
      </c>
      <c r="O45" s="35">
        <v>3</v>
      </c>
      <c r="P45" s="6" t="s">
        <v>589</v>
      </c>
      <c r="Q45" s="34" t="s">
        <v>22</v>
      </c>
      <c r="R45" s="6" t="s">
        <v>18</v>
      </c>
      <c r="S45" s="34" t="s">
        <v>22</v>
      </c>
      <c r="T45" s="34" t="s">
        <v>1446</v>
      </c>
      <c r="U45" s="35">
        <v>15</v>
      </c>
      <c r="V45" s="17" t="b">
        <v>1</v>
      </c>
      <c r="W45" s="17" t="b">
        <v>1</v>
      </c>
      <c r="X45" s="17" t="b">
        <v>1</v>
      </c>
      <c r="Y45" s="17" t="b">
        <v>1</v>
      </c>
      <c r="Z45" t="s">
        <v>3805</v>
      </c>
      <c r="AA45" t="s">
        <v>22</v>
      </c>
      <c r="AB45" t="s">
        <v>22</v>
      </c>
      <c r="AC45" t="s">
        <v>22</v>
      </c>
      <c r="AD45" t="s">
        <v>22</v>
      </c>
      <c r="AE45" t="s">
        <v>22</v>
      </c>
      <c r="AF45" t="s">
        <v>22</v>
      </c>
      <c r="AG45" t="s">
        <v>3805</v>
      </c>
      <c r="AH45" t="s">
        <v>22</v>
      </c>
      <c r="AI45" t="s">
        <v>22</v>
      </c>
      <c r="AJ45" s="17" t="b">
        <v>1</v>
      </c>
      <c r="AK45" t="s">
        <v>22</v>
      </c>
      <c r="AL45" t="s">
        <v>143</v>
      </c>
      <c r="AM45" s="17" t="b">
        <v>0</v>
      </c>
      <c r="AN45" s="6"/>
      <c r="AO45" s="6"/>
      <c r="AP45" s="17" t="b">
        <v>0</v>
      </c>
      <c r="AQ45" s="6" t="b">
        <v>0</v>
      </c>
    </row>
    <row r="46" spans="1:43" x14ac:dyDescent="0.25">
      <c r="A46" t="str">
        <f>_xlfn.CONCAT(Table8[[#This Row],[Order]],"-",Table8[[#This Row],[Line]])</f>
        <v>67150-47</v>
      </c>
      <c r="B46" s="29">
        <v>67150</v>
      </c>
      <c r="C46" s="29">
        <v>47</v>
      </c>
      <c r="D46" s="29">
        <v>1</v>
      </c>
      <c r="E46" s="28" t="s">
        <v>18</v>
      </c>
      <c r="F46" s="28" t="s">
        <v>2846</v>
      </c>
      <c r="G46" s="28" t="s">
        <v>1442</v>
      </c>
      <c r="H46" s="28" t="s">
        <v>22</v>
      </c>
      <c r="I46" s="28" t="s">
        <v>20</v>
      </c>
      <c r="J46" s="28"/>
      <c r="K46" s="28"/>
      <c r="L46" s="8">
        <v>43502</v>
      </c>
      <c r="M46" s="30">
        <v>43507</v>
      </c>
      <c r="N46" s="29">
        <v>4</v>
      </c>
      <c r="O46" s="29">
        <v>8</v>
      </c>
      <c r="P46" s="6" t="s">
        <v>589</v>
      </c>
      <c r="Q46" s="28" t="s">
        <v>21</v>
      </c>
      <c r="R46" s="6" t="s">
        <v>18</v>
      </c>
      <c r="S46" s="28" t="s">
        <v>22</v>
      </c>
      <c r="T46" s="28" t="s">
        <v>1447</v>
      </c>
      <c r="U46" s="29">
        <v>15</v>
      </c>
      <c r="V46" s="17" t="b">
        <v>1</v>
      </c>
      <c r="W46" s="17" t="b">
        <v>1</v>
      </c>
      <c r="X46" s="17" t="b">
        <v>0</v>
      </c>
      <c r="Y46" s="17" t="b">
        <v>1</v>
      </c>
      <c r="Z46" t="s">
        <v>3805</v>
      </c>
      <c r="AA46" t="s">
        <v>22</v>
      </c>
      <c r="AB46" t="s">
        <v>22</v>
      </c>
      <c r="AC46" t="s">
        <v>22</v>
      </c>
      <c r="AD46" t="s">
        <v>22</v>
      </c>
      <c r="AE46" t="s">
        <v>22</v>
      </c>
      <c r="AF46" t="s">
        <v>22</v>
      </c>
      <c r="AG46" t="s">
        <v>22</v>
      </c>
      <c r="AH46" t="s">
        <v>22</v>
      </c>
      <c r="AI46" t="s">
        <v>22</v>
      </c>
      <c r="AJ46" s="17" t="b">
        <v>0</v>
      </c>
      <c r="AK46" t="s">
        <v>22</v>
      </c>
      <c r="AL46" t="s">
        <v>143</v>
      </c>
      <c r="AM46" s="17" t="b">
        <v>0</v>
      </c>
      <c r="AN46" s="6"/>
      <c r="AO46" s="6"/>
      <c r="AP46" s="17" t="b">
        <v>0</v>
      </c>
      <c r="AQ46" s="6" t="b">
        <v>0</v>
      </c>
    </row>
    <row r="47" spans="1:43" x14ac:dyDescent="0.25">
      <c r="A47" t="str">
        <f>_xlfn.CONCAT(Table8[[#This Row],[Order]],"-",Table8[[#This Row],[Line]])</f>
        <v>67150-48</v>
      </c>
      <c r="B47" s="35">
        <v>67150</v>
      </c>
      <c r="C47" s="35">
        <v>48</v>
      </c>
      <c r="D47" s="35">
        <v>1</v>
      </c>
      <c r="E47" s="34" t="s">
        <v>18</v>
      </c>
      <c r="F47" s="34" t="s">
        <v>2848</v>
      </c>
      <c r="G47" s="34" t="s">
        <v>1444</v>
      </c>
      <c r="H47" s="34" t="s">
        <v>22</v>
      </c>
      <c r="I47" s="34" t="s">
        <v>31</v>
      </c>
      <c r="J47" s="36">
        <v>43499</v>
      </c>
      <c r="K47" s="34" t="s">
        <v>3855</v>
      </c>
      <c r="L47" s="8">
        <v>43502</v>
      </c>
      <c r="M47" s="36">
        <v>43507</v>
      </c>
      <c r="N47" s="35">
        <v>5</v>
      </c>
      <c r="O47" s="35">
        <v>5</v>
      </c>
      <c r="P47" s="6" t="s">
        <v>589</v>
      </c>
      <c r="Q47" s="34" t="s">
        <v>22</v>
      </c>
      <c r="R47" s="6" t="s">
        <v>18</v>
      </c>
      <c r="S47" s="34" t="s">
        <v>22</v>
      </c>
      <c r="T47" s="34" t="s">
        <v>1448</v>
      </c>
      <c r="U47" s="35">
        <v>15</v>
      </c>
      <c r="V47" s="17" t="b">
        <v>1</v>
      </c>
      <c r="W47" s="17" t="b">
        <v>1</v>
      </c>
      <c r="X47" s="17" t="b">
        <v>1</v>
      </c>
      <c r="Y47" s="17" t="b">
        <v>1</v>
      </c>
      <c r="Z47" t="s">
        <v>3805</v>
      </c>
      <c r="AA47" t="s">
        <v>22</v>
      </c>
      <c r="AB47" t="s">
        <v>22</v>
      </c>
      <c r="AC47" t="s">
        <v>22</v>
      </c>
      <c r="AD47" t="s">
        <v>22</v>
      </c>
      <c r="AE47" t="s">
        <v>22</v>
      </c>
      <c r="AF47" t="s">
        <v>22</v>
      </c>
      <c r="AG47" t="s">
        <v>3805</v>
      </c>
      <c r="AH47" t="s">
        <v>22</v>
      </c>
      <c r="AI47" t="s">
        <v>22</v>
      </c>
      <c r="AJ47" s="17" t="b">
        <v>1</v>
      </c>
      <c r="AK47" t="s">
        <v>22</v>
      </c>
      <c r="AL47" t="s">
        <v>143</v>
      </c>
      <c r="AM47" s="17" t="b">
        <v>0</v>
      </c>
      <c r="AN47" s="6"/>
      <c r="AO47" s="6"/>
      <c r="AP47" s="17" t="b">
        <v>0</v>
      </c>
      <c r="AQ47" s="6" t="b">
        <v>0</v>
      </c>
    </row>
    <row r="48" spans="1:43" x14ac:dyDescent="0.25">
      <c r="A48" t="str">
        <f>_xlfn.CONCAT(Table8[[#This Row],[Order]],"-",Table8[[#This Row],[Line]])</f>
        <v>67150-49</v>
      </c>
      <c r="B48" s="35">
        <v>67150</v>
      </c>
      <c r="C48" s="35">
        <v>49</v>
      </c>
      <c r="D48" s="35">
        <v>1</v>
      </c>
      <c r="E48" s="34" t="s">
        <v>18</v>
      </c>
      <c r="F48" s="34" t="s">
        <v>2847</v>
      </c>
      <c r="G48" s="34" t="s">
        <v>1440</v>
      </c>
      <c r="H48" s="34" t="s">
        <v>22</v>
      </c>
      <c r="I48" s="34" t="s">
        <v>31</v>
      </c>
      <c r="J48" s="36">
        <v>43499</v>
      </c>
      <c r="K48" s="34" t="s">
        <v>3856</v>
      </c>
      <c r="L48" s="8">
        <v>43502</v>
      </c>
      <c r="M48" s="36">
        <v>43507</v>
      </c>
      <c r="N48" s="35">
        <v>12</v>
      </c>
      <c r="O48" s="35">
        <v>12</v>
      </c>
      <c r="P48" s="6" t="s">
        <v>589</v>
      </c>
      <c r="Q48" s="34" t="s">
        <v>22</v>
      </c>
      <c r="R48" s="6" t="s">
        <v>18</v>
      </c>
      <c r="S48" s="34" t="s">
        <v>22</v>
      </c>
      <c r="T48" s="34" t="s">
        <v>1449</v>
      </c>
      <c r="U48" s="35">
        <v>15</v>
      </c>
      <c r="V48" s="17" t="b">
        <v>1</v>
      </c>
      <c r="W48" s="17" t="b">
        <v>1</v>
      </c>
      <c r="X48" s="17" t="b">
        <v>1</v>
      </c>
      <c r="Y48" s="17" t="b">
        <v>1</v>
      </c>
      <c r="Z48" t="s">
        <v>3805</v>
      </c>
      <c r="AA48" t="s">
        <v>22</v>
      </c>
      <c r="AB48" t="s">
        <v>22</v>
      </c>
      <c r="AC48" t="s">
        <v>22</v>
      </c>
      <c r="AD48" t="s">
        <v>22</v>
      </c>
      <c r="AE48" t="s">
        <v>22</v>
      </c>
      <c r="AF48" t="s">
        <v>22</v>
      </c>
      <c r="AG48" t="s">
        <v>3805</v>
      </c>
      <c r="AH48" t="s">
        <v>22</v>
      </c>
      <c r="AI48" t="s">
        <v>22</v>
      </c>
      <c r="AJ48" s="17" t="b">
        <v>1</v>
      </c>
      <c r="AK48" t="s">
        <v>22</v>
      </c>
      <c r="AL48" t="s">
        <v>143</v>
      </c>
      <c r="AM48" s="17" t="b">
        <v>0</v>
      </c>
      <c r="AN48" s="6"/>
      <c r="AO48" s="6"/>
      <c r="AP48" s="17" t="b">
        <v>0</v>
      </c>
      <c r="AQ48" s="6" t="b">
        <v>0</v>
      </c>
    </row>
    <row r="49" spans="1:43" x14ac:dyDescent="0.25">
      <c r="A49" t="str">
        <f>_xlfn.CONCAT(Table8[[#This Row],[Order]],"-",Table8[[#This Row],[Line]])</f>
        <v>67150-50</v>
      </c>
      <c r="B49" s="35">
        <v>67150</v>
      </c>
      <c r="C49" s="35">
        <v>50</v>
      </c>
      <c r="D49" s="35">
        <v>1</v>
      </c>
      <c r="E49" s="34" t="s">
        <v>18</v>
      </c>
      <c r="F49" s="34" t="s">
        <v>2846</v>
      </c>
      <c r="G49" s="34" t="s">
        <v>1442</v>
      </c>
      <c r="H49" s="34" t="s">
        <v>22</v>
      </c>
      <c r="I49" s="34" t="s">
        <v>31</v>
      </c>
      <c r="J49" s="36">
        <v>43499</v>
      </c>
      <c r="K49" s="34" t="s">
        <v>3857</v>
      </c>
      <c r="L49" s="8">
        <v>43502</v>
      </c>
      <c r="M49" s="36">
        <v>43507</v>
      </c>
      <c r="N49" s="35">
        <v>5</v>
      </c>
      <c r="O49" s="35">
        <v>10</v>
      </c>
      <c r="P49" s="6" t="s">
        <v>589</v>
      </c>
      <c r="Q49" s="34" t="s">
        <v>22</v>
      </c>
      <c r="R49" s="6" t="s">
        <v>18</v>
      </c>
      <c r="S49" s="34" t="s">
        <v>22</v>
      </c>
      <c r="T49" s="34" t="s">
        <v>1450</v>
      </c>
      <c r="U49" s="35">
        <v>15</v>
      </c>
      <c r="V49" s="17" t="b">
        <v>1</v>
      </c>
      <c r="W49" s="17" t="b">
        <v>1</v>
      </c>
      <c r="X49" s="17" t="b">
        <v>1</v>
      </c>
      <c r="Y49" s="17" t="b">
        <v>1</v>
      </c>
      <c r="Z49" t="s">
        <v>3805</v>
      </c>
      <c r="AA49" t="s">
        <v>22</v>
      </c>
      <c r="AB49" t="s">
        <v>22</v>
      </c>
      <c r="AC49" t="s">
        <v>22</v>
      </c>
      <c r="AD49" t="s">
        <v>22</v>
      </c>
      <c r="AE49" t="s">
        <v>22</v>
      </c>
      <c r="AF49" t="s">
        <v>22</v>
      </c>
      <c r="AG49" t="s">
        <v>3805</v>
      </c>
      <c r="AH49" t="s">
        <v>22</v>
      </c>
      <c r="AI49" t="s">
        <v>22</v>
      </c>
      <c r="AJ49" s="17" t="b">
        <v>1</v>
      </c>
      <c r="AK49" t="s">
        <v>22</v>
      </c>
      <c r="AL49" t="s">
        <v>143</v>
      </c>
      <c r="AM49" s="17" t="b">
        <v>0</v>
      </c>
      <c r="AN49" s="6"/>
      <c r="AO49" s="6"/>
      <c r="AP49" s="17" t="b">
        <v>0</v>
      </c>
      <c r="AQ49" s="6" t="b">
        <v>0</v>
      </c>
    </row>
    <row r="50" spans="1:43" x14ac:dyDescent="0.25">
      <c r="A50" t="str">
        <f>_xlfn.CONCAT(Table8[[#This Row],[Order]],"-",Table8[[#This Row],[Line]])</f>
        <v>67150-51</v>
      </c>
      <c r="B50" s="35">
        <v>67150</v>
      </c>
      <c r="C50" s="35">
        <v>51</v>
      </c>
      <c r="D50" s="35">
        <v>1</v>
      </c>
      <c r="E50" s="34" t="s">
        <v>18</v>
      </c>
      <c r="F50" s="34" t="s">
        <v>2848</v>
      </c>
      <c r="G50" s="34" t="s">
        <v>1444</v>
      </c>
      <c r="H50" s="34" t="s">
        <v>22</v>
      </c>
      <c r="I50" s="34" t="s">
        <v>31</v>
      </c>
      <c r="J50" s="36">
        <v>43499</v>
      </c>
      <c r="K50" s="34" t="s">
        <v>3858</v>
      </c>
      <c r="L50" s="8">
        <v>43502</v>
      </c>
      <c r="M50" s="36">
        <v>43507</v>
      </c>
      <c r="N50" s="35">
        <v>5</v>
      </c>
      <c r="O50" s="35">
        <v>5</v>
      </c>
      <c r="P50" s="6" t="s">
        <v>589</v>
      </c>
      <c r="Q50" s="34" t="s">
        <v>22</v>
      </c>
      <c r="R50" s="6" t="s">
        <v>18</v>
      </c>
      <c r="S50" s="34" t="s">
        <v>22</v>
      </c>
      <c r="T50" s="34" t="s">
        <v>1451</v>
      </c>
      <c r="U50" s="35">
        <v>15</v>
      </c>
      <c r="V50" s="17" t="b">
        <v>1</v>
      </c>
      <c r="W50" s="17" t="b">
        <v>1</v>
      </c>
      <c r="X50" s="17" t="b">
        <v>1</v>
      </c>
      <c r="Y50" s="17" t="b">
        <v>1</v>
      </c>
      <c r="Z50" t="s">
        <v>3805</v>
      </c>
      <c r="AA50" t="s">
        <v>22</v>
      </c>
      <c r="AB50" t="s">
        <v>22</v>
      </c>
      <c r="AC50" t="s">
        <v>22</v>
      </c>
      <c r="AD50" t="s">
        <v>22</v>
      </c>
      <c r="AE50" t="s">
        <v>22</v>
      </c>
      <c r="AF50" t="s">
        <v>22</v>
      </c>
      <c r="AG50" t="s">
        <v>3805</v>
      </c>
      <c r="AH50" t="s">
        <v>22</v>
      </c>
      <c r="AI50" t="s">
        <v>22</v>
      </c>
      <c r="AJ50" s="17" t="b">
        <v>1</v>
      </c>
      <c r="AK50" t="s">
        <v>22</v>
      </c>
      <c r="AL50" t="s">
        <v>143</v>
      </c>
      <c r="AM50" s="17" t="b">
        <v>0</v>
      </c>
      <c r="AN50" s="6"/>
      <c r="AO50" s="6"/>
      <c r="AP50" s="17" t="b">
        <v>0</v>
      </c>
      <c r="AQ50" s="6" t="b">
        <v>0</v>
      </c>
    </row>
    <row r="51" spans="1:43" x14ac:dyDescent="0.25">
      <c r="A51" t="str">
        <f>_xlfn.CONCAT(Table8[[#This Row],[Order]],"-",Table8[[#This Row],[Line]])</f>
        <v>67150-52</v>
      </c>
      <c r="B51" s="29">
        <v>67150</v>
      </c>
      <c r="C51" s="29">
        <v>52</v>
      </c>
      <c r="D51" s="29">
        <v>1</v>
      </c>
      <c r="E51" s="28" t="s">
        <v>18</v>
      </c>
      <c r="F51" s="28" t="s">
        <v>2847</v>
      </c>
      <c r="G51" s="28" t="s">
        <v>1440</v>
      </c>
      <c r="H51" s="28" t="s">
        <v>22</v>
      </c>
      <c r="I51" s="28" t="s">
        <v>20</v>
      </c>
      <c r="J51" s="28"/>
      <c r="K51" s="28"/>
      <c r="L51" s="8">
        <v>43502</v>
      </c>
      <c r="M51" s="30">
        <v>43507</v>
      </c>
      <c r="N51" s="29">
        <v>14</v>
      </c>
      <c r="O51" s="29">
        <v>14</v>
      </c>
      <c r="P51" s="6" t="s">
        <v>589</v>
      </c>
      <c r="Q51" s="28" t="s">
        <v>21</v>
      </c>
      <c r="R51" s="6" t="s">
        <v>18</v>
      </c>
      <c r="S51" s="28" t="s">
        <v>22</v>
      </c>
      <c r="T51" s="28" t="s">
        <v>1452</v>
      </c>
      <c r="U51" s="29">
        <v>15</v>
      </c>
      <c r="V51" s="17" t="b">
        <v>1</v>
      </c>
      <c r="W51" s="17" t="b">
        <v>1</v>
      </c>
      <c r="X51" s="17" t="b">
        <v>0</v>
      </c>
      <c r="Y51" s="17" t="b">
        <v>1</v>
      </c>
      <c r="Z51" t="s">
        <v>3805</v>
      </c>
      <c r="AA51" t="s">
        <v>22</v>
      </c>
      <c r="AB51" t="s">
        <v>22</v>
      </c>
      <c r="AC51" t="s">
        <v>22</v>
      </c>
      <c r="AD51" t="s">
        <v>22</v>
      </c>
      <c r="AE51" t="s">
        <v>22</v>
      </c>
      <c r="AF51" t="s">
        <v>22</v>
      </c>
      <c r="AG51" t="s">
        <v>22</v>
      </c>
      <c r="AH51" t="s">
        <v>22</v>
      </c>
      <c r="AI51" t="s">
        <v>22</v>
      </c>
      <c r="AJ51" s="17" t="b">
        <v>0</v>
      </c>
      <c r="AK51" t="s">
        <v>22</v>
      </c>
      <c r="AL51" t="s">
        <v>143</v>
      </c>
      <c r="AM51" s="17" t="b">
        <v>0</v>
      </c>
      <c r="AN51" s="6"/>
      <c r="AO51" s="6"/>
      <c r="AP51" s="17" t="b">
        <v>0</v>
      </c>
      <c r="AQ51" s="6" t="b">
        <v>0</v>
      </c>
    </row>
    <row r="52" spans="1:43" x14ac:dyDescent="0.25">
      <c r="A52" t="str">
        <f>_xlfn.CONCAT(Table8[[#This Row],[Order]],"-",Table8[[#This Row],[Line]])</f>
        <v>67150-53</v>
      </c>
      <c r="B52" s="29">
        <v>67150</v>
      </c>
      <c r="C52" s="29">
        <v>53</v>
      </c>
      <c r="D52" s="29">
        <v>1</v>
      </c>
      <c r="E52" s="28" t="s">
        <v>18</v>
      </c>
      <c r="F52" s="28" t="s">
        <v>2846</v>
      </c>
      <c r="G52" s="28" t="s">
        <v>1442</v>
      </c>
      <c r="H52" s="28" t="s">
        <v>22</v>
      </c>
      <c r="I52" s="28" t="s">
        <v>20</v>
      </c>
      <c r="J52" s="28"/>
      <c r="K52" s="28"/>
      <c r="L52" s="8">
        <v>43502</v>
      </c>
      <c r="M52" s="30">
        <v>43507</v>
      </c>
      <c r="N52" s="29">
        <v>9</v>
      </c>
      <c r="O52" s="29">
        <v>18</v>
      </c>
      <c r="P52" s="6" t="s">
        <v>589</v>
      </c>
      <c r="Q52" s="28" t="s">
        <v>21</v>
      </c>
      <c r="R52" s="6" t="s">
        <v>18</v>
      </c>
      <c r="S52" s="28" t="s">
        <v>22</v>
      </c>
      <c r="T52" s="28" t="s">
        <v>1453</v>
      </c>
      <c r="U52" s="29">
        <v>15</v>
      </c>
      <c r="V52" s="17" t="b">
        <v>1</v>
      </c>
      <c r="W52" s="17" t="b">
        <v>1</v>
      </c>
      <c r="X52" s="17" t="b">
        <v>0</v>
      </c>
      <c r="Y52" s="17" t="b">
        <v>1</v>
      </c>
      <c r="Z52" t="s">
        <v>3805</v>
      </c>
      <c r="AA52" t="s">
        <v>22</v>
      </c>
      <c r="AB52" t="s">
        <v>22</v>
      </c>
      <c r="AC52" t="s">
        <v>22</v>
      </c>
      <c r="AD52" t="s">
        <v>22</v>
      </c>
      <c r="AE52" t="s">
        <v>22</v>
      </c>
      <c r="AF52" t="s">
        <v>22</v>
      </c>
      <c r="AG52" t="s">
        <v>22</v>
      </c>
      <c r="AH52" t="s">
        <v>22</v>
      </c>
      <c r="AI52" t="s">
        <v>22</v>
      </c>
      <c r="AJ52" s="17" t="b">
        <v>0</v>
      </c>
      <c r="AK52" t="s">
        <v>22</v>
      </c>
      <c r="AL52" t="s">
        <v>143</v>
      </c>
      <c r="AM52" s="17" t="b">
        <v>0</v>
      </c>
      <c r="AN52" s="6"/>
      <c r="AO52" s="6"/>
      <c r="AP52" s="17" t="b">
        <v>0</v>
      </c>
      <c r="AQ52" s="6" t="b">
        <v>0</v>
      </c>
    </row>
    <row r="53" spans="1:43" x14ac:dyDescent="0.25">
      <c r="A53" t="str">
        <f>_xlfn.CONCAT(Table8[[#This Row],[Order]],"-",Table8[[#This Row],[Line]])</f>
        <v>67150-55</v>
      </c>
      <c r="B53" s="35">
        <v>67150</v>
      </c>
      <c r="C53" s="35">
        <v>55</v>
      </c>
      <c r="D53" s="35">
        <v>1</v>
      </c>
      <c r="E53" s="34" t="s">
        <v>18</v>
      </c>
      <c r="F53" s="34" t="s">
        <v>253</v>
      </c>
      <c r="G53" s="34" t="s">
        <v>1454</v>
      </c>
      <c r="H53" s="34" t="s">
        <v>22</v>
      </c>
      <c r="I53" s="34" t="s">
        <v>31</v>
      </c>
      <c r="J53" s="36">
        <v>43499</v>
      </c>
      <c r="K53" s="34" t="s">
        <v>3859</v>
      </c>
      <c r="L53" s="8">
        <v>43502</v>
      </c>
      <c r="M53" s="36">
        <v>43507</v>
      </c>
      <c r="N53" s="35">
        <v>1</v>
      </c>
      <c r="O53" s="35">
        <v>1</v>
      </c>
      <c r="P53" s="6" t="s">
        <v>589</v>
      </c>
      <c r="Q53" s="34" t="s">
        <v>22</v>
      </c>
      <c r="R53" s="6" t="s">
        <v>18</v>
      </c>
      <c r="S53" s="34" t="s">
        <v>22</v>
      </c>
      <c r="T53" s="34" t="s">
        <v>1455</v>
      </c>
      <c r="U53" s="35">
        <v>15</v>
      </c>
      <c r="V53" s="17" t="b">
        <v>1</v>
      </c>
      <c r="W53" s="17" t="b">
        <v>1</v>
      </c>
      <c r="X53" s="17" t="b">
        <v>1</v>
      </c>
      <c r="Y53" s="17" t="b">
        <v>1</v>
      </c>
      <c r="Z53" t="s">
        <v>3805</v>
      </c>
      <c r="AA53" t="s">
        <v>22</v>
      </c>
      <c r="AB53" t="s">
        <v>22</v>
      </c>
      <c r="AC53" t="s">
        <v>22</v>
      </c>
      <c r="AD53" t="s">
        <v>22</v>
      </c>
      <c r="AE53" t="s">
        <v>22</v>
      </c>
      <c r="AF53" t="s">
        <v>22</v>
      </c>
      <c r="AG53" t="s">
        <v>3805</v>
      </c>
      <c r="AH53" t="s">
        <v>22</v>
      </c>
      <c r="AI53" t="s">
        <v>22</v>
      </c>
      <c r="AJ53" s="17" t="b">
        <v>1</v>
      </c>
      <c r="AK53" t="s">
        <v>22</v>
      </c>
      <c r="AL53" t="s">
        <v>143</v>
      </c>
      <c r="AM53" s="17" t="b">
        <v>0</v>
      </c>
      <c r="AN53" s="6"/>
      <c r="AO53" s="6"/>
      <c r="AP53" s="17" t="b">
        <v>0</v>
      </c>
      <c r="AQ53" s="6" t="b">
        <v>0</v>
      </c>
    </row>
    <row r="54" spans="1:43" x14ac:dyDescent="0.25">
      <c r="A54" t="str">
        <f>_xlfn.CONCAT(Table8[[#This Row],[Order]],"-",Table8[[#This Row],[Line]])</f>
        <v>67150-56</v>
      </c>
      <c r="B54" s="35">
        <v>67150</v>
      </c>
      <c r="C54" s="35">
        <v>56</v>
      </c>
      <c r="D54" s="35">
        <v>1</v>
      </c>
      <c r="E54" s="34" t="s">
        <v>18</v>
      </c>
      <c r="F54" s="34" t="s">
        <v>2848</v>
      </c>
      <c r="G54" s="34" t="s">
        <v>1456</v>
      </c>
      <c r="H54" s="34" t="s">
        <v>22</v>
      </c>
      <c r="I54" s="34" t="s">
        <v>31</v>
      </c>
      <c r="J54" s="36">
        <v>43499</v>
      </c>
      <c r="K54" s="34" t="s">
        <v>3860</v>
      </c>
      <c r="L54" s="8">
        <v>43502</v>
      </c>
      <c r="M54" s="36">
        <v>43507</v>
      </c>
      <c r="N54" s="35">
        <v>3</v>
      </c>
      <c r="O54" s="35">
        <v>3</v>
      </c>
      <c r="P54" s="6" t="s">
        <v>589</v>
      </c>
      <c r="Q54" s="34" t="s">
        <v>22</v>
      </c>
      <c r="R54" s="6" t="s">
        <v>18</v>
      </c>
      <c r="S54" s="34" t="s">
        <v>22</v>
      </c>
      <c r="T54" s="34" t="s">
        <v>1457</v>
      </c>
      <c r="U54" s="35">
        <v>15</v>
      </c>
      <c r="V54" s="17" t="b">
        <v>1</v>
      </c>
      <c r="W54" s="17" t="b">
        <v>1</v>
      </c>
      <c r="X54" s="17" t="b">
        <v>1</v>
      </c>
      <c r="Y54" s="17" t="b">
        <v>1</v>
      </c>
      <c r="Z54" t="s">
        <v>3805</v>
      </c>
      <c r="AA54" t="s">
        <v>22</v>
      </c>
      <c r="AB54" t="s">
        <v>22</v>
      </c>
      <c r="AC54" t="s">
        <v>22</v>
      </c>
      <c r="AD54" t="s">
        <v>22</v>
      </c>
      <c r="AE54" t="s">
        <v>22</v>
      </c>
      <c r="AF54" t="s">
        <v>22</v>
      </c>
      <c r="AG54" t="s">
        <v>3805</v>
      </c>
      <c r="AH54" t="s">
        <v>22</v>
      </c>
      <c r="AI54" t="s">
        <v>22</v>
      </c>
      <c r="AJ54" s="17" t="b">
        <v>1</v>
      </c>
      <c r="AK54" t="s">
        <v>22</v>
      </c>
      <c r="AL54" t="s">
        <v>143</v>
      </c>
      <c r="AM54" s="17" t="b">
        <v>0</v>
      </c>
      <c r="AN54" s="6"/>
      <c r="AO54" s="6"/>
      <c r="AP54" s="17" t="b">
        <v>0</v>
      </c>
      <c r="AQ54" s="6" t="b">
        <v>0</v>
      </c>
    </row>
    <row r="55" spans="1:43" x14ac:dyDescent="0.25">
      <c r="A55" t="str">
        <f>_xlfn.CONCAT(Table8[[#This Row],[Order]],"-",Table8[[#This Row],[Line]])</f>
        <v>67150-57</v>
      </c>
      <c r="B55" s="35">
        <v>67150</v>
      </c>
      <c r="C55" s="35">
        <v>57</v>
      </c>
      <c r="D55" s="35">
        <v>1</v>
      </c>
      <c r="E55" s="34" t="s">
        <v>18</v>
      </c>
      <c r="F55" s="34" t="s">
        <v>2847</v>
      </c>
      <c r="G55" s="34" t="s">
        <v>1440</v>
      </c>
      <c r="H55" s="34" t="s">
        <v>22</v>
      </c>
      <c r="I55" s="34" t="s">
        <v>31</v>
      </c>
      <c r="J55" s="36">
        <v>43499</v>
      </c>
      <c r="K55" s="34" t="s">
        <v>3861</v>
      </c>
      <c r="L55" s="8">
        <v>43502</v>
      </c>
      <c r="M55" s="36">
        <v>43507</v>
      </c>
      <c r="N55" s="35">
        <v>10</v>
      </c>
      <c r="O55" s="35">
        <v>10</v>
      </c>
      <c r="P55" s="6" t="s">
        <v>589</v>
      </c>
      <c r="Q55" s="34" t="s">
        <v>22</v>
      </c>
      <c r="R55" s="6" t="s">
        <v>18</v>
      </c>
      <c r="S55" s="34" t="s">
        <v>22</v>
      </c>
      <c r="T55" s="34" t="s">
        <v>1458</v>
      </c>
      <c r="U55" s="35">
        <v>15</v>
      </c>
      <c r="V55" s="17" t="b">
        <v>1</v>
      </c>
      <c r="W55" s="17" t="b">
        <v>1</v>
      </c>
      <c r="X55" s="17" t="b">
        <v>1</v>
      </c>
      <c r="Y55" s="17" t="b">
        <v>1</v>
      </c>
      <c r="Z55" t="s">
        <v>3805</v>
      </c>
      <c r="AA55" t="s">
        <v>22</v>
      </c>
      <c r="AB55" t="s">
        <v>22</v>
      </c>
      <c r="AC55" t="s">
        <v>22</v>
      </c>
      <c r="AD55" t="s">
        <v>22</v>
      </c>
      <c r="AE55" t="s">
        <v>22</v>
      </c>
      <c r="AF55" t="s">
        <v>22</v>
      </c>
      <c r="AG55" t="s">
        <v>3805</v>
      </c>
      <c r="AH55" t="s">
        <v>22</v>
      </c>
      <c r="AI55" t="s">
        <v>22</v>
      </c>
      <c r="AJ55" s="17" t="b">
        <v>1</v>
      </c>
      <c r="AK55" t="s">
        <v>22</v>
      </c>
      <c r="AL55" t="s">
        <v>143</v>
      </c>
      <c r="AM55" s="17" t="b">
        <v>0</v>
      </c>
      <c r="AN55" s="6"/>
      <c r="AO55" s="6"/>
      <c r="AP55" s="17" t="b">
        <v>0</v>
      </c>
      <c r="AQ55" s="6" t="b">
        <v>0</v>
      </c>
    </row>
    <row r="56" spans="1:43" x14ac:dyDescent="0.25">
      <c r="A56" t="str">
        <f>_xlfn.CONCAT(Table8[[#This Row],[Order]],"-",Table8[[#This Row],[Line]])</f>
        <v>67150-58</v>
      </c>
      <c r="B56" s="29">
        <v>67150</v>
      </c>
      <c r="C56" s="29">
        <v>58</v>
      </c>
      <c r="D56" s="29">
        <v>1</v>
      </c>
      <c r="E56" s="28" t="s">
        <v>18</v>
      </c>
      <c r="F56" s="28" t="s">
        <v>238</v>
      </c>
      <c r="G56" s="28" t="s">
        <v>1459</v>
      </c>
      <c r="H56" s="28" t="s">
        <v>22</v>
      </c>
      <c r="I56" s="28" t="s">
        <v>20</v>
      </c>
      <c r="J56" s="28"/>
      <c r="K56" s="28"/>
      <c r="L56" s="8">
        <v>43502</v>
      </c>
      <c r="M56" s="30">
        <v>43507</v>
      </c>
      <c r="N56" s="29">
        <v>1</v>
      </c>
      <c r="O56" s="29">
        <v>2</v>
      </c>
      <c r="P56" s="6" t="s">
        <v>589</v>
      </c>
      <c r="Q56" s="28" t="s">
        <v>21</v>
      </c>
      <c r="R56" s="6" t="s">
        <v>18</v>
      </c>
      <c r="S56" s="28" t="s">
        <v>22</v>
      </c>
      <c r="T56" s="28" t="s">
        <v>1460</v>
      </c>
      <c r="U56" s="29">
        <v>15</v>
      </c>
      <c r="V56" s="17" t="b">
        <v>1</v>
      </c>
      <c r="W56" s="17" t="b">
        <v>1</v>
      </c>
      <c r="X56" s="17" t="b">
        <v>0</v>
      </c>
      <c r="Y56" s="17" t="b">
        <v>1</v>
      </c>
      <c r="Z56" t="s">
        <v>22</v>
      </c>
      <c r="AA56" t="s">
        <v>3805</v>
      </c>
      <c r="AB56" t="s">
        <v>22</v>
      </c>
      <c r="AC56" t="s">
        <v>22</v>
      </c>
      <c r="AD56" t="s">
        <v>22</v>
      </c>
      <c r="AE56" t="s">
        <v>22</v>
      </c>
      <c r="AF56" t="s">
        <v>22</v>
      </c>
      <c r="AG56" t="s">
        <v>22</v>
      </c>
      <c r="AH56" t="s">
        <v>22</v>
      </c>
      <c r="AI56" t="s">
        <v>22</v>
      </c>
      <c r="AJ56" s="17" t="b">
        <v>0</v>
      </c>
      <c r="AK56" t="s">
        <v>22</v>
      </c>
      <c r="AL56" t="s">
        <v>143</v>
      </c>
      <c r="AM56" s="17" t="b">
        <v>0</v>
      </c>
      <c r="AN56" s="6"/>
      <c r="AO56" s="6"/>
      <c r="AP56" s="17" t="b">
        <v>0</v>
      </c>
      <c r="AQ56" s="6" t="b">
        <v>0</v>
      </c>
    </row>
    <row r="57" spans="1:43" x14ac:dyDescent="0.25">
      <c r="A57" t="str">
        <f>_xlfn.CONCAT(Table8[[#This Row],[Order]],"-",Table8[[#This Row],[Line]])</f>
        <v>67150-59</v>
      </c>
      <c r="B57" s="29">
        <v>67150</v>
      </c>
      <c r="C57" s="29">
        <v>59</v>
      </c>
      <c r="D57" s="29">
        <v>1</v>
      </c>
      <c r="E57" s="28" t="s">
        <v>18</v>
      </c>
      <c r="F57" s="28" t="s">
        <v>229</v>
      </c>
      <c r="G57" s="28" t="s">
        <v>1461</v>
      </c>
      <c r="H57" s="28" t="s">
        <v>22</v>
      </c>
      <c r="I57" s="28" t="s">
        <v>20</v>
      </c>
      <c r="J57" s="28"/>
      <c r="K57" s="28"/>
      <c r="L57" s="8">
        <v>43502</v>
      </c>
      <c r="M57" s="30">
        <v>43507</v>
      </c>
      <c r="N57" s="29">
        <v>6</v>
      </c>
      <c r="O57" s="29">
        <v>12</v>
      </c>
      <c r="P57" s="6" t="s">
        <v>589</v>
      </c>
      <c r="Q57" s="28" t="s">
        <v>21</v>
      </c>
      <c r="R57" s="6" t="s">
        <v>18</v>
      </c>
      <c r="S57" s="28" t="s">
        <v>22</v>
      </c>
      <c r="T57" s="28" t="s">
        <v>1462</v>
      </c>
      <c r="U57" s="29">
        <v>15</v>
      </c>
      <c r="V57" s="17" t="b">
        <v>1</v>
      </c>
      <c r="W57" s="17" t="b">
        <v>1</v>
      </c>
      <c r="X57" s="17" t="b">
        <v>0</v>
      </c>
      <c r="Y57" s="17" t="b">
        <v>1</v>
      </c>
      <c r="Z57" t="s">
        <v>22</v>
      </c>
      <c r="AA57" t="s">
        <v>3805</v>
      </c>
      <c r="AB57" t="s">
        <v>22</v>
      </c>
      <c r="AC57" t="s">
        <v>22</v>
      </c>
      <c r="AD57" t="s">
        <v>22</v>
      </c>
      <c r="AE57" t="s">
        <v>22</v>
      </c>
      <c r="AF57" t="s">
        <v>22</v>
      </c>
      <c r="AG57" t="s">
        <v>22</v>
      </c>
      <c r="AH57" t="s">
        <v>22</v>
      </c>
      <c r="AI57" t="s">
        <v>22</v>
      </c>
      <c r="AJ57" s="17" t="b">
        <v>0</v>
      </c>
      <c r="AK57" t="s">
        <v>22</v>
      </c>
      <c r="AL57" t="s">
        <v>143</v>
      </c>
      <c r="AM57" s="17" t="b">
        <v>0</v>
      </c>
      <c r="AN57" s="6"/>
      <c r="AO57" s="6"/>
      <c r="AP57" s="17" t="b">
        <v>0</v>
      </c>
      <c r="AQ57" s="6" t="b">
        <v>0</v>
      </c>
    </row>
    <row r="58" spans="1:43" x14ac:dyDescent="0.25">
      <c r="A58" t="str">
        <f>_xlfn.CONCAT(Table8[[#This Row],[Order]],"-",Table8[[#This Row],[Line]])</f>
        <v>67150-60</v>
      </c>
      <c r="B58" s="29">
        <v>67150</v>
      </c>
      <c r="C58" s="29">
        <v>60</v>
      </c>
      <c r="D58" s="29">
        <v>1</v>
      </c>
      <c r="E58" s="28" t="s">
        <v>18</v>
      </c>
      <c r="F58" s="28" t="s">
        <v>2849</v>
      </c>
      <c r="G58" s="28" t="s">
        <v>1463</v>
      </c>
      <c r="H58" s="28" t="s">
        <v>22</v>
      </c>
      <c r="I58" s="28" t="s">
        <v>20</v>
      </c>
      <c r="J58" s="28"/>
      <c r="K58" s="28"/>
      <c r="L58" s="8">
        <v>43502</v>
      </c>
      <c r="M58" s="30">
        <v>43507</v>
      </c>
      <c r="N58" s="29">
        <v>1</v>
      </c>
      <c r="O58" s="29">
        <v>2</v>
      </c>
      <c r="P58" s="6" t="s">
        <v>589</v>
      </c>
      <c r="Q58" s="28" t="s">
        <v>21</v>
      </c>
      <c r="R58" s="6" t="s">
        <v>18</v>
      </c>
      <c r="S58" s="28" t="s">
        <v>22</v>
      </c>
      <c r="T58" s="28" t="s">
        <v>1464</v>
      </c>
      <c r="U58" s="29">
        <v>15</v>
      </c>
      <c r="V58" s="17" t="b">
        <v>1</v>
      </c>
      <c r="W58" s="17" t="b">
        <v>1</v>
      </c>
      <c r="X58" s="17" t="b">
        <v>0</v>
      </c>
      <c r="Y58" s="17" t="b">
        <v>1</v>
      </c>
      <c r="Z58" t="s">
        <v>22</v>
      </c>
      <c r="AA58" t="s">
        <v>3805</v>
      </c>
      <c r="AB58" t="s">
        <v>22</v>
      </c>
      <c r="AC58" t="s">
        <v>22</v>
      </c>
      <c r="AD58" t="s">
        <v>22</v>
      </c>
      <c r="AE58" t="s">
        <v>22</v>
      </c>
      <c r="AF58" t="s">
        <v>22</v>
      </c>
      <c r="AG58" t="s">
        <v>22</v>
      </c>
      <c r="AH58" t="s">
        <v>22</v>
      </c>
      <c r="AI58" t="s">
        <v>22</v>
      </c>
      <c r="AJ58" s="17" t="b">
        <v>0</v>
      </c>
      <c r="AK58" t="s">
        <v>22</v>
      </c>
      <c r="AL58" t="s">
        <v>143</v>
      </c>
      <c r="AM58" s="17" t="b">
        <v>0</v>
      </c>
      <c r="AN58" s="6"/>
      <c r="AO58" s="6"/>
      <c r="AP58" s="17" t="b">
        <v>0</v>
      </c>
      <c r="AQ58" s="6" t="b">
        <v>0</v>
      </c>
    </row>
    <row r="59" spans="1:43" x14ac:dyDescent="0.25">
      <c r="A59" t="str">
        <f>_xlfn.CONCAT(Table8[[#This Row],[Order]],"-",Table8[[#This Row],[Line]])</f>
        <v>67150-61</v>
      </c>
      <c r="B59" s="29">
        <v>67150</v>
      </c>
      <c r="C59" s="29">
        <v>61</v>
      </c>
      <c r="D59" s="29">
        <v>1</v>
      </c>
      <c r="E59" s="28" t="s">
        <v>18</v>
      </c>
      <c r="F59" s="28" t="s">
        <v>229</v>
      </c>
      <c r="G59" s="28" t="s">
        <v>1465</v>
      </c>
      <c r="H59" s="28" t="s">
        <v>22</v>
      </c>
      <c r="I59" s="28" t="s">
        <v>20</v>
      </c>
      <c r="J59" s="28"/>
      <c r="K59" s="28"/>
      <c r="L59" s="8">
        <v>43502</v>
      </c>
      <c r="M59" s="30">
        <v>43507</v>
      </c>
      <c r="N59" s="29">
        <v>6</v>
      </c>
      <c r="O59" s="29">
        <v>12</v>
      </c>
      <c r="P59" s="6" t="s">
        <v>589</v>
      </c>
      <c r="Q59" s="28" t="s">
        <v>21</v>
      </c>
      <c r="R59" s="6" t="s">
        <v>18</v>
      </c>
      <c r="S59" s="28" t="s">
        <v>22</v>
      </c>
      <c r="T59" s="28" t="s">
        <v>1466</v>
      </c>
      <c r="U59" s="29">
        <v>15</v>
      </c>
      <c r="V59" s="17" t="b">
        <v>1</v>
      </c>
      <c r="W59" s="17" t="b">
        <v>1</v>
      </c>
      <c r="X59" s="17" t="b">
        <v>0</v>
      </c>
      <c r="Y59" s="17" t="b">
        <v>1</v>
      </c>
      <c r="Z59" t="s">
        <v>22</v>
      </c>
      <c r="AA59" t="s">
        <v>3805</v>
      </c>
      <c r="AB59" t="s">
        <v>22</v>
      </c>
      <c r="AC59" t="s">
        <v>22</v>
      </c>
      <c r="AD59" t="s">
        <v>22</v>
      </c>
      <c r="AE59" t="s">
        <v>22</v>
      </c>
      <c r="AF59" t="s">
        <v>22</v>
      </c>
      <c r="AG59" t="s">
        <v>22</v>
      </c>
      <c r="AH59" t="s">
        <v>22</v>
      </c>
      <c r="AI59" t="s">
        <v>22</v>
      </c>
      <c r="AJ59" s="17" t="b">
        <v>0</v>
      </c>
      <c r="AK59" t="s">
        <v>22</v>
      </c>
      <c r="AL59" t="s">
        <v>143</v>
      </c>
      <c r="AM59" s="17" t="b">
        <v>0</v>
      </c>
      <c r="AN59" s="6"/>
      <c r="AO59" s="6"/>
      <c r="AP59" s="17" t="b">
        <v>0</v>
      </c>
      <c r="AQ59" s="6" t="b">
        <v>0</v>
      </c>
    </row>
    <row r="60" spans="1:43" x14ac:dyDescent="0.25">
      <c r="A60" t="str">
        <f>_xlfn.CONCAT(Table8[[#This Row],[Order]],"-",Table8[[#This Row],[Line]])</f>
        <v>67875-1</v>
      </c>
      <c r="B60" s="29">
        <v>67875</v>
      </c>
      <c r="C60" s="29">
        <v>1</v>
      </c>
      <c r="D60" s="29">
        <v>1</v>
      </c>
      <c r="E60" s="28" t="s">
        <v>18</v>
      </c>
      <c r="F60" s="28" t="s">
        <v>142</v>
      </c>
      <c r="G60" s="28" t="s">
        <v>1469</v>
      </c>
      <c r="H60" s="28" t="s">
        <v>22</v>
      </c>
      <c r="I60" s="28" t="s">
        <v>20</v>
      </c>
      <c r="J60" s="28"/>
      <c r="K60" s="28"/>
      <c r="L60" s="8">
        <v>43502</v>
      </c>
      <c r="M60" s="30">
        <v>43507</v>
      </c>
      <c r="N60" s="29">
        <v>1</v>
      </c>
      <c r="O60" s="29">
        <v>14</v>
      </c>
      <c r="P60" s="6" t="s">
        <v>589</v>
      </c>
      <c r="Q60" s="28" t="s">
        <v>22</v>
      </c>
      <c r="R60" s="6" t="s">
        <v>18</v>
      </c>
      <c r="S60" s="28" t="s">
        <v>22</v>
      </c>
      <c r="T60" s="28" t="s">
        <v>1470</v>
      </c>
      <c r="U60" s="29">
        <v>12</v>
      </c>
      <c r="V60" s="17" t="b">
        <v>1</v>
      </c>
      <c r="W60" s="17" t="b">
        <v>1</v>
      </c>
      <c r="X60" s="17" t="b">
        <v>1</v>
      </c>
      <c r="Y60" s="17" t="b">
        <v>1</v>
      </c>
      <c r="Z60" t="s">
        <v>22</v>
      </c>
      <c r="AA60" t="s">
        <v>22</v>
      </c>
      <c r="AB60" t="s">
        <v>22</v>
      </c>
      <c r="AC60" t="s">
        <v>22</v>
      </c>
      <c r="AD60" t="s">
        <v>22</v>
      </c>
      <c r="AE60" t="s">
        <v>22</v>
      </c>
      <c r="AF60" t="s">
        <v>22</v>
      </c>
      <c r="AG60" t="s">
        <v>22</v>
      </c>
      <c r="AH60" t="s">
        <v>3805</v>
      </c>
      <c r="AI60" t="s">
        <v>22</v>
      </c>
      <c r="AJ60" s="17" t="b">
        <v>1</v>
      </c>
      <c r="AK60" t="s">
        <v>22</v>
      </c>
      <c r="AL60" t="s">
        <v>22</v>
      </c>
      <c r="AM60" s="17" t="b">
        <v>0</v>
      </c>
      <c r="AN60" s="6"/>
      <c r="AO60" s="6"/>
      <c r="AP60" s="17" t="b">
        <v>0</v>
      </c>
      <c r="AQ60" s="6" t="b">
        <v>0</v>
      </c>
    </row>
    <row r="61" spans="1:43" x14ac:dyDescent="0.25">
      <c r="A61" t="str">
        <f>_xlfn.CONCAT(Table8[[#This Row],[Order]],"-",Table8[[#This Row],[Line]])</f>
        <v>69215-1</v>
      </c>
      <c r="B61" s="7">
        <v>69215</v>
      </c>
      <c r="C61" s="7">
        <v>1</v>
      </c>
      <c r="D61" s="7">
        <v>1</v>
      </c>
      <c r="E61" s="6" t="s">
        <v>18</v>
      </c>
      <c r="F61" s="6" t="s">
        <v>2850</v>
      </c>
      <c r="G61" s="6" t="s">
        <v>3862</v>
      </c>
      <c r="H61" s="6" t="s">
        <v>22</v>
      </c>
      <c r="I61" s="6" t="s">
        <v>27</v>
      </c>
      <c r="J61" s="6"/>
      <c r="K61" s="6"/>
      <c r="L61" s="8">
        <v>43507</v>
      </c>
      <c r="M61" s="8">
        <v>43510</v>
      </c>
      <c r="N61" s="7">
        <v>1</v>
      </c>
      <c r="O61" s="7">
        <v>4</v>
      </c>
      <c r="P61" s="6" t="s">
        <v>613</v>
      </c>
      <c r="Q61" s="6" t="s">
        <v>22</v>
      </c>
      <c r="R61" s="6" t="s">
        <v>18</v>
      </c>
      <c r="S61" s="6" t="s">
        <v>22</v>
      </c>
      <c r="T61" s="6" t="s">
        <v>3863</v>
      </c>
      <c r="U61" s="7">
        <v>1</v>
      </c>
      <c r="V61" s="17" t="b">
        <v>0</v>
      </c>
      <c r="W61" s="17" t="b">
        <v>0</v>
      </c>
      <c r="X61" s="17" t="b">
        <v>0</v>
      </c>
      <c r="Y61" s="17" t="b">
        <v>0</v>
      </c>
      <c r="Z61" t="s">
        <v>22</v>
      </c>
      <c r="AA61" t="s">
        <v>22</v>
      </c>
      <c r="AB61" t="s">
        <v>22</v>
      </c>
      <c r="AC61" t="s">
        <v>22</v>
      </c>
      <c r="AD61" t="s">
        <v>22</v>
      </c>
      <c r="AE61" t="s">
        <v>22</v>
      </c>
      <c r="AF61" t="s">
        <v>22</v>
      </c>
      <c r="AG61" t="s">
        <v>22</v>
      </c>
      <c r="AH61" t="s">
        <v>22</v>
      </c>
      <c r="AI61" t="s">
        <v>22</v>
      </c>
      <c r="AJ61" s="17" t="b">
        <v>0</v>
      </c>
      <c r="AK61" t="s">
        <v>22</v>
      </c>
      <c r="AL61" t="s">
        <v>22</v>
      </c>
      <c r="AM61" s="17" t="b">
        <v>0</v>
      </c>
      <c r="AN61" s="6"/>
      <c r="AO61" s="6"/>
      <c r="AP61" s="17" t="b">
        <v>0</v>
      </c>
      <c r="AQ61" s="6" t="b">
        <v>0</v>
      </c>
    </row>
    <row r="62" spans="1:43" x14ac:dyDescent="0.25">
      <c r="A62" t="str">
        <f>_xlfn.CONCAT(Table8[[#This Row],[Order]],"-",Table8[[#This Row],[Line]])</f>
        <v>69215-2</v>
      </c>
      <c r="B62" s="7">
        <v>69215</v>
      </c>
      <c r="C62" s="7">
        <v>2</v>
      </c>
      <c r="D62" s="7">
        <v>1</v>
      </c>
      <c r="E62" s="6" t="s">
        <v>18</v>
      </c>
      <c r="F62" s="6" t="s">
        <v>2851</v>
      </c>
      <c r="G62" s="6" t="s">
        <v>3864</v>
      </c>
      <c r="H62" s="6" t="s">
        <v>22</v>
      </c>
      <c r="I62" s="6" t="s">
        <v>27</v>
      </c>
      <c r="J62" s="6"/>
      <c r="K62" s="6"/>
      <c r="L62" s="8">
        <v>43507</v>
      </c>
      <c r="M62" s="8">
        <v>43510</v>
      </c>
      <c r="N62" s="7">
        <v>1</v>
      </c>
      <c r="O62" s="7">
        <v>4</v>
      </c>
      <c r="P62" s="6" t="s">
        <v>613</v>
      </c>
      <c r="Q62" s="6" t="s">
        <v>22</v>
      </c>
      <c r="R62" s="6" t="s">
        <v>18</v>
      </c>
      <c r="S62" s="6" t="s">
        <v>22</v>
      </c>
      <c r="T62" s="6" t="s">
        <v>3865</v>
      </c>
      <c r="U62" s="7">
        <v>1</v>
      </c>
      <c r="V62" s="17" t="b">
        <v>0</v>
      </c>
      <c r="W62" s="17" t="b">
        <v>0</v>
      </c>
      <c r="X62" s="17" t="b">
        <v>0</v>
      </c>
      <c r="Y62" s="17" t="b">
        <v>0</v>
      </c>
      <c r="Z62" t="s">
        <v>22</v>
      </c>
      <c r="AA62" t="s">
        <v>22</v>
      </c>
      <c r="AB62" t="s">
        <v>22</v>
      </c>
      <c r="AC62" t="s">
        <v>22</v>
      </c>
      <c r="AD62" t="s">
        <v>22</v>
      </c>
      <c r="AE62" t="s">
        <v>22</v>
      </c>
      <c r="AF62" t="s">
        <v>22</v>
      </c>
      <c r="AG62" t="s">
        <v>22</v>
      </c>
      <c r="AH62" t="s">
        <v>22</v>
      </c>
      <c r="AI62" t="s">
        <v>22</v>
      </c>
      <c r="AJ62" s="17" t="b">
        <v>0</v>
      </c>
      <c r="AK62" t="s">
        <v>22</v>
      </c>
      <c r="AL62" t="s">
        <v>22</v>
      </c>
      <c r="AM62" s="17" t="b">
        <v>0</v>
      </c>
      <c r="AN62" s="6"/>
      <c r="AO62" s="6"/>
      <c r="AP62" s="17" t="b">
        <v>0</v>
      </c>
      <c r="AQ62" s="6" t="b">
        <v>0</v>
      </c>
    </row>
    <row r="63" spans="1:43" x14ac:dyDescent="0.25">
      <c r="A63" t="str">
        <f>_xlfn.CONCAT(Table8[[#This Row],[Order]],"-",Table8[[#This Row],[Line]])</f>
        <v>69215-3</v>
      </c>
      <c r="B63" s="7">
        <v>69215</v>
      </c>
      <c r="C63" s="7">
        <v>3</v>
      </c>
      <c r="D63" s="7">
        <v>1</v>
      </c>
      <c r="E63" s="6" t="s">
        <v>18</v>
      </c>
      <c r="F63" s="6" t="s">
        <v>262</v>
      </c>
      <c r="G63" s="6" t="s">
        <v>3866</v>
      </c>
      <c r="H63" s="6" t="s">
        <v>22</v>
      </c>
      <c r="I63" s="6" t="s">
        <v>27</v>
      </c>
      <c r="J63" s="6"/>
      <c r="K63" s="6"/>
      <c r="L63" s="8">
        <v>43507</v>
      </c>
      <c r="M63" s="8">
        <v>43510</v>
      </c>
      <c r="N63" s="7">
        <v>1</v>
      </c>
      <c r="O63" s="7">
        <v>2</v>
      </c>
      <c r="P63" s="6" t="s">
        <v>613</v>
      </c>
      <c r="Q63" s="6" t="s">
        <v>22</v>
      </c>
      <c r="R63" s="6" t="s">
        <v>18</v>
      </c>
      <c r="S63" s="6" t="s">
        <v>22</v>
      </c>
      <c r="T63" s="6" t="s">
        <v>3867</v>
      </c>
      <c r="U63" s="7">
        <v>1</v>
      </c>
      <c r="V63" s="17" t="b">
        <v>0</v>
      </c>
      <c r="W63" s="17" t="b">
        <v>0</v>
      </c>
      <c r="X63" s="17" t="b">
        <v>0</v>
      </c>
      <c r="Y63" s="17" t="b">
        <v>0</v>
      </c>
      <c r="Z63" t="s">
        <v>22</v>
      </c>
      <c r="AA63" t="s">
        <v>22</v>
      </c>
      <c r="AB63" t="s">
        <v>22</v>
      </c>
      <c r="AC63" t="s">
        <v>22</v>
      </c>
      <c r="AD63" t="s">
        <v>22</v>
      </c>
      <c r="AE63" t="s">
        <v>22</v>
      </c>
      <c r="AF63" t="s">
        <v>22</v>
      </c>
      <c r="AG63" t="s">
        <v>22</v>
      </c>
      <c r="AH63" t="s">
        <v>22</v>
      </c>
      <c r="AI63" t="s">
        <v>22</v>
      </c>
      <c r="AJ63" s="17" t="b">
        <v>0</v>
      </c>
      <c r="AK63" t="s">
        <v>22</v>
      </c>
      <c r="AL63" t="s">
        <v>22</v>
      </c>
      <c r="AM63" s="17" t="b">
        <v>0</v>
      </c>
      <c r="AN63" s="6"/>
      <c r="AO63" s="6"/>
      <c r="AP63" s="17" t="b">
        <v>0</v>
      </c>
      <c r="AQ63" s="6" t="b">
        <v>0</v>
      </c>
    </row>
    <row r="64" spans="1:43" x14ac:dyDescent="0.25">
      <c r="A64" t="str">
        <f>_xlfn.CONCAT(Table8[[#This Row],[Order]],"-",Table8[[#This Row],[Line]])</f>
        <v>69215-4</v>
      </c>
      <c r="B64" s="7">
        <v>69215</v>
      </c>
      <c r="C64" s="7">
        <v>4</v>
      </c>
      <c r="D64" s="7">
        <v>1</v>
      </c>
      <c r="E64" s="6" t="s">
        <v>18</v>
      </c>
      <c r="F64" s="6" t="s">
        <v>367</v>
      </c>
      <c r="G64" s="6" t="s">
        <v>3868</v>
      </c>
      <c r="H64" s="6" t="s">
        <v>22</v>
      </c>
      <c r="I64" s="6" t="s">
        <v>27</v>
      </c>
      <c r="J64" s="6"/>
      <c r="K64" s="6"/>
      <c r="L64" s="8">
        <v>43507</v>
      </c>
      <c r="M64" s="8">
        <v>43510</v>
      </c>
      <c r="N64" s="7">
        <v>1</v>
      </c>
      <c r="O64" s="7">
        <v>3</v>
      </c>
      <c r="P64" s="6" t="s">
        <v>613</v>
      </c>
      <c r="Q64" s="6" t="s">
        <v>22</v>
      </c>
      <c r="R64" s="6" t="s">
        <v>18</v>
      </c>
      <c r="S64" s="6" t="s">
        <v>22</v>
      </c>
      <c r="T64" s="6" t="s">
        <v>2253</v>
      </c>
      <c r="U64" s="7">
        <v>1</v>
      </c>
      <c r="V64" s="17" t="b">
        <v>0</v>
      </c>
      <c r="W64" s="17" t="b">
        <v>0</v>
      </c>
      <c r="X64" s="17" t="b">
        <v>0</v>
      </c>
      <c r="Y64" s="17" t="b">
        <v>0</v>
      </c>
      <c r="Z64" t="s">
        <v>22</v>
      </c>
      <c r="AA64" t="s">
        <v>22</v>
      </c>
      <c r="AB64" t="s">
        <v>22</v>
      </c>
      <c r="AC64" t="s">
        <v>22</v>
      </c>
      <c r="AD64" t="s">
        <v>22</v>
      </c>
      <c r="AE64" t="s">
        <v>22</v>
      </c>
      <c r="AF64" t="s">
        <v>22</v>
      </c>
      <c r="AG64" t="s">
        <v>22</v>
      </c>
      <c r="AH64" t="s">
        <v>22</v>
      </c>
      <c r="AI64" t="s">
        <v>22</v>
      </c>
      <c r="AJ64" s="17" t="b">
        <v>0</v>
      </c>
      <c r="AK64" t="s">
        <v>22</v>
      </c>
      <c r="AL64" t="s">
        <v>22</v>
      </c>
      <c r="AM64" s="17" t="b">
        <v>0</v>
      </c>
      <c r="AN64" s="6"/>
      <c r="AO64" s="6"/>
      <c r="AP64" s="17" t="b">
        <v>0</v>
      </c>
      <c r="AQ64" s="6" t="b">
        <v>0</v>
      </c>
    </row>
    <row r="65" spans="1:43" x14ac:dyDescent="0.25">
      <c r="A65" t="str">
        <f>_xlfn.CONCAT(Table8[[#This Row],[Order]],"-",Table8[[#This Row],[Line]])</f>
        <v>69215-5</v>
      </c>
      <c r="B65" s="7">
        <v>69215</v>
      </c>
      <c r="C65" s="7">
        <v>5</v>
      </c>
      <c r="D65" s="7">
        <v>1</v>
      </c>
      <c r="E65" s="6" t="s">
        <v>18</v>
      </c>
      <c r="F65" s="6" t="s">
        <v>323</v>
      </c>
      <c r="G65" s="6" t="s">
        <v>3869</v>
      </c>
      <c r="H65" s="6" t="s">
        <v>22</v>
      </c>
      <c r="I65" s="6" t="s">
        <v>27</v>
      </c>
      <c r="J65" s="6"/>
      <c r="K65" s="6"/>
      <c r="L65" s="8">
        <v>43507</v>
      </c>
      <c r="M65" s="8">
        <v>43510</v>
      </c>
      <c r="N65" s="7">
        <v>1</v>
      </c>
      <c r="O65" s="7">
        <v>4</v>
      </c>
      <c r="P65" s="6" t="s">
        <v>613</v>
      </c>
      <c r="Q65" s="6" t="s">
        <v>22</v>
      </c>
      <c r="R65" s="6" t="s">
        <v>18</v>
      </c>
      <c r="S65" s="6" t="s">
        <v>22</v>
      </c>
      <c r="T65" s="6" t="s">
        <v>3870</v>
      </c>
      <c r="U65" s="7">
        <v>1</v>
      </c>
      <c r="V65" s="17" t="b">
        <v>0</v>
      </c>
      <c r="W65" s="17" t="b">
        <v>0</v>
      </c>
      <c r="X65" s="17" t="b">
        <v>0</v>
      </c>
      <c r="Y65" s="17" t="b">
        <v>0</v>
      </c>
      <c r="Z65" t="s">
        <v>22</v>
      </c>
      <c r="AA65" t="s">
        <v>22</v>
      </c>
      <c r="AB65" t="s">
        <v>22</v>
      </c>
      <c r="AC65" t="s">
        <v>22</v>
      </c>
      <c r="AD65" t="s">
        <v>22</v>
      </c>
      <c r="AE65" t="s">
        <v>22</v>
      </c>
      <c r="AF65" t="s">
        <v>22</v>
      </c>
      <c r="AG65" t="s">
        <v>22</v>
      </c>
      <c r="AH65" t="s">
        <v>22</v>
      </c>
      <c r="AI65" t="s">
        <v>22</v>
      </c>
      <c r="AJ65" s="17" t="b">
        <v>0</v>
      </c>
      <c r="AK65" t="s">
        <v>22</v>
      </c>
      <c r="AL65" t="s">
        <v>22</v>
      </c>
      <c r="AM65" s="17" t="b">
        <v>0</v>
      </c>
      <c r="AN65" s="6"/>
      <c r="AO65" s="6"/>
      <c r="AP65" s="17" t="b">
        <v>0</v>
      </c>
      <c r="AQ65" s="6" t="b">
        <v>0</v>
      </c>
    </row>
    <row r="66" spans="1:43" x14ac:dyDescent="0.25">
      <c r="A66" t="str">
        <f>_xlfn.CONCAT(Table8[[#This Row],[Order]],"-",Table8[[#This Row],[Line]])</f>
        <v>69215-6</v>
      </c>
      <c r="B66" s="7">
        <v>69215</v>
      </c>
      <c r="C66" s="7">
        <v>6</v>
      </c>
      <c r="D66" s="7">
        <v>1</v>
      </c>
      <c r="E66" s="6" t="s">
        <v>18</v>
      </c>
      <c r="F66" s="6" t="s">
        <v>323</v>
      </c>
      <c r="G66" s="6" t="s">
        <v>3871</v>
      </c>
      <c r="H66" s="6" t="s">
        <v>22</v>
      </c>
      <c r="I66" s="6" t="s">
        <v>27</v>
      </c>
      <c r="J66" s="6"/>
      <c r="K66" s="6"/>
      <c r="L66" s="8">
        <v>43507</v>
      </c>
      <c r="M66" s="8">
        <v>43510</v>
      </c>
      <c r="N66" s="7">
        <v>1</v>
      </c>
      <c r="O66" s="7">
        <v>4</v>
      </c>
      <c r="P66" s="6" t="s">
        <v>613</v>
      </c>
      <c r="Q66" s="6" t="s">
        <v>22</v>
      </c>
      <c r="R66" s="6" t="s">
        <v>18</v>
      </c>
      <c r="S66" s="6" t="s">
        <v>22</v>
      </c>
      <c r="T66" s="6" t="s">
        <v>3872</v>
      </c>
      <c r="U66" s="7">
        <v>1</v>
      </c>
      <c r="V66" s="17" t="b">
        <v>0</v>
      </c>
      <c r="W66" s="17" t="b">
        <v>0</v>
      </c>
      <c r="X66" s="17" t="b">
        <v>0</v>
      </c>
      <c r="Y66" s="17" t="b">
        <v>0</v>
      </c>
      <c r="Z66" t="s">
        <v>22</v>
      </c>
      <c r="AA66" t="s">
        <v>22</v>
      </c>
      <c r="AB66" t="s">
        <v>22</v>
      </c>
      <c r="AC66" t="s">
        <v>22</v>
      </c>
      <c r="AD66" t="s">
        <v>22</v>
      </c>
      <c r="AE66" t="s">
        <v>22</v>
      </c>
      <c r="AF66" t="s">
        <v>22</v>
      </c>
      <c r="AG66" t="s">
        <v>22</v>
      </c>
      <c r="AH66" t="s">
        <v>22</v>
      </c>
      <c r="AI66" t="s">
        <v>22</v>
      </c>
      <c r="AJ66" s="17" t="b">
        <v>0</v>
      </c>
      <c r="AK66" t="s">
        <v>22</v>
      </c>
      <c r="AL66" t="s">
        <v>22</v>
      </c>
      <c r="AM66" s="17" t="b">
        <v>0</v>
      </c>
      <c r="AN66" s="6"/>
      <c r="AO66" s="6"/>
      <c r="AP66" s="17" t="b">
        <v>0</v>
      </c>
      <c r="AQ66" s="6" t="b">
        <v>0</v>
      </c>
    </row>
    <row r="67" spans="1:43" x14ac:dyDescent="0.25">
      <c r="A67" t="str">
        <f>_xlfn.CONCAT(Table8[[#This Row],[Order]],"-",Table8[[#This Row],[Line]])</f>
        <v>69215-7</v>
      </c>
      <c r="B67" s="7">
        <v>69215</v>
      </c>
      <c r="C67" s="7">
        <v>7</v>
      </c>
      <c r="D67" s="7">
        <v>1</v>
      </c>
      <c r="E67" s="6" t="s">
        <v>18</v>
      </c>
      <c r="F67" s="6" t="s">
        <v>2852</v>
      </c>
      <c r="G67" s="6" t="s">
        <v>3873</v>
      </c>
      <c r="H67" s="6" t="s">
        <v>22</v>
      </c>
      <c r="I67" s="6" t="s">
        <v>27</v>
      </c>
      <c r="J67" s="6"/>
      <c r="K67" s="6"/>
      <c r="L67" s="8">
        <v>43507</v>
      </c>
      <c r="M67" s="8">
        <v>43510</v>
      </c>
      <c r="N67" s="7">
        <v>1</v>
      </c>
      <c r="O67" s="7">
        <v>6</v>
      </c>
      <c r="P67" s="6" t="s">
        <v>613</v>
      </c>
      <c r="Q67" s="6" t="s">
        <v>22</v>
      </c>
      <c r="R67" s="6" t="s">
        <v>18</v>
      </c>
      <c r="S67" s="6" t="s">
        <v>22</v>
      </c>
      <c r="T67" s="6" t="s">
        <v>3874</v>
      </c>
      <c r="U67" s="7">
        <v>1</v>
      </c>
      <c r="V67" s="17" t="b">
        <v>0</v>
      </c>
      <c r="W67" s="17" t="b">
        <v>0</v>
      </c>
      <c r="X67" s="17" t="b">
        <v>0</v>
      </c>
      <c r="Y67" s="17" t="b">
        <v>0</v>
      </c>
      <c r="Z67" t="s">
        <v>22</v>
      </c>
      <c r="AA67" t="s">
        <v>22</v>
      </c>
      <c r="AB67" t="s">
        <v>22</v>
      </c>
      <c r="AC67" t="s">
        <v>22</v>
      </c>
      <c r="AD67" t="s">
        <v>22</v>
      </c>
      <c r="AE67" t="s">
        <v>22</v>
      </c>
      <c r="AF67" t="s">
        <v>22</v>
      </c>
      <c r="AG67" t="s">
        <v>22</v>
      </c>
      <c r="AH67" t="s">
        <v>22</v>
      </c>
      <c r="AI67" t="s">
        <v>22</v>
      </c>
      <c r="AJ67" s="17" t="b">
        <v>0</v>
      </c>
      <c r="AK67" t="s">
        <v>22</v>
      </c>
      <c r="AL67" t="s">
        <v>22</v>
      </c>
      <c r="AM67" s="17" t="b">
        <v>0</v>
      </c>
      <c r="AN67" s="6"/>
      <c r="AO67" s="6"/>
      <c r="AP67" s="17" t="b">
        <v>0</v>
      </c>
      <c r="AQ67" s="6" t="b">
        <v>0</v>
      </c>
    </row>
    <row r="68" spans="1:43" x14ac:dyDescent="0.25">
      <c r="A68" t="str">
        <f>_xlfn.CONCAT(Table8[[#This Row],[Order]],"-",Table8[[#This Row],[Line]])</f>
        <v>69363-1</v>
      </c>
      <c r="B68" s="123">
        <v>69363</v>
      </c>
      <c r="C68" s="123">
        <v>1</v>
      </c>
      <c r="D68" s="123">
        <v>1</v>
      </c>
      <c r="E68" s="124" t="s">
        <v>18</v>
      </c>
      <c r="F68" s="124" t="s">
        <v>250</v>
      </c>
      <c r="G68" s="124" t="s">
        <v>3875</v>
      </c>
      <c r="H68" s="124" t="s">
        <v>208</v>
      </c>
      <c r="I68" s="124" t="s">
        <v>20</v>
      </c>
      <c r="J68" s="124"/>
      <c r="K68" s="124"/>
      <c r="L68" s="8">
        <v>43509</v>
      </c>
      <c r="M68" s="125">
        <v>43514</v>
      </c>
      <c r="N68" s="123">
        <v>1</v>
      </c>
      <c r="O68" s="123">
        <v>46</v>
      </c>
      <c r="P68" s="6" t="s">
        <v>624</v>
      </c>
      <c r="Q68" s="124" t="s">
        <v>22</v>
      </c>
      <c r="R68" s="6" t="s">
        <v>18</v>
      </c>
      <c r="S68" s="124" t="s">
        <v>22</v>
      </c>
      <c r="T68" s="124" t="s">
        <v>3876</v>
      </c>
      <c r="U68" s="123">
        <v>7</v>
      </c>
      <c r="V68" s="17" t="b">
        <v>1</v>
      </c>
      <c r="W68" s="17" t="b">
        <v>0</v>
      </c>
      <c r="X68" s="17" t="b">
        <v>0</v>
      </c>
      <c r="Y68" s="17" t="b">
        <v>1</v>
      </c>
      <c r="Z68" t="s">
        <v>22</v>
      </c>
      <c r="AA68" t="s">
        <v>22</v>
      </c>
      <c r="AB68" t="s">
        <v>22</v>
      </c>
      <c r="AC68" t="s">
        <v>22</v>
      </c>
      <c r="AD68" t="s">
        <v>22</v>
      </c>
      <c r="AE68" t="s">
        <v>22</v>
      </c>
      <c r="AF68" t="s">
        <v>22</v>
      </c>
      <c r="AG68" t="s">
        <v>22</v>
      </c>
      <c r="AH68" t="s">
        <v>22</v>
      </c>
      <c r="AI68" t="s">
        <v>22</v>
      </c>
      <c r="AJ68" s="17" t="b">
        <v>0</v>
      </c>
      <c r="AK68" t="s">
        <v>22</v>
      </c>
      <c r="AL68" t="s">
        <v>143</v>
      </c>
      <c r="AM68" s="17" t="b">
        <v>0</v>
      </c>
      <c r="AN68" s="6"/>
      <c r="AO68" s="6"/>
      <c r="AP68" s="17" t="b">
        <v>0</v>
      </c>
      <c r="AQ68" s="6" t="b">
        <v>0</v>
      </c>
    </row>
    <row r="69" spans="1:43" x14ac:dyDescent="0.25">
      <c r="A69" t="str">
        <f>_xlfn.CONCAT(Table8[[#This Row],[Order]],"-",Table8[[#This Row],[Line]])</f>
        <v>69773-1</v>
      </c>
      <c r="B69" s="29">
        <v>69773</v>
      </c>
      <c r="C69" s="29">
        <v>1</v>
      </c>
      <c r="D69" s="29">
        <v>1</v>
      </c>
      <c r="E69" s="28" t="s">
        <v>18</v>
      </c>
      <c r="F69" s="28" t="s">
        <v>148</v>
      </c>
      <c r="G69" s="28" t="s">
        <v>3877</v>
      </c>
      <c r="H69" s="28" t="s">
        <v>22</v>
      </c>
      <c r="I69" s="28" t="s">
        <v>20</v>
      </c>
      <c r="J69" s="28"/>
      <c r="K69" s="28"/>
      <c r="L69" s="8">
        <v>43522</v>
      </c>
      <c r="M69" s="30">
        <v>43525</v>
      </c>
      <c r="N69" s="29">
        <v>14</v>
      </c>
      <c r="O69" s="29">
        <v>14</v>
      </c>
      <c r="P69" s="6" t="s">
        <v>644</v>
      </c>
      <c r="Q69" s="28" t="s">
        <v>22</v>
      </c>
      <c r="R69" s="6" t="s">
        <v>18</v>
      </c>
      <c r="S69" s="28" t="s">
        <v>22</v>
      </c>
      <c r="T69" s="28" t="s">
        <v>3878</v>
      </c>
      <c r="U69" s="29">
        <v>12</v>
      </c>
      <c r="V69" s="17" t="b">
        <v>1</v>
      </c>
      <c r="W69" s="17" t="b">
        <v>0</v>
      </c>
      <c r="X69" s="17" t="b">
        <v>0</v>
      </c>
      <c r="Y69" s="17" t="b">
        <v>1</v>
      </c>
      <c r="Z69" t="s">
        <v>161</v>
      </c>
      <c r="AA69" t="s">
        <v>22</v>
      </c>
      <c r="AB69" t="s">
        <v>22</v>
      </c>
      <c r="AC69" t="s">
        <v>22</v>
      </c>
      <c r="AD69" t="s">
        <v>22</v>
      </c>
      <c r="AE69" t="s">
        <v>22</v>
      </c>
      <c r="AF69" t="s">
        <v>22</v>
      </c>
      <c r="AG69" t="s">
        <v>22</v>
      </c>
      <c r="AH69" t="s">
        <v>22</v>
      </c>
      <c r="AI69" t="s">
        <v>22</v>
      </c>
      <c r="AJ69" s="17" t="b">
        <v>0</v>
      </c>
      <c r="AK69" t="s">
        <v>22</v>
      </c>
      <c r="AL69" t="s">
        <v>22</v>
      </c>
      <c r="AM69" s="17" t="b">
        <v>0</v>
      </c>
      <c r="AN69" s="6"/>
      <c r="AO69" s="6"/>
      <c r="AP69" s="17" t="b">
        <v>0</v>
      </c>
      <c r="AQ69" s="6" t="b">
        <v>0</v>
      </c>
    </row>
    <row r="70" spans="1:43" x14ac:dyDescent="0.25">
      <c r="A70" t="str">
        <f>_xlfn.CONCAT(Table8[[#This Row],[Order]],"-",Table8[[#This Row],[Line]])</f>
        <v>69773-2</v>
      </c>
      <c r="B70" s="29">
        <v>69773</v>
      </c>
      <c r="C70" s="29">
        <v>2</v>
      </c>
      <c r="D70" s="29">
        <v>1</v>
      </c>
      <c r="E70" s="28" t="s">
        <v>18</v>
      </c>
      <c r="F70" s="28" t="s">
        <v>135</v>
      </c>
      <c r="G70" s="28" t="s">
        <v>3879</v>
      </c>
      <c r="H70" s="28" t="s">
        <v>22</v>
      </c>
      <c r="I70" s="28" t="s">
        <v>20</v>
      </c>
      <c r="J70" s="28"/>
      <c r="K70" s="28"/>
      <c r="L70" s="8">
        <v>43522</v>
      </c>
      <c r="M70" s="30">
        <v>43525</v>
      </c>
      <c r="N70" s="29">
        <v>5</v>
      </c>
      <c r="O70" s="29">
        <v>5</v>
      </c>
      <c r="P70" s="6" t="s">
        <v>644</v>
      </c>
      <c r="Q70" s="28" t="s">
        <v>22</v>
      </c>
      <c r="R70" s="6" t="s">
        <v>18</v>
      </c>
      <c r="S70" s="28" t="s">
        <v>22</v>
      </c>
      <c r="T70" s="28" t="s">
        <v>713</v>
      </c>
      <c r="U70" s="29">
        <v>12</v>
      </c>
      <c r="V70" s="17" t="b">
        <v>1</v>
      </c>
      <c r="W70" s="17" t="b">
        <v>0</v>
      </c>
      <c r="X70" s="17" t="b">
        <v>0</v>
      </c>
      <c r="Y70" s="17" t="b">
        <v>1</v>
      </c>
      <c r="Z70" t="s">
        <v>161</v>
      </c>
      <c r="AA70" t="s">
        <v>22</v>
      </c>
      <c r="AB70" t="s">
        <v>22</v>
      </c>
      <c r="AC70" t="s">
        <v>22</v>
      </c>
      <c r="AD70" t="s">
        <v>22</v>
      </c>
      <c r="AE70" t="s">
        <v>22</v>
      </c>
      <c r="AF70" t="s">
        <v>22</v>
      </c>
      <c r="AG70" t="s">
        <v>22</v>
      </c>
      <c r="AH70" t="s">
        <v>22</v>
      </c>
      <c r="AI70" t="s">
        <v>22</v>
      </c>
      <c r="AJ70" s="17" t="b">
        <v>0</v>
      </c>
      <c r="AK70" t="s">
        <v>22</v>
      </c>
      <c r="AL70" t="s">
        <v>22</v>
      </c>
      <c r="AM70" s="17" t="b">
        <v>0</v>
      </c>
      <c r="AN70" s="6"/>
      <c r="AO70" s="6"/>
      <c r="AP70" s="17" t="b">
        <v>0</v>
      </c>
      <c r="AQ70" s="6" t="b">
        <v>0</v>
      </c>
    </row>
    <row r="71" spans="1:43" x14ac:dyDescent="0.25">
      <c r="A71" t="str">
        <f>_xlfn.CONCAT(Table8[[#This Row],[Order]],"-",Table8[[#This Row],[Line]])</f>
        <v>69828-1</v>
      </c>
      <c r="B71" s="7">
        <v>69828</v>
      </c>
      <c r="C71" s="7">
        <v>1</v>
      </c>
      <c r="D71" s="7">
        <v>1</v>
      </c>
      <c r="E71" s="6" t="s">
        <v>18</v>
      </c>
      <c r="F71" s="6" t="s">
        <v>188</v>
      </c>
      <c r="G71" s="6" t="s">
        <v>3880</v>
      </c>
      <c r="H71" s="6" t="s">
        <v>22</v>
      </c>
      <c r="I71" s="6" t="s">
        <v>27</v>
      </c>
      <c r="J71" s="6"/>
      <c r="K71" s="6"/>
      <c r="L71" s="8">
        <v>43523</v>
      </c>
      <c r="M71" s="8">
        <v>43528</v>
      </c>
      <c r="N71" s="7">
        <v>2</v>
      </c>
      <c r="O71" s="7">
        <v>2</v>
      </c>
      <c r="P71" s="6" t="s">
        <v>608</v>
      </c>
      <c r="Q71" s="6" t="s">
        <v>22</v>
      </c>
      <c r="R71" s="6" t="s">
        <v>18</v>
      </c>
      <c r="S71" s="6" t="s">
        <v>22</v>
      </c>
      <c r="T71" s="6" t="s">
        <v>3881</v>
      </c>
      <c r="U71" s="7">
        <v>1</v>
      </c>
      <c r="V71" s="17" t="b">
        <v>0</v>
      </c>
      <c r="W71" s="17" t="b">
        <v>0</v>
      </c>
      <c r="X71" s="17" t="b">
        <v>0</v>
      </c>
      <c r="Y71" s="17" t="b">
        <v>0</v>
      </c>
      <c r="Z71" t="s">
        <v>22</v>
      </c>
      <c r="AA71" t="s">
        <v>22</v>
      </c>
      <c r="AB71" t="s">
        <v>22</v>
      </c>
      <c r="AC71" t="s">
        <v>22</v>
      </c>
      <c r="AD71" t="s">
        <v>22</v>
      </c>
      <c r="AE71" t="s">
        <v>22</v>
      </c>
      <c r="AF71" t="s">
        <v>22</v>
      </c>
      <c r="AG71" t="s">
        <v>22</v>
      </c>
      <c r="AH71" t="s">
        <v>22</v>
      </c>
      <c r="AI71" t="s">
        <v>22</v>
      </c>
      <c r="AJ71" s="17" t="b">
        <v>0</v>
      </c>
      <c r="AK71" t="s">
        <v>22</v>
      </c>
      <c r="AL71" t="s">
        <v>22</v>
      </c>
      <c r="AM71" s="17" t="b">
        <v>0</v>
      </c>
      <c r="AN71" s="6"/>
      <c r="AO71" s="6"/>
      <c r="AP71" s="17" t="b">
        <v>0</v>
      </c>
      <c r="AQ71" s="6" t="b">
        <v>0</v>
      </c>
    </row>
    <row r="72" spans="1:43" x14ac:dyDescent="0.25">
      <c r="A72" t="str">
        <f>_xlfn.CONCAT(Table8[[#This Row],[Order]],"-",Table8[[#This Row],[Line]])</f>
        <v>69828-2</v>
      </c>
      <c r="B72" s="7">
        <v>69828</v>
      </c>
      <c r="C72" s="7">
        <v>2</v>
      </c>
      <c r="D72" s="7">
        <v>1</v>
      </c>
      <c r="E72" s="6" t="s">
        <v>18</v>
      </c>
      <c r="F72" s="6" t="s">
        <v>215</v>
      </c>
      <c r="G72" s="6" t="s">
        <v>3882</v>
      </c>
      <c r="H72" s="6" t="s">
        <v>22</v>
      </c>
      <c r="I72" s="6" t="s">
        <v>27</v>
      </c>
      <c r="J72" s="6"/>
      <c r="K72" s="6"/>
      <c r="L72" s="8">
        <v>43523</v>
      </c>
      <c r="M72" s="8">
        <v>43528</v>
      </c>
      <c r="N72" s="7">
        <v>2</v>
      </c>
      <c r="O72" s="7">
        <v>2</v>
      </c>
      <c r="P72" s="6" t="s">
        <v>608</v>
      </c>
      <c r="Q72" s="6" t="s">
        <v>22</v>
      </c>
      <c r="R72" s="6" t="s">
        <v>18</v>
      </c>
      <c r="S72" s="6" t="s">
        <v>22</v>
      </c>
      <c r="T72" s="6" t="s">
        <v>3883</v>
      </c>
      <c r="U72" s="7">
        <v>1</v>
      </c>
      <c r="V72" s="17" t="b">
        <v>0</v>
      </c>
      <c r="W72" s="17" t="b">
        <v>0</v>
      </c>
      <c r="X72" s="17" t="b">
        <v>0</v>
      </c>
      <c r="Y72" s="17" t="b">
        <v>0</v>
      </c>
      <c r="Z72" t="s">
        <v>22</v>
      </c>
      <c r="AA72" t="s">
        <v>22</v>
      </c>
      <c r="AB72" t="s">
        <v>22</v>
      </c>
      <c r="AC72" t="s">
        <v>22</v>
      </c>
      <c r="AD72" t="s">
        <v>22</v>
      </c>
      <c r="AE72" t="s">
        <v>22</v>
      </c>
      <c r="AF72" t="s">
        <v>22</v>
      </c>
      <c r="AG72" t="s">
        <v>22</v>
      </c>
      <c r="AH72" t="s">
        <v>22</v>
      </c>
      <c r="AI72" t="s">
        <v>22</v>
      </c>
      <c r="AJ72" s="17" t="b">
        <v>0</v>
      </c>
      <c r="AK72" t="s">
        <v>22</v>
      </c>
      <c r="AL72" t="s">
        <v>22</v>
      </c>
      <c r="AM72" s="17" t="b">
        <v>0</v>
      </c>
      <c r="AN72" s="6"/>
      <c r="AO72" s="6"/>
      <c r="AP72" s="17" t="b">
        <v>0</v>
      </c>
      <c r="AQ72" s="6" t="b">
        <v>0</v>
      </c>
    </row>
    <row r="73" spans="1:43" x14ac:dyDescent="0.25">
      <c r="A73" t="str">
        <f>_xlfn.CONCAT(Table8[[#This Row],[Order]],"-",Table8[[#This Row],[Line]])</f>
        <v>69828-3</v>
      </c>
      <c r="B73" s="7">
        <v>69828</v>
      </c>
      <c r="C73" s="7">
        <v>3</v>
      </c>
      <c r="D73" s="7">
        <v>1</v>
      </c>
      <c r="E73" s="6" t="s">
        <v>18</v>
      </c>
      <c r="F73" s="6" t="s">
        <v>293</v>
      </c>
      <c r="G73" s="6" t="s">
        <v>3884</v>
      </c>
      <c r="H73" s="6" t="s">
        <v>22</v>
      </c>
      <c r="I73" s="6" t="s">
        <v>27</v>
      </c>
      <c r="J73" s="6"/>
      <c r="K73" s="6"/>
      <c r="L73" s="8">
        <v>43523</v>
      </c>
      <c r="M73" s="8">
        <v>43528</v>
      </c>
      <c r="N73" s="7">
        <v>46</v>
      </c>
      <c r="O73" s="7">
        <v>46</v>
      </c>
      <c r="P73" s="6" t="s">
        <v>608</v>
      </c>
      <c r="Q73" s="6" t="s">
        <v>22</v>
      </c>
      <c r="R73" s="6" t="s">
        <v>18</v>
      </c>
      <c r="S73" s="6" t="s">
        <v>22</v>
      </c>
      <c r="T73" s="6" t="s">
        <v>3885</v>
      </c>
      <c r="U73" s="7">
        <v>1</v>
      </c>
      <c r="V73" s="17" t="b">
        <v>0</v>
      </c>
      <c r="W73" s="17" t="b">
        <v>0</v>
      </c>
      <c r="X73" s="17" t="b">
        <v>0</v>
      </c>
      <c r="Y73" s="17" t="b">
        <v>0</v>
      </c>
      <c r="Z73" t="s">
        <v>22</v>
      </c>
      <c r="AA73" t="s">
        <v>22</v>
      </c>
      <c r="AB73" t="s">
        <v>22</v>
      </c>
      <c r="AC73" t="s">
        <v>22</v>
      </c>
      <c r="AD73" t="s">
        <v>22</v>
      </c>
      <c r="AE73" t="s">
        <v>22</v>
      </c>
      <c r="AF73" t="s">
        <v>22</v>
      </c>
      <c r="AG73" t="s">
        <v>22</v>
      </c>
      <c r="AH73" t="s">
        <v>22</v>
      </c>
      <c r="AI73" t="s">
        <v>22</v>
      </c>
      <c r="AJ73" s="17" t="b">
        <v>0</v>
      </c>
      <c r="AK73" t="s">
        <v>22</v>
      </c>
      <c r="AL73" t="s">
        <v>22</v>
      </c>
      <c r="AM73" s="17" t="b">
        <v>0</v>
      </c>
      <c r="AN73" s="6"/>
      <c r="AO73" s="6"/>
      <c r="AP73" s="17" t="b">
        <v>0</v>
      </c>
      <c r="AQ73" s="6" t="b">
        <v>0</v>
      </c>
    </row>
    <row r="74" spans="1:43" x14ac:dyDescent="0.25">
      <c r="A74" t="str">
        <f>_xlfn.CONCAT(Table8[[#This Row],[Order]],"-",Table8[[#This Row],[Line]])</f>
        <v>69828-4</v>
      </c>
      <c r="B74" s="7">
        <v>69828</v>
      </c>
      <c r="C74" s="7">
        <v>4</v>
      </c>
      <c r="D74" s="7">
        <v>1</v>
      </c>
      <c r="E74" s="6" t="s">
        <v>18</v>
      </c>
      <c r="F74" s="6" t="s">
        <v>344</v>
      </c>
      <c r="G74" s="6" t="s">
        <v>3886</v>
      </c>
      <c r="H74" s="6" t="s">
        <v>22</v>
      </c>
      <c r="I74" s="6" t="s">
        <v>27</v>
      </c>
      <c r="J74" s="6"/>
      <c r="K74" s="6"/>
      <c r="L74" s="8">
        <v>43523</v>
      </c>
      <c r="M74" s="8">
        <v>43528</v>
      </c>
      <c r="N74" s="7">
        <v>4</v>
      </c>
      <c r="O74" s="7">
        <v>4</v>
      </c>
      <c r="P74" s="6" t="s">
        <v>608</v>
      </c>
      <c r="Q74" s="6" t="s">
        <v>22</v>
      </c>
      <c r="R74" s="6" t="s">
        <v>18</v>
      </c>
      <c r="S74" s="6" t="s">
        <v>22</v>
      </c>
      <c r="T74" s="6" t="s">
        <v>3887</v>
      </c>
      <c r="U74" s="7">
        <v>1</v>
      </c>
      <c r="V74" s="17" t="b">
        <v>0</v>
      </c>
      <c r="W74" s="17" t="b">
        <v>0</v>
      </c>
      <c r="X74" s="17" t="b">
        <v>0</v>
      </c>
      <c r="Y74" s="17" t="b">
        <v>0</v>
      </c>
      <c r="Z74" t="s">
        <v>22</v>
      </c>
      <c r="AA74" t="s">
        <v>22</v>
      </c>
      <c r="AB74" t="s">
        <v>22</v>
      </c>
      <c r="AC74" t="s">
        <v>22</v>
      </c>
      <c r="AD74" t="s">
        <v>22</v>
      </c>
      <c r="AE74" t="s">
        <v>22</v>
      </c>
      <c r="AF74" t="s">
        <v>22</v>
      </c>
      <c r="AG74" t="s">
        <v>22</v>
      </c>
      <c r="AH74" t="s">
        <v>22</v>
      </c>
      <c r="AI74" t="s">
        <v>22</v>
      </c>
      <c r="AJ74" s="17" t="b">
        <v>0</v>
      </c>
      <c r="AK74" t="s">
        <v>22</v>
      </c>
      <c r="AL74" t="s">
        <v>22</v>
      </c>
      <c r="AM74" s="17" t="b">
        <v>0</v>
      </c>
      <c r="AN74" s="6"/>
      <c r="AO74" s="6"/>
      <c r="AP74" s="17" t="b">
        <v>0</v>
      </c>
      <c r="AQ74" s="6" t="b">
        <v>0</v>
      </c>
    </row>
    <row r="75" spans="1:43" x14ac:dyDescent="0.25">
      <c r="A75" t="str">
        <f>_xlfn.CONCAT(Table8[[#This Row],[Order]],"-",Table8[[#This Row],[Line]])</f>
        <v>69828-5</v>
      </c>
      <c r="B75" s="7">
        <v>69828</v>
      </c>
      <c r="C75" s="7">
        <v>5</v>
      </c>
      <c r="D75" s="7">
        <v>1</v>
      </c>
      <c r="E75" s="6" t="s">
        <v>18</v>
      </c>
      <c r="F75" s="6" t="s">
        <v>2861</v>
      </c>
      <c r="G75" s="6" t="s">
        <v>3888</v>
      </c>
      <c r="H75" s="6" t="s">
        <v>22</v>
      </c>
      <c r="I75" s="6" t="s">
        <v>27</v>
      </c>
      <c r="J75" s="6"/>
      <c r="K75" s="6"/>
      <c r="L75" s="8">
        <v>43523</v>
      </c>
      <c r="M75" s="8">
        <v>43528</v>
      </c>
      <c r="N75" s="7">
        <v>8</v>
      </c>
      <c r="O75" s="7">
        <v>8</v>
      </c>
      <c r="P75" s="6" t="s">
        <v>608</v>
      </c>
      <c r="Q75" s="6" t="s">
        <v>22</v>
      </c>
      <c r="R75" s="6" t="s">
        <v>18</v>
      </c>
      <c r="S75" s="6" t="s">
        <v>22</v>
      </c>
      <c r="T75" s="6" t="s">
        <v>3889</v>
      </c>
      <c r="U75" s="7">
        <v>1</v>
      </c>
      <c r="V75" s="17" t="b">
        <v>0</v>
      </c>
      <c r="W75" s="17" t="b">
        <v>0</v>
      </c>
      <c r="X75" s="17" t="b">
        <v>0</v>
      </c>
      <c r="Y75" s="17" t="b">
        <v>0</v>
      </c>
      <c r="Z75" t="s">
        <v>22</v>
      </c>
      <c r="AA75" t="s">
        <v>22</v>
      </c>
      <c r="AB75" t="s">
        <v>22</v>
      </c>
      <c r="AC75" t="s">
        <v>22</v>
      </c>
      <c r="AD75" t="s">
        <v>22</v>
      </c>
      <c r="AE75" t="s">
        <v>22</v>
      </c>
      <c r="AF75" t="s">
        <v>22</v>
      </c>
      <c r="AG75" t="s">
        <v>22</v>
      </c>
      <c r="AH75" t="s">
        <v>22</v>
      </c>
      <c r="AI75" t="s">
        <v>22</v>
      </c>
      <c r="AJ75" s="17" t="b">
        <v>0</v>
      </c>
      <c r="AK75" t="s">
        <v>22</v>
      </c>
      <c r="AL75" t="s">
        <v>22</v>
      </c>
      <c r="AM75" s="17" t="b">
        <v>0</v>
      </c>
      <c r="AN75" s="6"/>
      <c r="AO75" s="6"/>
      <c r="AP75" s="17" t="b">
        <v>0</v>
      </c>
      <c r="AQ75" s="6" t="b">
        <v>0</v>
      </c>
    </row>
    <row r="76" spans="1:43" x14ac:dyDescent="0.25">
      <c r="A76" t="str">
        <f>_xlfn.CONCAT(Table8[[#This Row],[Order]],"-",Table8[[#This Row],[Line]])</f>
        <v>69828-6</v>
      </c>
      <c r="B76" s="7">
        <v>69828</v>
      </c>
      <c r="C76" s="7">
        <v>6</v>
      </c>
      <c r="D76" s="7">
        <v>1</v>
      </c>
      <c r="E76" s="6" t="s">
        <v>18</v>
      </c>
      <c r="F76" s="6" t="s">
        <v>162</v>
      </c>
      <c r="G76" s="6" t="s">
        <v>3890</v>
      </c>
      <c r="H76" s="6" t="s">
        <v>22</v>
      </c>
      <c r="I76" s="6" t="s">
        <v>27</v>
      </c>
      <c r="J76" s="6"/>
      <c r="K76" s="6"/>
      <c r="L76" s="8">
        <v>43523</v>
      </c>
      <c r="M76" s="8">
        <v>43528</v>
      </c>
      <c r="N76" s="7">
        <v>2</v>
      </c>
      <c r="O76" s="7">
        <v>2</v>
      </c>
      <c r="P76" s="6" t="s">
        <v>608</v>
      </c>
      <c r="Q76" s="6" t="s">
        <v>22</v>
      </c>
      <c r="R76" s="6" t="s">
        <v>18</v>
      </c>
      <c r="S76" s="6" t="s">
        <v>22</v>
      </c>
      <c r="T76" s="6" t="s">
        <v>3891</v>
      </c>
      <c r="U76" s="7">
        <v>1</v>
      </c>
      <c r="V76" s="17" t="b">
        <v>0</v>
      </c>
      <c r="W76" s="17" t="b">
        <v>0</v>
      </c>
      <c r="X76" s="17" t="b">
        <v>0</v>
      </c>
      <c r="Y76" s="17" t="b">
        <v>0</v>
      </c>
      <c r="Z76" t="s">
        <v>22</v>
      </c>
      <c r="AA76" t="s">
        <v>22</v>
      </c>
      <c r="AB76" t="s">
        <v>22</v>
      </c>
      <c r="AC76" t="s">
        <v>22</v>
      </c>
      <c r="AD76" t="s">
        <v>22</v>
      </c>
      <c r="AE76" t="s">
        <v>22</v>
      </c>
      <c r="AF76" t="s">
        <v>22</v>
      </c>
      <c r="AG76" t="s">
        <v>22</v>
      </c>
      <c r="AH76" t="s">
        <v>22</v>
      </c>
      <c r="AI76" t="s">
        <v>22</v>
      </c>
      <c r="AJ76" s="17" t="b">
        <v>0</v>
      </c>
      <c r="AK76" t="s">
        <v>22</v>
      </c>
      <c r="AL76" t="s">
        <v>22</v>
      </c>
      <c r="AM76" s="17" t="b">
        <v>0</v>
      </c>
      <c r="AN76" s="6"/>
      <c r="AO76" s="6"/>
      <c r="AP76" s="17" t="b">
        <v>0</v>
      </c>
      <c r="AQ76" s="6" t="b">
        <v>0</v>
      </c>
    </row>
    <row r="77" spans="1:43" x14ac:dyDescent="0.25">
      <c r="A77" t="str">
        <f>_xlfn.CONCAT(Table8[[#This Row],[Order]],"-",Table8[[#This Row],[Line]])</f>
        <v>69828-7</v>
      </c>
      <c r="B77" s="7">
        <v>69828</v>
      </c>
      <c r="C77" s="7">
        <v>7</v>
      </c>
      <c r="D77" s="7">
        <v>1</v>
      </c>
      <c r="E77" s="6" t="s">
        <v>18</v>
      </c>
      <c r="F77" s="6" t="s">
        <v>154</v>
      </c>
      <c r="G77" s="6" t="s">
        <v>3892</v>
      </c>
      <c r="H77" s="6" t="s">
        <v>22</v>
      </c>
      <c r="I77" s="6" t="s">
        <v>27</v>
      </c>
      <c r="J77" s="6"/>
      <c r="K77" s="6"/>
      <c r="L77" s="8">
        <v>43523</v>
      </c>
      <c r="M77" s="8">
        <v>43528</v>
      </c>
      <c r="N77" s="7">
        <v>4</v>
      </c>
      <c r="O77" s="7">
        <v>4</v>
      </c>
      <c r="P77" s="6" t="s">
        <v>608</v>
      </c>
      <c r="Q77" s="6" t="s">
        <v>22</v>
      </c>
      <c r="R77" s="6" t="s">
        <v>18</v>
      </c>
      <c r="S77" s="6" t="s">
        <v>22</v>
      </c>
      <c r="T77" s="6" t="s">
        <v>3893</v>
      </c>
      <c r="U77" s="7">
        <v>1</v>
      </c>
      <c r="V77" s="17" t="b">
        <v>0</v>
      </c>
      <c r="W77" s="17" t="b">
        <v>0</v>
      </c>
      <c r="X77" s="17" t="b">
        <v>0</v>
      </c>
      <c r="Y77" s="17" t="b">
        <v>0</v>
      </c>
      <c r="Z77" t="s">
        <v>22</v>
      </c>
      <c r="AA77" t="s">
        <v>22</v>
      </c>
      <c r="AB77" t="s">
        <v>22</v>
      </c>
      <c r="AC77" t="s">
        <v>22</v>
      </c>
      <c r="AD77" t="s">
        <v>22</v>
      </c>
      <c r="AE77" t="s">
        <v>22</v>
      </c>
      <c r="AF77" t="s">
        <v>22</v>
      </c>
      <c r="AG77" t="s">
        <v>22</v>
      </c>
      <c r="AH77" t="s">
        <v>22</v>
      </c>
      <c r="AI77" t="s">
        <v>22</v>
      </c>
      <c r="AJ77" s="17" t="b">
        <v>0</v>
      </c>
      <c r="AK77" t="s">
        <v>22</v>
      </c>
      <c r="AL77" t="s">
        <v>22</v>
      </c>
      <c r="AM77" s="17" t="b">
        <v>0</v>
      </c>
      <c r="AN77" s="6"/>
      <c r="AO77" s="6"/>
      <c r="AP77" s="17" t="b">
        <v>0</v>
      </c>
      <c r="AQ77" s="6" t="b">
        <v>0</v>
      </c>
    </row>
    <row r="78" spans="1:43" x14ac:dyDescent="0.25">
      <c r="A78" t="str">
        <f>_xlfn.CONCAT(Table8[[#This Row],[Order]],"-",Table8[[#This Row],[Line]])</f>
        <v>69828-8</v>
      </c>
      <c r="B78" s="7">
        <v>69828</v>
      </c>
      <c r="C78" s="7">
        <v>8</v>
      </c>
      <c r="D78" s="7">
        <v>1</v>
      </c>
      <c r="E78" s="6" t="s">
        <v>18</v>
      </c>
      <c r="F78" s="6" t="s">
        <v>173</v>
      </c>
      <c r="G78" s="6" t="s">
        <v>3894</v>
      </c>
      <c r="H78" s="6" t="s">
        <v>22</v>
      </c>
      <c r="I78" s="6" t="s">
        <v>27</v>
      </c>
      <c r="J78" s="6"/>
      <c r="K78" s="6"/>
      <c r="L78" s="8">
        <v>43523</v>
      </c>
      <c r="M78" s="8">
        <v>43528</v>
      </c>
      <c r="N78" s="7">
        <v>2</v>
      </c>
      <c r="O78" s="7">
        <v>2</v>
      </c>
      <c r="P78" s="6" t="s">
        <v>608</v>
      </c>
      <c r="Q78" s="6" t="s">
        <v>22</v>
      </c>
      <c r="R78" s="6" t="s">
        <v>18</v>
      </c>
      <c r="S78" s="6" t="s">
        <v>22</v>
      </c>
      <c r="T78" s="6" t="s">
        <v>3895</v>
      </c>
      <c r="U78" s="7">
        <v>1</v>
      </c>
      <c r="V78" s="17" t="b">
        <v>0</v>
      </c>
      <c r="W78" s="17" t="b">
        <v>0</v>
      </c>
      <c r="X78" s="17" t="b">
        <v>0</v>
      </c>
      <c r="Y78" s="17" t="b">
        <v>0</v>
      </c>
      <c r="Z78" t="s">
        <v>22</v>
      </c>
      <c r="AA78" t="s">
        <v>22</v>
      </c>
      <c r="AB78" t="s">
        <v>22</v>
      </c>
      <c r="AC78" t="s">
        <v>22</v>
      </c>
      <c r="AD78" t="s">
        <v>22</v>
      </c>
      <c r="AE78" t="s">
        <v>22</v>
      </c>
      <c r="AF78" t="s">
        <v>22</v>
      </c>
      <c r="AG78" t="s">
        <v>22</v>
      </c>
      <c r="AH78" t="s">
        <v>22</v>
      </c>
      <c r="AI78" t="s">
        <v>22</v>
      </c>
      <c r="AJ78" s="17" t="b">
        <v>0</v>
      </c>
      <c r="AK78" t="s">
        <v>22</v>
      </c>
      <c r="AL78" t="s">
        <v>22</v>
      </c>
      <c r="AM78" s="17" t="b">
        <v>0</v>
      </c>
      <c r="AN78" s="6"/>
      <c r="AO78" s="6"/>
      <c r="AP78" s="17" t="b">
        <v>0</v>
      </c>
      <c r="AQ78" s="6" t="b">
        <v>0</v>
      </c>
    </row>
    <row r="79" spans="1:43" x14ac:dyDescent="0.25">
      <c r="A79" t="str">
        <f>_xlfn.CONCAT(Table8[[#This Row],[Order]],"-",Table8[[#This Row],[Line]])</f>
        <v>69828-9</v>
      </c>
      <c r="B79" s="7">
        <v>69828</v>
      </c>
      <c r="C79" s="7">
        <v>9</v>
      </c>
      <c r="D79" s="7">
        <v>1</v>
      </c>
      <c r="E79" s="6" t="s">
        <v>18</v>
      </c>
      <c r="F79" s="6" t="s">
        <v>215</v>
      </c>
      <c r="G79" s="6" t="s">
        <v>3896</v>
      </c>
      <c r="H79" s="6" t="s">
        <v>22</v>
      </c>
      <c r="I79" s="6" t="s">
        <v>27</v>
      </c>
      <c r="J79" s="6"/>
      <c r="K79" s="6"/>
      <c r="L79" s="8">
        <v>43523</v>
      </c>
      <c r="M79" s="8">
        <v>43528</v>
      </c>
      <c r="N79" s="7">
        <v>4</v>
      </c>
      <c r="O79" s="7">
        <v>4</v>
      </c>
      <c r="P79" s="6" t="s">
        <v>608</v>
      </c>
      <c r="Q79" s="6" t="s">
        <v>22</v>
      </c>
      <c r="R79" s="6" t="s">
        <v>18</v>
      </c>
      <c r="S79" s="6" t="s">
        <v>22</v>
      </c>
      <c r="T79" s="6" t="s">
        <v>3897</v>
      </c>
      <c r="U79" s="7">
        <v>1</v>
      </c>
      <c r="V79" s="17" t="b">
        <v>0</v>
      </c>
      <c r="W79" s="17" t="b">
        <v>0</v>
      </c>
      <c r="X79" s="17" t="b">
        <v>0</v>
      </c>
      <c r="Y79" s="17" t="b">
        <v>0</v>
      </c>
      <c r="Z79" t="s">
        <v>22</v>
      </c>
      <c r="AA79" t="s">
        <v>22</v>
      </c>
      <c r="AB79" t="s">
        <v>22</v>
      </c>
      <c r="AC79" t="s">
        <v>22</v>
      </c>
      <c r="AD79" t="s">
        <v>22</v>
      </c>
      <c r="AE79" t="s">
        <v>22</v>
      </c>
      <c r="AF79" t="s">
        <v>22</v>
      </c>
      <c r="AG79" t="s">
        <v>22</v>
      </c>
      <c r="AH79" t="s">
        <v>22</v>
      </c>
      <c r="AI79" t="s">
        <v>22</v>
      </c>
      <c r="AJ79" s="17" t="b">
        <v>0</v>
      </c>
      <c r="AK79" t="s">
        <v>22</v>
      </c>
      <c r="AL79" t="s">
        <v>22</v>
      </c>
      <c r="AM79" s="17" t="b">
        <v>0</v>
      </c>
      <c r="AN79" s="6"/>
      <c r="AO79" s="6"/>
      <c r="AP79" s="17" t="b">
        <v>0</v>
      </c>
      <c r="AQ79" s="6" t="b">
        <v>0</v>
      </c>
    </row>
    <row r="80" spans="1:43" x14ac:dyDescent="0.25">
      <c r="A80" t="str">
        <f>_xlfn.CONCAT(Table8[[#This Row],[Order]],"-",Table8[[#This Row],[Line]])</f>
        <v>69828-10</v>
      </c>
      <c r="B80" s="7">
        <v>69828</v>
      </c>
      <c r="C80" s="7">
        <v>10</v>
      </c>
      <c r="D80" s="7">
        <v>1</v>
      </c>
      <c r="E80" s="6" t="s">
        <v>18</v>
      </c>
      <c r="F80" s="6" t="s">
        <v>2853</v>
      </c>
      <c r="G80" s="6" t="s">
        <v>3898</v>
      </c>
      <c r="H80" s="6" t="s">
        <v>22</v>
      </c>
      <c r="I80" s="6" t="s">
        <v>27</v>
      </c>
      <c r="J80" s="6"/>
      <c r="K80" s="6"/>
      <c r="L80" s="8">
        <v>43523</v>
      </c>
      <c r="M80" s="8">
        <v>43528</v>
      </c>
      <c r="N80" s="7">
        <v>1</v>
      </c>
      <c r="O80" s="7">
        <v>3</v>
      </c>
      <c r="P80" s="6" t="s">
        <v>608</v>
      </c>
      <c r="Q80" s="6" t="s">
        <v>22</v>
      </c>
      <c r="R80" s="6" t="s">
        <v>18</v>
      </c>
      <c r="S80" s="6" t="s">
        <v>22</v>
      </c>
      <c r="T80" s="6" t="s">
        <v>3899</v>
      </c>
      <c r="U80" s="7">
        <v>1</v>
      </c>
      <c r="V80" s="17" t="b">
        <v>0</v>
      </c>
      <c r="W80" s="17" t="b">
        <v>0</v>
      </c>
      <c r="X80" s="17" t="b">
        <v>0</v>
      </c>
      <c r="Y80" s="17" t="b">
        <v>0</v>
      </c>
      <c r="Z80" t="s">
        <v>22</v>
      </c>
      <c r="AA80" t="s">
        <v>22</v>
      </c>
      <c r="AB80" t="s">
        <v>22</v>
      </c>
      <c r="AC80" t="s">
        <v>22</v>
      </c>
      <c r="AD80" t="s">
        <v>22</v>
      </c>
      <c r="AE80" t="s">
        <v>22</v>
      </c>
      <c r="AF80" t="s">
        <v>22</v>
      </c>
      <c r="AG80" t="s">
        <v>22</v>
      </c>
      <c r="AH80" t="s">
        <v>22</v>
      </c>
      <c r="AI80" t="s">
        <v>22</v>
      </c>
      <c r="AJ80" s="17" t="b">
        <v>0</v>
      </c>
      <c r="AK80" t="s">
        <v>22</v>
      </c>
      <c r="AL80" t="s">
        <v>22</v>
      </c>
      <c r="AM80" s="17" t="b">
        <v>0</v>
      </c>
      <c r="AN80" s="6"/>
      <c r="AO80" s="6"/>
      <c r="AP80" s="17" t="b">
        <v>0</v>
      </c>
      <c r="AQ80" s="6" t="b">
        <v>0</v>
      </c>
    </row>
    <row r="81" spans="1:43" x14ac:dyDescent="0.25">
      <c r="A81" t="str">
        <f>_xlfn.CONCAT(Table8[[#This Row],[Order]],"-",Table8[[#This Row],[Line]])</f>
        <v>69828-11</v>
      </c>
      <c r="B81" s="7">
        <v>69828</v>
      </c>
      <c r="C81" s="7">
        <v>11</v>
      </c>
      <c r="D81" s="7">
        <v>1</v>
      </c>
      <c r="E81" s="6" t="s">
        <v>18</v>
      </c>
      <c r="F81" s="6" t="s">
        <v>2854</v>
      </c>
      <c r="G81" s="6" t="s">
        <v>3900</v>
      </c>
      <c r="H81" s="6" t="s">
        <v>22</v>
      </c>
      <c r="I81" s="6" t="s">
        <v>27</v>
      </c>
      <c r="J81" s="6"/>
      <c r="K81" s="6"/>
      <c r="L81" s="8">
        <v>43523</v>
      </c>
      <c r="M81" s="8">
        <v>43528</v>
      </c>
      <c r="N81" s="7">
        <v>4</v>
      </c>
      <c r="O81" s="7">
        <v>4</v>
      </c>
      <c r="P81" s="6" t="s">
        <v>608</v>
      </c>
      <c r="Q81" s="6" t="s">
        <v>22</v>
      </c>
      <c r="R81" s="6" t="s">
        <v>18</v>
      </c>
      <c r="S81" s="6" t="s">
        <v>22</v>
      </c>
      <c r="T81" s="6" t="s">
        <v>2019</v>
      </c>
      <c r="U81" s="7">
        <v>1</v>
      </c>
      <c r="V81" s="17" t="b">
        <v>0</v>
      </c>
      <c r="W81" s="17" t="b">
        <v>0</v>
      </c>
      <c r="X81" s="17" t="b">
        <v>0</v>
      </c>
      <c r="Y81" s="17" t="b">
        <v>0</v>
      </c>
      <c r="Z81" t="s">
        <v>22</v>
      </c>
      <c r="AA81" t="s">
        <v>22</v>
      </c>
      <c r="AB81" t="s">
        <v>22</v>
      </c>
      <c r="AC81" t="s">
        <v>22</v>
      </c>
      <c r="AD81" t="s">
        <v>22</v>
      </c>
      <c r="AE81" t="s">
        <v>22</v>
      </c>
      <c r="AF81" t="s">
        <v>22</v>
      </c>
      <c r="AG81" t="s">
        <v>22</v>
      </c>
      <c r="AH81" t="s">
        <v>22</v>
      </c>
      <c r="AI81" t="s">
        <v>22</v>
      </c>
      <c r="AJ81" s="17" t="b">
        <v>0</v>
      </c>
      <c r="AK81" t="s">
        <v>22</v>
      </c>
      <c r="AL81" t="s">
        <v>22</v>
      </c>
      <c r="AM81" s="17" t="b">
        <v>0</v>
      </c>
      <c r="AN81" s="6"/>
      <c r="AO81" s="6"/>
      <c r="AP81" s="17" t="b">
        <v>0</v>
      </c>
      <c r="AQ81" s="6" t="b">
        <v>0</v>
      </c>
    </row>
    <row r="82" spans="1:43" x14ac:dyDescent="0.25">
      <c r="A82" t="str">
        <f>_xlfn.CONCAT(Table8[[#This Row],[Order]],"-",Table8[[#This Row],[Line]])</f>
        <v>69828-12</v>
      </c>
      <c r="B82" s="7">
        <v>69828</v>
      </c>
      <c r="C82" s="7">
        <v>12</v>
      </c>
      <c r="D82" s="7">
        <v>1</v>
      </c>
      <c r="E82" s="6" t="s">
        <v>18</v>
      </c>
      <c r="F82" s="6" t="s">
        <v>2855</v>
      </c>
      <c r="G82" s="6" t="s">
        <v>3901</v>
      </c>
      <c r="H82" s="6" t="s">
        <v>22</v>
      </c>
      <c r="I82" s="6" t="s">
        <v>27</v>
      </c>
      <c r="J82" s="6"/>
      <c r="K82" s="6"/>
      <c r="L82" s="8">
        <v>43523</v>
      </c>
      <c r="M82" s="8">
        <v>43528</v>
      </c>
      <c r="N82" s="7">
        <v>7</v>
      </c>
      <c r="O82" s="7">
        <v>21</v>
      </c>
      <c r="P82" s="6" t="s">
        <v>608</v>
      </c>
      <c r="Q82" s="6" t="s">
        <v>22</v>
      </c>
      <c r="R82" s="6" t="s">
        <v>18</v>
      </c>
      <c r="S82" s="6" t="s">
        <v>22</v>
      </c>
      <c r="T82" s="6" t="s">
        <v>3902</v>
      </c>
      <c r="U82" s="7">
        <v>1</v>
      </c>
      <c r="V82" s="17" t="b">
        <v>0</v>
      </c>
      <c r="W82" s="17" t="b">
        <v>0</v>
      </c>
      <c r="X82" s="17" t="b">
        <v>0</v>
      </c>
      <c r="Y82" s="17" t="b">
        <v>0</v>
      </c>
      <c r="Z82" t="s">
        <v>22</v>
      </c>
      <c r="AA82" t="s">
        <v>22</v>
      </c>
      <c r="AB82" t="s">
        <v>22</v>
      </c>
      <c r="AC82" t="s">
        <v>22</v>
      </c>
      <c r="AD82" t="s">
        <v>22</v>
      </c>
      <c r="AE82" t="s">
        <v>22</v>
      </c>
      <c r="AF82" t="s">
        <v>22</v>
      </c>
      <c r="AG82" t="s">
        <v>22</v>
      </c>
      <c r="AH82" t="s">
        <v>22</v>
      </c>
      <c r="AI82" t="s">
        <v>22</v>
      </c>
      <c r="AJ82" s="17" t="b">
        <v>0</v>
      </c>
      <c r="AK82" t="s">
        <v>22</v>
      </c>
      <c r="AL82" t="s">
        <v>22</v>
      </c>
      <c r="AM82" s="17" t="b">
        <v>0</v>
      </c>
      <c r="AN82" s="6"/>
      <c r="AO82" s="6"/>
      <c r="AP82" s="17" t="b">
        <v>0</v>
      </c>
      <c r="AQ82" s="6" t="b">
        <v>0</v>
      </c>
    </row>
    <row r="83" spans="1:43" x14ac:dyDescent="0.25">
      <c r="A83" t="str">
        <f>_xlfn.CONCAT(Table8[[#This Row],[Order]],"-",Table8[[#This Row],[Line]])</f>
        <v>69828-13</v>
      </c>
      <c r="B83" s="7">
        <v>69828</v>
      </c>
      <c r="C83" s="7">
        <v>13</v>
      </c>
      <c r="D83" s="7">
        <v>1</v>
      </c>
      <c r="E83" s="6" t="s">
        <v>18</v>
      </c>
      <c r="F83" s="6" t="s">
        <v>2856</v>
      </c>
      <c r="G83" s="6" t="s">
        <v>3903</v>
      </c>
      <c r="H83" s="6" t="s">
        <v>22</v>
      </c>
      <c r="I83" s="6" t="s">
        <v>27</v>
      </c>
      <c r="J83" s="6"/>
      <c r="K83" s="6"/>
      <c r="L83" s="8">
        <v>43523</v>
      </c>
      <c r="M83" s="8">
        <v>43528</v>
      </c>
      <c r="N83" s="7">
        <v>13</v>
      </c>
      <c r="O83" s="7">
        <v>52</v>
      </c>
      <c r="P83" s="6" t="s">
        <v>608</v>
      </c>
      <c r="Q83" s="6" t="s">
        <v>22</v>
      </c>
      <c r="R83" s="6" t="s">
        <v>18</v>
      </c>
      <c r="S83" s="6" t="s">
        <v>22</v>
      </c>
      <c r="T83" s="6" t="s">
        <v>3904</v>
      </c>
      <c r="U83" s="7">
        <v>1</v>
      </c>
      <c r="V83" s="17" t="b">
        <v>0</v>
      </c>
      <c r="W83" s="17" t="b">
        <v>0</v>
      </c>
      <c r="X83" s="17" t="b">
        <v>0</v>
      </c>
      <c r="Y83" s="17" t="b">
        <v>0</v>
      </c>
      <c r="Z83" t="s">
        <v>22</v>
      </c>
      <c r="AA83" t="s">
        <v>22</v>
      </c>
      <c r="AB83" t="s">
        <v>22</v>
      </c>
      <c r="AC83" t="s">
        <v>22</v>
      </c>
      <c r="AD83" t="s">
        <v>22</v>
      </c>
      <c r="AE83" t="s">
        <v>22</v>
      </c>
      <c r="AF83" t="s">
        <v>22</v>
      </c>
      <c r="AG83" t="s">
        <v>22</v>
      </c>
      <c r="AH83" t="s">
        <v>22</v>
      </c>
      <c r="AI83" t="s">
        <v>22</v>
      </c>
      <c r="AJ83" s="17" t="b">
        <v>0</v>
      </c>
      <c r="AK83" t="s">
        <v>22</v>
      </c>
      <c r="AL83" t="s">
        <v>22</v>
      </c>
      <c r="AM83" s="17" t="b">
        <v>0</v>
      </c>
      <c r="AN83" s="6"/>
      <c r="AO83" s="6"/>
      <c r="AP83" s="17" t="b">
        <v>0</v>
      </c>
      <c r="AQ83" s="6" t="b">
        <v>0</v>
      </c>
    </row>
    <row r="84" spans="1:43" x14ac:dyDescent="0.25">
      <c r="A84" t="str">
        <f>_xlfn.CONCAT(Table8[[#This Row],[Order]],"-",Table8[[#This Row],[Line]])</f>
        <v>69828-14</v>
      </c>
      <c r="B84" s="7">
        <v>69828</v>
      </c>
      <c r="C84" s="7">
        <v>14</v>
      </c>
      <c r="D84" s="7">
        <v>1</v>
      </c>
      <c r="E84" s="6" t="s">
        <v>18</v>
      </c>
      <c r="F84" s="6" t="s">
        <v>225</v>
      </c>
      <c r="G84" s="6" t="s">
        <v>3905</v>
      </c>
      <c r="H84" s="6" t="s">
        <v>22</v>
      </c>
      <c r="I84" s="6" t="s">
        <v>27</v>
      </c>
      <c r="J84" s="6"/>
      <c r="K84" s="6"/>
      <c r="L84" s="8">
        <v>43523</v>
      </c>
      <c r="M84" s="8">
        <v>43528</v>
      </c>
      <c r="N84" s="7">
        <v>4</v>
      </c>
      <c r="O84" s="7">
        <v>4</v>
      </c>
      <c r="P84" s="6" t="s">
        <v>608</v>
      </c>
      <c r="Q84" s="6" t="s">
        <v>22</v>
      </c>
      <c r="R84" s="6" t="s">
        <v>18</v>
      </c>
      <c r="S84" s="6" t="s">
        <v>22</v>
      </c>
      <c r="T84" s="6" t="s">
        <v>3906</v>
      </c>
      <c r="U84" s="7">
        <v>1</v>
      </c>
      <c r="V84" s="17" t="b">
        <v>0</v>
      </c>
      <c r="W84" s="17" t="b">
        <v>0</v>
      </c>
      <c r="X84" s="17" t="b">
        <v>0</v>
      </c>
      <c r="Y84" s="17" t="b">
        <v>0</v>
      </c>
      <c r="Z84" t="s">
        <v>22</v>
      </c>
      <c r="AA84" t="s">
        <v>22</v>
      </c>
      <c r="AB84" t="s">
        <v>22</v>
      </c>
      <c r="AC84" t="s">
        <v>22</v>
      </c>
      <c r="AD84" t="s">
        <v>22</v>
      </c>
      <c r="AE84" t="s">
        <v>22</v>
      </c>
      <c r="AF84" t="s">
        <v>22</v>
      </c>
      <c r="AG84" t="s">
        <v>22</v>
      </c>
      <c r="AH84" t="s">
        <v>22</v>
      </c>
      <c r="AI84" t="s">
        <v>22</v>
      </c>
      <c r="AJ84" s="17" t="b">
        <v>0</v>
      </c>
      <c r="AK84" t="s">
        <v>22</v>
      </c>
      <c r="AL84" t="s">
        <v>22</v>
      </c>
      <c r="AM84" s="17" t="b">
        <v>0</v>
      </c>
      <c r="AN84" s="6"/>
      <c r="AO84" s="6"/>
      <c r="AP84" s="17" t="b">
        <v>0</v>
      </c>
      <c r="AQ84" s="6" t="b">
        <v>0</v>
      </c>
    </row>
    <row r="85" spans="1:43" x14ac:dyDescent="0.25">
      <c r="A85" t="str">
        <f>_xlfn.CONCAT(Table8[[#This Row],[Order]],"-",Table8[[#This Row],[Line]])</f>
        <v>69828-15</v>
      </c>
      <c r="B85" s="7">
        <v>69828</v>
      </c>
      <c r="C85" s="7">
        <v>15</v>
      </c>
      <c r="D85" s="7">
        <v>1</v>
      </c>
      <c r="E85" s="6" t="s">
        <v>18</v>
      </c>
      <c r="F85" s="6" t="s">
        <v>2857</v>
      </c>
      <c r="G85" s="6" t="s">
        <v>3907</v>
      </c>
      <c r="H85" s="6" t="s">
        <v>22</v>
      </c>
      <c r="I85" s="6" t="s">
        <v>27</v>
      </c>
      <c r="J85" s="6"/>
      <c r="K85" s="6"/>
      <c r="L85" s="8">
        <v>43523</v>
      </c>
      <c r="M85" s="8">
        <v>43528</v>
      </c>
      <c r="N85" s="7">
        <v>2</v>
      </c>
      <c r="O85" s="7">
        <v>2</v>
      </c>
      <c r="P85" s="6" t="s">
        <v>608</v>
      </c>
      <c r="Q85" s="6" t="s">
        <v>22</v>
      </c>
      <c r="R85" s="6" t="s">
        <v>18</v>
      </c>
      <c r="S85" s="6" t="s">
        <v>22</v>
      </c>
      <c r="T85" s="6" t="s">
        <v>3908</v>
      </c>
      <c r="U85" s="7">
        <v>1</v>
      </c>
      <c r="V85" s="17" t="b">
        <v>0</v>
      </c>
      <c r="W85" s="17" t="b">
        <v>0</v>
      </c>
      <c r="X85" s="17" t="b">
        <v>0</v>
      </c>
      <c r="Y85" s="17" t="b">
        <v>0</v>
      </c>
      <c r="Z85" t="s">
        <v>22</v>
      </c>
      <c r="AA85" t="s">
        <v>22</v>
      </c>
      <c r="AB85" t="s">
        <v>22</v>
      </c>
      <c r="AC85" t="s">
        <v>22</v>
      </c>
      <c r="AD85" t="s">
        <v>22</v>
      </c>
      <c r="AE85" t="s">
        <v>22</v>
      </c>
      <c r="AF85" t="s">
        <v>22</v>
      </c>
      <c r="AG85" t="s">
        <v>22</v>
      </c>
      <c r="AH85" t="s">
        <v>22</v>
      </c>
      <c r="AI85" t="s">
        <v>22</v>
      </c>
      <c r="AJ85" s="17" t="b">
        <v>0</v>
      </c>
      <c r="AK85" t="s">
        <v>22</v>
      </c>
      <c r="AL85" t="s">
        <v>22</v>
      </c>
      <c r="AM85" s="17" t="b">
        <v>0</v>
      </c>
      <c r="AN85" s="6"/>
      <c r="AO85" s="6"/>
      <c r="AP85" s="17" t="b">
        <v>0</v>
      </c>
      <c r="AQ85" s="6" t="b">
        <v>0</v>
      </c>
    </row>
    <row r="86" spans="1:43" x14ac:dyDescent="0.25">
      <c r="A86" t="str">
        <f>_xlfn.CONCAT(Table8[[#This Row],[Order]],"-",Table8[[#This Row],[Line]])</f>
        <v>69828-16</v>
      </c>
      <c r="B86" s="7">
        <v>69828</v>
      </c>
      <c r="C86" s="7">
        <v>16</v>
      </c>
      <c r="D86" s="7">
        <v>1</v>
      </c>
      <c r="E86" s="6" t="s">
        <v>18</v>
      </c>
      <c r="F86" s="6" t="s">
        <v>2858</v>
      </c>
      <c r="G86" s="6" t="s">
        <v>3909</v>
      </c>
      <c r="H86" s="6" t="s">
        <v>22</v>
      </c>
      <c r="I86" s="6" t="s">
        <v>27</v>
      </c>
      <c r="J86" s="6"/>
      <c r="K86" s="6"/>
      <c r="L86" s="8">
        <v>43523</v>
      </c>
      <c r="M86" s="8">
        <v>43528</v>
      </c>
      <c r="N86" s="7">
        <v>2</v>
      </c>
      <c r="O86" s="7">
        <v>4</v>
      </c>
      <c r="P86" s="6" t="s">
        <v>608</v>
      </c>
      <c r="Q86" s="6" t="s">
        <v>22</v>
      </c>
      <c r="R86" s="6" t="s">
        <v>18</v>
      </c>
      <c r="S86" s="6" t="s">
        <v>22</v>
      </c>
      <c r="T86" s="6" t="s">
        <v>3910</v>
      </c>
      <c r="U86" s="7">
        <v>1</v>
      </c>
      <c r="V86" s="17" t="b">
        <v>0</v>
      </c>
      <c r="W86" s="17" t="b">
        <v>0</v>
      </c>
      <c r="X86" s="17" t="b">
        <v>0</v>
      </c>
      <c r="Y86" s="17" t="b">
        <v>0</v>
      </c>
      <c r="Z86" t="s">
        <v>22</v>
      </c>
      <c r="AA86" t="s">
        <v>22</v>
      </c>
      <c r="AB86" t="s">
        <v>22</v>
      </c>
      <c r="AC86" t="s">
        <v>22</v>
      </c>
      <c r="AD86" t="s">
        <v>22</v>
      </c>
      <c r="AE86" t="s">
        <v>22</v>
      </c>
      <c r="AF86" t="s">
        <v>22</v>
      </c>
      <c r="AG86" t="s">
        <v>22</v>
      </c>
      <c r="AH86" t="s">
        <v>22</v>
      </c>
      <c r="AI86" t="s">
        <v>22</v>
      </c>
      <c r="AJ86" s="17" t="b">
        <v>0</v>
      </c>
      <c r="AK86" t="s">
        <v>22</v>
      </c>
      <c r="AL86" t="s">
        <v>22</v>
      </c>
      <c r="AM86" s="17" t="b">
        <v>0</v>
      </c>
      <c r="AN86" s="6"/>
      <c r="AO86" s="6"/>
      <c r="AP86" s="17" t="b">
        <v>0</v>
      </c>
      <c r="AQ86" s="6" t="b">
        <v>0</v>
      </c>
    </row>
    <row r="87" spans="1:43" x14ac:dyDescent="0.25">
      <c r="A87" t="str">
        <f>_xlfn.CONCAT(Table8[[#This Row],[Order]],"-",Table8[[#This Row],[Line]])</f>
        <v>69828-17</v>
      </c>
      <c r="B87" s="7">
        <v>69828</v>
      </c>
      <c r="C87" s="7">
        <v>17</v>
      </c>
      <c r="D87" s="7">
        <v>1</v>
      </c>
      <c r="E87" s="6" t="s">
        <v>18</v>
      </c>
      <c r="F87" s="6" t="s">
        <v>2859</v>
      </c>
      <c r="G87" s="6" t="s">
        <v>3911</v>
      </c>
      <c r="H87" s="6" t="s">
        <v>22</v>
      </c>
      <c r="I87" s="6" t="s">
        <v>27</v>
      </c>
      <c r="J87" s="6"/>
      <c r="K87" s="6"/>
      <c r="L87" s="8">
        <v>43523</v>
      </c>
      <c r="M87" s="8">
        <v>43528</v>
      </c>
      <c r="N87" s="7">
        <v>2</v>
      </c>
      <c r="O87" s="7">
        <v>4</v>
      </c>
      <c r="P87" s="6" t="s">
        <v>608</v>
      </c>
      <c r="Q87" s="6" t="s">
        <v>22</v>
      </c>
      <c r="R87" s="6" t="s">
        <v>18</v>
      </c>
      <c r="S87" s="6" t="s">
        <v>22</v>
      </c>
      <c r="T87" s="6" t="s">
        <v>3912</v>
      </c>
      <c r="U87" s="7">
        <v>1</v>
      </c>
      <c r="V87" s="17" t="b">
        <v>0</v>
      </c>
      <c r="W87" s="17" t="b">
        <v>0</v>
      </c>
      <c r="X87" s="17" t="b">
        <v>0</v>
      </c>
      <c r="Y87" s="17" t="b">
        <v>0</v>
      </c>
      <c r="Z87" t="s">
        <v>22</v>
      </c>
      <c r="AA87" t="s">
        <v>22</v>
      </c>
      <c r="AB87" t="s">
        <v>22</v>
      </c>
      <c r="AC87" t="s">
        <v>22</v>
      </c>
      <c r="AD87" t="s">
        <v>22</v>
      </c>
      <c r="AE87" t="s">
        <v>22</v>
      </c>
      <c r="AF87" t="s">
        <v>22</v>
      </c>
      <c r="AG87" t="s">
        <v>22</v>
      </c>
      <c r="AH87" t="s">
        <v>22</v>
      </c>
      <c r="AI87" t="s">
        <v>22</v>
      </c>
      <c r="AJ87" s="17" t="b">
        <v>0</v>
      </c>
      <c r="AK87" t="s">
        <v>22</v>
      </c>
      <c r="AL87" t="s">
        <v>22</v>
      </c>
      <c r="AM87" s="17" t="b">
        <v>0</v>
      </c>
      <c r="AN87" s="6"/>
      <c r="AO87" s="6"/>
      <c r="AP87" s="17" t="b">
        <v>0</v>
      </c>
      <c r="AQ87" s="6" t="b">
        <v>0</v>
      </c>
    </row>
    <row r="88" spans="1:43" x14ac:dyDescent="0.25">
      <c r="A88" t="str">
        <f>_xlfn.CONCAT(Table8[[#This Row],[Order]],"-",Table8[[#This Row],[Line]])</f>
        <v>69828-18</v>
      </c>
      <c r="B88" s="7">
        <v>69828</v>
      </c>
      <c r="C88" s="7">
        <v>18</v>
      </c>
      <c r="D88" s="7">
        <v>1</v>
      </c>
      <c r="E88" s="6" t="s">
        <v>18</v>
      </c>
      <c r="F88" s="6" t="s">
        <v>2860</v>
      </c>
      <c r="G88" s="6" t="s">
        <v>3913</v>
      </c>
      <c r="H88" s="6" t="s">
        <v>22</v>
      </c>
      <c r="I88" s="6" t="s">
        <v>27</v>
      </c>
      <c r="J88" s="6"/>
      <c r="K88" s="6"/>
      <c r="L88" s="8">
        <v>43523</v>
      </c>
      <c r="M88" s="8">
        <v>43528</v>
      </c>
      <c r="N88" s="7">
        <v>2</v>
      </c>
      <c r="O88" s="7">
        <v>6</v>
      </c>
      <c r="P88" s="6" t="s">
        <v>608</v>
      </c>
      <c r="Q88" s="6" t="s">
        <v>22</v>
      </c>
      <c r="R88" s="6" t="s">
        <v>18</v>
      </c>
      <c r="S88" s="6" t="s">
        <v>22</v>
      </c>
      <c r="T88" s="6" t="s">
        <v>3914</v>
      </c>
      <c r="U88" s="7">
        <v>1</v>
      </c>
      <c r="V88" s="17" t="b">
        <v>0</v>
      </c>
      <c r="W88" s="17" t="b">
        <v>0</v>
      </c>
      <c r="X88" s="17" t="b">
        <v>0</v>
      </c>
      <c r="Y88" s="17" t="b">
        <v>0</v>
      </c>
      <c r="Z88" t="s">
        <v>22</v>
      </c>
      <c r="AA88" t="s">
        <v>22</v>
      </c>
      <c r="AB88" t="s">
        <v>22</v>
      </c>
      <c r="AC88" t="s">
        <v>22</v>
      </c>
      <c r="AD88" t="s">
        <v>22</v>
      </c>
      <c r="AE88" t="s">
        <v>22</v>
      </c>
      <c r="AF88" t="s">
        <v>22</v>
      </c>
      <c r="AG88" t="s">
        <v>22</v>
      </c>
      <c r="AH88" t="s">
        <v>22</v>
      </c>
      <c r="AI88" t="s">
        <v>22</v>
      </c>
      <c r="AJ88" s="17" t="b">
        <v>0</v>
      </c>
      <c r="AK88" t="s">
        <v>22</v>
      </c>
      <c r="AL88" t="s">
        <v>22</v>
      </c>
      <c r="AM88" s="17" t="b">
        <v>0</v>
      </c>
      <c r="AN88" s="6"/>
      <c r="AO88" s="6"/>
      <c r="AP88" s="17" t="b">
        <v>0</v>
      </c>
      <c r="AQ88" s="6" t="b">
        <v>0</v>
      </c>
    </row>
    <row r="89" spans="1:43" x14ac:dyDescent="0.25">
      <c r="A89" t="str">
        <f>_xlfn.CONCAT(Table8[[#This Row],[Order]],"-",Table8[[#This Row],[Line]])</f>
        <v>69855-1</v>
      </c>
      <c r="B89" s="7">
        <v>69855</v>
      </c>
      <c r="C89" s="7">
        <v>1</v>
      </c>
      <c r="D89" s="7">
        <v>1</v>
      </c>
      <c r="E89" s="6" t="s">
        <v>18</v>
      </c>
      <c r="F89" s="6" t="s">
        <v>2862</v>
      </c>
      <c r="G89" s="6" t="s">
        <v>3915</v>
      </c>
      <c r="H89" s="6" t="s">
        <v>22</v>
      </c>
      <c r="I89" s="6" t="s">
        <v>27</v>
      </c>
      <c r="J89" s="6"/>
      <c r="K89" s="6"/>
      <c r="L89" s="8">
        <v>43516</v>
      </c>
      <c r="M89" s="8">
        <v>43521</v>
      </c>
      <c r="N89" s="7">
        <v>1</v>
      </c>
      <c r="O89" s="7">
        <v>3</v>
      </c>
      <c r="P89" s="6" t="s">
        <v>589</v>
      </c>
      <c r="Q89" s="6" t="s">
        <v>22</v>
      </c>
      <c r="R89" s="6" t="s">
        <v>18</v>
      </c>
      <c r="S89" s="6" t="s">
        <v>22</v>
      </c>
      <c r="T89" s="6" t="s">
        <v>3916</v>
      </c>
      <c r="U89" s="7">
        <v>4</v>
      </c>
      <c r="V89" s="17" t="b">
        <v>0</v>
      </c>
      <c r="W89" s="17" t="b">
        <v>0</v>
      </c>
      <c r="X89" s="17" t="b">
        <v>0</v>
      </c>
      <c r="Y89" s="17" t="b">
        <v>0</v>
      </c>
      <c r="Z89" t="s">
        <v>22</v>
      </c>
      <c r="AA89" t="s">
        <v>22</v>
      </c>
      <c r="AB89" t="s">
        <v>22</v>
      </c>
      <c r="AC89" t="s">
        <v>22</v>
      </c>
      <c r="AD89" t="s">
        <v>22</v>
      </c>
      <c r="AE89" t="s">
        <v>22</v>
      </c>
      <c r="AF89" t="s">
        <v>22</v>
      </c>
      <c r="AG89" t="s">
        <v>22</v>
      </c>
      <c r="AH89" t="s">
        <v>22</v>
      </c>
      <c r="AI89" t="s">
        <v>22</v>
      </c>
      <c r="AJ89" s="17" t="b">
        <v>0</v>
      </c>
      <c r="AK89" t="s">
        <v>22</v>
      </c>
      <c r="AL89" t="s">
        <v>22</v>
      </c>
      <c r="AM89" s="17" t="b">
        <v>0</v>
      </c>
      <c r="AN89" s="6"/>
      <c r="AO89" s="6"/>
      <c r="AP89" s="17" t="b">
        <v>0</v>
      </c>
      <c r="AQ89" s="6" t="b">
        <v>0</v>
      </c>
    </row>
    <row r="90" spans="1:43" x14ac:dyDescent="0.25">
      <c r="A90" t="str">
        <f>_xlfn.CONCAT(Table8[[#This Row],[Order]],"-",Table8[[#This Row],[Line]])</f>
        <v>69855-2</v>
      </c>
      <c r="B90" s="7">
        <v>69855</v>
      </c>
      <c r="C90" s="7">
        <v>2</v>
      </c>
      <c r="D90" s="7">
        <v>1</v>
      </c>
      <c r="E90" s="6" t="s">
        <v>18</v>
      </c>
      <c r="F90" s="6" t="s">
        <v>2863</v>
      </c>
      <c r="G90" s="6" t="s">
        <v>3917</v>
      </c>
      <c r="H90" s="6" t="s">
        <v>22</v>
      </c>
      <c r="I90" s="6" t="s">
        <v>27</v>
      </c>
      <c r="J90" s="6"/>
      <c r="K90" s="6"/>
      <c r="L90" s="8">
        <v>43516</v>
      </c>
      <c r="M90" s="8">
        <v>43521</v>
      </c>
      <c r="N90" s="7">
        <v>1</v>
      </c>
      <c r="O90" s="7">
        <v>3</v>
      </c>
      <c r="P90" s="6" t="s">
        <v>589</v>
      </c>
      <c r="Q90" s="6" t="s">
        <v>22</v>
      </c>
      <c r="R90" s="6" t="s">
        <v>18</v>
      </c>
      <c r="S90" s="6" t="s">
        <v>22</v>
      </c>
      <c r="T90" s="6" t="s">
        <v>3918</v>
      </c>
      <c r="U90" s="7">
        <v>4</v>
      </c>
      <c r="V90" s="17" t="b">
        <v>0</v>
      </c>
      <c r="W90" s="17" t="b">
        <v>0</v>
      </c>
      <c r="X90" s="17" t="b">
        <v>0</v>
      </c>
      <c r="Y90" s="17" t="b">
        <v>0</v>
      </c>
      <c r="Z90" t="s">
        <v>22</v>
      </c>
      <c r="AA90" t="s">
        <v>22</v>
      </c>
      <c r="AB90" t="s">
        <v>22</v>
      </c>
      <c r="AC90" t="s">
        <v>22</v>
      </c>
      <c r="AD90" t="s">
        <v>22</v>
      </c>
      <c r="AE90" t="s">
        <v>22</v>
      </c>
      <c r="AF90" t="s">
        <v>22</v>
      </c>
      <c r="AG90" t="s">
        <v>22</v>
      </c>
      <c r="AH90" t="s">
        <v>22</v>
      </c>
      <c r="AI90" t="s">
        <v>22</v>
      </c>
      <c r="AJ90" s="17" t="b">
        <v>0</v>
      </c>
      <c r="AK90" t="s">
        <v>22</v>
      </c>
      <c r="AL90" t="s">
        <v>22</v>
      </c>
      <c r="AM90" s="17" t="b">
        <v>0</v>
      </c>
      <c r="AN90" s="6"/>
      <c r="AO90" s="6"/>
      <c r="AP90" s="17" t="b">
        <v>0</v>
      </c>
      <c r="AQ90" s="6" t="b">
        <v>0</v>
      </c>
    </row>
    <row r="91" spans="1:43" x14ac:dyDescent="0.25">
      <c r="A91" t="str">
        <f>_xlfn.CONCAT(Table8[[#This Row],[Order]],"-",Table8[[#This Row],[Line]])</f>
        <v>69855-5</v>
      </c>
      <c r="B91" s="7">
        <v>69855</v>
      </c>
      <c r="C91" s="7">
        <v>5</v>
      </c>
      <c r="D91" s="7">
        <v>1</v>
      </c>
      <c r="E91" s="6" t="s">
        <v>18</v>
      </c>
      <c r="F91" s="6" t="s">
        <v>2864</v>
      </c>
      <c r="G91" s="6" t="s">
        <v>3919</v>
      </c>
      <c r="H91" s="6" t="s">
        <v>22</v>
      </c>
      <c r="I91" s="6" t="s">
        <v>27</v>
      </c>
      <c r="J91" s="6"/>
      <c r="K91" s="6"/>
      <c r="L91" s="8">
        <v>43516</v>
      </c>
      <c r="M91" s="8">
        <v>43521</v>
      </c>
      <c r="N91" s="7">
        <v>1</v>
      </c>
      <c r="O91" s="7">
        <v>3</v>
      </c>
      <c r="P91" s="6" t="s">
        <v>589</v>
      </c>
      <c r="Q91" s="6" t="s">
        <v>22</v>
      </c>
      <c r="R91" s="6" t="s">
        <v>18</v>
      </c>
      <c r="S91" s="6" t="s">
        <v>22</v>
      </c>
      <c r="T91" s="6" t="s">
        <v>3920</v>
      </c>
      <c r="U91" s="7">
        <v>4</v>
      </c>
      <c r="V91" s="17" t="b">
        <v>0</v>
      </c>
      <c r="W91" s="17" t="b">
        <v>0</v>
      </c>
      <c r="X91" s="17" t="b">
        <v>0</v>
      </c>
      <c r="Y91" s="17" t="b">
        <v>0</v>
      </c>
      <c r="Z91" t="s">
        <v>22</v>
      </c>
      <c r="AA91" t="s">
        <v>22</v>
      </c>
      <c r="AB91" t="s">
        <v>22</v>
      </c>
      <c r="AC91" t="s">
        <v>22</v>
      </c>
      <c r="AD91" t="s">
        <v>22</v>
      </c>
      <c r="AE91" t="s">
        <v>22</v>
      </c>
      <c r="AF91" t="s">
        <v>22</v>
      </c>
      <c r="AG91" t="s">
        <v>22</v>
      </c>
      <c r="AH91" t="s">
        <v>22</v>
      </c>
      <c r="AI91" t="s">
        <v>22</v>
      </c>
      <c r="AJ91" s="17" t="b">
        <v>0</v>
      </c>
      <c r="AK91" t="s">
        <v>22</v>
      </c>
      <c r="AL91" t="s">
        <v>22</v>
      </c>
      <c r="AM91" s="17" t="b">
        <v>0</v>
      </c>
      <c r="AN91" s="6"/>
      <c r="AO91" s="6"/>
      <c r="AP91" s="17" t="b">
        <v>0</v>
      </c>
      <c r="AQ91" s="6" t="b">
        <v>0</v>
      </c>
    </row>
    <row r="92" spans="1:43" x14ac:dyDescent="0.25">
      <c r="A92" t="str">
        <f>_xlfn.CONCAT(Table8[[#This Row],[Order]],"-",Table8[[#This Row],[Line]])</f>
        <v>69855-6</v>
      </c>
      <c r="B92" s="7">
        <v>69855</v>
      </c>
      <c r="C92" s="7">
        <v>6</v>
      </c>
      <c r="D92" s="7">
        <v>1</v>
      </c>
      <c r="E92" s="6" t="s">
        <v>18</v>
      </c>
      <c r="F92" s="6" t="s">
        <v>2865</v>
      </c>
      <c r="G92" s="6" t="s">
        <v>3921</v>
      </c>
      <c r="H92" s="6" t="s">
        <v>22</v>
      </c>
      <c r="I92" s="6" t="s">
        <v>27</v>
      </c>
      <c r="J92" s="6"/>
      <c r="K92" s="6"/>
      <c r="L92" s="8">
        <v>43516</v>
      </c>
      <c r="M92" s="8">
        <v>43521</v>
      </c>
      <c r="N92" s="7">
        <v>1</v>
      </c>
      <c r="O92" s="7">
        <v>3</v>
      </c>
      <c r="P92" s="6" t="s">
        <v>589</v>
      </c>
      <c r="Q92" s="6" t="s">
        <v>22</v>
      </c>
      <c r="R92" s="6" t="s">
        <v>18</v>
      </c>
      <c r="S92" s="6" t="s">
        <v>22</v>
      </c>
      <c r="T92" s="6" t="s">
        <v>3922</v>
      </c>
      <c r="U92" s="7">
        <v>4</v>
      </c>
      <c r="V92" s="17" t="b">
        <v>0</v>
      </c>
      <c r="W92" s="17" t="b">
        <v>0</v>
      </c>
      <c r="X92" s="17" t="b">
        <v>0</v>
      </c>
      <c r="Y92" s="17" t="b">
        <v>0</v>
      </c>
      <c r="Z92" t="s">
        <v>22</v>
      </c>
      <c r="AA92" t="s">
        <v>22</v>
      </c>
      <c r="AB92" t="s">
        <v>22</v>
      </c>
      <c r="AC92" t="s">
        <v>22</v>
      </c>
      <c r="AD92" t="s">
        <v>22</v>
      </c>
      <c r="AE92" t="s">
        <v>22</v>
      </c>
      <c r="AF92" t="s">
        <v>22</v>
      </c>
      <c r="AG92" t="s">
        <v>22</v>
      </c>
      <c r="AH92" t="s">
        <v>22</v>
      </c>
      <c r="AI92" t="s">
        <v>22</v>
      </c>
      <c r="AJ92" s="17" t="b">
        <v>0</v>
      </c>
      <c r="AK92" t="s">
        <v>22</v>
      </c>
      <c r="AL92" t="s">
        <v>22</v>
      </c>
      <c r="AM92" s="17" t="b">
        <v>0</v>
      </c>
      <c r="AN92" s="6"/>
      <c r="AO92" s="6"/>
      <c r="AP92" s="17" t="b">
        <v>0</v>
      </c>
      <c r="AQ92" s="6" t="b">
        <v>0</v>
      </c>
    </row>
    <row r="93" spans="1:43" x14ac:dyDescent="0.25">
      <c r="A93" t="str">
        <f>_xlfn.CONCAT(Table8[[#This Row],[Order]],"-",Table8[[#This Row],[Line]])</f>
        <v>69983-15</v>
      </c>
      <c r="B93" s="7">
        <v>69983</v>
      </c>
      <c r="C93" s="7">
        <v>15</v>
      </c>
      <c r="D93" s="7">
        <v>1</v>
      </c>
      <c r="E93" s="6" t="s">
        <v>18</v>
      </c>
      <c r="F93" s="6" t="s">
        <v>209</v>
      </c>
      <c r="G93" s="6" t="s">
        <v>3923</v>
      </c>
      <c r="H93" s="6" t="s">
        <v>22</v>
      </c>
      <c r="I93" s="6" t="s">
        <v>27</v>
      </c>
      <c r="J93" s="6"/>
      <c r="K93" s="6"/>
      <c r="L93" s="8">
        <v>43514</v>
      </c>
      <c r="M93" s="8">
        <v>43517</v>
      </c>
      <c r="N93" s="7">
        <v>1</v>
      </c>
      <c r="O93" s="7">
        <v>2</v>
      </c>
      <c r="P93" s="6" t="s">
        <v>590</v>
      </c>
      <c r="Q93" s="6" t="s">
        <v>22</v>
      </c>
      <c r="R93" s="6" t="s">
        <v>18</v>
      </c>
      <c r="S93" s="6" t="s">
        <v>22</v>
      </c>
      <c r="T93" s="6" t="s">
        <v>3924</v>
      </c>
      <c r="U93" s="7">
        <v>12</v>
      </c>
      <c r="V93" s="17" t="b">
        <v>0</v>
      </c>
      <c r="W93" s="17" t="b">
        <v>0</v>
      </c>
      <c r="X93" s="17" t="b">
        <v>0</v>
      </c>
      <c r="Y93" s="17" t="b">
        <v>0</v>
      </c>
      <c r="Z93" t="s">
        <v>22</v>
      </c>
      <c r="AA93" t="s">
        <v>22</v>
      </c>
      <c r="AB93" t="s">
        <v>22</v>
      </c>
      <c r="AC93" t="s">
        <v>22</v>
      </c>
      <c r="AD93" t="s">
        <v>22</v>
      </c>
      <c r="AE93" t="s">
        <v>22</v>
      </c>
      <c r="AF93" t="s">
        <v>22</v>
      </c>
      <c r="AG93" t="s">
        <v>22</v>
      </c>
      <c r="AH93" t="s">
        <v>22</v>
      </c>
      <c r="AI93" t="s">
        <v>22</v>
      </c>
      <c r="AJ93" s="17" t="b">
        <v>0</v>
      </c>
      <c r="AK93" t="s">
        <v>22</v>
      </c>
      <c r="AL93" t="s">
        <v>22</v>
      </c>
      <c r="AM93" s="17" t="b">
        <v>0</v>
      </c>
      <c r="AN93" s="6"/>
      <c r="AO93" s="6"/>
      <c r="AP93" s="17" t="b">
        <v>0</v>
      </c>
      <c r="AQ93" s="6" t="b">
        <v>0</v>
      </c>
    </row>
    <row r="94" spans="1:43" x14ac:dyDescent="0.25">
      <c r="A94" t="str">
        <f>_xlfn.CONCAT(Table8[[#This Row],[Order]],"-",Table8[[#This Row],[Line]])</f>
        <v>69983-29</v>
      </c>
      <c r="B94" s="7">
        <v>69983</v>
      </c>
      <c r="C94" s="7">
        <v>29</v>
      </c>
      <c r="D94" s="7">
        <v>1</v>
      </c>
      <c r="E94" s="6" t="s">
        <v>18</v>
      </c>
      <c r="F94" s="6" t="s">
        <v>209</v>
      </c>
      <c r="G94" s="6" t="s">
        <v>3925</v>
      </c>
      <c r="H94" s="6" t="s">
        <v>22</v>
      </c>
      <c r="I94" s="6" t="s">
        <v>27</v>
      </c>
      <c r="J94" s="6"/>
      <c r="K94" s="6"/>
      <c r="L94" s="8">
        <v>43514</v>
      </c>
      <c r="M94" s="8">
        <v>43517</v>
      </c>
      <c r="N94" s="7">
        <v>1</v>
      </c>
      <c r="O94" s="7">
        <v>1</v>
      </c>
      <c r="P94" s="6" t="s">
        <v>590</v>
      </c>
      <c r="Q94" s="6" t="s">
        <v>22</v>
      </c>
      <c r="R94" s="6" t="s">
        <v>18</v>
      </c>
      <c r="S94" s="6" t="s">
        <v>22</v>
      </c>
      <c r="T94" s="6" t="s">
        <v>3926</v>
      </c>
      <c r="U94" s="7">
        <v>12</v>
      </c>
      <c r="V94" s="17" t="b">
        <v>0</v>
      </c>
      <c r="W94" s="17" t="b">
        <v>0</v>
      </c>
      <c r="X94" s="17" t="b">
        <v>0</v>
      </c>
      <c r="Y94" s="17" t="b">
        <v>0</v>
      </c>
      <c r="Z94" t="s">
        <v>22</v>
      </c>
      <c r="AA94" t="s">
        <v>22</v>
      </c>
      <c r="AB94" t="s">
        <v>22</v>
      </c>
      <c r="AC94" t="s">
        <v>22</v>
      </c>
      <c r="AD94" t="s">
        <v>22</v>
      </c>
      <c r="AE94" t="s">
        <v>22</v>
      </c>
      <c r="AF94" t="s">
        <v>22</v>
      </c>
      <c r="AG94" t="s">
        <v>22</v>
      </c>
      <c r="AH94" t="s">
        <v>22</v>
      </c>
      <c r="AI94" t="s">
        <v>22</v>
      </c>
      <c r="AJ94" s="17" t="b">
        <v>0</v>
      </c>
      <c r="AK94" t="s">
        <v>22</v>
      </c>
      <c r="AL94" t="s">
        <v>22</v>
      </c>
      <c r="AM94" s="17" t="b">
        <v>0</v>
      </c>
      <c r="AN94" s="6"/>
      <c r="AO94" s="6"/>
      <c r="AP94" s="17" t="b">
        <v>0</v>
      </c>
      <c r="AQ94" s="6" t="b">
        <v>0</v>
      </c>
    </row>
    <row r="95" spans="1:43" x14ac:dyDescent="0.25">
      <c r="A95" t="str">
        <f>_xlfn.CONCAT(Table8[[#This Row],[Order]],"-",Table8[[#This Row],[Line]])</f>
        <v>69983-35</v>
      </c>
      <c r="B95" s="7">
        <v>69983</v>
      </c>
      <c r="C95" s="7">
        <v>35</v>
      </c>
      <c r="D95" s="7">
        <v>1</v>
      </c>
      <c r="E95" s="6" t="s">
        <v>18</v>
      </c>
      <c r="F95" s="6" t="s">
        <v>209</v>
      </c>
      <c r="G95" s="6" t="s">
        <v>3927</v>
      </c>
      <c r="H95" s="6" t="s">
        <v>22</v>
      </c>
      <c r="I95" s="6" t="s">
        <v>27</v>
      </c>
      <c r="J95" s="6"/>
      <c r="K95" s="6"/>
      <c r="L95" s="8">
        <v>43514</v>
      </c>
      <c r="M95" s="8">
        <v>43517</v>
      </c>
      <c r="N95" s="7">
        <v>1</v>
      </c>
      <c r="O95" s="7">
        <v>1</v>
      </c>
      <c r="P95" s="6" t="s">
        <v>590</v>
      </c>
      <c r="Q95" s="6" t="s">
        <v>22</v>
      </c>
      <c r="R95" s="6" t="s">
        <v>18</v>
      </c>
      <c r="S95" s="6" t="s">
        <v>22</v>
      </c>
      <c r="T95" s="6" t="s">
        <v>3928</v>
      </c>
      <c r="U95" s="7">
        <v>12</v>
      </c>
      <c r="V95" s="17" t="b">
        <v>0</v>
      </c>
      <c r="W95" s="17" t="b">
        <v>0</v>
      </c>
      <c r="X95" s="17" t="b">
        <v>0</v>
      </c>
      <c r="Y95" s="17" t="b">
        <v>0</v>
      </c>
      <c r="Z95" t="s">
        <v>22</v>
      </c>
      <c r="AA95" t="s">
        <v>22</v>
      </c>
      <c r="AB95" t="s">
        <v>22</v>
      </c>
      <c r="AC95" t="s">
        <v>22</v>
      </c>
      <c r="AD95" t="s">
        <v>22</v>
      </c>
      <c r="AE95" t="s">
        <v>22</v>
      </c>
      <c r="AF95" t="s">
        <v>22</v>
      </c>
      <c r="AG95" t="s">
        <v>22</v>
      </c>
      <c r="AH95" t="s">
        <v>22</v>
      </c>
      <c r="AI95" t="s">
        <v>22</v>
      </c>
      <c r="AJ95" s="17" t="b">
        <v>0</v>
      </c>
      <c r="AK95" t="s">
        <v>22</v>
      </c>
      <c r="AL95" t="s">
        <v>22</v>
      </c>
      <c r="AM95" s="17" t="b">
        <v>0</v>
      </c>
      <c r="AN95" s="6"/>
      <c r="AO95" s="6"/>
      <c r="AP95" s="17" t="b">
        <v>0</v>
      </c>
      <c r="AQ95" s="6" t="b">
        <v>0</v>
      </c>
    </row>
    <row r="96" spans="1:43" x14ac:dyDescent="0.25">
      <c r="A96" t="str">
        <f>_xlfn.CONCAT(Table8[[#This Row],[Order]],"-",Table8[[#This Row],[Line]])</f>
        <v>70162-7</v>
      </c>
      <c r="B96" s="35">
        <v>70162</v>
      </c>
      <c r="C96" s="35">
        <v>7</v>
      </c>
      <c r="D96" s="35">
        <v>1</v>
      </c>
      <c r="E96" s="34" t="s">
        <v>18</v>
      </c>
      <c r="F96" s="34" t="s">
        <v>188</v>
      </c>
      <c r="G96" s="34" t="s">
        <v>3929</v>
      </c>
      <c r="H96" s="34" t="s">
        <v>22</v>
      </c>
      <c r="I96" s="34" t="s">
        <v>31</v>
      </c>
      <c r="J96" s="36">
        <v>43497</v>
      </c>
      <c r="K96" s="34" t="s">
        <v>3930</v>
      </c>
      <c r="L96" s="8">
        <v>43507</v>
      </c>
      <c r="M96" s="36">
        <v>43510</v>
      </c>
      <c r="N96" s="35">
        <v>27</v>
      </c>
      <c r="O96" s="35">
        <v>27</v>
      </c>
      <c r="P96" s="6" t="s">
        <v>590</v>
      </c>
      <c r="Q96" s="34" t="s">
        <v>22</v>
      </c>
      <c r="R96" s="6" t="s">
        <v>18</v>
      </c>
      <c r="S96" s="34" t="s">
        <v>22</v>
      </c>
      <c r="T96" s="34" t="s">
        <v>3931</v>
      </c>
      <c r="U96" s="35">
        <v>12</v>
      </c>
      <c r="V96" s="17" t="b">
        <v>1</v>
      </c>
      <c r="W96" s="17" t="b">
        <v>1</v>
      </c>
      <c r="X96" s="17" t="b">
        <v>1</v>
      </c>
      <c r="Y96" s="17" t="b">
        <v>1</v>
      </c>
      <c r="Z96" t="s">
        <v>22</v>
      </c>
      <c r="AA96" t="s">
        <v>22</v>
      </c>
      <c r="AB96" t="s">
        <v>22</v>
      </c>
      <c r="AC96" t="s">
        <v>22</v>
      </c>
      <c r="AD96" t="s">
        <v>22</v>
      </c>
      <c r="AE96" t="s">
        <v>22</v>
      </c>
      <c r="AF96" t="s">
        <v>22</v>
      </c>
      <c r="AG96" t="s">
        <v>22</v>
      </c>
      <c r="AH96" t="s">
        <v>22</v>
      </c>
      <c r="AI96" t="s">
        <v>22</v>
      </c>
      <c r="AJ96" s="17" t="b">
        <v>1</v>
      </c>
      <c r="AK96" t="s">
        <v>22</v>
      </c>
      <c r="AL96" t="s">
        <v>143</v>
      </c>
      <c r="AM96" s="17" t="b">
        <v>0</v>
      </c>
      <c r="AN96" s="6"/>
      <c r="AO96" s="6"/>
      <c r="AP96" s="17" t="b">
        <v>1</v>
      </c>
      <c r="AQ96" s="6" t="b">
        <v>0</v>
      </c>
    </row>
    <row r="97" spans="1:43" x14ac:dyDescent="0.25">
      <c r="A97" t="str">
        <f>_xlfn.CONCAT(Table8[[#This Row],[Order]],"-",Table8[[#This Row],[Line]])</f>
        <v>70328-6</v>
      </c>
      <c r="B97" s="7">
        <v>70328</v>
      </c>
      <c r="C97" s="7">
        <v>6</v>
      </c>
      <c r="D97" s="7">
        <v>1</v>
      </c>
      <c r="E97" s="6" t="s">
        <v>18</v>
      </c>
      <c r="F97" s="6" t="s">
        <v>2871</v>
      </c>
      <c r="G97" s="6" t="s">
        <v>3932</v>
      </c>
      <c r="H97" s="6" t="s">
        <v>181</v>
      </c>
      <c r="I97" s="6" t="s">
        <v>27</v>
      </c>
      <c r="J97" s="6"/>
      <c r="K97" s="6"/>
      <c r="L97" s="8">
        <v>43510</v>
      </c>
      <c r="M97" s="8">
        <v>43515</v>
      </c>
      <c r="N97" s="7">
        <v>1</v>
      </c>
      <c r="O97" s="7">
        <v>1</v>
      </c>
      <c r="P97" s="6" t="s">
        <v>610</v>
      </c>
      <c r="Q97" s="6" t="s">
        <v>22</v>
      </c>
      <c r="R97" s="6" t="s">
        <v>0</v>
      </c>
      <c r="S97" s="6" t="s">
        <v>22</v>
      </c>
      <c r="T97" s="6" t="s">
        <v>3933</v>
      </c>
      <c r="U97" s="7">
        <v>12</v>
      </c>
      <c r="V97" s="17" t="b">
        <v>0</v>
      </c>
      <c r="W97" s="17" t="b">
        <v>0</v>
      </c>
      <c r="X97" s="17" t="b">
        <v>0</v>
      </c>
      <c r="Y97" s="17" t="b">
        <v>0</v>
      </c>
      <c r="Z97" t="s">
        <v>22</v>
      </c>
      <c r="AA97" t="s">
        <v>22</v>
      </c>
      <c r="AB97" t="s">
        <v>22</v>
      </c>
      <c r="AC97" t="s">
        <v>22</v>
      </c>
      <c r="AD97" t="s">
        <v>22</v>
      </c>
      <c r="AE97" t="s">
        <v>22</v>
      </c>
      <c r="AF97" t="s">
        <v>22</v>
      </c>
      <c r="AG97" t="s">
        <v>22</v>
      </c>
      <c r="AH97" t="s">
        <v>22</v>
      </c>
      <c r="AI97" t="s">
        <v>22</v>
      </c>
      <c r="AJ97" s="17" t="b">
        <v>0</v>
      </c>
      <c r="AK97" t="s">
        <v>22</v>
      </c>
      <c r="AL97" t="s">
        <v>22</v>
      </c>
      <c r="AM97" s="17" t="b">
        <v>0</v>
      </c>
      <c r="AN97" s="6"/>
      <c r="AO97" s="6"/>
      <c r="AP97" s="17" t="b">
        <v>0</v>
      </c>
      <c r="AQ97" s="6" t="b">
        <v>1</v>
      </c>
    </row>
    <row r="98" spans="1:43" x14ac:dyDescent="0.25">
      <c r="A98" t="str">
        <f>_xlfn.CONCAT(Table8[[#This Row],[Order]],"-",Table8[[#This Row],[Line]])</f>
        <v>70328-7</v>
      </c>
      <c r="B98" s="7">
        <v>70328</v>
      </c>
      <c r="C98" s="7">
        <v>7</v>
      </c>
      <c r="D98" s="7">
        <v>1</v>
      </c>
      <c r="E98" s="6" t="s">
        <v>18</v>
      </c>
      <c r="F98" s="6" t="s">
        <v>2868</v>
      </c>
      <c r="G98" s="6" t="s">
        <v>3934</v>
      </c>
      <c r="H98" s="6" t="s">
        <v>22</v>
      </c>
      <c r="I98" s="6" t="s">
        <v>27</v>
      </c>
      <c r="J98" s="6"/>
      <c r="K98" s="6"/>
      <c r="L98" s="8">
        <v>43510</v>
      </c>
      <c r="M98" s="8">
        <v>43515</v>
      </c>
      <c r="N98" s="7">
        <v>1</v>
      </c>
      <c r="O98" s="7">
        <v>1</v>
      </c>
      <c r="P98" s="6" t="s">
        <v>610</v>
      </c>
      <c r="Q98" s="6" t="s">
        <v>22</v>
      </c>
      <c r="R98" s="6" t="s">
        <v>0</v>
      </c>
      <c r="S98" s="6" t="s">
        <v>22</v>
      </c>
      <c r="T98" s="6" t="s">
        <v>3935</v>
      </c>
      <c r="U98" s="7">
        <v>12</v>
      </c>
      <c r="V98" s="17" t="b">
        <v>0</v>
      </c>
      <c r="W98" s="17" t="b">
        <v>0</v>
      </c>
      <c r="X98" s="17" t="b">
        <v>0</v>
      </c>
      <c r="Y98" s="17" t="b">
        <v>0</v>
      </c>
      <c r="Z98" t="s">
        <v>22</v>
      </c>
      <c r="AA98" t="s">
        <v>22</v>
      </c>
      <c r="AB98" t="s">
        <v>22</v>
      </c>
      <c r="AC98" t="s">
        <v>22</v>
      </c>
      <c r="AD98" t="s">
        <v>22</v>
      </c>
      <c r="AE98" t="s">
        <v>22</v>
      </c>
      <c r="AF98" t="s">
        <v>22</v>
      </c>
      <c r="AG98" t="s">
        <v>22</v>
      </c>
      <c r="AH98" t="s">
        <v>22</v>
      </c>
      <c r="AI98" t="s">
        <v>22</v>
      </c>
      <c r="AJ98" s="17" t="b">
        <v>0</v>
      </c>
      <c r="AK98" t="s">
        <v>22</v>
      </c>
      <c r="AL98" t="s">
        <v>22</v>
      </c>
      <c r="AM98" s="17" t="b">
        <v>0</v>
      </c>
      <c r="AN98" s="6"/>
      <c r="AO98" s="6"/>
      <c r="AP98" s="17" t="b">
        <v>0</v>
      </c>
      <c r="AQ98" s="6" t="b">
        <v>0</v>
      </c>
    </row>
    <row r="99" spans="1:43" x14ac:dyDescent="0.25">
      <c r="A99" t="str">
        <f>_xlfn.CONCAT(Table8[[#This Row],[Order]],"-",Table8[[#This Row],[Line]])</f>
        <v>70328-8</v>
      </c>
      <c r="B99" s="7">
        <v>70328</v>
      </c>
      <c r="C99" s="7">
        <v>8</v>
      </c>
      <c r="D99" s="7">
        <v>1</v>
      </c>
      <c r="E99" s="6" t="s">
        <v>18</v>
      </c>
      <c r="F99" s="6" t="s">
        <v>2869</v>
      </c>
      <c r="G99" s="6" t="s">
        <v>3936</v>
      </c>
      <c r="H99" s="6" t="s">
        <v>22</v>
      </c>
      <c r="I99" s="6" t="s">
        <v>27</v>
      </c>
      <c r="J99" s="6"/>
      <c r="K99" s="6"/>
      <c r="L99" s="8">
        <v>43510</v>
      </c>
      <c r="M99" s="8">
        <v>43515</v>
      </c>
      <c r="N99" s="7">
        <v>1</v>
      </c>
      <c r="O99" s="7">
        <v>1</v>
      </c>
      <c r="P99" s="6" t="s">
        <v>610</v>
      </c>
      <c r="Q99" s="6" t="s">
        <v>22</v>
      </c>
      <c r="R99" s="6" t="s">
        <v>0</v>
      </c>
      <c r="S99" s="6" t="s">
        <v>22</v>
      </c>
      <c r="T99" s="6" t="s">
        <v>3937</v>
      </c>
      <c r="U99" s="7">
        <v>12</v>
      </c>
      <c r="V99" s="17" t="b">
        <v>0</v>
      </c>
      <c r="W99" s="17" t="b">
        <v>0</v>
      </c>
      <c r="X99" s="17" t="b">
        <v>0</v>
      </c>
      <c r="Y99" s="17" t="b">
        <v>0</v>
      </c>
      <c r="Z99" t="s">
        <v>22</v>
      </c>
      <c r="AA99" t="s">
        <v>22</v>
      </c>
      <c r="AB99" t="s">
        <v>22</v>
      </c>
      <c r="AC99" t="s">
        <v>22</v>
      </c>
      <c r="AD99" t="s">
        <v>22</v>
      </c>
      <c r="AE99" t="s">
        <v>22</v>
      </c>
      <c r="AF99" t="s">
        <v>22</v>
      </c>
      <c r="AG99" t="s">
        <v>22</v>
      </c>
      <c r="AH99" t="s">
        <v>22</v>
      </c>
      <c r="AI99" t="s">
        <v>22</v>
      </c>
      <c r="AJ99" s="17" t="b">
        <v>0</v>
      </c>
      <c r="AK99" t="s">
        <v>22</v>
      </c>
      <c r="AL99" t="s">
        <v>22</v>
      </c>
      <c r="AM99" s="17" t="b">
        <v>0</v>
      </c>
      <c r="AN99" s="6"/>
      <c r="AO99" s="6"/>
      <c r="AP99" s="17" t="b">
        <v>0</v>
      </c>
      <c r="AQ99" s="6" t="b">
        <v>0</v>
      </c>
    </row>
    <row r="100" spans="1:43" x14ac:dyDescent="0.25">
      <c r="A100" t="str">
        <f>_xlfn.CONCAT(Table8[[#This Row],[Order]],"-",Table8[[#This Row],[Line]])</f>
        <v>70328-9</v>
      </c>
      <c r="B100" s="7">
        <v>70328</v>
      </c>
      <c r="C100" s="7">
        <v>9</v>
      </c>
      <c r="D100" s="7">
        <v>1</v>
      </c>
      <c r="E100" s="6" t="s">
        <v>18</v>
      </c>
      <c r="F100" s="6" t="s">
        <v>2871</v>
      </c>
      <c r="G100" s="6" t="s">
        <v>3932</v>
      </c>
      <c r="H100" s="6" t="s">
        <v>22</v>
      </c>
      <c r="I100" s="6" t="s">
        <v>27</v>
      </c>
      <c r="J100" s="6"/>
      <c r="K100" s="6"/>
      <c r="L100" s="8">
        <v>43510</v>
      </c>
      <c r="M100" s="8">
        <v>43515</v>
      </c>
      <c r="N100" s="7">
        <v>1</v>
      </c>
      <c r="O100" s="7">
        <v>1</v>
      </c>
      <c r="P100" s="6" t="s">
        <v>610</v>
      </c>
      <c r="Q100" s="6" t="s">
        <v>22</v>
      </c>
      <c r="R100" s="6" t="s">
        <v>0</v>
      </c>
      <c r="S100" s="6" t="s">
        <v>22</v>
      </c>
      <c r="T100" s="6" t="s">
        <v>3938</v>
      </c>
      <c r="U100" s="7">
        <v>12</v>
      </c>
      <c r="V100" s="17" t="b">
        <v>0</v>
      </c>
      <c r="W100" s="17" t="b">
        <v>0</v>
      </c>
      <c r="X100" s="17" t="b">
        <v>0</v>
      </c>
      <c r="Y100" s="17" t="b">
        <v>0</v>
      </c>
      <c r="Z100" t="s">
        <v>22</v>
      </c>
      <c r="AA100" t="s">
        <v>22</v>
      </c>
      <c r="AB100" t="s">
        <v>22</v>
      </c>
      <c r="AC100" t="s">
        <v>22</v>
      </c>
      <c r="AD100" t="s">
        <v>22</v>
      </c>
      <c r="AE100" t="s">
        <v>22</v>
      </c>
      <c r="AF100" t="s">
        <v>22</v>
      </c>
      <c r="AG100" t="s">
        <v>22</v>
      </c>
      <c r="AH100" t="s">
        <v>22</v>
      </c>
      <c r="AI100" t="s">
        <v>22</v>
      </c>
      <c r="AJ100" s="17" t="b">
        <v>0</v>
      </c>
      <c r="AK100" t="s">
        <v>22</v>
      </c>
      <c r="AL100" t="s">
        <v>22</v>
      </c>
      <c r="AM100" s="17" t="b">
        <v>0</v>
      </c>
      <c r="AN100" s="6"/>
      <c r="AO100" s="6"/>
      <c r="AP100" s="17" t="b">
        <v>0</v>
      </c>
      <c r="AQ100" s="6" t="b">
        <v>0</v>
      </c>
    </row>
    <row r="101" spans="1:43" x14ac:dyDescent="0.25">
      <c r="A101" t="str">
        <f>_xlfn.CONCAT(Table8[[#This Row],[Order]],"-",Table8[[#This Row],[Line]])</f>
        <v>70328-10</v>
      </c>
      <c r="B101" s="7">
        <v>70328</v>
      </c>
      <c r="C101" s="7">
        <v>10</v>
      </c>
      <c r="D101" s="7">
        <v>1</v>
      </c>
      <c r="E101" s="6" t="s">
        <v>18</v>
      </c>
      <c r="F101" s="6" t="s">
        <v>2868</v>
      </c>
      <c r="G101" s="6" t="s">
        <v>3934</v>
      </c>
      <c r="H101" s="6" t="s">
        <v>22</v>
      </c>
      <c r="I101" s="6" t="s">
        <v>27</v>
      </c>
      <c r="J101" s="6"/>
      <c r="K101" s="6"/>
      <c r="L101" s="8">
        <v>43510</v>
      </c>
      <c r="M101" s="8">
        <v>43515</v>
      </c>
      <c r="N101" s="7">
        <v>1</v>
      </c>
      <c r="O101" s="7">
        <v>1</v>
      </c>
      <c r="P101" s="6" t="s">
        <v>610</v>
      </c>
      <c r="Q101" s="6" t="s">
        <v>22</v>
      </c>
      <c r="R101" s="6" t="s">
        <v>0</v>
      </c>
      <c r="S101" s="6" t="s">
        <v>22</v>
      </c>
      <c r="T101" s="6" t="s">
        <v>3939</v>
      </c>
      <c r="U101" s="7">
        <v>12</v>
      </c>
      <c r="V101" s="17" t="b">
        <v>0</v>
      </c>
      <c r="W101" s="17" t="b">
        <v>0</v>
      </c>
      <c r="X101" s="17" t="b">
        <v>0</v>
      </c>
      <c r="Y101" s="17" t="b">
        <v>0</v>
      </c>
      <c r="Z101" t="s">
        <v>22</v>
      </c>
      <c r="AA101" t="s">
        <v>22</v>
      </c>
      <c r="AB101" t="s">
        <v>22</v>
      </c>
      <c r="AC101" t="s">
        <v>22</v>
      </c>
      <c r="AD101" t="s">
        <v>22</v>
      </c>
      <c r="AE101" t="s">
        <v>22</v>
      </c>
      <c r="AF101" t="s">
        <v>22</v>
      </c>
      <c r="AG101" t="s">
        <v>22</v>
      </c>
      <c r="AH101" t="s">
        <v>22</v>
      </c>
      <c r="AI101" t="s">
        <v>22</v>
      </c>
      <c r="AJ101" s="17" t="b">
        <v>0</v>
      </c>
      <c r="AK101" t="s">
        <v>22</v>
      </c>
      <c r="AL101" t="s">
        <v>22</v>
      </c>
      <c r="AM101" s="17" t="b">
        <v>0</v>
      </c>
      <c r="AN101" s="6"/>
      <c r="AO101" s="6"/>
      <c r="AP101" s="17" t="b">
        <v>0</v>
      </c>
      <c r="AQ101" s="6" t="b">
        <v>0</v>
      </c>
    </row>
    <row r="102" spans="1:43" x14ac:dyDescent="0.25">
      <c r="A102" t="str">
        <f>_xlfn.CONCAT(Table8[[#This Row],[Order]],"-",Table8[[#This Row],[Line]])</f>
        <v>70328-11</v>
      </c>
      <c r="B102" s="7">
        <v>70328</v>
      </c>
      <c r="C102" s="7">
        <v>11</v>
      </c>
      <c r="D102" s="7">
        <v>1</v>
      </c>
      <c r="E102" s="6" t="s">
        <v>18</v>
      </c>
      <c r="F102" s="6" t="s">
        <v>2869</v>
      </c>
      <c r="G102" s="6" t="s">
        <v>3936</v>
      </c>
      <c r="H102" s="6" t="s">
        <v>22</v>
      </c>
      <c r="I102" s="6" t="s">
        <v>27</v>
      </c>
      <c r="J102" s="6"/>
      <c r="K102" s="6"/>
      <c r="L102" s="8">
        <v>43510</v>
      </c>
      <c r="M102" s="8">
        <v>43515</v>
      </c>
      <c r="N102" s="7">
        <v>1</v>
      </c>
      <c r="O102" s="7">
        <v>1</v>
      </c>
      <c r="P102" s="6" t="s">
        <v>610</v>
      </c>
      <c r="Q102" s="6" t="s">
        <v>22</v>
      </c>
      <c r="R102" s="6" t="s">
        <v>0</v>
      </c>
      <c r="S102" s="6" t="s">
        <v>22</v>
      </c>
      <c r="T102" s="6" t="s">
        <v>3940</v>
      </c>
      <c r="U102" s="7">
        <v>12</v>
      </c>
      <c r="V102" s="17" t="b">
        <v>0</v>
      </c>
      <c r="W102" s="17" t="b">
        <v>0</v>
      </c>
      <c r="X102" s="17" t="b">
        <v>0</v>
      </c>
      <c r="Y102" s="17" t="b">
        <v>0</v>
      </c>
      <c r="Z102" t="s">
        <v>22</v>
      </c>
      <c r="AA102" t="s">
        <v>22</v>
      </c>
      <c r="AB102" t="s">
        <v>22</v>
      </c>
      <c r="AC102" t="s">
        <v>22</v>
      </c>
      <c r="AD102" t="s">
        <v>22</v>
      </c>
      <c r="AE102" t="s">
        <v>22</v>
      </c>
      <c r="AF102" t="s">
        <v>22</v>
      </c>
      <c r="AG102" t="s">
        <v>22</v>
      </c>
      <c r="AH102" t="s">
        <v>22</v>
      </c>
      <c r="AI102" t="s">
        <v>22</v>
      </c>
      <c r="AJ102" s="17" t="b">
        <v>0</v>
      </c>
      <c r="AK102" t="s">
        <v>22</v>
      </c>
      <c r="AL102" t="s">
        <v>22</v>
      </c>
      <c r="AM102" s="17" t="b">
        <v>0</v>
      </c>
      <c r="AN102" s="6"/>
      <c r="AO102" s="6"/>
      <c r="AP102" s="17" t="b">
        <v>0</v>
      </c>
      <c r="AQ102" s="6" t="b">
        <v>0</v>
      </c>
    </row>
    <row r="103" spans="1:43" x14ac:dyDescent="0.25">
      <c r="A103" t="str">
        <f>_xlfn.CONCAT(Table8[[#This Row],[Order]],"-",Table8[[#This Row],[Line]])</f>
        <v>70328-12</v>
      </c>
      <c r="B103" s="7">
        <v>70328</v>
      </c>
      <c r="C103" s="7">
        <v>12</v>
      </c>
      <c r="D103" s="7">
        <v>1</v>
      </c>
      <c r="E103" s="6" t="s">
        <v>18</v>
      </c>
      <c r="F103" s="6" t="s">
        <v>2870</v>
      </c>
      <c r="G103" s="6" t="s">
        <v>3941</v>
      </c>
      <c r="H103" s="6" t="s">
        <v>22</v>
      </c>
      <c r="I103" s="6" t="s">
        <v>27</v>
      </c>
      <c r="J103" s="6"/>
      <c r="K103" s="6"/>
      <c r="L103" s="8">
        <v>43510</v>
      </c>
      <c r="M103" s="8">
        <v>43515</v>
      </c>
      <c r="N103" s="7">
        <v>1</v>
      </c>
      <c r="O103" s="7">
        <v>1</v>
      </c>
      <c r="P103" s="6" t="s">
        <v>610</v>
      </c>
      <c r="Q103" s="6" t="s">
        <v>22</v>
      </c>
      <c r="R103" s="6" t="s">
        <v>0</v>
      </c>
      <c r="S103" s="6" t="s">
        <v>22</v>
      </c>
      <c r="T103" s="6" t="s">
        <v>3942</v>
      </c>
      <c r="U103" s="7">
        <v>12</v>
      </c>
      <c r="V103" s="17" t="b">
        <v>0</v>
      </c>
      <c r="W103" s="17" t="b">
        <v>0</v>
      </c>
      <c r="X103" s="17" t="b">
        <v>0</v>
      </c>
      <c r="Y103" s="17" t="b">
        <v>0</v>
      </c>
      <c r="Z103" t="s">
        <v>22</v>
      </c>
      <c r="AA103" t="s">
        <v>22</v>
      </c>
      <c r="AB103" t="s">
        <v>22</v>
      </c>
      <c r="AC103" t="s">
        <v>22</v>
      </c>
      <c r="AD103" t="s">
        <v>22</v>
      </c>
      <c r="AE103" t="s">
        <v>22</v>
      </c>
      <c r="AF103" t="s">
        <v>22</v>
      </c>
      <c r="AG103" t="s">
        <v>22</v>
      </c>
      <c r="AH103" t="s">
        <v>22</v>
      </c>
      <c r="AI103" t="s">
        <v>22</v>
      </c>
      <c r="AJ103" s="17" t="b">
        <v>0</v>
      </c>
      <c r="AK103" t="s">
        <v>22</v>
      </c>
      <c r="AL103" t="s">
        <v>22</v>
      </c>
      <c r="AM103" s="17" t="b">
        <v>0</v>
      </c>
      <c r="AN103" s="6"/>
      <c r="AO103" s="6"/>
      <c r="AP103" s="17" t="b">
        <v>0</v>
      </c>
      <c r="AQ103" s="6" t="b">
        <v>0</v>
      </c>
    </row>
    <row r="104" spans="1:43" x14ac:dyDescent="0.25">
      <c r="A104" t="str">
        <f>_xlfn.CONCAT(Table8[[#This Row],[Order]],"-",Table8[[#This Row],[Line]])</f>
        <v>70328-13</v>
      </c>
      <c r="B104" s="7">
        <v>70328</v>
      </c>
      <c r="C104" s="7">
        <v>13</v>
      </c>
      <c r="D104" s="7">
        <v>1</v>
      </c>
      <c r="E104" s="6" t="s">
        <v>18</v>
      </c>
      <c r="F104" s="6" t="s">
        <v>2870</v>
      </c>
      <c r="G104" s="6" t="s">
        <v>3941</v>
      </c>
      <c r="H104" s="6" t="s">
        <v>22</v>
      </c>
      <c r="I104" s="6" t="s">
        <v>27</v>
      </c>
      <c r="J104" s="6"/>
      <c r="K104" s="6"/>
      <c r="L104" s="8">
        <v>43510</v>
      </c>
      <c r="M104" s="8">
        <v>43515</v>
      </c>
      <c r="N104" s="7">
        <v>1</v>
      </c>
      <c r="O104" s="7">
        <v>1</v>
      </c>
      <c r="P104" s="6" t="s">
        <v>610</v>
      </c>
      <c r="Q104" s="6" t="s">
        <v>22</v>
      </c>
      <c r="R104" s="6" t="s">
        <v>0</v>
      </c>
      <c r="S104" s="6" t="s">
        <v>22</v>
      </c>
      <c r="T104" s="6" t="s">
        <v>3943</v>
      </c>
      <c r="U104" s="7">
        <v>12</v>
      </c>
      <c r="V104" s="17" t="b">
        <v>0</v>
      </c>
      <c r="W104" s="17" t="b">
        <v>0</v>
      </c>
      <c r="X104" s="17" t="b">
        <v>0</v>
      </c>
      <c r="Y104" s="17" t="b">
        <v>0</v>
      </c>
      <c r="Z104" t="s">
        <v>22</v>
      </c>
      <c r="AA104" t="s">
        <v>22</v>
      </c>
      <c r="AB104" t="s">
        <v>22</v>
      </c>
      <c r="AC104" t="s">
        <v>22</v>
      </c>
      <c r="AD104" t="s">
        <v>22</v>
      </c>
      <c r="AE104" t="s">
        <v>22</v>
      </c>
      <c r="AF104" t="s">
        <v>22</v>
      </c>
      <c r="AG104" t="s">
        <v>22</v>
      </c>
      <c r="AH104" t="s">
        <v>22</v>
      </c>
      <c r="AI104" t="s">
        <v>22</v>
      </c>
      <c r="AJ104" s="17" t="b">
        <v>0</v>
      </c>
      <c r="AK104" t="s">
        <v>22</v>
      </c>
      <c r="AL104" t="s">
        <v>22</v>
      </c>
      <c r="AM104" s="17" t="b">
        <v>0</v>
      </c>
      <c r="AN104" s="6"/>
      <c r="AO104" s="6"/>
      <c r="AP104" s="17" t="b">
        <v>0</v>
      </c>
      <c r="AQ104" s="6" t="b">
        <v>0</v>
      </c>
    </row>
    <row r="105" spans="1:43" x14ac:dyDescent="0.25">
      <c r="A105" t="str">
        <f>_xlfn.CONCAT(Table8[[#This Row],[Order]],"-",Table8[[#This Row],[Line]])</f>
        <v>70411-2</v>
      </c>
      <c r="B105" s="29">
        <v>70411</v>
      </c>
      <c r="C105" s="29">
        <v>2</v>
      </c>
      <c r="D105" s="29">
        <v>3</v>
      </c>
      <c r="E105" s="28" t="s">
        <v>18</v>
      </c>
      <c r="F105" s="28" t="s">
        <v>154</v>
      </c>
      <c r="G105" s="28" t="s">
        <v>3944</v>
      </c>
      <c r="H105" s="28" t="s">
        <v>22</v>
      </c>
      <c r="I105" s="28" t="s">
        <v>20</v>
      </c>
      <c r="J105" s="28"/>
      <c r="K105" s="28"/>
      <c r="L105" s="8">
        <v>43529</v>
      </c>
      <c r="M105" s="30">
        <v>43532</v>
      </c>
      <c r="N105" s="29">
        <v>815</v>
      </c>
      <c r="O105" s="29">
        <v>815</v>
      </c>
      <c r="P105" s="6" t="s">
        <v>589</v>
      </c>
      <c r="Q105" s="28" t="s">
        <v>22</v>
      </c>
      <c r="R105" s="6" t="s">
        <v>18</v>
      </c>
      <c r="S105" s="28" t="s">
        <v>22</v>
      </c>
      <c r="T105" s="28" t="s">
        <v>3945</v>
      </c>
      <c r="U105" s="29">
        <v>7</v>
      </c>
      <c r="V105" s="17" t="b">
        <v>1</v>
      </c>
      <c r="W105" s="17" t="b">
        <v>1</v>
      </c>
      <c r="X105" s="17" t="b">
        <v>0</v>
      </c>
      <c r="Y105" s="17" t="b">
        <v>0</v>
      </c>
      <c r="Z105" t="s">
        <v>22</v>
      </c>
      <c r="AA105" t="s">
        <v>22</v>
      </c>
      <c r="AB105" t="s">
        <v>22</v>
      </c>
      <c r="AC105" t="s">
        <v>22</v>
      </c>
      <c r="AD105" t="s">
        <v>22</v>
      </c>
      <c r="AE105" t="s">
        <v>22</v>
      </c>
      <c r="AF105" t="s">
        <v>22</v>
      </c>
      <c r="AG105" t="s">
        <v>22</v>
      </c>
      <c r="AH105" t="s">
        <v>22</v>
      </c>
      <c r="AI105" t="s">
        <v>22</v>
      </c>
      <c r="AJ105" s="17" t="b">
        <v>0</v>
      </c>
      <c r="AK105" t="s">
        <v>22</v>
      </c>
      <c r="AL105" t="s">
        <v>22</v>
      </c>
      <c r="AM105" s="17" t="b">
        <v>0</v>
      </c>
      <c r="AN105" s="6"/>
      <c r="AO105" s="6"/>
      <c r="AP105" s="17" t="b">
        <v>0</v>
      </c>
      <c r="AQ105" s="6" t="b">
        <v>0</v>
      </c>
    </row>
    <row r="106" spans="1:43" x14ac:dyDescent="0.25">
      <c r="A106" t="str">
        <f>_xlfn.CONCAT(Table8[[#This Row],[Order]],"-",Table8[[#This Row],[Line]])</f>
        <v>70411-2</v>
      </c>
      <c r="B106" s="29">
        <v>70411</v>
      </c>
      <c r="C106" s="29">
        <v>2</v>
      </c>
      <c r="D106" s="29">
        <v>4</v>
      </c>
      <c r="E106" s="28" t="s">
        <v>18</v>
      </c>
      <c r="F106" s="28" t="s">
        <v>154</v>
      </c>
      <c r="G106" s="28" t="s">
        <v>3944</v>
      </c>
      <c r="H106" s="28" t="s">
        <v>22</v>
      </c>
      <c r="I106" s="28" t="s">
        <v>20</v>
      </c>
      <c r="J106" s="28"/>
      <c r="K106" s="28"/>
      <c r="L106" s="8">
        <v>43536</v>
      </c>
      <c r="M106" s="30">
        <v>43539</v>
      </c>
      <c r="N106" s="29">
        <v>733</v>
      </c>
      <c r="O106" s="29">
        <v>733</v>
      </c>
      <c r="P106" s="6" t="s">
        <v>589</v>
      </c>
      <c r="Q106" s="28" t="s">
        <v>22</v>
      </c>
      <c r="R106" s="6" t="s">
        <v>18</v>
      </c>
      <c r="S106" s="28" t="s">
        <v>22</v>
      </c>
      <c r="T106" s="28" t="s">
        <v>3945</v>
      </c>
      <c r="U106" s="29">
        <v>7</v>
      </c>
      <c r="V106" s="17" t="b">
        <v>1</v>
      </c>
      <c r="W106" s="17" t="b">
        <v>0</v>
      </c>
      <c r="X106" s="17" t="b">
        <v>0</v>
      </c>
      <c r="Y106" s="17" t="b">
        <v>0</v>
      </c>
      <c r="Z106" t="s">
        <v>22</v>
      </c>
      <c r="AA106" t="s">
        <v>22</v>
      </c>
      <c r="AB106" t="s">
        <v>22</v>
      </c>
      <c r="AC106" t="s">
        <v>22</v>
      </c>
      <c r="AD106" t="s">
        <v>22</v>
      </c>
      <c r="AE106" t="s">
        <v>22</v>
      </c>
      <c r="AF106" t="s">
        <v>22</v>
      </c>
      <c r="AG106" t="s">
        <v>22</v>
      </c>
      <c r="AH106" t="s">
        <v>22</v>
      </c>
      <c r="AI106" t="s">
        <v>22</v>
      </c>
      <c r="AJ106" s="17" t="b">
        <v>0</v>
      </c>
      <c r="AK106" t="s">
        <v>22</v>
      </c>
      <c r="AL106" t="s">
        <v>22</v>
      </c>
      <c r="AM106" s="17" t="b">
        <v>0</v>
      </c>
      <c r="AN106" s="6"/>
      <c r="AO106" s="6"/>
      <c r="AP106" s="17" t="b">
        <v>0</v>
      </c>
      <c r="AQ106" s="6" t="b">
        <v>0</v>
      </c>
    </row>
    <row r="107" spans="1:43" x14ac:dyDescent="0.25">
      <c r="A107" t="str">
        <f>_xlfn.CONCAT(Table8[[#This Row],[Order]],"-",Table8[[#This Row],[Line]])</f>
        <v>70411-5</v>
      </c>
      <c r="B107" s="123">
        <v>70411</v>
      </c>
      <c r="C107" s="123">
        <v>5</v>
      </c>
      <c r="D107" s="123">
        <v>2</v>
      </c>
      <c r="E107" s="124" t="s">
        <v>18</v>
      </c>
      <c r="F107" s="124" t="s">
        <v>162</v>
      </c>
      <c r="G107" s="124" t="s">
        <v>3946</v>
      </c>
      <c r="H107" s="124" t="s">
        <v>168</v>
      </c>
      <c r="I107" s="124" t="s">
        <v>20</v>
      </c>
      <c r="J107" s="124"/>
      <c r="K107" s="124"/>
      <c r="L107" s="8">
        <v>43508</v>
      </c>
      <c r="M107" s="125">
        <v>43511</v>
      </c>
      <c r="N107" s="123">
        <v>729</v>
      </c>
      <c r="O107" s="123">
        <v>729</v>
      </c>
      <c r="P107" s="6" t="s">
        <v>589</v>
      </c>
      <c r="Q107" s="124" t="s">
        <v>21</v>
      </c>
      <c r="R107" s="6" t="s">
        <v>18</v>
      </c>
      <c r="S107" s="124" t="s">
        <v>22</v>
      </c>
      <c r="T107" s="124" t="s">
        <v>3947</v>
      </c>
      <c r="U107" s="123">
        <v>7</v>
      </c>
      <c r="V107" s="17" t="b">
        <v>1</v>
      </c>
      <c r="W107" s="17" t="b">
        <v>1</v>
      </c>
      <c r="X107" s="17" t="b">
        <v>1</v>
      </c>
      <c r="Y107" s="17" t="b">
        <v>1</v>
      </c>
      <c r="Z107" t="s">
        <v>22</v>
      </c>
      <c r="AA107" t="s">
        <v>22</v>
      </c>
      <c r="AB107" t="s">
        <v>22</v>
      </c>
      <c r="AC107" t="s">
        <v>22</v>
      </c>
      <c r="AD107" t="s">
        <v>22</v>
      </c>
      <c r="AE107" t="s">
        <v>22</v>
      </c>
      <c r="AF107" t="s">
        <v>22</v>
      </c>
      <c r="AG107" t="s">
        <v>22</v>
      </c>
      <c r="AH107" t="s">
        <v>22</v>
      </c>
      <c r="AI107" t="s">
        <v>22</v>
      </c>
      <c r="AJ107" s="17" t="b">
        <v>1</v>
      </c>
      <c r="AK107" t="s">
        <v>22</v>
      </c>
      <c r="AL107" t="s">
        <v>22</v>
      </c>
      <c r="AM107" s="17" t="b">
        <v>0</v>
      </c>
      <c r="AN107" s="6"/>
      <c r="AO107" s="6"/>
      <c r="AP107" s="17" t="b">
        <v>0</v>
      </c>
      <c r="AQ107" s="6" t="b">
        <v>0</v>
      </c>
    </row>
    <row r="108" spans="1:43" x14ac:dyDescent="0.25">
      <c r="A108" t="str">
        <f>_xlfn.CONCAT(Table8[[#This Row],[Order]],"-",Table8[[#This Row],[Line]])</f>
        <v>70411-33</v>
      </c>
      <c r="B108" s="29">
        <v>70411</v>
      </c>
      <c r="C108" s="29">
        <v>33</v>
      </c>
      <c r="D108" s="29">
        <v>2</v>
      </c>
      <c r="E108" s="28" t="s">
        <v>18</v>
      </c>
      <c r="F108" s="28" t="s">
        <v>157</v>
      </c>
      <c r="G108" s="28" t="s">
        <v>3948</v>
      </c>
      <c r="H108" s="28" t="s">
        <v>22</v>
      </c>
      <c r="I108" s="28" t="s">
        <v>20</v>
      </c>
      <c r="J108" s="28"/>
      <c r="K108" s="28"/>
      <c r="L108" s="8">
        <v>43515</v>
      </c>
      <c r="M108" s="30">
        <v>43518</v>
      </c>
      <c r="N108" s="29">
        <v>353</v>
      </c>
      <c r="O108" s="29">
        <v>353</v>
      </c>
      <c r="P108" s="6" t="s">
        <v>589</v>
      </c>
      <c r="Q108" s="28" t="s">
        <v>22</v>
      </c>
      <c r="R108" s="6" t="s">
        <v>18</v>
      </c>
      <c r="S108" s="28" t="s">
        <v>22</v>
      </c>
      <c r="T108" s="28" t="s">
        <v>3949</v>
      </c>
      <c r="U108" s="29">
        <v>7</v>
      </c>
      <c r="V108" s="17" t="b">
        <v>1</v>
      </c>
      <c r="W108" s="17" t="b">
        <v>1</v>
      </c>
      <c r="X108" s="17" t="b">
        <v>1</v>
      </c>
      <c r="Y108" s="17" t="b">
        <v>0</v>
      </c>
      <c r="Z108" t="s">
        <v>22</v>
      </c>
      <c r="AA108" t="s">
        <v>22</v>
      </c>
      <c r="AB108" t="s">
        <v>22</v>
      </c>
      <c r="AC108" t="s">
        <v>22</v>
      </c>
      <c r="AD108" t="s">
        <v>22</v>
      </c>
      <c r="AE108" t="s">
        <v>22</v>
      </c>
      <c r="AF108" t="s">
        <v>22</v>
      </c>
      <c r="AG108" t="s">
        <v>22</v>
      </c>
      <c r="AH108" t="s">
        <v>22</v>
      </c>
      <c r="AI108" t="s">
        <v>22</v>
      </c>
      <c r="AJ108" s="17" t="b">
        <v>0</v>
      </c>
      <c r="AK108" t="s">
        <v>22</v>
      </c>
      <c r="AL108" t="s">
        <v>22</v>
      </c>
      <c r="AM108" s="17" t="b">
        <v>0</v>
      </c>
      <c r="AN108" s="6"/>
      <c r="AO108" s="6"/>
      <c r="AP108" s="17" t="b">
        <v>0</v>
      </c>
      <c r="AQ108" s="6" t="b">
        <v>0</v>
      </c>
    </row>
    <row r="109" spans="1:43" x14ac:dyDescent="0.25">
      <c r="A109" t="str">
        <f>_xlfn.CONCAT(Table8[[#This Row],[Order]],"-",Table8[[#This Row],[Line]])</f>
        <v>70411-33</v>
      </c>
      <c r="B109" s="29">
        <v>70411</v>
      </c>
      <c r="C109" s="29">
        <v>33</v>
      </c>
      <c r="D109" s="29">
        <v>3</v>
      </c>
      <c r="E109" s="28" t="s">
        <v>18</v>
      </c>
      <c r="F109" s="28" t="s">
        <v>157</v>
      </c>
      <c r="G109" s="28" t="s">
        <v>3948</v>
      </c>
      <c r="H109" s="28" t="s">
        <v>22</v>
      </c>
      <c r="I109" s="28" t="s">
        <v>20</v>
      </c>
      <c r="J109" s="28"/>
      <c r="K109" s="28"/>
      <c r="L109" s="8">
        <v>43522</v>
      </c>
      <c r="M109" s="30">
        <v>43525</v>
      </c>
      <c r="N109" s="29">
        <v>345</v>
      </c>
      <c r="O109" s="29">
        <v>345</v>
      </c>
      <c r="P109" s="6" t="s">
        <v>589</v>
      </c>
      <c r="Q109" s="28" t="s">
        <v>22</v>
      </c>
      <c r="R109" s="6" t="s">
        <v>18</v>
      </c>
      <c r="S109" s="28" t="s">
        <v>22</v>
      </c>
      <c r="T109" s="28" t="s">
        <v>3949</v>
      </c>
      <c r="U109" s="29">
        <v>7</v>
      </c>
      <c r="V109" s="17" t="b">
        <v>1</v>
      </c>
      <c r="W109" s="17" t="b">
        <v>1</v>
      </c>
      <c r="X109" s="17" t="b">
        <v>1</v>
      </c>
      <c r="Y109" s="17" t="b">
        <v>0</v>
      </c>
      <c r="Z109" t="s">
        <v>22</v>
      </c>
      <c r="AA109" t="s">
        <v>22</v>
      </c>
      <c r="AB109" t="s">
        <v>22</v>
      </c>
      <c r="AC109" t="s">
        <v>22</v>
      </c>
      <c r="AD109" t="s">
        <v>22</v>
      </c>
      <c r="AE109" t="s">
        <v>22</v>
      </c>
      <c r="AF109" t="s">
        <v>22</v>
      </c>
      <c r="AG109" t="s">
        <v>22</v>
      </c>
      <c r="AH109" t="s">
        <v>22</v>
      </c>
      <c r="AI109" t="s">
        <v>22</v>
      </c>
      <c r="AJ109" s="17" t="b">
        <v>0</v>
      </c>
      <c r="AK109" t="s">
        <v>22</v>
      </c>
      <c r="AL109" t="s">
        <v>22</v>
      </c>
      <c r="AM109" s="17" t="b">
        <v>0</v>
      </c>
      <c r="AN109" s="6"/>
      <c r="AO109" s="6"/>
      <c r="AP109" s="17" t="b">
        <v>0</v>
      </c>
      <c r="AQ109" s="6" t="b">
        <v>0</v>
      </c>
    </row>
    <row r="110" spans="1:43" x14ac:dyDescent="0.25">
      <c r="A110" t="str">
        <f>_xlfn.CONCAT(Table8[[#This Row],[Order]],"-",Table8[[#This Row],[Line]])</f>
        <v>70411-37</v>
      </c>
      <c r="B110" s="123">
        <v>70411</v>
      </c>
      <c r="C110" s="123">
        <v>37</v>
      </c>
      <c r="D110" s="123">
        <v>2</v>
      </c>
      <c r="E110" s="124" t="s">
        <v>18</v>
      </c>
      <c r="F110" s="124" t="s">
        <v>160</v>
      </c>
      <c r="G110" s="124" t="s">
        <v>2011</v>
      </c>
      <c r="H110" s="124" t="s">
        <v>156</v>
      </c>
      <c r="I110" s="124" t="s">
        <v>31</v>
      </c>
      <c r="J110" s="125">
        <v>43492</v>
      </c>
      <c r="K110" s="124" t="s">
        <v>3950</v>
      </c>
      <c r="L110" s="8">
        <v>43529</v>
      </c>
      <c r="M110" s="125">
        <v>43504</v>
      </c>
      <c r="N110" s="123">
        <v>281</v>
      </c>
      <c r="O110" s="123">
        <v>281</v>
      </c>
      <c r="P110" s="6" t="s">
        <v>589</v>
      </c>
      <c r="Q110" s="124" t="s">
        <v>22</v>
      </c>
      <c r="R110" s="6" t="s">
        <v>18</v>
      </c>
      <c r="S110" s="124" t="s">
        <v>22</v>
      </c>
      <c r="T110" s="124" t="s">
        <v>32</v>
      </c>
      <c r="U110" s="123">
        <v>7</v>
      </c>
      <c r="V110" s="17" t="b">
        <v>1</v>
      </c>
      <c r="W110" s="17" t="b">
        <v>1</v>
      </c>
      <c r="X110" s="17" t="b">
        <v>1</v>
      </c>
      <c r="Y110" s="17" t="b">
        <v>1</v>
      </c>
      <c r="Z110" t="s">
        <v>22</v>
      </c>
      <c r="AA110" t="s">
        <v>3805</v>
      </c>
      <c r="AB110" t="s">
        <v>22</v>
      </c>
      <c r="AC110" t="s">
        <v>22</v>
      </c>
      <c r="AD110" t="s">
        <v>22</v>
      </c>
      <c r="AE110" t="s">
        <v>22</v>
      </c>
      <c r="AF110" t="s">
        <v>22</v>
      </c>
      <c r="AG110" t="s">
        <v>22</v>
      </c>
      <c r="AH110" t="s">
        <v>22</v>
      </c>
      <c r="AI110" t="s">
        <v>22</v>
      </c>
      <c r="AJ110" s="17" t="b">
        <v>1</v>
      </c>
      <c r="AK110" t="s">
        <v>22</v>
      </c>
      <c r="AL110" t="s">
        <v>143</v>
      </c>
      <c r="AM110" s="17" t="b">
        <v>0</v>
      </c>
      <c r="AN110" s="6"/>
      <c r="AO110" s="6"/>
      <c r="AP110" s="17" t="b">
        <v>0</v>
      </c>
      <c r="AQ110" s="6" t="b">
        <v>0</v>
      </c>
    </row>
    <row r="111" spans="1:43" x14ac:dyDescent="0.25">
      <c r="A111" t="str">
        <f>_xlfn.CONCAT(Table8[[#This Row],[Order]],"-",Table8[[#This Row],[Line]])</f>
        <v>70426-1</v>
      </c>
      <c r="B111" s="35">
        <v>70426</v>
      </c>
      <c r="C111" s="35">
        <v>1</v>
      </c>
      <c r="D111" s="35">
        <v>1</v>
      </c>
      <c r="E111" s="34" t="s">
        <v>18</v>
      </c>
      <c r="F111" s="34" t="s">
        <v>209</v>
      </c>
      <c r="G111" s="34" t="s">
        <v>3951</v>
      </c>
      <c r="H111" s="34" t="s">
        <v>22</v>
      </c>
      <c r="I111" s="34" t="s">
        <v>31</v>
      </c>
      <c r="J111" s="36">
        <v>43500</v>
      </c>
      <c r="K111" s="34" t="s">
        <v>3952</v>
      </c>
      <c r="L111" s="125">
        <v>43495</v>
      </c>
      <c r="M111" s="36">
        <v>43500</v>
      </c>
      <c r="N111" s="35">
        <v>1</v>
      </c>
      <c r="O111" s="35">
        <v>1</v>
      </c>
      <c r="P111" s="6" t="s">
        <v>590</v>
      </c>
      <c r="Q111" s="34" t="s">
        <v>22</v>
      </c>
      <c r="R111" s="6" t="s">
        <v>18</v>
      </c>
      <c r="S111" s="34" t="s">
        <v>22</v>
      </c>
      <c r="T111" s="34" t="s">
        <v>3953</v>
      </c>
      <c r="U111" s="35">
        <v>12</v>
      </c>
      <c r="V111" s="17" t="b">
        <v>1</v>
      </c>
      <c r="W111" s="17" t="b">
        <v>1</v>
      </c>
      <c r="X111" s="17" t="b">
        <v>1</v>
      </c>
      <c r="Y111" s="17" t="b">
        <v>1</v>
      </c>
      <c r="Z111" t="s">
        <v>22</v>
      </c>
      <c r="AA111" t="s">
        <v>3805</v>
      </c>
      <c r="AB111" t="s">
        <v>22</v>
      </c>
      <c r="AC111" t="s">
        <v>22</v>
      </c>
      <c r="AD111" t="s">
        <v>22</v>
      </c>
      <c r="AE111" t="s">
        <v>22</v>
      </c>
      <c r="AF111" t="s">
        <v>22</v>
      </c>
      <c r="AG111" t="s">
        <v>22</v>
      </c>
      <c r="AH111" t="s">
        <v>22</v>
      </c>
      <c r="AI111" t="s">
        <v>22</v>
      </c>
      <c r="AJ111" s="17" t="b">
        <v>1</v>
      </c>
      <c r="AK111" t="s">
        <v>22</v>
      </c>
      <c r="AL111" t="s">
        <v>143</v>
      </c>
      <c r="AM111" s="17" t="b">
        <v>0</v>
      </c>
      <c r="AN111" s="6"/>
      <c r="AO111" s="6"/>
      <c r="AP111" s="17" t="b">
        <v>0</v>
      </c>
      <c r="AQ111" s="6" t="b">
        <v>0</v>
      </c>
    </row>
    <row r="112" spans="1:43" x14ac:dyDescent="0.25">
      <c r="A112" t="str">
        <f>_xlfn.CONCAT(Table8[[#This Row],[Order]],"-",Table8[[#This Row],[Line]])</f>
        <v>70428-1</v>
      </c>
      <c r="B112" s="29">
        <v>70428</v>
      </c>
      <c r="C112" s="29">
        <v>1</v>
      </c>
      <c r="D112" s="29">
        <v>1</v>
      </c>
      <c r="E112" s="28" t="s">
        <v>18</v>
      </c>
      <c r="F112" s="28" t="s">
        <v>394</v>
      </c>
      <c r="G112" s="28" t="s">
        <v>3954</v>
      </c>
      <c r="H112" s="28" t="s">
        <v>22</v>
      </c>
      <c r="I112" s="28" t="s">
        <v>20</v>
      </c>
      <c r="J112" s="30">
        <v>43494</v>
      </c>
      <c r="K112" s="28" t="s">
        <v>3955</v>
      </c>
      <c r="L112" s="8">
        <v>43510</v>
      </c>
      <c r="M112" s="30">
        <v>43515</v>
      </c>
      <c r="N112" s="29">
        <v>1</v>
      </c>
      <c r="O112" s="29">
        <v>1</v>
      </c>
      <c r="P112" s="6" t="s">
        <v>589</v>
      </c>
      <c r="Q112" s="28" t="s">
        <v>22</v>
      </c>
      <c r="R112" s="6" t="s">
        <v>18</v>
      </c>
      <c r="S112" s="28" t="s">
        <v>22</v>
      </c>
      <c r="T112" s="28" t="s">
        <v>3956</v>
      </c>
      <c r="U112" s="29">
        <v>12</v>
      </c>
      <c r="V112" s="17" t="b">
        <v>1</v>
      </c>
      <c r="W112" s="17" t="b">
        <v>1</v>
      </c>
      <c r="X112" s="17" t="b">
        <v>1</v>
      </c>
      <c r="Y112" s="17" t="b">
        <v>1</v>
      </c>
      <c r="Z112" t="s">
        <v>3805</v>
      </c>
      <c r="AA112" t="s">
        <v>3805</v>
      </c>
      <c r="AB112" t="s">
        <v>22</v>
      </c>
      <c r="AC112" t="s">
        <v>22</v>
      </c>
      <c r="AD112" t="s">
        <v>22</v>
      </c>
      <c r="AE112" t="s">
        <v>22</v>
      </c>
      <c r="AF112" t="s">
        <v>22</v>
      </c>
      <c r="AG112" t="s">
        <v>22</v>
      </c>
      <c r="AH112" t="s">
        <v>22</v>
      </c>
      <c r="AI112" t="s">
        <v>22</v>
      </c>
      <c r="AJ112" s="17" t="b">
        <v>1</v>
      </c>
      <c r="AK112" t="s">
        <v>22</v>
      </c>
      <c r="AL112" t="s">
        <v>22</v>
      </c>
      <c r="AM112" s="17" t="b">
        <v>0</v>
      </c>
      <c r="AN112" s="6"/>
      <c r="AO112" s="6"/>
      <c r="AP112" s="17" t="b">
        <v>0</v>
      </c>
      <c r="AQ112" s="6" t="b">
        <v>0</v>
      </c>
    </row>
    <row r="113" spans="1:43" x14ac:dyDescent="0.25">
      <c r="A113" t="str">
        <f>_xlfn.CONCAT(Table8[[#This Row],[Order]],"-",Table8[[#This Row],[Line]])</f>
        <v>70428-2</v>
      </c>
      <c r="B113" s="29">
        <v>70428</v>
      </c>
      <c r="C113" s="29">
        <v>2</v>
      </c>
      <c r="D113" s="29">
        <v>1</v>
      </c>
      <c r="E113" s="28" t="s">
        <v>18</v>
      </c>
      <c r="F113" s="28" t="s">
        <v>2872</v>
      </c>
      <c r="G113" s="28" t="s">
        <v>3957</v>
      </c>
      <c r="H113" s="28" t="s">
        <v>22</v>
      </c>
      <c r="I113" s="28" t="s">
        <v>20</v>
      </c>
      <c r="J113" s="30">
        <v>43494</v>
      </c>
      <c r="K113" s="28" t="s">
        <v>3958</v>
      </c>
      <c r="L113" s="8">
        <v>43510</v>
      </c>
      <c r="M113" s="30">
        <v>43515</v>
      </c>
      <c r="N113" s="29">
        <v>1</v>
      </c>
      <c r="O113" s="29">
        <v>1</v>
      </c>
      <c r="P113" s="6" t="s">
        <v>589</v>
      </c>
      <c r="Q113" s="28" t="s">
        <v>22</v>
      </c>
      <c r="R113" s="6" t="s">
        <v>18</v>
      </c>
      <c r="S113" s="28" t="s">
        <v>22</v>
      </c>
      <c r="T113" s="28" t="s">
        <v>3959</v>
      </c>
      <c r="U113" s="29">
        <v>12</v>
      </c>
      <c r="V113" s="17" t="b">
        <v>1</v>
      </c>
      <c r="W113" s="17" t="b">
        <v>1</v>
      </c>
      <c r="X113" s="17" t="b">
        <v>1</v>
      </c>
      <c r="Y113" s="17" t="b">
        <v>1</v>
      </c>
      <c r="Z113" t="s">
        <v>3805</v>
      </c>
      <c r="AA113" t="s">
        <v>3805</v>
      </c>
      <c r="AB113" t="s">
        <v>22</v>
      </c>
      <c r="AC113" t="s">
        <v>22</v>
      </c>
      <c r="AD113" t="s">
        <v>22</v>
      </c>
      <c r="AE113" t="s">
        <v>22</v>
      </c>
      <c r="AF113" t="s">
        <v>22</v>
      </c>
      <c r="AG113" t="s">
        <v>22</v>
      </c>
      <c r="AH113" t="s">
        <v>22</v>
      </c>
      <c r="AI113" t="s">
        <v>22</v>
      </c>
      <c r="AJ113" s="17" t="b">
        <v>1</v>
      </c>
      <c r="AK113" t="s">
        <v>22</v>
      </c>
      <c r="AL113" t="s">
        <v>22</v>
      </c>
      <c r="AM113" s="17" t="b">
        <v>0</v>
      </c>
      <c r="AN113" s="6"/>
      <c r="AO113" s="6"/>
      <c r="AP113" s="17" t="b">
        <v>0</v>
      </c>
      <c r="AQ113" s="6" t="b">
        <v>0</v>
      </c>
    </row>
    <row r="114" spans="1:43" x14ac:dyDescent="0.25">
      <c r="A114" t="str">
        <f>_xlfn.CONCAT(Table8[[#This Row],[Order]],"-",Table8[[#This Row],[Line]])</f>
        <v>70428-3</v>
      </c>
      <c r="B114" s="29">
        <v>70428</v>
      </c>
      <c r="C114" s="29">
        <v>3</v>
      </c>
      <c r="D114" s="29">
        <v>1</v>
      </c>
      <c r="E114" s="28" t="s">
        <v>18</v>
      </c>
      <c r="F114" s="28" t="s">
        <v>2873</v>
      </c>
      <c r="G114" s="28" t="s">
        <v>3960</v>
      </c>
      <c r="H114" s="28" t="s">
        <v>22</v>
      </c>
      <c r="I114" s="28" t="s">
        <v>20</v>
      </c>
      <c r="J114" s="30">
        <v>43494</v>
      </c>
      <c r="K114" s="28" t="s">
        <v>3958</v>
      </c>
      <c r="L114" s="8">
        <v>43510</v>
      </c>
      <c r="M114" s="30">
        <v>43515</v>
      </c>
      <c r="N114" s="29">
        <v>1</v>
      </c>
      <c r="O114" s="29">
        <v>1</v>
      </c>
      <c r="P114" s="6" t="s">
        <v>589</v>
      </c>
      <c r="Q114" s="28" t="s">
        <v>22</v>
      </c>
      <c r="R114" s="6" t="s">
        <v>18</v>
      </c>
      <c r="S114" s="28" t="s">
        <v>22</v>
      </c>
      <c r="T114" s="28" t="s">
        <v>3961</v>
      </c>
      <c r="U114" s="29">
        <v>12</v>
      </c>
      <c r="V114" s="17" t="b">
        <v>1</v>
      </c>
      <c r="W114" s="17" t="b">
        <v>1</v>
      </c>
      <c r="X114" s="17" t="b">
        <v>1</v>
      </c>
      <c r="Y114" s="17" t="b">
        <v>1</v>
      </c>
      <c r="Z114" t="s">
        <v>3805</v>
      </c>
      <c r="AA114" t="s">
        <v>3805</v>
      </c>
      <c r="AB114" t="s">
        <v>22</v>
      </c>
      <c r="AC114" t="s">
        <v>22</v>
      </c>
      <c r="AD114" t="s">
        <v>22</v>
      </c>
      <c r="AE114" t="s">
        <v>22</v>
      </c>
      <c r="AF114" t="s">
        <v>22</v>
      </c>
      <c r="AG114" t="s">
        <v>22</v>
      </c>
      <c r="AH114" t="s">
        <v>22</v>
      </c>
      <c r="AI114" t="s">
        <v>22</v>
      </c>
      <c r="AJ114" s="17" t="b">
        <v>1</v>
      </c>
      <c r="AK114" t="s">
        <v>22</v>
      </c>
      <c r="AL114" t="s">
        <v>22</v>
      </c>
      <c r="AM114" s="17" t="b">
        <v>0</v>
      </c>
      <c r="AN114" s="6"/>
      <c r="AO114" s="6"/>
      <c r="AP114" s="17" t="b">
        <v>0</v>
      </c>
      <c r="AQ114" s="6" t="b">
        <v>0</v>
      </c>
    </row>
    <row r="115" spans="1:43" x14ac:dyDescent="0.25">
      <c r="A115" t="str">
        <f>_xlfn.CONCAT(Table8[[#This Row],[Order]],"-",Table8[[#This Row],[Line]])</f>
        <v>70428-4</v>
      </c>
      <c r="B115" s="29">
        <v>70428</v>
      </c>
      <c r="C115" s="29">
        <v>4</v>
      </c>
      <c r="D115" s="29">
        <v>1</v>
      </c>
      <c r="E115" s="28" t="s">
        <v>18</v>
      </c>
      <c r="F115" s="28" t="s">
        <v>2874</v>
      </c>
      <c r="G115" s="28" t="s">
        <v>3962</v>
      </c>
      <c r="H115" s="28" t="s">
        <v>22</v>
      </c>
      <c r="I115" s="28" t="s">
        <v>20</v>
      </c>
      <c r="J115" s="30">
        <v>43494</v>
      </c>
      <c r="K115" s="28" t="s">
        <v>3958</v>
      </c>
      <c r="L115" s="8">
        <v>43510</v>
      </c>
      <c r="M115" s="30">
        <v>43515</v>
      </c>
      <c r="N115" s="29">
        <v>1</v>
      </c>
      <c r="O115" s="29">
        <v>2</v>
      </c>
      <c r="P115" s="6" t="s">
        <v>589</v>
      </c>
      <c r="Q115" s="28" t="s">
        <v>22</v>
      </c>
      <c r="R115" s="6" t="s">
        <v>18</v>
      </c>
      <c r="S115" s="28" t="s">
        <v>22</v>
      </c>
      <c r="T115" s="28" t="s">
        <v>3963</v>
      </c>
      <c r="U115" s="29">
        <v>12</v>
      </c>
      <c r="V115" s="17" t="b">
        <v>1</v>
      </c>
      <c r="W115" s="17" t="b">
        <v>1</v>
      </c>
      <c r="X115" s="17" t="b">
        <v>1</v>
      </c>
      <c r="Y115" s="17" t="b">
        <v>1</v>
      </c>
      <c r="Z115" t="s">
        <v>3805</v>
      </c>
      <c r="AA115" t="s">
        <v>3805</v>
      </c>
      <c r="AB115" t="s">
        <v>22</v>
      </c>
      <c r="AC115" t="s">
        <v>22</v>
      </c>
      <c r="AD115" t="s">
        <v>22</v>
      </c>
      <c r="AE115" t="s">
        <v>22</v>
      </c>
      <c r="AF115" t="s">
        <v>22</v>
      </c>
      <c r="AG115" t="s">
        <v>22</v>
      </c>
      <c r="AH115" t="s">
        <v>22</v>
      </c>
      <c r="AI115" t="s">
        <v>22</v>
      </c>
      <c r="AJ115" s="17" t="b">
        <v>1</v>
      </c>
      <c r="AK115" t="s">
        <v>22</v>
      </c>
      <c r="AL115" t="s">
        <v>22</v>
      </c>
      <c r="AM115" s="17" t="b">
        <v>0</v>
      </c>
      <c r="AN115" s="6"/>
      <c r="AO115" s="6"/>
      <c r="AP115" s="17" t="b">
        <v>0</v>
      </c>
      <c r="AQ115" s="6" t="b">
        <v>0</v>
      </c>
    </row>
    <row r="116" spans="1:43" x14ac:dyDescent="0.25">
      <c r="A116" t="str">
        <f>_xlfn.CONCAT(Table8[[#This Row],[Order]],"-",Table8[[#This Row],[Line]])</f>
        <v>70428-5</v>
      </c>
      <c r="B116" s="29">
        <v>70428</v>
      </c>
      <c r="C116" s="29">
        <v>5</v>
      </c>
      <c r="D116" s="29">
        <v>1</v>
      </c>
      <c r="E116" s="28" t="s">
        <v>18</v>
      </c>
      <c r="F116" s="28" t="s">
        <v>2875</v>
      </c>
      <c r="G116" s="28" t="s">
        <v>3964</v>
      </c>
      <c r="H116" s="28" t="s">
        <v>22</v>
      </c>
      <c r="I116" s="28" t="s">
        <v>20</v>
      </c>
      <c r="J116" s="30">
        <v>43494</v>
      </c>
      <c r="K116" s="28" t="s">
        <v>3958</v>
      </c>
      <c r="L116" s="8">
        <v>43510</v>
      </c>
      <c r="M116" s="30">
        <v>43515</v>
      </c>
      <c r="N116" s="29">
        <v>1</v>
      </c>
      <c r="O116" s="29">
        <v>1</v>
      </c>
      <c r="P116" s="6" t="s">
        <v>589</v>
      </c>
      <c r="Q116" s="28" t="s">
        <v>22</v>
      </c>
      <c r="R116" s="6" t="s">
        <v>18</v>
      </c>
      <c r="S116" s="28" t="s">
        <v>22</v>
      </c>
      <c r="T116" s="28" t="s">
        <v>3965</v>
      </c>
      <c r="U116" s="29">
        <v>12</v>
      </c>
      <c r="V116" s="17" t="b">
        <v>1</v>
      </c>
      <c r="W116" s="17" t="b">
        <v>1</v>
      </c>
      <c r="X116" s="17" t="b">
        <v>1</v>
      </c>
      <c r="Y116" s="17" t="b">
        <v>1</v>
      </c>
      <c r="Z116" t="s">
        <v>3805</v>
      </c>
      <c r="AA116" t="s">
        <v>3805</v>
      </c>
      <c r="AB116" t="s">
        <v>22</v>
      </c>
      <c r="AC116" t="s">
        <v>22</v>
      </c>
      <c r="AD116" t="s">
        <v>22</v>
      </c>
      <c r="AE116" t="s">
        <v>22</v>
      </c>
      <c r="AF116" t="s">
        <v>22</v>
      </c>
      <c r="AG116" t="s">
        <v>22</v>
      </c>
      <c r="AH116" t="s">
        <v>22</v>
      </c>
      <c r="AI116" t="s">
        <v>22</v>
      </c>
      <c r="AJ116" s="17" t="b">
        <v>1</v>
      </c>
      <c r="AK116" t="s">
        <v>22</v>
      </c>
      <c r="AL116" t="s">
        <v>22</v>
      </c>
      <c r="AM116" s="17" t="b">
        <v>0</v>
      </c>
      <c r="AN116" s="6"/>
      <c r="AO116" s="6"/>
      <c r="AP116" s="17" t="b">
        <v>0</v>
      </c>
      <c r="AQ116" s="6" t="b">
        <v>0</v>
      </c>
    </row>
    <row r="117" spans="1:43" x14ac:dyDescent="0.25">
      <c r="A117" t="str">
        <f>_xlfn.CONCAT(Table8[[#This Row],[Order]],"-",Table8[[#This Row],[Line]])</f>
        <v>70428-6</v>
      </c>
      <c r="B117" s="29">
        <v>70428</v>
      </c>
      <c r="C117" s="29">
        <v>6</v>
      </c>
      <c r="D117" s="29">
        <v>1</v>
      </c>
      <c r="E117" s="28" t="s">
        <v>18</v>
      </c>
      <c r="F117" s="28" t="s">
        <v>2876</v>
      </c>
      <c r="G117" s="28" t="s">
        <v>3966</v>
      </c>
      <c r="H117" s="28" t="s">
        <v>22</v>
      </c>
      <c r="I117" s="28" t="s">
        <v>20</v>
      </c>
      <c r="J117" s="30">
        <v>43494</v>
      </c>
      <c r="K117" s="28" t="s">
        <v>3958</v>
      </c>
      <c r="L117" s="8">
        <v>43510</v>
      </c>
      <c r="M117" s="30">
        <v>43515</v>
      </c>
      <c r="N117" s="29">
        <v>1</v>
      </c>
      <c r="O117" s="29">
        <v>2</v>
      </c>
      <c r="P117" s="6" t="s">
        <v>589</v>
      </c>
      <c r="Q117" s="28" t="s">
        <v>22</v>
      </c>
      <c r="R117" s="6" t="s">
        <v>18</v>
      </c>
      <c r="S117" s="28" t="s">
        <v>22</v>
      </c>
      <c r="T117" s="28" t="s">
        <v>3967</v>
      </c>
      <c r="U117" s="29">
        <v>12</v>
      </c>
      <c r="V117" s="17" t="b">
        <v>1</v>
      </c>
      <c r="W117" s="17" t="b">
        <v>1</v>
      </c>
      <c r="X117" s="17" t="b">
        <v>1</v>
      </c>
      <c r="Y117" s="17" t="b">
        <v>1</v>
      </c>
      <c r="Z117" t="s">
        <v>3805</v>
      </c>
      <c r="AA117" t="s">
        <v>3805</v>
      </c>
      <c r="AB117" t="s">
        <v>22</v>
      </c>
      <c r="AC117" t="s">
        <v>22</v>
      </c>
      <c r="AD117" t="s">
        <v>22</v>
      </c>
      <c r="AE117" t="s">
        <v>22</v>
      </c>
      <c r="AF117" t="s">
        <v>22</v>
      </c>
      <c r="AG117" t="s">
        <v>22</v>
      </c>
      <c r="AH117" t="s">
        <v>22</v>
      </c>
      <c r="AI117" t="s">
        <v>22</v>
      </c>
      <c r="AJ117" s="17" t="b">
        <v>1</v>
      </c>
      <c r="AK117" t="s">
        <v>22</v>
      </c>
      <c r="AL117" t="s">
        <v>22</v>
      </c>
      <c r="AM117" s="17" t="b">
        <v>0</v>
      </c>
      <c r="AN117" s="6"/>
      <c r="AO117" s="6"/>
      <c r="AP117" s="17" t="b">
        <v>0</v>
      </c>
      <c r="AQ117" s="6" t="b">
        <v>0</v>
      </c>
    </row>
    <row r="118" spans="1:43" x14ac:dyDescent="0.25">
      <c r="A118" t="str">
        <f>_xlfn.CONCAT(Table8[[#This Row],[Order]],"-",Table8[[#This Row],[Line]])</f>
        <v>70428-7</v>
      </c>
      <c r="B118" s="29">
        <v>70428</v>
      </c>
      <c r="C118" s="29">
        <v>7</v>
      </c>
      <c r="D118" s="29">
        <v>1</v>
      </c>
      <c r="E118" s="28" t="s">
        <v>18</v>
      </c>
      <c r="F118" s="28" t="s">
        <v>2877</v>
      </c>
      <c r="G118" s="28" t="s">
        <v>3968</v>
      </c>
      <c r="H118" s="28" t="s">
        <v>22</v>
      </c>
      <c r="I118" s="28" t="s">
        <v>20</v>
      </c>
      <c r="J118" s="30">
        <v>43494</v>
      </c>
      <c r="K118" s="28" t="s">
        <v>3969</v>
      </c>
      <c r="L118" s="8">
        <v>43510</v>
      </c>
      <c r="M118" s="30">
        <v>43515</v>
      </c>
      <c r="N118" s="29">
        <v>1</v>
      </c>
      <c r="O118" s="29">
        <v>2</v>
      </c>
      <c r="P118" s="6" t="s">
        <v>589</v>
      </c>
      <c r="Q118" s="28" t="s">
        <v>22</v>
      </c>
      <c r="R118" s="6" t="s">
        <v>18</v>
      </c>
      <c r="S118" s="28" t="s">
        <v>22</v>
      </c>
      <c r="T118" s="28" t="s">
        <v>3970</v>
      </c>
      <c r="U118" s="29">
        <v>12</v>
      </c>
      <c r="V118" s="17" t="b">
        <v>1</v>
      </c>
      <c r="W118" s="17" t="b">
        <v>1</v>
      </c>
      <c r="X118" s="17" t="b">
        <v>1</v>
      </c>
      <c r="Y118" s="17" t="b">
        <v>1</v>
      </c>
      <c r="Z118" t="s">
        <v>3805</v>
      </c>
      <c r="AA118" t="s">
        <v>3805</v>
      </c>
      <c r="AB118" t="s">
        <v>22</v>
      </c>
      <c r="AC118" t="s">
        <v>22</v>
      </c>
      <c r="AD118" t="s">
        <v>22</v>
      </c>
      <c r="AE118" t="s">
        <v>22</v>
      </c>
      <c r="AF118" t="s">
        <v>22</v>
      </c>
      <c r="AG118" t="s">
        <v>22</v>
      </c>
      <c r="AH118" t="s">
        <v>22</v>
      </c>
      <c r="AI118" t="s">
        <v>22</v>
      </c>
      <c r="AJ118" s="17" t="b">
        <v>1</v>
      </c>
      <c r="AK118" t="s">
        <v>22</v>
      </c>
      <c r="AL118" t="s">
        <v>22</v>
      </c>
      <c r="AM118" s="17" t="b">
        <v>0</v>
      </c>
      <c r="AN118" s="6"/>
      <c r="AO118" s="6"/>
      <c r="AP118" s="17" t="b">
        <v>0</v>
      </c>
      <c r="AQ118" s="6" t="b">
        <v>0</v>
      </c>
    </row>
    <row r="119" spans="1:43" x14ac:dyDescent="0.25">
      <c r="A119" t="str">
        <f>_xlfn.CONCAT(Table8[[#This Row],[Order]],"-",Table8[[#This Row],[Line]])</f>
        <v>70428-9</v>
      </c>
      <c r="B119" s="29">
        <v>70428</v>
      </c>
      <c r="C119" s="29">
        <v>9</v>
      </c>
      <c r="D119" s="29">
        <v>1</v>
      </c>
      <c r="E119" s="28" t="s">
        <v>18</v>
      </c>
      <c r="F119" s="28" t="s">
        <v>2878</v>
      </c>
      <c r="G119" s="28" t="s">
        <v>3971</v>
      </c>
      <c r="H119" s="28" t="s">
        <v>22</v>
      </c>
      <c r="I119" s="28" t="s">
        <v>20</v>
      </c>
      <c r="J119" s="30">
        <v>43494</v>
      </c>
      <c r="K119" s="28" t="s">
        <v>3969</v>
      </c>
      <c r="L119" s="8">
        <v>43510</v>
      </c>
      <c r="M119" s="30">
        <v>43515</v>
      </c>
      <c r="N119" s="29">
        <v>2</v>
      </c>
      <c r="O119" s="29">
        <v>4</v>
      </c>
      <c r="P119" s="6" t="s">
        <v>589</v>
      </c>
      <c r="Q119" s="28" t="s">
        <v>22</v>
      </c>
      <c r="R119" s="6" t="s">
        <v>18</v>
      </c>
      <c r="S119" s="28" t="s">
        <v>22</v>
      </c>
      <c r="T119" s="28" t="s">
        <v>3972</v>
      </c>
      <c r="U119" s="29">
        <v>12</v>
      </c>
      <c r="V119" s="17" t="b">
        <v>1</v>
      </c>
      <c r="W119" s="17" t="b">
        <v>1</v>
      </c>
      <c r="X119" s="17" t="b">
        <v>1</v>
      </c>
      <c r="Y119" s="17" t="b">
        <v>1</v>
      </c>
      <c r="Z119" t="s">
        <v>3805</v>
      </c>
      <c r="AA119" t="s">
        <v>3805</v>
      </c>
      <c r="AB119" t="s">
        <v>22</v>
      </c>
      <c r="AC119" t="s">
        <v>22</v>
      </c>
      <c r="AD119" t="s">
        <v>22</v>
      </c>
      <c r="AE119" t="s">
        <v>22</v>
      </c>
      <c r="AF119" t="s">
        <v>22</v>
      </c>
      <c r="AG119" t="s">
        <v>22</v>
      </c>
      <c r="AH119" t="s">
        <v>22</v>
      </c>
      <c r="AI119" t="s">
        <v>22</v>
      </c>
      <c r="AJ119" s="17" t="b">
        <v>1</v>
      </c>
      <c r="AK119" t="s">
        <v>22</v>
      </c>
      <c r="AL119" t="s">
        <v>22</v>
      </c>
      <c r="AM119" s="17" t="b">
        <v>0</v>
      </c>
      <c r="AN119" s="6"/>
      <c r="AO119" s="6"/>
      <c r="AP119" s="17" t="b">
        <v>0</v>
      </c>
      <c r="AQ119" s="6" t="b">
        <v>0</v>
      </c>
    </row>
    <row r="120" spans="1:43" x14ac:dyDescent="0.25">
      <c r="A120" t="str">
        <f>_xlfn.CONCAT(Table8[[#This Row],[Order]],"-",Table8[[#This Row],[Line]])</f>
        <v>70634-1</v>
      </c>
      <c r="B120" s="35">
        <v>70634</v>
      </c>
      <c r="C120" s="35">
        <v>1</v>
      </c>
      <c r="D120" s="35">
        <v>1</v>
      </c>
      <c r="E120" s="34" t="s">
        <v>18</v>
      </c>
      <c r="F120" s="34" t="s">
        <v>209</v>
      </c>
      <c r="G120" s="34" t="s">
        <v>614</v>
      </c>
      <c r="H120" s="34" t="s">
        <v>22</v>
      </c>
      <c r="I120" s="34" t="s">
        <v>31</v>
      </c>
      <c r="J120" s="36">
        <v>43497</v>
      </c>
      <c r="K120" s="34" t="s">
        <v>3973</v>
      </c>
      <c r="L120" s="125">
        <v>43494</v>
      </c>
      <c r="M120" s="36">
        <v>43497</v>
      </c>
      <c r="N120" s="35">
        <v>1</v>
      </c>
      <c r="O120" s="35">
        <v>41</v>
      </c>
      <c r="P120" s="6" t="s">
        <v>589</v>
      </c>
      <c r="Q120" s="34" t="s">
        <v>21</v>
      </c>
      <c r="R120" s="6" t="s">
        <v>19</v>
      </c>
      <c r="S120" s="34" t="s">
        <v>22</v>
      </c>
      <c r="T120" s="34" t="s">
        <v>615</v>
      </c>
      <c r="U120" s="35">
        <v>4</v>
      </c>
      <c r="V120" s="17" t="b">
        <v>1</v>
      </c>
      <c r="W120" s="17" t="b">
        <v>1</v>
      </c>
      <c r="X120" s="17" t="b">
        <v>1</v>
      </c>
      <c r="Y120" s="17" t="b">
        <v>1</v>
      </c>
      <c r="Z120" t="s">
        <v>22</v>
      </c>
      <c r="AA120" t="s">
        <v>3805</v>
      </c>
      <c r="AB120" t="s">
        <v>22</v>
      </c>
      <c r="AC120" t="s">
        <v>22</v>
      </c>
      <c r="AD120" t="s">
        <v>22</v>
      </c>
      <c r="AE120" t="s">
        <v>22</v>
      </c>
      <c r="AF120" t="s">
        <v>22</v>
      </c>
      <c r="AG120" t="s">
        <v>22</v>
      </c>
      <c r="AH120" t="s">
        <v>22</v>
      </c>
      <c r="AI120" t="s">
        <v>22</v>
      </c>
      <c r="AJ120" s="17" t="b">
        <v>1</v>
      </c>
      <c r="AK120" t="s">
        <v>22</v>
      </c>
      <c r="AL120" t="s">
        <v>143</v>
      </c>
      <c r="AM120" s="17" t="b">
        <v>1</v>
      </c>
      <c r="AN120" s="126">
        <v>43497.619292442098</v>
      </c>
      <c r="AO120" s="6"/>
      <c r="AP120" s="17" t="b">
        <v>1</v>
      </c>
      <c r="AQ120" s="6" t="b">
        <v>0</v>
      </c>
    </row>
    <row r="121" spans="1:43" x14ac:dyDescent="0.25">
      <c r="A121" t="str">
        <f>_xlfn.CONCAT(Table8[[#This Row],[Order]],"-",Table8[[#This Row],[Line]])</f>
        <v>70634-2</v>
      </c>
      <c r="B121" s="35">
        <v>70634</v>
      </c>
      <c r="C121" s="35">
        <v>2</v>
      </c>
      <c r="D121" s="35">
        <v>1</v>
      </c>
      <c r="E121" s="34" t="s">
        <v>18</v>
      </c>
      <c r="F121" s="34" t="s">
        <v>209</v>
      </c>
      <c r="G121" s="34" t="s">
        <v>616</v>
      </c>
      <c r="H121" s="34" t="s">
        <v>141</v>
      </c>
      <c r="I121" s="34" t="s">
        <v>31</v>
      </c>
      <c r="J121" s="36">
        <v>43496</v>
      </c>
      <c r="K121" s="34" t="s">
        <v>3973</v>
      </c>
      <c r="L121" s="125">
        <v>43494</v>
      </c>
      <c r="M121" s="36">
        <v>43497</v>
      </c>
      <c r="N121" s="35">
        <v>1</v>
      </c>
      <c r="O121" s="35">
        <v>56</v>
      </c>
      <c r="P121" s="6" t="s">
        <v>589</v>
      </c>
      <c r="Q121" s="34" t="s">
        <v>21</v>
      </c>
      <c r="R121" s="6" t="s">
        <v>19</v>
      </c>
      <c r="S121" s="34" t="s">
        <v>22</v>
      </c>
      <c r="T121" s="34" t="s">
        <v>617</v>
      </c>
      <c r="U121" s="35">
        <v>4</v>
      </c>
      <c r="V121" s="17" t="b">
        <v>1</v>
      </c>
      <c r="W121" s="17" t="b">
        <v>1</v>
      </c>
      <c r="X121" s="17" t="b">
        <v>1</v>
      </c>
      <c r="Y121" s="17" t="b">
        <v>1</v>
      </c>
      <c r="Z121" t="s">
        <v>22</v>
      </c>
      <c r="AA121" t="s">
        <v>3805</v>
      </c>
      <c r="AB121" t="s">
        <v>22</v>
      </c>
      <c r="AC121" t="s">
        <v>22</v>
      </c>
      <c r="AD121" t="s">
        <v>22</v>
      </c>
      <c r="AE121" t="s">
        <v>22</v>
      </c>
      <c r="AF121" t="s">
        <v>22</v>
      </c>
      <c r="AG121" t="s">
        <v>22</v>
      </c>
      <c r="AH121" t="s">
        <v>22</v>
      </c>
      <c r="AI121" t="s">
        <v>22</v>
      </c>
      <c r="AJ121" s="17" t="b">
        <v>1</v>
      </c>
      <c r="AK121" t="s">
        <v>22</v>
      </c>
      <c r="AL121" t="s">
        <v>143</v>
      </c>
      <c r="AM121" s="17" t="b">
        <v>1</v>
      </c>
      <c r="AN121" s="126">
        <v>43497.619300578699</v>
      </c>
      <c r="AO121" s="6"/>
      <c r="AP121" s="17" t="b">
        <v>1</v>
      </c>
      <c r="AQ121" s="6" t="b">
        <v>1</v>
      </c>
    </row>
    <row r="122" spans="1:43" x14ac:dyDescent="0.25">
      <c r="A122" t="str">
        <f>_xlfn.CONCAT(Table8[[#This Row],[Order]],"-",Table8[[#This Row],[Line]])</f>
        <v>70634-3</v>
      </c>
      <c r="B122" s="35">
        <v>70634</v>
      </c>
      <c r="C122" s="35">
        <v>3</v>
      </c>
      <c r="D122" s="35">
        <v>1</v>
      </c>
      <c r="E122" s="34" t="s">
        <v>18</v>
      </c>
      <c r="F122" s="34" t="s">
        <v>209</v>
      </c>
      <c r="G122" s="34" t="s">
        <v>614</v>
      </c>
      <c r="H122" s="34" t="s">
        <v>141</v>
      </c>
      <c r="I122" s="34" t="s">
        <v>31</v>
      </c>
      <c r="J122" s="36">
        <v>43496</v>
      </c>
      <c r="K122" s="34" t="s">
        <v>3973</v>
      </c>
      <c r="L122" s="125">
        <v>43494</v>
      </c>
      <c r="M122" s="36">
        <v>43497</v>
      </c>
      <c r="N122" s="35">
        <v>1</v>
      </c>
      <c r="O122" s="35">
        <v>41</v>
      </c>
      <c r="P122" s="6" t="s">
        <v>589</v>
      </c>
      <c r="Q122" s="34" t="s">
        <v>21</v>
      </c>
      <c r="R122" s="6" t="s">
        <v>19</v>
      </c>
      <c r="S122" s="34" t="s">
        <v>22</v>
      </c>
      <c r="T122" s="34" t="s">
        <v>618</v>
      </c>
      <c r="U122" s="35">
        <v>4</v>
      </c>
      <c r="V122" s="17" t="b">
        <v>1</v>
      </c>
      <c r="W122" s="17" t="b">
        <v>1</v>
      </c>
      <c r="X122" s="17" t="b">
        <v>1</v>
      </c>
      <c r="Y122" s="17" t="b">
        <v>1</v>
      </c>
      <c r="Z122" t="s">
        <v>22</v>
      </c>
      <c r="AA122" t="s">
        <v>3805</v>
      </c>
      <c r="AB122" t="s">
        <v>22</v>
      </c>
      <c r="AC122" t="s">
        <v>22</v>
      </c>
      <c r="AD122" t="s">
        <v>22</v>
      </c>
      <c r="AE122" t="s">
        <v>22</v>
      </c>
      <c r="AF122" t="s">
        <v>22</v>
      </c>
      <c r="AG122" t="s">
        <v>22</v>
      </c>
      <c r="AH122" t="s">
        <v>22</v>
      </c>
      <c r="AI122" t="s">
        <v>22</v>
      </c>
      <c r="AJ122" s="17" t="b">
        <v>1</v>
      </c>
      <c r="AK122" t="s">
        <v>22</v>
      </c>
      <c r="AL122" t="s">
        <v>143</v>
      </c>
      <c r="AM122" s="17" t="b">
        <v>1</v>
      </c>
      <c r="AN122" s="126">
        <v>43497.619308715301</v>
      </c>
      <c r="AO122" s="6"/>
      <c r="AP122" s="17" t="b">
        <v>1</v>
      </c>
      <c r="AQ122" s="6" t="b">
        <v>1</v>
      </c>
    </row>
    <row r="123" spans="1:43" x14ac:dyDescent="0.25">
      <c r="A123" t="str">
        <f>_xlfn.CONCAT(Table8[[#This Row],[Order]],"-",Table8[[#This Row],[Line]])</f>
        <v>70634-4</v>
      </c>
      <c r="B123" s="35">
        <v>70634</v>
      </c>
      <c r="C123" s="35">
        <v>4</v>
      </c>
      <c r="D123" s="35">
        <v>1</v>
      </c>
      <c r="E123" s="34" t="s">
        <v>18</v>
      </c>
      <c r="F123" s="34" t="s">
        <v>209</v>
      </c>
      <c r="G123" s="34" t="s">
        <v>619</v>
      </c>
      <c r="H123" s="34" t="s">
        <v>168</v>
      </c>
      <c r="I123" s="34" t="s">
        <v>31</v>
      </c>
      <c r="J123" s="36">
        <v>43496</v>
      </c>
      <c r="K123" s="34" t="s">
        <v>3973</v>
      </c>
      <c r="L123" s="125">
        <v>43494</v>
      </c>
      <c r="M123" s="36">
        <v>43497</v>
      </c>
      <c r="N123" s="35">
        <v>1</v>
      </c>
      <c r="O123" s="35">
        <v>56</v>
      </c>
      <c r="P123" s="6" t="s">
        <v>589</v>
      </c>
      <c r="Q123" s="34" t="s">
        <v>21</v>
      </c>
      <c r="R123" s="6" t="s">
        <v>19</v>
      </c>
      <c r="S123" s="34" t="s">
        <v>22</v>
      </c>
      <c r="T123" s="34" t="s">
        <v>620</v>
      </c>
      <c r="U123" s="35">
        <v>4</v>
      </c>
      <c r="V123" s="17" t="b">
        <v>1</v>
      </c>
      <c r="W123" s="17" t="b">
        <v>1</v>
      </c>
      <c r="X123" s="17" t="b">
        <v>1</v>
      </c>
      <c r="Y123" s="17" t="b">
        <v>1</v>
      </c>
      <c r="Z123" t="s">
        <v>22</v>
      </c>
      <c r="AA123" t="s">
        <v>3805</v>
      </c>
      <c r="AB123" t="s">
        <v>22</v>
      </c>
      <c r="AC123" t="s">
        <v>22</v>
      </c>
      <c r="AD123" t="s">
        <v>22</v>
      </c>
      <c r="AE123" t="s">
        <v>22</v>
      </c>
      <c r="AF123" t="s">
        <v>22</v>
      </c>
      <c r="AG123" t="s">
        <v>22</v>
      </c>
      <c r="AH123" t="s">
        <v>22</v>
      </c>
      <c r="AI123" t="s">
        <v>22</v>
      </c>
      <c r="AJ123" s="17" t="b">
        <v>1</v>
      </c>
      <c r="AK123" t="s">
        <v>22</v>
      </c>
      <c r="AL123" t="s">
        <v>143</v>
      </c>
      <c r="AM123" s="17" t="b">
        <v>1</v>
      </c>
      <c r="AN123" s="126">
        <v>43497.619317361103</v>
      </c>
      <c r="AO123" s="6"/>
      <c r="AP123" s="17" t="b">
        <v>1</v>
      </c>
      <c r="AQ123" s="6" t="b">
        <v>1</v>
      </c>
    </row>
    <row r="124" spans="1:43" x14ac:dyDescent="0.25">
      <c r="A124" t="str">
        <f>_xlfn.CONCAT(Table8[[#This Row],[Order]],"-",Table8[[#This Row],[Line]])</f>
        <v>70875-1</v>
      </c>
      <c r="B124" s="7">
        <v>70875</v>
      </c>
      <c r="C124" s="7">
        <v>1</v>
      </c>
      <c r="D124" s="7">
        <v>1</v>
      </c>
      <c r="E124" s="6" t="s">
        <v>18</v>
      </c>
      <c r="F124" s="6" t="s">
        <v>176</v>
      </c>
      <c r="G124" s="6" t="s">
        <v>1699</v>
      </c>
      <c r="H124" s="6" t="s">
        <v>22</v>
      </c>
      <c r="I124" s="6" t="s">
        <v>27</v>
      </c>
      <c r="J124" s="6"/>
      <c r="K124" s="6"/>
      <c r="L124" s="8">
        <v>43502</v>
      </c>
      <c r="M124" s="8">
        <v>43507</v>
      </c>
      <c r="N124" s="7">
        <v>4</v>
      </c>
      <c r="O124" s="7">
        <v>12</v>
      </c>
      <c r="P124" s="6" t="s">
        <v>606</v>
      </c>
      <c r="Q124" s="6" t="s">
        <v>21</v>
      </c>
      <c r="R124" s="6" t="s">
        <v>18</v>
      </c>
      <c r="S124" s="6" t="s">
        <v>22</v>
      </c>
      <c r="T124" s="6" t="s">
        <v>1700</v>
      </c>
      <c r="U124" s="7">
        <v>12</v>
      </c>
      <c r="V124" s="17" t="b">
        <v>0</v>
      </c>
      <c r="W124" s="17" t="b">
        <v>1</v>
      </c>
      <c r="X124" s="17" t="b">
        <v>0</v>
      </c>
      <c r="Y124" s="17" t="b">
        <v>0</v>
      </c>
      <c r="Z124" t="s">
        <v>22</v>
      </c>
      <c r="AA124" t="s">
        <v>22</v>
      </c>
      <c r="AB124" t="s">
        <v>22</v>
      </c>
      <c r="AC124" t="s">
        <v>22</v>
      </c>
      <c r="AD124" t="s">
        <v>22</v>
      </c>
      <c r="AE124" t="s">
        <v>22</v>
      </c>
      <c r="AF124" t="s">
        <v>22</v>
      </c>
      <c r="AG124" t="s">
        <v>22</v>
      </c>
      <c r="AH124" t="s">
        <v>22</v>
      </c>
      <c r="AI124" t="s">
        <v>22</v>
      </c>
      <c r="AJ124" s="17" t="b">
        <v>0</v>
      </c>
      <c r="AK124" t="s">
        <v>22</v>
      </c>
      <c r="AL124" t="s">
        <v>22</v>
      </c>
      <c r="AM124" s="17" t="b">
        <v>0</v>
      </c>
      <c r="AN124" s="6"/>
      <c r="AO124" s="6"/>
      <c r="AP124" s="17" t="b">
        <v>0</v>
      </c>
      <c r="AQ124" s="6" t="b">
        <v>0</v>
      </c>
    </row>
    <row r="125" spans="1:43" x14ac:dyDescent="0.25">
      <c r="A125" t="str">
        <f>_xlfn.CONCAT(Table8[[#This Row],[Order]],"-",Table8[[#This Row],[Line]])</f>
        <v>71407-5</v>
      </c>
      <c r="B125" s="35">
        <v>71407</v>
      </c>
      <c r="C125" s="35">
        <v>5</v>
      </c>
      <c r="D125" s="35">
        <v>2</v>
      </c>
      <c r="E125" s="34" t="s">
        <v>18</v>
      </c>
      <c r="F125" s="34" t="s">
        <v>371</v>
      </c>
      <c r="G125" s="34" t="s">
        <v>3974</v>
      </c>
      <c r="H125" s="34" t="s">
        <v>22</v>
      </c>
      <c r="I125" s="34" t="s">
        <v>37</v>
      </c>
      <c r="J125" s="36">
        <v>43495</v>
      </c>
      <c r="K125" s="34" t="s">
        <v>3975</v>
      </c>
      <c r="L125" s="8">
        <v>43500</v>
      </c>
      <c r="M125" s="36">
        <v>43503</v>
      </c>
      <c r="N125" s="35">
        <v>13</v>
      </c>
      <c r="O125" s="35">
        <v>13</v>
      </c>
      <c r="P125" s="6" t="s">
        <v>590</v>
      </c>
      <c r="Q125" s="34" t="s">
        <v>22</v>
      </c>
      <c r="R125" s="6" t="s">
        <v>18</v>
      </c>
      <c r="S125" s="34" t="s">
        <v>22</v>
      </c>
      <c r="T125" s="34" t="s">
        <v>3976</v>
      </c>
      <c r="U125" s="35">
        <v>7</v>
      </c>
      <c r="V125" s="17" t="b">
        <v>1</v>
      </c>
      <c r="W125" s="17" t="b">
        <v>1</v>
      </c>
      <c r="X125" s="17" t="b">
        <v>1</v>
      </c>
      <c r="Y125" s="17" t="b">
        <v>1</v>
      </c>
      <c r="Z125" t="s">
        <v>22</v>
      </c>
      <c r="AA125" t="s">
        <v>3805</v>
      </c>
      <c r="AB125" t="s">
        <v>22</v>
      </c>
      <c r="AC125" t="s">
        <v>22</v>
      </c>
      <c r="AD125" t="s">
        <v>22</v>
      </c>
      <c r="AE125" t="s">
        <v>22</v>
      </c>
      <c r="AF125" t="s">
        <v>22</v>
      </c>
      <c r="AG125" t="s">
        <v>22</v>
      </c>
      <c r="AH125" t="s">
        <v>22</v>
      </c>
      <c r="AI125" t="s">
        <v>22</v>
      </c>
      <c r="AJ125" s="17" t="b">
        <v>1</v>
      </c>
      <c r="AK125" t="s">
        <v>22</v>
      </c>
      <c r="AL125" t="s">
        <v>143</v>
      </c>
      <c r="AM125" s="17" t="b">
        <v>1</v>
      </c>
      <c r="AN125" s="126">
        <v>43497.350610381902</v>
      </c>
      <c r="AO125" s="6"/>
      <c r="AP125" s="17" t="b">
        <v>1</v>
      </c>
      <c r="AQ125" s="6" t="b">
        <v>0</v>
      </c>
    </row>
    <row r="126" spans="1:43" x14ac:dyDescent="0.25">
      <c r="A126" t="str">
        <f>_xlfn.CONCAT(Table8[[#This Row],[Order]],"-",Table8[[#This Row],[Line]])</f>
        <v>71407-10</v>
      </c>
      <c r="B126" s="35">
        <v>71407</v>
      </c>
      <c r="C126" s="35">
        <v>10</v>
      </c>
      <c r="D126" s="35">
        <v>2</v>
      </c>
      <c r="E126" s="34" t="s">
        <v>18</v>
      </c>
      <c r="F126" s="34" t="s">
        <v>371</v>
      </c>
      <c r="G126" s="34" t="s">
        <v>3977</v>
      </c>
      <c r="H126" s="34" t="s">
        <v>22</v>
      </c>
      <c r="I126" s="34" t="s">
        <v>37</v>
      </c>
      <c r="J126" s="36">
        <v>43495</v>
      </c>
      <c r="K126" s="34" t="s">
        <v>3978</v>
      </c>
      <c r="L126" s="8">
        <v>43500</v>
      </c>
      <c r="M126" s="36">
        <v>43503</v>
      </c>
      <c r="N126" s="35">
        <v>3</v>
      </c>
      <c r="O126" s="35">
        <v>3</v>
      </c>
      <c r="P126" s="6" t="s">
        <v>590</v>
      </c>
      <c r="Q126" s="34" t="s">
        <v>22</v>
      </c>
      <c r="R126" s="6" t="s">
        <v>18</v>
      </c>
      <c r="S126" s="34" t="s">
        <v>22</v>
      </c>
      <c r="T126" s="34" t="s">
        <v>3979</v>
      </c>
      <c r="U126" s="35">
        <v>7</v>
      </c>
      <c r="V126" s="17" t="b">
        <v>1</v>
      </c>
      <c r="W126" s="17" t="b">
        <v>1</v>
      </c>
      <c r="X126" s="17" t="b">
        <v>1</v>
      </c>
      <c r="Y126" s="17" t="b">
        <v>1</v>
      </c>
      <c r="Z126" t="s">
        <v>22</v>
      </c>
      <c r="AA126" t="s">
        <v>3805</v>
      </c>
      <c r="AB126" t="s">
        <v>22</v>
      </c>
      <c r="AC126" t="s">
        <v>22</v>
      </c>
      <c r="AD126" t="s">
        <v>22</v>
      </c>
      <c r="AE126" t="s">
        <v>22</v>
      </c>
      <c r="AF126" t="s">
        <v>22</v>
      </c>
      <c r="AG126" t="s">
        <v>22</v>
      </c>
      <c r="AH126" t="s">
        <v>22</v>
      </c>
      <c r="AI126" t="s">
        <v>22</v>
      </c>
      <c r="AJ126" s="17" t="b">
        <v>1</v>
      </c>
      <c r="AK126" t="s">
        <v>22</v>
      </c>
      <c r="AL126" t="s">
        <v>143</v>
      </c>
      <c r="AM126" s="17" t="b">
        <v>1</v>
      </c>
      <c r="AN126" s="126">
        <v>43497.350618518503</v>
      </c>
      <c r="AO126" s="6"/>
      <c r="AP126" s="17" t="b">
        <v>1</v>
      </c>
      <c r="AQ126" s="6" t="b">
        <v>0</v>
      </c>
    </row>
    <row r="127" spans="1:43" x14ac:dyDescent="0.25">
      <c r="A127" t="str">
        <f>_xlfn.CONCAT(Table8[[#This Row],[Order]],"-",Table8[[#This Row],[Line]])</f>
        <v>71700-1</v>
      </c>
      <c r="B127" s="29">
        <v>71700</v>
      </c>
      <c r="C127" s="29">
        <v>1</v>
      </c>
      <c r="D127" s="29">
        <v>1</v>
      </c>
      <c r="E127" s="28" t="s">
        <v>18</v>
      </c>
      <c r="F127" s="28" t="s">
        <v>406</v>
      </c>
      <c r="G127" s="28" t="s">
        <v>3980</v>
      </c>
      <c r="H127" s="28" t="s">
        <v>22</v>
      </c>
      <c r="I127" s="28" t="s">
        <v>20</v>
      </c>
      <c r="J127" s="28"/>
      <c r="K127" s="28"/>
      <c r="L127" s="8">
        <v>43514</v>
      </c>
      <c r="M127" s="30">
        <v>43517</v>
      </c>
      <c r="N127" s="29">
        <v>1</v>
      </c>
      <c r="O127" s="29">
        <v>3</v>
      </c>
      <c r="P127" s="6" t="s">
        <v>608</v>
      </c>
      <c r="Q127" s="28" t="s">
        <v>22</v>
      </c>
      <c r="R127" s="6" t="s">
        <v>18</v>
      </c>
      <c r="S127" s="28" t="s">
        <v>22</v>
      </c>
      <c r="T127" s="28" t="s">
        <v>45</v>
      </c>
      <c r="U127" s="29">
        <v>15</v>
      </c>
      <c r="V127" s="17" t="b">
        <v>1</v>
      </c>
      <c r="W127" s="17" t="b">
        <v>0</v>
      </c>
      <c r="X127" s="17" t="b">
        <v>0</v>
      </c>
      <c r="Y127" s="17" t="b">
        <v>1</v>
      </c>
      <c r="Z127" t="s">
        <v>22</v>
      </c>
      <c r="AA127" t="s">
        <v>3805</v>
      </c>
      <c r="AB127" t="s">
        <v>22</v>
      </c>
      <c r="AC127" t="s">
        <v>161</v>
      </c>
      <c r="AD127" t="s">
        <v>22</v>
      </c>
      <c r="AE127" t="s">
        <v>22</v>
      </c>
      <c r="AF127" t="s">
        <v>22</v>
      </c>
      <c r="AG127" t="s">
        <v>22</v>
      </c>
      <c r="AH127" t="s">
        <v>22</v>
      </c>
      <c r="AI127" t="s">
        <v>22</v>
      </c>
      <c r="AJ127" s="17" t="b">
        <v>1</v>
      </c>
      <c r="AK127" t="s">
        <v>22</v>
      </c>
      <c r="AL127" t="s">
        <v>22</v>
      </c>
      <c r="AM127" s="17" t="b">
        <v>0</v>
      </c>
      <c r="AN127" s="6"/>
      <c r="AO127" s="6"/>
      <c r="AP127" s="17" t="b">
        <v>0</v>
      </c>
      <c r="AQ127" s="6" t="b">
        <v>0</v>
      </c>
    </row>
    <row r="128" spans="1:43" x14ac:dyDescent="0.25">
      <c r="A128" t="str">
        <f>_xlfn.CONCAT(Table8[[#This Row],[Order]],"-",Table8[[#This Row],[Line]])</f>
        <v>71700-2</v>
      </c>
      <c r="B128" s="29">
        <v>71700</v>
      </c>
      <c r="C128" s="29">
        <v>2</v>
      </c>
      <c r="D128" s="29">
        <v>1</v>
      </c>
      <c r="E128" s="28" t="s">
        <v>18</v>
      </c>
      <c r="F128" s="28" t="s">
        <v>253</v>
      </c>
      <c r="G128" s="28" t="s">
        <v>3981</v>
      </c>
      <c r="H128" s="28" t="s">
        <v>22</v>
      </c>
      <c r="I128" s="28" t="s">
        <v>20</v>
      </c>
      <c r="J128" s="28"/>
      <c r="K128" s="28"/>
      <c r="L128" s="8">
        <v>43514</v>
      </c>
      <c r="M128" s="30">
        <v>43517</v>
      </c>
      <c r="N128" s="29">
        <v>12</v>
      </c>
      <c r="O128" s="29">
        <v>12</v>
      </c>
      <c r="P128" s="6" t="s">
        <v>608</v>
      </c>
      <c r="Q128" s="28" t="s">
        <v>22</v>
      </c>
      <c r="R128" s="6" t="s">
        <v>18</v>
      </c>
      <c r="S128" s="28" t="s">
        <v>22</v>
      </c>
      <c r="T128" s="28" t="s">
        <v>3982</v>
      </c>
      <c r="U128" s="29">
        <v>15</v>
      </c>
      <c r="V128" s="17" t="b">
        <v>1</v>
      </c>
      <c r="W128" s="17" t="b">
        <v>0</v>
      </c>
      <c r="X128" s="17" t="b">
        <v>0</v>
      </c>
      <c r="Y128" s="17" t="b">
        <v>1</v>
      </c>
      <c r="Z128" t="s">
        <v>161</v>
      </c>
      <c r="AA128" t="s">
        <v>22</v>
      </c>
      <c r="AB128" t="s">
        <v>22</v>
      </c>
      <c r="AC128" t="s">
        <v>161</v>
      </c>
      <c r="AD128" t="s">
        <v>22</v>
      </c>
      <c r="AE128" t="s">
        <v>22</v>
      </c>
      <c r="AF128" t="s">
        <v>22</v>
      </c>
      <c r="AG128" t="s">
        <v>22</v>
      </c>
      <c r="AH128" t="s">
        <v>22</v>
      </c>
      <c r="AI128" t="s">
        <v>22</v>
      </c>
      <c r="AJ128" s="17" t="b">
        <v>0</v>
      </c>
      <c r="AK128" t="s">
        <v>22</v>
      </c>
      <c r="AL128" t="s">
        <v>22</v>
      </c>
      <c r="AM128" s="17" t="b">
        <v>0</v>
      </c>
      <c r="AN128" s="6"/>
      <c r="AO128" s="6"/>
      <c r="AP128" s="17" t="b">
        <v>0</v>
      </c>
      <c r="AQ128" s="6" t="b">
        <v>0</v>
      </c>
    </row>
    <row r="129" spans="1:43" x14ac:dyDescent="0.25">
      <c r="A129" t="str">
        <f>_xlfn.CONCAT(Table8[[#This Row],[Order]],"-",Table8[[#This Row],[Line]])</f>
        <v>71700-3</v>
      </c>
      <c r="B129" s="29">
        <v>71700</v>
      </c>
      <c r="C129" s="29">
        <v>3</v>
      </c>
      <c r="D129" s="29">
        <v>1</v>
      </c>
      <c r="E129" s="28" t="s">
        <v>18</v>
      </c>
      <c r="F129" s="28" t="s">
        <v>2882</v>
      </c>
      <c r="G129" s="28" t="s">
        <v>3983</v>
      </c>
      <c r="H129" s="28" t="s">
        <v>22</v>
      </c>
      <c r="I129" s="28" t="s">
        <v>20</v>
      </c>
      <c r="J129" s="28"/>
      <c r="K129" s="28"/>
      <c r="L129" s="8">
        <v>43514</v>
      </c>
      <c r="M129" s="30">
        <v>43517</v>
      </c>
      <c r="N129" s="29">
        <v>3</v>
      </c>
      <c r="O129" s="29">
        <v>6</v>
      </c>
      <c r="P129" s="6" t="s">
        <v>608</v>
      </c>
      <c r="Q129" s="28" t="s">
        <v>22</v>
      </c>
      <c r="R129" s="6" t="s">
        <v>18</v>
      </c>
      <c r="S129" s="28" t="s">
        <v>22</v>
      </c>
      <c r="T129" s="28" t="s">
        <v>3984</v>
      </c>
      <c r="U129" s="29">
        <v>15</v>
      </c>
      <c r="V129" s="17" t="b">
        <v>1</v>
      </c>
      <c r="W129" s="17" t="b">
        <v>0</v>
      </c>
      <c r="X129" s="17" t="b">
        <v>0</v>
      </c>
      <c r="Y129" s="17" t="b">
        <v>1</v>
      </c>
      <c r="Z129" t="s">
        <v>161</v>
      </c>
      <c r="AA129" t="s">
        <v>22</v>
      </c>
      <c r="AB129" t="s">
        <v>22</v>
      </c>
      <c r="AC129" t="s">
        <v>161</v>
      </c>
      <c r="AD129" t="s">
        <v>22</v>
      </c>
      <c r="AE129" t="s">
        <v>22</v>
      </c>
      <c r="AF129" t="s">
        <v>22</v>
      </c>
      <c r="AG129" t="s">
        <v>22</v>
      </c>
      <c r="AH129" t="s">
        <v>22</v>
      </c>
      <c r="AI129" t="s">
        <v>22</v>
      </c>
      <c r="AJ129" s="17" t="b">
        <v>0</v>
      </c>
      <c r="AK129" t="s">
        <v>22</v>
      </c>
      <c r="AL129" t="s">
        <v>22</v>
      </c>
      <c r="AM129" s="17" t="b">
        <v>0</v>
      </c>
      <c r="AN129" s="6"/>
      <c r="AO129" s="6"/>
      <c r="AP129" s="17" t="b">
        <v>0</v>
      </c>
      <c r="AQ129" s="6" t="b">
        <v>0</v>
      </c>
    </row>
    <row r="130" spans="1:43" x14ac:dyDescent="0.25">
      <c r="A130" t="str">
        <f>_xlfn.CONCAT(Table8[[#This Row],[Order]],"-",Table8[[#This Row],[Line]])</f>
        <v>71700-4</v>
      </c>
      <c r="B130" s="29">
        <v>71700</v>
      </c>
      <c r="C130" s="29">
        <v>4</v>
      </c>
      <c r="D130" s="29">
        <v>1</v>
      </c>
      <c r="E130" s="28" t="s">
        <v>18</v>
      </c>
      <c r="F130" s="28" t="s">
        <v>2881</v>
      </c>
      <c r="G130" s="28" t="s">
        <v>3985</v>
      </c>
      <c r="H130" s="28" t="s">
        <v>22</v>
      </c>
      <c r="I130" s="28" t="s">
        <v>20</v>
      </c>
      <c r="J130" s="28"/>
      <c r="K130" s="28"/>
      <c r="L130" s="8">
        <v>43514</v>
      </c>
      <c r="M130" s="30">
        <v>43517</v>
      </c>
      <c r="N130" s="29">
        <v>12</v>
      </c>
      <c r="O130" s="29">
        <v>24</v>
      </c>
      <c r="P130" s="6" t="s">
        <v>608</v>
      </c>
      <c r="Q130" s="28" t="s">
        <v>22</v>
      </c>
      <c r="R130" s="6" t="s">
        <v>18</v>
      </c>
      <c r="S130" s="28" t="s">
        <v>22</v>
      </c>
      <c r="T130" s="28" t="s">
        <v>3986</v>
      </c>
      <c r="U130" s="29">
        <v>15</v>
      </c>
      <c r="V130" s="17" t="b">
        <v>1</v>
      </c>
      <c r="W130" s="17" t="b">
        <v>0</v>
      </c>
      <c r="X130" s="17" t="b">
        <v>0</v>
      </c>
      <c r="Y130" s="17" t="b">
        <v>1</v>
      </c>
      <c r="Z130" t="s">
        <v>161</v>
      </c>
      <c r="AA130" t="s">
        <v>22</v>
      </c>
      <c r="AB130" t="s">
        <v>22</v>
      </c>
      <c r="AC130" t="s">
        <v>161</v>
      </c>
      <c r="AD130" t="s">
        <v>22</v>
      </c>
      <c r="AE130" t="s">
        <v>22</v>
      </c>
      <c r="AF130" t="s">
        <v>22</v>
      </c>
      <c r="AG130" t="s">
        <v>22</v>
      </c>
      <c r="AH130" t="s">
        <v>22</v>
      </c>
      <c r="AI130" t="s">
        <v>22</v>
      </c>
      <c r="AJ130" s="17" t="b">
        <v>0</v>
      </c>
      <c r="AK130" t="s">
        <v>22</v>
      </c>
      <c r="AL130" t="s">
        <v>22</v>
      </c>
      <c r="AM130" s="17" t="b">
        <v>0</v>
      </c>
      <c r="AN130" s="6"/>
      <c r="AO130" s="6"/>
      <c r="AP130" s="17" t="b">
        <v>0</v>
      </c>
      <c r="AQ130" s="6" t="b">
        <v>0</v>
      </c>
    </row>
    <row r="131" spans="1:43" x14ac:dyDescent="0.25">
      <c r="A131" t="str">
        <f>_xlfn.CONCAT(Table8[[#This Row],[Order]],"-",Table8[[#This Row],[Line]])</f>
        <v>71700-5</v>
      </c>
      <c r="B131" s="29">
        <v>71700</v>
      </c>
      <c r="C131" s="29">
        <v>5</v>
      </c>
      <c r="D131" s="29">
        <v>1</v>
      </c>
      <c r="E131" s="28" t="s">
        <v>18</v>
      </c>
      <c r="F131" s="28" t="s">
        <v>2879</v>
      </c>
      <c r="G131" s="28" t="s">
        <v>3987</v>
      </c>
      <c r="H131" s="28" t="s">
        <v>22</v>
      </c>
      <c r="I131" s="28" t="s">
        <v>20</v>
      </c>
      <c r="J131" s="28"/>
      <c r="K131" s="28"/>
      <c r="L131" s="8">
        <v>43514</v>
      </c>
      <c r="M131" s="30">
        <v>43517</v>
      </c>
      <c r="N131" s="29">
        <v>2</v>
      </c>
      <c r="O131" s="29">
        <v>6</v>
      </c>
      <c r="P131" s="6" t="s">
        <v>608</v>
      </c>
      <c r="Q131" s="28" t="s">
        <v>22</v>
      </c>
      <c r="R131" s="6" t="s">
        <v>18</v>
      </c>
      <c r="S131" s="28" t="s">
        <v>22</v>
      </c>
      <c r="T131" s="28" t="s">
        <v>3988</v>
      </c>
      <c r="U131" s="29">
        <v>15</v>
      </c>
      <c r="V131" s="17" t="b">
        <v>1</v>
      </c>
      <c r="W131" s="17" t="b">
        <v>0</v>
      </c>
      <c r="X131" s="17" t="b">
        <v>0</v>
      </c>
      <c r="Y131" s="17" t="b">
        <v>1</v>
      </c>
      <c r="Z131" t="s">
        <v>161</v>
      </c>
      <c r="AA131" t="s">
        <v>22</v>
      </c>
      <c r="AB131" t="s">
        <v>22</v>
      </c>
      <c r="AC131" t="s">
        <v>161</v>
      </c>
      <c r="AD131" t="s">
        <v>22</v>
      </c>
      <c r="AE131" t="s">
        <v>22</v>
      </c>
      <c r="AF131" t="s">
        <v>22</v>
      </c>
      <c r="AG131" t="s">
        <v>22</v>
      </c>
      <c r="AH131" t="s">
        <v>22</v>
      </c>
      <c r="AI131" t="s">
        <v>22</v>
      </c>
      <c r="AJ131" s="17" t="b">
        <v>0</v>
      </c>
      <c r="AK131" t="s">
        <v>22</v>
      </c>
      <c r="AL131" t="s">
        <v>22</v>
      </c>
      <c r="AM131" s="17" t="b">
        <v>0</v>
      </c>
      <c r="AN131" s="6"/>
      <c r="AO131" s="6"/>
      <c r="AP131" s="17" t="b">
        <v>0</v>
      </c>
      <c r="AQ131" s="6" t="b">
        <v>0</v>
      </c>
    </row>
    <row r="132" spans="1:43" x14ac:dyDescent="0.25">
      <c r="A132" t="str">
        <f>_xlfn.CONCAT(Table8[[#This Row],[Order]],"-",Table8[[#This Row],[Line]])</f>
        <v>71700-6</v>
      </c>
      <c r="B132" s="29">
        <v>71700</v>
      </c>
      <c r="C132" s="29">
        <v>6</v>
      </c>
      <c r="D132" s="29">
        <v>1</v>
      </c>
      <c r="E132" s="28" t="s">
        <v>18</v>
      </c>
      <c r="F132" s="28" t="s">
        <v>2882</v>
      </c>
      <c r="G132" s="28" t="s">
        <v>3989</v>
      </c>
      <c r="H132" s="28" t="s">
        <v>22</v>
      </c>
      <c r="I132" s="28" t="s">
        <v>20</v>
      </c>
      <c r="J132" s="28"/>
      <c r="K132" s="28"/>
      <c r="L132" s="8">
        <v>43514</v>
      </c>
      <c r="M132" s="30">
        <v>43517</v>
      </c>
      <c r="N132" s="29">
        <v>3</v>
      </c>
      <c r="O132" s="29">
        <v>6</v>
      </c>
      <c r="P132" s="6" t="s">
        <v>608</v>
      </c>
      <c r="Q132" s="28" t="s">
        <v>22</v>
      </c>
      <c r="R132" s="6" t="s">
        <v>18</v>
      </c>
      <c r="S132" s="28" t="s">
        <v>22</v>
      </c>
      <c r="T132" s="28" t="s">
        <v>3990</v>
      </c>
      <c r="U132" s="29">
        <v>15</v>
      </c>
      <c r="V132" s="17" t="b">
        <v>1</v>
      </c>
      <c r="W132" s="17" t="b">
        <v>0</v>
      </c>
      <c r="X132" s="17" t="b">
        <v>0</v>
      </c>
      <c r="Y132" s="17" t="b">
        <v>1</v>
      </c>
      <c r="Z132" t="s">
        <v>161</v>
      </c>
      <c r="AA132" t="s">
        <v>22</v>
      </c>
      <c r="AB132" t="s">
        <v>22</v>
      </c>
      <c r="AC132" t="s">
        <v>161</v>
      </c>
      <c r="AD132" t="s">
        <v>22</v>
      </c>
      <c r="AE132" t="s">
        <v>22</v>
      </c>
      <c r="AF132" t="s">
        <v>22</v>
      </c>
      <c r="AG132" t="s">
        <v>22</v>
      </c>
      <c r="AH132" t="s">
        <v>22</v>
      </c>
      <c r="AI132" t="s">
        <v>22</v>
      </c>
      <c r="AJ132" s="17" t="b">
        <v>0</v>
      </c>
      <c r="AK132" t="s">
        <v>22</v>
      </c>
      <c r="AL132" t="s">
        <v>22</v>
      </c>
      <c r="AM132" s="17" t="b">
        <v>0</v>
      </c>
      <c r="AN132" s="6"/>
      <c r="AO132" s="6"/>
      <c r="AP132" s="17" t="b">
        <v>0</v>
      </c>
      <c r="AQ132" s="6" t="b">
        <v>0</v>
      </c>
    </row>
    <row r="133" spans="1:43" x14ac:dyDescent="0.25">
      <c r="A133" t="str">
        <f>_xlfn.CONCAT(Table8[[#This Row],[Order]],"-",Table8[[#This Row],[Line]])</f>
        <v>71700-9</v>
      </c>
      <c r="B133" s="29">
        <v>71700</v>
      </c>
      <c r="C133" s="29">
        <v>9</v>
      </c>
      <c r="D133" s="29">
        <v>1</v>
      </c>
      <c r="E133" s="28" t="s">
        <v>18</v>
      </c>
      <c r="F133" s="28" t="s">
        <v>406</v>
      </c>
      <c r="G133" s="28" t="s">
        <v>3991</v>
      </c>
      <c r="H133" s="28" t="s">
        <v>22</v>
      </c>
      <c r="I133" s="28" t="s">
        <v>20</v>
      </c>
      <c r="J133" s="28"/>
      <c r="K133" s="28"/>
      <c r="L133" s="8">
        <v>43514</v>
      </c>
      <c r="M133" s="30">
        <v>43517</v>
      </c>
      <c r="N133" s="29">
        <v>1</v>
      </c>
      <c r="O133" s="29">
        <v>3</v>
      </c>
      <c r="P133" s="6" t="s">
        <v>608</v>
      </c>
      <c r="Q133" s="28" t="s">
        <v>22</v>
      </c>
      <c r="R133" s="6" t="s">
        <v>18</v>
      </c>
      <c r="S133" s="28" t="s">
        <v>22</v>
      </c>
      <c r="T133" s="28" t="s">
        <v>3992</v>
      </c>
      <c r="U133" s="29">
        <v>15</v>
      </c>
      <c r="V133" s="17" t="b">
        <v>1</v>
      </c>
      <c r="W133" s="17" t="b">
        <v>0</v>
      </c>
      <c r="X133" s="17" t="b">
        <v>0</v>
      </c>
      <c r="Y133" s="17" t="b">
        <v>1</v>
      </c>
      <c r="Z133" t="s">
        <v>22</v>
      </c>
      <c r="AA133" t="s">
        <v>22</v>
      </c>
      <c r="AB133" t="s">
        <v>22</v>
      </c>
      <c r="AC133" t="s">
        <v>161</v>
      </c>
      <c r="AD133" t="s">
        <v>22</v>
      </c>
      <c r="AE133" t="s">
        <v>22</v>
      </c>
      <c r="AF133" t="s">
        <v>22</v>
      </c>
      <c r="AG133" t="s">
        <v>22</v>
      </c>
      <c r="AH133" t="s">
        <v>22</v>
      </c>
      <c r="AI133" t="s">
        <v>22</v>
      </c>
      <c r="AJ133" s="17" t="b">
        <v>0</v>
      </c>
      <c r="AK133" t="s">
        <v>22</v>
      </c>
      <c r="AL133" t="s">
        <v>22</v>
      </c>
      <c r="AM133" s="17" t="b">
        <v>0</v>
      </c>
      <c r="AN133" s="6"/>
      <c r="AO133" s="6"/>
      <c r="AP133" s="17" t="b">
        <v>0</v>
      </c>
      <c r="AQ133" s="6" t="b">
        <v>0</v>
      </c>
    </row>
    <row r="134" spans="1:43" x14ac:dyDescent="0.25">
      <c r="A134" t="str">
        <f>_xlfn.CONCAT(Table8[[#This Row],[Order]],"-",Table8[[#This Row],[Line]])</f>
        <v>71700-10</v>
      </c>
      <c r="B134" s="29">
        <v>71700</v>
      </c>
      <c r="C134" s="29">
        <v>10</v>
      </c>
      <c r="D134" s="29">
        <v>1</v>
      </c>
      <c r="E134" s="28" t="s">
        <v>18</v>
      </c>
      <c r="F134" s="28" t="s">
        <v>2879</v>
      </c>
      <c r="G134" s="28" t="s">
        <v>3993</v>
      </c>
      <c r="H134" s="28" t="s">
        <v>22</v>
      </c>
      <c r="I134" s="28" t="s">
        <v>20</v>
      </c>
      <c r="J134" s="28"/>
      <c r="K134" s="28"/>
      <c r="L134" s="8">
        <v>43514</v>
      </c>
      <c r="M134" s="30">
        <v>43517</v>
      </c>
      <c r="N134" s="29">
        <v>1</v>
      </c>
      <c r="O134" s="29">
        <v>3</v>
      </c>
      <c r="P134" s="6" t="s">
        <v>608</v>
      </c>
      <c r="Q134" s="28" t="s">
        <v>22</v>
      </c>
      <c r="R134" s="6" t="s">
        <v>18</v>
      </c>
      <c r="S134" s="28" t="s">
        <v>22</v>
      </c>
      <c r="T134" s="28" t="s">
        <v>3994</v>
      </c>
      <c r="U134" s="29">
        <v>15</v>
      </c>
      <c r="V134" s="17" t="b">
        <v>1</v>
      </c>
      <c r="W134" s="17" t="b">
        <v>0</v>
      </c>
      <c r="X134" s="17" t="b">
        <v>0</v>
      </c>
      <c r="Y134" s="17" t="b">
        <v>1</v>
      </c>
      <c r="Z134" t="s">
        <v>161</v>
      </c>
      <c r="AA134" t="s">
        <v>22</v>
      </c>
      <c r="AB134" t="s">
        <v>22</v>
      </c>
      <c r="AC134" t="s">
        <v>161</v>
      </c>
      <c r="AD134" t="s">
        <v>22</v>
      </c>
      <c r="AE134" t="s">
        <v>22</v>
      </c>
      <c r="AF134" t="s">
        <v>22</v>
      </c>
      <c r="AG134" t="s">
        <v>22</v>
      </c>
      <c r="AH134" t="s">
        <v>22</v>
      </c>
      <c r="AI134" t="s">
        <v>22</v>
      </c>
      <c r="AJ134" s="17" t="b">
        <v>0</v>
      </c>
      <c r="AK134" t="s">
        <v>22</v>
      </c>
      <c r="AL134" t="s">
        <v>22</v>
      </c>
      <c r="AM134" s="17" t="b">
        <v>0</v>
      </c>
      <c r="AN134" s="6"/>
      <c r="AO134" s="6"/>
      <c r="AP134" s="17" t="b">
        <v>0</v>
      </c>
      <c r="AQ134" s="6" t="b">
        <v>0</v>
      </c>
    </row>
    <row r="135" spans="1:43" x14ac:dyDescent="0.25">
      <c r="A135" t="str">
        <f>_xlfn.CONCAT(Table8[[#This Row],[Order]],"-",Table8[[#This Row],[Line]])</f>
        <v>71700-11</v>
      </c>
      <c r="B135" s="29">
        <v>71700</v>
      </c>
      <c r="C135" s="29">
        <v>11</v>
      </c>
      <c r="D135" s="29">
        <v>1</v>
      </c>
      <c r="E135" s="28" t="s">
        <v>18</v>
      </c>
      <c r="F135" s="28" t="s">
        <v>2880</v>
      </c>
      <c r="G135" s="28" t="s">
        <v>3995</v>
      </c>
      <c r="H135" s="28" t="s">
        <v>22</v>
      </c>
      <c r="I135" s="28" t="s">
        <v>20</v>
      </c>
      <c r="J135" s="28"/>
      <c r="K135" s="28"/>
      <c r="L135" s="8">
        <v>43514</v>
      </c>
      <c r="M135" s="30">
        <v>43517</v>
      </c>
      <c r="N135" s="29">
        <v>2</v>
      </c>
      <c r="O135" s="29">
        <v>2</v>
      </c>
      <c r="P135" s="6" t="s">
        <v>608</v>
      </c>
      <c r="Q135" s="28" t="s">
        <v>22</v>
      </c>
      <c r="R135" s="6" t="s">
        <v>18</v>
      </c>
      <c r="S135" s="28" t="s">
        <v>22</v>
      </c>
      <c r="T135" s="28" t="s">
        <v>3996</v>
      </c>
      <c r="U135" s="29">
        <v>15</v>
      </c>
      <c r="V135" s="17" t="b">
        <v>1</v>
      </c>
      <c r="W135" s="17" t="b">
        <v>0</v>
      </c>
      <c r="X135" s="17" t="b">
        <v>0</v>
      </c>
      <c r="Y135" s="17" t="b">
        <v>1</v>
      </c>
      <c r="Z135" t="s">
        <v>161</v>
      </c>
      <c r="AA135" t="s">
        <v>22</v>
      </c>
      <c r="AB135" t="s">
        <v>22</v>
      </c>
      <c r="AC135" t="s">
        <v>161</v>
      </c>
      <c r="AD135" t="s">
        <v>22</v>
      </c>
      <c r="AE135" t="s">
        <v>22</v>
      </c>
      <c r="AF135" t="s">
        <v>22</v>
      </c>
      <c r="AG135" t="s">
        <v>22</v>
      </c>
      <c r="AH135" t="s">
        <v>22</v>
      </c>
      <c r="AI135" t="s">
        <v>22</v>
      </c>
      <c r="AJ135" s="17" t="b">
        <v>0</v>
      </c>
      <c r="AK135" t="s">
        <v>22</v>
      </c>
      <c r="AL135" t="s">
        <v>22</v>
      </c>
      <c r="AM135" s="17" t="b">
        <v>0</v>
      </c>
      <c r="AN135" s="6"/>
      <c r="AO135" s="6"/>
      <c r="AP135" s="17" t="b">
        <v>0</v>
      </c>
      <c r="AQ135" s="6" t="b">
        <v>0</v>
      </c>
    </row>
    <row r="136" spans="1:43" x14ac:dyDescent="0.25">
      <c r="A136" t="str">
        <f>_xlfn.CONCAT(Table8[[#This Row],[Order]],"-",Table8[[#This Row],[Line]])</f>
        <v>71700-12</v>
      </c>
      <c r="B136" s="29">
        <v>71700</v>
      </c>
      <c r="C136" s="29">
        <v>12</v>
      </c>
      <c r="D136" s="29">
        <v>1</v>
      </c>
      <c r="E136" s="28" t="s">
        <v>18</v>
      </c>
      <c r="F136" s="28" t="s">
        <v>2880</v>
      </c>
      <c r="G136" s="28" t="s">
        <v>3997</v>
      </c>
      <c r="H136" s="28" t="s">
        <v>22</v>
      </c>
      <c r="I136" s="28" t="s">
        <v>20</v>
      </c>
      <c r="J136" s="28"/>
      <c r="K136" s="28"/>
      <c r="L136" s="8">
        <v>43514</v>
      </c>
      <c r="M136" s="30">
        <v>43517</v>
      </c>
      <c r="N136" s="29">
        <v>1</v>
      </c>
      <c r="O136" s="29">
        <v>1</v>
      </c>
      <c r="P136" s="6" t="s">
        <v>608</v>
      </c>
      <c r="Q136" s="28" t="s">
        <v>22</v>
      </c>
      <c r="R136" s="6" t="s">
        <v>18</v>
      </c>
      <c r="S136" s="28" t="s">
        <v>22</v>
      </c>
      <c r="T136" s="28" t="s">
        <v>3998</v>
      </c>
      <c r="U136" s="29">
        <v>15</v>
      </c>
      <c r="V136" s="17" t="b">
        <v>1</v>
      </c>
      <c r="W136" s="17" t="b">
        <v>0</v>
      </c>
      <c r="X136" s="17" t="b">
        <v>0</v>
      </c>
      <c r="Y136" s="17" t="b">
        <v>1</v>
      </c>
      <c r="Z136" t="s">
        <v>161</v>
      </c>
      <c r="AA136" t="s">
        <v>22</v>
      </c>
      <c r="AB136" t="s">
        <v>22</v>
      </c>
      <c r="AC136" t="s">
        <v>161</v>
      </c>
      <c r="AD136" t="s">
        <v>22</v>
      </c>
      <c r="AE136" t="s">
        <v>22</v>
      </c>
      <c r="AF136" t="s">
        <v>22</v>
      </c>
      <c r="AG136" t="s">
        <v>22</v>
      </c>
      <c r="AH136" t="s">
        <v>22</v>
      </c>
      <c r="AI136" t="s">
        <v>22</v>
      </c>
      <c r="AJ136" s="17" t="b">
        <v>0</v>
      </c>
      <c r="AK136" t="s">
        <v>22</v>
      </c>
      <c r="AL136" t="s">
        <v>22</v>
      </c>
      <c r="AM136" s="17" t="b">
        <v>0</v>
      </c>
      <c r="AN136" s="6"/>
      <c r="AO136" s="6"/>
      <c r="AP136" s="17" t="b">
        <v>0</v>
      </c>
      <c r="AQ136" s="6" t="b">
        <v>0</v>
      </c>
    </row>
    <row r="137" spans="1:43" x14ac:dyDescent="0.25">
      <c r="A137" t="str">
        <f>_xlfn.CONCAT(Table8[[#This Row],[Order]],"-",Table8[[#This Row],[Line]])</f>
        <v>71700-13</v>
      </c>
      <c r="B137" s="29">
        <v>71700</v>
      </c>
      <c r="C137" s="29">
        <v>13</v>
      </c>
      <c r="D137" s="29">
        <v>1</v>
      </c>
      <c r="E137" s="28" t="s">
        <v>18</v>
      </c>
      <c r="F137" s="28" t="s">
        <v>2881</v>
      </c>
      <c r="G137" s="28" t="s">
        <v>3999</v>
      </c>
      <c r="H137" s="28" t="s">
        <v>22</v>
      </c>
      <c r="I137" s="28" t="s">
        <v>20</v>
      </c>
      <c r="J137" s="28"/>
      <c r="K137" s="28"/>
      <c r="L137" s="8">
        <v>43514</v>
      </c>
      <c r="M137" s="30">
        <v>43517</v>
      </c>
      <c r="N137" s="29">
        <v>6</v>
      </c>
      <c r="O137" s="29">
        <v>12</v>
      </c>
      <c r="P137" s="6" t="s">
        <v>608</v>
      </c>
      <c r="Q137" s="28" t="s">
        <v>22</v>
      </c>
      <c r="R137" s="6" t="s">
        <v>18</v>
      </c>
      <c r="S137" s="28" t="s">
        <v>22</v>
      </c>
      <c r="T137" s="28" t="s">
        <v>4000</v>
      </c>
      <c r="U137" s="29">
        <v>15</v>
      </c>
      <c r="V137" s="17" t="b">
        <v>1</v>
      </c>
      <c r="W137" s="17" t="b">
        <v>0</v>
      </c>
      <c r="X137" s="17" t="b">
        <v>0</v>
      </c>
      <c r="Y137" s="17" t="b">
        <v>1</v>
      </c>
      <c r="Z137" t="s">
        <v>161</v>
      </c>
      <c r="AA137" t="s">
        <v>22</v>
      </c>
      <c r="AB137" t="s">
        <v>22</v>
      </c>
      <c r="AC137" t="s">
        <v>161</v>
      </c>
      <c r="AD137" t="s">
        <v>22</v>
      </c>
      <c r="AE137" t="s">
        <v>22</v>
      </c>
      <c r="AF137" t="s">
        <v>22</v>
      </c>
      <c r="AG137" t="s">
        <v>22</v>
      </c>
      <c r="AH137" t="s">
        <v>22</v>
      </c>
      <c r="AI137" t="s">
        <v>22</v>
      </c>
      <c r="AJ137" s="17" t="b">
        <v>0</v>
      </c>
      <c r="AK137" t="s">
        <v>22</v>
      </c>
      <c r="AL137" t="s">
        <v>22</v>
      </c>
      <c r="AM137" s="17" t="b">
        <v>0</v>
      </c>
      <c r="AN137" s="6"/>
      <c r="AO137" s="6"/>
      <c r="AP137" s="17" t="b">
        <v>0</v>
      </c>
      <c r="AQ137" s="6" t="b">
        <v>0</v>
      </c>
    </row>
    <row r="138" spans="1:43" x14ac:dyDescent="0.25">
      <c r="A138" t="str">
        <f>_xlfn.CONCAT(Table8[[#This Row],[Order]],"-",Table8[[#This Row],[Line]])</f>
        <v>71700-14</v>
      </c>
      <c r="B138" s="29">
        <v>71700</v>
      </c>
      <c r="C138" s="29">
        <v>14</v>
      </c>
      <c r="D138" s="29">
        <v>1</v>
      </c>
      <c r="E138" s="28" t="s">
        <v>18</v>
      </c>
      <c r="F138" s="28" t="s">
        <v>2881</v>
      </c>
      <c r="G138" s="28" t="s">
        <v>4001</v>
      </c>
      <c r="H138" s="28" t="s">
        <v>22</v>
      </c>
      <c r="I138" s="28" t="s">
        <v>20</v>
      </c>
      <c r="J138" s="28"/>
      <c r="K138" s="28"/>
      <c r="L138" s="8">
        <v>43514</v>
      </c>
      <c r="M138" s="30">
        <v>43517</v>
      </c>
      <c r="N138" s="29">
        <v>3</v>
      </c>
      <c r="O138" s="29">
        <v>6</v>
      </c>
      <c r="P138" s="6" t="s">
        <v>608</v>
      </c>
      <c r="Q138" s="28" t="s">
        <v>22</v>
      </c>
      <c r="R138" s="6" t="s">
        <v>18</v>
      </c>
      <c r="S138" s="28" t="s">
        <v>22</v>
      </c>
      <c r="T138" s="28" t="s">
        <v>4002</v>
      </c>
      <c r="U138" s="29">
        <v>15</v>
      </c>
      <c r="V138" s="17" t="b">
        <v>1</v>
      </c>
      <c r="W138" s="17" t="b">
        <v>0</v>
      </c>
      <c r="X138" s="17" t="b">
        <v>0</v>
      </c>
      <c r="Y138" s="17" t="b">
        <v>1</v>
      </c>
      <c r="Z138" t="s">
        <v>161</v>
      </c>
      <c r="AA138" t="s">
        <v>22</v>
      </c>
      <c r="AB138" t="s">
        <v>22</v>
      </c>
      <c r="AC138" t="s">
        <v>161</v>
      </c>
      <c r="AD138" t="s">
        <v>22</v>
      </c>
      <c r="AE138" t="s">
        <v>22</v>
      </c>
      <c r="AF138" t="s">
        <v>22</v>
      </c>
      <c r="AG138" t="s">
        <v>22</v>
      </c>
      <c r="AH138" t="s">
        <v>22</v>
      </c>
      <c r="AI138" t="s">
        <v>22</v>
      </c>
      <c r="AJ138" s="17" t="b">
        <v>0</v>
      </c>
      <c r="AK138" t="s">
        <v>22</v>
      </c>
      <c r="AL138" t="s">
        <v>22</v>
      </c>
      <c r="AM138" s="17" t="b">
        <v>0</v>
      </c>
      <c r="AN138" s="6"/>
      <c r="AO138" s="6"/>
      <c r="AP138" s="17" t="b">
        <v>0</v>
      </c>
      <c r="AQ138" s="6" t="b">
        <v>0</v>
      </c>
    </row>
    <row r="139" spans="1:43" x14ac:dyDescent="0.25">
      <c r="A139" t="str">
        <f>_xlfn.CONCAT(Table8[[#This Row],[Order]],"-",Table8[[#This Row],[Line]])</f>
        <v>71803-1</v>
      </c>
      <c r="B139" s="7">
        <v>71803</v>
      </c>
      <c r="C139" s="7">
        <v>1</v>
      </c>
      <c r="D139" s="7">
        <v>1</v>
      </c>
      <c r="E139" s="6" t="s">
        <v>18</v>
      </c>
      <c r="F139" s="6" t="s">
        <v>341</v>
      </c>
      <c r="G139" s="6" t="s">
        <v>4003</v>
      </c>
      <c r="H139" s="6" t="s">
        <v>22</v>
      </c>
      <c r="I139" s="6" t="s">
        <v>27</v>
      </c>
      <c r="J139" s="6"/>
      <c r="K139" s="6"/>
      <c r="L139" s="8">
        <v>43523</v>
      </c>
      <c r="M139" s="8">
        <v>43528</v>
      </c>
      <c r="N139" s="7">
        <v>4</v>
      </c>
      <c r="O139" s="7">
        <v>4</v>
      </c>
      <c r="P139" s="6" t="s">
        <v>608</v>
      </c>
      <c r="Q139" s="6" t="s">
        <v>22</v>
      </c>
      <c r="R139" s="6" t="s">
        <v>18</v>
      </c>
      <c r="S139" s="6" t="s">
        <v>22</v>
      </c>
      <c r="T139" s="6" t="s">
        <v>4004</v>
      </c>
      <c r="U139" s="7">
        <v>4</v>
      </c>
      <c r="V139" s="17" t="b">
        <v>0</v>
      </c>
      <c r="W139" s="17" t="b">
        <v>0</v>
      </c>
      <c r="X139" s="17" t="b">
        <v>0</v>
      </c>
      <c r="Y139" s="17" t="b">
        <v>0</v>
      </c>
      <c r="Z139" t="s">
        <v>22</v>
      </c>
      <c r="AA139" t="s">
        <v>22</v>
      </c>
      <c r="AB139" t="s">
        <v>22</v>
      </c>
      <c r="AC139" t="s">
        <v>22</v>
      </c>
      <c r="AD139" t="s">
        <v>22</v>
      </c>
      <c r="AE139" t="s">
        <v>22</v>
      </c>
      <c r="AF139" t="s">
        <v>22</v>
      </c>
      <c r="AG139" t="s">
        <v>22</v>
      </c>
      <c r="AH139" t="s">
        <v>22</v>
      </c>
      <c r="AI139" t="s">
        <v>22</v>
      </c>
      <c r="AJ139" s="17" t="b">
        <v>0</v>
      </c>
      <c r="AK139" t="s">
        <v>22</v>
      </c>
      <c r="AL139" t="s">
        <v>22</v>
      </c>
      <c r="AM139" s="17" t="b">
        <v>0</v>
      </c>
      <c r="AN139" s="6"/>
      <c r="AO139" s="6"/>
      <c r="AP139" s="17" t="b">
        <v>0</v>
      </c>
      <c r="AQ139" s="6" t="b">
        <v>0</v>
      </c>
    </row>
    <row r="140" spans="1:43" x14ac:dyDescent="0.25">
      <c r="A140" t="str">
        <f>_xlfn.CONCAT(Table8[[#This Row],[Order]],"-",Table8[[#This Row],[Line]])</f>
        <v>71803-2</v>
      </c>
      <c r="B140" s="7">
        <v>71803</v>
      </c>
      <c r="C140" s="7">
        <v>2</v>
      </c>
      <c r="D140" s="7">
        <v>1</v>
      </c>
      <c r="E140" s="6" t="s">
        <v>18</v>
      </c>
      <c r="F140" s="6" t="s">
        <v>135</v>
      </c>
      <c r="G140" s="6" t="s">
        <v>4005</v>
      </c>
      <c r="H140" s="6" t="s">
        <v>22</v>
      </c>
      <c r="I140" s="6" t="s">
        <v>27</v>
      </c>
      <c r="J140" s="6"/>
      <c r="K140" s="6"/>
      <c r="L140" s="8">
        <v>43523</v>
      </c>
      <c r="M140" s="8">
        <v>43528</v>
      </c>
      <c r="N140" s="7">
        <v>35</v>
      </c>
      <c r="O140" s="7">
        <v>35</v>
      </c>
      <c r="P140" s="6" t="s">
        <v>608</v>
      </c>
      <c r="Q140" s="6" t="s">
        <v>22</v>
      </c>
      <c r="R140" s="6" t="s">
        <v>18</v>
      </c>
      <c r="S140" s="6" t="s">
        <v>22</v>
      </c>
      <c r="T140" s="6" t="s">
        <v>4006</v>
      </c>
      <c r="U140" s="7">
        <v>4</v>
      </c>
      <c r="V140" s="17" t="b">
        <v>0</v>
      </c>
      <c r="W140" s="17" t="b">
        <v>0</v>
      </c>
      <c r="X140" s="17" t="b">
        <v>0</v>
      </c>
      <c r="Y140" s="17" t="b">
        <v>0</v>
      </c>
      <c r="Z140" t="s">
        <v>22</v>
      </c>
      <c r="AA140" t="s">
        <v>22</v>
      </c>
      <c r="AB140" t="s">
        <v>22</v>
      </c>
      <c r="AC140" t="s">
        <v>22</v>
      </c>
      <c r="AD140" t="s">
        <v>22</v>
      </c>
      <c r="AE140" t="s">
        <v>22</v>
      </c>
      <c r="AF140" t="s">
        <v>22</v>
      </c>
      <c r="AG140" t="s">
        <v>22</v>
      </c>
      <c r="AH140" t="s">
        <v>22</v>
      </c>
      <c r="AI140" t="s">
        <v>22</v>
      </c>
      <c r="AJ140" s="17" t="b">
        <v>0</v>
      </c>
      <c r="AK140" t="s">
        <v>22</v>
      </c>
      <c r="AL140" t="s">
        <v>22</v>
      </c>
      <c r="AM140" s="17" t="b">
        <v>0</v>
      </c>
      <c r="AN140" s="6"/>
      <c r="AO140" s="6"/>
      <c r="AP140" s="17" t="b">
        <v>0</v>
      </c>
      <c r="AQ140" s="6" t="b">
        <v>0</v>
      </c>
    </row>
    <row r="141" spans="1:43" x14ac:dyDescent="0.25">
      <c r="A141" t="str">
        <f>_xlfn.CONCAT(Table8[[#This Row],[Order]],"-",Table8[[#This Row],[Line]])</f>
        <v>71803-3</v>
      </c>
      <c r="B141" s="7">
        <v>71803</v>
      </c>
      <c r="C141" s="7">
        <v>3</v>
      </c>
      <c r="D141" s="7">
        <v>1</v>
      </c>
      <c r="E141" s="6" t="s">
        <v>18</v>
      </c>
      <c r="F141" s="6" t="s">
        <v>2840</v>
      </c>
      <c r="G141" s="6" t="s">
        <v>4007</v>
      </c>
      <c r="H141" s="6" t="s">
        <v>22</v>
      </c>
      <c r="I141" s="6" t="s">
        <v>27</v>
      </c>
      <c r="J141" s="6"/>
      <c r="K141" s="6"/>
      <c r="L141" s="8">
        <v>43523</v>
      </c>
      <c r="M141" s="8">
        <v>43528</v>
      </c>
      <c r="N141" s="7">
        <v>23</v>
      </c>
      <c r="O141" s="7">
        <v>23</v>
      </c>
      <c r="P141" s="6" t="s">
        <v>608</v>
      </c>
      <c r="Q141" s="6" t="s">
        <v>22</v>
      </c>
      <c r="R141" s="6" t="s">
        <v>18</v>
      </c>
      <c r="S141" s="6" t="s">
        <v>22</v>
      </c>
      <c r="T141" s="6" t="s">
        <v>4008</v>
      </c>
      <c r="U141" s="7">
        <v>4</v>
      </c>
      <c r="V141" s="17" t="b">
        <v>0</v>
      </c>
      <c r="W141" s="17" t="b">
        <v>0</v>
      </c>
      <c r="X141" s="17" t="b">
        <v>0</v>
      </c>
      <c r="Y141" s="17" t="b">
        <v>0</v>
      </c>
      <c r="Z141" t="s">
        <v>22</v>
      </c>
      <c r="AA141" t="s">
        <v>22</v>
      </c>
      <c r="AB141" t="s">
        <v>22</v>
      </c>
      <c r="AC141" t="s">
        <v>22</v>
      </c>
      <c r="AD141" t="s">
        <v>22</v>
      </c>
      <c r="AE141" t="s">
        <v>22</v>
      </c>
      <c r="AF141" t="s">
        <v>22</v>
      </c>
      <c r="AG141" t="s">
        <v>22</v>
      </c>
      <c r="AH141" t="s">
        <v>22</v>
      </c>
      <c r="AI141" t="s">
        <v>22</v>
      </c>
      <c r="AJ141" s="17" t="b">
        <v>0</v>
      </c>
      <c r="AK141" t="s">
        <v>22</v>
      </c>
      <c r="AL141" t="s">
        <v>22</v>
      </c>
      <c r="AM141" s="17" t="b">
        <v>0</v>
      </c>
      <c r="AN141" s="6"/>
      <c r="AO141" s="6"/>
      <c r="AP141" s="17" t="b">
        <v>0</v>
      </c>
      <c r="AQ141" s="6" t="b">
        <v>0</v>
      </c>
    </row>
    <row r="142" spans="1:43" x14ac:dyDescent="0.25">
      <c r="A142" t="str">
        <f>_xlfn.CONCAT(Table8[[#This Row],[Order]],"-",Table8[[#This Row],[Line]])</f>
        <v>71803-4</v>
      </c>
      <c r="B142" s="7">
        <v>71803</v>
      </c>
      <c r="C142" s="7">
        <v>4</v>
      </c>
      <c r="D142" s="7">
        <v>1</v>
      </c>
      <c r="E142" s="6" t="s">
        <v>18</v>
      </c>
      <c r="F142" s="6" t="s">
        <v>2887</v>
      </c>
      <c r="G142" s="6" t="s">
        <v>4009</v>
      </c>
      <c r="H142" s="6" t="s">
        <v>22</v>
      </c>
      <c r="I142" s="6" t="s">
        <v>27</v>
      </c>
      <c r="J142" s="6"/>
      <c r="K142" s="6"/>
      <c r="L142" s="8">
        <v>43523</v>
      </c>
      <c r="M142" s="8">
        <v>43528</v>
      </c>
      <c r="N142" s="7">
        <v>38</v>
      </c>
      <c r="O142" s="7">
        <v>38</v>
      </c>
      <c r="P142" s="6" t="s">
        <v>608</v>
      </c>
      <c r="Q142" s="6" t="s">
        <v>22</v>
      </c>
      <c r="R142" s="6" t="s">
        <v>18</v>
      </c>
      <c r="S142" s="6" t="s">
        <v>22</v>
      </c>
      <c r="T142" s="6" t="s">
        <v>4010</v>
      </c>
      <c r="U142" s="7">
        <v>4</v>
      </c>
      <c r="V142" s="17" t="b">
        <v>0</v>
      </c>
      <c r="W142" s="17" t="b">
        <v>0</v>
      </c>
      <c r="X142" s="17" t="b">
        <v>0</v>
      </c>
      <c r="Y142" s="17" t="b">
        <v>0</v>
      </c>
      <c r="Z142" t="s">
        <v>22</v>
      </c>
      <c r="AA142" t="s">
        <v>22</v>
      </c>
      <c r="AB142" t="s">
        <v>22</v>
      </c>
      <c r="AC142" t="s">
        <v>22</v>
      </c>
      <c r="AD142" t="s">
        <v>22</v>
      </c>
      <c r="AE142" t="s">
        <v>22</v>
      </c>
      <c r="AF142" t="s">
        <v>22</v>
      </c>
      <c r="AG142" t="s">
        <v>22</v>
      </c>
      <c r="AH142" t="s">
        <v>22</v>
      </c>
      <c r="AI142" t="s">
        <v>22</v>
      </c>
      <c r="AJ142" s="17" t="b">
        <v>0</v>
      </c>
      <c r="AK142" t="s">
        <v>22</v>
      </c>
      <c r="AL142" t="s">
        <v>22</v>
      </c>
      <c r="AM142" s="17" t="b">
        <v>0</v>
      </c>
      <c r="AN142" s="6"/>
      <c r="AO142" s="6"/>
      <c r="AP142" s="17" t="b">
        <v>0</v>
      </c>
      <c r="AQ142" s="6" t="b">
        <v>0</v>
      </c>
    </row>
    <row r="143" spans="1:43" x14ac:dyDescent="0.25">
      <c r="A143" t="str">
        <f>_xlfn.CONCAT(Table8[[#This Row],[Order]],"-",Table8[[#This Row],[Line]])</f>
        <v>71803-5</v>
      </c>
      <c r="B143" s="7">
        <v>71803</v>
      </c>
      <c r="C143" s="7">
        <v>5</v>
      </c>
      <c r="D143" s="7">
        <v>1</v>
      </c>
      <c r="E143" s="6" t="s">
        <v>18</v>
      </c>
      <c r="F143" s="6" t="s">
        <v>384</v>
      </c>
      <c r="G143" s="6" t="s">
        <v>4011</v>
      </c>
      <c r="H143" s="6" t="s">
        <v>22</v>
      </c>
      <c r="I143" s="6" t="s">
        <v>27</v>
      </c>
      <c r="J143" s="6"/>
      <c r="K143" s="6"/>
      <c r="L143" s="8">
        <v>43523</v>
      </c>
      <c r="M143" s="8">
        <v>43528</v>
      </c>
      <c r="N143" s="7">
        <v>2</v>
      </c>
      <c r="O143" s="7">
        <v>2</v>
      </c>
      <c r="P143" s="6" t="s">
        <v>608</v>
      </c>
      <c r="Q143" s="6" t="s">
        <v>22</v>
      </c>
      <c r="R143" s="6" t="s">
        <v>18</v>
      </c>
      <c r="S143" s="6" t="s">
        <v>22</v>
      </c>
      <c r="T143" s="6" t="s">
        <v>4012</v>
      </c>
      <c r="U143" s="7">
        <v>4</v>
      </c>
      <c r="V143" s="17" t="b">
        <v>0</v>
      </c>
      <c r="W143" s="17" t="b">
        <v>0</v>
      </c>
      <c r="X143" s="17" t="b">
        <v>0</v>
      </c>
      <c r="Y143" s="17" t="b">
        <v>0</v>
      </c>
      <c r="Z143" t="s">
        <v>22</v>
      </c>
      <c r="AA143" t="s">
        <v>22</v>
      </c>
      <c r="AB143" t="s">
        <v>22</v>
      </c>
      <c r="AC143" t="s">
        <v>22</v>
      </c>
      <c r="AD143" t="s">
        <v>22</v>
      </c>
      <c r="AE143" t="s">
        <v>22</v>
      </c>
      <c r="AF143" t="s">
        <v>22</v>
      </c>
      <c r="AG143" t="s">
        <v>22</v>
      </c>
      <c r="AH143" t="s">
        <v>22</v>
      </c>
      <c r="AI143" t="s">
        <v>22</v>
      </c>
      <c r="AJ143" s="17" t="b">
        <v>0</v>
      </c>
      <c r="AK143" t="s">
        <v>22</v>
      </c>
      <c r="AL143" t="s">
        <v>22</v>
      </c>
      <c r="AM143" s="17" t="b">
        <v>0</v>
      </c>
      <c r="AN143" s="6"/>
      <c r="AO143" s="6"/>
      <c r="AP143" s="17" t="b">
        <v>0</v>
      </c>
      <c r="AQ143" s="6" t="b">
        <v>0</v>
      </c>
    </row>
    <row r="144" spans="1:43" x14ac:dyDescent="0.25">
      <c r="A144" t="str">
        <f>_xlfn.CONCAT(Table8[[#This Row],[Order]],"-",Table8[[#This Row],[Line]])</f>
        <v>71803-6</v>
      </c>
      <c r="B144" s="7">
        <v>71803</v>
      </c>
      <c r="C144" s="7">
        <v>6</v>
      </c>
      <c r="D144" s="7">
        <v>1</v>
      </c>
      <c r="E144" s="6" t="s">
        <v>18</v>
      </c>
      <c r="F144" s="6" t="s">
        <v>352</v>
      </c>
      <c r="G144" s="6" t="s">
        <v>4013</v>
      </c>
      <c r="H144" s="6" t="s">
        <v>22</v>
      </c>
      <c r="I144" s="6" t="s">
        <v>27</v>
      </c>
      <c r="J144" s="6"/>
      <c r="K144" s="6"/>
      <c r="L144" s="8">
        <v>43523</v>
      </c>
      <c r="M144" s="8">
        <v>43528</v>
      </c>
      <c r="N144" s="7">
        <v>4</v>
      </c>
      <c r="O144" s="7">
        <v>4</v>
      </c>
      <c r="P144" s="6" t="s">
        <v>608</v>
      </c>
      <c r="Q144" s="6" t="s">
        <v>22</v>
      </c>
      <c r="R144" s="6" t="s">
        <v>18</v>
      </c>
      <c r="S144" s="6" t="s">
        <v>22</v>
      </c>
      <c r="T144" s="6" t="s">
        <v>4014</v>
      </c>
      <c r="U144" s="7">
        <v>4</v>
      </c>
      <c r="V144" s="17" t="b">
        <v>0</v>
      </c>
      <c r="W144" s="17" t="b">
        <v>0</v>
      </c>
      <c r="X144" s="17" t="b">
        <v>0</v>
      </c>
      <c r="Y144" s="17" t="b">
        <v>0</v>
      </c>
      <c r="Z144" t="s">
        <v>22</v>
      </c>
      <c r="AA144" t="s">
        <v>22</v>
      </c>
      <c r="AB144" t="s">
        <v>22</v>
      </c>
      <c r="AC144" t="s">
        <v>22</v>
      </c>
      <c r="AD144" t="s">
        <v>22</v>
      </c>
      <c r="AE144" t="s">
        <v>22</v>
      </c>
      <c r="AF144" t="s">
        <v>22</v>
      </c>
      <c r="AG144" t="s">
        <v>22</v>
      </c>
      <c r="AH144" t="s">
        <v>22</v>
      </c>
      <c r="AI144" t="s">
        <v>22</v>
      </c>
      <c r="AJ144" s="17" t="b">
        <v>0</v>
      </c>
      <c r="AK144" t="s">
        <v>22</v>
      </c>
      <c r="AL144" t="s">
        <v>22</v>
      </c>
      <c r="AM144" s="17" t="b">
        <v>0</v>
      </c>
      <c r="AN144" s="6"/>
      <c r="AO144" s="6"/>
      <c r="AP144" s="17" t="b">
        <v>0</v>
      </c>
      <c r="AQ144" s="6" t="b">
        <v>0</v>
      </c>
    </row>
    <row r="145" spans="1:43" x14ac:dyDescent="0.25">
      <c r="A145" t="str">
        <f>_xlfn.CONCAT(Table8[[#This Row],[Order]],"-",Table8[[#This Row],[Line]])</f>
        <v>71803-7</v>
      </c>
      <c r="B145" s="7">
        <v>71803</v>
      </c>
      <c r="C145" s="7">
        <v>7</v>
      </c>
      <c r="D145" s="7">
        <v>1</v>
      </c>
      <c r="E145" s="6" t="s">
        <v>18</v>
      </c>
      <c r="F145" s="6" t="s">
        <v>127</v>
      </c>
      <c r="G145" s="6" t="s">
        <v>4015</v>
      </c>
      <c r="H145" s="6" t="s">
        <v>22</v>
      </c>
      <c r="I145" s="6" t="s">
        <v>27</v>
      </c>
      <c r="J145" s="6"/>
      <c r="K145" s="6"/>
      <c r="L145" s="8">
        <v>43523</v>
      </c>
      <c r="M145" s="8">
        <v>43528</v>
      </c>
      <c r="N145" s="7">
        <v>16</v>
      </c>
      <c r="O145" s="7">
        <v>16</v>
      </c>
      <c r="P145" s="6" t="s">
        <v>608</v>
      </c>
      <c r="Q145" s="6" t="s">
        <v>22</v>
      </c>
      <c r="R145" s="6" t="s">
        <v>18</v>
      </c>
      <c r="S145" s="6" t="s">
        <v>22</v>
      </c>
      <c r="T145" s="6" t="s">
        <v>4016</v>
      </c>
      <c r="U145" s="7">
        <v>4</v>
      </c>
      <c r="V145" s="17" t="b">
        <v>0</v>
      </c>
      <c r="W145" s="17" t="b">
        <v>0</v>
      </c>
      <c r="X145" s="17" t="b">
        <v>0</v>
      </c>
      <c r="Y145" s="17" t="b">
        <v>0</v>
      </c>
      <c r="Z145" t="s">
        <v>22</v>
      </c>
      <c r="AA145" t="s">
        <v>22</v>
      </c>
      <c r="AB145" t="s">
        <v>22</v>
      </c>
      <c r="AC145" t="s">
        <v>22</v>
      </c>
      <c r="AD145" t="s">
        <v>22</v>
      </c>
      <c r="AE145" t="s">
        <v>22</v>
      </c>
      <c r="AF145" t="s">
        <v>22</v>
      </c>
      <c r="AG145" t="s">
        <v>22</v>
      </c>
      <c r="AH145" t="s">
        <v>22</v>
      </c>
      <c r="AI145" t="s">
        <v>22</v>
      </c>
      <c r="AJ145" s="17" t="b">
        <v>0</v>
      </c>
      <c r="AK145" t="s">
        <v>22</v>
      </c>
      <c r="AL145" t="s">
        <v>22</v>
      </c>
      <c r="AM145" s="17" t="b">
        <v>0</v>
      </c>
      <c r="AN145" s="6"/>
      <c r="AO145" s="6"/>
      <c r="AP145" s="17" t="b">
        <v>0</v>
      </c>
      <c r="AQ145" s="6" t="b">
        <v>0</v>
      </c>
    </row>
    <row r="146" spans="1:43" x14ac:dyDescent="0.25">
      <c r="A146" t="str">
        <f>_xlfn.CONCAT(Table8[[#This Row],[Order]],"-",Table8[[#This Row],[Line]])</f>
        <v>71803-8</v>
      </c>
      <c r="B146" s="7">
        <v>71803</v>
      </c>
      <c r="C146" s="7">
        <v>8</v>
      </c>
      <c r="D146" s="7">
        <v>1</v>
      </c>
      <c r="E146" s="6" t="s">
        <v>18</v>
      </c>
      <c r="F146" s="6" t="s">
        <v>135</v>
      </c>
      <c r="G146" s="6" t="s">
        <v>4017</v>
      </c>
      <c r="H146" s="6" t="s">
        <v>22</v>
      </c>
      <c r="I146" s="6" t="s">
        <v>27</v>
      </c>
      <c r="J146" s="6"/>
      <c r="K146" s="6"/>
      <c r="L146" s="8">
        <v>43523</v>
      </c>
      <c r="M146" s="8">
        <v>43528</v>
      </c>
      <c r="N146" s="7">
        <v>1</v>
      </c>
      <c r="O146" s="7">
        <v>1</v>
      </c>
      <c r="P146" s="6" t="s">
        <v>608</v>
      </c>
      <c r="Q146" s="6" t="s">
        <v>22</v>
      </c>
      <c r="R146" s="6" t="s">
        <v>18</v>
      </c>
      <c r="S146" s="6" t="s">
        <v>22</v>
      </c>
      <c r="T146" s="6" t="s">
        <v>4018</v>
      </c>
      <c r="U146" s="7">
        <v>4</v>
      </c>
      <c r="V146" s="17" t="b">
        <v>0</v>
      </c>
      <c r="W146" s="17" t="b">
        <v>0</v>
      </c>
      <c r="X146" s="17" t="b">
        <v>0</v>
      </c>
      <c r="Y146" s="17" t="b">
        <v>0</v>
      </c>
      <c r="Z146" t="s">
        <v>22</v>
      </c>
      <c r="AA146" t="s">
        <v>22</v>
      </c>
      <c r="AB146" t="s">
        <v>22</v>
      </c>
      <c r="AC146" t="s">
        <v>22</v>
      </c>
      <c r="AD146" t="s">
        <v>22</v>
      </c>
      <c r="AE146" t="s">
        <v>22</v>
      </c>
      <c r="AF146" t="s">
        <v>22</v>
      </c>
      <c r="AG146" t="s">
        <v>22</v>
      </c>
      <c r="AH146" t="s">
        <v>22</v>
      </c>
      <c r="AI146" t="s">
        <v>22</v>
      </c>
      <c r="AJ146" s="17" t="b">
        <v>0</v>
      </c>
      <c r="AK146" t="s">
        <v>22</v>
      </c>
      <c r="AL146" t="s">
        <v>22</v>
      </c>
      <c r="AM146" s="17" t="b">
        <v>0</v>
      </c>
      <c r="AN146" s="6"/>
      <c r="AO146" s="6"/>
      <c r="AP146" s="17" t="b">
        <v>0</v>
      </c>
      <c r="AQ146" s="6" t="b">
        <v>0</v>
      </c>
    </row>
    <row r="147" spans="1:43" x14ac:dyDescent="0.25">
      <c r="A147" t="str">
        <f>_xlfn.CONCAT(Table8[[#This Row],[Order]],"-",Table8[[#This Row],[Line]])</f>
        <v>71803-9</v>
      </c>
      <c r="B147" s="7">
        <v>71803</v>
      </c>
      <c r="C147" s="7">
        <v>9</v>
      </c>
      <c r="D147" s="7">
        <v>1</v>
      </c>
      <c r="E147" s="6" t="s">
        <v>18</v>
      </c>
      <c r="F147" s="6" t="s">
        <v>148</v>
      </c>
      <c r="G147" s="6" t="s">
        <v>4019</v>
      </c>
      <c r="H147" s="6" t="s">
        <v>22</v>
      </c>
      <c r="I147" s="6" t="s">
        <v>27</v>
      </c>
      <c r="J147" s="6"/>
      <c r="K147" s="6"/>
      <c r="L147" s="8">
        <v>43523</v>
      </c>
      <c r="M147" s="8">
        <v>43528</v>
      </c>
      <c r="N147" s="7">
        <v>2</v>
      </c>
      <c r="O147" s="7">
        <v>2</v>
      </c>
      <c r="P147" s="6" t="s">
        <v>608</v>
      </c>
      <c r="Q147" s="6" t="s">
        <v>22</v>
      </c>
      <c r="R147" s="6" t="s">
        <v>18</v>
      </c>
      <c r="S147" s="6" t="s">
        <v>22</v>
      </c>
      <c r="T147" s="6" t="s">
        <v>4020</v>
      </c>
      <c r="U147" s="7">
        <v>4</v>
      </c>
      <c r="V147" s="17" t="b">
        <v>0</v>
      </c>
      <c r="W147" s="17" t="b">
        <v>0</v>
      </c>
      <c r="X147" s="17" t="b">
        <v>0</v>
      </c>
      <c r="Y147" s="17" t="b">
        <v>0</v>
      </c>
      <c r="Z147" t="s">
        <v>22</v>
      </c>
      <c r="AA147" t="s">
        <v>22</v>
      </c>
      <c r="AB147" t="s">
        <v>22</v>
      </c>
      <c r="AC147" t="s">
        <v>22</v>
      </c>
      <c r="AD147" t="s">
        <v>22</v>
      </c>
      <c r="AE147" t="s">
        <v>22</v>
      </c>
      <c r="AF147" t="s">
        <v>22</v>
      </c>
      <c r="AG147" t="s">
        <v>22</v>
      </c>
      <c r="AH147" t="s">
        <v>22</v>
      </c>
      <c r="AI147" t="s">
        <v>22</v>
      </c>
      <c r="AJ147" s="17" t="b">
        <v>0</v>
      </c>
      <c r="AK147" t="s">
        <v>22</v>
      </c>
      <c r="AL147" t="s">
        <v>22</v>
      </c>
      <c r="AM147" s="17" t="b">
        <v>0</v>
      </c>
      <c r="AN147" s="6"/>
      <c r="AO147" s="6"/>
      <c r="AP147" s="17" t="b">
        <v>0</v>
      </c>
      <c r="AQ147" s="6" t="b">
        <v>0</v>
      </c>
    </row>
    <row r="148" spans="1:43" x14ac:dyDescent="0.25">
      <c r="A148" t="str">
        <f>_xlfn.CONCAT(Table8[[#This Row],[Order]],"-",Table8[[#This Row],[Line]])</f>
        <v>71803-10</v>
      </c>
      <c r="B148" s="7">
        <v>71803</v>
      </c>
      <c r="C148" s="7">
        <v>10</v>
      </c>
      <c r="D148" s="7">
        <v>1</v>
      </c>
      <c r="E148" s="6" t="s">
        <v>18</v>
      </c>
      <c r="F148" s="6" t="s">
        <v>354</v>
      </c>
      <c r="G148" s="6" t="s">
        <v>4021</v>
      </c>
      <c r="H148" s="6" t="s">
        <v>22</v>
      </c>
      <c r="I148" s="6" t="s">
        <v>27</v>
      </c>
      <c r="J148" s="6"/>
      <c r="K148" s="6"/>
      <c r="L148" s="8">
        <v>43523</v>
      </c>
      <c r="M148" s="8">
        <v>43528</v>
      </c>
      <c r="N148" s="7">
        <v>1</v>
      </c>
      <c r="O148" s="7">
        <v>1</v>
      </c>
      <c r="P148" s="6" t="s">
        <v>608</v>
      </c>
      <c r="Q148" s="6" t="s">
        <v>22</v>
      </c>
      <c r="R148" s="6" t="s">
        <v>18</v>
      </c>
      <c r="S148" s="6" t="s">
        <v>22</v>
      </c>
      <c r="T148" s="6" t="s">
        <v>4022</v>
      </c>
      <c r="U148" s="7">
        <v>4</v>
      </c>
      <c r="V148" s="17" t="b">
        <v>0</v>
      </c>
      <c r="W148" s="17" t="b">
        <v>0</v>
      </c>
      <c r="X148" s="17" t="b">
        <v>0</v>
      </c>
      <c r="Y148" s="17" t="b">
        <v>0</v>
      </c>
      <c r="Z148" t="s">
        <v>22</v>
      </c>
      <c r="AA148" t="s">
        <v>22</v>
      </c>
      <c r="AB148" t="s">
        <v>22</v>
      </c>
      <c r="AC148" t="s">
        <v>22</v>
      </c>
      <c r="AD148" t="s">
        <v>22</v>
      </c>
      <c r="AE148" t="s">
        <v>22</v>
      </c>
      <c r="AF148" t="s">
        <v>22</v>
      </c>
      <c r="AG148" t="s">
        <v>22</v>
      </c>
      <c r="AH148" t="s">
        <v>22</v>
      </c>
      <c r="AI148" t="s">
        <v>22</v>
      </c>
      <c r="AJ148" s="17" t="b">
        <v>0</v>
      </c>
      <c r="AK148" t="s">
        <v>22</v>
      </c>
      <c r="AL148" t="s">
        <v>22</v>
      </c>
      <c r="AM148" s="17" t="b">
        <v>0</v>
      </c>
      <c r="AN148" s="6"/>
      <c r="AO148" s="6"/>
      <c r="AP148" s="17" t="b">
        <v>0</v>
      </c>
      <c r="AQ148" s="6" t="b">
        <v>0</v>
      </c>
    </row>
    <row r="149" spans="1:43" x14ac:dyDescent="0.25">
      <c r="A149" t="str">
        <f>_xlfn.CONCAT(Table8[[#This Row],[Order]],"-",Table8[[#This Row],[Line]])</f>
        <v>71803-11</v>
      </c>
      <c r="B149" s="7">
        <v>71803</v>
      </c>
      <c r="C149" s="7">
        <v>11</v>
      </c>
      <c r="D149" s="7">
        <v>1</v>
      </c>
      <c r="E149" s="6" t="s">
        <v>18</v>
      </c>
      <c r="F149" s="6" t="s">
        <v>2883</v>
      </c>
      <c r="G149" s="6" t="s">
        <v>4023</v>
      </c>
      <c r="H149" s="6" t="s">
        <v>22</v>
      </c>
      <c r="I149" s="6" t="s">
        <v>27</v>
      </c>
      <c r="J149" s="6"/>
      <c r="K149" s="6"/>
      <c r="L149" s="8">
        <v>43523</v>
      </c>
      <c r="M149" s="8">
        <v>43528</v>
      </c>
      <c r="N149" s="7">
        <v>1</v>
      </c>
      <c r="O149" s="7">
        <v>5</v>
      </c>
      <c r="P149" s="6" t="s">
        <v>608</v>
      </c>
      <c r="Q149" s="6" t="s">
        <v>22</v>
      </c>
      <c r="R149" s="6" t="s">
        <v>18</v>
      </c>
      <c r="S149" s="6" t="s">
        <v>22</v>
      </c>
      <c r="T149" s="6" t="s">
        <v>873</v>
      </c>
      <c r="U149" s="7">
        <v>4</v>
      </c>
      <c r="V149" s="17" t="b">
        <v>0</v>
      </c>
      <c r="W149" s="17" t="b">
        <v>0</v>
      </c>
      <c r="X149" s="17" t="b">
        <v>0</v>
      </c>
      <c r="Y149" s="17" t="b">
        <v>0</v>
      </c>
      <c r="Z149" t="s">
        <v>22</v>
      </c>
      <c r="AA149" t="s">
        <v>22</v>
      </c>
      <c r="AB149" t="s">
        <v>22</v>
      </c>
      <c r="AC149" t="s">
        <v>22</v>
      </c>
      <c r="AD149" t="s">
        <v>22</v>
      </c>
      <c r="AE149" t="s">
        <v>22</v>
      </c>
      <c r="AF149" t="s">
        <v>22</v>
      </c>
      <c r="AG149" t="s">
        <v>22</v>
      </c>
      <c r="AH149" t="s">
        <v>22</v>
      </c>
      <c r="AI149" t="s">
        <v>22</v>
      </c>
      <c r="AJ149" s="17" t="b">
        <v>0</v>
      </c>
      <c r="AK149" t="s">
        <v>22</v>
      </c>
      <c r="AL149" t="s">
        <v>22</v>
      </c>
      <c r="AM149" s="17" t="b">
        <v>0</v>
      </c>
      <c r="AN149" s="6"/>
      <c r="AO149" s="6"/>
      <c r="AP149" s="17" t="b">
        <v>0</v>
      </c>
      <c r="AQ149" s="6" t="b">
        <v>0</v>
      </c>
    </row>
    <row r="150" spans="1:43" x14ac:dyDescent="0.25">
      <c r="A150" t="str">
        <f>_xlfn.CONCAT(Table8[[#This Row],[Order]],"-",Table8[[#This Row],[Line]])</f>
        <v>71803-12</v>
      </c>
      <c r="B150" s="7">
        <v>71803</v>
      </c>
      <c r="C150" s="7">
        <v>12</v>
      </c>
      <c r="D150" s="7">
        <v>1</v>
      </c>
      <c r="E150" s="6" t="s">
        <v>18</v>
      </c>
      <c r="F150" s="6" t="s">
        <v>2883</v>
      </c>
      <c r="G150" s="6" t="s">
        <v>4024</v>
      </c>
      <c r="H150" s="6" t="s">
        <v>22</v>
      </c>
      <c r="I150" s="6" t="s">
        <v>27</v>
      </c>
      <c r="J150" s="6"/>
      <c r="K150" s="6"/>
      <c r="L150" s="8">
        <v>43523</v>
      </c>
      <c r="M150" s="8">
        <v>43528</v>
      </c>
      <c r="N150" s="7">
        <v>1</v>
      </c>
      <c r="O150" s="7">
        <v>3</v>
      </c>
      <c r="P150" s="6" t="s">
        <v>608</v>
      </c>
      <c r="Q150" s="6" t="s">
        <v>22</v>
      </c>
      <c r="R150" s="6" t="s">
        <v>18</v>
      </c>
      <c r="S150" s="6" t="s">
        <v>22</v>
      </c>
      <c r="T150" s="6" t="s">
        <v>715</v>
      </c>
      <c r="U150" s="7">
        <v>4</v>
      </c>
      <c r="V150" s="17" t="b">
        <v>0</v>
      </c>
      <c r="W150" s="17" t="b">
        <v>0</v>
      </c>
      <c r="X150" s="17" t="b">
        <v>0</v>
      </c>
      <c r="Y150" s="17" t="b">
        <v>0</v>
      </c>
      <c r="Z150" t="s">
        <v>22</v>
      </c>
      <c r="AA150" t="s">
        <v>22</v>
      </c>
      <c r="AB150" t="s">
        <v>22</v>
      </c>
      <c r="AC150" t="s">
        <v>22</v>
      </c>
      <c r="AD150" t="s">
        <v>22</v>
      </c>
      <c r="AE150" t="s">
        <v>22</v>
      </c>
      <c r="AF150" t="s">
        <v>22</v>
      </c>
      <c r="AG150" t="s">
        <v>22</v>
      </c>
      <c r="AH150" t="s">
        <v>22</v>
      </c>
      <c r="AI150" t="s">
        <v>22</v>
      </c>
      <c r="AJ150" s="17" t="b">
        <v>0</v>
      </c>
      <c r="AK150" t="s">
        <v>22</v>
      </c>
      <c r="AL150" t="s">
        <v>22</v>
      </c>
      <c r="AM150" s="17" t="b">
        <v>0</v>
      </c>
      <c r="AN150" s="6"/>
      <c r="AO150" s="6"/>
      <c r="AP150" s="17" t="b">
        <v>0</v>
      </c>
      <c r="AQ150" s="6" t="b">
        <v>0</v>
      </c>
    </row>
    <row r="151" spans="1:43" x14ac:dyDescent="0.25">
      <c r="A151" t="str">
        <f>_xlfn.CONCAT(Table8[[#This Row],[Order]],"-",Table8[[#This Row],[Line]])</f>
        <v>71803-14</v>
      </c>
      <c r="B151" s="7">
        <v>71803</v>
      </c>
      <c r="C151" s="7">
        <v>14</v>
      </c>
      <c r="D151" s="7">
        <v>1</v>
      </c>
      <c r="E151" s="6" t="s">
        <v>18</v>
      </c>
      <c r="F151" s="6" t="s">
        <v>169</v>
      </c>
      <c r="G151" s="6" t="s">
        <v>4025</v>
      </c>
      <c r="H151" s="6" t="s">
        <v>22</v>
      </c>
      <c r="I151" s="6" t="s">
        <v>27</v>
      </c>
      <c r="J151" s="6"/>
      <c r="K151" s="6"/>
      <c r="L151" s="8">
        <v>43523</v>
      </c>
      <c r="M151" s="8">
        <v>43528</v>
      </c>
      <c r="N151" s="7">
        <v>15</v>
      </c>
      <c r="O151" s="7">
        <v>15</v>
      </c>
      <c r="P151" s="6" t="s">
        <v>608</v>
      </c>
      <c r="Q151" s="6" t="s">
        <v>22</v>
      </c>
      <c r="R151" s="6" t="s">
        <v>18</v>
      </c>
      <c r="S151" s="6" t="s">
        <v>22</v>
      </c>
      <c r="T151" s="6" t="s">
        <v>4026</v>
      </c>
      <c r="U151" s="7">
        <v>4</v>
      </c>
      <c r="V151" s="17" t="b">
        <v>0</v>
      </c>
      <c r="W151" s="17" t="b">
        <v>0</v>
      </c>
      <c r="X151" s="17" t="b">
        <v>0</v>
      </c>
      <c r="Y151" s="17" t="b">
        <v>0</v>
      </c>
      <c r="Z151" t="s">
        <v>22</v>
      </c>
      <c r="AA151" t="s">
        <v>22</v>
      </c>
      <c r="AB151" t="s">
        <v>22</v>
      </c>
      <c r="AC151" t="s">
        <v>22</v>
      </c>
      <c r="AD151" t="s">
        <v>22</v>
      </c>
      <c r="AE151" t="s">
        <v>22</v>
      </c>
      <c r="AF151" t="s">
        <v>22</v>
      </c>
      <c r="AG151" t="s">
        <v>22</v>
      </c>
      <c r="AH151" t="s">
        <v>22</v>
      </c>
      <c r="AI151" t="s">
        <v>22</v>
      </c>
      <c r="AJ151" s="17" t="b">
        <v>0</v>
      </c>
      <c r="AK151" t="s">
        <v>22</v>
      </c>
      <c r="AL151" t="s">
        <v>22</v>
      </c>
      <c r="AM151" s="17" t="b">
        <v>0</v>
      </c>
      <c r="AN151" s="6"/>
      <c r="AO151" s="6"/>
      <c r="AP151" s="17" t="b">
        <v>0</v>
      </c>
      <c r="AQ151" s="6" t="b">
        <v>0</v>
      </c>
    </row>
    <row r="152" spans="1:43" x14ac:dyDescent="0.25">
      <c r="A152" t="str">
        <f>_xlfn.CONCAT(Table8[[#This Row],[Order]],"-",Table8[[#This Row],[Line]])</f>
        <v>71803-15</v>
      </c>
      <c r="B152" s="7">
        <v>71803</v>
      </c>
      <c r="C152" s="7">
        <v>15</v>
      </c>
      <c r="D152" s="7">
        <v>1</v>
      </c>
      <c r="E152" s="6" t="s">
        <v>18</v>
      </c>
      <c r="F152" s="6" t="s">
        <v>2884</v>
      </c>
      <c r="G152" s="6" t="s">
        <v>4027</v>
      </c>
      <c r="H152" s="6" t="s">
        <v>22</v>
      </c>
      <c r="I152" s="6" t="s">
        <v>27</v>
      </c>
      <c r="J152" s="6"/>
      <c r="K152" s="6"/>
      <c r="L152" s="8">
        <v>43523</v>
      </c>
      <c r="M152" s="8">
        <v>43528</v>
      </c>
      <c r="N152" s="7">
        <v>5</v>
      </c>
      <c r="O152" s="7">
        <v>15</v>
      </c>
      <c r="P152" s="6" t="s">
        <v>608</v>
      </c>
      <c r="Q152" s="6" t="s">
        <v>22</v>
      </c>
      <c r="R152" s="6" t="s">
        <v>18</v>
      </c>
      <c r="S152" s="6" t="s">
        <v>22</v>
      </c>
      <c r="T152" s="6" t="s">
        <v>4028</v>
      </c>
      <c r="U152" s="7">
        <v>4</v>
      </c>
      <c r="V152" s="17" t="b">
        <v>0</v>
      </c>
      <c r="W152" s="17" t="b">
        <v>0</v>
      </c>
      <c r="X152" s="17" t="b">
        <v>0</v>
      </c>
      <c r="Y152" s="17" t="b">
        <v>0</v>
      </c>
      <c r="Z152" t="s">
        <v>22</v>
      </c>
      <c r="AA152" t="s">
        <v>22</v>
      </c>
      <c r="AB152" t="s">
        <v>22</v>
      </c>
      <c r="AC152" t="s">
        <v>22</v>
      </c>
      <c r="AD152" t="s">
        <v>22</v>
      </c>
      <c r="AE152" t="s">
        <v>22</v>
      </c>
      <c r="AF152" t="s">
        <v>22</v>
      </c>
      <c r="AG152" t="s">
        <v>22</v>
      </c>
      <c r="AH152" t="s">
        <v>22</v>
      </c>
      <c r="AI152" t="s">
        <v>22</v>
      </c>
      <c r="AJ152" s="17" t="b">
        <v>0</v>
      </c>
      <c r="AK152" t="s">
        <v>22</v>
      </c>
      <c r="AL152" t="s">
        <v>22</v>
      </c>
      <c r="AM152" s="17" t="b">
        <v>0</v>
      </c>
      <c r="AN152" s="6"/>
      <c r="AO152" s="6"/>
      <c r="AP152" s="17" t="b">
        <v>0</v>
      </c>
      <c r="AQ152" s="6" t="b">
        <v>0</v>
      </c>
    </row>
    <row r="153" spans="1:43" x14ac:dyDescent="0.25">
      <c r="A153" t="str">
        <f>_xlfn.CONCAT(Table8[[#This Row],[Order]],"-",Table8[[#This Row],[Line]])</f>
        <v>71803-16</v>
      </c>
      <c r="B153" s="7">
        <v>71803</v>
      </c>
      <c r="C153" s="7">
        <v>16</v>
      </c>
      <c r="D153" s="7">
        <v>1</v>
      </c>
      <c r="E153" s="6" t="s">
        <v>18</v>
      </c>
      <c r="F153" s="6" t="s">
        <v>2885</v>
      </c>
      <c r="G153" s="6" t="s">
        <v>4029</v>
      </c>
      <c r="H153" s="6" t="s">
        <v>22</v>
      </c>
      <c r="I153" s="6" t="s">
        <v>27</v>
      </c>
      <c r="J153" s="6"/>
      <c r="K153" s="6"/>
      <c r="L153" s="8">
        <v>43523</v>
      </c>
      <c r="M153" s="8">
        <v>43528</v>
      </c>
      <c r="N153" s="7">
        <v>1</v>
      </c>
      <c r="O153" s="7">
        <v>3</v>
      </c>
      <c r="P153" s="6" t="s">
        <v>608</v>
      </c>
      <c r="Q153" s="6" t="s">
        <v>22</v>
      </c>
      <c r="R153" s="6" t="s">
        <v>18</v>
      </c>
      <c r="S153" s="6" t="s">
        <v>22</v>
      </c>
      <c r="T153" s="6" t="s">
        <v>4030</v>
      </c>
      <c r="U153" s="7">
        <v>4</v>
      </c>
      <c r="V153" s="17" t="b">
        <v>0</v>
      </c>
      <c r="W153" s="17" t="b">
        <v>0</v>
      </c>
      <c r="X153" s="17" t="b">
        <v>0</v>
      </c>
      <c r="Y153" s="17" t="b">
        <v>0</v>
      </c>
      <c r="Z153" t="s">
        <v>22</v>
      </c>
      <c r="AA153" t="s">
        <v>22</v>
      </c>
      <c r="AB153" t="s">
        <v>22</v>
      </c>
      <c r="AC153" t="s">
        <v>22</v>
      </c>
      <c r="AD153" t="s">
        <v>22</v>
      </c>
      <c r="AE153" t="s">
        <v>22</v>
      </c>
      <c r="AF153" t="s">
        <v>22</v>
      </c>
      <c r="AG153" t="s">
        <v>22</v>
      </c>
      <c r="AH153" t="s">
        <v>22</v>
      </c>
      <c r="AI153" t="s">
        <v>22</v>
      </c>
      <c r="AJ153" s="17" t="b">
        <v>0</v>
      </c>
      <c r="AK153" t="s">
        <v>22</v>
      </c>
      <c r="AL153" t="s">
        <v>22</v>
      </c>
      <c r="AM153" s="17" t="b">
        <v>0</v>
      </c>
      <c r="AN153" s="6"/>
      <c r="AO153" s="6"/>
      <c r="AP153" s="17" t="b">
        <v>0</v>
      </c>
      <c r="AQ153" s="6" t="b">
        <v>0</v>
      </c>
    </row>
    <row r="154" spans="1:43" x14ac:dyDescent="0.25">
      <c r="A154" t="str">
        <f>_xlfn.CONCAT(Table8[[#This Row],[Order]],"-",Table8[[#This Row],[Line]])</f>
        <v>71803-17</v>
      </c>
      <c r="B154" s="7">
        <v>71803</v>
      </c>
      <c r="C154" s="7">
        <v>17</v>
      </c>
      <c r="D154" s="7">
        <v>1</v>
      </c>
      <c r="E154" s="6" t="s">
        <v>18</v>
      </c>
      <c r="F154" s="6" t="s">
        <v>170</v>
      </c>
      <c r="G154" s="6" t="s">
        <v>4031</v>
      </c>
      <c r="H154" s="6" t="s">
        <v>22</v>
      </c>
      <c r="I154" s="6" t="s">
        <v>27</v>
      </c>
      <c r="J154" s="6"/>
      <c r="K154" s="6"/>
      <c r="L154" s="8">
        <v>43523</v>
      </c>
      <c r="M154" s="8">
        <v>43528</v>
      </c>
      <c r="N154" s="7">
        <v>1</v>
      </c>
      <c r="O154" s="7">
        <v>2</v>
      </c>
      <c r="P154" s="6" t="s">
        <v>608</v>
      </c>
      <c r="Q154" s="6" t="s">
        <v>22</v>
      </c>
      <c r="R154" s="6" t="s">
        <v>18</v>
      </c>
      <c r="S154" s="6" t="s">
        <v>22</v>
      </c>
      <c r="T154" s="6" t="s">
        <v>4032</v>
      </c>
      <c r="U154" s="7">
        <v>4</v>
      </c>
      <c r="V154" s="17" t="b">
        <v>0</v>
      </c>
      <c r="W154" s="17" t="b">
        <v>0</v>
      </c>
      <c r="X154" s="17" t="b">
        <v>0</v>
      </c>
      <c r="Y154" s="17" t="b">
        <v>0</v>
      </c>
      <c r="Z154" t="s">
        <v>22</v>
      </c>
      <c r="AA154" t="s">
        <v>22</v>
      </c>
      <c r="AB154" t="s">
        <v>22</v>
      </c>
      <c r="AC154" t="s">
        <v>22</v>
      </c>
      <c r="AD154" t="s">
        <v>22</v>
      </c>
      <c r="AE154" t="s">
        <v>22</v>
      </c>
      <c r="AF154" t="s">
        <v>22</v>
      </c>
      <c r="AG154" t="s">
        <v>22</v>
      </c>
      <c r="AH154" t="s">
        <v>22</v>
      </c>
      <c r="AI154" t="s">
        <v>22</v>
      </c>
      <c r="AJ154" s="17" t="b">
        <v>0</v>
      </c>
      <c r="AK154" t="s">
        <v>22</v>
      </c>
      <c r="AL154" t="s">
        <v>22</v>
      </c>
      <c r="AM154" s="17" t="b">
        <v>0</v>
      </c>
      <c r="AN154" s="6"/>
      <c r="AO154" s="6"/>
      <c r="AP154" s="17" t="b">
        <v>0</v>
      </c>
      <c r="AQ154" s="6" t="b">
        <v>0</v>
      </c>
    </row>
    <row r="155" spans="1:43" x14ac:dyDescent="0.25">
      <c r="A155" t="str">
        <f>_xlfn.CONCAT(Table8[[#This Row],[Order]],"-",Table8[[#This Row],[Line]])</f>
        <v>71803-18</v>
      </c>
      <c r="B155" s="7">
        <v>71803</v>
      </c>
      <c r="C155" s="7">
        <v>18</v>
      </c>
      <c r="D155" s="7">
        <v>1</v>
      </c>
      <c r="E155" s="6" t="s">
        <v>18</v>
      </c>
      <c r="F155" s="6" t="s">
        <v>2886</v>
      </c>
      <c r="G155" s="6" t="s">
        <v>4033</v>
      </c>
      <c r="H155" s="6" t="s">
        <v>22</v>
      </c>
      <c r="I155" s="6" t="s">
        <v>27</v>
      </c>
      <c r="J155" s="6"/>
      <c r="K155" s="6"/>
      <c r="L155" s="8">
        <v>43523</v>
      </c>
      <c r="M155" s="8">
        <v>43528</v>
      </c>
      <c r="N155" s="7">
        <v>2</v>
      </c>
      <c r="O155" s="7">
        <v>2</v>
      </c>
      <c r="P155" s="6" t="s">
        <v>608</v>
      </c>
      <c r="Q155" s="6" t="s">
        <v>22</v>
      </c>
      <c r="R155" s="6" t="s">
        <v>18</v>
      </c>
      <c r="S155" s="6" t="s">
        <v>22</v>
      </c>
      <c r="T155" s="6" t="s">
        <v>4034</v>
      </c>
      <c r="U155" s="7">
        <v>4</v>
      </c>
      <c r="V155" s="17" t="b">
        <v>0</v>
      </c>
      <c r="W155" s="17" t="b">
        <v>0</v>
      </c>
      <c r="X155" s="17" t="b">
        <v>0</v>
      </c>
      <c r="Y155" s="17" t="b">
        <v>0</v>
      </c>
      <c r="Z155" t="s">
        <v>22</v>
      </c>
      <c r="AA155" t="s">
        <v>22</v>
      </c>
      <c r="AB155" t="s">
        <v>22</v>
      </c>
      <c r="AC155" t="s">
        <v>22</v>
      </c>
      <c r="AD155" t="s">
        <v>22</v>
      </c>
      <c r="AE155" t="s">
        <v>22</v>
      </c>
      <c r="AF155" t="s">
        <v>22</v>
      </c>
      <c r="AG155" t="s">
        <v>22</v>
      </c>
      <c r="AH155" t="s">
        <v>22</v>
      </c>
      <c r="AI155" t="s">
        <v>22</v>
      </c>
      <c r="AJ155" s="17" t="b">
        <v>0</v>
      </c>
      <c r="AK155" t="s">
        <v>22</v>
      </c>
      <c r="AL155" t="s">
        <v>22</v>
      </c>
      <c r="AM155" s="17" t="b">
        <v>0</v>
      </c>
      <c r="AN155" s="6"/>
      <c r="AO155" s="6"/>
      <c r="AP155" s="17" t="b">
        <v>0</v>
      </c>
      <c r="AQ155" s="6" t="b">
        <v>0</v>
      </c>
    </row>
    <row r="156" spans="1:43" x14ac:dyDescent="0.25">
      <c r="A156" t="str">
        <f>_xlfn.CONCAT(Table8[[#This Row],[Order]],"-",Table8[[#This Row],[Line]])</f>
        <v>72049-3</v>
      </c>
      <c r="B156" s="123">
        <v>72049</v>
      </c>
      <c r="C156" s="123">
        <v>3</v>
      </c>
      <c r="D156" s="123">
        <v>1</v>
      </c>
      <c r="E156" s="124" t="s">
        <v>18</v>
      </c>
      <c r="F156" s="124" t="s">
        <v>178</v>
      </c>
      <c r="G156" s="124" t="s">
        <v>120</v>
      </c>
      <c r="H156" s="124" t="s">
        <v>208</v>
      </c>
      <c r="I156" s="124" t="s">
        <v>20</v>
      </c>
      <c r="J156" s="124"/>
      <c r="K156" s="124"/>
      <c r="L156" s="125">
        <v>43489</v>
      </c>
      <c r="M156" s="125">
        <v>43494</v>
      </c>
      <c r="N156" s="123">
        <v>2</v>
      </c>
      <c r="O156" s="123">
        <v>8</v>
      </c>
      <c r="P156" s="6" t="s">
        <v>613</v>
      </c>
      <c r="Q156" s="124" t="s">
        <v>22</v>
      </c>
      <c r="R156" s="6" t="s">
        <v>18</v>
      </c>
      <c r="S156" s="124" t="s">
        <v>22</v>
      </c>
      <c r="T156" s="124" t="s">
        <v>119</v>
      </c>
      <c r="U156" s="123">
        <v>1</v>
      </c>
      <c r="V156" s="17" t="b">
        <v>1</v>
      </c>
      <c r="W156" s="17" t="b">
        <v>0</v>
      </c>
      <c r="X156" s="17" t="b">
        <v>0</v>
      </c>
      <c r="Y156" s="17" t="b">
        <v>1</v>
      </c>
      <c r="Z156" t="s">
        <v>22</v>
      </c>
      <c r="AA156" t="s">
        <v>22</v>
      </c>
      <c r="AB156" t="s">
        <v>22</v>
      </c>
      <c r="AC156" t="s">
        <v>22</v>
      </c>
      <c r="AD156" t="s">
        <v>22</v>
      </c>
      <c r="AE156" t="s">
        <v>22</v>
      </c>
      <c r="AF156" t="s">
        <v>22</v>
      </c>
      <c r="AG156" t="s">
        <v>22</v>
      </c>
      <c r="AH156" t="s">
        <v>22</v>
      </c>
      <c r="AI156" t="s">
        <v>22</v>
      </c>
      <c r="AJ156" s="17" t="b">
        <v>1</v>
      </c>
      <c r="AK156" t="s">
        <v>22</v>
      </c>
      <c r="AL156" t="s">
        <v>143</v>
      </c>
      <c r="AM156" s="17" t="b">
        <v>0</v>
      </c>
      <c r="AN156" s="6"/>
      <c r="AO156" s="6"/>
      <c r="AP156" s="17" t="b">
        <v>0</v>
      </c>
      <c r="AQ156" s="6" t="b">
        <v>0</v>
      </c>
    </row>
    <row r="157" spans="1:43" x14ac:dyDescent="0.25">
      <c r="A157" t="str">
        <f>_xlfn.CONCAT(Table8[[#This Row],[Order]],"-",Table8[[#This Row],[Line]])</f>
        <v>72049-4</v>
      </c>
      <c r="B157" s="35">
        <v>72049</v>
      </c>
      <c r="C157" s="35">
        <v>4</v>
      </c>
      <c r="D157" s="35">
        <v>1</v>
      </c>
      <c r="E157" s="34" t="s">
        <v>18</v>
      </c>
      <c r="F157" s="34" t="s">
        <v>179</v>
      </c>
      <c r="G157" s="34" t="s">
        <v>122</v>
      </c>
      <c r="H157" s="34" t="s">
        <v>208</v>
      </c>
      <c r="I157" s="34" t="s">
        <v>37</v>
      </c>
      <c r="J157" s="36">
        <v>43493</v>
      </c>
      <c r="K157" s="34" t="s">
        <v>4035</v>
      </c>
      <c r="L157" s="125">
        <v>43447</v>
      </c>
      <c r="M157" s="36">
        <v>43494</v>
      </c>
      <c r="N157" s="35">
        <v>2</v>
      </c>
      <c r="O157" s="35">
        <v>4</v>
      </c>
      <c r="P157" s="6" t="s">
        <v>613</v>
      </c>
      <c r="Q157" s="34" t="s">
        <v>22</v>
      </c>
      <c r="R157" s="6" t="s">
        <v>18</v>
      </c>
      <c r="S157" s="34" t="s">
        <v>22</v>
      </c>
      <c r="T157" s="34" t="s">
        <v>121</v>
      </c>
      <c r="U157" s="35">
        <v>1</v>
      </c>
      <c r="V157" s="17" t="b">
        <v>1</v>
      </c>
      <c r="W157" s="17" t="b">
        <v>1</v>
      </c>
      <c r="X157" s="17" t="b">
        <v>1</v>
      </c>
      <c r="Y157" s="17" t="b">
        <v>1</v>
      </c>
      <c r="Z157" t="s">
        <v>22</v>
      </c>
      <c r="AA157" t="s">
        <v>22</v>
      </c>
      <c r="AB157" t="s">
        <v>22</v>
      </c>
      <c r="AC157" t="s">
        <v>22</v>
      </c>
      <c r="AD157" t="s">
        <v>22</v>
      </c>
      <c r="AE157" t="s">
        <v>22</v>
      </c>
      <c r="AF157" t="s">
        <v>22</v>
      </c>
      <c r="AG157" t="s">
        <v>22</v>
      </c>
      <c r="AH157" t="s">
        <v>22</v>
      </c>
      <c r="AI157" t="s">
        <v>161</v>
      </c>
      <c r="AJ157" s="17" t="b">
        <v>1</v>
      </c>
      <c r="AK157" t="s">
        <v>22</v>
      </c>
      <c r="AL157" t="s">
        <v>143</v>
      </c>
      <c r="AM157" s="17" t="b">
        <v>1</v>
      </c>
      <c r="AN157" s="126">
        <v>43500.525839849499</v>
      </c>
      <c r="AO157" s="6"/>
      <c r="AP157" s="17" t="b">
        <v>1</v>
      </c>
      <c r="AQ157" s="6" t="b">
        <v>1</v>
      </c>
    </row>
    <row r="158" spans="1:43" x14ac:dyDescent="0.25">
      <c r="A158" t="str">
        <f>_xlfn.CONCAT(Table8[[#This Row],[Order]],"-",Table8[[#This Row],[Line]])</f>
        <v>72049-15</v>
      </c>
      <c r="B158" s="123">
        <v>72049</v>
      </c>
      <c r="C158" s="123">
        <v>15</v>
      </c>
      <c r="D158" s="123">
        <v>1</v>
      </c>
      <c r="E158" s="124" t="s">
        <v>18</v>
      </c>
      <c r="F158" s="124" t="s">
        <v>178</v>
      </c>
      <c r="G158" s="124" t="s">
        <v>123</v>
      </c>
      <c r="H158" s="124" t="s">
        <v>208</v>
      </c>
      <c r="I158" s="124" t="s">
        <v>20</v>
      </c>
      <c r="J158" s="124"/>
      <c r="K158" s="124"/>
      <c r="L158" s="125">
        <v>43489</v>
      </c>
      <c r="M158" s="125">
        <v>43494</v>
      </c>
      <c r="N158" s="123">
        <v>2</v>
      </c>
      <c r="O158" s="123">
        <v>8</v>
      </c>
      <c r="P158" s="6" t="s">
        <v>613</v>
      </c>
      <c r="Q158" s="124" t="s">
        <v>22</v>
      </c>
      <c r="R158" s="6" t="s">
        <v>18</v>
      </c>
      <c r="S158" s="124" t="s">
        <v>22</v>
      </c>
      <c r="T158" s="124" t="s">
        <v>119</v>
      </c>
      <c r="U158" s="123">
        <v>1</v>
      </c>
      <c r="V158" s="17" t="b">
        <v>1</v>
      </c>
      <c r="W158" s="17" t="b">
        <v>0</v>
      </c>
      <c r="X158" s="17" t="b">
        <v>0</v>
      </c>
      <c r="Y158" s="17" t="b">
        <v>1</v>
      </c>
      <c r="Z158" t="s">
        <v>22</v>
      </c>
      <c r="AA158" t="s">
        <v>22</v>
      </c>
      <c r="AB158" t="s">
        <v>22</v>
      </c>
      <c r="AC158" t="s">
        <v>22</v>
      </c>
      <c r="AD158" t="s">
        <v>22</v>
      </c>
      <c r="AE158" t="s">
        <v>22</v>
      </c>
      <c r="AF158" t="s">
        <v>22</v>
      </c>
      <c r="AG158" t="s">
        <v>22</v>
      </c>
      <c r="AH158" t="s">
        <v>22</v>
      </c>
      <c r="AI158" t="s">
        <v>22</v>
      </c>
      <c r="AJ158" s="17" t="b">
        <v>1</v>
      </c>
      <c r="AK158" t="s">
        <v>22</v>
      </c>
      <c r="AL158" t="s">
        <v>143</v>
      </c>
      <c r="AM158" s="17" t="b">
        <v>0</v>
      </c>
      <c r="AN158" s="6"/>
      <c r="AO158" s="6"/>
      <c r="AP158" s="17" t="b">
        <v>0</v>
      </c>
      <c r="AQ158" s="6" t="b">
        <v>0</v>
      </c>
    </row>
    <row r="159" spans="1:43" x14ac:dyDescent="0.25">
      <c r="A159" t="str">
        <f>_xlfn.CONCAT(Table8[[#This Row],[Order]],"-",Table8[[#This Row],[Line]])</f>
        <v>72049-16</v>
      </c>
      <c r="B159" s="35">
        <v>72049</v>
      </c>
      <c r="C159" s="35">
        <v>16</v>
      </c>
      <c r="D159" s="35">
        <v>1</v>
      </c>
      <c r="E159" s="34" t="s">
        <v>18</v>
      </c>
      <c r="F159" s="34" t="s">
        <v>179</v>
      </c>
      <c r="G159" s="34" t="s">
        <v>124</v>
      </c>
      <c r="H159" s="34" t="s">
        <v>22</v>
      </c>
      <c r="I159" s="34" t="s">
        <v>37</v>
      </c>
      <c r="J159" s="36">
        <v>43499</v>
      </c>
      <c r="K159" s="34" t="s">
        <v>4036</v>
      </c>
      <c r="L159" s="125">
        <v>43447</v>
      </c>
      <c r="M159" s="36">
        <v>43494</v>
      </c>
      <c r="N159" s="35">
        <v>2</v>
      </c>
      <c r="O159" s="35">
        <v>4</v>
      </c>
      <c r="P159" s="6" t="s">
        <v>613</v>
      </c>
      <c r="Q159" s="34" t="s">
        <v>22</v>
      </c>
      <c r="R159" s="6" t="s">
        <v>18</v>
      </c>
      <c r="S159" s="34" t="s">
        <v>22</v>
      </c>
      <c r="T159" s="34" t="s">
        <v>121</v>
      </c>
      <c r="U159" s="35">
        <v>1</v>
      </c>
      <c r="V159" s="17" t="b">
        <v>1</v>
      </c>
      <c r="W159" s="17" t="b">
        <v>1</v>
      </c>
      <c r="X159" s="17" t="b">
        <v>1</v>
      </c>
      <c r="Y159" s="17" t="b">
        <v>1</v>
      </c>
      <c r="Z159" t="s">
        <v>22</v>
      </c>
      <c r="AA159" t="s">
        <v>22</v>
      </c>
      <c r="AB159" t="s">
        <v>22</v>
      </c>
      <c r="AC159" t="s">
        <v>22</v>
      </c>
      <c r="AD159" t="s">
        <v>22</v>
      </c>
      <c r="AE159" t="s">
        <v>22</v>
      </c>
      <c r="AF159" t="s">
        <v>22</v>
      </c>
      <c r="AG159" t="s">
        <v>22</v>
      </c>
      <c r="AH159" t="s">
        <v>22</v>
      </c>
      <c r="AI159" t="s">
        <v>161</v>
      </c>
      <c r="AJ159" s="17" t="b">
        <v>1</v>
      </c>
      <c r="AK159" t="s">
        <v>22</v>
      </c>
      <c r="AL159" t="s">
        <v>143</v>
      </c>
      <c r="AM159" s="17" t="b">
        <v>1</v>
      </c>
      <c r="AN159" s="126">
        <v>43500.525846678203</v>
      </c>
      <c r="AO159" s="6"/>
      <c r="AP159" s="17" t="b">
        <v>1</v>
      </c>
      <c r="AQ159" s="6" t="b">
        <v>0</v>
      </c>
    </row>
    <row r="160" spans="1:43" x14ac:dyDescent="0.25">
      <c r="A160" t="str">
        <f>_xlfn.CONCAT(Table8[[#This Row],[Order]],"-",Table8[[#This Row],[Line]])</f>
        <v>72070-1</v>
      </c>
      <c r="B160" s="29">
        <v>72070</v>
      </c>
      <c r="C160" s="29">
        <v>1</v>
      </c>
      <c r="D160" s="29">
        <v>1</v>
      </c>
      <c r="E160" s="28" t="s">
        <v>18</v>
      </c>
      <c r="F160" s="28" t="s">
        <v>2888</v>
      </c>
      <c r="G160" s="28" t="s">
        <v>4037</v>
      </c>
      <c r="H160" s="28" t="s">
        <v>22</v>
      </c>
      <c r="I160" s="28" t="s">
        <v>20</v>
      </c>
      <c r="J160" s="28"/>
      <c r="K160" s="28"/>
      <c r="L160" s="8">
        <v>43509</v>
      </c>
      <c r="M160" s="30">
        <v>43514</v>
      </c>
      <c r="N160" s="29">
        <v>3</v>
      </c>
      <c r="O160" s="29">
        <v>3</v>
      </c>
      <c r="P160" s="6" t="s">
        <v>657</v>
      </c>
      <c r="Q160" s="28" t="s">
        <v>22</v>
      </c>
      <c r="R160" s="6" t="s">
        <v>19</v>
      </c>
      <c r="S160" s="28" t="s">
        <v>22</v>
      </c>
      <c r="T160" s="28" t="s">
        <v>4038</v>
      </c>
      <c r="U160" s="29">
        <v>1</v>
      </c>
      <c r="V160" s="17" t="b">
        <v>1</v>
      </c>
      <c r="W160" s="17" t="b">
        <v>0</v>
      </c>
      <c r="X160" s="17" t="b">
        <v>1</v>
      </c>
      <c r="Y160" s="17" t="b">
        <v>1</v>
      </c>
      <c r="Z160" t="s">
        <v>3805</v>
      </c>
      <c r="AA160" t="s">
        <v>22</v>
      </c>
      <c r="AB160" t="s">
        <v>22</v>
      </c>
      <c r="AC160" t="s">
        <v>22</v>
      </c>
      <c r="AD160" t="s">
        <v>22</v>
      </c>
      <c r="AE160" t="s">
        <v>22</v>
      </c>
      <c r="AF160" t="s">
        <v>22</v>
      </c>
      <c r="AG160" t="s">
        <v>3805</v>
      </c>
      <c r="AH160" t="s">
        <v>22</v>
      </c>
      <c r="AI160" t="s">
        <v>22</v>
      </c>
      <c r="AJ160" s="17" t="b">
        <v>1</v>
      </c>
      <c r="AK160" t="s">
        <v>22</v>
      </c>
      <c r="AL160" t="s">
        <v>22</v>
      </c>
      <c r="AM160" s="17" t="b">
        <v>0</v>
      </c>
      <c r="AN160" s="6"/>
      <c r="AO160" s="6"/>
      <c r="AP160" s="17" t="b">
        <v>0</v>
      </c>
      <c r="AQ160" s="6" t="b">
        <v>0</v>
      </c>
    </row>
    <row r="161" spans="1:43" x14ac:dyDescent="0.25">
      <c r="A161" t="str">
        <f>_xlfn.CONCAT(Table8[[#This Row],[Order]],"-",Table8[[#This Row],[Line]])</f>
        <v>72070-2</v>
      </c>
      <c r="B161" s="29">
        <v>72070</v>
      </c>
      <c r="C161" s="29">
        <v>2</v>
      </c>
      <c r="D161" s="29">
        <v>1</v>
      </c>
      <c r="E161" s="28" t="s">
        <v>18</v>
      </c>
      <c r="F161" s="28" t="s">
        <v>2888</v>
      </c>
      <c r="G161" s="28" t="s">
        <v>4039</v>
      </c>
      <c r="H161" s="28" t="s">
        <v>22</v>
      </c>
      <c r="I161" s="28" t="s">
        <v>20</v>
      </c>
      <c r="J161" s="28"/>
      <c r="K161" s="28"/>
      <c r="L161" s="8">
        <v>43509</v>
      </c>
      <c r="M161" s="30">
        <v>43514</v>
      </c>
      <c r="N161" s="29">
        <v>1</v>
      </c>
      <c r="O161" s="29">
        <v>1</v>
      </c>
      <c r="P161" s="6" t="s">
        <v>657</v>
      </c>
      <c r="Q161" s="28" t="s">
        <v>22</v>
      </c>
      <c r="R161" s="6" t="s">
        <v>19</v>
      </c>
      <c r="S161" s="28" t="s">
        <v>22</v>
      </c>
      <c r="T161" s="28" t="s">
        <v>4040</v>
      </c>
      <c r="U161" s="29">
        <v>1</v>
      </c>
      <c r="V161" s="17" t="b">
        <v>1</v>
      </c>
      <c r="W161" s="17" t="b">
        <v>0</v>
      </c>
      <c r="X161" s="17" t="b">
        <v>0</v>
      </c>
      <c r="Y161" s="17" t="b">
        <v>1</v>
      </c>
      <c r="Z161" t="s">
        <v>22</v>
      </c>
      <c r="AA161" t="s">
        <v>22</v>
      </c>
      <c r="AB161" t="s">
        <v>22</v>
      </c>
      <c r="AC161" t="s">
        <v>22</v>
      </c>
      <c r="AD161" t="s">
        <v>22</v>
      </c>
      <c r="AE161" t="s">
        <v>22</v>
      </c>
      <c r="AF161" t="s">
        <v>22</v>
      </c>
      <c r="AG161" t="s">
        <v>22</v>
      </c>
      <c r="AH161" t="s">
        <v>22</v>
      </c>
      <c r="AI161" t="s">
        <v>22</v>
      </c>
      <c r="AJ161" s="17" t="b">
        <v>0</v>
      </c>
      <c r="AK161" t="s">
        <v>22</v>
      </c>
      <c r="AL161" t="s">
        <v>22</v>
      </c>
      <c r="AM161" s="17" t="b">
        <v>0</v>
      </c>
      <c r="AN161" s="6"/>
      <c r="AO161" s="6"/>
      <c r="AP161" s="17" t="b">
        <v>0</v>
      </c>
      <c r="AQ161" s="6" t="b">
        <v>0</v>
      </c>
    </row>
    <row r="162" spans="1:43" x14ac:dyDescent="0.25">
      <c r="A162" t="str">
        <f>_xlfn.CONCAT(Table8[[#This Row],[Order]],"-",Table8[[#This Row],[Line]])</f>
        <v>72070-3</v>
      </c>
      <c r="B162" s="29">
        <v>72070</v>
      </c>
      <c r="C162" s="29">
        <v>3</v>
      </c>
      <c r="D162" s="29">
        <v>1</v>
      </c>
      <c r="E162" s="28" t="s">
        <v>18</v>
      </c>
      <c r="F162" s="28" t="s">
        <v>2888</v>
      </c>
      <c r="G162" s="28" t="s">
        <v>4041</v>
      </c>
      <c r="H162" s="28" t="s">
        <v>22</v>
      </c>
      <c r="I162" s="28" t="s">
        <v>20</v>
      </c>
      <c r="J162" s="28"/>
      <c r="K162" s="28"/>
      <c r="L162" s="8">
        <v>43509</v>
      </c>
      <c r="M162" s="30">
        <v>43514</v>
      </c>
      <c r="N162" s="29">
        <v>33</v>
      </c>
      <c r="O162" s="29">
        <v>33</v>
      </c>
      <c r="P162" s="6" t="s">
        <v>657</v>
      </c>
      <c r="Q162" s="28" t="s">
        <v>22</v>
      </c>
      <c r="R162" s="6" t="s">
        <v>19</v>
      </c>
      <c r="S162" s="28" t="s">
        <v>22</v>
      </c>
      <c r="T162" s="28" t="s">
        <v>4042</v>
      </c>
      <c r="U162" s="29">
        <v>1</v>
      </c>
      <c r="V162" s="17" t="b">
        <v>1</v>
      </c>
      <c r="W162" s="17" t="b">
        <v>0</v>
      </c>
      <c r="X162" s="17" t="b">
        <v>1</v>
      </c>
      <c r="Y162" s="17" t="b">
        <v>1</v>
      </c>
      <c r="Z162" t="s">
        <v>3805</v>
      </c>
      <c r="AA162" t="s">
        <v>22</v>
      </c>
      <c r="AB162" t="s">
        <v>22</v>
      </c>
      <c r="AC162" t="s">
        <v>22</v>
      </c>
      <c r="AD162" t="s">
        <v>22</v>
      </c>
      <c r="AE162" t="s">
        <v>22</v>
      </c>
      <c r="AF162" t="s">
        <v>22</v>
      </c>
      <c r="AG162" t="s">
        <v>3805</v>
      </c>
      <c r="AH162" t="s">
        <v>22</v>
      </c>
      <c r="AI162" t="s">
        <v>22</v>
      </c>
      <c r="AJ162" s="17" t="b">
        <v>1</v>
      </c>
      <c r="AK162" t="s">
        <v>22</v>
      </c>
      <c r="AL162" t="s">
        <v>22</v>
      </c>
      <c r="AM162" s="17" t="b">
        <v>0</v>
      </c>
      <c r="AN162" s="6"/>
      <c r="AO162" s="6"/>
      <c r="AP162" s="17" t="b">
        <v>0</v>
      </c>
      <c r="AQ162" s="6" t="b">
        <v>0</v>
      </c>
    </row>
    <row r="163" spans="1:43" x14ac:dyDescent="0.25">
      <c r="A163" t="str">
        <f>_xlfn.CONCAT(Table8[[#This Row],[Order]],"-",Table8[[#This Row],[Line]])</f>
        <v>72070-6</v>
      </c>
      <c r="B163" s="29">
        <v>72070</v>
      </c>
      <c r="C163" s="29">
        <v>6</v>
      </c>
      <c r="D163" s="29">
        <v>1</v>
      </c>
      <c r="E163" s="28" t="s">
        <v>18</v>
      </c>
      <c r="F163" s="28" t="s">
        <v>2888</v>
      </c>
      <c r="G163" s="28" t="s">
        <v>4043</v>
      </c>
      <c r="H163" s="28" t="s">
        <v>22</v>
      </c>
      <c r="I163" s="28" t="s">
        <v>20</v>
      </c>
      <c r="J163" s="28"/>
      <c r="K163" s="28"/>
      <c r="L163" s="8">
        <v>43509</v>
      </c>
      <c r="M163" s="30">
        <v>43514</v>
      </c>
      <c r="N163" s="29">
        <v>1</v>
      </c>
      <c r="O163" s="29">
        <v>1</v>
      </c>
      <c r="P163" s="6" t="s">
        <v>657</v>
      </c>
      <c r="Q163" s="28" t="s">
        <v>22</v>
      </c>
      <c r="R163" s="6" t="s">
        <v>19</v>
      </c>
      <c r="S163" s="28" t="s">
        <v>22</v>
      </c>
      <c r="T163" s="28" t="s">
        <v>4044</v>
      </c>
      <c r="U163" s="29">
        <v>1</v>
      </c>
      <c r="V163" s="17" t="b">
        <v>1</v>
      </c>
      <c r="W163" s="17" t="b">
        <v>0</v>
      </c>
      <c r="X163" s="17" t="b">
        <v>0</v>
      </c>
      <c r="Y163" s="17" t="b">
        <v>1</v>
      </c>
      <c r="Z163" t="s">
        <v>22</v>
      </c>
      <c r="AA163" t="s">
        <v>22</v>
      </c>
      <c r="AB163" t="s">
        <v>22</v>
      </c>
      <c r="AC163" t="s">
        <v>22</v>
      </c>
      <c r="AD163" t="s">
        <v>22</v>
      </c>
      <c r="AE163" t="s">
        <v>22</v>
      </c>
      <c r="AF163" t="s">
        <v>22</v>
      </c>
      <c r="AG163" t="s">
        <v>22</v>
      </c>
      <c r="AH163" t="s">
        <v>22</v>
      </c>
      <c r="AI163" t="s">
        <v>22</v>
      </c>
      <c r="AJ163" s="17" t="b">
        <v>0</v>
      </c>
      <c r="AK163" t="s">
        <v>22</v>
      </c>
      <c r="AL163" t="s">
        <v>22</v>
      </c>
      <c r="AM163" s="17" t="b">
        <v>0</v>
      </c>
      <c r="AN163" s="6"/>
      <c r="AO163" s="6"/>
      <c r="AP163" s="17" t="b">
        <v>0</v>
      </c>
      <c r="AQ163" s="6" t="b">
        <v>0</v>
      </c>
    </row>
    <row r="164" spans="1:43" x14ac:dyDescent="0.25">
      <c r="A164" t="str">
        <f>_xlfn.CONCAT(Table8[[#This Row],[Order]],"-",Table8[[#This Row],[Line]])</f>
        <v>72089-1</v>
      </c>
      <c r="B164" s="7">
        <v>72089</v>
      </c>
      <c r="C164" s="7">
        <v>1</v>
      </c>
      <c r="D164" s="7">
        <v>1</v>
      </c>
      <c r="E164" s="6" t="s">
        <v>18</v>
      </c>
      <c r="F164" s="6" t="s">
        <v>235</v>
      </c>
      <c r="G164" s="6" t="s">
        <v>4045</v>
      </c>
      <c r="H164" s="6" t="s">
        <v>22</v>
      </c>
      <c r="I164" s="6" t="s">
        <v>27</v>
      </c>
      <c r="J164" s="6"/>
      <c r="K164" s="6"/>
      <c r="L164" s="8">
        <v>43553</v>
      </c>
      <c r="M164" s="8">
        <v>43558</v>
      </c>
      <c r="N164" s="7">
        <v>128</v>
      </c>
      <c r="O164" s="7">
        <v>128</v>
      </c>
      <c r="P164" s="6" t="s">
        <v>590</v>
      </c>
      <c r="Q164" s="6" t="s">
        <v>22</v>
      </c>
      <c r="R164" s="6" t="s">
        <v>18</v>
      </c>
      <c r="S164" s="6" t="s">
        <v>22</v>
      </c>
      <c r="T164" s="6" t="s">
        <v>4046</v>
      </c>
      <c r="U164" s="7">
        <v>15</v>
      </c>
      <c r="V164" s="17" t="b">
        <v>0</v>
      </c>
      <c r="W164" s="17" t="b">
        <v>0</v>
      </c>
      <c r="X164" s="17" t="b">
        <v>0</v>
      </c>
      <c r="Y164" s="17" t="b">
        <v>0</v>
      </c>
      <c r="Z164" t="s">
        <v>22</v>
      </c>
      <c r="AA164" t="s">
        <v>22</v>
      </c>
      <c r="AB164" t="s">
        <v>22</v>
      </c>
      <c r="AC164" t="s">
        <v>22</v>
      </c>
      <c r="AD164" t="s">
        <v>22</v>
      </c>
      <c r="AE164" t="s">
        <v>22</v>
      </c>
      <c r="AF164" t="s">
        <v>22</v>
      </c>
      <c r="AG164" t="s">
        <v>22</v>
      </c>
      <c r="AH164" t="s">
        <v>22</v>
      </c>
      <c r="AI164" t="s">
        <v>22</v>
      </c>
      <c r="AJ164" s="17" t="b">
        <v>0</v>
      </c>
      <c r="AK164" t="s">
        <v>22</v>
      </c>
      <c r="AL164" t="s">
        <v>22</v>
      </c>
      <c r="AM164" s="17" t="b">
        <v>0</v>
      </c>
      <c r="AN164" s="6"/>
      <c r="AO164" s="6"/>
      <c r="AP164" s="17" t="b">
        <v>0</v>
      </c>
      <c r="AQ164" s="6" t="b">
        <v>0</v>
      </c>
    </row>
    <row r="165" spans="1:43" x14ac:dyDescent="0.25">
      <c r="A165" t="str">
        <f>_xlfn.CONCAT(Table8[[#This Row],[Order]],"-",Table8[[#This Row],[Line]])</f>
        <v>72089-2</v>
      </c>
      <c r="B165" s="29">
        <v>72089</v>
      </c>
      <c r="C165" s="29">
        <v>2</v>
      </c>
      <c r="D165" s="29">
        <v>1</v>
      </c>
      <c r="E165" s="28" t="s">
        <v>18</v>
      </c>
      <c r="F165" s="28" t="s">
        <v>428</v>
      </c>
      <c r="G165" s="28" t="s">
        <v>4047</v>
      </c>
      <c r="H165" s="28" t="s">
        <v>22</v>
      </c>
      <c r="I165" s="28" t="s">
        <v>20</v>
      </c>
      <c r="J165" s="28"/>
      <c r="K165" s="28"/>
      <c r="L165" s="8">
        <v>43556</v>
      </c>
      <c r="M165" s="30">
        <v>43558</v>
      </c>
      <c r="N165" s="29">
        <v>79</v>
      </c>
      <c r="O165" s="29">
        <v>79</v>
      </c>
      <c r="P165" s="6" t="s">
        <v>590</v>
      </c>
      <c r="Q165" s="28" t="s">
        <v>22</v>
      </c>
      <c r="R165" s="6" t="s">
        <v>18</v>
      </c>
      <c r="S165" s="28" t="s">
        <v>22</v>
      </c>
      <c r="T165" s="28" t="s">
        <v>4048</v>
      </c>
      <c r="U165" s="29">
        <v>10</v>
      </c>
      <c r="V165" s="17" t="b">
        <v>1</v>
      </c>
      <c r="W165" s="17" t="b">
        <v>0</v>
      </c>
      <c r="X165" s="17" t="b">
        <v>0</v>
      </c>
      <c r="Y165" s="17" t="b">
        <v>0</v>
      </c>
      <c r="Z165" t="s">
        <v>22</v>
      </c>
      <c r="AA165" t="s">
        <v>22</v>
      </c>
      <c r="AB165" t="s">
        <v>22</v>
      </c>
      <c r="AC165" t="s">
        <v>22</v>
      </c>
      <c r="AD165" t="s">
        <v>22</v>
      </c>
      <c r="AE165" t="s">
        <v>22</v>
      </c>
      <c r="AF165" t="s">
        <v>22</v>
      </c>
      <c r="AG165" t="s">
        <v>22</v>
      </c>
      <c r="AH165" t="s">
        <v>22</v>
      </c>
      <c r="AI165" t="s">
        <v>22</v>
      </c>
      <c r="AJ165" s="17" t="b">
        <v>0</v>
      </c>
      <c r="AK165" t="s">
        <v>22</v>
      </c>
      <c r="AL165" t="s">
        <v>22</v>
      </c>
      <c r="AM165" s="17" t="b">
        <v>0</v>
      </c>
      <c r="AN165" s="6"/>
      <c r="AO165" s="6"/>
      <c r="AP165" s="17" t="b">
        <v>0</v>
      </c>
      <c r="AQ165" s="6" t="b">
        <v>0</v>
      </c>
    </row>
    <row r="166" spans="1:43" x14ac:dyDescent="0.25">
      <c r="A166" t="str">
        <f>_xlfn.CONCAT(Table8[[#This Row],[Order]],"-",Table8[[#This Row],[Line]])</f>
        <v>72089-3</v>
      </c>
      <c r="B166" s="7">
        <v>72089</v>
      </c>
      <c r="C166" s="7">
        <v>3</v>
      </c>
      <c r="D166" s="7">
        <v>1</v>
      </c>
      <c r="E166" s="6" t="s">
        <v>18</v>
      </c>
      <c r="F166" s="6" t="s">
        <v>262</v>
      </c>
      <c r="G166" s="6" t="s">
        <v>4049</v>
      </c>
      <c r="H166" s="6" t="s">
        <v>22</v>
      </c>
      <c r="I166" s="6" t="s">
        <v>27</v>
      </c>
      <c r="J166" s="6"/>
      <c r="K166" s="6"/>
      <c r="L166" s="8">
        <v>43553</v>
      </c>
      <c r="M166" s="8">
        <v>43558</v>
      </c>
      <c r="N166" s="7">
        <v>3</v>
      </c>
      <c r="O166" s="7">
        <v>6</v>
      </c>
      <c r="P166" s="6" t="s">
        <v>590</v>
      </c>
      <c r="Q166" s="6" t="s">
        <v>22</v>
      </c>
      <c r="R166" s="6" t="s">
        <v>18</v>
      </c>
      <c r="S166" s="6" t="s">
        <v>22</v>
      </c>
      <c r="T166" s="6" t="s">
        <v>4050</v>
      </c>
      <c r="U166" s="7">
        <v>15</v>
      </c>
      <c r="V166" s="17" t="b">
        <v>0</v>
      </c>
      <c r="W166" s="17" t="b">
        <v>0</v>
      </c>
      <c r="X166" s="17" t="b">
        <v>0</v>
      </c>
      <c r="Y166" s="17" t="b">
        <v>0</v>
      </c>
      <c r="Z166" t="s">
        <v>22</v>
      </c>
      <c r="AA166" t="s">
        <v>22</v>
      </c>
      <c r="AB166" t="s">
        <v>22</v>
      </c>
      <c r="AC166" t="s">
        <v>22</v>
      </c>
      <c r="AD166" t="s">
        <v>22</v>
      </c>
      <c r="AE166" t="s">
        <v>22</v>
      </c>
      <c r="AF166" t="s">
        <v>22</v>
      </c>
      <c r="AG166" t="s">
        <v>22</v>
      </c>
      <c r="AH166" t="s">
        <v>22</v>
      </c>
      <c r="AI166" t="s">
        <v>22</v>
      </c>
      <c r="AJ166" s="17" t="b">
        <v>0</v>
      </c>
      <c r="AK166" t="s">
        <v>22</v>
      </c>
      <c r="AL166" t="s">
        <v>22</v>
      </c>
      <c r="AM166" s="17" t="b">
        <v>0</v>
      </c>
      <c r="AN166" s="6"/>
      <c r="AO166" s="6"/>
      <c r="AP166" s="17" t="b">
        <v>0</v>
      </c>
      <c r="AQ166" s="6" t="b">
        <v>0</v>
      </c>
    </row>
    <row r="167" spans="1:43" x14ac:dyDescent="0.25">
      <c r="A167" t="str">
        <f>_xlfn.CONCAT(Table8[[#This Row],[Order]],"-",Table8[[#This Row],[Line]])</f>
        <v>72089-4</v>
      </c>
      <c r="B167" s="7">
        <v>72089</v>
      </c>
      <c r="C167" s="7">
        <v>4</v>
      </c>
      <c r="D167" s="7">
        <v>1</v>
      </c>
      <c r="E167" s="6" t="s">
        <v>18</v>
      </c>
      <c r="F167" s="6" t="s">
        <v>2889</v>
      </c>
      <c r="G167" s="6" t="s">
        <v>4051</v>
      </c>
      <c r="H167" s="6" t="s">
        <v>22</v>
      </c>
      <c r="I167" s="6" t="s">
        <v>27</v>
      </c>
      <c r="J167" s="6"/>
      <c r="K167" s="6"/>
      <c r="L167" s="8">
        <v>43553</v>
      </c>
      <c r="M167" s="8">
        <v>43558</v>
      </c>
      <c r="N167" s="7">
        <v>4</v>
      </c>
      <c r="O167" s="7">
        <v>8</v>
      </c>
      <c r="P167" s="6" t="s">
        <v>590</v>
      </c>
      <c r="Q167" s="6" t="s">
        <v>22</v>
      </c>
      <c r="R167" s="6" t="s">
        <v>18</v>
      </c>
      <c r="S167" s="6" t="s">
        <v>22</v>
      </c>
      <c r="T167" s="6" t="s">
        <v>4052</v>
      </c>
      <c r="U167" s="7">
        <v>15</v>
      </c>
      <c r="V167" s="17" t="b">
        <v>0</v>
      </c>
      <c r="W167" s="17" t="b">
        <v>0</v>
      </c>
      <c r="X167" s="17" t="b">
        <v>0</v>
      </c>
      <c r="Y167" s="17" t="b">
        <v>0</v>
      </c>
      <c r="Z167" t="s">
        <v>22</v>
      </c>
      <c r="AA167" t="s">
        <v>22</v>
      </c>
      <c r="AB167" t="s">
        <v>22</v>
      </c>
      <c r="AC167" t="s">
        <v>22</v>
      </c>
      <c r="AD167" t="s">
        <v>22</v>
      </c>
      <c r="AE167" t="s">
        <v>22</v>
      </c>
      <c r="AF167" t="s">
        <v>22</v>
      </c>
      <c r="AG167" t="s">
        <v>22</v>
      </c>
      <c r="AH167" t="s">
        <v>22</v>
      </c>
      <c r="AI167" t="s">
        <v>22</v>
      </c>
      <c r="AJ167" s="17" t="b">
        <v>0</v>
      </c>
      <c r="AK167" t="s">
        <v>22</v>
      </c>
      <c r="AL167" t="s">
        <v>22</v>
      </c>
      <c r="AM167" s="17" t="b">
        <v>0</v>
      </c>
      <c r="AN167" s="6"/>
      <c r="AO167" s="6"/>
      <c r="AP167" s="17" t="b">
        <v>0</v>
      </c>
      <c r="AQ167" s="6" t="b">
        <v>0</v>
      </c>
    </row>
    <row r="168" spans="1:43" x14ac:dyDescent="0.25">
      <c r="A168" t="str">
        <f>_xlfn.CONCAT(Table8[[#This Row],[Order]],"-",Table8[[#This Row],[Line]])</f>
        <v>72089-5</v>
      </c>
      <c r="B168" s="7">
        <v>72089</v>
      </c>
      <c r="C168" s="7">
        <v>5</v>
      </c>
      <c r="D168" s="7">
        <v>1</v>
      </c>
      <c r="E168" s="6" t="s">
        <v>18</v>
      </c>
      <c r="F168" s="6" t="s">
        <v>305</v>
      </c>
      <c r="G168" s="6" t="s">
        <v>4053</v>
      </c>
      <c r="H168" s="6" t="s">
        <v>22</v>
      </c>
      <c r="I168" s="6" t="s">
        <v>27</v>
      </c>
      <c r="J168" s="6"/>
      <c r="K168" s="6"/>
      <c r="L168" s="8">
        <v>43553</v>
      </c>
      <c r="M168" s="8">
        <v>43558</v>
      </c>
      <c r="N168" s="7">
        <v>2</v>
      </c>
      <c r="O168" s="7">
        <v>4</v>
      </c>
      <c r="P168" s="6" t="s">
        <v>590</v>
      </c>
      <c r="Q168" s="6" t="s">
        <v>22</v>
      </c>
      <c r="R168" s="6" t="s">
        <v>18</v>
      </c>
      <c r="S168" s="6" t="s">
        <v>22</v>
      </c>
      <c r="T168" s="6" t="s">
        <v>4054</v>
      </c>
      <c r="U168" s="7">
        <v>15</v>
      </c>
      <c r="V168" s="17" t="b">
        <v>0</v>
      </c>
      <c r="W168" s="17" t="b">
        <v>0</v>
      </c>
      <c r="X168" s="17" t="b">
        <v>0</v>
      </c>
      <c r="Y168" s="17" t="b">
        <v>0</v>
      </c>
      <c r="Z168" t="s">
        <v>22</v>
      </c>
      <c r="AA168" t="s">
        <v>22</v>
      </c>
      <c r="AB168" t="s">
        <v>22</v>
      </c>
      <c r="AC168" t="s">
        <v>22</v>
      </c>
      <c r="AD168" t="s">
        <v>22</v>
      </c>
      <c r="AE168" t="s">
        <v>22</v>
      </c>
      <c r="AF168" t="s">
        <v>22</v>
      </c>
      <c r="AG168" t="s">
        <v>22</v>
      </c>
      <c r="AH168" t="s">
        <v>22</v>
      </c>
      <c r="AI168" t="s">
        <v>22</v>
      </c>
      <c r="AJ168" s="17" t="b">
        <v>0</v>
      </c>
      <c r="AK168" t="s">
        <v>22</v>
      </c>
      <c r="AL168" t="s">
        <v>22</v>
      </c>
      <c r="AM168" s="17" t="b">
        <v>0</v>
      </c>
      <c r="AN168" s="6"/>
      <c r="AO168" s="6"/>
      <c r="AP168" s="17" t="b">
        <v>0</v>
      </c>
      <c r="AQ168" s="6" t="b">
        <v>0</v>
      </c>
    </row>
    <row r="169" spans="1:43" x14ac:dyDescent="0.25">
      <c r="A169" t="str">
        <f>_xlfn.CONCAT(Table8[[#This Row],[Order]],"-",Table8[[#This Row],[Line]])</f>
        <v>72089-6</v>
      </c>
      <c r="B169" s="7">
        <v>72089</v>
      </c>
      <c r="C169" s="7">
        <v>6</v>
      </c>
      <c r="D169" s="7">
        <v>1</v>
      </c>
      <c r="E169" s="6" t="s">
        <v>18</v>
      </c>
      <c r="F169" s="6" t="s">
        <v>2890</v>
      </c>
      <c r="G169" s="6" t="s">
        <v>4055</v>
      </c>
      <c r="H169" s="6" t="s">
        <v>22</v>
      </c>
      <c r="I169" s="6" t="s">
        <v>27</v>
      </c>
      <c r="J169" s="6"/>
      <c r="K169" s="6"/>
      <c r="L169" s="8">
        <v>43553</v>
      </c>
      <c r="M169" s="8">
        <v>43558</v>
      </c>
      <c r="N169" s="7">
        <v>1</v>
      </c>
      <c r="O169" s="7">
        <v>3</v>
      </c>
      <c r="P169" s="6" t="s">
        <v>590</v>
      </c>
      <c r="Q169" s="6" t="s">
        <v>22</v>
      </c>
      <c r="R169" s="6" t="s">
        <v>18</v>
      </c>
      <c r="S169" s="6" t="s">
        <v>22</v>
      </c>
      <c r="T169" s="6" t="s">
        <v>4056</v>
      </c>
      <c r="U169" s="7">
        <v>15</v>
      </c>
      <c r="V169" s="17" t="b">
        <v>0</v>
      </c>
      <c r="W169" s="17" t="b">
        <v>0</v>
      </c>
      <c r="X169" s="17" t="b">
        <v>0</v>
      </c>
      <c r="Y169" s="17" t="b">
        <v>0</v>
      </c>
      <c r="Z169" t="s">
        <v>22</v>
      </c>
      <c r="AA169" t="s">
        <v>22</v>
      </c>
      <c r="AB169" t="s">
        <v>22</v>
      </c>
      <c r="AC169" t="s">
        <v>22</v>
      </c>
      <c r="AD169" t="s">
        <v>22</v>
      </c>
      <c r="AE169" t="s">
        <v>22</v>
      </c>
      <c r="AF169" t="s">
        <v>22</v>
      </c>
      <c r="AG169" t="s">
        <v>22</v>
      </c>
      <c r="AH169" t="s">
        <v>22</v>
      </c>
      <c r="AI169" t="s">
        <v>22</v>
      </c>
      <c r="AJ169" s="17" t="b">
        <v>0</v>
      </c>
      <c r="AK169" t="s">
        <v>22</v>
      </c>
      <c r="AL169" t="s">
        <v>22</v>
      </c>
      <c r="AM169" s="17" t="b">
        <v>0</v>
      </c>
      <c r="AN169" s="6"/>
      <c r="AO169" s="6"/>
      <c r="AP169" s="17" t="b">
        <v>0</v>
      </c>
      <c r="AQ169" s="6" t="b">
        <v>0</v>
      </c>
    </row>
    <row r="170" spans="1:43" x14ac:dyDescent="0.25">
      <c r="A170" t="str">
        <f>_xlfn.CONCAT(Table8[[#This Row],[Order]],"-",Table8[[#This Row],[Line]])</f>
        <v>72089-7</v>
      </c>
      <c r="B170" s="7">
        <v>72089</v>
      </c>
      <c r="C170" s="7">
        <v>7</v>
      </c>
      <c r="D170" s="7">
        <v>1</v>
      </c>
      <c r="E170" s="6" t="s">
        <v>18</v>
      </c>
      <c r="F170" s="6" t="s">
        <v>166</v>
      </c>
      <c r="G170" s="6" t="s">
        <v>4057</v>
      </c>
      <c r="H170" s="6" t="s">
        <v>22</v>
      </c>
      <c r="I170" s="6" t="s">
        <v>27</v>
      </c>
      <c r="J170" s="6"/>
      <c r="K170" s="6"/>
      <c r="L170" s="8">
        <v>43553</v>
      </c>
      <c r="M170" s="8">
        <v>43558</v>
      </c>
      <c r="N170" s="7">
        <v>2</v>
      </c>
      <c r="O170" s="7">
        <v>6</v>
      </c>
      <c r="P170" s="6" t="s">
        <v>590</v>
      </c>
      <c r="Q170" s="6" t="s">
        <v>22</v>
      </c>
      <c r="R170" s="6" t="s">
        <v>18</v>
      </c>
      <c r="S170" s="6" t="s">
        <v>22</v>
      </c>
      <c r="T170" s="6" t="s">
        <v>4058</v>
      </c>
      <c r="U170" s="7">
        <v>15</v>
      </c>
      <c r="V170" s="17" t="b">
        <v>0</v>
      </c>
      <c r="W170" s="17" t="b">
        <v>0</v>
      </c>
      <c r="X170" s="17" t="b">
        <v>0</v>
      </c>
      <c r="Y170" s="17" t="b">
        <v>0</v>
      </c>
      <c r="Z170" t="s">
        <v>22</v>
      </c>
      <c r="AA170" t="s">
        <v>22</v>
      </c>
      <c r="AB170" t="s">
        <v>22</v>
      </c>
      <c r="AC170" t="s">
        <v>22</v>
      </c>
      <c r="AD170" t="s">
        <v>22</v>
      </c>
      <c r="AE170" t="s">
        <v>22</v>
      </c>
      <c r="AF170" t="s">
        <v>22</v>
      </c>
      <c r="AG170" t="s">
        <v>22</v>
      </c>
      <c r="AH170" t="s">
        <v>22</v>
      </c>
      <c r="AI170" t="s">
        <v>22</v>
      </c>
      <c r="AJ170" s="17" t="b">
        <v>0</v>
      </c>
      <c r="AK170" t="s">
        <v>22</v>
      </c>
      <c r="AL170" t="s">
        <v>22</v>
      </c>
      <c r="AM170" s="17" t="b">
        <v>0</v>
      </c>
      <c r="AN170" s="6"/>
      <c r="AO170" s="6"/>
      <c r="AP170" s="17" t="b">
        <v>0</v>
      </c>
      <c r="AQ170" s="6" t="b">
        <v>0</v>
      </c>
    </row>
    <row r="171" spans="1:43" x14ac:dyDescent="0.25">
      <c r="A171" t="str">
        <f>_xlfn.CONCAT(Table8[[#This Row],[Order]],"-",Table8[[#This Row],[Line]])</f>
        <v>72089-8</v>
      </c>
      <c r="B171" s="7">
        <v>72089</v>
      </c>
      <c r="C171" s="7">
        <v>8</v>
      </c>
      <c r="D171" s="7">
        <v>1</v>
      </c>
      <c r="E171" s="6" t="s">
        <v>18</v>
      </c>
      <c r="F171" s="6" t="s">
        <v>348</v>
      </c>
      <c r="G171" s="6" t="s">
        <v>4059</v>
      </c>
      <c r="H171" s="6" t="s">
        <v>22</v>
      </c>
      <c r="I171" s="6" t="s">
        <v>27</v>
      </c>
      <c r="J171" s="6"/>
      <c r="K171" s="6"/>
      <c r="L171" s="8">
        <v>43553</v>
      </c>
      <c r="M171" s="8">
        <v>43558</v>
      </c>
      <c r="N171" s="7">
        <v>2</v>
      </c>
      <c r="O171" s="7">
        <v>6</v>
      </c>
      <c r="P171" s="6" t="s">
        <v>590</v>
      </c>
      <c r="Q171" s="6" t="s">
        <v>22</v>
      </c>
      <c r="R171" s="6" t="s">
        <v>18</v>
      </c>
      <c r="S171" s="6" t="s">
        <v>22</v>
      </c>
      <c r="T171" s="6" t="s">
        <v>4060</v>
      </c>
      <c r="U171" s="7">
        <v>15</v>
      </c>
      <c r="V171" s="17" t="b">
        <v>0</v>
      </c>
      <c r="W171" s="17" t="b">
        <v>0</v>
      </c>
      <c r="X171" s="17" t="b">
        <v>0</v>
      </c>
      <c r="Y171" s="17" t="b">
        <v>0</v>
      </c>
      <c r="Z171" t="s">
        <v>22</v>
      </c>
      <c r="AA171" t="s">
        <v>22</v>
      </c>
      <c r="AB171" t="s">
        <v>22</v>
      </c>
      <c r="AC171" t="s">
        <v>22</v>
      </c>
      <c r="AD171" t="s">
        <v>22</v>
      </c>
      <c r="AE171" t="s">
        <v>22</v>
      </c>
      <c r="AF171" t="s">
        <v>22</v>
      </c>
      <c r="AG171" t="s">
        <v>22</v>
      </c>
      <c r="AH171" t="s">
        <v>22</v>
      </c>
      <c r="AI171" t="s">
        <v>22</v>
      </c>
      <c r="AJ171" s="17" t="b">
        <v>0</v>
      </c>
      <c r="AK171" t="s">
        <v>22</v>
      </c>
      <c r="AL171" t="s">
        <v>22</v>
      </c>
      <c r="AM171" s="17" t="b">
        <v>0</v>
      </c>
      <c r="AN171" s="6"/>
      <c r="AO171" s="6"/>
      <c r="AP171" s="17" t="b">
        <v>0</v>
      </c>
      <c r="AQ171" s="6" t="b">
        <v>0</v>
      </c>
    </row>
    <row r="172" spans="1:43" x14ac:dyDescent="0.25">
      <c r="A172" t="str">
        <f>_xlfn.CONCAT(Table8[[#This Row],[Order]],"-",Table8[[#This Row],[Line]])</f>
        <v>72101-1</v>
      </c>
      <c r="B172" s="29">
        <v>72101</v>
      </c>
      <c r="C172" s="29">
        <v>1</v>
      </c>
      <c r="D172" s="29">
        <v>1</v>
      </c>
      <c r="E172" s="28" t="s">
        <v>18</v>
      </c>
      <c r="F172" s="28" t="s">
        <v>180</v>
      </c>
      <c r="G172" s="28" t="s">
        <v>1737</v>
      </c>
      <c r="H172" s="28" t="s">
        <v>22</v>
      </c>
      <c r="I172" s="28" t="s">
        <v>20</v>
      </c>
      <c r="J172" s="28"/>
      <c r="K172" s="28"/>
      <c r="L172" s="8">
        <v>43504</v>
      </c>
      <c r="M172" s="30">
        <v>43509</v>
      </c>
      <c r="N172" s="29">
        <v>38</v>
      </c>
      <c r="O172" s="29">
        <v>228</v>
      </c>
      <c r="P172" s="6" t="s">
        <v>624</v>
      </c>
      <c r="Q172" s="28" t="s">
        <v>22</v>
      </c>
      <c r="R172" s="6" t="s">
        <v>18</v>
      </c>
      <c r="S172" s="28" t="s">
        <v>22</v>
      </c>
      <c r="T172" s="28" t="s">
        <v>4061</v>
      </c>
      <c r="U172" s="29">
        <v>7</v>
      </c>
      <c r="V172" s="17" t="b">
        <v>1</v>
      </c>
      <c r="W172" s="17" t="b">
        <v>0</v>
      </c>
      <c r="X172" s="17" t="b">
        <v>0</v>
      </c>
      <c r="Y172" s="17" t="b">
        <v>1</v>
      </c>
      <c r="Z172" t="s">
        <v>22</v>
      </c>
      <c r="AA172" t="s">
        <v>22</v>
      </c>
      <c r="AB172" t="s">
        <v>22</v>
      </c>
      <c r="AC172" t="s">
        <v>22</v>
      </c>
      <c r="AD172" t="s">
        <v>22</v>
      </c>
      <c r="AE172" t="s">
        <v>22</v>
      </c>
      <c r="AF172" t="s">
        <v>22</v>
      </c>
      <c r="AG172" t="s">
        <v>22</v>
      </c>
      <c r="AH172" t="s">
        <v>22</v>
      </c>
      <c r="AI172" t="s">
        <v>22</v>
      </c>
      <c r="AJ172" s="17" t="b">
        <v>0</v>
      </c>
      <c r="AK172" t="s">
        <v>22</v>
      </c>
      <c r="AL172" t="s">
        <v>22</v>
      </c>
      <c r="AM172" s="17" t="b">
        <v>0</v>
      </c>
      <c r="AN172" s="6"/>
      <c r="AO172" s="6"/>
      <c r="AP172" s="17" t="b">
        <v>0</v>
      </c>
      <c r="AQ172" s="6" t="b">
        <v>0</v>
      </c>
    </row>
    <row r="173" spans="1:43" x14ac:dyDescent="0.25">
      <c r="A173" t="str">
        <f>_xlfn.CONCAT(Table8[[#This Row],[Order]],"-",Table8[[#This Row],[Line]])</f>
        <v>72221-1</v>
      </c>
      <c r="B173" s="35">
        <v>72221</v>
      </c>
      <c r="C173" s="35">
        <v>1</v>
      </c>
      <c r="D173" s="35">
        <v>1</v>
      </c>
      <c r="E173" s="34" t="s">
        <v>18</v>
      </c>
      <c r="F173" s="34" t="s">
        <v>164</v>
      </c>
      <c r="G173" s="34" t="s">
        <v>1655</v>
      </c>
      <c r="H173" s="34" t="s">
        <v>22</v>
      </c>
      <c r="I173" s="34" t="s">
        <v>31</v>
      </c>
      <c r="J173" s="36">
        <v>43495</v>
      </c>
      <c r="K173" s="34" t="s">
        <v>4062</v>
      </c>
      <c r="L173" s="8">
        <v>43500</v>
      </c>
      <c r="M173" s="36">
        <v>43503</v>
      </c>
      <c r="N173" s="35">
        <v>13</v>
      </c>
      <c r="O173" s="35">
        <v>13</v>
      </c>
      <c r="P173" s="6" t="s">
        <v>608</v>
      </c>
      <c r="Q173" s="34" t="s">
        <v>22</v>
      </c>
      <c r="R173" s="6" t="s">
        <v>18</v>
      </c>
      <c r="S173" s="34" t="s">
        <v>22</v>
      </c>
      <c r="T173" s="34" t="s">
        <v>38</v>
      </c>
      <c r="U173" s="35">
        <v>7</v>
      </c>
      <c r="V173" s="17" t="b">
        <v>1</v>
      </c>
      <c r="W173" s="17" t="b">
        <v>1</v>
      </c>
      <c r="X173" s="17" t="b">
        <v>1</v>
      </c>
      <c r="Y173" s="17" t="b">
        <v>1</v>
      </c>
      <c r="Z173" t="s">
        <v>22</v>
      </c>
      <c r="AA173" t="s">
        <v>3805</v>
      </c>
      <c r="AB173" t="s">
        <v>22</v>
      </c>
      <c r="AC173" t="s">
        <v>22</v>
      </c>
      <c r="AD173" t="s">
        <v>22</v>
      </c>
      <c r="AE173" t="s">
        <v>22</v>
      </c>
      <c r="AF173" t="s">
        <v>22</v>
      </c>
      <c r="AG173" t="s">
        <v>22</v>
      </c>
      <c r="AH173" t="s">
        <v>22</v>
      </c>
      <c r="AI173" t="s">
        <v>22</v>
      </c>
      <c r="AJ173" s="17" t="b">
        <v>1</v>
      </c>
      <c r="AK173" t="s">
        <v>22</v>
      </c>
      <c r="AL173" t="s">
        <v>143</v>
      </c>
      <c r="AM173" s="17" t="b">
        <v>0</v>
      </c>
      <c r="AN173" s="6"/>
      <c r="AO173" s="6"/>
      <c r="AP173" s="17" t="b">
        <v>1</v>
      </c>
      <c r="AQ173" s="6" t="b">
        <v>0</v>
      </c>
    </row>
    <row r="174" spans="1:43" x14ac:dyDescent="0.25">
      <c r="A174" t="str">
        <f>_xlfn.CONCAT(Table8[[#This Row],[Order]],"-",Table8[[#This Row],[Line]])</f>
        <v>72221-2</v>
      </c>
      <c r="B174" s="29">
        <v>72221</v>
      </c>
      <c r="C174" s="29">
        <v>2</v>
      </c>
      <c r="D174" s="29">
        <v>1</v>
      </c>
      <c r="E174" s="28" t="s">
        <v>18</v>
      </c>
      <c r="F174" s="28" t="s">
        <v>201</v>
      </c>
      <c r="G174" s="28" t="s">
        <v>1656</v>
      </c>
      <c r="H174" s="28" t="s">
        <v>22</v>
      </c>
      <c r="I174" s="28" t="s">
        <v>20</v>
      </c>
      <c r="J174" s="28"/>
      <c r="K174" s="28"/>
      <c r="L174" s="8">
        <v>43500</v>
      </c>
      <c r="M174" s="30">
        <v>43503</v>
      </c>
      <c r="N174" s="29">
        <v>14</v>
      </c>
      <c r="O174" s="29">
        <v>14</v>
      </c>
      <c r="P174" s="6" t="s">
        <v>608</v>
      </c>
      <c r="Q174" s="28" t="s">
        <v>22</v>
      </c>
      <c r="R174" s="6" t="s">
        <v>18</v>
      </c>
      <c r="S174" s="28" t="s">
        <v>22</v>
      </c>
      <c r="T174" s="28" t="s">
        <v>1646</v>
      </c>
      <c r="U174" s="29">
        <v>7</v>
      </c>
      <c r="V174" s="17" t="b">
        <v>1</v>
      </c>
      <c r="W174" s="17" t="b">
        <v>1</v>
      </c>
      <c r="X174" s="17" t="b">
        <v>1</v>
      </c>
      <c r="Y174" s="17" t="b">
        <v>1</v>
      </c>
      <c r="Z174" t="s">
        <v>22</v>
      </c>
      <c r="AA174" t="s">
        <v>22</v>
      </c>
      <c r="AB174" t="s">
        <v>22</v>
      </c>
      <c r="AC174" t="s">
        <v>22</v>
      </c>
      <c r="AD174" t="s">
        <v>22</v>
      </c>
      <c r="AE174" t="s">
        <v>22</v>
      </c>
      <c r="AF174" t="s">
        <v>22</v>
      </c>
      <c r="AG174" t="s">
        <v>22</v>
      </c>
      <c r="AH174" t="s">
        <v>22</v>
      </c>
      <c r="AI174" t="s">
        <v>22</v>
      </c>
      <c r="AJ174" s="17" t="b">
        <v>0</v>
      </c>
      <c r="AK174" t="s">
        <v>22</v>
      </c>
      <c r="AL174" t="s">
        <v>143</v>
      </c>
      <c r="AM174" s="17" t="b">
        <v>0</v>
      </c>
      <c r="AN174" s="6"/>
      <c r="AO174" s="6"/>
      <c r="AP174" s="17" t="b">
        <v>1</v>
      </c>
      <c r="AQ174" s="6" t="b">
        <v>0</v>
      </c>
    </row>
    <row r="175" spans="1:43" x14ac:dyDescent="0.25">
      <c r="A175" t="str">
        <f>_xlfn.CONCAT(Table8[[#This Row],[Order]],"-",Table8[[#This Row],[Line]])</f>
        <v>72221-3</v>
      </c>
      <c r="B175" s="35">
        <v>72221</v>
      </c>
      <c r="C175" s="35">
        <v>3</v>
      </c>
      <c r="D175" s="35">
        <v>1</v>
      </c>
      <c r="E175" s="34" t="s">
        <v>18</v>
      </c>
      <c r="F175" s="34" t="s">
        <v>230</v>
      </c>
      <c r="G175" s="34" t="s">
        <v>1657</v>
      </c>
      <c r="H175" s="34" t="s">
        <v>22</v>
      </c>
      <c r="I175" s="34" t="s">
        <v>31</v>
      </c>
      <c r="J175" s="36">
        <v>43495</v>
      </c>
      <c r="K175" s="34" t="s">
        <v>4063</v>
      </c>
      <c r="L175" s="8">
        <v>43500</v>
      </c>
      <c r="M175" s="36">
        <v>43503</v>
      </c>
      <c r="N175" s="35">
        <v>12</v>
      </c>
      <c r="O175" s="35">
        <v>12</v>
      </c>
      <c r="P175" s="6" t="s">
        <v>608</v>
      </c>
      <c r="Q175" s="34" t="s">
        <v>22</v>
      </c>
      <c r="R175" s="6" t="s">
        <v>18</v>
      </c>
      <c r="S175" s="34" t="s">
        <v>22</v>
      </c>
      <c r="T175" s="34" t="s">
        <v>1658</v>
      </c>
      <c r="U175" s="35">
        <v>7</v>
      </c>
      <c r="V175" s="17" t="b">
        <v>1</v>
      </c>
      <c r="W175" s="17" t="b">
        <v>1</v>
      </c>
      <c r="X175" s="17" t="b">
        <v>1</v>
      </c>
      <c r="Y175" s="17" t="b">
        <v>1</v>
      </c>
      <c r="Z175" t="s">
        <v>22</v>
      </c>
      <c r="AA175" t="s">
        <v>3805</v>
      </c>
      <c r="AB175" t="s">
        <v>22</v>
      </c>
      <c r="AC175" t="s">
        <v>22</v>
      </c>
      <c r="AD175" t="s">
        <v>22</v>
      </c>
      <c r="AE175" t="s">
        <v>22</v>
      </c>
      <c r="AF175" t="s">
        <v>22</v>
      </c>
      <c r="AG175" t="s">
        <v>22</v>
      </c>
      <c r="AH175" t="s">
        <v>22</v>
      </c>
      <c r="AI175" t="s">
        <v>22</v>
      </c>
      <c r="AJ175" s="17" t="b">
        <v>1</v>
      </c>
      <c r="AK175" t="s">
        <v>22</v>
      </c>
      <c r="AL175" t="s">
        <v>143</v>
      </c>
      <c r="AM175" s="17" t="b">
        <v>0</v>
      </c>
      <c r="AN175" s="6"/>
      <c r="AO175" s="6"/>
      <c r="AP175" s="17" t="b">
        <v>1</v>
      </c>
      <c r="AQ175" s="6" t="b">
        <v>0</v>
      </c>
    </row>
    <row r="176" spans="1:43" x14ac:dyDescent="0.25">
      <c r="A176" t="str">
        <f>_xlfn.CONCAT(Table8[[#This Row],[Order]],"-",Table8[[#This Row],[Line]])</f>
        <v>72221-4</v>
      </c>
      <c r="B176" s="35">
        <v>72221</v>
      </c>
      <c r="C176" s="35">
        <v>4</v>
      </c>
      <c r="D176" s="35">
        <v>1</v>
      </c>
      <c r="E176" s="34" t="s">
        <v>18</v>
      </c>
      <c r="F176" s="34" t="s">
        <v>230</v>
      </c>
      <c r="G176" s="34" t="s">
        <v>1659</v>
      </c>
      <c r="H176" s="34" t="s">
        <v>22</v>
      </c>
      <c r="I176" s="34" t="s">
        <v>31</v>
      </c>
      <c r="J176" s="36">
        <v>43495</v>
      </c>
      <c r="K176" s="34" t="s">
        <v>4064</v>
      </c>
      <c r="L176" s="8">
        <v>43500</v>
      </c>
      <c r="M176" s="36">
        <v>43503</v>
      </c>
      <c r="N176" s="35">
        <v>13</v>
      </c>
      <c r="O176" s="35">
        <v>13</v>
      </c>
      <c r="P176" s="6" t="s">
        <v>608</v>
      </c>
      <c r="Q176" s="34" t="s">
        <v>22</v>
      </c>
      <c r="R176" s="6" t="s">
        <v>18</v>
      </c>
      <c r="S176" s="34" t="s">
        <v>22</v>
      </c>
      <c r="T176" s="34" t="s">
        <v>1660</v>
      </c>
      <c r="U176" s="35">
        <v>7</v>
      </c>
      <c r="V176" s="17" t="b">
        <v>1</v>
      </c>
      <c r="W176" s="17" t="b">
        <v>1</v>
      </c>
      <c r="X176" s="17" t="b">
        <v>1</v>
      </c>
      <c r="Y176" s="17" t="b">
        <v>1</v>
      </c>
      <c r="Z176" t="s">
        <v>22</v>
      </c>
      <c r="AA176" t="s">
        <v>3805</v>
      </c>
      <c r="AB176" t="s">
        <v>22</v>
      </c>
      <c r="AC176" t="s">
        <v>22</v>
      </c>
      <c r="AD176" t="s">
        <v>22</v>
      </c>
      <c r="AE176" t="s">
        <v>22</v>
      </c>
      <c r="AF176" t="s">
        <v>22</v>
      </c>
      <c r="AG176" t="s">
        <v>22</v>
      </c>
      <c r="AH176" t="s">
        <v>22</v>
      </c>
      <c r="AI176" t="s">
        <v>22</v>
      </c>
      <c r="AJ176" s="17" t="b">
        <v>1</v>
      </c>
      <c r="AK176" t="s">
        <v>22</v>
      </c>
      <c r="AL176" t="s">
        <v>143</v>
      </c>
      <c r="AM176" s="17" t="b">
        <v>0</v>
      </c>
      <c r="AN176" s="6"/>
      <c r="AO176" s="6"/>
      <c r="AP176" s="17" t="b">
        <v>1</v>
      </c>
      <c r="AQ176" s="6" t="b">
        <v>0</v>
      </c>
    </row>
    <row r="177" spans="1:43" x14ac:dyDescent="0.25">
      <c r="A177" t="str">
        <f>_xlfn.CONCAT(Table8[[#This Row],[Order]],"-",Table8[[#This Row],[Line]])</f>
        <v>72722-1</v>
      </c>
      <c r="B177" s="7">
        <v>72722</v>
      </c>
      <c r="C177" s="7">
        <v>1</v>
      </c>
      <c r="D177" s="7">
        <v>1</v>
      </c>
      <c r="E177" s="6" t="s">
        <v>18</v>
      </c>
      <c r="F177" s="6" t="s">
        <v>426</v>
      </c>
      <c r="G177" s="6" t="s">
        <v>4065</v>
      </c>
      <c r="H177" s="6" t="s">
        <v>22</v>
      </c>
      <c r="I177" s="6" t="s">
        <v>27</v>
      </c>
      <c r="J177" s="6"/>
      <c r="K177" s="6"/>
      <c r="L177" s="8">
        <v>43508</v>
      </c>
      <c r="M177" s="8">
        <v>43511</v>
      </c>
      <c r="N177" s="7">
        <v>4</v>
      </c>
      <c r="O177" s="7">
        <v>4</v>
      </c>
      <c r="P177" s="6" t="s">
        <v>610</v>
      </c>
      <c r="Q177" s="6" t="s">
        <v>22</v>
      </c>
      <c r="R177" s="6" t="s">
        <v>18</v>
      </c>
      <c r="S177" s="6" t="s">
        <v>22</v>
      </c>
      <c r="T177" s="6" t="s">
        <v>4066</v>
      </c>
      <c r="U177" s="7">
        <v>7</v>
      </c>
      <c r="V177" s="17" t="b">
        <v>0</v>
      </c>
      <c r="W177" s="17" t="b">
        <v>0</v>
      </c>
      <c r="X177" s="17" t="b">
        <v>0</v>
      </c>
      <c r="Y177" s="17" t="b">
        <v>0</v>
      </c>
      <c r="Z177" t="s">
        <v>22</v>
      </c>
      <c r="AA177" t="s">
        <v>22</v>
      </c>
      <c r="AB177" t="s">
        <v>22</v>
      </c>
      <c r="AC177" t="s">
        <v>22</v>
      </c>
      <c r="AD177" t="s">
        <v>22</v>
      </c>
      <c r="AE177" t="s">
        <v>22</v>
      </c>
      <c r="AF177" t="s">
        <v>22</v>
      </c>
      <c r="AG177" t="s">
        <v>22</v>
      </c>
      <c r="AH177" t="s">
        <v>22</v>
      </c>
      <c r="AI177" t="s">
        <v>22</v>
      </c>
      <c r="AJ177" s="17" t="b">
        <v>0</v>
      </c>
      <c r="AK177" t="s">
        <v>22</v>
      </c>
      <c r="AL177" t="s">
        <v>22</v>
      </c>
      <c r="AM177" s="17" t="b">
        <v>0</v>
      </c>
      <c r="AN177" s="6"/>
      <c r="AO177" s="6"/>
      <c r="AP177" s="17" t="b">
        <v>0</v>
      </c>
      <c r="AQ177" s="6" t="b">
        <v>0</v>
      </c>
    </row>
    <row r="178" spans="1:43" x14ac:dyDescent="0.25">
      <c r="A178" t="str">
        <f>_xlfn.CONCAT(Table8[[#This Row],[Order]],"-",Table8[[#This Row],[Line]])</f>
        <v>72722-2</v>
      </c>
      <c r="B178" s="7">
        <v>72722</v>
      </c>
      <c r="C178" s="7">
        <v>2</v>
      </c>
      <c r="D178" s="7">
        <v>1</v>
      </c>
      <c r="E178" s="6" t="s">
        <v>18</v>
      </c>
      <c r="F178" s="6" t="s">
        <v>371</v>
      </c>
      <c r="G178" s="6" t="s">
        <v>4067</v>
      </c>
      <c r="H178" s="6" t="s">
        <v>22</v>
      </c>
      <c r="I178" s="6" t="s">
        <v>27</v>
      </c>
      <c r="J178" s="6"/>
      <c r="K178" s="6"/>
      <c r="L178" s="8">
        <v>43508</v>
      </c>
      <c r="M178" s="8">
        <v>43511</v>
      </c>
      <c r="N178" s="7">
        <v>3</v>
      </c>
      <c r="O178" s="7">
        <v>3</v>
      </c>
      <c r="P178" s="6" t="s">
        <v>610</v>
      </c>
      <c r="Q178" s="6" t="s">
        <v>22</v>
      </c>
      <c r="R178" s="6" t="s">
        <v>18</v>
      </c>
      <c r="S178" s="6" t="s">
        <v>22</v>
      </c>
      <c r="T178" s="6" t="s">
        <v>4068</v>
      </c>
      <c r="U178" s="7">
        <v>7</v>
      </c>
      <c r="V178" s="17" t="b">
        <v>0</v>
      </c>
      <c r="W178" s="17" t="b">
        <v>0</v>
      </c>
      <c r="X178" s="17" t="b">
        <v>0</v>
      </c>
      <c r="Y178" s="17" t="b">
        <v>0</v>
      </c>
      <c r="Z178" t="s">
        <v>22</v>
      </c>
      <c r="AA178" t="s">
        <v>22</v>
      </c>
      <c r="AB178" t="s">
        <v>22</v>
      </c>
      <c r="AC178" t="s">
        <v>22</v>
      </c>
      <c r="AD178" t="s">
        <v>22</v>
      </c>
      <c r="AE178" t="s">
        <v>22</v>
      </c>
      <c r="AF178" t="s">
        <v>22</v>
      </c>
      <c r="AG178" t="s">
        <v>22</v>
      </c>
      <c r="AH178" t="s">
        <v>22</v>
      </c>
      <c r="AI178" t="s">
        <v>22</v>
      </c>
      <c r="AJ178" s="17" t="b">
        <v>0</v>
      </c>
      <c r="AK178" t="s">
        <v>22</v>
      </c>
      <c r="AL178" t="s">
        <v>22</v>
      </c>
      <c r="AM178" s="17" t="b">
        <v>0</v>
      </c>
      <c r="AN178" s="6"/>
      <c r="AO178" s="6"/>
      <c r="AP178" s="17" t="b">
        <v>0</v>
      </c>
      <c r="AQ178" s="6" t="b">
        <v>0</v>
      </c>
    </row>
    <row r="179" spans="1:43" x14ac:dyDescent="0.25">
      <c r="A179" t="str">
        <f>_xlfn.CONCAT(Table8[[#This Row],[Order]],"-",Table8[[#This Row],[Line]])</f>
        <v>72722-3</v>
      </c>
      <c r="B179" s="7">
        <v>72722</v>
      </c>
      <c r="C179" s="7">
        <v>3</v>
      </c>
      <c r="D179" s="7">
        <v>1</v>
      </c>
      <c r="E179" s="6" t="s">
        <v>18</v>
      </c>
      <c r="F179" s="6" t="s">
        <v>434</v>
      </c>
      <c r="G179" s="6" t="s">
        <v>4069</v>
      </c>
      <c r="H179" s="6" t="s">
        <v>22</v>
      </c>
      <c r="I179" s="6" t="s">
        <v>27</v>
      </c>
      <c r="J179" s="6"/>
      <c r="K179" s="6"/>
      <c r="L179" s="8">
        <v>43508</v>
      </c>
      <c r="M179" s="8">
        <v>43511</v>
      </c>
      <c r="N179" s="7">
        <v>2</v>
      </c>
      <c r="O179" s="7">
        <v>2</v>
      </c>
      <c r="P179" s="6" t="s">
        <v>610</v>
      </c>
      <c r="Q179" s="6" t="s">
        <v>22</v>
      </c>
      <c r="R179" s="6" t="s">
        <v>18</v>
      </c>
      <c r="S179" s="6" t="s">
        <v>22</v>
      </c>
      <c r="T179" s="6" t="s">
        <v>4070</v>
      </c>
      <c r="U179" s="7">
        <v>7</v>
      </c>
      <c r="V179" s="17" t="b">
        <v>0</v>
      </c>
      <c r="W179" s="17" t="b">
        <v>0</v>
      </c>
      <c r="X179" s="17" t="b">
        <v>0</v>
      </c>
      <c r="Y179" s="17" t="b">
        <v>0</v>
      </c>
      <c r="Z179" t="s">
        <v>22</v>
      </c>
      <c r="AA179" t="s">
        <v>22</v>
      </c>
      <c r="AB179" t="s">
        <v>22</v>
      </c>
      <c r="AC179" t="s">
        <v>22</v>
      </c>
      <c r="AD179" t="s">
        <v>22</v>
      </c>
      <c r="AE179" t="s">
        <v>22</v>
      </c>
      <c r="AF179" t="s">
        <v>22</v>
      </c>
      <c r="AG179" t="s">
        <v>22</v>
      </c>
      <c r="AH179" t="s">
        <v>22</v>
      </c>
      <c r="AI179" t="s">
        <v>22</v>
      </c>
      <c r="AJ179" s="17" t="b">
        <v>0</v>
      </c>
      <c r="AK179" t="s">
        <v>22</v>
      </c>
      <c r="AL179" t="s">
        <v>22</v>
      </c>
      <c r="AM179" s="17" t="b">
        <v>0</v>
      </c>
      <c r="AN179" s="6"/>
      <c r="AO179" s="6"/>
      <c r="AP179" s="17" t="b">
        <v>0</v>
      </c>
      <c r="AQ179" s="6" t="b">
        <v>0</v>
      </c>
    </row>
    <row r="180" spans="1:43" x14ac:dyDescent="0.25">
      <c r="A180" t="str">
        <f>_xlfn.CONCAT(Table8[[#This Row],[Order]],"-",Table8[[#This Row],[Line]])</f>
        <v>72722-4</v>
      </c>
      <c r="B180" s="7">
        <v>72722</v>
      </c>
      <c r="C180" s="7">
        <v>4</v>
      </c>
      <c r="D180" s="7">
        <v>1</v>
      </c>
      <c r="E180" s="6" t="s">
        <v>18</v>
      </c>
      <c r="F180" s="6" t="s">
        <v>147</v>
      </c>
      <c r="G180" s="6" t="s">
        <v>4071</v>
      </c>
      <c r="H180" s="6" t="s">
        <v>22</v>
      </c>
      <c r="I180" s="6" t="s">
        <v>27</v>
      </c>
      <c r="J180" s="6"/>
      <c r="K180" s="6"/>
      <c r="L180" s="8">
        <v>43508</v>
      </c>
      <c r="M180" s="8">
        <v>43511</v>
      </c>
      <c r="N180" s="7">
        <v>16</v>
      </c>
      <c r="O180" s="7">
        <v>16</v>
      </c>
      <c r="P180" s="6" t="s">
        <v>610</v>
      </c>
      <c r="Q180" s="6" t="s">
        <v>22</v>
      </c>
      <c r="R180" s="6" t="s">
        <v>18</v>
      </c>
      <c r="S180" s="6" t="s">
        <v>22</v>
      </c>
      <c r="T180" s="6" t="s">
        <v>77</v>
      </c>
      <c r="U180" s="7">
        <v>7</v>
      </c>
      <c r="V180" s="17" t="b">
        <v>0</v>
      </c>
      <c r="W180" s="17" t="b">
        <v>0</v>
      </c>
      <c r="X180" s="17" t="b">
        <v>0</v>
      </c>
      <c r="Y180" s="17" t="b">
        <v>0</v>
      </c>
      <c r="Z180" t="s">
        <v>22</v>
      </c>
      <c r="AA180" t="s">
        <v>22</v>
      </c>
      <c r="AB180" t="s">
        <v>22</v>
      </c>
      <c r="AC180" t="s">
        <v>22</v>
      </c>
      <c r="AD180" t="s">
        <v>22</v>
      </c>
      <c r="AE180" t="s">
        <v>22</v>
      </c>
      <c r="AF180" t="s">
        <v>22</v>
      </c>
      <c r="AG180" t="s">
        <v>22</v>
      </c>
      <c r="AH180" t="s">
        <v>22</v>
      </c>
      <c r="AI180" t="s">
        <v>22</v>
      </c>
      <c r="AJ180" s="17" t="b">
        <v>0</v>
      </c>
      <c r="AK180" t="s">
        <v>22</v>
      </c>
      <c r="AL180" t="s">
        <v>22</v>
      </c>
      <c r="AM180" s="17" t="b">
        <v>0</v>
      </c>
      <c r="AN180" s="6"/>
      <c r="AO180" s="6"/>
      <c r="AP180" s="17" t="b">
        <v>0</v>
      </c>
      <c r="AQ180" s="6" t="b">
        <v>0</v>
      </c>
    </row>
    <row r="181" spans="1:43" x14ac:dyDescent="0.25">
      <c r="A181" t="str">
        <f>_xlfn.CONCAT(Table8[[#This Row],[Order]],"-",Table8[[#This Row],[Line]])</f>
        <v>72722-5</v>
      </c>
      <c r="B181" s="7">
        <v>72722</v>
      </c>
      <c r="C181" s="7">
        <v>5</v>
      </c>
      <c r="D181" s="7">
        <v>1</v>
      </c>
      <c r="E181" s="6" t="s">
        <v>18</v>
      </c>
      <c r="F181" s="6" t="s">
        <v>176</v>
      </c>
      <c r="G181" s="6" t="s">
        <v>4072</v>
      </c>
      <c r="H181" s="6" t="s">
        <v>22</v>
      </c>
      <c r="I181" s="6" t="s">
        <v>27</v>
      </c>
      <c r="J181" s="6"/>
      <c r="K181" s="6"/>
      <c r="L181" s="8">
        <v>43508</v>
      </c>
      <c r="M181" s="8">
        <v>43511</v>
      </c>
      <c r="N181" s="7">
        <v>1</v>
      </c>
      <c r="O181" s="7">
        <v>4</v>
      </c>
      <c r="P181" s="6" t="s">
        <v>610</v>
      </c>
      <c r="Q181" s="6" t="s">
        <v>22</v>
      </c>
      <c r="R181" s="6" t="s">
        <v>18</v>
      </c>
      <c r="S181" s="6" t="s">
        <v>22</v>
      </c>
      <c r="T181" s="6" t="s">
        <v>4073</v>
      </c>
      <c r="U181" s="7">
        <v>7</v>
      </c>
      <c r="V181" s="17" t="b">
        <v>0</v>
      </c>
      <c r="W181" s="17" t="b">
        <v>0</v>
      </c>
      <c r="X181" s="17" t="b">
        <v>0</v>
      </c>
      <c r="Y181" s="17" t="b">
        <v>0</v>
      </c>
      <c r="Z181" t="s">
        <v>22</v>
      </c>
      <c r="AA181" t="s">
        <v>22</v>
      </c>
      <c r="AB181" t="s">
        <v>22</v>
      </c>
      <c r="AC181" t="s">
        <v>22</v>
      </c>
      <c r="AD181" t="s">
        <v>22</v>
      </c>
      <c r="AE181" t="s">
        <v>22</v>
      </c>
      <c r="AF181" t="s">
        <v>22</v>
      </c>
      <c r="AG181" t="s">
        <v>22</v>
      </c>
      <c r="AH181" t="s">
        <v>22</v>
      </c>
      <c r="AI181" t="s">
        <v>22</v>
      </c>
      <c r="AJ181" s="17" t="b">
        <v>0</v>
      </c>
      <c r="AK181" t="s">
        <v>22</v>
      </c>
      <c r="AL181" t="s">
        <v>22</v>
      </c>
      <c r="AM181" s="17" t="b">
        <v>0</v>
      </c>
      <c r="AN181" s="6"/>
      <c r="AO181" s="6"/>
      <c r="AP181" s="17" t="b">
        <v>0</v>
      </c>
      <c r="AQ181" s="6" t="b">
        <v>0</v>
      </c>
    </row>
    <row r="182" spans="1:43" x14ac:dyDescent="0.25">
      <c r="A182" t="str">
        <f>_xlfn.CONCAT(Table8[[#This Row],[Order]],"-",Table8[[#This Row],[Line]])</f>
        <v>72722-6</v>
      </c>
      <c r="B182" s="7">
        <v>72722</v>
      </c>
      <c r="C182" s="7">
        <v>6</v>
      </c>
      <c r="D182" s="7">
        <v>1</v>
      </c>
      <c r="E182" s="6" t="s">
        <v>18</v>
      </c>
      <c r="F182" s="6" t="s">
        <v>180</v>
      </c>
      <c r="G182" s="6" t="s">
        <v>4074</v>
      </c>
      <c r="H182" s="6" t="s">
        <v>22</v>
      </c>
      <c r="I182" s="6" t="s">
        <v>27</v>
      </c>
      <c r="J182" s="6"/>
      <c r="K182" s="6"/>
      <c r="L182" s="8">
        <v>43508</v>
      </c>
      <c r="M182" s="8">
        <v>43511</v>
      </c>
      <c r="N182" s="7">
        <v>1</v>
      </c>
      <c r="O182" s="7">
        <v>13</v>
      </c>
      <c r="P182" s="6" t="s">
        <v>610</v>
      </c>
      <c r="Q182" s="6" t="s">
        <v>22</v>
      </c>
      <c r="R182" s="6" t="s">
        <v>18</v>
      </c>
      <c r="S182" s="6" t="s">
        <v>22</v>
      </c>
      <c r="T182" s="6" t="s">
        <v>4075</v>
      </c>
      <c r="U182" s="7">
        <v>7</v>
      </c>
      <c r="V182" s="17" t="b">
        <v>0</v>
      </c>
      <c r="W182" s="17" t="b">
        <v>0</v>
      </c>
      <c r="X182" s="17" t="b">
        <v>0</v>
      </c>
      <c r="Y182" s="17" t="b">
        <v>0</v>
      </c>
      <c r="Z182" t="s">
        <v>22</v>
      </c>
      <c r="AA182" t="s">
        <v>22</v>
      </c>
      <c r="AB182" t="s">
        <v>22</v>
      </c>
      <c r="AC182" t="s">
        <v>22</v>
      </c>
      <c r="AD182" t="s">
        <v>22</v>
      </c>
      <c r="AE182" t="s">
        <v>22</v>
      </c>
      <c r="AF182" t="s">
        <v>22</v>
      </c>
      <c r="AG182" t="s">
        <v>22</v>
      </c>
      <c r="AH182" t="s">
        <v>22</v>
      </c>
      <c r="AI182" t="s">
        <v>22</v>
      </c>
      <c r="AJ182" s="17" t="b">
        <v>0</v>
      </c>
      <c r="AK182" t="s">
        <v>22</v>
      </c>
      <c r="AL182" t="s">
        <v>22</v>
      </c>
      <c r="AM182" s="17" t="b">
        <v>0</v>
      </c>
      <c r="AN182" s="6"/>
      <c r="AO182" s="6"/>
      <c r="AP182" s="17" t="b">
        <v>0</v>
      </c>
      <c r="AQ182" s="6" t="b">
        <v>0</v>
      </c>
    </row>
    <row r="183" spans="1:43" x14ac:dyDescent="0.25">
      <c r="A183" t="str">
        <f>_xlfn.CONCAT(Table8[[#This Row],[Order]],"-",Table8[[#This Row],[Line]])</f>
        <v>72722-7</v>
      </c>
      <c r="B183" s="7">
        <v>72722</v>
      </c>
      <c r="C183" s="7">
        <v>7</v>
      </c>
      <c r="D183" s="7">
        <v>1</v>
      </c>
      <c r="E183" s="6" t="s">
        <v>18</v>
      </c>
      <c r="F183" s="6" t="s">
        <v>180</v>
      </c>
      <c r="G183" s="6" t="s">
        <v>4076</v>
      </c>
      <c r="H183" s="6" t="s">
        <v>22</v>
      </c>
      <c r="I183" s="6" t="s">
        <v>27</v>
      </c>
      <c r="J183" s="6"/>
      <c r="K183" s="6"/>
      <c r="L183" s="8">
        <v>43508</v>
      </c>
      <c r="M183" s="8">
        <v>43511</v>
      </c>
      <c r="N183" s="7">
        <v>1</v>
      </c>
      <c r="O183" s="7">
        <v>14</v>
      </c>
      <c r="P183" s="6" t="s">
        <v>610</v>
      </c>
      <c r="Q183" s="6" t="s">
        <v>22</v>
      </c>
      <c r="R183" s="6" t="s">
        <v>18</v>
      </c>
      <c r="S183" s="6" t="s">
        <v>22</v>
      </c>
      <c r="T183" s="6" t="s">
        <v>4077</v>
      </c>
      <c r="U183" s="7">
        <v>7</v>
      </c>
      <c r="V183" s="17" t="b">
        <v>0</v>
      </c>
      <c r="W183" s="17" t="b">
        <v>0</v>
      </c>
      <c r="X183" s="17" t="b">
        <v>0</v>
      </c>
      <c r="Y183" s="17" t="b">
        <v>0</v>
      </c>
      <c r="Z183" t="s">
        <v>22</v>
      </c>
      <c r="AA183" t="s">
        <v>22</v>
      </c>
      <c r="AB183" t="s">
        <v>22</v>
      </c>
      <c r="AC183" t="s">
        <v>22</v>
      </c>
      <c r="AD183" t="s">
        <v>22</v>
      </c>
      <c r="AE183" t="s">
        <v>22</v>
      </c>
      <c r="AF183" t="s">
        <v>22</v>
      </c>
      <c r="AG183" t="s">
        <v>22</v>
      </c>
      <c r="AH183" t="s">
        <v>22</v>
      </c>
      <c r="AI183" t="s">
        <v>22</v>
      </c>
      <c r="AJ183" s="17" t="b">
        <v>0</v>
      </c>
      <c r="AK183" t="s">
        <v>22</v>
      </c>
      <c r="AL183" t="s">
        <v>22</v>
      </c>
      <c r="AM183" s="17" t="b">
        <v>0</v>
      </c>
      <c r="AN183" s="6"/>
      <c r="AO183" s="6"/>
      <c r="AP183" s="17" t="b">
        <v>0</v>
      </c>
      <c r="AQ183" s="6" t="b">
        <v>0</v>
      </c>
    </row>
    <row r="184" spans="1:43" x14ac:dyDescent="0.25">
      <c r="A184" t="str">
        <f>_xlfn.CONCAT(Table8[[#This Row],[Order]],"-",Table8[[#This Row],[Line]])</f>
        <v>72722-8</v>
      </c>
      <c r="B184" s="7">
        <v>72722</v>
      </c>
      <c r="C184" s="7">
        <v>8</v>
      </c>
      <c r="D184" s="7">
        <v>1</v>
      </c>
      <c r="E184" s="6" t="s">
        <v>18</v>
      </c>
      <c r="F184" s="6" t="s">
        <v>180</v>
      </c>
      <c r="G184" s="6" t="s">
        <v>4078</v>
      </c>
      <c r="H184" s="6" t="s">
        <v>22</v>
      </c>
      <c r="I184" s="6" t="s">
        <v>27</v>
      </c>
      <c r="J184" s="6"/>
      <c r="K184" s="6"/>
      <c r="L184" s="8">
        <v>43508</v>
      </c>
      <c r="M184" s="8">
        <v>43511</v>
      </c>
      <c r="N184" s="7">
        <v>1</v>
      </c>
      <c r="O184" s="7">
        <v>59</v>
      </c>
      <c r="P184" s="6" t="s">
        <v>610</v>
      </c>
      <c r="Q184" s="6" t="s">
        <v>22</v>
      </c>
      <c r="R184" s="6" t="s">
        <v>18</v>
      </c>
      <c r="S184" s="6" t="s">
        <v>22</v>
      </c>
      <c r="T184" s="6" t="s">
        <v>4079</v>
      </c>
      <c r="U184" s="7">
        <v>7</v>
      </c>
      <c r="V184" s="17" t="b">
        <v>0</v>
      </c>
      <c r="W184" s="17" t="b">
        <v>0</v>
      </c>
      <c r="X184" s="17" t="b">
        <v>0</v>
      </c>
      <c r="Y184" s="17" t="b">
        <v>0</v>
      </c>
      <c r="Z184" t="s">
        <v>22</v>
      </c>
      <c r="AA184" t="s">
        <v>22</v>
      </c>
      <c r="AB184" t="s">
        <v>22</v>
      </c>
      <c r="AC184" t="s">
        <v>22</v>
      </c>
      <c r="AD184" t="s">
        <v>22</v>
      </c>
      <c r="AE184" t="s">
        <v>22</v>
      </c>
      <c r="AF184" t="s">
        <v>22</v>
      </c>
      <c r="AG184" t="s">
        <v>22</v>
      </c>
      <c r="AH184" t="s">
        <v>22</v>
      </c>
      <c r="AI184" t="s">
        <v>22</v>
      </c>
      <c r="AJ184" s="17" t="b">
        <v>0</v>
      </c>
      <c r="AK184" t="s">
        <v>22</v>
      </c>
      <c r="AL184" t="s">
        <v>22</v>
      </c>
      <c r="AM184" s="17" t="b">
        <v>0</v>
      </c>
      <c r="AN184" s="6"/>
      <c r="AO184" s="6"/>
      <c r="AP184" s="17" t="b">
        <v>0</v>
      </c>
      <c r="AQ184" s="6" t="b">
        <v>0</v>
      </c>
    </row>
    <row r="185" spans="1:43" x14ac:dyDescent="0.25">
      <c r="A185" t="str">
        <f>_xlfn.CONCAT(Table8[[#This Row],[Order]],"-",Table8[[#This Row],[Line]])</f>
        <v>72722-9</v>
      </c>
      <c r="B185" s="7">
        <v>72722</v>
      </c>
      <c r="C185" s="7">
        <v>9</v>
      </c>
      <c r="D185" s="7">
        <v>1</v>
      </c>
      <c r="E185" s="6" t="s">
        <v>18</v>
      </c>
      <c r="F185" s="6" t="s">
        <v>371</v>
      </c>
      <c r="G185" s="6" t="s">
        <v>4080</v>
      </c>
      <c r="H185" s="6" t="s">
        <v>22</v>
      </c>
      <c r="I185" s="6" t="s">
        <v>27</v>
      </c>
      <c r="J185" s="6"/>
      <c r="K185" s="6"/>
      <c r="L185" s="8">
        <v>43508</v>
      </c>
      <c r="M185" s="8">
        <v>43511</v>
      </c>
      <c r="N185" s="7">
        <v>2</v>
      </c>
      <c r="O185" s="7">
        <v>2</v>
      </c>
      <c r="P185" s="6" t="s">
        <v>610</v>
      </c>
      <c r="Q185" s="6" t="s">
        <v>22</v>
      </c>
      <c r="R185" s="6" t="s">
        <v>18</v>
      </c>
      <c r="S185" s="6" t="s">
        <v>22</v>
      </c>
      <c r="T185" s="6" t="s">
        <v>4081</v>
      </c>
      <c r="U185" s="7">
        <v>7</v>
      </c>
      <c r="V185" s="17" t="b">
        <v>0</v>
      </c>
      <c r="W185" s="17" t="b">
        <v>0</v>
      </c>
      <c r="X185" s="17" t="b">
        <v>0</v>
      </c>
      <c r="Y185" s="17" t="b">
        <v>0</v>
      </c>
      <c r="Z185" t="s">
        <v>22</v>
      </c>
      <c r="AA185" t="s">
        <v>22</v>
      </c>
      <c r="AB185" t="s">
        <v>22</v>
      </c>
      <c r="AC185" t="s">
        <v>22</v>
      </c>
      <c r="AD185" t="s">
        <v>22</v>
      </c>
      <c r="AE185" t="s">
        <v>22</v>
      </c>
      <c r="AF185" t="s">
        <v>22</v>
      </c>
      <c r="AG185" t="s">
        <v>22</v>
      </c>
      <c r="AH185" t="s">
        <v>22</v>
      </c>
      <c r="AI185" t="s">
        <v>22</v>
      </c>
      <c r="AJ185" s="17" t="b">
        <v>0</v>
      </c>
      <c r="AK185" t="s">
        <v>22</v>
      </c>
      <c r="AL185" t="s">
        <v>22</v>
      </c>
      <c r="AM185" s="17" t="b">
        <v>0</v>
      </c>
      <c r="AN185" s="6"/>
      <c r="AO185" s="6"/>
      <c r="AP185" s="17" t="b">
        <v>0</v>
      </c>
      <c r="AQ185" s="6" t="b">
        <v>0</v>
      </c>
    </row>
    <row r="186" spans="1:43" x14ac:dyDescent="0.25">
      <c r="A186" t="str">
        <f>_xlfn.CONCAT(Table8[[#This Row],[Order]],"-",Table8[[#This Row],[Line]])</f>
        <v>72722-10</v>
      </c>
      <c r="B186" s="7">
        <v>72722</v>
      </c>
      <c r="C186" s="7">
        <v>10</v>
      </c>
      <c r="D186" s="7">
        <v>1</v>
      </c>
      <c r="E186" s="6" t="s">
        <v>18</v>
      </c>
      <c r="F186" s="6" t="s">
        <v>180</v>
      </c>
      <c r="G186" s="6" t="s">
        <v>4076</v>
      </c>
      <c r="H186" s="6" t="s">
        <v>22</v>
      </c>
      <c r="I186" s="6" t="s">
        <v>27</v>
      </c>
      <c r="J186" s="6"/>
      <c r="K186" s="6"/>
      <c r="L186" s="8">
        <v>43508</v>
      </c>
      <c r="M186" s="8">
        <v>43511</v>
      </c>
      <c r="N186" s="7">
        <v>1</v>
      </c>
      <c r="O186" s="7">
        <v>14</v>
      </c>
      <c r="P186" s="6" t="s">
        <v>610</v>
      </c>
      <c r="Q186" s="6" t="s">
        <v>22</v>
      </c>
      <c r="R186" s="6" t="s">
        <v>18</v>
      </c>
      <c r="S186" s="6" t="s">
        <v>22</v>
      </c>
      <c r="T186" s="6" t="s">
        <v>4082</v>
      </c>
      <c r="U186" s="7">
        <v>7</v>
      </c>
      <c r="V186" s="17" t="b">
        <v>0</v>
      </c>
      <c r="W186" s="17" t="b">
        <v>0</v>
      </c>
      <c r="X186" s="17" t="b">
        <v>0</v>
      </c>
      <c r="Y186" s="17" t="b">
        <v>0</v>
      </c>
      <c r="Z186" t="s">
        <v>22</v>
      </c>
      <c r="AA186" t="s">
        <v>22</v>
      </c>
      <c r="AB186" t="s">
        <v>22</v>
      </c>
      <c r="AC186" t="s">
        <v>22</v>
      </c>
      <c r="AD186" t="s">
        <v>22</v>
      </c>
      <c r="AE186" t="s">
        <v>22</v>
      </c>
      <c r="AF186" t="s">
        <v>22</v>
      </c>
      <c r="AG186" t="s">
        <v>22</v>
      </c>
      <c r="AH186" t="s">
        <v>22</v>
      </c>
      <c r="AI186" t="s">
        <v>22</v>
      </c>
      <c r="AJ186" s="17" t="b">
        <v>0</v>
      </c>
      <c r="AK186" t="s">
        <v>22</v>
      </c>
      <c r="AL186" t="s">
        <v>22</v>
      </c>
      <c r="AM186" s="17" t="b">
        <v>0</v>
      </c>
      <c r="AN186" s="6"/>
      <c r="AO186" s="6"/>
      <c r="AP186" s="17" t="b">
        <v>0</v>
      </c>
      <c r="AQ186" s="6" t="b">
        <v>0</v>
      </c>
    </row>
    <row r="187" spans="1:43" x14ac:dyDescent="0.25">
      <c r="A187" t="str">
        <f>_xlfn.CONCAT(Table8[[#This Row],[Order]],"-",Table8[[#This Row],[Line]])</f>
        <v>72722-11</v>
      </c>
      <c r="B187" s="7">
        <v>72722</v>
      </c>
      <c r="C187" s="7">
        <v>11</v>
      </c>
      <c r="D187" s="7">
        <v>1</v>
      </c>
      <c r="E187" s="6" t="s">
        <v>18</v>
      </c>
      <c r="F187" s="6" t="s">
        <v>180</v>
      </c>
      <c r="G187" s="6" t="s">
        <v>4076</v>
      </c>
      <c r="H187" s="6" t="s">
        <v>22</v>
      </c>
      <c r="I187" s="6" t="s">
        <v>27</v>
      </c>
      <c r="J187" s="6"/>
      <c r="K187" s="6"/>
      <c r="L187" s="8">
        <v>43508</v>
      </c>
      <c r="M187" s="8">
        <v>43511</v>
      </c>
      <c r="N187" s="7">
        <v>1</v>
      </c>
      <c r="O187" s="7">
        <v>14</v>
      </c>
      <c r="P187" s="6" t="s">
        <v>610</v>
      </c>
      <c r="Q187" s="6" t="s">
        <v>22</v>
      </c>
      <c r="R187" s="6" t="s">
        <v>18</v>
      </c>
      <c r="S187" s="6" t="s">
        <v>22</v>
      </c>
      <c r="T187" s="6" t="s">
        <v>4083</v>
      </c>
      <c r="U187" s="7">
        <v>7</v>
      </c>
      <c r="V187" s="17" t="b">
        <v>0</v>
      </c>
      <c r="W187" s="17" t="b">
        <v>0</v>
      </c>
      <c r="X187" s="17" t="b">
        <v>0</v>
      </c>
      <c r="Y187" s="17" t="b">
        <v>0</v>
      </c>
      <c r="Z187" t="s">
        <v>22</v>
      </c>
      <c r="AA187" t="s">
        <v>22</v>
      </c>
      <c r="AB187" t="s">
        <v>22</v>
      </c>
      <c r="AC187" t="s">
        <v>22</v>
      </c>
      <c r="AD187" t="s">
        <v>22</v>
      </c>
      <c r="AE187" t="s">
        <v>22</v>
      </c>
      <c r="AF187" t="s">
        <v>22</v>
      </c>
      <c r="AG187" t="s">
        <v>22</v>
      </c>
      <c r="AH187" t="s">
        <v>22</v>
      </c>
      <c r="AI187" t="s">
        <v>22</v>
      </c>
      <c r="AJ187" s="17" t="b">
        <v>0</v>
      </c>
      <c r="AK187" t="s">
        <v>22</v>
      </c>
      <c r="AL187" t="s">
        <v>22</v>
      </c>
      <c r="AM187" s="17" t="b">
        <v>0</v>
      </c>
      <c r="AN187" s="6"/>
      <c r="AO187" s="6"/>
      <c r="AP187" s="17" t="b">
        <v>0</v>
      </c>
      <c r="AQ187" s="6" t="b">
        <v>0</v>
      </c>
    </row>
    <row r="188" spans="1:43" x14ac:dyDescent="0.25">
      <c r="A188" t="str">
        <f>_xlfn.CONCAT(Table8[[#This Row],[Order]],"-",Table8[[#This Row],[Line]])</f>
        <v>72844-1</v>
      </c>
      <c r="B188" s="29">
        <v>72844</v>
      </c>
      <c r="C188" s="29">
        <v>1</v>
      </c>
      <c r="D188" s="29">
        <v>1</v>
      </c>
      <c r="E188" s="28" t="s">
        <v>18</v>
      </c>
      <c r="F188" s="28" t="s">
        <v>146</v>
      </c>
      <c r="G188" s="28" t="s">
        <v>1798</v>
      </c>
      <c r="H188" s="28" t="s">
        <v>22</v>
      </c>
      <c r="I188" s="28" t="s">
        <v>20</v>
      </c>
      <c r="J188" s="28"/>
      <c r="K188" s="28"/>
      <c r="L188" s="8">
        <v>43500</v>
      </c>
      <c r="M188" s="30">
        <v>43503</v>
      </c>
      <c r="N188" s="29">
        <v>8</v>
      </c>
      <c r="O188" s="29">
        <v>8</v>
      </c>
      <c r="P188" s="6" t="s">
        <v>610</v>
      </c>
      <c r="Q188" s="28" t="s">
        <v>22</v>
      </c>
      <c r="R188" s="6" t="s">
        <v>18</v>
      </c>
      <c r="S188" s="28" t="s">
        <v>22</v>
      </c>
      <c r="T188" s="28" t="s">
        <v>1799</v>
      </c>
      <c r="U188" s="29">
        <v>12</v>
      </c>
      <c r="V188" s="17" t="b">
        <v>1</v>
      </c>
      <c r="W188" s="17" t="b">
        <v>0</v>
      </c>
      <c r="X188" s="17" t="b">
        <v>1</v>
      </c>
      <c r="Y188" s="17" t="b">
        <v>1</v>
      </c>
      <c r="Z188" t="s">
        <v>3805</v>
      </c>
      <c r="AA188" t="s">
        <v>22</v>
      </c>
      <c r="AB188" t="s">
        <v>22</v>
      </c>
      <c r="AC188" t="s">
        <v>22</v>
      </c>
      <c r="AD188" t="s">
        <v>22</v>
      </c>
      <c r="AE188" t="s">
        <v>22</v>
      </c>
      <c r="AF188" t="s">
        <v>22</v>
      </c>
      <c r="AG188" t="s">
        <v>3805</v>
      </c>
      <c r="AH188" t="s">
        <v>22</v>
      </c>
      <c r="AI188" t="s">
        <v>22</v>
      </c>
      <c r="AJ188" s="17" t="b">
        <v>1</v>
      </c>
      <c r="AK188" t="s">
        <v>22</v>
      </c>
      <c r="AL188" t="s">
        <v>143</v>
      </c>
      <c r="AM188" s="17" t="b">
        <v>0</v>
      </c>
      <c r="AN188" s="6"/>
      <c r="AO188" s="6"/>
      <c r="AP188" s="17" t="b">
        <v>1</v>
      </c>
      <c r="AQ188" s="6" t="b">
        <v>0</v>
      </c>
    </row>
    <row r="189" spans="1:43" x14ac:dyDescent="0.25">
      <c r="A189" t="str">
        <f>_xlfn.CONCAT(Table8[[#This Row],[Order]],"-",Table8[[#This Row],[Line]])</f>
        <v>72891-1</v>
      </c>
      <c r="B189" s="7">
        <v>72891</v>
      </c>
      <c r="C189" s="7">
        <v>1</v>
      </c>
      <c r="D189" s="7">
        <v>1</v>
      </c>
      <c r="E189" s="6" t="s">
        <v>18</v>
      </c>
      <c r="F189" s="6" t="s">
        <v>196</v>
      </c>
      <c r="G189" s="6" t="s">
        <v>4084</v>
      </c>
      <c r="H189" s="6" t="s">
        <v>22</v>
      </c>
      <c r="I189" s="6" t="s">
        <v>27</v>
      </c>
      <c r="J189" s="6"/>
      <c r="K189" s="6"/>
      <c r="L189" s="8">
        <v>43528</v>
      </c>
      <c r="M189" s="8">
        <v>43531</v>
      </c>
      <c r="N189" s="7">
        <v>19</v>
      </c>
      <c r="O189" s="7">
        <v>19</v>
      </c>
      <c r="P189" s="6" t="s">
        <v>610</v>
      </c>
      <c r="Q189" s="6" t="s">
        <v>22</v>
      </c>
      <c r="R189" s="6" t="s">
        <v>18</v>
      </c>
      <c r="S189" s="6" t="s">
        <v>22</v>
      </c>
      <c r="T189" s="6" t="s">
        <v>4085</v>
      </c>
      <c r="U189" s="7">
        <v>10</v>
      </c>
      <c r="V189" s="17" t="b">
        <v>0</v>
      </c>
      <c r="W189" s="17" t="b">
        <v>0</v>
      </c>
      <c r="X189" s="17" t="b">
        <v>0</v>
      </c>
      <c r="Y189" s="17" t="b">
        <v>0</v>
      </c>
      <c r="Z189" t="s">
        <v>22</v>
      </c>
      <c r="AA189" t="s">
        <v>22</v>
      </c>
      <c r="AB189" t="s">
        <v>22</v>
      </c>
      <c r="AC189" t="s">
        <v>22</v>
      </c>
      <c r="AD189" t="s">
        <v>22</v>
      </c>
      <c r="AE189" t="s">
        <v>22</v>
      </c>
      <c r="AF189" t="s">
        <v>22</v>
      </c>
      <c r="AG189" t="s">
        <v>22</v>
      </c>
      <c r="AH189" t="s">
        <v>22</v>
      </c>
      <c r="AI189" t="s">
        <v>22</v>
      </c>
      <c r="AJ189" s="17" t="b">
        <v>0</v>
      </c>
      <c r="AK189" t="s">
        <v>22</v>
      </c>
      <c r="AL189" t="s">
        <v>22</v>
      </c>
      <c r="AM189" s="17" t="b">
        <v>0</v>
      </c>
      <c r="AN189" s="6"/>
      <c r="AO189" s="6"/>
      <c r="AP189" s="17" t="b">
        <v>0</v>
      </c>
      <c r="AQ189" s="6" t="b">
        <v>0</v>
      </c>
    </row>
    <row r="190" spans="1:43" x14ac:dyDescent="0.25">
      <c r="A190" t="str">
        <f>_xlfn.CONCAT(Table8[[#This Row],[Order]],"-",Table8[[#This Row],[Line]])</f>
        <v>72891-2</v>
      </c>
      <c r="B190" s="7">
        <v>72891</v>
      </c>
      <c r="C190" s="7">
        <v>2</v>
      </c>
      <c r="D190" s="7">
        <v>1</v>
      </c>
      <c r="E190" s="6" t="s">
        <v>18</v>
      </c>
      <c r="F190" s="6" t="s">
        <v>197</v>
      </c>
      <c r="G190" s="6" t="s">
        <v>4086</v>
      </c>
      <c r="H190" s="6" t="s">
        <v>22</v>
      </c>
      <c r="I190" s="6" t="s">
        <v>27</v>
      </c>
      <c r="J190" s="6"/>
      <c r="K190" s="6"/>
      <c r="L190" s="8">
        <v>43528</v>
      </c>
      <c r="M190" s="8">
        <v>43531</v>
      </c>
      <c r="N190" s="7">
        <v>1</v>
      </c>
      <c r="O190" s="7">
        <v>1</v>
      </c>
      <c r="P190" s="6" t="s">
        <v>610</v>
      </c>
      <c r="Q190" s="6" t="s">
        <v>22</v>
      </c>
      <c r="R190" s="6" t="s">
        <v>18</v>
      </c>
      <c r="S190" s="6" t="s">
        <v>22</v>
      </c>
      <c r="T190" s="6" t="s">
        <v>4087</v>
      </c>
      <c r="U190" s="7">
        <v>10</v>
      </c>
      <c r="V190" s="17" t="b">
        <v>0</v>
      </c>
      <c r="W190" s="17" t="b">
        <v>0</v>
      </c>
      <c r="X190" s="17" t="b">
        <v>0</v>
      </c>
      <c r="Y190" s="17" t="b">
        <v>0</v>
      </c>
      <c r="Z190" t="s">
        <v>22</v>
      </c>
      <c r="AA190" t="s">
        <v>22</v>
      </c>
      <c r="AB190" t="s">
        <v>22</v>
      </c>
      <c r="AC190" t="s">
        <v>22</v>
      </c>
      <c r="AD190" t="s">
        <v>22</v>
      </c>
      <c r="AE190" t="s">
        <v>22</v>
      </c>
      <c r="AF190" t="s">
        <v>22</v>
      </c>
      <c r="AG190" t="s">
        <v>22</v>
      </c>
      <c r="AH190" t="s">
        <v>22</v>
      </c>
      <c r="AI190" t="s">
        <v>22</v>
      </c>
      <c r="AJ190" s="17" t="b">
        <v>0</v>
      </c>
      <c r="AK190" t="s">
        <v>22</v>
      </c>
      <c r="AL190" t="s">
        <v>22</v>
      </c>
      <c r="AM190" s="17" t="b">
        <v>0</v>
      </c>
      <c r="AN190" s="6"/>
      <c r="AO190" s="6"/>
      <c r="AP190" s="17" t="b">
        <v>0</v>
      </c>
      <c r="AQ190" s="6" t="b">
        <v>0</v>
      </c>
    </row>
    <row r="191" spans="1:43" x14ac:dyDescent="0.25">
      <c r="A191" t="str">
        <f>_xlfn.CONCAT(Table8[[#This Row],[Order]],"-",Table8[[#This Row],[Line]])</f>
        <v>72891-3</v>
      </c>
      <c r="B191" s="7">
        <v>72891</v>
      </c>
      <c r="C191" s="7">
        <v>3</v>
      </c>
      <c r="D191" s="7">
        <v>1</v>
      </c>
      <c r="E191" s="6" t="s">
        <v>18</v>
      </c>
      <c r="F191" s="6" t="s">
        <v>198</v>
      </c>
      <c r="G191" s="6" t="s">
        <v>4088</v>
      </c>
      <c r="H191" s="6" t="s">
        <v>22</v>
      </c>
      <c r="I191" s="6" t="s">
        <v>27</v>
      </c>
      <c r="J191" s="6"/>
      <c r="K191" s="6"/>
      <c r="L191" s="8">
        <v>43528</v>
      </c>
      <c r="M191" s="8">
        <v>43531</v>
      </c>
      <c r="N191" s="7">
        <v>4</v>
      </c>
      <c r="O191" s="7">
        <v>4</v>
      </c>
      <c r="P191" s="6" t="s">
        <v>610</v>
      </c>
      <c r="Q191" s="6" t="s">
        <v>22</v>
      </c>
      <c r="R191" s="6" t="s">
        <v>18</v>
      </c>
      <c r="S191" s="6" t="s">
        <v>22</v>
      </c>
      <c r="T191" s="6" t="s">
        <v>873</v>
      </c>
      <c r="U191" s="7">
        <v>10</v>
      </c>
      <c r="V191" s="17" t="b">
        <v>0</v>
      </c>
      <c r="W191" s="17" t="b">
        <v>0</v>
      </c>
      <c r="X191" s="17" t="b">
        <v>0</v>
      </c>
      <c r="Y191" s="17" t="b">
        <v>0</v>
      </c>
      <c r="Z191" t="s">
        <v>22</v>
      </c>
      <c r="AA191" t="s">
        <v>22</v>
      </c>
      <c r="AB191" t="s">
        <v>22</v>
      </c>
      <c r="AC191" t="s">
        <v>22</v>
      </c>
      <c r="AD191" t="s">
        <v>22</v>
      </c>
      <c r="AE191" t="s">
        <v>22</v>
      </c>
      <c r="AF191" t="s">
        <v>22</v>
      </c>
      <c r="AG191" t="s">
        <v>22</v>
      </c>
      <c r="AH191" t="s">
        <v>22</v>
      </c>
      <c r="AI191" t="s">
        <v>22</v>
      </c>
      <c r="AJ191" s="17" t="b">
        <v>0</v>
      </c>
      <c r="AK191" t="s">
        <v>22</v>
      </c>
      <c r="AL191" t="s">
        <v>22</v>
      </c>
      <c r="AM191" s="17" t="b">
        <v>0</v>
      </c>
      <c r="AN191" s="6"/>
      <c r="AO191" s="6"/>
      <c r="AP191" s="17" t="b">
        <v>0</v>
      </c>
      <c r="AQ191" s="6" t="b">
        <v>0</v>
      </c>
    </row>
    <row r="192" spans="1:43" x14ac:dyDescent="0.25">
      <c r="A192" t="str">
        <f>_xlfn.CONCAT(Table8[[#This Row],[Order]],"-",Table8[[#This Row],[Line]])</f>
        <v>72891-4</v>
      </c>
      <c r="B192" s="7">
        <v>72891</v>
      </c>
      <c r="C192" s="7">
        <v>4</v>
      </c>
      <c r="D192" s="7">
        <v>1</v>
      </c>
      <c r="E192" s="6" t="s">
        <v>18</v>
      </c>
      <c r="F192" s="6" t="s">
        <v>199</v>
      </c>
      <c r="G192" s="6" t="s">
        <v>4089</v>
      </c>
      <c r="H192" s="6" t="s">
        <v>22</v>
      </c>
      <c r="I192" s="6" t="s">
        <v>27</v>
      </c>
      <c r="J192" s="6"/>
      <c r="K192" s="6"/>
      <c r="L192" s="8">
        <v>43528</v>
      </c>
      <c r="M192" s="8">
        <v>43531</v>
      </c>
      <c r="N192" s="7">
        <v>3</v>
      </c>
      <c r="O192" s="7">
        <v>3</v>
      </c>
      <c r="P192" s="6" t="s">
        <v>610</v>
      </c>
      <c r="Q192" s="6" t="s">
        <v>22</v>
      </c>
      <c r="R192" s="6" t="s">
        <v>18</v>
      </c>
      <c r="S192" s="6" t="s">
        <v>22</v>
      </c>
      <c r="T192" s="6" t="s">
        <v>715</v>
      </c>
      <c r="U192" s="7">
        <v>10</v>
      </c>
      <c r="V192" s="17" t="b">
        <v>0</v>
      </c>
      <c r="W192" s="17" t="b">
        <v>0</v>
      </c>
      <c r="X192" s="17" t="b">
        <v>0</v>
      </c>
      <c r="Y192" s="17" t="b">
        <v>0</v>
      </c>
      <c r="Z192" t="s">
        <v>22</v>
      </c>
      <c r="AA192" t="s">
        <v>22</v>
      </c>
      <c r="AB192" t="s">
        <v>22</v>
      </c>
      <c r="AC192" t="s">
        <v>22</v>
      </c>
      <c r="AD192" t="s">
        <v>22</v>
      </c>
      <c r="AE192" t="s">
        <v>22</v>
      </c>
      <c r="AF192" t="s">
        <v>22</v>
      </c>
      <c r="AG192" t="s">
        <v>22</v>
      </c>
      <c r="AH192" t="s">
        <v>22</v>
      </c>
      <c r="AI192" t="s">
        <v>22</v>
      </c>
      <c r="AJ192" s="17" t="b">
        <v>0</v>
      </c>
      <c r="AK192" t="s">
        <v>22</v>
      </c>
      <c r="AL192" t="s">
        <v>22</v>
      </c>
      <c r="AM192" s="17" t="b">
        <v>0</v>
      </c>
      <c r="AN192" s="6"/>
      <c r="AO192" s="6"/>
      <c r="AP192" s="17" t="b">
        <v>0</v>
      </c>
      <c r="AQ192" s="6" t="b">
        <v>0</v>
      </c>
    </row>
    <row r="193" spans="1:43" x14ac:dyDescent="0.25">
      <c r="A193" t="str">
        <f>_xlfn.CONCAT(Table8[[#This Row],[Order]],"-",Table8[[#This Row],[Line]])</f>
        <v>72906-2</v>
      </c>
      <c r="B193" s="35">
        <v>72906</v>
      </c>
      <c r="C193" s="35">
        <v>2</v>
      </c>
      <c r="D193" s="35">
        <v>1</v>
      </c>
      <c r="E193" s="34" t="s">
        <v>18</v>
      </c>
      <c r="F193" s="34" t="s">
        <v>164</v>
      </c>
      <c r="G193" s="34" t="s">
        <v>699</v>
      </c>
      <c r="H193" s="34" t="s">
        <v>22</v>
      </c>
      <c r="I193" s="34" t="s">
        <v>31</v>
      </c>
      <c r="J193" s="36">
        <v>43495</v>
      </c>
      <c r="K193" s="34" t="s">
        <v>4090</v>
      </c>
      <c r="L193" s="8">
        <v>43500</v>
      </c>
      <c r="M193" s="36">
        <v>43503</v>
      </c>
      <c r="N193" s="35">
        <v>1</v>
      </c>
      <c r="O193" s="35">
        <v>1</v>
      </c>
      <c r="P193" s="6" t="s">
        <v>609</v>
      </c>
      <c r="Q193" s="34" t="s">
        <v>21</v>
      </c>
      <c r="R193" s="6" t="s">
        <v>18</v>
      </c>
      <c r="S193" s="34" t="s">
        <v>22</v>
      </c>
      <c r="T193" s="34" t="s">
        <v>64</v>
      </c>
      <c r="U193" s="35">
        <v>18</v>
      </c>
      <c r="V193" s="17" t="b">
        <v>1</v>
      </c>
      <c r="W193" s="17" t="b">
        <v>1</v>
      </c>
      <c r="X193" s="17" t="b">
        <v>1</v>
      </c>
      <c r="Y193" s="17" t="b">
        <v>1</v>
      </c>
      <c r="Z193" t="s">
        <v>22</v>
      </c>
      <c r="AA193" t="s">
        <v>3805</v>
      </c>
      <c r="AB193" t="s">
        <v>22</v>
      </c>
      <c r="AC193" t="s">
        <v>22</v>
      </c>
      <c r="AD193" t="s">
        <v>22</v>
      </c>
      <c r="AE193" t="s">
        <v>22</v>
      </c>
      <c r="AF193" t="s">
        <v>22</v>
      </c>
      <c r="AG193" t="s">
        <v>22</v>
      </c>
      <c r="AH193" t="s">
        <v>22</v>
      </c>
      <c r="AI193" t="s">
        <v>22</v>
      </c>
      <c r="AJ193" s="17" t="b">
        <v>1</v>
      </c>
      <c r="AK193" t="s">
        <v>22</v>
      </c>
      <c r="AL193" t="s">
        <v>143</v>
      </c>
      <c r="AM193" s="17" t="b">
        <v>1</v>
      </c>
      <c r="AN193" s="126">
        <v>43500.331701504598</v>
      </c>
      <c r="AO193" s="6"/>
      <c r="AP193" s="17" t="b">
        <v>1</v>
      </c>
      <c r="AQ193" s="6" t="b">
        <v>0</v>
      </c>
    </row>
    <row r="194" spans="1:43" x14ac:dyDescent="0.25">
      <c r="A194" t="str">
        <f>_xlfn.CONCAT(Table8[[#This Row],[Order]],"-",Table8[[#This Row],[Line]])</f>
        <v>72906-3</v>
      </c>
      <c r="B194" s="35">
        <v>72906</v>
      </c>
      <c r="C194" s="35">
        <v>3</v>
      </c>
      <c r="D194" s="35">
        <v>1</v>
      </c>
      <c r="E194" s="34" t="s">
        <v>18</v>
      </c>
      <c r="F194" s="34" t="s">
        <v>200</v>
      </c>
      <c r="G194" s="34" t="s">
        <v>700</v>
      </c>
      <c r="H194" s="34" t="s">
        <v>22</v>
      </c>
      <c r="I194" s="34" t="s">
        <v>31</v>
      </c>
      <c r="J194" s="36">
        <v>43495</v>
      </c>
      <c r="K194" s="34" t="s">
        <v>4091</v>
      </c>
      <c r="L194" s="8">
        <v>43500</v>
      </c>
      <c r="M194" s="36">
        <v>43503</v>
      </c>
      <c r="N194" s="35">
        <v>2</v>
      </c>
      <c r="O194" s="35">
        <v>2</v>
      </c>
      <c r="P194" s="6" t="s">
        <v>609</v>
      </c>
      <c r="Q194" s="34" t="s">
        <v>21</v>
      </c>
      <c r="R194" s="6" t="s">
        <v>18</v>
      </c>
      <c r="S194" s="34" t="s">
        <v>22</v>
      </c>
      <c r="T194" s="34" t="s">
        <v>65</v>
      </c>
      <c r="U194" s="35">
        <v>18</v>
      </c>
      <c r="V194" s="17" t="b">
        <v>1</v>
      </c>
      <c r="W194" s="17" t="b">
        <v>1</v>
      </c>
      <c r="X194" s="17" t="b">
        <v>1</v>
      </c>
      <c r="Y194" s="17" t="b">
        <v>1</v>
      </c>
      <c r="Z194" t="s">
        <v>22</v>
      </c>
      <c r="AA194" t="s">
        <v>3805</v>
      </c>
      <c r="AB194" t="s">
        <v>22</v>
      </c>
      <c r="AC194" t="s">
        <v>22</v>
      </c>
      <c r="AD194" t="s">
        <v>22</v>
      </c>
      <c r="AE194" t="s">
        <v>22</v>
      </c>
      <c r="AF194" t="s">
        <v>22</v>
      </c>
      <c r="AG194" t="s">
        <v>22</v>
      </c>
      <c r="AH194" t="s">
        <v>22</v>
      </c>
      <c r="AI194" t="s">
        <v>22</v>
      </c>
      <c r="AJ194" s="17" t="b">
        <v>1</v>
      </c>
      <c r="AK194" t="s">
        <v>22</v>
      </c>
      <c r="AL194" t="s">
        <v>143</v>
      </c>
      <c r="AM194" s="17" t="b">
        <v>1</v>
      </c>
      <c r="AN194" s="126">
        <v>43500.331693020802</v>
      </c>
      <c r="AO194" s="6"/>
      <c r="AP194" s="17" t="b">
        <v>1</v>
      </c>
      <c r="AQ194" s="6" t="b">
        <v>0</v>
      </c>
    </row>
    <row r="195" spans="1:43" x14ac:dyDescent="0.25">
      <c r="A195" t="str">
        <f>_xlfn.CONCAT(Table8[[#This Row],[Order]],"-",Table8[[#This Row],[Line]])</f>
        <v>72906-4</v>
      </c>
      <c r="B195" s="35">
        <v>72906</v>
      </c>
      <c r="C195" s="35">
        <v>4</v>
      </c>
      <c r="D195" s="35">
        <v>1</v>
      </c>
      <c r="E195" s="34" t="s">
        <v>18</v>
      </c>
      <c r="F195" s="34" t="s">
        <v>201</v>
      </c>
      <c r="G195" s="34" t="s">
        <v>701</v>
      </c>
      <c r="H195" s="34" t="s">
        <v>22</v>
      </c>
      <c r="I195" s="34" t="s">
        <v>31</v>
      </c>
      <c r="J195" s="36">
        <v>43495</v>
      </c>
      <c r="K195" s="34" t="s">
        <v>4092</v>
      </c>
      <c r="L195" s="8">
        <v>43500</v>
      </c>
      <c r="M195" s="36">
        <v>43503</v>
      </c>
      <c r="N195" s="35">
        <v>1</v>
      </c>
      <c r="O195" s="35">
        <v>1</v>
      </c>
      <c r="P195" s="6" t="s">
        <v>609</v>
      </c>
      <c r="Q195" s="34" t="s">
        <v>21</v>
      </c>
      <c r="R195" s="6" t="s">
        <v>18</v>
      </c>
      <c r="S195" s="34" t="s">
        <v>22</v>
      </c>
      <c r="T195" s="34" t="s">
        <v>702</v>
      </c>
      <c r="U195" s="35">
        <v>18</v>
      </c>
      <c r="V195" s="17" t="b">
        <v>1</v>
      </c>
      <c r="W195" s="17" t="b">
        <v>1</v>
      </c>
      <c r="X195" s="17" t="b">
        <v>1</v>
      </c>
      <c r="Y195" s="17" t="b">
        <v>1</v>
      </c>
      <c r="Z195" t="s">
        <v>22</v>
      </c>
      <c r="AA195" t="s">
        <v>3805</v>
      </c>
      <c r="AB195" t="s">
        <v>22</v>
      </c>
      <c r="AC195" t="s">
        <v>22</v>
      </c>
      <c r="AD195" t="s">
        <v>22</v>
      </c>
      <c r="AE195" t="s">
        <v>22</v>
      </c>
      <c r="AF195" t="s">
        <v>22</v>
      </c>
      <c r="AG195" t="s">
        <v>22</v>
      </c>
      <c r="AH195" t="s">
        <v>22</v>
      </c>
      <c r="AI195" t="s">
        <v>22</v>
      </c>
      <c r="AJ195" s="17" t="b">
        <v>1</v>
      </c>
      <c r="AK195" t="s">
        <v>22</v>
      </c>
      <c r="AL195" t="s">
        <v>143</v>
      </c>
      <c r="AM195" s="17" t="b">
        <v>1</v>
      </c>
      <c r="AN195" s="126">
        <v>43500.331708912003</v>
      </c>
      <c r="AO195" s="6"/>
      <c r="AP195" s="17" t="b">
        <v>1</v>
      </c>
      <c r="AQ195" s="6" t="b">
        <v>0</v>
      </c>
    </row>
    <row r="196" spans="1:43" x14ac:dyDescent="0.25">
      <c r="A196" t="str">
        <f>_xlfn.CONCAT(Table8[[#This Row],[Order]],"-",Table8[[#This Row],[Line]])</f>
        <v>72906-5</v>
      </c>
      <c r="B196" s="35">
        <v>72906</v>
      </c>
      <c r="C196" s="35">
        <v>5</v>
      </c>
      <c r="D196" s="35">
        <v>1</v>
      </c>
      <c r="E196" s="34" t="s">
        <v>18</v>
      </c>
      <c r="F196" s="34" t="s">
        <v>202</v>
      </c>
      <c r="G196" s="34" t="s">
        <v>703</v>
      </c>
      <c r="H196" s="34" t="s">
        <v>22</v>
      </c>
      <c r="I196" s="34" t="s">
        <v>31</v>
      </c>
      <c r="J196" s="36">
        <v>43496</v>
      </c>
      <c r="K196" s="34" t="s">
        <v>4093</v>
      </c>
      <c r="L196" s="8">
        <v>43500</v>
      </c>
      <c r="M196" s="36">
        <v>43503</v>
      </c>
      <c r="N196" s="35">
        <v>2</v>
      </c>
      <c r="O196" s="35">
        <v>10</v>
      </c>
      <c r="P196" s="6" t="s">
        <v>609</v>
      </c>
      <c r="Q196" s="34" t="s">
        <v>21</v>
      </c>
      <c r="R196" s="6" t="s">
        <v>18</v>
      </c>
      <c r="S196" s="34" t="s">
        <v>22</v>
      </c>
      <c r="T196" s="34" t="s">
        <v>704</v>
      </c>
      <c r="U196" s="35">
        <v>18</v>
      </c>
      <c r="V196" s="17" t="b">
        <v>1</v>
      </c>
      <c r="W196" s="17" t="b">
        <v>1</v>
      </c>
      <c r="X196" s="17" t="b">
        <v>1</v>
      </c>
      <c r="Y196" s="17" t="b">
        <v>1</v>
      </c>
      <c r="Z196" t="s">
        <v>22</v>
      </c>
      <c r="AA196" t="s">
        <v>3805</v>
      </c>
      <c r="AB196" t="s">
        <v>22</v>
      </c>
      <c r="AC196" t="s">
        <v>22</v>
      </c>
      <c r="AD196" t="s">
        <v>22</v>
      </c>
      <c r="AE196" t="s">
        <v>22</v>
      </c>
      <c r="AF196" t="s">
        <v>22</v>
      </c>
      <c r="AG196" t="s">
        <v>22</v>
      </c>
      <c r="AH196" t="s">
        <v>22</v>
      </c>
      <c r="AI196" t="s">
        <v>22</v>
      </c>
      <c r="AJ196" s="17" t="b">
        <v>1</v>
      </c>
      <c r="AK196" t="s">
        <v>22</v>
      </c>
      <c r="AL196" t="s">
        <v>143</v>
      </c>
      <c r="AM196" s="17" t="b">
        <v>1</v>
      </c>
      <c r="AN196" s="126">
        <v>43500.331684919001</v>
      </c>
      <c r="AO196" s="6"/>
      <c r="AP196" s="17" t="b">
        <v>1</v>
      </c>
      <c r="AQ196" s="6" t="b">
        <v>0</v>
      </c>
    </row>
    <row r="197" spans="1:43" x14ac:dyDescent="0.25">
      <c r="A197" t="str">
        <f>_xlfn.CONCAT(Table8[[#This Row],[Order]],"-",Table8[[#This Row],[Line]])</f>
        <v>72906-6</v>
      </c>
      <c r="B197" s="35">
        <v>72906</v>
      </c>
      <c r="C197" s="35">
        <v>6</v>
      </c>
      <c r="D197" s="35">
        <v>1</v>
      </c>
      <c r="E197" s="34" t="s">
        <v>18</v>
      </c>
      <c r="F197" s="34" t="s">
        <v>203</v>
      </c>
      <c r="G197" s="34" t="s">
        <v>705</v>
      </c>
      <c r="H197" s="34" t="s">
        <v>22</v>
      </c>
      <c r="I197" s="34" t="s">
        <v>31</v>
      </c>
      <c r="J197" s="36">
        <v>43496</v>
      </c>
      <c r="K197" s="34" t="s">
        <v>4094</v>
      </c>
      <c r="L197" s="8">
        <v>43500</v>
      </c>
      <c r="M197" s="36">
        <v>43503</v>
      </c>
      <c r="N197" s="35">
        <v>1</v>
      </c>
      <c r="O197" s="35">
        <v>2</v>
      </c>
      <c r="P197" s="6" t="s">
        <v>609</v>
      </c>
      <c r="Q197" s="34" t="s">
        <v>21</v>
      </c>
      <c r="R197" s="6" t="s">
        <v>18</v>
      </c>
      <c r="S197" s="34" t="s">
        <v>22</v>
      </c>
      <c r="T197" s="34" t="s">
        <v>706</v>
      </c>
      <c r="U197" s="35">
        <v>18</v>
      </c>
      <c r="V197" s="17" t="b">
        <v>1</v>
      </c>
      <c r="W197" s="17" t="b">
        <v>1</v>
      </c>
      <c r="X197" s="17" t="b">
        <v>1</v>
      </c>
      <c r="Y197" s="17" t="b">
        <v>1</v>
      </c>
      <c r="Z197" t="s">
        <v>22</v>
      </c>
      <c r="AA197" t="s">
        <v>3805</v>
      </c>
      <c r="AB197" t="s">
        <v>22</v>
      </c>
      <c r="AC197" t="s">
        <v>22</v>
      </c>
      <c r="AD197" t="s">
        <v>22</v>
      </c>
      <c r="AE197" t="s">
        <v>22</v>
      </c>
      <c r="AF197" t="s">
        <v>22</v>
      </c>
      <c r="AG197" t="s">
        <v>22</v>
      </c>
      <c r="AH197" t="s">
        <v>22</v>
      </c>
      <c r="AI197" t="s">
        <v>22</v>
      </c>
      <c r="AJ197" s="17" t="b">
        <v>1</v>
      </c>
      <c r="AK197" t="s">
        <v>22</v>
      </c>
      <c r="AL197" t="s">
        <v>143</v>
      </c>
      <c r="AM197" s="17" t="b">
        <v>1</v>
      </c>
      <c r="AN197" s="126">
        <v>43500.331677118098</v>
      </c>
      <c r="AO197" s="6"/>
      <c r="AP197" s="17" t="b">
        <v>1</v>
      </c>
      <c r="AQ197" s="6" t="b">
        <v>0</v>
      </c>
    </row>
    <row r="198" spans="1:43" x14ac:dyDescent="0.25">
      <c r="A198" t="str">
        <f>_xlfn.CONCAT(Table8[[#This Row],[Order]],"-",Table8[[#This Row],[Line]])</f>
        <v>72906-7</v>
      </c>
      <c r="B198" s="35">
        <v>72906</v>
      </c>
      <c r="C198" s="35">
        <v>7</v>
      </c>
      <c r="D198" s="35">
        <v>1</v>
      </c>
      <c r="E198" s="34" t="s">
        <v>18</v>
      </c>
      <c r="F198" s="34" t="s">
        <v>204</v>
      </c>
      <c r="G198" s="34" t="s">
        <v>707</v>
      </c>
      <c r="H198" s="34" t="s">
        <v>22</v>
      </c>
      <c r="I198" s="34" t="s">
        <v>31</v>
      </c>
      <c r="J198" s="36">
        <v>43496</v>
      </c>
      <c r="K198" s="34" t="s">
        <v>4095</v>
      </c>
      <c r="L198" s="8">
        <v>43500</v>
      </c>
      <c r="M198" s="36">
        <v>43503</v>
      </c>
      <c r="N198" s="35">
        <v>1</v>
      </c>
      <c r="O198" s="35">
        <v>2</v>
      </c>
      <c r="P198" s="6" t="s">
        <v>609</v>
      </c>
      <c r="Q198" s="34" t="s">
        <v>21</v>
      </c>
      <c r="R198" s="6" t="s">
        <v>18</v>
      </c>
      <c r="S198" s="34" t="s">
        <v>22</v>
      </c>
      <c r="T198" s="34" t="s">
        <v>708</v>
      </c>
      <c r="U198" s="35">
        <v>18</v>
      </c>
      <c r="V198" s="17" t="b">
        <v>1</v>
      </c>
      <c r="W198" s="17" t="b">
        <v>1</v>
      </c>
      <c r="X198" s="17" t="b">
        <v>1</v>
      </c>
      <c r="Y198" s="17" t="b">
        <v>1</v>
      </c>
      <c r="Z198" t="s">
        <v>22</v>
      </c>
      <c r="AA198" t="s">
        <v>3805</v>
      </c>
      <c r="AB198" t="s">
        <v>22</v>
      </c>
      <c r="AC198" t="s">
        <v>22</v>
      </c>
      <c r="AD198" t="s">
        <v>22</v>
      </c>
      <c r="AE198" t="s">
        <v>22</v>
      </c>
      <c r="AF198" t="s">
        <v>22</v>
      </c>
      <c r="AG198" t="s">
        <v>22</v>
      </c>
      <c r="AH198" t="s">
        <v>22</v>
      </c>
      <c r="AI198" t="s">
        <v>22</v>
      </c>
      <c r="AJ198" s="17" t="b">
        <v>1</v>
      </c>
      <c r="AK198" t="s">
        <v>22</v>
      </c>
      <c r="AL198" t="s">
        <v>143</v>
      </c>
      <c r="AM198" s="17" t="b">
        <v>1</v>
      </c>
      <c r="AN198" s="126">
        <v>43500.331669710598</v>
      </c>
      <c r="AO198" s="6"/>
      <c r="AP198" s="17" t="b">
        <v>1</v>
      </c>
      <c r="AQ198" s="6" t="b">
        <v>0</v>
      </c>
    </row>
    <row r="199" spans="1:43" x14ac:dyDescent="0.25">
      <c r="A199" t="str">
        <f>_xlfn.CONCAT(Table8[[#This Row],[Order]],"-",Table8[[#This Row],[Line]])</f>
        <v>72906-8</v>
      </c>
      <c r="B199" s="35">
        <v>72906</v>
      </c>
      <c r="C199" s="35">
        <v>8</v>
      </c>
      <c r="D199" s="35">
        <v>1</v>
      </c>
      <c r="E199" s="34" t="s">
        <v>18</v>
      </c>
      <c r="F199" s="34" t="s">
        <v>205</v>
      </c>
      <c r="G199" s="34" t="s">
        <v>709</v>
      </c>
      <c r="H199" s="34" t="s">
        <v>22</v>
      </c>
      <c r="I199" s="34" t="s">
        <v>31</v>
      </c>
      <c r="J199" s="36">
        <v>43496</v>
      </c>
      <c r="K199" s="34" t="s">
        <v>4096</v>
      </c>
      <c r="L199" s="8">
        <v>43500</v>
      </c>
      <c r="M199" s="36">
        <v>43503</v>
      </c>
      <c r="N199" s="35">
        <v>1</v>
      </c>
      <c r="O199" s="35">
        <v>2</v>
      </c>
      <c r="P199" s="6" t="s">
        <v>609</v>
      </c>
      <c r="Q199" s="34" t="s">
        <v>21</v>
      </c>
      <c r="R199" s="6" t="s">
        <v>18</v>
      </c>
      <c r="S199" s="34" t="s">
        <v>22</v>
      </c>
      <c r="T199" s="34" t="s">
        <v>710</v>
      </c>
      <c r="U199" s="35">
        <v>18</v>
      </c>
      <c r="V199" s="17" t="b">
        <v>1</v>
      </c>
      <c r="W199" s="17" t="b">
        <v>1</v>
      </c>
      <c r="X199" s="17" t="b">
        <v>1</v>
      </c>
      <c r="Y199" s="17" t="b">
        <v>1</v>
      </c>
      <c r="Z199" t="s">
        <v>22</v>
      </c>
      <c r="AA199" t="s">
        <v>3805</v>
      </c>
      <c r="AB199" t="s">
        <v>22</v>
      </c>
      <c r="AC199" t="s">
        <v>22</v>
      </c>
      <c r="AD199" t="s">
        <v>22</v>
      </c>
      <c r="AE199" t="s">
        <v>22</v>
      </c>
      <c r="AF199" t="s">
        <v>22</v>
      </c>
      <c r="AG199" t="s">
        <v>22</v>
      </c>
      <c r="AH199" t="s">
        <v>22</v>
      </c>
      <c r="AI199" t="s">
        <v>22</v>
      </c>
      <c r="AJ199" s="17" t="b">
        <v>1</v>
      </c>
      <c r="AK199" t="s">
        <v>22</v>
      </c>
      <c r="AL199" t="s">
        <v>143</v>
      </c>
      <c r="AM199" s="17" t="b">
        <v>1</v>
      </c>
      <c r="AN199" s="126">
        <v>43500.3316486111</v>
      </c>
      <c r="AO199" s="6"/>
      <c r="AP199" s="17" t="b">
        <v>1</v>
      </c>
      <c r="AQ199" s="6" t="b">
        <v>0</v>
      </c>
    </row>
    <row r="200" spans="1:43" x14ac:dyDescent="0.25">
      <c r="A200" t="str">
        <f>_xlfn.CONCAT(Table8[[#This Row],[Order]],"-",Table8[[#This Row],[Line]])</f>
        <v>73065-1</v>
      </c>
      <c r="B200" s="7">
        <v>73065</v>
      </c>
      <c r="C200" s="7">
        <v>1</v>
      </c>
      <c r="D200" s="7">
        <v>1</v>
      </c>
      <c r="E200" s="6" t="s">
        <v>18</v>
      </c>
      <c r="F200" s="6" t="s">
        <v>206</v>
      </c>
      <c r="G200" s="6" t="s">
        <v>4097</v>
      </c>
      <c r="H200" s="6" t="s">
        <v>22</v>
      </c>
      <c r="I200" s="6" t="s">
        <v>27</v>
      </c>
      <c r="J200" s="6"/>
      <c r="K200" s="6"/>
      <c r="L200" s="8">
        <v>43522</v>
      </c>
      <c r="M200" s="8">
        <v>43525</v>
      </c>
      <c r="N200" s="7">
        <v>7</v>
      </c>
      <c r="O200" s="7">
        <v>7</v>
      </c>
      <c r="P200" s="6" t="s">
        <v>613</v>
      </c>
      <c r="Q200" s="6" t="s">
        <v>21</v>
      </c>
      <c r="R200" s="6" t="s">
        <v>18</v>
      </c>
      <c r="S200" s="6" t="s">
        <v>22</v>
      </c>
      <c r="T200" s="6" t="s">
        <v>628</v>
      </c>
      <c r="U200" s="7">
        <v>15</v>
      </c>
      <c r="V200" s="17" t="b">
        <v>0</v>
      </c>
      <c r="W200" s="17" t="b">
        <v>0</v>
      </c>
      <c r="X200" s="17" t="b">
        <v>0</v>
      </c>
      <c r="Y200" s="17" t="b">
        <v>0</v>
      </c>
      <c r="Z200" t="s">
        <v>22</v>
      </c>
      <c r="AA200" t="s">
        <v>22</v>
      </c>
      <c r="AB200" t="s">
        <v>22</v>
      </c>
      <c r="AC200" t="s">
        <v>22</v>
      </c>
      <c r="AD200" t="s">
        <v>22</v>
      </c>
      <c r="AE200" t="s">
        <v>22</v>
      </c>
      <c r="AF200" t="s">
        <v>22</v>
      </c>
      <c r="AG200" t="s">
        <v>22</v>
      </c>
      <c r="AH200" t="s">
        <v>22</v>
      </c>
      <c r="AI200" t="s">
        <v>22</v>
      </c>
      <c r="AJ200" s="17" t="b">
        <v>0</v>
      </c>
      <c r="AK200" t="s">
        <v>22</v>
      </c>
      <c r="AL200" t="s">
        <v>22</v>
      </c>
      <c r="AM200" s="17" t="b">
        <v>0</v>
      </c>
      <c r="AN200" s="6"/>
      <c r="AO200" s="6"/>
      <c r="AP200" s="17" t="b">
        <v>0</v>
      </c>
      <c r="AQ200" s="6" t="b">
        <v>0</v>
      </c>
    </row>
    <row r="201" spans="1:43" x14ac:dyDescent="0.25">
      <c r="A201" t="str">
        <f>_xlfn.CONCAT(Table8[[#This Row],[Order]],"-",Table8[[#This Row],[Line]])</f>
        <v>73065-2</v>
      </c>
      <c r="B201" s="7">
        <v>73065</v>
      </c>
      <c r="C201" s="7">
        <v>2</v>
      </c>
      <c r="D201" s="7">
        <v>1</v>
      </c>
      <c r="E201" s="6" t="s">
        <v>18</v>
      </c>
      <c r="F201" s="6" t="s">
        <v>207</v>
      </c>
      <c r="G201" s="6" t="s">
        <v>4098</v>
      </c>
      <c r="H201" s="6" t="s">
        <v>168</v>
      </c>
      <c r="I201" s="6" t="s">
        <v>27</v>
      </c>
      <c r="J201" s="6"/>
      <c r="K201" s="6"/>
      <c r="L201" s="8">
        <v>43522</v>
      </c>
      <c r="M201" s="8">
        <v>43525</v>
      </c>
      <c r="N201" s="7">
        <v>36</v>
      </c>
      <c r="O201" s="7">
        <v>36</v>
      </c>
      <c r="P201" s="6" t="s">
        <v>613</v>
      </c>
      <c r="Q201" s="6" t="s">
        <v>21</v>
      </c>
      <c r="R201" s="6" t="s">
        <v>18</v>
      </c>
      <c r="S201" s="6" t="s">
        <v>22</v>
      </c>
      <c r="T201" s="6" t="s">
        <v>4099</v>
      </c>
      <c r="U201" s="7">
        <v>15</v>
      </c>
      <c r="V201" s="17" t="b">
        <v>0</v>
      </c>
      <c r="W201" s="17" t="b">
        <v>0</v>
      </c>
      <c r="X201" s="17" t="b">
        <v>0</v>
      </c>
      <c r="Y201" s="17" t="b">
        <v>0</v>
      </c>
      <c r="Z201" t="s">
        <v>22</v>
      </c>
      <c r="AA201" t="s">
        <v>22</v>
      </c>
      <c r="AB201" t="s">
        <v>22</v>
      </c>
      <c r="AC201" t="s">
        <v>22</v>
      </c>
      <c r="AD201" t="s">
        <v>22</v>
      </c>
      <c r="AE201" t="s">
        <v>22</v>
      </c>
      <c r="AF201" t="s">
        <v>22</v>
      </c>
      <c r="AG201" t="s">
        <v>22</v>
      </c>
      <c r="AH201" t="s">
        <v>22</v>
      </c>
      <c r="AI201" t="s">
        <v>22</v>
      </c>
      <c r="AJ201" s="17" t="b">
        <v>0</v>
      </c>
      <c r="AK201" t="s">
        <v>22</v>
      </c>
      <c r="AL201" t="s">
        <v>22</v>
      </c>
      <c r="AM201" s="17" t="b">
        <v>0</v>
      </c>
      <c r="AN201" s="6"/>
      <c r="AO201" s="6"/>
      <c r="AP201" s="17" t="b">
        <v>0</v>
      </c>
      <c r="AQ201" s="6" t="b">
        <v>1</v>
      </c>
    </row>
    <row r="202" spans="1:43" x14ac:dyDescent="0.25">
      <c r="A202" t="str">
        <f>_xlfn.CONCAT(Table8[[#This Row],[Order]],"-",Table8[[#This Row],[Line]])</f>
        <v>73251-1</v>
      </c>
      <c r="B202" s="7">
        <v>73251</v>
      </c>
      <c r="C202" s="7">
        <v>1</v>
      </c>
      <c r="D202" s="7">
        <v>1</v>
      </c>
      <c r="E202" s="6" t="s">
        <v>18</v>
      </c>
      <c r="F202" s="6" t="s">
        <v>2892</v>
      </c>
      <c r="G202" s="6" t="s">
        <v>4100</v>
      </c>
      <c r="H202" s="6" t="s">
        <v>22</v>
      </c>
      <c r="I202" s="6" t="s">
        <v>27</v>
      </c>
      <c r="J202" s="6"/>
      <c r="K202" s="6"/>
      <c r="L202" s="8">
        <v>43518</v>
      </c>
      <c r="M202" s="8">
        <v>43523</v>
      </c>
      <c r="N202" s="7">
        <v>1</v>
      </c>
      <c r="O202" s="7">
        <v>1</v>
      </c>
      <c r="P202" s="6" t="s">
        <v>589</v>
      </c>
      <c r="Q202" s="6" t="s">
        <v>22</v>
      </c>
      <c r="R202" s="6" t="s">
        <v>19</v>
      </c>
      <c r="S202" s="6" t="s">
        <v>22</v>
      </c>
      <c r="T202" s="6" t="s">
        <v>4101</v>
      </c>
      <c r="U202" s="7">
        <v>1</v>
      </c>
      <c r="V202" s="17" t="b">
        <v>0</v>
      </c>
      <c r="W202" s="17" t="b">
        <v>0</v>
      </c>
      <c r="X202" s="17" t="b">
        <v>0</v>
      </c>
      <c r="Y202" s="17" t="b">
        <v>0</v>
      </c>
      <c r="Z202" t="s">
        <v>22</v>
      </c>
      <c r="AA202" t="s">
        <v>22</v>
      </c>
      <c r="AB202" t="s">
        <v>22</v>
      </c>
      <c r="AC202" t="s">
        <v>22</v>
      </c>
      <c r="AD202" t="s">
        <v>22</v>
      </c>
      <c r="AE202" t="s">
        <v>22</v>
      </c>
      <c r="AF202" t="s">
        <v>22</v>
      </c>
      <c r="AG202" t="s">
        <v>22</v>
      </c>
      <c r="AH202" t="s">
        <v>22</v>
      </c>
      <c r="AI202" t="s">
        <v>22</v>
      </c>
      <c r="AJ202" s="17" t="b">
        <v>0</v>
      </c>
      <c r="AK202" t="s">
        <v>22</v>
      </c>
      <c r="AL202" t="s">
        <v>22</v>
      </c>
      <c r="AM202" s="17" t="b">
        <v>0</v>
      </c>
      <c r="AN202" s="6"/>
      <c r="AO202" s="6"/>
      <c r="AP202" s="17" t="b">
        <v>0</v>
      </c>
      <c r="AQ202" s="6" t="b">
        <v>0</v>
      </c>
    </row>
    <row r="203" spans="1:43" x14ac:dyDescent="0.25">
      <c r="A203" t="str">
        <f>_xlfn.CONCAT(Table8[[#This Row],[Order]],"-",Table8[[#This Row],[Line]])</f>
        <v>73251-2</v>
      </c>
      <c r="B203" s="7">
        <v>73251</v>
      </c>
      <c r="C203" s="7">
        <v>2</v>
      </c>
      <c r="D203" s="7">
        <v>1</v>
      </c>
      <c r="E203" s="6" t="s">
        <v>18</v>
      </c>
      <c r="F203" s="6" t="s">
        <v>2899</v>
      </c>
      <c r="G203" s="6" t="s">
        <v>4102</v>
      </c>
      <c r="H203" s="6" t="s">
        <v>22</v>
      </c>
      <c r="I203" s="6" t="s">
        <v>27</v>
      </c>
      <c r="J203" s="6"/>
      <c r="K203" s="6"/>
      <c r="L203" s="8">
        <v>43518</v>
      </c>
      <c r="M203" s="8">
        <v>43523</v>
      </c>
      <c r="N203" s="7">
        <v>1</v>
      </c>
      <c r="O203" s="7">
        <v>1</v>
      </c>
      <c r="P203" s="6" t="s">
        <v>589</v>
      </c>
      <c r="Q203" s="6" t="s">
        <v>22</v>
      </c>
      <c r="R203" s="6" t="s">
        <v>19</v>
      </c>
      <c r="S203" s="6" t="s">
        <v>22</v>
      </c>
      <c r="T203" s="6" t="s">
        <v>4103</v>
      </c>
      <c r="U203" s="7">
        <v>1</v>
      </c>
      <c r="V203" s="17" t="b">
        <v>0</v>
      </c>
      <c r="W203" s="17" t="b">
        <v>0</v>
      </c>
      <c r="X203" s="17" t="b">
        <v>0</v>
      </c>
      <c r="Y203" s="17" t="b">
        <v>0</v>
      </c>
      <c r="Z203" t="s">
        <v>22</v>
      </c>
      <c r="AA203" t="s">
        <v>22</v>
      </c>
      <c r="AB203" t="s">
        <v>22</v>
      </c>
      <c r="AC203" t="s">
        <v>22</v>
      </c>
      <c r="AD203" t="s">
        <v>22</v>
      </c>
      <c r="AE203" t="s">
        <v>22</v>
      </c>
      <c r="AF203" t="s">
        <v>22</v>
      </c>
      <c r="AG203" t="s">
        <v>22</v>
      </c>
      <c r="AH203" t="s">
        <v>22</v>
      </c>
      <c r="AI203" t="s">
        <v>22</v>
      </c>
      <c r="AJ203" s="17" t="b">
        <v>0</v>
      </c>
      <c r="AK203" t="s">
        <v>22</v>
      </c>
      <c r="AL203" t="s">
        <v>22</v>
      </c>
      <c r="AM203" s="17" t="b">
        <v>0</v>
      </c>
      <c r="AN203" s="6"/>
      <c r="AO203" s="6"/>
      <c r="AP203" s="17" t="b">
        <v>0</v>
      </c>
      <c r="AQ203" s="6" t="b">
        <v>0</v>
      </c>
    </row>
    <row r="204" spans="1:43" x14ac:dyDescent="0.25">
      <c r="A204" t="str">
        <f>_xlfn.CONCAT(Table8[[#This Row],[Order]],"-",Table8[[#This Row],[Line]])</f>
        <v>73251-4</v>
      </c>
      <c r="B204" s="7">
        <v>73251</v>
      </c>
      <c r="C204" s="7">
        <v>4</v>
      </c>
      <c r="D204" s="7">
        <v>1</v>
      </c>
      <c r="E204" s="6" t="s">
        <v>18</v>
      </c>
      <c r="F204" s="6" t="s">
        <v>2914</v>
      </c>
      <c r="G204" s="6" t="s">
        <v>4104</v>
      </c>
      <c r="H204" s="6" t="s">
        <v>22</v>
      </c>
      <c r="I204" s="6" t="s">
        <v>27</v>
      </c>
      <c r="J204" s="6"/>
      <c r="K204" s="6"/>
      <c r="L204" s="8">
        <v>43518</v>
      </c>
      <c r="M204" s="8">
        <v>43523</v>
      </c>
      <c r="N204" s="7">
        <v>1</v>
      </c>
      <c r="O204" s="7">
        <v>3</v>
      </c>
      <c r="P204" s="6" t="s">
        <v>589</v>
      </c>
      <c r="Q204" s="6" t="s">
        <v>22</v>
      </c>
      <c r="R204" s="6" t="s">
        <v>19</v>
      </c>
      <c r="S204" s="6" t="s">
        <v>22</v>
      </c>
      <c r="T204" s="6" t="s">
        <v>4105</v>
      </c>
      <c r="U204" s="7">
        <v>1</v>
      </c>
      <c r="V204" s="17" t="b">
        <v>0</v>
      </c>
      <c r="W204" s="17" t="b">
        <v>0</v>
      </c>
      <c r="X204" s="17" t="b">
        <v>0</v>
      </c>
      <c r="Y204" s="17" t="b">
        <v>0</v>
      </c>
      <c r="Z204" t="s">
        <v>22</v>
      </c>
      <c r="AA204" t="s">
        <v>22</v>
      </c>
      <c r="AB204" t="s">
        <v>22</v>
      </c>
      <c r="AC204" t="s">
        <v>22</v>
      </c>
      <c r="AD204" t="s">
        <v>22</v>
      </c>
      <c r="AE204" t="s">
        <v>22</v>
      </c>
      <c r="AF204" t="s">
        <v>22</v>
      </c>
      <c r="AG204" t="s">
        <v>22</v>
      </c>
      <c r="AH204" t="s">
        <v>22</v>
      </c>
      <c r="AI204" t="s">
        <v>22</v>
      </c>
      <c r="AJ204" s="17" t="b">
        <v>0</v>
      </c>
      <c r="AK204" t="s">
        <v>22</v>
      </c>
      <c r="AL204" t="s">
        <v>22</v>
      </c>
      <c r="AM204" s="17" t="b">
        <v>0</v>
      </c>
      <c r="AN204" s="6"/>
      <c r="AO204" s="6"/>
      <c r="AP204" s="17" t="b">
        <v>0</v>
      </c>
      <c r="AQ204" s="6" t="b">
        <v>0</v>
      </c>
    </row>
    <row r="205" spans="1:43" x14ac:dyDescent="0.25">
      <c r="A205" t="str">
        <f>_xlfn.CONCAT(Table8[[#This Row],[Order]],"-",Table8[[#This Row],[Line]])</f>
        <v>73251-5</v>
      </c>
      <c r="B205" s="7">
        <v>73251</v>
      </c>
      <c r="C205" s="7">
        <v>5</v>
      </c>
      <c r="D205" s="7">
        <v>1</v>
      </c>
      <c r="E205" s="6" t="s">
        <v>18</v>
      </c>
      <c r="F205" s="6" t="s">
        <v>2918</v>
      </c>
      <c r="G205" s="6" t="s">
        <v>4106</v>
      </c>
      <c r="H205" s="6" t="s">
        <v>22</v>
      </c>
      <c r="I205" s="6" t="s">
        <v>27</v>
      </c>
      <c r="J205" s="6"/>
      <c r="K205" s="6"/>
      <c r="L205" s="8">
        <v>43518</v>
      </c>
      <c r="M205" s="8">
        <v>43523</v>
      </c>
      <c r="N205" s="7">
        <v>1</v>
      </c>
      <c r="O205" s="7">
        <v>4</v>
      </c>
      <c r="P205" s="6" t="s">
        <v>589</v>
      </c>
      <c r="Q205" s="6" t="s">
        <v>22</v>
      </c>
      <c r="R205" s="6" t="s">
        <v>19</v>
      </c>
      <c r="S205" s="6" t="s">
        <v>22</v>
      </c>
      <c r="T205" s="6" t="s">
        <v>4107</v>
      </c>
      <c r="U205" s="7">
        <v>1</v>
      </c>
      <c r="V205" s="17" t="b">
        <v>0</v>
      </c>
      <c r="W205" s="17" t="b">
        <v>0</v>
      </c>
      <c r="X205" s="17" t="b">
        <v>0</v>
      </c>
      <c r="Y205" s="17" t="b">
        <v>0</v>
      </c>
      <c r="Z205" t="s">
        <v>22</v>
      </c>
      <c r="AA205" t="s">
        <v>22</v>
      </c>
      <c r="AB205" t="s">
        <v>22</v>
      </c>
      <c r="AC205" t="s">
        <v>22</v>
      </c>
      <c r="AD205" t="s">
        <v>22</v>
      </c>
      <c r="AE205" t="s">
        <v>22</v>
      </c>
      <c r="AF205" t="s">
        <v>22</v>
      </c>
      <c r="AG205" t="s">
        <v>22</v>
      </c>
      <c r="AH205" t="s">
        <v>22</v>
      </c>
      <c r="AI205" t="s">
        <v>22</v>
      </c>
      <c r="AJ205" s="17" t="b">
        <v>0</v>
      </c>
      <c r="AK205" t="s">
        <v>22</v>
      </c>
      <c r="AL205" t="s">
        <v>22</v>
      </c>
      <c r="AM205" s="17" t="b">
        <v>0</v>
      </c>
      <c r="AN205" s="6"/>
      <c r="AO205" s="6"/>
      <c r="AP205" s="17" t="b">
        <v>0</v>
      </c>
      <c r="AQ205" s="6" t="b">
        <v>0</v>
      </c>
    </row>
    <row r="206" spans="1:43" x14ac:dyDescent="0.25">
      <c r="A206" t="str">
        <f>_xlfn.CONCAT(Table8[[#This Row],[Order]],"-",Table8[[#This Row],[Line]])</f>
        <v>73251-6</v>
      </c>
      <c r="B206" s="7">
        <v>73251</v>
      </c>
      <c r="C206" s="7">
        <v>6</v>
      </c>
      <c r="D206" s="7">
        <v>1</v>
      </c>
      <c r="E206" s="6" t="s">
        <v>18</v>
      </c>
      <c r="F206" s="6" t="s">
        <v>2919</v>
      </c>
      <c r="G206" s="6" t="s">
        <v>4108</v>
      </c>
      <c r="H206" s="6" t="s">
        <v>22</v>
      </c>
      <c r="I206" s="6" t="s">
        <v>27</v>
      </c>
      <c r="J206" s="6"/>
      <c r="K206" s="6"/>
      <c r="L206" s="8">
        <v>43518</v>
      </c>
      <c r="M206" s="8">
        <v>43523</v>
      </c>
      <c r="N206" s="7">
        <v>1</v>
      </c>
      <c r="O206" s="7">
        <v>8</v>
      </c>
      <c r="P206" s="6" t="s">
        <v>589</v>
      </c>
      <c r="Q206" s="6" t="s">
        <v>22</v>
      </c>
      <c r="R206" s="6" t="s">
        <v>19</v>
      </c>
      <c r="S206" s="6" t="s">
        <v>22</v>
      </c>
      <c r="T206" s="6" t="s">
        <v>4109</v>
      </c>
      <c r="U206" s="7">
        <v>1</v>
      </c>
      <c r="V206" s="17" t="b">
        <v>0</v>
      </c>
      <c r="W206" s="17" t="b">
        <v>0</v>
      </c>
      <c r="X206" s="17" t="b">
        <v>0</v>
      </c>
      <c r="Y206" s="17" t="b">
        <v>0</v>
      </c>
      <c r="Z206" t="s">
        <v>22</v>
      </c>
      <c r="AA206" t="s">
        <v>22</v>
      </c>
      <c r="AB206" t="s">
        <v>22</v>
      </c>
      <c r="AC206" t="s">
        <v>22</v>
      </c>
      <c r="AD206" t="s">
        <v>22</v>
      </c>
      <c r="AE206" t="s">
        <v>22</v>
      </c>
      <c r="AF206" t="s">
        <v>22</v>
      </c>
      <c r="AG206" t="s">
        <v>22</v>
      </c>
      <c r="AH206" t="s">
        <v>22</v>
      </c>
      <c r="AI206" t="s">
        <v>22</v>
      </c>
      <c r="AJ206" s="17" t="b">
        <v>0</v>
      </c>
      <c r="AK206" t="s">
        <v>22</v>
      </c>
      <c r="AL206" t="s">
        <v>22</v>
      </c>
      <c r="AM206" s="17" t="b">
        <v>0</v>
      </c>
      <c r="AN206" s="6"/>
      <c r="AO206" s="6"/>
      <c r="AP206" s="17" t="b">
        <v>0</v>
      </c>
      <c r="AQ206" s="6" t="b">
        <v>0</v>
      </c>
    </row>
    <row r="207" spans="1:43" x14ac:dyDescent="0.25">
      <c r="A207" t="str">
        <f>_xlfn.CONCAT(Table8[[#This Row],[Order]],"-",Table8[[#This Row],[Line]])</f>
        <v>73251-7</v>
      </c>
      <c r="B207" s="7">
        <v>73251</v>
      </c>
      <c r="C207" s="7">
        <v>7</v>
      </c>
      <c r="D207" s="7">
        <v>1</v>
      </c>
      <c r="E207" s="6" t="s">
        <v>18</v>
      </c>
      <c r="F207" s="6" t="s">
        <v>385</v>
      </c>
      <c r="G207" s="6" t="s">
        <v>1418</v>
      </c>
      <c r="H207" s="6" t="s">
        <v>22</v>
      </c>
      <c r="I207" s="6" t="s">
        <v>27</v>
      </c>
      <c r="J207" s="6"/>
      <c r="K207" s="6"/>
      <c r="L207" s="8">
        <v>43518</v>
      </c>
      <c r="M207" s="8">
        <v>43523</v>
      </c>
      <c r="N207" s="7">
        <v>8</v>
      </c>
      <c r="O207" s="7">
        <v>8</v>
      </c>
      <c r="P207" s="6" t="s">
        <v>589</v>
      </c>
      <c r="Q207" s="6" t="s">
        <v>22</v>
      </c>
      <c r="R207" s="6" t="s">
        <v>19</v>
      </c>
      <c r="S207" s="6" t="s">
        <v>22</v>
      </c>
      <c r="T207" s="6" t="s">
        <v>4110</v>
      </c>
      <c r="U207" s="7">
        <v>1</v>
      </c>
      <c r="V207" s="17" t="b">
        <v>0</v>
      </c>
      <c r="W207" s="17" t="b">
        <v>0</v>
      </c>
      <c r="X207" s="17" t="b">
        <v>0</v>
      </c>
      <c r="Y207" s="17" t="b">
        <v>0</v>
      </c>
      <c r="Z207" t="s">
        <v>22</v>
      </c>
      <c r="AA207" t="s">
        <v>22</v>
      </c>
      <c r="AB207" t="s">
        <v>22</v>
      </c>
      <c r="AC207" t="s">
        <v>22</v>
      </c>
      <c r="AD207" t="s">
        <v>22</v>
      </c>
      <c r="AE207" t="s">
        <v>22</v>
      </c>
      <c r="AF207" t="s">
        <v>22</v>
      </c>
      <c r="AG207" t="s">
        <v>22</v>
      </c>
      <c r="AH207" t="s">
        <v>22</v>
      </c>
      <c r="AI207" t="s">
        <v>22</v>
      </c>
      <c r="AJ207" s="17" t="b">
        <v>0</v>
      </c>
      <c r="AK207" t="s">
        <v>22</v>
      </c>
      <c r="AL207" t="s">
        <v>22</v>
      </c>
      <c r="AM207" s="17" t="b">
        <v>0</v>
      </c>
      <c r="AN207" s="6"/>
      <c r="AO207" s="6"/>
      <c r="AP207" s="17" t="b">
        <v>0</v>
      </c>
      <c r="AQ207" s="6" t="b">
        <v>0</v>
      </c>
    </row>
    <row r="208" spans="1:43" x14ac:dyDescent="0.25">
      <c r="A208" t="str">
        <f>_xlfn.CONCAT(Table8[[#This Row],[Order]],"-",Table8[[#This Row],[Line]])</f>
        <v>73251-9</v>
      </c>
      <c r="B208" s="7">
        <v>73251</v>
      </c>
      <c r="C208" s="7">
        <v>9</v>
      </c>
      <c r="D208" s="7">
        <v>1</v>
      </c>
      <c r="E208" s="6" t="s">
        <v>18</v>
      </c>
      <c r="F208" s="6" t="s">
        <v>148</v>
      </c>
      <c r="G208" s="6" t="s">
        <v>4111</v>
      </c>
      <c r="H208" s="6" t="s">
        <v>22</v>
      </c>
      <c r="I208" s="6" t="s">
        <v>27</v>
      </c>
      <c r="J208" s="6"/>
      <c r="K208" s="6"/>
      <c r="L208" s="8">
        <v>43518</v>
      </c>
      <c r="M208" s="8">
        <v>43523</v>
      </c>
      <c r="N208" s="7">
        <v>8</v>
      </c>
      <c r="O208" s="7">
        <v>8</v>
      </c>
      <c r="P208" s="6" t="s">
        <v>589</v>
      </c>
      <c r="Q208" s="6" t="s">
        <v>22</v>
      </c>
      <c r="R208" s="6" t="s">
        <v>19</v>
      </c>
      <c r="S208" s="6" t="s">
        <v>22</v>
      </c>
      <c r="T208" s="6" t="s">
        <v>4112</v>
      </c>
      <c r="U208" s="7">
        <v>1</v>
      </c>
      <c r="V208" s="17" t="b">
        <v>0</v>
      </c>
      <c r="W208" s="17" t="b">
        <v>0</v>
      </c>
      <c r="X208" s="17" t="b">
        <v>0</v>
      </c>
      <c r="Y208" s="17" t="b">
        <v>0</v>
      </c>
      <c r="Z208" t="s">
        <v>22</v>
      </c>
      <c r="AA208" t="s">
        <v>22</v>
      </c>
      <c r="AB208" t="s">
        <v>22</v>
      </c>
      <c r="AC208" t="s">
        <v>22</v>
      </c>
      <c r="AD208" t="s">
        <v>22</v>
      </c>
      <c r="AE208" t="s">
        <v>22</v>
      </c>
      <c r="AF208" t="s">
        <v>22</v>
      </c>
      <c r="AG208" t="s">
        <v>22</v>
      </c>
      <c r="AH208" t="s">
        <v>22</v>
      </c>
      <c r="AI208" t="s">
        <v>22</v>
      </c>
      <c r="AJ208" s="17" t="b">
        <v>0</v>
      </c>
      <c r="AK208" t="s">
        <v>22</v>
      </c>
      <c r="AL208" t="s">
        <v>22</v>
      </c>
      <c r="AM208" s="17" t="b">
        <v>0</v>
      </c>
      <c r="AN208" s="6"/>
      <c r="AO208" s="6"/>
      <c r="AP208" s="17" t="b">
        <v>0</v>
      </c>
      <c r="AQ208" s="6" t="b">
        <v>0</v>
      </c>
    </row>
    <row r="209" spans="1:43" x14ac:dyDescent="0.25">
      <c r="A209" t="str">
        <f>_xlfn.CONCAT(Table8[[#This Row],[Order]],"-",Table8[[#This Row],[Line]])</f>
        <v>73251-10</v>
      </c>
      <c r="B209" s="7">
        <v>73251</v>
      </c>
      <c r="C209" s="7">
        <v>10</v>
      </c>
      <c r="D209" s="7">
        <v>1</v>
      </c>
      <c r="E209" s="6" t="s">
        <v>18</v>
      </c>
      <c r="F209" s="6" t="s">
        <v>2891</v>
      </c>
      <c r="G209" s="6" t="s">
        <v>4113</v>
      </c>
      <c r="H209" s="6" t="s">
        <v>22</v>
      </c>
      <c r="I209" s="6" t="s">
        <v>27</v>
      </c>
      <c r="J209" s="6"/>
      <c r="K209" s="6"/>
      <c r="L209" s="8">
        <v>43518</v>
      </c>
      <c r="M209" s="8">
        <v>43523</v>
      </c>
      <c r="N209" s="7">
        <v>1</v>
      </c>
      <c r="O209" s="7">
        <v>4</v>
      </c>
      <c r="P209" s="6" t="s">
        <v>589</v>
      </c>
      <c r="Q209" s="6" t="s">
        <v>22</v>
      </c>
      <c r="R209" s="6" t="s">
        <v>19</v>
      </c>
      <c r="S209" s="6" t="s">
        <v>22</v>
      </c>
      <c r="T209" s="6" t="s">
        <v>4114</v>
      </c>
      <c r="U209" s="7">
        <v>1</v>
      </c>
      <c r="V209" s="17" t="b">
        <v>0</v>
      </c>
      <c r="W209" s="17" t="b">
        <v>0</v>
      </c>
      <c r="X209" s="17" t="b">
        <v>0</v>
      </c>
      <c r="Y209" s="17" t="b">
        <v>0</v>
      </c>
      <c r="Z209" t="s">
        <v>22</v>
      </c>
      <c r="AA209" t="s">
        <v>22</v>
      </c>
      <c r="AB209" t="s">
        <v>22</v>
      </c>
      <c r="AC209" t="s">
        <v>22</v>
      </c>
      <c r="AD209" t="s">
        <v>22</v>
      </c>
      <c r="AE209" t="s">
        <v>22</v>
      </c>
      <c r="AF209" t="s">
        <v>22</v>
      </c>
      <c r="AG209" t="s">
        <v>22</v>
      </c>
      <c r="AH209" t="s">
        <v>22</v>
      </c>
      <c r="AI209" t="s">
        <v>22</v>
      </c>
      <c r="AJ209" s="17" t="b">
        <v>0</v>
      </c>
      <c r="AK209" t="s">
        <v>22</v>
      </c>
      <c r="AL209" t="s">
        <v>22</v>
      </c>
      <c r="AM209" s="17" t="b">
        <v>0</v>
      </c>
      <c r="AN209" s="6"/>
      <c r="AO209" s="6"/>
      <c r="AP209" s="17" t="b">
        <v>0</v>
      </c>
      <c r="AQ209" s="6" t="b">
        <v>0</v>
      </c>
    </row>
    <row r="210" spans="1:43" x14ac:dyDescent="0.25">
      <c r="A210" t="str">
        <f>_xlfn.CONCAT(Table8[[#This Row],[Order]],"-",Table8[[#This Row],[Line]])</f>
        <v>73251-11</v>
      </c>
      <c r="B210" s="7">
        <v>73251</v>
      </c>
      <c r="C210" s="7">
        <v>11</v>
      </c>
      <c r="D210" s="7">
        <v>1</v>
      </c>
      <c r="E210" s="6" t="s">
        <v>18</v>
      </c>
      <c r="F210" s="6" t="s">
        <v>2893</v>
      </c>
      <c r="G210" s="6" t="s">
        <v>4115</v>
      </c>
      <c r="H210" s="6" t="s">
        <v>22</v>
      </c>
      <c r="I210" s="6" t="s">
        <v>27</v>
      </c>
      <c r="J210" s="6"/>
      <c r="K210" s="6"/>
      <c r="L210" s="8">
        <v>43518</v>
      </c>
      <c r="M210" s="8">
        <v>43523</v>
      </c>
      <c r="N210" s="7">
        <v>1</v>
      </c>
      <c r="O210" s="7">
        <v>5</v>
      </c>
      <c r="P210" s="6" t="s">
        <v>589</v>
      </c>
      <c r="Q210" s="6" t="s">
        <v>22</v>
      </c>
      <c r="R210" s="6" t="s">
        <v>19</v>
      </c>
      <c r="S210" s="6" t="s">
        <v>22</v>
      </c>
      <c r="T210" s="6" t="s">
        <v>4116</v>
      </c>
      <c r="U210" s="7">
        <v>1</v>
      </c>
      <c r="V210" s="17" t="b">
        <v>0</v>
      </c>
      <c r="W210" s="17" t="b">
        <v>0</v>
      </c>
      <c r="X210" s="17" t="b">
        <v>0</v>
      </c>
      <c r="Y210" s="17" t="b">
        <v>0</v>
      </c>
      <c r="Z210" t="s">
        <v>22</v>
      </c>
      <c r="AA210" t="s">
        <v>22</v>
      </c>
      <c r="AB210" t="s">
        <v>22</v>
      </c>
      <c r="AC210" t="s">
        <v>22</v>
      </c>
      <c r="AD210" t="s">
        <v>22</v>
      </c>
      <c r="AE210" t="s">
        <v>22</v>
      </c>
      <c r="AF210" t="s">
        <v>22</v>
      </c>
      <c r="AG210" t="s">
        <v>22</v>
      </c>
      <c r="AH210" t="s">
        <v>22</v>
      </c>
      <c r="AI210" t="s">
        <v>22</v>
      </c>
      <c r="AJ210" s="17" t="b">
        <v>0</v>
      </c>
      <c r="AK210" t="s">
        <v>22</v>
      </c>
      <c r="AL210" t="s">
        <v>22</v>
      </c>
      <c r="AM210" s="17" t="b">
        <v>0</v>
      </c>
      <c r="AN210" s="6"/>
      <c r="AO210" s="6"/>
      <c r="AP210" s="17" t="b">
        <v>0</v>
      </c>
      <c r="AQ210" s="6" t="b">
        <v>0</v>
      </c>
    </row>
    <row r="211" spans="1:43" x14ac:dyDescent="0.25">
      <c r="A211" t="str">
        <f>_xlfn.CONCAT(Table8[[#This Row],[Order]],"-",Table8[[#This Row],[Line]])</f>
        <v>73251-15</v>
      </c>
      <c r="B211" s="7">
        <v>73251</v>
      </c>
      <c r="C211" s="7">
        <v>15</v>
      </c>
      <c r="D211" s="7">
        <v>1</v>
      </c>
      <c r="E211" s="6" t="s">
        <v>18</v>
      </c>
      <c r="F211" s="6" t="s">
        <v>2894</v>
      </c>
      <c r="G211" s="6" t="s">
        <v>4117</v>
      </c>
      <c r="H211" s="6" t="s">
        <v>22</v>
      </c>
      <c r="I211" s="6" t="s">
        <v>27</v>
      </c>
      <c r="J211" s="6"/>
      <c r="K211" s="6"/>
      <c r="L211" s="8">
        <v>43518</v>
      </c>
      <c r="M211" s="8">
        <v>43523</v>
      </c>
      <c r="N211" s="7">
        <v>1</v>
      </c>
      <c r="O211" s="7">
        <v>5</v>
      </c>
      <c r="P211" s="6" t="s">
        <v>589</v>
      </c>
      <c r="Q211" s="6" t="s">
        <v>22</v>
      </c>
      <c r="R211" s="6" t="s">
        <v>19</v>
      </c>
      <c r="S211" s="6" t="s">
        <v>22</v>
      </c>
      <c r="T211" s="6" t="s">
        <v>4118</v>
      </c>
      <c r="U211" s="7">
        <v>1</v>
      </c>
      <c r="V211" s="17" t="b">
        <v>0</v>
      </c>
      <c r="W211" s="17" t="b">
        <v>0</v>
      </c>
      <c r="X211" s="17" t="b">
        <v>0</v>
      </c>
      <c r="Y211" s="17" t="b">
        <v>0</v>
      </c>
      <c r="Z211" t="s">
        <v>22</v>
      </c>
      <c r="AA211" t="s">
        <v>22</v>
      </c>
      <c r="AB211" t="s">
        <v>22</v>
      </c>
      <c r="AC211" t="s">
        <v>22</v>
      </c>
      <c r="AD211" t="s">
        <v>22</v>
      </c>
      <c r="AE211" t="s">
        <v>22</v>
      </c>
      <c r="AF211" t="s">
        <v>22</v>
      </c>
      <c r="AG211" t="s">
        <v>22</v>
      </c>
      <c r="AH211" t="s">
        <v>22</v>
      </c>
      <c r="AI211" t="s">
        <v>22</v>
      </c>
      <c r="AJ211" s="17" t="b">
        <v>0</v>
      </c>
      <c r="AK211" t="s">
        <v>22</v>
      </c>
      <c r="AL211" t="s">
        <v>22</v>
      </c>
      <c r="AM211" s="17" t="b">
        <v>0</v>
      </c>
      <c r="AN211" s="6"/>
      <c r="AO211" s="6"/>
      <c r="AP211" s="17" t="b">
        <v>0</v>
      </c>
      <c r="AQ211" s="6" t="b">
        <v>0</v>
      </c>
    </row>
    <row r="212" spans="1:43" x14ac:dyDescent="0.25">
      <c r="A212" t="str">
        <f>_xlfn.CONCAT(Table8[[#This Row],[Order]],"-",Table8[[#This Row],[Line]])</f>
        <v>73251-16</v>
      </c>
      <c r="B212" s="7">
        <v>73251</v>
      </c>
      <c r="C212" s="7">
        <v>16</v>
      </c>
      <c r="D212" s="7">
        <v>1</v>
      </c>
      <c r="E212" s="6" t="s">
        <v>18</v>
      </c>
      <c r="F212" s="6" t="s">
        <v>2895</v>
      </c>
      <c r="G212" s="6" t="s">
        <v>4119</v>
      </c>
      <c r="H212" s="6" t="s">
        <v>22</v>
      </c>
      <c r="I212" s="6" t="s">
        <v>27</v>
      </c>
      <c r="J212" s="6"/>
      <c r="K212" s="6"/>
      <c r="L212" s="8">
        <v>43518</v>
      </c>
      <c r="M212" s="8">
        <v>43523</v>
      </c>
      <c r="N212" s="7">
        <v>2</v>
      </c>
      <c r="O212" s="7">
        <v>10</v>
      </c>
      <c r="P212" s="6" t="s">
        <v>589</v>
      </c>
      <c r="Q212" s="6" t="s">
        <v>22</v>
      </c>
      <c r="R212" s="6" t="s">
        <v>19</v>
      </c>
      <c r="S212" s="6" t="s">
        <v>22</v>
      </c>
      <c r="T212" s="6" t="s">
        <v>4120</v>
      </c>
      <c r="U212" s="7">
        <v>1</v>
      </c>
      <c r="V212" s="17" t="b">
        <v>0</v>
      </c>
      <c r="W212" s="17" t="b">
        <v>0</v>
      </c>
      <c r="X212" s="17" t="b">
        <v>0</v>
      </c>
      <c r="Y212" s="17" t="b">
        <v>0</v>
      </c>
      <c r="Z212" t="s">
        <v>22</v>
      </c>
      <c r="AA212" t="s">
        <v>22</v>
      </c>
      <c r="AB212" t="s">
        <v>22</v>
      </c>
      <c r="AC212" t="s">
        <v>22</v>
      </c>
      <c r="AD212" t="s">
        <v>22</v>
      </c>
      <c r="AE212" t="s">
        <v>22</v>
      </c>
      <c r="AF212" t="s">
        <v>22</v>
      </c>
      <c r="AG212" t="s">
        <v>22</v>
      </c>
      <c r="AH212" t="s">
        <v>22</v>
      </c>
      <c r="AI212" t="s">
        <v>22</v>
      </c>
      <c r="AJ212" s="17" t="b">
        <v>0</v>
      </c>
      <c r="AK212" t="s">
        <v>22</v>
      </c>
      <c r="AL212" t="s">
        <v>22</v>
      </c>
      <c r="AM212" s="17" t="b">
        <v>0</v>
      </c>
      <c r="AN212" s="6"/>
      <c r="AO212" s="6"/>
      <c r="AP212" s="17" t="b">
        <v>0</v>
      </c>
      <c r="AQ212" s="6" t="b">
        <v>0</v>
      </c>
    </row>
    <row r="213" spans="1:43" x14ac:dyDescent="0.25">
      <c r="A213" t="str">
        <f>_xlfn.CONCAT(Table8[[#This Row],[Order]],"-",Table8[[#This Row],[Line]])</f>
        <v>73251-17</v>
      </c>
      <c r="B213" s="7">
        <v>73251</v>
      </c>
      <c r="C213" s="7">
        <v>17</v>
      </c>
      <c r="D213" s="7">
        <v>1</v>
      </c>
      <c r="E213" s="6" t="s">
        <v>18</v>
      </c>
      <c r="F213" s="6" t="s">
        <v>2896</v>
      </c>
      <c r="G213" s="6" t="s">
        <v>4121</v>
      </c>
      <c r="H213" s="6" t="s">
        <v>22</v>
      </c>
      <c r="I213" s="6" t="s">
        <v>27</v>
      </c>
      <c r="J213" s="6"/>
      <c r="K213" s="6"/>
      <c r="L213" s="8">
        <v>43518</v>
      </c>
      <c r="M213" s="8">
        <v>43523</v>
      </c>
      <c r="N213" s="7">
        <v>1</v>
      </c>
      <c r="O213" s="7">
        <v>1</v>
      </c>
      <c r="P213" s="6" t="s">
        <v>589</v>
      </c>
      <c r="Q213" s="6" t="s">
        <v>22</v>
      </c>
      <c r="R213" s="6" t="s">
        <v>19</v>
      </c>
      <c r="S213" s="6" t="s">
        <v>22</v>
      </c>
      <c r="T213" s="6" t="s">
        <v>4122</v>
      </c>
      <c r="U213" s="7">
        <v>1</v>
      </c>
      <c r="V213" s="17" t="b">
        <v>0</v>
      </c>
      <c r="W213" s="17" t="b">
        <v>0</v>
      </c>
      <c r="X213" s="17" t="b">
        <v>0</v>
      </c>
      <c r="Y213" s="17" t="b">
        <v>0</v>
      </c>
      <c r="Z213" t="s">
        <v>22</v>
      </c>
      <c r="AA213" t="s">
        <v>22</v>
      </c>
      <c r="AB213" t="s">
        <v>22</v>
      </c>
      <c r="AC213" t="s">
        <v>22</v>
      </c>
      <c r="AD213" t="s">
        <v>22</v>
      </c>
      <c r="AE213" t="s">
        <v>22</v>
      </c>
      <c r="AF213" t="s">
        <v>22</v>
      </c>
      <c r="AG213" t="s">
        <v>22</v>
      </c>
      <c r="AH213" t="s">
        <v>22</v>
      </c>
      <c r="AI213" t="s">
        <v>22</v>
      </c>
      <c r="AJ213" s="17" t="b">
        <v>0</v>
      </c>
      <c r="AK213" t="s">
        <v>22</v>
      </c>
      <c r="AL213" t="s">
        <v>22</v>
      </c>
      <c r="AM213" s="17" t="b">
        <v>0</v>
      </c>
      <c r="AN213" s="6"/>
      <c r="AO213" s="6"/>
      <c r="AP213" s="17" t="b">
        <v>0</v>
      </c>
      <c r="AQ213" s="6" t="b">
        <v>0</v>
      </c>
    </row>
    <row r="214" spans="1:43" x14ac:dyDescent="0.25">
      <c r="A214" t="str">
        <f>_xlfn.CONCAT(Table8[[#This Row],[Order]],"-",Table8[[#This Row],[Line]])</f>
        <v>73251-18</v>
      </c>
      <c r="B214" s="7">
        <v>73251</v>
      </c>
      <c r="C214" s="7">
        <v>18</v>
      </c>
      <c r="D214" s="7">
        <v>1</v>
      </c>
      <c r="E214" s="6" t="s">
        <v>18</v>
      </c>
      <c r="F214" s="6" t="s">
        <v>2897</v>
      </c>
      <c r="G214" s="6" t="s">
        <v>4123</v>
      </c>
      <c r="H214" s="6" t="s">
        <v>22</v>
      </c>
      <c r="I214" s="6" t="s">
        <v>27</v>
      </c>
      <c r="J214" s="6"/>
      <c r="K214" s="6"/>
      <c r="L214" s="8">
        <v>43518</v>
      </c>
      <c r="M214" s="8">
        <v>43523</v>
      </c>
      <c r="N214" s="7">
        <v>1</v>
      </c>
      <c r="O214" s="7">
        <v>10</v>
      </c>
      <c r="P214" s="6" t="s">
        <v>589</v>
      </c>
      <c r="Q214" s="6" t="s">
        <v>22</v>
      </c>
      <c r="R214" s="6" t="s">
        <v>19</v>
      </c>
      <c r="S214" s="6" t="s">
        <v>22</v>
      </c>
      <c r="T214" s="6" t="s">
        <v>4124</v>
      </c>
      <c r="U214" s="7">
        <v>1</v>
      </c>
      <c r="V214" s="17" t="b">
        <v>0</v>
      </c>
      <c r="W214" s="17" t="b">
        <v>0</v>
      </c>
      <c r="X214" s="17" t="b">
        <v>0</v>
      </c>
      <c r="Y214" s="17" t="b">
        <v>0</v>
      </c>
      <c r="Z214" t="s">
        <v>22</v>
      </c>
      <c r="AA214" t="s">
        <v>22</v>
      </c>
      <c r="AB214" t="s">
        <v>22</v>
      </c>
      <c r="AC214" t="s">
        <v>22</v>
      </c>
      <c r="AD214" t="s">
        <v>22</v>
      </c>
      <c r="AE214" t="s">
        <v>22</v>
      </c>
      <c r="AF214" t="s">
        <v>22</v>
      </c>
      <c r="AG214" t="s">
        <v>22</v>
      </c>
      <c r="AH214" t="s">
        <v>22</v>
      </c>
      <c r="AI214" t="s">
        <v>22</v>
      </c>
      <c r="AJ214" s="17" t="b">
        <v>0</v>
      </c>
      <c r="AK214" t="s">
        <v>22</v>
      </c>
      <c r="AL214" t="s">
        <v>22</v>
      </c>
      <c r="AM214" s="17" t="b">
        <v>0</v>
      </c>
      <c r="AN214" s="6"/>
      <c r="AO214" s="6"/>
      <c r="AP214" s="17" t="b">
        <v>0</v>
      </c>
      <c r="AQ214" s="6" t="b">
        <v>0</v>
      </c>
    </row>
    <row r="215" spans="1:43" x14ac:dyDescent="0.25">
      <c r="A215" t="str">
        <f>_xlfn.CONCAT(Table8[[#This Row],[Order]],"-",Table8[[#This Row],[Line]])</f>
        <v>73251-19</v>
      </c>
      <c r="B215" s="7">
        <v>73251</v>
      </c>
      <c r="C215" s="7">
        <v>19</v>
      </c>
      <c r="D215" s="7">
        <v>1</v>
      </c>
      <c r="E215" s="6" t="s">
        <v>18</v>
      </c>
      <c r="F215" s="6" t="s">
        <v>2898</v>
      </c>
      <c r="G215" s="6" t="s">
        <v>4125</v>
      </c>
      <c r="H215" s="6" t="s">
        <v>22</v>
      </c>
      <c r="I215" s="6" t="s">
        <v>27</v>
      </c>
      <c r="J215" s="6"/>
      <c r="K215" s="6"/>
      <c r="L215" s="8">
        <v>43518</v>
      </c>
      <c r="M215" s="8">
        <v>43523</v>
      </c>
      <c r="N215" s="7">
        <v>1</v>
      </c>
      <c r="O215" s="7">
        <v>3</v>
      </c>
      <c r="P215" s="6" t="s">
        <v>589</v>
      </c>
      <c r="Q215" s="6" t="s">
        <v>22</v>
      </c>
      <c r="R215" s="6" t="s">
        <v>19</v>
      </c>
      <c r="S215" s="6" t="s">
        <v>22</v>
      </c>
      <c r="T215" s="6" t="s">
        <v>4126</v>
      </c>
      <c r="U215" s="7">
        <v>1</v>
      </c>
      <c r="V215" s="17" t="b">
        <v>0</v>
      </c>
      <c r="W215" s="17" t="b">
        <v>0</v>
      </c>
      <c r="X215" s="17" t="b">
        <v>0</v>
      </c>
      <c r="Y215" s="17" t="b">
        <v>0</v>
      </c>
      <c r="Z215" t="s">
        <v>22</v>
      </c>
      <c r="AA215" t="s">
        <v>22</v>
      </c>
      <c r="AB215" t="s">
        <v>22</v>
      </c>
      <c r="AC215" t="s">
        <v>22</v>
      </c>
      <c r="AD215" t="s">
        <v>22</v>
      </c>
      <c r="AE215" t="s">
        <v>22</v>
      </c>
      <c r="AF215" t="s">
        <v>22</v>
      </c>
      <c r="AG215" t="s">
        <v>22</v>
      </c>
      <c r="AH215" t="s">
        <v>22</v>
      </c>
      <c r="AI215" t="s">
        <v>22</v>
      </c>
      <c r="AJ215" s="17" t="b">
        <v>0</v>
      </c>
      <c r="AK215" t="s">
        <v>22</v>
      </c>
      <c r="AL215" t="s">
        <v>22</v>
      </c>
      <c r="AM215" s="17" t="b">
        <v>0</v>
      </c>
      <c r="AN215" s="6"/>
      <c r="AO215" s="6"/>
      <c r="AP215" s="17" t="b">
        <v>0</v>
      </c>
      <c r="AQ215" s="6" t="b">
        <v>0</v>
      </c>
    </row>
    <row r="216" spans="1:43" x14ac:dyDescent="0.25">
      <c r="A216" t="str">
        <f>_xlfn.CONCAT(Table8[[#This Row],[Order]],"-",Table8[[#This Row],[Line]])</f>
        <v>73251-20</v>
      </c>
      <c r="B216" s="7">
        <v>73251</v>
      </c>
      <c r="C216" s="7">
        <v>20</v>
      </c>
      <c r="D216" s="7">
        <v>1</v>
      </c>
      <c r="E216" s="6" t="s">
        <v>18</v>
      </c>
      <c r="F216" s="6" t="s">
        <v>385</v>
      </c>
      <c r="G216" s="6" t="s">
        <v>1418</v>
      </c>
      <c r="H216" s="6" t="s">
        <v>22</v>
      </c>
      <c r="I216" s="6" t="s">
        <v>27</v>
      </c>
      <c r="J216" s="6"/>
      <c r="K216" s="6"/>
      <c r="L216" s="8">
        <v>43518</v>
      </c>
      <c r="M216" s="8">
        <v>43523</v>
      </c>
      <c r="N216" s="7">
        <v>5</v>
      </c>
      <c r="O216" s="7">
        <v>5</v>
      </c>
      <c r="P216" s="6" t="s">
        <v>589</v>
      </c>
      <c r="Q216" s="6" t="s">
        <v>22</v>
      </c>
      <c r="R216" s="6" t="s">
        <v>19</v>
      </c>
      <c r="S216" s="6" t="s">
        <v>22</v>
      </c>
      <c r="T216" s="6" t="s">
        <v>4127</v>
      </c>
      <c r="U216" s="7">
        <v>1</v>
      </c>
      <c r="V216" s="17" t="b">
        <v>0</v>
      </c>
      <c r="W216" s="17" t="b">
        <v>0</v>
      </c>
      <c r="X216" s="17" t="b">
        <v>0</v>
      </c>
      <c r="Y216" s="17" t="b">
        <v>0</v>
      </c>
      <c r="Z216" t="s">
        <v>22</v>
      </c>
      <c r="AA216" t="s">
        <v>22</v>
      </c>
      <c r="AB216" t="s">
        <v>22</v>
      </c>
      <c r="AC216" t="s">
        <v>22</v>
      </c>
      <c r="AD216" t="s">
        <v>22</v>
      </c>
      <c r="AE216" t="s">
        <v>22</v>
      </c>
      <c r="AF216" t="s">
        <v>22</v>
      </c>
      <c r="AG216" t="s">
        <v>22</v>
      </c>
      <c r="AH216" t="s">
        <v>22</v>
      </c>
      <c r="AI216" t="s">
        <v>22</v>
      </c>
      <c r="AJ216" s="17" t="b">
        <v>0</v>
      </c>
      <c r="AK216" t="s">
        <v>22</v>
      </c>
      <c r="AL216" t="s">
        <v>22</v>
      </c>
      <c r="AM216" s="17" t="b">
        <v>0</v>
      </c>
      <c r="AN216" s="6"/>
      <c r="AO216" s="6"/>
      <c r="AP216" s="17" t="b">
        <v>0</v>
      </c>
      <c r="AQ216" s="6" t="b">
        <v>0</v>
      </c>
    </row>
    <row r="217" spans="1:43" x14ac:dyDescent="0.25">
      <c r="A217" t="str">
        <f>_xlfn.CONCAT(Table8[[#This Row],[Order]],"-",Table8[[#This Row],[Line]])</f>
        <v>73251-21</v>
      </c>
      <c r="B217" s="7">
        <v>73251</v>
      </c>
      <c r="C217" s="7">
        <v>21</v>
      </c>
      <c r="D217" s="7">
        <v>1</v>
      </c>
      <c r="E217" s="6" t="s">
        <v>18</v>
      </c>
      <c r="F217" s="6" t="s">
        <v>2900</v>
      </c>
      <c r="G217" s="6" t="s">
        <v>4128</v>
      </c>
      <c r="H217" s="6" t="s">
        <v>22</v>
      </c>
      <c r="I217" s="6" t="s">
        <v>27</v>
      </c>
      <c r="J217" s="6"/>
      <c r="K217" s="6"/>
      <c r="L217" s="8">
        <v>43518</v>
      </c>
      <c r="M217" s="8">
        <v>43523</v>
      </c>
      <c r="N217" s="7">
        <v>1</v>
      </c>
      <c r="O217" s="7">
        <v>1</v>
      </c>
      <c r="P217" s="6" t="s">
        <v>589</v>
      </c>
      <c r="Q217" s="6" t="s">
        <v>22</v>
      </c>
      <c r="R217" s="6" t="s">
        <v>19</v>
      </c>
      <c r="S217" s="6" t="s">
        <v>22</v>
      </c>
      <c r="T217" s="6" t="s">
        <v>4129</v>
      </c>
      <c r="U217" s="7">
        <v>1</v>
      </c>
      <c r="V217" s="17" t="b">
        <v>0</v>
      </c>
      <c r="W217" s="17" t="b">
        <v>0</v>
      </c>
      <c r="X217" s="17" t="b">
        <v>0</v>
      </c>
      <c r="Y217" s="17" t="b">
        <v>0</v>
      </c>
      <c r="Z217" t="s">
        <v>22</v>
      </c>
      <c r="AA217" t="s">
        <v>22</v>
      </c>
      <c r="AB217" t="s">
        <v>22</v>
      </c>
      <c r="AC217" t="s">
        <v>22</v>
      </c>
      <c r="AD217" t="s">
        <v>22</v>
      </c>
      <c r="AE217" t="s">
        <v>22</v>
      </c>
      <c r="AF217" t="s">
        <v>22</v>
      </c>
      <c r="AG217" t="s">
        <v>22</v>
      </c>
      <c r="AH217" t="s">
        <v>22</v>
      </c>
      <c r="AI217" t="s">
        <v>22</v>
      </c>
      <c r="AJ217" s="17" t="b">
        <v>0</v>
      </c>
      <c r="AK217" t="s">
        <v>22</v>
      </c>
      <c r="AL217" t="s">
        <v>22</v>
      </c>
      <c r="AM217" s="17" t="b">
        <v>0</v>
      </c>
      <c r="AN217" s="6"/>
      <c r="AO217" s="6"/>
      <c r="AP217" s="17" t="b">
        <v>0</v>
      </c>
      <c r="AQ217" s="6" t="b">
        <v>0</v>
      </c>
    </row>
    <row r="218" spans="1:43" x14ac:dyDescent="0.25">
      <c r="A218" t="str">
        <f>_xlfn.CONCAT(Table8[[#This Row],[Order]],"-",Table8[[#This Row],[Line]])</f>
        <v>73251-22</v>
      </c>
      <c r="B218" s="7">
        <v>73251</v>
      </c>
      <c r="C218" s="7">
        <v>22</v>
      </c>
      <c r="D218" s="7">
        <v>1</v>
      </c>
      <c r="E218" s="6" t="s">
        <v>18</v>
      </c>
      <c r="F218" s="6" t="s">
        <v>2901</v>
      </c>
      <c r="G218" s="6" t="s">
        <v>4130</v>
      </c>
      <c r="H218" s="6" t="s">
        <v>22</v>
      </c>
      <c r="I218" s="6" t="s">
        <v>27</v>
      </c>
      <c r="J218" s="6"/>
      <c r="K218" s="6"/>
      <c r="L218" s="8">
        <v>43518</v>
      </c>
      <c r="M218" s="8">
        <v>43523</v>
      </c>
      <c r="N218" s="7">
        <v>1</v>
      </c>
      <c r="O218" s="7">
        <v>5</v>
      </c>
      <c r="P218" s="6" t="s">
        <v>589</v>
      </c>
      <c r="Q218" s="6" t="s">
        <v>22</v>
      </c>
      <c r="R218" s="6" t="s">
        <v>19</v>
      </c>
      <c r="S218" s="6" t="s">
        <v>22</v>
      </c>
      <c r="T218" s="6" t="s">
        <v>4131</v>
      </c>
      <c r="U218" s="7">
        <v>1</v>
      </c>
      <c r="V218" s="17" t="b">
        <v>0</v>
      </c>
      <c r="W218" s="17" t="b">
        <v>0</v>
      </c>
      <c r="X218" s="17" t="b">
        <v>0</v>
      </c>
      <c r="Y218" s="17" t="b">
        <v>0</v>
      </c>
      <c r="Z218" t="s">
        <v>22</v>
      </c>
      <c r="AA218" t="s">
        <v>22</v>
      </c>
      <c r="AB218" t="s">
        <v>22</v>
      </c>
      <c r="AC218" t="s">
        <v>22</v>
      </c>
      <c r="AD218" t="s">
        <v>22</v>
      </c>
      <c r="AE218" t="s">
        <v>22</v>
      </c>
      <c r="AF218" t="s">
        <v>22</v>
      </c>
      <c r="AG218" t="s">
        <v>22</v>
      </c>
      <c r="AH218" t="s">
        <v>22</v>
      </c>
      <c r="AI218" t="s">
        <v>22</v>
      </c>
      <c r="AJ218" s="17" t="b">
        <v>0</v>
      </c>
      <c r="AK218" t="s">
        <v>22</v>
      </c>
      <c r="AL218" t="s">
        <v>22</v>
      </c>
      <c r="AM218" s="17" t="b">
        <v>0</v>
      </c>
      <c r="AN218" s="6"/>
      <c r="AO218" s="6"/>
      <c r="AP218" s="17" t="b">
        <v>0</v>
      </c>
      <c r="AQ218" s="6" t="b">
        <v>0</v>
      </c>
    </row>
    <row r="219" spans="1:43" x14ac:dyDescent="0.25">
      <c r="A219" t="str">
        <f>_xlfn.CONCAT(Table8[[#This Row],[Order]],"-",Table8[[#This Row],[Line]])</f>
        <v>73251-23</v>
      </c>
      <c r="B219" s="7">
        <v>73251</v>
      </c>
      <c r="C219" s="7">
        <v>23</v>
      </c>
      <c r="D219" s="7">
        <v>1</v>
      </c>
      <c r="E219" s="6" t="s">
        <v>18</v>
      </c>
      <c r="F219" s="6" t="s">
        <v>2902</v>
      </c>
      <c r="G219" s="6" t="s">
        <v>4132</v>
      </c>
      <c r="H219" s="6" t="s">
        <v>22</v>
      </c>
      <c r="I219" s="6" t="s">
        <v>27</v>
      </c>
      <c r="J219" s="6"/>
      <c r="K219" s="6"/>
      <c r="L219" s="8">
        <v>43518</v>
      </c>
      <c r="M219" s="8">
        <v>43523</v>
      </c>
      <c r="N219" s="7">
        <v>1</v>
      </c>
      <c r="O219" s="7">
        <v>5</v>
      </c>
      <c r="P219" s="6" t="s">
        <v>589</v>
      </c>
      <c r="Q219" s="6" t="s">
        <v>22</v>
      </c>
      <c r="R219" s="6" t="s">
        <v>19</v>
      </c>
      <c r="S219" s="6" t="s">
        <v>22</v>
      </c>
      <c r="T219" s="6" t="s">
        <v>4133</v>
      </c>
      <c r="U219" s="7">
        <v>1</v>
      </c>
      <c r="V219" s="17" t="b">
        <v>0</v>
      </c>
      <c r="W219" s="17" t="b">
        <v>0</v>
      </c>
      <c r="X219" s="17" t="b">
        <v>0</v>
      </c>
      <c r="Y219" s="17" t="b">
        <v>0</v>
      </c>
      <c r="Z219" t="s">
        <v>22</v>
      </c>
      <c r="AA219" t="s">
        <v>22</v>
      </c>
      <c r="AB219" t="s">
        <v>22</v>
      </c>
      <c r="AC219" t="s">
        <v>22</v>
      </c>
      <c r="AD219" t="s">
        <v>22</v>
      </c>
      <c r="AE219" t="s">
        <v>22</v>
      </c>
      <c r="AF219" t="s">
        <v>22</v>
      </c>
      <c r="AG219" t="s">
        <v>22</v>
      </c>
      <c r="AH219" t="s">
        <v>22</v>
      </c>
      <c r="AI219" t="s">
        <v>22</v>
      </c>
      <c r="AJ219" s="17" t="b">
        <v>0</v>
      </c>
      <c r="AK219" t="s">
        <v>22</v>
      </c>
      <c r="AL219" t="s">
        <v>22</v>
      </c>
      <c r="AM219" s="17" t="b">
        <v>0</v>
      </c>
      <c r="AN219" s="6"/>
      <c r="AO219" s="6"/>
      <c r="AP219" s="17" t="b">
        <v>0</v>
      </c>
      <c r="AQ219" s="6" t="b">
        <v>0</v>
      </c>
    </row>
    <row r="220" spans="1:43" x14ac:dyDescent="0.25">
      <c r="A220" t="str">
        <f>_xlfn.CONCAT(Table8[[#This Row],[Order]],"-",Table8[[#This Row],[Line]])</f>
        <v>73251-27</v>
      </c>
      <c r="B220" s="7">
        <v>73251</v>
      </c>
      <c r="C220" s="7">
        <v>27</v>
      </c>
      <c r="D220" s="7">
        <v>1</v>
      </c>
      <c r="E220" s="6" t="s">
        <v>18</v>
      </c>
      <c r="F220" s="6" t="s">
        <v>2903</v>
      </c>
      <c r="G220" s="6" t="s">
        <v>4134</v>
      </c>
      <c r="H220" s="6" t="s">
        <v>22</v>
      </c>
      <c r="I220" s="6" t="s">
        <v>27</v>
      </c>
      <c r="J220" s="6"/>
      <c r="K220" s="6"/>
      <c r="L220" s="8">
        <v>43518</v>
      </c>
      <c r="M220" s="8">
        <v>43523</v>
      </c>
      <c r="N220" s="7">
        <v>1</v>
      </c>
      <c r="O220" s="7">
        <v>3</v>
      </c>
      <c r="P220" s="6" t="s">
        <v>589</v>
      </c>
      <c r="Q220" s="6" t="s">
        <v>22</v>
      </c>
      <c r="R220" s="6" t="s">
        <v>19</v>
      </c>
      <c r="S220" s="6" t="s">
        <v>22</v>
      </c>
      <c r="T220" s="6" t="s">
        <v>4135</v>
      </c>
      <c r="U220" s="7">
        <v>1</v>
      </c>
      <c r="V220" s="17" t="b">
        <v>0</v>
      </c>
      <c r="W220" s="17" t="b">
        <v>0</v>
      </c>
      <c r="X220" s="17" t="b">
        <v>0</v>
      </c>
      <c r="Y220" s="17" t="b">
        <v>0</v>
      </c>
      <c r="Z220" t="s">
        <v>22</v>
      </c>
      <c r="AA220" t="s">
        <v>22</v>
      </c>
      <c r="AB220" t="s">
        <v>22</v>
      </c>
      <c r="AC220" t="s">
        <v>22</v>
      </c>
      <c r="AD220" t="s">
        <v>22</v>
      </c>
      <c r="AE220" t="s">
        <v>22</v>
      </c>
      <c r="AF220" t="s">
        <v>22</v>
      </c>
      <c r="AG220" t="s">
        <v>22</v>
      </c>
      <c r="AH220" t="s">
        <v>22</v>
      </c>
      <c r="AI220" t="s">
        <v>22</v>
      </c>
      <c r="AJ220" s="17" t="b">
        <v>0</v>
      </c>
      <c r="AK220" t="s">
        <v>22</v>
      </c>
      <c r="AL220" t="s">
        <v>22</v>
      </c>
      <c r="AM220" s="17" t="b">
        <v>0</v>
      </c>
      <c r="AN220" s="6"/>
      <c r="AO220" s="6"/>
      <c r="AP220" s="17" t="b">
        <v>0</v>
      </c>
      <c r="AQ220" s="6" t="b">
        <v>0</v>
      </c>
    </row>
    <row r="221" spans="1:43" x14ac:dyDescent="0.25">
      <c r="A221" t="str">
        <f>_xlfn.CONCAT(Table8[[#This Row],[Order]],"-",Table8[[#This Row],[Line]])</f>
        <v>73251-28</v>
      </c>
      <c r="B221" s="7">
        <v>73251</v>
      </c>
      <c r="C221" s="7">
        <v>28</v>
      </c>
      <c r="D221" s="7">
        <v>1</v>
      </c>
      <c r="E221" s="6" t="s">
        <v>18</v>
      </c>
      <c r="F221" s="6" t="s">
        <v>2904</v>
      </c>
      <c r="G221" s="6" t="s">
        <v>1414</v>
      </c>
      <c r="H221" s="6" t="s">
        <v>22</v>
      </c>
      <c r="I221" s="6" t="s">
        <v>27</v>
      </c>
      <c r="J221" s="6"/>
      <c r="K221" s="6"/>
      <c r="L221" s="8">
        <v>43500</v>
      </c>
      <c r="M221" s="8">
        <v>43503</v>
      </c>
      <c r="N221" s="7">
        <v>1</v>
      </c>
      <c r="O221" s="7">
        <v>7</v>
      </c>
      <c r="P221" s="6" t="s">
        <v>589</v>
      </c>
      <c r="Q221" s="6" t="s">
        <v>21</v>
      </c>
      <c r="R221" s="6" t="s">
        <v>19</v>
      </c>
      <c r="S221" s="6" t="s">
        <v>22</v>
      </c>
      <c r="T221" s="6" t="s">
        <v>1415</v>
      </c>
      <c r="U221" s="7">
        <v>7</v>
      </c>
      <c r="V221" s="17" t="b">
        <v>0</v>
      </c>
      <c r="W221" s="17" t="b">
        <v>0</v>
      </c>
      <c r="X221" s="17" t="b">
        <v>0</v>
      </c>
      <c r="Y221" s="17" t="b">
        <v>0</v>
      </c>
      <c r="Z221" t="s">
        <v>22</v>
      </c>
      <c r="AA221" t="s">
        <v>22</v>
      </c>
      <c r="AB221" t="s">
        <v>22</v>
      </c>
      <c r="AC221" t="s">
        <v>22</v>
      </c>
      <c r="AD221" t="s">
        <v>22</v>
      </c>
      <c r="AE221" t="s">
        <v>22</v>
      </c>
      <c r="AF221" t="s">
        <v>22</v>
      </c>
      <c r="AG221" t="s">
        <v>22</v>
      </c>
      <c r="AH221" t="s">
        <v>22</v>
      </c>
      <c r="AI221" t="s">
        <v>22</v>
      </c>
      <c r="AJ221" s="17" t="b">
        <v>0</v>
      </c>
      <c r="AK221" t="s">
        <v>22</v>
      </c>
      <c r="AL221" t="s">
        <v>22</v>
      </c>
      <c r="AM221" s="17" t="b">
        <v>0</v>
      </c>
      <c r="AN221" s="6"/>
      <c r="AO221" s="6"/>
      <c r="AP221" s="17" t="b">
        <v>0</v>
      </c>
      <c r="AQ221" s="6" t="b">
        <v>0</v>
      </c>
    </row>
    <row r="222" spans="1:43" x14ac:dyDescent="0.25">
      <c r="A222" t="str">
        <f>_xlfn.CONCAT(Table8[[#This Row],[Order]],"-",Table8[[#This Row],[Line]])</f>
        <v>73251-29</v>
      </c>
      <c r="B222" s="7">
        <v>73251</v>
      </c>
      <c r="C222" s="7">
        <v>29</v>
      </c>
      <c r="D222" s="7">
        <v>1</v>
      </c>
      <c r="E222" s="6" t="s">
        <v>18</v>
      </c>
      <c r="F222" s="6" t="s">
        <v>2905</v>
      </c>
      <c r="G222" s="6" t="s">
        <v>1416</v>
      </c>
      <c r="H222" s="6" t="s">
        <v>22</v>
      </c>
      <c r="I222" s="6" t="s">
        <v>27</v>
      </c>
      <c r="J222" s="6"/>
      <c r="K222" s="6"/>
      <c r="L222" s="8">
        <v>43500</v>
      </c>
      <c r="M222" s="8">
        <v>43503</v>
      </c>
      <c r="N222" s="7">
        <v>1</v>
      </c>
      <c r="O222" s="7">
        <v>1</v>
      </c>
      <c r="P222" s="6" t="s">
        <v>589</v>
      </c>
      <c r="Q222" s="6" t="s">
        <v>21</v>
      </c>
      <c r="R222" s="6" t="s">
        <v>19</v>
      </c>
      <c r="S222" s="6" t="s">
        <v>22</v>
      </c>
      <c r="T222" s="6" t="s">
        <v>1417</v>
      </c>
      <c r="U222" s="7">
        <v>7</v>
      </c>
      <c r="V222" s="17" t="b">
        <v>0</v>
      </c>
      <c r="W222" s="17" t="b">
        <v>0</v>
      </c>
      <c r="X222" s="17" t="b">
        <v>0</v>
      </c>
      <c r="Y222" s="17" t="b">
        <v>0</v>
      </c>
      <c r="Z222" t="s">
        <v>22</v>
      </c>
      <c r="AA222" t="s">
        <v>22</v>
      </c>
      <c r="AB222" t="s">
        <v>22</v>
      </c>
      <c r="AC222" t="s">
        <v>22</v>
      </c>
      <c r="AD222" t="s">
        <v>22</v>
      </c>
      <c r="AE222" t="s">
        <v>22</v>
      </c>
      <c r="AF222" t="s">
        <v>22</v>
      </c>
      <c r="AG222" t="s">
        <v>22</v>
      </c>
      <c r="AH222" t="s">
        <v>22</v>
      </c>
      <c r="AI222" t="s">
        <v>22</v>
      </c>
      <c r="AJ222" s="17" t="b">
        <v>0</v>
      </c>
      <c r="AK222" t="s">
        <v>22</v>
      </c>
      <c r="AL222" t="s">
        <v>22</v>
      </c>
      <c r="AM222" s="17" t="b">
        <v>0</v>
      </c>
      <c r="AN222" s="6"/>
      <c r="AO222" s="6"/>
      <c r="AP222" s="17" t="b">
        <v>0</v>
      </c>
      <c r="AQ222" s="6" t="b">
        <v>0</v>
      </c>
    </row>
    <row r="223" spans="1:43" x14ac:dyDescent="0.25">
      <c r="A223" t="str">
        <f>_xlfn.CONCAT(Table8[[#This Row],[Order]],"-",Table8[[#This Row],[Line]])</f>
        <v>73251-30</v>
      </c>
      <c r="B223" s="7">
        <v>73251</v>
      </c>
      <c r="C223" s="7">
        <v>30</v>
      </c>
      <c r="D223" s="7">
        <v>1</v>
      </c>
      <c r="E223" s="6" t="s">
        <v>18</v>
      </c>
      <c r="F223" s="6" t="s">
        <v>385</v>
      </c>
      <c r="G223" s="6" t="s">
        <v>1418</v>
      </c>
      <c r="H223" s="6" t="s">
        <v>22</v>
      </c>
      <c r="I223" s="6" t="s">
        <v>27</v>
      </c>
      <c r="J223" s="6"/>
      <c r="K223" s="6"/>
      <c r="L223" s="8">
        <v>43500</v>
      </c>
      <c r="M223" s="8">
        <v>43503</v>
      </c>
      <c r="N223" s="7">
        <v>3</v>
      </c>
      <c r="O223" s="7">
        <v>3</v>
      </c>
      <c r="P223" s="6" t="s">
        <v>589</v>
      </c>
      <c r="Q223" s="6" t="s">
        <v>21</v>
      </c>
      <c r="R223" s="6" t="s">
        <v>19</v>
      </c>
      <c r="S223" s="6" t="s">
        <v>22</v>
      </c>
      <c r="T223" s="6" t="s">
        <v>1419</v>
      </c>
      <c r="U223" s="7">
        <v>7</v>
      </c>
      <c r="V223" s="17" t="b">
        <v>0</v>
      </c>
      <c r="W223" s="17" t="b">
        <v>0</v>
      </c>
      <c r="X223" s="17" t="b">
        <v>0</v>
      </c>
      <c r="Y223" s="17" t="b">
        <v>0</v>
      </c>
      <c r="Z223" t="s">
        <v>22</v>
      </c>
      <c r="AA223" t="s">
        <v>22</v>
      </c>
      <c r="AB223" t="s">
        <v>22</v>
      </c>
      <c r="AC223" t="s">
        <v>22</v>
      </c>
      <c r="AD223" t="s">
        <v>22</v>
      </c>
      <c r="AE223" t="s">
        <v>22</v>
      </c>
      <c r="AF223" t="s">
        <v>22</v>
      </c>
      <c r="AG223" t="s">
        <v>22</v>
      </c>
      <c r="AH223" t="s">
        <v>22</v>
      </c>
      <c r="AI223" t="s">
        <v>22</v>
      </c>
      <c r="AJ223" s="17" t="b">
        <v>0</v>
      </c>
      <c r="AK223" t="s">
        <v>22</v>
      </c>
      <c r="AL223" t="s">
        <v>22</v>
      </c>
      <c r="AM223" s="17" t="b">
        <v>0</v>
      </c>
      <c r="AN223" s="6"/>
      <c r="AO223" s="6"/>
      <c r="AP223" s="17" t="b">
        <v>0</v>
      </c>
      <c r="AQ223" s="6" t="b">
        <v>0</v>
      </c>
    </row>
    <row r="224" spans="1:43" x14ac:dyDescent="0.25">
      <c r="A224" t="str">
        <f>_xlfn.CONCAT(Table8[[#This Row],[Order]],"-",Table8[[#This Row],[Line]])</f>
        <v>73251-31</v>
      </c>
      <c r="B224" s="7">
        <v>73251</v>
      </c>
      <c r="C224" s="7">
        <v>31</v>
      </c>
      <c r="D224" s="7">
        <v>1</v>
      </c>
      <c r="E224" s="6" t="s">
        <v>18</v>
      </c>
      <c r="F224" s="6" t="s">
        <v>2906</v>
      </c>
      <c r="G224" s="6" t="s">
        <v>1420</v>
      </c>
      <c r="H224" s="6" t="s">
        <v>22</v>
      </c>
      <c r="I224" s="6" t="s">
        <v>27</v>
      </c>
      <c r="J224" s="6"/>
      <c r="K224" s="6"/>
      <c r="L224" s="8">
        <v>43500</v>
      </c>
      <c r="M224" s="8">
        <v>43503</v>
      </c>
      <c r="N224" s="7">
        <v>1</v>
      </c>
      <c r="O224" s="7">
        <v>1</v>
      </c>
      <c r="P224" s="6" t="s">
        <v>589</v>
      </c>
      <c r="Q224" s="6" t="s">
        <v>21</v>
      </c>
      <c r="R224" s="6" t="s">
        <v>19</v>
      </c>
      <c r="S224" s="6" t="s">
        <v>22</v>
      </c>
      <c r="T224" s="6" t="s">
        <v>1421</v>
      </c>
      <c r="U224" s="7">
        <v>7</v>
      </c>
      <c r="V224" s="17" t="b">
        <v>0</v>
      </c>
      <c r="W224" s="17" t="b">
        <v>0</v>
      </c>
      <c r="X224" s="17" t="b">
        <v>0</v>
      </c>
      <c r="Y224" s="17" t="b">
        <v>0</v>
      </c>
      <c r="Z224" t="s">
        <v>22</v>
      </c>
      <c r="AA224" t="s">
        <v>22</v>
      </c>
      <c r="AB224" t="s">
        <v>22</v>
      </c>
      <c r="AC224" t="s">
        <v>22</v>
      </c>
      <c r="AD224" t="s">
        <v>22</v>
      </c>
      <c r="AE224" t="s">
        <v>22</v>
      </c>
      <c r="AF224" t="s">
        <v>22</v>
      </c>
      <c r="AG224" t="s">
        <v>22</v>
      </c>
      <c r="AH224" t="s">
        <v>22</v>
      </c>
      <c r="AI224" t="s">
        <v>22</v>
      </c>
      <c r="AJ224" s="17" t="b">
        <v>0</v>
      </c>
      <c r="AK224" t="s">
        <v>22</v>
      </c>
      <c r="AL224" t="s">
        <v>22</v>
      </c>
      <c r="AM224" s="17" t="b">
        <v>0</v>
      </c>
      <c r="AN224" s="6"/>
      <c r="AO224" s="6"/>
      <c r="AP224" s="17" t="b">
        <v>0</v>
      </c>
      <c r="AQ224" s="6" t="b">
        <v>0</v>
      </c>
    </row>
    <row r="225" spans="1:43" x14ac:dyDescent="0.25">
      <c r="A225" t="str">
        <f>_xlfn.CONCAT(Table8[[#This Row],[Order]],"-",Table8[[#This Row],[Line]])</f>
        <v>73251-32</v>
      </c>
      <c r="B225" s="7">
        <v>73251</v>
      </c>
      <c r="C225" s="7">
        <v>32</v>
      </c>
      <c r="D225" s="7">
        <v>1</v>
      </c>
      <c r="E225" s="6" t="s">
        <v>18</v>
      </c>
      <c r="F225" s="6" t="s">
        <v>2907</v>
      </c>
      <c r="G225" s="6" t="s">
        <v>1422</v>
      </c>
      <c r="H225" s="6" t="s">
        <v>22</v>
      </c>
      <c r="I225" s="6" t="s">
        <v>27</v>
      </c>
      <c r="J225" s="6"/>
      <c r="K225" s="6"/>
      <c r="L225" s="8">
        <v>43500</v>
      </c>
      <c r="M225" s="8">
        <v>43503</v>
      </c>
      <c r="N225" s="7">
        <v>1</v>
      </c>
      <c r="O225" s="7">
        <v>4</v>
      </c>
      <c r="P225" s="6" t="s">
        <v>589</v>
      </c>
      <c r="Q225" s="6" t="s">
        <v>21</v>
      </c>
      <c r="R225" s="6" t="s">
        <v>19</v>
      </c>
      <c r="S225" s="6" t="s">
        <v>22</v>
      </c>
      <c r="T225" s="6" t="s">
        <v>1423</v>
      </c>
      <c r="U225" s="7">
        <v>7</v>
      </c>
      <c r="V225" s="17" t="b">
        <v>0</v>
      </c>
      <c r="W225" s="17" t="b">
        <v>0</v>
      </c>
      <c r="X225" s="17" t="b">
        <v>0</v>
      </c>
      <c r="Y225" s="17" t="b">
        <v>0</v>
      </c>
      <c r="Z225" t="s">
        <v>22</v>
      </c>
      <c r="AA225" t="s">
        <v>22</v>
      </c>
      <c r="AB225" t="s">
        <v>22</v>
      </c>
      <c r="AC225" t="s">
        <v>22</v>
      </c>
      <c r="AD225" t="s">
        <v>22</v>
      </c>
      <c r="AE225" t="s">
        <v>22</v>
      </c>
      <c r="AF225" t="s">
        <v>22</v>
      </c>
      <c r="AG225" t="s">
        <v>22</v>
      </c>
      <c r="AH225" t="s">
        <v>22</v>
      </c>
      <c r="AI225" t="s">
        <v>22</v>
      </c>
      <c r="AJ225" s="17" t="b">
        <v>0</v>
      </c>
      <c r="AK225" t="s">
        <v>22</v>
      </c>
      <c r="AL225" t="s">
        <v>22</v>
      </c>
      <c r="AM225" s="17" t="b">
        <v>0</v>
      </c>
      <c r="AN225" s="6"/>
      <c r="AO225" s="6"/>
      <c r="AP225" s="17" t="b">
        <v>0</v>
      </c>
      <c r="AQ225" s="6" t="b">
        <v>0</v>
      </c>
    </row>
    <row r="226" spans="1:43" x14ac:dyDescent="0.25">
      <c r="A226" t="str">
        <f>_xlfn.CONCAT(Table8[[#This Row],[Order]],"-",Table8[[#This Row],[Line]])</f>
        <v>73251-33</v>
      </c>
      <c r="B226" s="7">
        <v>73251</v>
      </c>
      <c r="C226" s="7">
        <v>33</v>
      </c>
      <c r="D226" s="7">
        <v>1</v>
      </c>
      <c r="E226" s="6" t="s">
        <v>18</v>
      </c>
      <c r="F226" s="6" t="s">
        <v>2908</v>
      </c>
      <c r="G226" s="6" t="s">
        <v>1424</v>
      </c>
      <c r="H226" s="6" t="s">
        <v>22</v>
      </c>
      <c r="I226" s="6" t="s">
        <v>27</v>
      </c>
      <c r="J226" s="6"/>
      <c r="K226" s="6"/>
      <c r="L226" s="8">
        <v>43500</v>
      </c>
      <c r="M226" s="8">
        <v>43503</v>
      </c>
      <c r="N226" s="7">
        <v>1</v>
      </c>
      <c r="O226" s="7">
        <v>4</v>
      </c>
      <c r="P226" s="6" t="s">
        <v>589</v>
      </c>
      <c r="Q226" s="6" t="s">
        <v>21</v>
      </c>
      <c r="R226" s="6" t="s">
        <v>19</v>
      </c>
      <c r="S226" s="6" t="s">
        <v>22</v>
      </c>
      <c r="T226" s="6" t="s">
        <v>1425</v>
      </c>
      <c r="U226" s="7">
        <v>7</v>
      </c>
      <c r="V226" s="17" t="b">
        <v>0</v>
      </c>
      <c r="W226" s="17" t="b">
        <v>0</v>
      </c>
      <c r="X226" s="17" t="b">
        <v>0</v>
      </c>
      <c r="Y226" s="17" t="b">
        <v>0</v>
      </c>
      <c r="Z226" t="s">
        <v>22</v>
      </c>
      <c r="AA226" t="s">
        <v>22</v>
      </c>
      <c r="AB226" t="s">
        <v>22</v>
      </c>
      <c r="AC226" t="s">
        <v>22</v>
      </c>
      <c r="AD226" t="s">
        <v>22</v>
      </c>
      <c r="AE226" t="s">
        <v>22</v>
      </c>
      <c r="AF226" t="s">
        <v>22</v>
      </c>
      <c r="AG226" t="s">
        <v>22</v>
      </c>
      <c r="AH226" t="s">
        <v>22</v>
      </c>
      <c r="AI226" t="s">
        <v>22</v>
      </c>
      <c r="AJ226" s="17" t="b">
        <v>0</v>
      </c>
      <c r="AK226" t="s">
        <v>22</v>
      </c>
      <c r="AL226" t="s">
        <v>22</v>
      </c>
      <c r="AM226" s="17" t="b">
        <v>0</v>
      </c>
      <c r="AN226" s="6"/>
      <c r="AO226" s="6"/>
      <c r="AP226" s="17" t="b">
        <v>0</v>
      </c>
      <c r="AQ226" s="6" t="b">
        <v>0</v>
      </c>
    </row>
    <row r="227" spans="1:43" x14ac:dyDescent="0.25">
      <c r="A227" t="str">
        <f>_xlfn.CONCAT(Table8[[#This Row],[Order]],"-",Table8[[#This Row],[Line]])</f>
        <v>73251-36</v>
      </c>
      <c r="B227" s="7">
        <v>73251</v>
      </c>
      <c r="C227" s="7">
        <v>36</v>
      </c>
      <c r="D227" s="7">
        <v>1</v>
      </c>
      <c r="E227" s="6" t="s">
        <v>18</v>
      </c>
      <c r="F227" s="6" t="s">
        <v>2909</v>
      </c>
      <c r="G227" s="6" t="s">
        <v>1426</v>
      </c>
      <c r="H227" s="6" t="s">
        <v>22</v>
      </c>
      <c r="I227" s="6" t="s">
        <v>27</v>
      </c>
      <c r="J227" s="6"/>
      <c r="K227" s="6"/>
      <c r="L227" s="8">
        <v>43500</v>
      </c>
      <c r="M227" s="8">
        <v>43503</v>
      </c>
      <c r="N227" s="7">
        <v>1</v>
      </c>
      <c r="O227" s="7">
        <v>3</v>
      </c>
      <c r="P227" s="6" t="s">
        <v>589</v>
      </c>
      <c r="Q227" s="6" t="s">
        <v>21</v>
      </c>
      <c r="R227" s="6" t="s">
        <v>19</v>
      </c>
      <c r="S227" s="6" t="s">
        <v>22</v>
      </c>
      <c r="T227" s="6" t="s">
        <v>1427</v>
      </c>
      <c r="U227" s="7">
        <v>7</v>
      </c>
      <c r="V227" s="17" t="b">
        <v>0</v>
      </c>
      <c r="W227" s="17" t="b">
        <v>0</v>
      </c>
      <c r="X227" s="17" t="b">
        <v>0</v>
      </c>
      <c r="Y227" s="17" t="b">
        <v>0</v>
      </c>
      <c r="Z227" t="s">
        <v>22</v>
      </c>
      <c r="AA227" t="s">
        <v>22</v>
      </c>
      <c r="AB227" t="s">
        <v>22</v>
      </c>
      <c r="AC227" t="s">
        <v>22</v>
      </c>
      <c r="AD227" t="s">
        <v>22</v>
      </c>
      <c r="AE227" t="s">
        <v>22</v>
      </c>
      <c r="AF227" t="s">
        <v>22</v>
      </c>
      <c r="AG227" t="s">
        <v>22</v>
      </c>
      <c r="AH227" t="s">
        <v>22</v>
      </c>
      <c r="AI227" t="s">
        <v>22</v>
      </c>
      <c r="AJ227" s="17" t="b">
        <v>0</v>
      </c>
      <c r="AK227" t="s">
        <v>22</v>
      </c>
      <c r="AL227" t="s">
        <v>22</v>
      </c>
      <c r="AM227" s="17" t="b">
        <v>0</v>
      </c>
      <c r="AN227" s="6"/>
      <c r="AO227" s="6"/>
      <c r="AP227" s="17" t="b">
        <v>0</v>
      </c>
      <c r="AQ227" s="6" t="b">
        <v>0</v>
      </c>
    </row>
    <row r="228" spans="1:43" x14ac:dyDescent="0.25">
      <c r="A228" t="str">
        <f>_xlfn.CONCAT(Table8[[#This Row],[Order]],"-",Table8[[#This Row],[Line]])</f>
        <v>73251-37</v>
      </c>
      <c r="B228" s="7">
        <v>73251</v>
      </c>
      <c r="C228" s="7">
        <v>37</v>
      </c>
      <c r="D228" s="7">
        <v>1</v>
      </c>
      <c r="E228" s="6" t="s">
        <v>18</v>
      </c>
      <c r="F228" s="6" t="s">
        <v>2910</v>
      </c>
      <c r="G228" s="6" t="s">
        <v>1428</v>
      </c>
      <c r="H228" s="6" t="s">
        <v>22</v>
      </c>
      <c r="I228" s="6" t="s">
        <v>27</v>
      </c>
      <c r="J228" s="6"/>
      <c r="K228" s="6"/>
      <c r="L228" s="8">
        <v>43500</v>
      </c>
      <c r="M228" s="8">
        <v>43503</v>
      </c>
      <c r="N228" s="7">
        <v>1</v>
      </c>
      <c r="O228" s="7">
        <v>4</v>
      </c>
      <c r="P228" s="6" t="s">
        <v>589</v>
      </c>
      <c r="Q228" s="6" t="s">
        <v>21</v>
      </c>
      <c r="R228" s="6" t="s">
        <v>19</v>
      </c>
      <c r="S228" s="6" t="s">
        <v>22</v>
      </c>
      <c r="T228" s="6" t="s">
        <v>1429</v>
      </c>
      <c r="U228" s="7">
        <v>7</v>
      </c>
      <c r="V228" s="17" t="b">
        <v>0</v>
      </c>
      <c r="W228" s="17" t="b">
        <v>0</v>
      </c>
      <c r="X228" s="17" t="b">
        <v>0</v>
      </c>
      <c r="Y228" s="17" t="b">
        <v>0</v>
      </c>
      <c r="Z228" t="s">
        <v>22</v>
      </c>
      <c r="AA228" t="s">
        <v>22</v>
      </c>
      <c r="AB228" t="s">
        <v>22</v>
      </c>
      <c r="AC228" t="s">
        <v>22</v>
      </c>
      <c r="AD228" t="s">
        <v>22</v>
      </c>
      <c r="AE228" t="s">
        <v>22</v>
      </c>
      <c r="AF228" t="s">
        <v>22</v>
      </c>
      <c r="AG228" t="s">
        <v>22</v>
      </c>
      <c r="AH228" t="s">
        <v>22</v>
      </c>
      <c r="AI228" t="s">
        <v>22</v>
      </c>
      <c r="AJ228" s="17" t="b">
        <v>0</v>
      </c>
      <c r="AK228" t="s">
        <v>22</v>
      </c>
      <c r="AL228" t="s">
        <v>22</v>
      </c>
      <c r="AM228" s="17" t="b">
        <v>0</v>
      </c>
      <c r="AN228" s="6"/>
      <c r="AO228" s="6"/>
      <c r="AP228" s="17" t="b">
        <v>0</v>
      </c>
      <c r="AQ228" s="6" t="b">
        <v>0</v>
      </c>
    </row>
    <row r="229" spans="1:43" x14ac:dyDescent="0.25">
      <c r="A229" t="str">
        <f>_xlfn.CONCAT(Table8[[#This Row],[Order]],"-",Table8[[#This Row],[Line]])</f>
        <v>73251-38</v>
      </c>
      <c r="B229" s="7">
        <v>73251</v>
      </c>
      <c r="C229" s="7">
        <v>38</v>
      </c>
      <c r="D229" s="7">
        <v>1</v>
      </c>
      <c r="E229" s="6" t="s">
        <v>18</v>
      </c>
      <c r="F229" s="6" t="s">
        <v>2911</v>
      </c>
      <c r="G229" s="6" t="s">
        <v>4136</v>
      </c>
      <c r="H229" s="6" t="s">
        <v>22</v>
      </c>
      <c r="I229" s="6" t="s">
        <v>27</v>
      </c>
      <c r="J229" s="6"/>
      <c r="K229" s="6"/>
      <c r="L229" s="8">
        <v>43518</v>
      </c>
      <c r="M229" s="8">
        <v>43523</v>
      </c>
      <c r="N229" s="7">
        <v>1</v>
      </c>
      <c r="O229" s="7">
        <v>5</v>
      </c>
      <c r="P229" s="6" t="s">
        <v>589</v>
      </c>
      <c r="Q229" s="6" t="s">
        <v>22</v>
      </c>
      <c r="R229" s="6" t="s">
        <v>19</v>
      </c>
      <c r="S229" s="6" t="s">
        <v>22</v>
      </c>
      <c r="T229" s="6" t="s">
        <v>4137</v>
      </c>
      <c r="U229" s="7">
        <v>1</v>
      </c>
      <c r="V229" s="17" t="b">
        <v>0</v>
      </c>
      <c r="W229" s="17" t="b">
        <v>0</v>
      </c>
      <c r="X229" s="17" t="b">
        <v>0</v>
      </c>
      <c r="Y229" s="17" t="b">
        <v>0</v>
      </c>
      <c r="Z229" t="s">
        <v>22</v>
      </c>
      <c r="AA229" t="s">
        <v>22</v>
      </c>
      <c r="AB229" t="s">
        <v>22</v>
      </c>
      <c r="AC229" t="s">
        <v>22</v>
      </c>
      <c r="AD229" t="s">
        <v>22</v>
      </c>
      <c r="AE229" t="s">
        <v>22</v>
      </c>
      <c r="AF229" t="s">
        <v>22</v>
      </c>
      <c r="AG229" t="s">
        <v>22</v>
      </c>
      <c r="AH229" t="s">
        <v>22</v>
      </c>
      <c r="AI229" t="s">
        <v>22</v>
      </c>
      <c r="AJ229" s="17" t="b">
        <v>0</v>
      </c>
      <c r="AK229" t="s">
        <v>22</v>
      </c>
      <c r="AL229" t="s">
        <v>22</v>
      </c>
      <c r="AM229" s="17" t="b">
        <v>0</v>
      </c>
      <c r="AN229" s="6"/>
      <c r="AO229" s="6"/>
      <c r="AP229" s="17" t="b">
        <v>0</v>
      </c>
      <c r="AQ229" s="6" t="b">
        <v>0</v>
      </c>
    </row>
    <row r="230" spans="1:43" x14ac:dyDescent="0.25">
      <c r="A230" t="str">
        <f>_xlfn.CONCAT(Table8[[#This Row],[Order]],"-",Table8[[#This Row],[Line]])</f>
        <v>73251-39</v>
      </c>
      <c r="B230" s="7">
        <v>73251</v>
      </c>
      <c r="C230" s="7">
        <v>39</v>
      </c>
      <c r="D230" s="7">
        <v>1</v>
      </c>
      <c r="E230" s="6" t="s">
        <v>18</v>
      </c>
      <c r="F230" s="6" t="s">
        <v>2912</v>
      </c>
      <c r="G230" s="6" t="s">
        <v>4138</v>
      </c>
      <c r="H230" s="6" t="s">
        <v>22</v>
      </c>
      <c r="I230" s="6" t="s">
        <v>27</v>
      </c>
      <c r="J230" s="6"/>
      <c r="K230" s="6"/>
      <c r="L230" s="8">
        <v>43518</v>
      </c>
      <c r="M230" s="8">
        <v>43523</v>
      </c>
      <c r="N230" s="7">
        <v>1</v>
      </c>
      <c r="O230" s="7">
        <v>3</v>
      </c>
      <c r="P230" s="6" t="s">
        <v>589</v>
      </c>
      <c r="Q230" s="6" t="s">
        <v>22</v>
      </c>
      <c r="R230" s="6" t="s">
        <v>19</v>
      </c>
      <c r="S230" s="6" t="s">
        <v>22</v>
      </c>
      <c r="T230" s="6" t="s">
        <v>4139</v>
      </c>
      <c r="U230" s="7">
        <v>1</v>
      </c>
      <c r="V230" s="17" t="b">
        <v>0</v>
      </c>
      <c r="W230" s="17" t="b">
        <v>0</v>
      </c>
      <c r="X230" s="17" t="b">
        <v>0</v>
      </c>
      <c r="Y230" s="17" t="b">
        <v>0</v>
      </c>
      <c r="Z230" t="s">
        <v>22</v>
      </c>
      <c r="AA230" t="s">
        <v>22</v>
      </c>
      <c r="AB230" t="s">
        <v>22</v>
      </c>
      <c r="AC230" t="s">
        <v>22</v>
      </c>
      <c r="AD230" t="s">
        <v>22</v>
      </c>
      <c r="AE230" t="s">
        <v>22</v>
      </c>
      <c r="AF230" t="s">
        <v>22</v>
      </c>
      <c r="AG230" t="s">
        <v>22</v>
      </c>
      <c r="AH230" t="s">
        <v>22</v>
      </c>
      <c r="AI230" t="s">
        <v>22</v>
      </c>
      <c r="AJ230" s="17" t="b">
        <v>0</v>
      </c>
      <c r="AK230" t="s">
        <v>22</v>
      </c>
      <c r="AL230" t="s">
        <v>22</v>
      </c>
      <c r="AM230" s="17" t="b">
        <v>0</v>
      </c>
      <c r="AN230" s="6"/>
      <c r="AO230" s="6"/>
      <c r="AP230" s="17" t="b">
        <v>0</v>
      </c>
      <c r="AQ230" s="6" t="b">
        <v>0</v>
      </c>
    </row>
    <row r="231" spans="1:43" x14ac:dyDescent="0.25">
      <c r="A231" t="str">
        <f>_xlfn.CONCAT(Table8[[#This Row],[Order]],"-",Table8[[#This Row],[Line]])</f>
        <v>73251-40</v>
      </c>
      <c r="B231" s="7">
        <v>73251</v>
      </c>
      <c r="C231" s="7">
        <v>40</v>
      </c>
      <c r="D231" s="7">
        <v>1</v>
      </c>
      <c r="E231" s="6" t="s">
        <v>18</v>
      </c>
      <c r="F231" s="6" t="s">
        <v>2913</v>
      </c>
      <c r="G231" s="6" t="s">
        <v>4140</v>
      </c>
      <c r="H231" s="6" t="s">
        <v>22</v>
      </c>
      <c r="I231" s="6" t="s">
        <v>27</v>
      </c>
      <c r="J231" s="6"/>
      <c r="K231" s="6"/>
      <c r="L231" s="8">
        <v>43518</v>
      </c>
      <c r="M231" s="8">
        <v>43523</v>
      </c>
      <c r="N231" s="7">
        <v>1</v>
      </c>
      <c r="O231" s="7">
        <v>2</v>
      </c>
      <c r="P231" s="6" t="s">
        <v>589</v>
      </c>
      <c r="Q231" s="6" t="s">
        <v>22</v>
      </c>
      <c r="R231" s="6" t="s">
        <v>19</v>
      </c>
      <c r="S231" s="6" t="s">
        <v>22</v>
      </c>
      <c r="T231" s="6" t="s">
        <v>4141</v>
      </c>
      <c r="U231" s="7">
        <v>1</v>
      </c>
      <c r="V231" s="17" t="b">
        <v>0</v>
      </c>
      <c r="W231" s="17" t="b">
        <v>0</v>
      </c>
      <c r="X231" s="17" t="b">
        <v>0</v>
      </c>
      <c r="Y231" s="17" t="b">
        <v>0</v>
      </c>
      <c r="Z231" t="s">
        <v>22</v>
      </c>
      <c r="AA231" t="s">
        <v>22</v>
      </c>
      <c r="AB231" t="s">
        <v>22</v>
      </c>
      <c r="AC231" t="s">
        <v>22</v>
      </c>
      <c r="AD231" t="s">
        <v>22</v>
      </c>
      <c r="AE231" t="s">
        <v>22</v>
      </c>
      <c r="AF231" t="s">
        <v>22</v>
      </c>
      <c r="AG231" t="s">
        <v>22</v>
      </c>
      <c r="AH231" t="s">
        <v>22</v>
      </c>
      <c r="AI231" t="s">
        <v>22</v>
      </c>
      <c r="AJ231" s="17" t="b">
        <v>0</v>
      </c>
      <c r="AK231" t="s">
        <v>22</v>
      </c>
      <c r="AL231" t="s">
        <v>22</v>
      </c>
      <c r="AM231" s="17" t="b">
        <v>0</v>
      </c>
      <c r="AN231" s="6"/>
      <c r="AO231" s="6"/>
      <c r="AP231" s="17" t="b">
        <v>0</v>
      </c>
      <c r="AQ231" s="6" t="b">
        <v>0</v>
      </c>
    </row>
    <row r="232" spans="1:43" x14ac:dyDescent="0.25">
      <c r="A232" t="str">
        <f>_xlfn.CONCAT(Table8[[#This Row],[Order]],"-",Table8[[#This Row],[Line]])</f>
        <v>73251-41</v>
      </c>
      <c r="B232" s="7">
        <v>73251</v>
      </c>
      <c r="C232" s="7">
        <v>41</v>
      </c>
      <c r="D232" s="7">
        <v>1</v>
      </c>
      <c r="E232" s="6" t="s">
        <v>18</v>
      </c>
      <c r="F232" s="6" t="s">
        <v>2915</v>
      </c>
      <c r="G232" s="6" t="s">
        <v>1430</v>
      </c>
      <c r="H232" s="6" t="s">
        <v>22</v>
      </c>
      <c r="I232" s="6" t="s">
        <v>27</v>
      </c>
      <c r="J232" s="6"/>
      <c r="K232" s="6"/>
      <c r="L232" s="8">
        <v>43500</v>
      </c>
      <c r="M232" s="8">
        <v>43503</v>
      </c>
      <c r="N232" s="7">
        <v>1</v>
      </c>
      <c r="O232" s="7">
        <v>1</v>
      </c>
      <c r="P232" s="6" t="s">
        <v>589</v>
      </c>
      <c r="Q232" s="6" t="s">
        <v>21</v>
      </c>
      <c r="R232" s="6" t="s">
        <v>19</v>
      </c>
      <c r="S232" s="6" t="s">
        <v>22</v>
      </c>
      <c r="T232" s="6" t="s">
        <v>1431</v>
      </c>
      <c r="U232" s="7">
        <v>7</v>
      </c>
      <c r="V232" s="17" t="b">
        <v>0</v>
      </c>
      <c r="W232" s="17" t="b">
        <v>0</v>
      </c>
      <c r="X232" s="17" t="b">
        <v>0</v>
      </c>
      <c r="Y232" s="17" t="b">
        <v>0</v>
      </c>
      <c r="Z232" t="s">
        <v>22</v>
      </c>
      <c r="AA232" t="s">
        <v>22</v>
      </c>
      <c r="AB232" t="s">
        <v>22</v>
      </c>
      <c r="AC232" t="s">
        <v>22</v>
      </c>
      <c r="AD232" t="s">
        <v>22</v>
      </c>
      <c r="AE232" t="s">
        <v>22</v>
      </c>
      <c r="AF232" t="s">
        <v>22</v>
      </c>
      <c r="AG232" t="s">
        <v>22</v>
      </c>
      <c r="AH232" t="s">
        <v>22</v>
      </c>
      <c r="AI232" t="s">
        <v>22</v>
      </c>
      <c r="AJ232" s="17" t="b">
        <v>0</v>
      </c>
      <c r="AK232" t="s">
        <v>22</v>
      </c>
      <c r="AL232" t="s">
        <v>22</v>
      </c>
      <c r="AM232" s="17" t="b">
        <v>0</v>
      </c>
      <c r="AN232" s="6"/>
      <c r="AO232" s="6"/>
      <c r="AP232" s="17" t="b">
        <v>0</v>
      </c>
      <c r="AQ232" s="6" t="b">
        <v>0</v>
      </c>
    </row>
    <row r="233" spans="1:43" x14ac:dyDescent="0.25">
      <c r="A233" t="str">
        <f>_xlfn.CONCAT(Table8[[#This Row],[Order]],"-",Table8[[#This Row],[Line]])</f>
        <v>73251-42</v>
      </c>
      <c r="B233" s="7">
        <v>73251</v>
      </c>
      <c r="C233" s="7">
        <v>42</v>
      </c>
      <c r="D233" s="7">
        <v>1</v>
      </c>
      <c r="E233" s="6" t="s">
        <v>18</v>
      </c>
      <c r="F233" s="6" t="s">
        <v>2916</v>
      </c>
      <c r="G233" s="6" t="s">
        <v>1432</v>
      </c>
      <c r="H233" s="6" t="s">
        <v>22</v>
      </c>
      <c r="I233" s="6" t="s">
        <v>27</v>
      </c>
      <c r="J233" s="6"/>
      <c r="K233" s="6"/>
      <c r="L233" s="8">
        <v>43500</v>
      </c>
      <c r="M233" s="8">
        <v>43503</v>
      </c>
      <c r="N233" s="7">
        <v>1</v>
      </c>
      <c r="O233" s="7">
        <v>1</v>
      </c>
      <c r="P233" s="6" t="s">
        <v>589</v>
      </c>
      <c r="Q233" s="6" t="s">
        <v>21</v>
      </c>
      <c r="R233" s="6" t="s">
        <v>19</v>
      </c>
      <c r="S233" s="6" t="s">
        <v>22</v>
      </c>
      <c r="T233" s="6" t="s">
        <v>1433</v>
      </c>
      <c r="U233" s="7">
        <v>7</v>
      </c>
      <c r="V233" s="17" t="b">
        <v>0</v>
      </c>
      <c r="W233" s="17" t="b">
        <v>0</v>
      </c>
      <c r="X233" s="17" t="b">
        <v>0</v>
      </c>
      <c r="Y233" s="17" t="b">
        <v>0</v>
      </c>
      <c r="Z233" t="s">
        <v>22</v>
      </c>
      <c r="AA233" t="s">
        <v>22</v>
      </c>
      <c r="AB233" t="s">
        <v>22</v>
      </c>
      <c r="AC233" t="s">
        <v>22</v>
      </c>
      <c r="AD233" t="s">
        <v>22</v>
      </c>
      <c r="AE233" t="s">
        <v>22</v>
      </c>
      <c r="AF233" t="s">
        <v>22</v>
      </c>
      <c r="AG233" t="s">
        <v>22</v>
      </c>
      <c r="AH233" t="s">
        <v>22</v>
      </c>
      <c r="AI233" t="s">
        <v>22</v>
      </c>
      <c r="AJ233" s="17" t="b">
        <v>0</v>
      </c>
      <c r="AK233" t="s">
        <v>22</v>
      </c>
      <c r="AL233" t="s">
        <v>22</v>
      </c>
      <c r="AM233" s="17" t="b">
        <v>0</v>
      </c>
      <c r="AN233" s="6"/>
      <c r="AO233" s="6"/>
      <c r="AP233" s="17" t="b">
        <v>0</v>
      </c>
      <c r="AQ233" s="6" t="b">
        <v>0</v>
      </c>
    </row>
    <row r="234" spans="1:43" x14ac:dyDescent="0.25">
      <c r="A234" t="str">
        <f>_xlfn.CONCAT(Table8[[#This Row],[Order]],"-",Table8[[#This Row],[Line]])</f>
        <v>73251-43</v>
      </c>
      <c r="B234" s="7">
        <v>73251</v>
      </c>
      <c r="C234" s="7">
        <v>43</v>
      </c>
      <c r="D234" s="7">
        <v>1</v>
      </c>
      <c r="E234" s="6" t="s">
        <v>18</v>
      </c>
      <c r="F234" s="6" t="s">
        <v>2917</v>
      </c>
      <c r="G234" s="6" t="s">
        <v>1434</v>
      </c>
      <c r="H234" s="6" t="s">
        <v>22</v>
      </c>
      <c r="I234" s="6" t="s">
        <v>27</v>
      </c>
      <c r="J234" s="6"/>
      <c r="K234" s="6"/>
      <c r="L234" s="8">
        <v>43500</v>
      </c>
      <c r="M234" s="8">
        <v>43503</v>
      </c>
      <c r="N234" s="7">
        <v>1</v>
      </c>
      <c r="O234" s="7">
        <v>3</v>
      </c>
      <c r="P234" s="6" t="s">
        <v>589</v>
      </c>
      <c r="Q234" s="6" t="s">
        <v>21</v>
      </c>
      <c r="R234" s="6" t="s">
        <v>19</v>
      </c>
      <c r="S234" s="6" t="s">
        <v>22</v>
      </c>
      <c r="T234" s="6" t="s">
        <v>1435</v>
      </c>
      <c r="U234" s="7">
        <v>7</v>
      </c>
      <c r="V234" s="17" t="b">
        <v>0</v>
      </c>
      <c r="W234" s="17" t="b">
        <v>0</v>
      </c>
      <c r="X234" s="17" t="b">
        <v>0</v>
      </c>
      <c r="Y234" s="17" t="b">
        <v>0</v>
      </c>
      <c r="Z234" t="s">
        <v>22</v>
      </c>
      <c r="AA234" t="s">
        <v>22</v>
      </c>
      <c r="AB234" t="s">
        <v>22</v>
      </c>
      <c r="AC234" t="s">
        <v>22</v>
      </c>
      <c r="AD234" t="s">
        <v>22</v>
      </c>
      <c r="AE234" t="s">
        <v>22</v>
      </c>
      <c r="AF234" t="s">
        <v>22</v>
      </c>
      <c r="AG234" t="s">
        <v>22</v>
      </c>
      <c r="AH234" t="s">
        <v>22</v>
      </c>
      <c r="AI234" t="s">
        <v>22</v>
      </c>
      <c r="AJ234" s="17" t="b">
        <v>0</v>
      </c>
      <c r="AK234" t="s">
        <v>22</v>
      </c>
      <c r="AL234" t="s">
        <v>22</v>
      </c>
      <c r="AM234" s="17" t="b">
        <v>0</v>
      </c>
      <c r="AN234" s="6"/>
      <c r="AO234" s="6"/>
      <c r="AP234" s="17" t="b">
        <v>0</v>
      </c>
      <c r="AQ234" s="6" t="b">
        <v>0</v>
      </c>
    </row>
    <row r="235" spans="1:43" x14ac:dyDescent="0.25">
      <c r="A235" t="str">
        <f>_xlfn.CONCAT(Table8[[#This Row],[Order]],"-",Table8[[#This Row],[Line]])</f>
        <v>73699-20</v>
      </c>
      <c r="B235" s="29">
        <v>73699</v>
      </c>
      <c r="C235" s="29">
        <v>20</v>
      </c>
      <c r="D235" s="29">
        <v>1</v>
      </c>
      <c r="E235" s="28" t="s">
        <v>18</v>
      </c>
      <c r="F235" s="28" t="s">
        <v>2920</v>
      </c>
      <c r="G235" s="28" t="s">
        <v>4142</v>
      </c>
      <c r="H235" s="28" t="s">
        <v>22</v>
      </c>
      <c r="I235" s="28" t="s">
        <v>20</v>
      </c>
      <c r="J235" s="28"/>
      <c r="K235" s="28"/>
      <c r="L235" s="8">
        <v>43509</v>
      </c>
      <c r="M235" s="30">
        <v>43514</v>
      </c>
      <c r="N235" s="29">
        <v>2</v>
      </c>
      <c r="O235" s="29">
        <v>6</v>
      </c>
      <c r="P235" s="6" t="s">
        <v>613</v>
      </c>
      <c r="Q235" s="28" t="s">
        <v>22</v>
      </c>
      <c r="R235" s="6" t="s">
        <v>18</v>
      </c>
      <c r="S235" s="28" t="s">
        <v>22</v>
      </c>
      <c r="T235" s="28" t="s">
        <v>4143</v>
      </c>
      <c r="U235" s="29">
        <v>4</v>
      </c>
      <c r="V235" s="17" t="b">
        <v>1</v>
      </c>
      <c r="W235" s="17" t="b">
        <v>0</v>
      </c>
      <c r="X235" s="17" t="b">
        <v>0</v>
      </c>
      <c r="Y235" s="17" t="b">
        <v>0</v>
      </c>
      <c r="Z235" t="s">
        <v>22</v>
      </c>
      <c r="AA235" t="s">
        <v>161</v>
      </c>
      <c r="AB235" t="s">
        <v>22</v>
      </c>
      <c r="AC235" t="s">
        <v>22</v>
      </c>
      <c r="AD235" t="s">
        <v>22</v>
      </c>
      <c r="AE235" t="s">
        <v>22</v>
      </c>
      <c r="AF235" t="s">
        <v>22</v>
      </c>
      <c r="AG235" t="s">
        <v>22</v>
      </c>
      <c r="AH235" t="s">
        <v>22</v>
      </c>
      <c r="AI235" t="s">
        <v>22</v>
      </c>
      <c r="AJ235" s="17" t="b">
        <v>0</v>
      </c>
      <c r="AK235" t="s">
        <v>22</v>
      </c>
      <c r="AL235" t="s">
        <v>22</v>
      </c>
      <c r="AM235" s="17" t="b">
        <v>0</v>
      </c>
      <c r="AN235" s="6"/>
      <c r="AO235" s="6"/>
      <c r="AP235" s="17" t="b">
        <v>0</v>
      </c>
      <c r="AQ235" s="6" t="b">
        <v>0</v>
      </c>
    </row>
    <row r="236" spans="1:43" x14ac:dyDescent="0.25">
      <c r="A236" t="str">
        <f>_xlfn.CONCAT(Table8[[#This Row],[Order]],"-",Table8[[#This Row],[Line]])</f>
        <v>73699-21</v>
      </c>
      <c r="B236" s="29">
        <v>73699</v>
      </c>
      <c r="C236" s="29">
        <v>21</v>
      </c>
      <c r="D236" s="29">
        <v>1</v>
      </c>
      <c r="E236" s="28" t="s">
        <v>18</v>
      </c>
      <c r="F236" s="28" t="s">
        <v>2921</v>
      </c>
      <c r="G236" s="28" t="s">
        <v>4144</v>
      </c>
      <c r="H236" s="28" t="s">
        <v>22</v>
      </c>
      <c r="I236" s="28" t="s">
        <v>20</v>
      </c>
      <c r="J236" s="28"/>
      <c r="K236" s="28"/>
      <c r="L236" s="8">
        <v>43509</v>
      </c>
      <c r="M236" s="30">
        <v>43514</v>
      </c>
      <c r="N236" s="29">
        <v>1</v>
      </c>
      <c r="O236" s="29">
        <v>3</v>
      </c>
      <c r="P236" s="6" t="s">
        <v>613</v>
      </c>
      <c r="Q236" s="28" t="s">
        <v>22</v>
      </c>
      <c r="R236" s="6" t="s">
        <v>18</v>
      </c>
      <c r="S236" s="28" t="s">
        <v>22</v>
      </c>
      <c r="T236" s="28" t="s">
        <v>4145</v>
      </c>
      <c r="U236" s="29">
        <v>4</v>
      </c>
      <c r="V236" s="17" t="b">
        <v>1</v>
      </c>
      <c r="W236" s="17" t="b">
        <v>0</v>
      </c>
      <c r="X236" s="17" t="b">
        <v>0</v>
      </c>
      <c r="Y236" s="17" t="b">
        <v>0</v>
      </c>
      <c r="Z236" t="s">
        <v>22</v>
      </c>
      <c r="AA236" t="s">
        <v>161</v>
      </c>
      <c r="AB236" t="s">
        <v>22</v>
      </c>
      <c r="AC236" t="s">
        <v>22</v>
      </c>
      <c r="AD236" t="s">
        <v>22</v>
      </c>
      <c r="AE236" t="s">
        <v>22</v>
      </c>
      <c r="AF236" t="s">
        <v>22</v>
      </c>
      <c r="AG236" t="s">
        <v>22</v>
      </c>
      <c r="AH236" t="s">
        <v>22</v>
      </c>
      <c r="AI236" t="s">
        <v>22</v>
      </c>
      <c r="AJ236" s="17" t="b">
        <v>0</v>
      </c>
      <c r="AK236" t="s">
        <v>22</v>
      </c>
      <c r="AL236" t="s">
        <v>22</v>
      </c>
      <c r="AM236" s="17" t="b">
        <v>0</v>
      </c>
      <c r="AN236" s="6"/>
      <c r="AO236" s="6"/>
      <c r="AP236" s="17" t="b">
        <v>0</v>
      </c>
      <c r="AQ236" s="6" t="b">
        <v>0</v>
      </c>
    </row>
    <row r="237" spans="1:43" x14ac:dyDescent="0.25">
      <c r="A237" t="str">
        <f>_xlfn.CONCAT(Table8[[#This Row],[Order]],"-",Table8[[#This Row],[Line]])</f>
        <v>73699-22</v>
      </c>
      <c r="B237" s="29">
        <v>73699</v>
      </c>
      <c r="C237" s="29">
        <v>22</v>
      </c>
      <c r="D237" s="29">
        <v>1</v>
      </c>
      <c r="E237" s="28" t="s">
        <v>18</v>
      </c>
      <c r="F237" s="28" t="s">
        <v>2922</v>
      </c>
      <c r="G237" s="28" t="s">
        <v>4146</v>
      </c>
      <c r="H237" s="28" t="s">
        <v>22</v>
      </c>
      <c r="I237" s="28" t="s">
        <v>20</v>
      </c>
      <c r="J237" s="28"/>
      <c r="K237" s="28"/>
      <c r="L237" s="8">
        <v>43509</v>
      </c>
      <c r="M237" s="30">
        <v>43514</v>
      </c>
      <c r="N237" s="29">
        <v>4</v>
      </c>
      <c r="O237" s="29">
        <v>4</v>
      </c>
      <c r="P237" s="6" t="s">
        <v>613</v>
      </c>
      <c r="Q237" s="28" t="s">
        <v>22</v>
      </c>
      <c r="R237" s="6" t="s">
        <v>18</v>
      </c>
      <c r="S237" s="28" t="s">
        <v>22</v>
      </c>
      <c r="T237" s="28" t="s">
        <v>4147</v>
      </c>
      <c r="U237" s="29">
        <v>4</v>
      </c>
      <c r="V237" s="17" t="b">
        <v>1</v>
      </c>
      <c r="W237" s="17" t="b">
        <v>0</v>
      </c>
      <c r="X237" s="17" t="b">
        <v>0</v>
      </c>
      <c r="Y237" s="17" t="b">
        <v>0</v>
      </c>
      <c r="Z237" t="s">
        <v>22</v>
      </c>
      <c r="AA237" t="s">
        <v>22</v>
      </c>
      <c r="AB237" t="s">
        <v>22</v>
      </c>
      <c r="AC237" t="s">
        <v>22</v>
      </c>
      <c r="AD237" t="s">
        <v>22</v>
      </c>
      <c r="AE237" t="s">
        <v>22</v>
      </c>
      <c r="AF237" t="s">
        <v>22</v>
      </c>
      <c r="AG237" t="s">
        <v>22</v>
      </c>
      <c r="AH237" t="s">
        <v>22</v>
      </c>
      <c r="AI237" t="s">
        <v>22</v>
      </c>
      <c r="AJ237" s="17" t="b">
        <v>0</v>
      </c>
      <c r="AK237" t="s">
        <v>22</v>
      </c>
      <c r="AL237" t="s">
        <v>22</v>
      </c>
      <c r="AM237" s="17" t="b">
        <v>0</v>
      </c>
      <c r="AN237" s="6"/>
      <c r="AO237" s="6"/>
      <c r="AP237" s="17" t="b">
        <v>0</v>
      </c>
      <c r="AQ237" s="6" t="b">
        <v>0</v>
      </c>
    </row>
    <row r="238" spans="1:43" x14ac:dyDescent="0.25">
      <c r="A238" t="str">
        <f>_xlfn.CONCAT(Table8[[#This Row],[Order]],"-",Table8[[#This Row],[Line]])</f>
        <v>73699-28</v>
      </c>
      <c r="B238" s="29">
        <v>73699</v>
      </c>
      <c r="C238" s="29">
        <v>28</v>
      </c>
      <c r="D238" s="29">
        <v>1</v>
      </c>
      <c r="E238" s="28" t="s">
        <v>18</v>
      </c>
      <c r="F238" s="28" t="s">
        <v>2923</v>
      </c>
      <c r="G238" s="28" t="s">
        <v>4148</v>
      </c>
      <c r="H238" s="28" t="s">
        <v>22</v>
      </c>
      <c r="I238" s="28" t="s">
        <v>20</v>
      </c>
      <c r="J238" s="28"/>
      <c r="K238" s="28"/>
      <c r="L238" s="8">
        <v>43509</v>
      </c>
      <c r="M238" s="30">
        <v>43514</v>
      </c>
      <c r="N238" s="29">
        <v>1</v>
      </c>
      <c r="O238" s="29">
        <v>8</v>
      </c>
      <c r="P238" s="6" t="s">
        <v>613</v>
      </c>
      <c r="Q238" s="28" t="s">
        <v>22</v>
      </c>
      <c r="R238" s="6" t="s">
        <v>18</v>
      </c>
      <c r="S238" s="28" t="s">
        <v>22</v>
      </c>
      <c r="T238" s="28" t="s">
        <v>4149</v>
      </c>
      <c r="U238" s="29">
        <v>4</v>
      </c>
      <c r="V238" s="17" t="b">
        <v>1</v>
      </c>
      <c r="W238" s="17" t="b">
        <v>0</v>
      </c>
      <c r="X238" s="17" t="b">
        <v>0</v>
      </c>
      <c r="Y238" s="17" t="b">
        <v>0</v>
      </c>
      <c r="Z238" t="s">
        <v>22</v>
      </c>
      <c r="AA238" t="s">
        <v>161</v>
      </c>
      <c r="AB238" t="s">
        <v>22</v>
      </c>
      <c r="AC238" t="s">
        <v>22</v>
      </c>
      <c r="AD238" t="s">
        <v>22</v>
      </c>
      <c r="AE238" t="s">
        <v>22</v>
      </c>
      <c r="AF238" t="s">
        <v>22</v>
      </c>
      <c r="AG238" t="s">
        <v>22</v>
      </c>
      <c r="AH238" t="s">
        <v>161</v>
      </c>
      <c r="AI238" t="s">
        <v>22</v>
      </c>
      <c r="AJ238" s="17" t="b">
        <v>0</v>
      </c>
      <c r="AK238" t="s">
        <v>22</v>
      </c>
      <c r="AL238" t="s">
        <v>22</v>
      </c>
      <c r="AM238" s="17" t="b">
        <v>0</v>
      </c>
      <c r="AN238" s="6"/>
      <c r="AO238" s="6"/>
      <c r="AP238" s="17" t="b">
        <v>0</v>
      </c>
      <c r="AQ238" s="6" t="b">
        <v>0</v>
      </c>
    </row>
    <row r="239" spans="1:43" x14ac:dyDescent="0.25">
      <c r="A239" t="str">
        <f>_xlfn.CONCAT(Table8[[#This Row],[Order]],"-",Table8[[#This Row],[Line]])</f>
        <v>73699-29</v>
      </c>
      <c r="B239" s="29">
        <v>73699</v>
      </c>
      <c r="C239" s="29">
        <v>29</v>
      </c>
      <c r="D239" s="29">
        <v>1</v>
      </c>
      <c r="E239" s="28" t="s">
        <v>18</v>
      </c>
      <c r="F239" s="28" t="s">
        <v>2924</v>
      </c>
      <c r="G239" s="28" t="s">
        <v>4150</v>
      </c>
      <c r="H239" s="28" t="s">
        <v>22</v>
      </c>
      <c r="I239" s="28" t="s">
        <v>20</v>
      </c>
      <c r="J239" s="28"/>
      <c r="K239" s="28"/>
      <c r="L239" s="8">
        <v>43509</v>
      </c>
      <c r="M239" s="30">
        <v>43514</v>
      </c>
      <c r="N239" s="29">
        <v>1</v>
      </c>
      <c r="O239" s="29">
        <v>7</v>
      </c>
      <c r="P239" s="6" t="s">
        <v>613</v>
      </c>
      <c r="Q239" s="28" t="s">
        <v>22</v>
      </c>
      <c r="R239" s="6" t="s">
        <v>18</v>
      </c>
      <c r="S239" s="28" t="s">
        <v>22</v>
      </c>
      <c r="T239" s="28" t="s">
        <v>4151</v>
      </c>
      <c r="U239" s="29">
        <v>4</v>
      </c>
      <c r="V239" s="17" t="b">
        <v>1</v>
      </c>
      <c r="W239" s="17" t="b">
        <v>0</v>
      </c>
      <c r="X239" s="17" t="b">
        <v>0</v>
      </c>
      <c r="Y239" s="17" t="b">
        <v>0</v>
      </c>
      <c r="Z239" t="s">
        <v>22</v>
      </c>
      <c r="AA239" t="s">
        <v>161</v>
      </c>
      <c r="AB239" t="s">
        <v>22</v>
      </c>
      <c r="AC239" t="s">
        <v>22</v>
      </c>
      <c r="AD239" t="s">
        <v>22</v>
      </c>
      <c r="AE239" t="s">
        <v>22</v>
      </c>
      <c r="AF239" t="s">
        <v>22</v>
      </c>
      <c r="AG239" t="s">
        <v>22</v>
      </c>
      <c r="AH239" t="s">
        <v>161</v>
      </c>
      <c r="AI239" t="s">
        <v>22</v>
      </c>
      <c r="AJ239" s="17" t="b">
        <v>0</v>
      </c>
      <c r="AK239" t="s">
        <v>22</v>
      </c>
      <c r="AL239" t="s">
        <v>22</v>
      </c>
      <c r="AM239" s="17" t="b">
        <v>0</v>
      </c>
      <c r="AN239" s="6"/>
      <c r="AO239" s="6"/>
      <c r="AP239" s="17" t="b">
        <v>0</v>
      </c>
      <c r="AQ239" s="6" t="b">
        <v>0</v>
      </c>
    </row>
    <row r="240" spans="1:43" x14ac:dyDescent="0.25">
      <c r="A240" t="str">
        <f>_xlfn.CONCAT(Table8[[#This Row],[Order]],"-",Table8[[#This Row],[Line]])</f>
        <v>73699-30</v>
      </c>
      <c r="B240" s="29">
        <v>73699</v>
      </c>
      <c r="C240" s="29">
        <v>30</v>
      </c>
      <c r="D240" s="29">
        <v>1</v>
      </c>
      <c r="E240" s="28" t="s">
        <v>18</v>
      </c>
      <c r="F240" s="28" t="s">
        <v>2925</v>
      </c>
      <c r="G240" s="28" t="s">
        <v>4152</v>
      </c>
      <c r="H240" s="28" t="s">
        <v>22</v>
      </c>
      <c r="I240" s="28" t="s">
        <v>20</v>
      </c>
      <c r="J240" s="28"/>
      <c r="K240" s="28"/>
      <c r="L240" s="8">
        <v>43509</v>
      </c>
      <c r="M240" s="30">
        <v>43514</v>
      </c>
      <c r="N240" s="29">
        <v>1</v>
      </c>
      <c r="O240" s="29">
        <v>8</v>
      </c>
      <c r="P240" s="6" t="s">
        <v>613</v>
      </c>
      <c r="Q240" s="28" t="s">
        <v>22</v>
      </c>
      <c r="R240" s="6" t="s">
        <v>18</v>
      </c>
      <c r="S240" s="28" t="s">
        <v>22</v>
      </c>
      <c r="T240" s="28" t="s">
        <v>4153</v>
      </c>
      <c r="U240" s="29">
        <v>4</v>
      </c>
      <c r="V240" s="17" t="b">
        <v>1</v>
      </c>
      <c r="W240" s="17" t="b">
        <v>0</v>
      </c>
      <c r="X240" s="17" t="b">
        <v>0</v>
      </c>
      <c r="Y240" s="17" t="b">
        <v>0</v>
      </c>
      <c r="Z240" t="s">
        <v>22</v>
      </c>
      <c r="AA240" t="s">
        <v>161</v>
      </c>
      <c r="AB240" t="s">
        <v>22</v>
      </c>
      <c r="AC240" t="s">
        <v>22</v>
      </c>
      <c r="AD240" t="s">
        <v>22</v>
      </c>
      <c r="AE240" t="s">
        <v>22</v>
      </c>
      <c r="AF240" t="s">
        <v>22</v>
      </c>
      <c r="AG240" t="s">
        <v>22</v>
      </c>
      <c r="AH240" t="s">
        <v>161</v>
      </c>
      <c r="AI240" t="s">
        <v>22</v>
      </c>
      <c r="AJ240" s="17" t="b">
        <v>0</v>
      </c>
      <c r="AK240" t="s">
        <v>22</v>
      </c>
      <c r="AL240" t="s">
        <v>22</v>
      </c>
      <c r="AM240" s="17" t="b">
        <v>0</v>
      </c>
      <c r="AN240" s="6"/>
      <c r="AO240" s="6"/>
      <c r="AP240" s="17" t="b">
        <v>0</v>
      </c>
      <c r="AQ240" s="6" t="b">
        <v>0</v>
      </c>
    </row>
    <row r="241" spans="1:43" x14ac:dyDescent="0.25">
      <c r="A241" t="str">
        <f>_xlfn.CONCAT(Table8[[#This Row],[Order]],"-",Table8[[#This Row],[Line]])</f>
        <v>73699-31</v>
      </c>
      <c r="B241" s="29">
        <v>73699</v>
      </c>
      <c r="C241" s="29">
        <v>31</v>
      </c>
      <c r="D241" s="29">
        <v>1</v>
      </c>
      <c r="E241" s="28" t="s">
        <v>18</v>
      </c>
      <c r="F241" s="28" t="s">
        <v>2926</v>
      </c>
      <c r="G241" s="28" t="s">
        <v>4154</v>
      </c>
      <c r="H241" s="28" t="s">
        <v>22</v>
      </c>
      <c r="I241" s="28" t="s">
        <v>20</v>
      </c>
      <c r="J241" s="28"/>
      <c r="K241" s="28"/>
      <c r="L241" s="8">
        <v>43509</v>
      </c>
      <c r="M241" s="30">
        <v>43514</v>
      </c>
      <c r="N241" s="29">
        <v>1</v>
      </c>
      <c r="O241" s="29">
        <v>8</v>
      </c>
      <c r="P241" s="6" t="s">
        <v>613</v>
      </c>
      <c r="Q241" s="28" t="s">
        <v>22</v>
      </c>
      <c r="R241" s="6" t="s">
        <v>18</v>
      </c>
      <c r="S241" s="28" t="s">
        <v>22</v>
      </c>
      <c r="T241" s="28" t="s">
        <v>4155</v>
      </c>
      <c r="U241" s="29">
        <v>4</v>
      </c>
      <c r="V241" s="17" t="b">
        <v>1</v>
      </c>
      <c r="W241" s="17" t="b">
        <v>0</v>
      </c>
      <c r="X241" s="17" t="b">
        <v>0</v>
      </c>
      <c r="Y241" s="17" t="b">
        <v>0</v>
      </c>
      <c r="Z241" t="s">
        <v>22</v>
      </c>
      <c r="AA241" t="s">
        <v>161</v>
      </c>
      <c r="AB241" t="s">
        <v>22</v>
      </c>
      <c r="AC241" t="s">
        <v>22</v>
      </c>
      <c r="AD241" t="s">
        <v>22</v>
      </c>
      <c r="AE241" t="s">
        <v>22</v>
      </c>
      <c r="AF241" t="s">
        <v>22</v>
      </c>
      <c r="AG241" t="s">
        <v>22</v>
      </c>
      <c r="AH241" t="s">
        <v>161</v>
      </c>
      <c r="AI241" t="s">
        <v>22</v>
      </c>
      <c r="AJ241" s="17" t="b">
        <v>0</v>
      </c>
      <c r="AK241" t="s">
        <v>22</v>
      </c>
      <c r="AL241" t="s">
        <v>22</v>
      </c>
      <c r="AM241" s="17" t="b">
        <v>0</v>
      </c>
      <c r="AN241" s="6"/>
      <c r="AO241" s="6"/>
      <c r="AP241" s="17" t="b">
        <v>0</v>
      </c>
      <c r="AQ241" s="6" t="b">
        <v>0</v>
      </c>
    </row>
    <row r="242" spans="1:43" x14ac:dyDescent="0.25">
      <c r="A242" t="str">
        <f>_xlfn.CONCAT(Table8[[#This Row],[Order]],"-",Table8[[#This Row],[Line]])</f>
        <v>73699-32</v>
      </c>
      <c r="B242" s="29">
        <v>73699</v>
      </c>
      <c r="C242" s="29">
        <v>32</v>
      </c>
      <c r="D242" s="29">
        <v>1</v>
      </c>
      <c r="E242" s="28" t="s">
        <v>18</v>
      </c>
      <c r="F242" s="28" t="s">
        <v>2927</v>
      </c>
      <c r="G242" s="28" t="s">
        <v>4156</v>
      </c>
      <c r="H242" s="28" t="s">
        <v>22</v>
      </c>
      <c r="I242" s="28" t="s">
        <v>20</v>
      </c>
      <c r="J242" s="28"/>
      <c r="K242" s="28"/>
      <c r="L242" s="8">
        <v>43509</v>
      </c>
      <c r="M242" s="30">
        <v>43514</v>
      </c>
      <c r="N242" s="29">
        <v>1</v>
      </c>
      <c r="O242" s="29">
        <v>8</v>
      </c>
      <c r="P242" s="6" t="s">
        <v>613</v>
      </c>
      <c r="Q242" s="28" t="s">
        <v>22</v>
      </c>
      <c r="R242" s="6" t="s">
        <v>18</v>
      </c>
      <c r="S242" s="28" t="s">
        <v>22</v>
      </c>
      <c r="T242" s="28" t="s">
        <v>4157</v>
      </c>
      <c r="U242" s="29">
        <v>4</v>
      </c>
      <c r="V242" s="17" t="b">
        <v>1</v>
      </c>
      <c r="W242" s="17" t="b">
        <v>0</v>
      </c>
      <c r="X242" s="17" t="b">
        <v>0</v>
      </c>
      <c r="Y242" s="17" t="b">
        <v>0</v>
      </c>
      <c r="Z242" t="s">
        <v>22</v>
      </c>
      <c r="AA242" t="s">
        <v>161</v>
      </c>
      <c r="AB242" t="s">
        <v>22</v>
      </c>
      <c r="AC242" t="s">
        <v>22</v>
      </c>
      <c r="AD242" t="s">
        <v>22</v>
      </c>
      <c r="AE242" t="s">
        <v>22</v>
      </c>
      <c r="AF242" t="s">
        <v>22</v>
      </c>
      <c r="AG242" t="s">
        <v>22</v>
      </c>
      <c r="AH242" t="s">
        <v>161</v>
      </c>
      <c r="AI242" t="s">
        <v>22</v>
      </c>
      <c r="AJ242" s="17" t="b">
        <v>0</v>
      </c>
      <c r="AK242" t="s">
        <v>22</v>
      </c>
      <c r="AL242" t="s">
        <v>22</v>
      </c>
      <c r="AM242" s="17" t="b">
        <v>0</v>
      </c>
      <c r="AN242" s="6"/>
      <c r="AO242" s="6"/>
      <c r="AP242" s="17" t="b">
        <v>0</v>
      </c>
      <c r="AQ242" s="6" t="b">
        <v>0</v>
      </c>
    </row>
    <row r="243" spans="1:43" x14ac:dyDescent="0.25">
      <c r="A243" t="str">
        <f>_xlfn.CONCAT(Table8[[#This Row],[Order]],"-",Table8[[#This Row],[Line]])</f>
        <v>73699-33</v>
      </c>
      <c r="B243" s="29">
        <v>73699</v>
      </c>
      <c r="C243" s="29">
        <v>33</v>
      </c>
      <c r="D243" s="29">
        <v>1</v>
      </c>
      <c r="E243" s="28" t="s">
        <v>18</v>
      </c>
      <c r="F243" s="28" t="s">
        <v>2928</v>
      </c>
      <c r="G243" s="28" t="s">
        <v>4158</v>
      </c>
      <c r="H243" s="28" t="s">
        <v>22</v>
      </c>
      <c r="I243" s="28" t="s">
        <v>20</v>
      </c>
      <c r="J243" s="28"/>
      <c r="K243" s="28"/>
      <c r="L243" s="8">
        <v>43509</v>
      </c>
      <c r="M243" s="30">
        <v>43514</v>
      </c>
      <c r="N243" s="29">
        <v>1</v>
      </c>
      <c r="O243" s="29">
        <v>8</v>
      </c>
      <c r="P243" s="6" t="s">
        <v>613</v>
      </c>
      <c r="Q243" s="28" t="s">
        <v>22</v>
      </c>
      <c r="R243" s="6" t="s">
        <v>18</v>
      </c>
      <c r="S243" s="28" t="s">
        <v>22</v>
      </c>
      <c r="T243" s="28" t="s">
        <v>4159</v>
      </c>
      <c r="U243" s="29">
        <v>4</v>
      </c>
      <c r="V243" s="17" t="b">
        <v>1</v>
      </c>
      <c r="W243" s="17" t="b">
        <v>0</v>
      </c>
      <c r="X243" s="17" t="b">
        <v>0</v>
      </c>
      <c r="Y243" s="17" t="b">
        <v>0</v>
      </c>
      <c r="Z243" t="s">
        <v>22</v>
      </c>
      <c r="AA243" t="s">
        <v>161</v>
      </c>
      <c r="AB243" t="s">
        <v>22</v>
      </c>
      <c r="AC243" t="s">
        <v>22</v>
      </c>
      <c r="AD243" t="s">
        <v>22</v>
      </c>
      <c r="AE243" t="s">
        <v>22</v>
      </c>
      <c r="AF243" t="s">
        <v>22</v>
      </c>
      <c r="AG243" t="s">
        <v>22</v>
      </c>
      <c r="AH243" t="s">
        <v>161</v>
      </c>
      <c r="AI243" t="s">
        <v>22</v>
      </c>
      <c r="AJ243" s="17" t="b">
        <v>0</v>
      </c>
      <c r="AK243" t="s">
        <v>22</v>
      </c>
      <c r="AL243" t="s">
        <v>22</v>
      </c>
      <c r="AM243" s="17" t="b">
        <v>0</v>
      </c>
      <c r="AN243" s="6"/>
      <c r="AO243" s="6"/>
      <c r="AP243" s="17" t="b">
        <v>0</v>
      </c>
      <c r="AQ243" s="6" t="b">
        <v>0</v>
      </c>
    </row>
    <row r="244" spans="1:43" x14ac:dyDescent="0.25">
      <c r="A244" t="str">
        <f>_xlfn.CONCAT(Table8[[#This Row],[Order]],"-",Table8[[#This Row],[Line]])</f>
        <v>73699-34</v>
      </c>
      <c r="B244" s="29">
        <v>73699</v>
      </c>
      <c r="C244" s="29">
        <v>34</v>
      </c>
      <c r="D244" s="29">
        <v>1</v>
      </c>
      <c r="E244" s="28" t="s">
        <v>18</v>
      </c>
      <c r="F244" s="28" t="s">
        <v>2929</v>
      </c>
      <c r="G244" s="28" t="s">
        <v>4160</v>
      </c>
      <c r="H244" s="28" t="s">
        <v>22</v>
      </c>
      <c r="I244" s="28" t="s">
        <v>20</v>
      </c>
      <c r="J244" s="28"/>
      <c r="K244" s="28"/>
      <c r="L244" s="8">
        <v>43509</v>
      </c>
      <c r="M244" s="30">
        <v>43514</v>
      </c>
      <c r="N244" s="29">
        <v>1</v>
      </c>
      <c r="O244" s="29">
        <v>8</v>
      </c>
      <c r="P244" s="6" t="s">
        <v>613</v>
      </c>
      <c r="Q244" s="28" t="s">
        <v>22</v>
      </c>
      <c r="R244" s="6" t="s">
        <v>18</v>
      </c>
      <c r="S244" s="28" t="s">
        <v>22</v>
      </c>
      <c r="T244" s="28" t="s">
        <v>4161</v>
      </c>
      <c r="U244" s="29">
        <v>4</v>
      </c>
      <c r="V244" s="17" t="b">
        <v>1</v>
      </c>
      <c r="W244" s="17" t="b">
        <v>0</v>
      </c>
      <c r="X244" s="17" t="b">
        <v>0</v>
      </c>
      <c r="Y244" s="17" t="b">
        <v>0</v>
      </c>
      <c r="Z244" t="s">
        <v>22</v>
      </c>
      <c r="AA244" t="s">
        <v>161</v>
      </c>
      <c r="AB244" t="s">
        <v>22</v>
      </c>
      <c r="AC244" t="s">
        <v>22</v>
      </c>
      <c r="AD244" t="s">
        <v>22</v>
      </c>
      <c r="AE244" t="s">
        <v>22</v>
      </c>
      <c r="AF244" t="s">
        <v>22</v>
      </c>
      <c r="AG244" t="s">
        <v>22</v>
      </c>
      <c r="AH244" t="s">
        <v>161</v>
      </c>
      <c r="AI244" t="s">
        <v>22</v>
      </c>
      <c r="AJ244" s="17" t="b">
        <v>0</v>
      </c>
      <c r="AK244" t="s">
        <v>22</v>
      </c>
      <c r="AL244" t="s">
        <v>22</v>
      </c>
      <c r="AM244" s="17" t="b">
        <v>0</v>
      </c>
      <c r="AN244" s="6"/>
      <c r="AO244" s="6"/>
      <c r="AP244" s="17" t="b">
        <v>0</v>
      </c>
      <c r="AQ244" s="6" t="b">
        <v>0</v>
      </c>
    </row>
    <row r="245" spans="1:43" x14ac:dyDescent="0.25">
      <c r="A245" t="str">
        <f>_xlfn.CONCAT(Table8[[#This Row],[Order]],"-",Table8[[#This Row],[Line]])</f>
        <v>73699-35</v>
      </c>
      <c r="B245" s="29">
        <v>73699</v>
      </c>
      <c r="C245" s="29">
        <v>35</v>
      </c>
      <c r="D245" s="29">
        <v>1</v>
      </c>
      <c r="E245" s="28" t="s">
        <v>18</v>
      </c>
      <c r="F245" s="28" t="s">
        <v>2930</v>
      </c>
      <c r="G245" s="28" t="s">
        <v>4162</v>
      </c>
      <c r="H245" s="28" t="s">
        <v>22</v>
      </c>
      <c r="I245" s="28" t="s">
        <v>20</v>
      </c>
      <c r="J245" s="28"/>
      <c r="K245" s="28"/>
      <c r="L245" s="8">
        <v>43509</v>
      </c>
      <c r="M245" s="30">
        <v>43514</v>
      </c>
      <c r="N245" s="29">
        <v>1</v>
      </c>
      <c r="O245" s="29">
        <v>8</v>
      </c>
      <c r="P245" s="6" t="s">
        <v>613</v>
      </c>
      <c r="Q245" s="28" t="s">
        <v>22</v>
      </c>
      <c r="R245" s="6" t="s">
        <v>18</v>
      </c>
      <c r="S245" s="28" t="s">
        <v>22</v>
      </c>
      <c r="T245" s="28" t="s">
        <v>4163</v>
      </c>
      <c r="U245" s="29">
        <v>4</v>
      </c>
      <c r="V245" s="17" t="b">
        <v>1</v>
      </c>
      <c r="W245" s="17" t="b">
        <v>0</v>
      </c>
      <c r="X245" s="17" t="b">
        <v>0</v>
      </c>
      <c r="Y245" s="17" t="b">
        <v>0</v>
      </c>
      <c r="Z245" t="s">
        <v>22</v>
      </c>
      <c r="AA245" t="s">
        <v>161</v>
      </c>
      <c r="AB245" t="s">
        <v>22</v>
      </c>
      <c r="AC245" t="s">
        <v>22</v>
      </c>
      <c r="AD245" t="s">
        <v>22</v>
      </c>
      <c r="AE245" t="s">
        <v>22</v>
      </c>
      <c r="AF245" t="s">
        <v>22</v>
      </c>
      <c r="AG245" t="s">
        <v>22</v>
      </c>
      <c r="AH245" t="s">
        <v>161</v>
      </c>
      <c r="AI245" t="s">
        <v>22</v>
      </c>
      <c r="AJ245" s="17" t="b">
        <v>0</v>
      </c>
      <c r="AK245" t="s">
        <v>22</v>
      </c>
      <c r="AL245" t="s">
        <v>22</v>
      </c>
      <c r="AM245" s="17" t="b">
        <v>0</v>
      </c>
      <c r="AN245" s="6"/>
      <c r="AO245" s="6"/>
      <c r="AP245" s="17" t="b">
        <v>0</v>
      </c>
      <c r="AQ245" s="6" t="b">
        <v>0</v>
      </c>
    </row>
    <row r="246" spans="1:43" x14ac:dyDescent="0.25">
      <c r="A246" t="str">
        <f>_xlfn.CONCAT(Table8[[#This Row],[Order]],"-",Table8[[#This Row],[Line]])</f>
        <v>73699-36</v>
      </c>
      <c r="B246" s="29">
        <v>73699</v>
      </c>
      <c r="C246" s="29">
        <v>36</v>
      </c>
      <c r="D246" s="29">
        <v>1</v>
      </c>
      <c r="E246" s="28" t="s">
        <v>18</v>
      </c>
      <c r="F246" s="28" t="s">
        <v>2931</v>
      </c>
      <c r="G246" s="28" t="s">
        <v>4164</v>
      </c>
      <c r="H246" s="28" t="s">
        <v>22</v>
      </c>
      <c r="I246" s="28" t="s">
        <v>20</v>
      </c>
      <c r="J246" s="28"/>
      <c r="K246" s="28"/>
      <c r="L246" s="8">
        <v>43509</v>
      </c>
      <c r="M246" s="30">
        <v>43514</v>
      </c>
      <c r="N246" s="29">
        <v>1</v>
      </c>
      <c r="O246" s="29">
        <v>8</v>
      </c>
      <c r="P246" s="6" t="s">
        <v>613</v>
      </c>
      <c r="Q246" s="28" t="s">
        <v>22</v>
      </c>
      <c r="R246" s="6" t="s">
        <v>18</v>
      </c>
      <c r="S246" s="28" t="s">
        <v>22</v>
      </c>
      <c r="T246" s="28" t="s">
        <v>4165</v>
      </c>
      <c r="U246" s="29">
        <v>4</v>
      </c>
      <c r="V246" s="17" t="b">
        <v>1</v>
      </c>
      <c r="W246" s="17" t="b">
        <v>0</v>
      </c>
      <c r="X246" s="17" t="b">
        <v>0</v>
      </c>
      <c r="Y246" s="17" t="b">
        <v>0</v>
      </c>
      <c r="Z246" t="s">
        <v>22</v>
      </c>
      <c r="AA246" t="s">
        <v>161</v>
      </c>
      <c r="AB246" t="s">
        <v>22</v>
      </c>
      <c r="AC246" t="s">
        <v>22</v>
      </c>
      <c r="AD246" t="s">
        <v>22</v>
      </c>
      <c r="AE246" t="s">
        <v>22</v>
      </c>
      <c r="AF246" t="s">
        <v>22</v>
      </c>
      <c r="AG246" t="s">
        <v>22</v>
      </c>
      <c r="AH246" t="s">
        <v>161</v>
      </c>
      <c r="AI246" t="s">
        <v>22</v>
      </c>
      <c r="AJ246" s="17" t="b">
        <v>0</v>
      </c>
      <c r="AK246" t="s">
        <v>22</v>
      </c>
      <c r="AL246" t="s">
        <v>22</v>
      </c>
      <c r="AM246" s="17" t="b">
        <v>0</v>
      </c>
      <c r="AN246" s="6"/>
      <c r="AO246" s="6"/>
      <c r="AP246" s="17" t="b">
        <v>0</v>
      </c>
      <c r="AQ246" s="6" t="b">
        <v>0</v>
      </c>
    </row>
    <row r="247" spans="1:43" x14ac:dyDescent="0.25">
      <c r="A247" t="str">
        <f>_xlfn.CONCAT(Table8[[#This Row],[Order]],"-",Table8[[#This Row],[Line]])</f>
        <v>73799-1</v>
      </c>
      <c r="B247" s="29">
        <v>73799</v>
      </c>
      <c r="C247" s="29">
        <v>1</v>
      </c>
      <c r="D247" s="29">
        <v>1</v>
      </c>
      <c r="E247" s="28" t="s">
        <v>18</v>
      </c>
      <c r="F247" s="28" t="s">
        <v>2932</v>
      </c>
      <c r="G247" s="28" t="s">
        <v>4166</v>
      </c>
      <c r="H247" s="28" t="s">
        <v>22</v>
      </c>
      <c r="I247" s="28" t="s">
        <v>20</v>
      </c>
      <c r="J247" s="28"/>
      <c r="K247" s="28"/>
      <c r="L247" s="8">
        <v>43511</v>
      </c>
      <c r="M247" s="30">
        <v>43516</v>
      </c>
      <c r="N247" s="29">
        <v>287</v>
      </c>
      <c r="O247" s="29">
        <v>287</v>
      </c>
      <c r="P247" s="6" t="s">
        <v>608</v>
      </c>
      <c r="Q247" s="28" t="s">
        <v>22</v>
      </c>
      <c r="R247" s="6" t="s">
        <v>18</v>
      </c>
      <c r="S247" s="28" t="s">
        <v>22</v>
      </c>
      <c r="T247" s="28" t="s">
        <v>661</v>
      </c>
      <c r="U247" s="29">
        <v>10</v>
      </c>
      <c r="V247" s="17" t="b">
        <v>1</v>
      </c>
      <c r="W247" s="17" t="b">
        <v>0</v>
      </c>
      <c r="X247" s="17" t="b">
        <v>0</v>
      </c>
      <c r="Y247" s="17" t="b">
        <v>0</v>
      </c>
      <c r="Z247" t="s">
        <v>22</v>
      </c>
      <c r="AA247" t="s">
        <v>22</v>
      </c>
      <c r="AB247" t="s">
        <v>22</v>
      </c>
      <c r="AC247" t="s">
        <v>22</v>
      </c>
      <c r="AD247" t="s">
        <v>22</v>
      </c>
      <c r="AE247" t="s">
        <v>22</v>
      </c>
      <c r="AF247" t="s">
        <v>22</v>
      </c>
      <c r="AG247" t="s">
        <v>22</v>
      </c>
      <c r="AH247" t="s">
        <v>22</v>
      </c>
      <c r="AI247" t="s">
        <v>22</v>
      </c>
      <c r="AJ247" s="17" t="b">
        <v>0</v>
      </c>
      <c r="AK247" t="s">
        <v>22</v>
      </c>
      <c r="AL247" t="s">
        <v>22</v>
      </c>
      <c r="AM247" s="17" t="b">
        <v>0</v>
      </c>
      <c r="AN247" s="6"/>
      <c r="AO247" s="6"/>
      <c r="AP247" s="17" t="b">
        <v>0</v>
      </c>
      <c r="AQ247" s="6" t="b">
        <v>0</v>
      </c>
    </row>
    <row r="248" spans="1:43" x14ac:dyDescent="0.25">
      <c r="A248" t="str">
        <f>_xlfn.CONCAT(Table8[[#This Row],[Order]],"-",Table8[[#This Row],[Line]])</f>
        <v>73799-2</v>
      </c>
      <c r="B248" s="29">
        <v>73799</v>
      </c>
      <c r="C248" s="29">
        <v>2</v>
      </c>
      <c r="D248" s="29">
        <v>1</v>
      </c>
      <c r="E248" s="28" t="s">
        <v>18</v>
      </c>
      <c r="F248" s="28" t="s">
        <v>2934</v>
      </c>
      <c r="G248" s="28" t="s">
        <v>4167</v>
      </c>
      <c r="H248" s="28" t="s">
        <v>22</v>
      </c>
      <c r="I248" s="28" t="s">
        <v>20</v>
      </c>
      <c r="J248" s="28"/>
      <c r="K248" s="28"/>
      <c r="L248" s="8">
        <v>43511</v>
      </c>
      <c r="M248" s="30">
        <v>43516</v>
      </c>
      <c r="N248" s="29">
        <v>263</v>
      </c>
      <c r="O248" s="29">
        <v>263</v>
      </c>
      <c r="P248" s="6" t="s">
        <v>608</v>
      </c>
      <c r="Q248" s="28" t="s">
        <v>22</v>
      </c>
      <c r="R248" s="6" t="s">
        <v>18</v>
      </c>
      <c r="S248" s="28" t="s">
        <v>22</v>
      </c>
      <c r="T248" s="28" t="s">
        <v>54</v>
      </c>
      <c r="U248" s="29">
        <v>10</v>
      </c>
      <c r="V248" s="17" t="b">
        <v>1</v>
      </c>
      <c r="W248" s="17" t="b">
        <v>0</v>
      </c>
      <c r="X248" s="17" t="b">
        <v>0</v>
      </c>
      <c r="Y248" s="17" t="b">
        <v>0</v>
      </c>
      <c r="Z248" t="s">
        <v>22</v>
      </c>
      <c r="AA248" t="s">
        <v>22</v>
      </c>
      <c r="AB248" t="s">
        <v>22</v>
      </c>
      <c r="AC248" t="s">
        <v>22</v>
      </c>
      <c r="AD248" t="s">
        <v>22</v>
      </c>
      <c r="AE248" t="s">
        <v>22</v>
      </c>
      <c r="AF248" t="s">
        <v>22</v>
      </c>
      <c r="AG248" t="s">
        <v>22</v>
      </c>
      <c r="AH248" t="s">
        <v>22</v>
      </c>
      <c r="AI248" t="s">
        <v>22</v>
      </c>
      <c r="AJ248" s="17" t="b">
        <v>0</v>
      </c>
      <c r="AK248" t="s">
        <v>22</v>
      </c>
      <c r="AL248" t="s">
        <v>22</v>
      </c>
      <c r="AM248" s="17" t="b">
        <v>0</v>
      </c>
      <c r="AN248" s="6"/>
      <c r="AO248" s="6"/>
      <c r="AP248" s="17" t="b">
        <v>0</v>
      </c>
      <c r="AQ248" s="6" t="b">
        <v>0</v>
      </c>
    </row>
    <row r="249" spans="1:43" x14ac:dyDescent="0.25">
      <c r="A249" t="str">
        <f>_xlfn.CONCAT(Table8[[#This Row],[Order]],"-",Table8[[#This Row],[Line]])</f>
        <v>73799-3</v>
      </c>
      <c r="B249" s="29">
        <v>73799</v>
      </c>
      <c r="C249" s="29">
        <v>3</v>
      </c>
      <c r="D249" s="29">
        <v>1</v>
      </c>
      <c r="E249" s="28" t="s">
        <v>18</v>
      </c>
      <c r="F249" s="28" t="s">
        <v>2934</v>
      </c>
      <c r="G249" s="28" t="s">
        <v>4168</v>
      </c>
      <c r="H249" s="28" t="s">
        <v>22</v>
      </c>
      <c r="I249" s="28" t="s">
        <v>20</v>
      </c>
      <c r="J249" s="28"/>
      <c r="K249" s="28"/>
      <c r="L249" s="8">
        <v>43511</v>
      </c>
      <c r="M249" s="30">
        <v>43516</v>
      </c>
      <c r="N249" s="29">
        <v>21</v>
      </c>
      <c r="O249" s="29">
        <v>21</v>
      </c>
      <c r="P249" s="6" t="s">
        <v>608</v>
      </c>
      <c r="Q249" s="28" t="s">
        <v>22</v>
      </c>
      <c r="R249" s="6" t="s">
        <v>18</v>
      </c>
      <c r="S249" s="28" t="s">
        <v>22</v>
      </c>
      <c r="T249" s="28" t="s">
        <v>4169</v>
      </c>
      <c r="U249" s="29">
        <v>10</v>
      </c>
      <c r="V249" s="17" t="b">
        <v>1</v>
      </c>
      <c r="W249" s="17" t="b">
        <v>0</v>
      </c>
      <c r="X249" s="17" t="b">
        <v>0</v>
      </c>
      <c r="Y249" s="17" t="b">
        <v>0</v>
      </c>
      <c r="Z249" t="s">
        <v>22</v>
      </c>
      <c r="AA249" t="s">
        <v>22</v>
      </c>
      <c r="AB249" t="s">
        <v>22</v>
      </c>
      <c r="AC249" t="s">
        <v>22</v>
      </c>
      <c r="AD249" t="s">
        <v>22</v>
      </c>
      <c r="AE249" t="s">
        <v>22</v>
      </c>
      <c r="AF249" t="s">
        <v>22</v>
      </c>
      <c r="AG249" t="s">
        <v>22</v>
      </c>
      <c r="AH249" t="s">
        <v>22</v>
      </c>
      <c r="AI249" t="s">
        <v>22</v>
      </c>
      <c r="AJ249" s="17" t="b">
        <v>0</v>
      </c>
      <c r="AK249" t="s">
        <v>22</v>
      </c>
      <c r="AL249" t="s">
        <v>143</v>
      </c>
      <c r="AM249" s="17" t="b">
        <v>0</v>
      </c>
      <c r="AN249" s="6"/>
      <c r="AO249" s="6"/>
      <c r="AP249" s="17" t="b">
        <v>0</v>
      </c>
      <c r="AQ249" s="6" t="b">
        <v>0</v>
      </c>
    </row>
    <row r="250" spans="1:43" x14ac:dyDescent="0.25">
      <c r="A250" t="str">
        <f>_xlfn.CONCAT(Table8[[#This Row],[Order]],"-",Table8[[#This Row],[Line]])</f>
        <v>73799-4</v>
      </c>
      <c r="B250" s="29">
        <v>73799</v>
      </c>
      <c r="C250" s="29">
        <v>4</v>
      </c>
      <c r="D250" s="29">
        <v>1</v>
      </c>
      <c r="E250" s="28" t="s">
        <v>18</v>
      </c>
      <c r="F250" s="28" t="s">
        <v>157</v>
      </c>
      <c r="G250" s="28" t="s">
        <v>4170</v>
      </c>
      <c r="H250" s="28" t="s">
        <v>22</v>
      </c>
      <c r="I250" s="28" t="s">
        <v>20</v>
      </c>
      <c r="J250" s="28"/>
      <c r="K250" s="28"/>
      <c r="L250" s="8">
        <v>43511</v>
      </c>
      <c r="M250" s="30">
        <v>43516</v>
      </c>
      <c r="N250" s="29">
        <v>17</v>
      </c>
      <c r="O250" s="29">
        <v>17</v>
      </c>
      <c r="P250" s="6" t="s">
        <v>608</v>
      </c>
      <c r="Q250" s="28" t="s">
        <v>22</v>
      </c>
      <c r="R250" s="6" t="s">
        <v>18</v>
      </c>
      <c r="S250" s="28" t="s">
        <v>22</v>
      </c>
      <c r="T250" s="28" t="s">
        <v>4171</v>
      </c>
      <c r="U250" s="29">
        <v>4</v>
      </c>
      <c r="V250" s="17" t="b">
        <v>1</v>
      </c>
      <c r="W250" s="17" t="b">
        <v>0</v>
      </c>
      <c r="X250" s="17" t="b">
        <v>0</v>
      </c>
      <c r="Y250" s="17" t="b">
        <v>1</v>
      </c>
      <c r="Z250" t="s">
        <v>22</v>
      </c>
      <c r="AA250" t="s">
        <v>22</v>
      </c>
      <c r="AB250" t="s">
        <v>22</v>
      </c>
      <c r="AC250" t="s">
        <v>22</v>
      </c>
      <c r="AD250" t="s">
        <v>22</v>
      </c>
      <c r="AE250" t="s">
        <v>22</v>
      </c>
      <c r="AF250" t="s">
        <v>22</v>
      </c>
      <c r="AG250" t="s">
        <v>22</v>
      </c>
      <c r="AH250" t="s">
        <v>22</v>
      </c>
      <c r="AI250" t="s">
        <v>22</v>
      </c>
      <c r="AJ250" s="17" t="b">
        <v>0</v>
      </c>
      <c r="AK250" t="s">
        <v>22</v>
      </c>
      <c r="AL250" t="s">
        <v>143</v>
      </c>
      <c r="AM250" s="17" t="b">
        <v>0</v>
      </c>
      <c r="AN250" s="6"/>
      <c r="AO250" s="6"/>
      <c r="AP250" s="17" t="b">
        <v>0</v>
      </c>
      <c r="AQ250" s="6" t="b">
        <v>0</v>
      </c>
    </row>
    <row r="251" spans="1:43" x14ac:dyDescent="0.25">
      <c r="A251" t="str">
        <f>_xlfn.CONCAT(Table8[[#This Row],[Order]],"-",Table8[[#This Row],[Line]])</f>
        <v>73799-5</v>
      </c>
      <c r="B251" s="29">
        <v>73799</v>
      </c>
      <c r="C251" s="29">
        <v>5</v>
      </c>
      <c r="D251" s="29">
        <v>1</v>
      </c>
      <c r="E251" s="28" t="s">
        <v>18</v>
      </c>
      <c r="F251" s="28" t="s">
        <v>157</v>
      </c>
      <c r="G251" s="28" t="s">
        <v>4172</v>
      </c>
      <c r="H251" s="28" t="s">
        <v>22</v>
      </c>
      <c r="I251" s="28" t="s">
        <v>20</v>
      </c>
      <c r="J251" s="28"/>
      <c r="K251" s="28"/>
      <c r="L251" s="8">
        <v>43511</v>
      </c>
      <c r="M251" s="30">
        <v>43516</v>
      </c>
      <c r="N251" s="29">
        <v>13</v>
      </c>
      <c r="O251" s="29">
        <v>13</v>
      </c>
      <c r="P251" s="6" t="s">
        <v>608</v>
      </c>
      <c r="Q251" s="28" t="s">
        <v>22</v>
      </c>
      <c r="R251" s="6" t="s">
        <v>18</v>
      </c>
      <c r="S251" s="28" t="s">
        <v>22</v>
      </c>
      <c r="T251" s="28" t="s">
        <v>4173</v>
      </c>
      <c r="U251" s="29">
        <v>4</v>
      </c>
      <c r="V251" s="17" t="b">
        <v>1</v>
      </c>
      <c r="W251" s="17" t="b">
        <v>0</v>
      </c>
      <c r="X251" s="17" t="b">
        <v>0</v>
      </c>
      <c r="Y251" s="17" t="b">
        <v>1</v>
      </c>
      <c r="Z251" t="s">
        <v>22</v>
      </c>
      <c r="AA251" t="s">
        <v>22</v>
      </c>
      <c r="AB251" t="s">
        <v>22</v>
      </c>
      <c r="AC251" t="s">
        <v>22</v>
      </c>
      <c r="AD251" t="s">
        <v>22</v>
      </c>
      <c r="AE251" t="s">
        <v>22</v>
      </c>
      <c r="AF251" t="s">
        <v>22</v>
      </c>
      <c r="AG251" t="s">
        <v>22</v>
      </c>
      <c r="AH251" t="s">
        <v>22</v>
      </c>
      <c r="AI251" t="s">
        <v>22</v>
      </c>
      <c r="AJ251" s="17" t="b">
        <v>0</v>
      </c>
      <c r="AK251" t="s">
        <v>22</v>
      </c>
      <c r="AL251" t="s">
        <v>143</v>
      </c>
      <c r="AM251" s="17" t="b">
        <v>0</v>
      </c>
      <c r="AN251" s="6"/>
      <c r="AO251" s="6"/>
      <c r="AP251" s="17" t="b">
        <v>0</v>
      </c>
      <c r="AQ251" s="6" t="b">
        <v>0</v>
      </c>
    </row>
    <row r="252" spans="1:43" x14ac:dyDescent="0.25">
      <c r="A252" t="str">
        <f>_xlfn.CONCAT(Table8[[#This Row],[Order]],"-",Table8[[#This Row],[Line]])</f>
        <v>73799-6</v>
      </c>
      <c r="B252" s="29">
        <v>73799</v>
      </c>
      <c r="C252" s="29">
        <v>6</v>
      </c>
      <c r="D252" s="29">
        <v>1</v>
      </c>
      <c r="E252" s="28" t="s">
        <v>18</v>
      </c>
      <c r="F252" s="28" t="s">
        <v>240</v>
      </c>
      <c r="G252" s="28" t="s">
        <v>4174</v>
      </c>
      <c r="H252" s="28" t="s">
        <v>22</v>
      </c>
      <c r="I252" s="28" t="s">
        <v>20</v>
      </c>
      <c r="J252" s="28"/>
      <c r="K252" s="28"/>
      <c r="L252" s="8">
        <v>43511</v>
      </c>
      <c r="M252" s="30">
        <v>43516</v>
      </c>
      <c r="N252" s="29">
        <v>3</v>
      </c>
      <c r="O252" s="29">
        <v>3</v>
      </c>
      <c r="P252" s="6" t="s">
        <v>608</v>
      </c>
      <c r="Q252" s="28" t="s">
        <v>22</v>
      </c>
      <c r="R252" s="6" t="s">
        <v>18</v>
      </c>
      <c r="S252" s="28" t="s">
        <v>22</v>
      </c>
      <c r="T252" s="28" t="s">
        <v>4175</v>
      </c>
      <c r="U252" s="29">
        <v>4</v>
      </c>
      <c r="V252" s="17" t="b">
        <v>1</v>
      </c>
      <c r="W252" s="17" t="b">
        <v>0</v>
      </c>
      <c r="X252" s="17" t="b">
        <v>0</v>
      </c>
      <c r="Y252" s="17" t="b">
        <v>1</v>
      </c>
      <c r="Z252" t="s">
        <v>22</v>
      </c>
      <c r="AA252" t="s">
        <v>22</v>
      </c>
      <c r="AB252" t="s">
        <v>22</v>
      </c>
      <c r="AC252" t="s">
        <v>22</v>
      </c>
      <c r="AD252" t="s">
        <v>22</v>
      </c>
      <c r="AE252" t="s">
        <v>22</v>
      </c>
      <c r="AF252" t="s">
        <v>22</v>
      </c>
      <c r="AG252" t="s">
        <v>22</v>
      </c>
      <c r="AH252" t="s">
        <v>22</v>
      </c>
      <c r="AI252" t="s">
        <v>22</v>
      </c>
      <c r="AJ252" s="17" t="b">
        <v>0</v>
      </c>
      <c r="AK252" t="s">
        <v>22</v>
      </c>
      <c r="AL252" t="s">
        <v>143</v>
      </c>
      <c r="AM252" s="17" t="b">
        <v>0</v>
      </c>
      <c r="AN252" s="6"/>
      <c r="AO252" s="6"/>
      <c r="AP252" s="17" t="b">
        <v>0</v>
      </c>
      <c r="AQ252" s="6" t="b">
        <v>0</v>
      </c>
    </row>
    <row r="253" spans="1:43" x14ac:dyDescent="0.25">
      <c r="A253" t="str">
        <f>_xlfn.CONCAT(Table8[[#This Row],[Order]],"-",Table8[[#This Row],[Line]])</f>
        <v>73799-7</v>
      </c>
      <c r="B253" s="29">
        <v>73799</v>
      </c>
      <c r="C253" s="29">
        <v>7</v>
      </c>
      <c r="D253" s="29">
        <v>1</v>
      </c>
      <c r="E253" s="28" t="s">
        <v>18</v>
      </c>
      <c r="F253" s="28" t="s">
        <v>240</v>
      </c>
      <c r="G253" s="28" t="s">
        <v>4176</v>
      </c>
      <c r="H253" s="28" t="s">
        <v>22</v>
      </c>
      <c r="I253" s="28" t="s">
        <v>20</v>
      </c>
      <c r="J253" s="28"/>
      <c r="K253" s="28"/>
      <c r="L253" s="8">
        <v>43511</v>
      </c>
      <c r="M253" s="30">
        <v>43516</v>
      </c>
      <c r="N253" s="29">
        <v>1</v>
      </c>
      <c r="O253" s="29">
        <v>1</v>
      </c>
      <c r="P253" s="6" t="s">
        <v>608</v>
      </c>
      <c r="Q253" s="28" t="s">
        <v>22</v>
      </c>
      <c r="R253" s="6" t="s">
        <v>18</v>
      </c>
      <c r="S253" s="28" t="s">
        <v>22</v>
      </c>
      <c r="T253" s="28" t="s">
        <v>4177</v>
      </c>
      <c r="U253" s="29">
        <v>4</v>
      </c>
      <c r="V253" s="17" t="b">
        <v>1</v>
      </c>
      <c r="W253" s="17" t="b">
        <v>0</v>
      </c>
      <c r="X253" s="17" t="b">
        <v>0</v>
      </c>
      <c r="Y253" s="17" t="b">
        <v>1</v>
      </c>
      <c r="Z253" t="s">
        <v>22</v>
      </c>
      <c r="AA253" t="s">
        <v>22</v>
      </c>
      <c r="AB253" t="s">
        <v>22</v>
      </c>
      <c r="AC253" t="s">
        <v>22</v>
      </c>
      <c r="AD253" t="s">
        <v>22</v>
      </c>
      <c r="AE253" t="s">
        <v>22</v>
      </c>
      <c r="AF253" t="s">
        <v>22</v>
      </c>
      <c r="AG253" t="s">
        <v>22</v>
      </c>
      <c r="AH253" t="s">
        <v>22</v>
      </c>
      <c r="AI253" t="s">
        <v>22</v>
      </c>
      <c r="AJ253" s="17" t="b">
        <v>0</v>
      </c>
      <c r="AK253" t="s">
        <v>22</v>
      </c>
      <c r="AL253" t="s">
        <v>143</v>
      </c>
      <c r="AM253" s="17" t="b">
        <v>0</v>
      </c>
      <c r="AN253" s="6"/>
      <c r="AO253" s="6"/>
      <c r="AP253" s="17" t="b">
        <v>0</v>
      </c>
      <c r="AQ253" s="6" t="b">
        <v>0</v>
      </c>
    </row>
    <row r="254" spans="1:43" x14ac:dyDescent="0.25">
      <c r="A254" t="str">
        <f>_xlfn.CONCAT(Table8[[#This Row],[Order]],"-",Table8[[#This Row],[Line]])</f>
        <v>73799-8</v>
      </c>
      <c r="B254" s="29">
        <v>73799</v>
      </c>
      <c r="C254" s="29">
        <v>8</v>
      </c>
      <c r="D254" s="29">
        <v>1</v>
      </c>
      <c r="E254" s="28" t="s">
        <v>18</v>
      </c>
      <c r="F254" s="28" t="s">
        <v>240</v>
      </c>
      <c r="G254" s="28" t="s">
        <v>4178</v>
      </c>
      <c r="H254" s="28" t="s">
        <v>22</v>
      </c>
      <c r="I254" s="28" t="s">
        <v>20</v>
      </c>
      <c r="J254" s="28"/>
      <c r="K254" s="28"/>
      <c r="L254" s="8">
        <v>43511</v>
      </c>
      <c r="M254" s="30">
        <v>43516</v>
      </c>
      <c r="N254" s="29">
        <v>4</v>
      </c>
      <c r="O254" s="29">
        <v>4</v>
      </c>
      <c r="P254" s="6" t="s">
        <v>608</v>
      </c>
      <c r="Q254" s="28" t="s">
        <v>22</v>
      </c>
      <c r="R254" s="6" t="s">
        <v>18</v>
      </c>
      <c r="S254" s="28" t="s">
        <v>22</v>
      </c>
      <c r="T254" s="28" t="s">
        <v>4179</v>
      </c>
      <c r="U254" s="29">
        <v>4</v>
      </c>
      <c r="V254" s="17" t="b">
        <v>1</v>
      </c>
      <c r="W254" s="17" t="b">
        <v>0</v>
      </c>
      <c r="X254" s="17" t="b">
        <v>0</v>
      </c>
      <c r="Y254" s="17" t="b">
        <v>1</v>
      </c>
      <c r="Z254" t="s">
        <v>22</v>
      </c>
      <c r="AA254" t="s">
        <v>22</v>
      </c>
      <c r="AB254" t="s">
        <v>22</v>
      </c>
      <c r="AC254" t="s">
        <v>22</v>
      </c>
      <c r="AD254" t="s">
        <v>22</v>
      </c>
      <c r="AE254" t="s">
        <v>22</v>
      </c>
      <c r="AF254" t="s">
        <v>22</v>
      </c>
      <c r="AG254" t="s">
        <v>22</v>
      </c>
      <c r="AH254" t="s">
        <v>22</v>
      </c>
      <c r="AI254" t="s">
        <v>22</v>
      </c>
      <c r="AJ254" s="17" t="b">
        <v>0</v>
      </c>
      <c r="AK254" t="s">
        <v>22</v>
      </c>
      <c r="AL254" t="s">
        <v>143</v>
      </c>
      <c r="AM254" s="17" t="b">
        <v>0</v>
      </c>
      <c r="AN254" s="6"/>
      <c r="AO254" s="6"/>
      <c r="AP254" s="17" t="b">
        <v>0</v>
      </c>
      <c r="AQ254" s="6" t="b">
        <v>0</v>
      </c>
    </row>
    <row r="255" spans="1:43" x14ac:dyDescent="0.25">
      <c r="A255" t="str">
        <f>_xlfn.CONCAT(Table8[[#This Row],[Order]],"-",Table8[[#This Row],[Line]])</f>
        <v>73799-9</v>
      </c>
      <c r="B255" s="29">
        <v>73799</v>
      </c>
      <c r="C255" s="29">
        <v>9</v>
      </c>
      <c r="D255" s="29">
        <v>1</v>
      </c>
      <c r="E255" s="28" t="s">
        <v>18</v>
      </c>
      <c r="F255" s="28" t="s">
        <v>159</v>
      </c>
      <c r="G255" s="28" t="s">
        <v>4180</v>
      </c>
      <c r="H255" s="28" t="s">
        <v>22</v>
      </c>
      <c r="I255" s="28" t="s">
        <v>20</v>
      </c>
      <c r="J255" s="28"/>
      <c r="K255" s="28"/>
      <c r="L255" s="8">
        <v>43511</v>
      </c>
      <c r="M255" s="30">
        <v>43516</v>
      </c>
      <c r="N255" s="29">
        <v>2</v>
      </c>
      <c r="O255" s="29">
        <v>2</v>
      </c>
      <c r="P255" s="6" t="s">
        <v>608</v>
      </c>
      <c r="Q255" s="28" t="s">
        <v>22</v>
      </c>
      <c r="R255" s="6" t="s">
        <v>18</v>
      </c>
      <c r="S255" s="28" t="s">
        <v>22</v>
      </c>
      <c r="T255" s="28" t="s">
        <v>4181</v>
      </c>
      <c r="U255" s="29">
        <v>4</v>
      </c>
      <c r="V255" s="17" t="b">
        <v>1</v>
      </c>
      <c r="W255" s="17" t="b">
        <v>0</v>
      </c>
      <c r="X255" s="17" t="b">
        <v>0</v>
      </c>
      <c r="Y255" s="17" t="b">
        <v>1</v>
      </c>
      <c r="Z255" t="s">
        <v>22</v>
      </c>
      <c r="AA255" t="s">
        <v>22</v>
      </c>
      <c r="AB255" t="s">
        <v>22</v>
      </c>
      <c r="AC255" t="s">
        <v>22</v>
      </c>
      <c r="AD255" t="s">
        <v>22</v>
      </c>
      <c r="AE255" t="s">
        <v>22</v>
      </c>
      <c r="AF255" t="s">
        <v>22</v>
      </c>
      <c r="AG255" t="s">
        <v>22</v>
      </c>
      <c r="AH255" t="s">
        <v>22</v>
      </c>
      <c r="AI255" t="s">
        <v>22</v>
      </c>
      <c r="AJ255" s="17" t="b">
        <v>0</v>
      </c>
      <c r="AK255" t="s">
        <v>22</v>
      </c>
      <c r="AL255" t="s">
        <v>143</v>
      </c>
      <c r="AM255" s="17" t="b">
        <v>0</v>
      </c>
      <c r="AN255" s="6"/>
      <c r="AO255" s="6"/>
      <c r="AP255" s="17" t="b">
        <v>0</v>
      </c>
      <c r="AQ255" s="6" t="b">
        <v>0</v>
      </c>
    </row>
    <row r="256" spans="1:43" x14ac:dyDescent="0.25">
      <c r="A256" t="str">
        <f>_xlfn.CONCAT(Table8[[#This Row],[Order]],"-",Table8[[#This Row],[Line]])</f>
        <v>73799-10</v>
      </c>
      <c r="B256" s="29">
        <v>73799</v>
      </c>
      <c r="C256" s="29">
        <v>10</v>
      </c>
      <c r="D256" s="29">
        <v>1</v>
      </c>
      <c r="E256" s="28" t="s">
        <v>18</v>
      </c>
      <c r="F256" s="28" t="s">
        <v>240</v>
      </c>
      <c r="G256" s="28" t="s">
        <v>4182</v>
      </c>
      <c r="H256" s="28" t="s">
        <v>22</v>
      </c>
      <c r="I256" s="28" t="s">
        <v>20</v>
      </c>
      <c r="J256" s="28"/>
      <c r="K256" s="28"/>
      <c r="L256" s="8">
        <v>43511</v>
      </c>
      <c r="M256" s="30">
        <v>43516</v>
      </c>
      <c r="N256" s="29">
        <v>2</v>
      </c>
      <c r="O256" s="29">
        <v>2</v>
      </c>
      <c r="P256" s="6" t="s">
        <v>608</v>
      </c>
      <c r="Q256" s="28" t="s">
        <v>22</v>
      </c>
      <c r="R256" s="6" t="s">
        <v>18</v>
      </c>
      <c r="S256" s="28" t="s">
        <v>22</v>
      </c>
      <c r="T256" s="28" t="s">
        <v>4183</v>
      </c>
      <c r="U256" s="29">
        <v>4</v>
      </c>
      <c r="V256" s="17" t="b">
        <v>1</v>
      </c>
      <c r="W256" s="17" t="b">
        <v>0</v>
      </c>
      <c r="X256" s="17" t="b">
        <v>0</v>
      </c>
      <c r="Y256" s="17" t="b">
        <v>1</v>
      </c>
      <c r="Z256" t="s">
        <v>22</v>
      </c>
      <c r="AA256" t="s">
        <v>22</v>
      </c>
      <c r="AB256" t="s">
        <v>22</v>
      </c>
      <c r="AC256" t="s">
        <v>22</v>
      </c>
      <c r="AD256" t="s">
        <v>22</v>
      </c>
      <c r="AE256" t="s">
        <v>22</v>
      </c>
      <c r="AF256" t="s">
        <v>22</v>
      </c>
      <c r="AG256" t="s">
        <v>22</v>
      </c>
      <c r="AH256" t="s">
        <v>22</v>
      </c>
      <c r="AI256" t="s">
        <v>22</v>
      </c>
      <c r="AJ256" s="17" t="b">
        <v>0</v>
      </c>
      <c r="AK256" t="s">
        <v>22</v>
      </c>
      <c r="AL256" t="s">
        <v>143</v>
      </c>
      <c r="AM256" s="17" t="b">
        <v>0</v>
      </c>
      <c r="AN256" s="6"/>
      <c r="AO256" s="6"/>
      <c r="AP256" s="17" t="b">
        <v>0</v>
      </c>
      <c r="AQ256" s="6" t="b">
        <v>0</v>
      </c>
    </row>
    <row r="257" spans="1:43" x14ac:dyDescent="0.25">
      <c r="A257" t="str">
        <f>_xlfn.CONCAT(Table8[[#This Row],[Order]],"-",Table8[[#This Row],[Line]])</f>
        <v>73799-11</v>
      </c>
      <c r="B257" s="29">
        <v>73799</v>
      </c>
      <c r="C257" s="29">
        <v>11</v>
      </c>
      <c r="D257" s="29">
        <v>1</v>
      </c>
      <c r="E257" s="28" t="s">
        <v>18</v>
      </c>
      <c r="F257" s="28" t="s">
        <v>157</v>
      </c>
      <c r="G257" s="28" t="s">
        <v>4184</v>
      </c>
      <c r="H257" s="28" t="s">
        <v>22</v>
      </c>
      <c r="I257" s="28" t="s">
        <v>20</v>
      </c>
      <c r="J257" s="28"/>
      <c r="K257" s="28"/>
      <c r="L257" s="8">
        <v>43511</v>
      </c>
      <c r="M257" s="30">
        <v>43516</v>
      </c>
      <c r="N257" s="29">
        <v>11</v>
      </c>
      <c r="O257" s="29">
        <v>11</v>
      </c>
      <c r="P257" s="6" t="s">
        <v>608</v>
      </c>
      <c r="Q257" s="28" t="s">
        <v>22</v>
      </c>
      <c r="R257" s="6" t="s">
        <v>18</v>
      </c>
      <c r="S257" s="28" t="s">
        <v>22</v>
      </c>
      <c r="T257" s="28" t="s">
        <v>4185</v>
      </c>
      <c r="U257" s="29">
        <v>4</v>
      </c>
      <c r="V257" s="17" t="b">
        <v>1</v>
      </c>
      <c r="W257" s="17" t="b">
        <v>0</v>
      </c>
      <c r="X257" s="17" t="b">
        <v>0</v>
      </c>
      <c r="Y257" s="17" t="b">
        <v>1</v>
      </c>
      <c r="Z257" t="s">
        <v>22</v>
      </c>
      <c r="AA257" t="s">
        <v>22</v>
      </c>
      <c r="AB257" t="s">
        <v>22</v>
      </c>
      <c r="AC257" t="s">
        <v>22</v>
      </c>
      <c r="AD257" t="s">
        <v>22</v>
      </c>
      <c r="AE257" t="s">
        <v>22</v>
      </c>
      <c r="AF257" t="s">
        <v>22</v>
      </c>
      <c r="AG257" t="s">
        <v>22</v>
      </c>
      <c r="AH257" t="s">
        <v>22</v>
      </c>
      <c r="AI257" t="s">
        <v>22</v>
      </c>
      <c r="AJ257" s="17" t="b">
        <v>0</v>
      </c>
      <c r="AK257" t="s">
        <v>22</v>
      </c>
      <c r="AL257" t="s">
        <v>143</v>
      </c>
      <c r="AM257" s="17" t="b">
        <v>0</v>
      </c>
      <c r="AN257" s="6"/>
      <c r="AO257" s="6"/>
      <c r="AP257" s="17" t="b">
        <v>0</v>
      </c>
      <c r="AQ257" s="6" t="b">
        <v>0</v>
      </c>
    </row>
    <row r="258" spans="1:43" x14ac:dyDescent="0.25">
      <c r="A258" t="str">
        <f>_xlfn.CONCAT(Table8[[#This Row],[Order]],"-",Table8[[#This Row],[Line]])</f>
        <v>73799-12</v>
      </c>
      <c r="B258" s="29">
        <v>73799</v>
      </c>
      <c r="C258" s="29">
        <v>12</v>
      </c>
      <c r="D258" s="29">
        <v>1</v>
      </c>
      <c r="E258" s="28" t="s">
        <v>18</v>
      </c>
      <c r="F258" s="28" t="s">
        <v>157</v>
      </c>
      <c r="G258" s="28" t="s">
        <v>4186</v>
      </c>
      <c r="H258" s="28" t="s">
        <v>22</v>
      </c>
      <c r="I258" s="28" t="s">
        <v>20</v>
      </c>
      <c r="J258" s="28"/>
      <c r="K258" s="28"/>
      <c r="L258" s="8">
        <v>43511</v>
      </c>
      <c r="M258" s="30">
        <v>43516</v>
      </c>
      <c r="N258" s="29">
        <v>9</v>
      </c>
      <c r="O258" s="29">
        <v>9</v>
      </c>
      <c r="P258" s="6" t="s">
        <v>608</v>
      </c>
      <c r="Q258" s="28" t="s">
        <v>22</v>
      </c>
      <c r="R258" s="6" t="s">
        <v>18</v>
      </c>
      <c r="S258" s="28" t="s">
        <v>22</v>
      </c>
      <c r="T258" s="28" t="s">
        <v>4187</v>
      </c>
      <c r="U258" s="29">
        <v>4</v>
      </c>
      <c r="V258" s="17" t="b">
        <v>1</v>
      </c>
      <c r="W258" s="17" t="b">
        <v>0</v>
      </c>
      <c r="X258" s="17" t="b">
        <v>0</v>
      </c>
      <c r="Y258" s="17" t="b">
        <v>1</v>
      </c>
      <c r="Z258" t="s">
        <v>22</v>
      </c>
      <c r="AA258" t="s">
        <v>22</v>
      </c>
      <c r="AB258" t="s">
        <v>22</v>
      </c>
      <c r="AC258" t="s">
        <v>22</v>
      </c>
      <c r="AD258" t="s">
        <v>22</v>
      </c>
      <c r="AE258" t="s">
        <v>22</v>
      </c>
      <c r="AF258" t="s">
        <v>22</v>
      </c>
      <c r="AG258" t="s">
        <v>22</v>
      </c>
      <c r="AH258" t="s">
        <v>22</v>
      </c>
      <c r="AI258" t="s">
        <v>22</v>
      </c>
      <c r="AJ258" s="17" t="b">
        <v>0</v>
      </c>
      <c r="AK258" t="s">
        <v>22</v>
      </c>
      <c r="AL258" t="s">
        <v>143</v>
      </c>
      <c r="AM258" s="17" t="b">
        <v>0</v>
      </c>
      <c r="AN258" s="6"/>
      <c r="AO258" s="6"/>
      <c r="AP258" s="17" t="b">
        <v>0</v>
      </c>
      <c r="AQ258" s="6" t="b">
        <v>0</v>
      </c>
    </row>
    <row r="259" spans="1:43" x14ac:dyDescent="0.25">
      <c r="A259" t="str">
        <f>_xlfn.CONCAT(Table8[[#This Row],[Order]],"-",Table8[[#This Row],[Line]])</f>
        <v>73799-13</v>
      </c>
      <c r="B259" s="29">
        <v>73799</v>
      </c>
      <c r="C259" s="29">
        <v>13</v>
      </c>
      <c r="D259" s="29">
        <v>1</v>
      </c>
      <c r="E259" s="28" t="s">
        <v>18</v>
      </c>
      <c r="F259" s="28" t="s">
        <v>160</v>
      </c>
      <c r="G259" s="28" t="s">
        <v>4188</v>
      </c>
      <c r="H259" s="28" t="s">
        <v>22</v>
      </c>
      <c r="I259" s="28" t="s">
        <v>20</v>
      </c>
      <c r="J259" s="28"/>
      <c r="K259" s="28"/>
      <c r="L259" s="8">
        <v>43511</v>
      </c>
      <c r="M259" s="30">
        <v>43516</v>
      </c>
      <c r="N259" s="29">
        <v>6</v>
      </c>
      <c r="O259" s="29">
        <v>6</v>
      </c>
      <c r="P259" s="6" t="s">
        <v>608</v>
      </c>
      <c r="Q259" s="28" t="s">
        <v>22</v>
      </c>
      <c r="R259" s="6" t="s">
        <v>18</v>
      </c>
      <c r="S259" s="28" t="s">
        <v>22</v>
      </c>
      <c r="T259" s="28" t="s">
        <v>4189</v>
      </c>
      <c r="U259" s="29">
        <v>4</v>
      </c>
      <c r="V259" s="17" t="b">
        <v>1</v>
      </c>
      <c r="W259" s="17" t="b">
        <v>0</v>
      </c>
      <c r="X259" s="17" t="b">
        <v>0</v>
      </c>
      <c r="Y259" s="17" t="b">
        <v>1</v>
      </c>
      <c r="Z259" t="s">
        <v>22</v>
      </c>
      <c r="AA259" t="s">
        <v>22</v>
      </c>
      <c r="AB259" t="s">
        <v>22</v>
      </c>
      <c r="AC259" t="s">
        <v>22</v>
      </c>
      <c r="AD259" t="s">
        <v>22</v>
      </c>
      <c r="AE259" t="s">
        <v>22</v>
      </c>
      <c r="AF259" t="s">
        <v>22</v>
      </c>
      <c r="AG259" t="s">
        <v>22</v>
      </c>
      <c r="AH259" t="s">
        <v>22</v>
      </c>
      <c r="AI259" t="s">
        <v>22</v>
      </c>
      <c r="AJ259" s="17" t="b">
        <v>0</v>
      </c>
      <c r="AK259" t="s">
        <v>22</v>
      </c>
      <c r="AL259" t="s">
        <v>143</v>
      </c>
      <c r="AM259" s="17" t="b">
        <v>0</v>
      </c>
      <c r="AN259" s="6"/>
      <c r="AO259" s="6"/>
      <c r="AP259" s="17" t="b">
        <v>0</v>
      </c>
      <c r="AQ259" s="6" t="b">
        <v>0</v>
      </c>
    </row>
    <row r="260" spans="1:43" x14ac:dyDescent="0.25">
      <c r="A260" t="str">
        <f>_xlfn.CONCAT(Table8[[#This Row],[Order]],"-",Table8[[#This Row],[Line]])</f>
        <v>73799-14</v>
      </c>
      <c r="B260" s="29">
        <v>73799</v>
      </c>
      <c r="C260" s="29">
        <v>14</v>
      </c>
      <c r="D260" s="29">
        <v>1</v>
      </c>
      <c r="E260" s="28" t="s">
        <v>18</v>
      </c>
      <c r="F260" s="28" t="s">
        <v>215</v>
      </c>
      <c r="G260" s="28" t="s">
        <v>4190</v>
      </c>
      <c r="H260" s="28" t="s">
        <v>22</v>
      </c>
      <c r="I260" s="28" t="s">
        <v>20</v>
      </c>
      <c r="J260" s="28"/>
      <c r="K260" s="28"/>
      <c r="L260" s="8">
        <v>43511</v>
      </c>
      <c r="M260" s="30">
        <v>43516</v>
      </c>
      <c r="N260" s="29">
        <v>5</v>
      </c>
      <c r="O260" s="29">
        <v>5</v>
      </c>
      <c r="P260" s="6" t="s">
        <v>608</v>
      </c>
      <c r="Q260" s="28" t="s">
        <v>22</v>
      </c>
      <c r="R260" s="6" t="s">
        <v>18</v>
      </c>
      <c r="S260" s="28" t="s">
        <v>22</v>
      </c>
      <c r="T260" s="28" t="s">
        <v>4191</v>
      </c>
      <c r="U260" s="29">
        <v>4</v>
      </c>
      <c r="V260" s="17" t="b">
        <v>1</v>
      </c>
      <c r="W260" s="17" t="b">
        <v>0</v>
      </c>
      <c r="X260" s="17" t="b">
        <v>0</v>
      </c>
      <c r="Y260" s="17" t="b">
        <v>1</v>
      </c>
      <c r="Z260" t="s">
        <v>22</v>
      </c>
      <c r="AA260" t="s">
        <v>22</v>
      </c>
      <c r="AB260" t="s">
        <v>22</v>
      </c>
      <c r="AC260" t="s">
        <v>22</v>
      </c>
      <c r="AD260" t="s">
        <v>22</v>
      </c>
      <c r="AE260" t="s">
        <v>22</v>
      </c>
      <c r="AF260" t="s">
        <v>22</v>
      </c>
      <c r="AG260" t="s">
        <v>22</v>
      </c>
      <c r="AH260" t="s">
        <v>22</v>
      </c>
      <c r="AI260" t="s">
        <v>22</v>
      </c>
      <c r="AJ260" s="17" t="b">
        <v>0</v>
      </c>
      <c r="AK260" t="s">
        <v>22</v>
      </c>
      <c r="AL260" t="s">
        <v>143</v>
      </c>
      <c r="AM260" s="17" t="b">
        <v>0</v>
      </c>
      <c r="AN260" s="6"/>
      <c r="AO260" s="6"/>
      <c r="AP260" s="17" t="b">
        <v>0</v>
      </c>
      <c r="AQ260" s="6" t="b">
        <v>0</v>
      </c>
    </row>
    <row r="261" spans="1:43" x14ac:dyDescent="0.25">
      <c r="A261" t="str">
        <f>_xlfn.CONCAT(Table8[[#This Row],[Order]],"-",Table8[[#This Row],[Line]])</f>
        <v>73799-15</v>
      </c>
      <c r="B261" s="29">
        <v>73799</v>
      </c>
      <c r="C261" s="29">
        <v>15</v>
      </c>
      <c r="D261" s="29">
        <v>1</v>
      </c>
      <c r="E261" s="28" t="s">
        <v>18</v>
      </c>
      <c r="F261" s="28" t="s">
        <v>215</v>
      </c>
      <c r="G261" s="28" t="s">
        <v>4192</v>
      </c>
      <c r="H261" s="28" t="s">
        <v>22</v>
      </c>
      <c r="I261" s="28" t="s">
        <v>20</v>
      </c>
      <c r="J261" s="28"/>
      <c r="K261" s="28"/>
      <c r="L261" s="8">
        <v>43511</v>
      </c>
      <c r="M261" s="30">
        <v>43516</v>
      </c>
      <c r="N261" s="29">
        <v>1</v>
      </c>
      <c r="O261" s="29">
        <v>1</v>
      </c>
      <c r="P261" s="6" t="s">
        <v>608</v>
      </c>
      <c r="Q261" s="28" t="s">
        <v>22</v>
      </c>
      <c r="R261" s="6" t="s">
        <v>18</v>
      </c>
      <c r="S261" s="28" t="s">
        <v>22</v>
      </c>
      <c r="T261" s="28" t="s">
        <v>4193</v>
      </c>
      <c r="U261" s="29">
        <v>4</v>
      </c>
      <c r="V261" s="17" t="b">
        <v>1</v>
      </c>
      <c r="W261" s="17" t="b">
        <v>0</v>
      </c>
      <c r="X261" s="17" t="b">
        <v>0</v>
      </c>
      <c r="Y261" s="17" t="b">
        <v>1</v>
      </c>
      <c r="Z261" t="s">
        <v>22</v>
      </c>
      <c r="AA261" t="s">
        <v>22</v>
      </c>
      <c r="AB261" t="s">
        <v>22</v>
      </c>
      <c r="AC261" t="s">
        <v>22</v>
      </c>
      <c r="AD261" t="s">
        <v>22</v>
      </c>
      <c r="AE261" t="s">
        <v>22</v>
      </c>
      <c r="AF261" t="s">
        <v>22</v>
      </c>
      <c r="AG261" t="s">
        <v>22</v>
      </c>
      <c r="AH261" t="s">
        <v>22</v>
      </c>
      <c r="AI261" t="s">
        <v>22</v>
      </c>
      <c r="AJ261" s="17" t="b">
        <v>0</v>
      </c>
      <c r="AK261" t="s">
        <v>22</v>
      </c>
      <c r="AL261" t="s">
        <v>143</v>
      </c>
      <c r="AM261" s="17" t="b">
        <v>0</v>
      </c>
      <c r="AN261" s="6"/>
      <c r="AO261" s="6"/>
      <c r="AP261" s="17" t="b">
        <v>0</v>
      </c>
      <c r="AQ261" s="6" t="b">
        <v>0</v>
      </c>
    </row>
    <row r="262" spans="1:43" x14ac:dyDescent="0.25">
      <c r="A262" t="str">
        <f>_xlfn.CONCAT(Table8[[#This Row],[Order]],"-",Table8[[#This Row],[Line]])</f>
        <v>73799-16</v>
      </c>
      <c r="B262" s="29">
        <v>73799</v>
      </c>
      <c r="C262" s="29">
        <v>16</v>
      </c>
      <c r="D262" s="29">
        <v>1</v>
      </c>
      <c r="E262" s="28" t="s">
        <v>18</v>
      </c>
      <c r="F262" s="28" t="s">
        <v>215</v>
      </c>
      <c r="G262" s="28" t="s">
        <v>4194</v>
      </c>
      <c r="H262" s="28" t="s">
        <v>22</v>
      </c>
      <c r="I262" s="28" t="s">
        <v>20</v>
      </c>
      <c r="J262" s="28"/>
      <c r="K262" s="28"/>
      <c r="L262" s="8">
        <v>43511</v>
      </c>
      <c r="M262" s="30">
        <v>43516</v>
      </c>
      <c r="N262" s="29">
        <v>1</v>
      </c>
      <c r="O262" s="29">
        <v>1</v>
      </c>
      <c r="P262" s="6" t="s">
        <v>608</v>
      </c>
      <c r="Q262" s="28" t="s">
        <v>22</v>
      </c>
      <c r="R262" s="6" t="s">
        <v>18</v>
      </c>
      <c r="S262" s="28" t="s">
        <v>22</v>
      </c>
      <c r="T262" s="28" t="s">
        <v>4195</v>
      </c>
      <c r="U262" s="29">
        <v>4</v>
      </c>
      <c r="V262" s="17" t="b">
        <v>1</v>
      </c>
      <c r="W262" s="17" t="b">
        <v>0</v>
      </c>
      <c r="X262" s="17" t="b">
        <v>0</v>
      </c>
      <c r="Y262" s="17" t="b">
        <v>1</v>
      </c>
      <c r="Z262" t="s">
        <v>22</v>
      </c>
      <c r="AA262" t="s">
        <v>22</v>
      </c>
      <c r="AB262" t="s">
        <v>22</v>
      </c>
      <c r="AC262" t="s">
        <v>22</v>
      </c>
      <c r="AD262" t="s">
        <v>22</v>
      </c>
      <c r="AE262" t="s">
        <v>22</v>
      </c>
      <c r="AF262" t="s">
        <v>22</v>
      </c>
      <c r="AG262" t="s">
        <v>22</v>
      </c>
      <c r="AH262" t="s">
        <v>22</v>
      </c>
      <c r="AI262" t="s">
        <v>22</v>
      </c>
      <c r="AJ262" s="17" t="b">
        <v>0</v>
      </c>
      <c r="AK262" t="s">
        <v>22</v>
      </c>
      <c r="AL262" t="s">
        <v>143</v>
      </c>
      <c r="AM262" s="17" t="b">
        <v>0</v>
      </c>
      <c r="AN262" s="6"/>
      <c r="AO262" s="6"/>
      <c r="AP262" s="17" t="b">
        <v>0</v>
      </c>
      <c r="AQ262" s="6" t="b">
        <v>0</v>
      </c>
    </row>
    <row r="263" spans="1:43" x14ac:dyDescent="0.25">
      <c r="A263" t="str">
        <f>_xlfn.CONCAT(Table8[[#This Row],[Order]],"-",Table8[[#This Row],[Line]])</f>
        <v>73799-17</v>
      </c>
      <c r="B263" s="29">
        <v>73799</v>
      </c>
      <c r="C263" s="29">
        <v>17</v>
      </c>
      <c r="D263" s="29">
        <v>1</v>
      </c>
      <c r="E263" s="28" t="s">
        <v>18</v>
      </c>
      <c r="F263" s="28" t="s">
        <v>157</v>
      </c>
      <c r="G263" s="28" t="s">
        <v>4196</v>
      </c>
      <c r="H263" s="28" t="s">
        <v>22</v>
      </c>
      <c r="I263" s="28" t="s">
        <v>20</v>
      </c>
      <c r="J263" s="28"/>
      <c r="K263" s="28"/>
      <c r="L263" s="8">
        <v>43511</v>
      </c>
      <c r="M263" s="30">
        <v>43516</v>
      </c>
      <c r="N263" s="29">
        <v>20</v>
      </c>
      <c r="O263" s="29">
        <v>20</v>
      </c>
      <c r="P263" s="6" t="s">
        <v>608</v>
      </c>
      <c r="Q263" s="28" t="s">
        <v>22</v>
      </c>
      <c r="R263" s="6" t="s">
        <v>18</v>
      </c>
      <c r="S263" s="28" t="s">
        <v>22</v>
      </c>
      <c r="T263" s="28" t="s">
        <v>4197</v>
      </c>
      <c r="U263" s="29">
        <v>4</v>
      </c>
      <c r="V263" s="17" t="b">
        <v>1</v>
      </c>
      <c r="W263" s="17" t="b">
        <v>0</v>
      </c>
      <c r="X263" s="17" t="b">
        <v>0</v>
      </c>
      <c r="Y263" s="17" t="b">
        <v>1</v>
      </c>
      <c r="Z263" t="s">
        <v>22</v>
      </c>
      <c r="AA263" t="s">
        <v>22</v>
      </c>
      <c r="AB263" t="s">
        <v>22</v>
      </c>
      <c r="AC263" t="s">
        <v>22</v>
      </c>
      <c r="AD263" t="s">
        <v>22</v>
      </c>
      <c r="AE263" t="s">
        <v>22</v>
      </c>
      <c r="AF263" t="s">
        <v>22</v>
      </c>
      <c r="AG263" t="s">
        <v>22</v>
      </c>
      <c r="AH263" t="s">
        <v>22</v>
      </c>
      <c r="AI263" t="s">
        <v>22</v>
      </c>
      <c r="AJ263" s="17" t="b">
        <v>0</v>
      </c>
      <c r="AK263" t="s">
        <v>22</v>
      </c>
      <c r="AL263" t="s">
        <v>143</v>
      </c>
      <c r="AM263" s="17" t="b">
        <v>0</v>
      </c>
      <c r="AN263" s="6"/>
      <c r="AO263" s="6"/>
      <c r="AP263" s="17" t="b">
        <v>0</v>
      </c>
      <c r="AQ263" s="6" t="b">
        <v>0</v>
      </c>
    </row>
    <row r="264" spans="1:43" x14ac:dyDescent="0.25">
      <c r="A264" t="str">
        <f>_xlfn.CONCAT(Table8[[#This Row],[Order]],"-",Table8[[#This Row],[Line]])</f>
        <v>73799-18</v>
      </c>
      <c r="B264" s="29">
        <v>73799</v>
      </c>
      <c r="C264" s="29">
        <v>18</v>
      </c>
      <c r="D264" s="29">
        <v>1</v>
      </c>
      <c r="E264" s="28" t="s">
        <v>18</v>
      </c>
      <c r="F264" s="28" t="s">
        <v>157</v>
      </c>
      <c r="G264" s="28" t="s">
        <v>4198</v>
      </c>
      <c r="H264" s="28" t="s">
        <v>22</v>
      </c>
      <c r="I264" s="28" t="s">
        <v>20</v>
      </c>
      <c r="J264" s="28"/>
      <c r="K264" s="28"/>
      <c r="L264" s="8">
        <v>43511</v>
      </c>
      <c r="M264" s="30">
        <v>43516</v>
      </c>
      <c r="N264" s="29">
        <v>6</v>
      </c>
      <c r="O264" s="29">
        <v>6</v>
      </c>
      <c r="P264" s="6" t="s">
        <v>608</v>
      </c>
      <c r="Q264" s="28" t="s">
        <v>22</v>
      </c>
      <c r="R264" s="6" t="s">
        <v>18</v>
      </c>
      <c r="S264" s="28" t="s">
        <v>22</v>
      </c>
      <c r="T264" s="28" t="s">
        <v>4199</v>
      </c>
      <c r="U264" s="29">
        <v>4</v>
      </c>
      <c r="V264" s="17" t="b">
        <v>1</v>
      </c>
      <c r="W264" s="17" t="b">
        <v>0</v>
      </c>
      <c r="X264" s="17" t="b">
        <v>0</v>
      </c>
      <c r="Y264" s="17" t="b">
        <v>1</v>
      </c>
      <c r="Z264" t="s">
        <v>22</v>
      </c>
      <c r="AA264" t="s">
        <v>22</v>
      </c>
      <c r="AB264" t="s">
        <v>22</v>
      </c>
      <c r="AC264" t="s">
        <v>22</v>
      </c>
      <c r="AD264" t="s">
        <v>22</v>
      </c>
      <c r="AE264" t="s">
        <v>22</v>
      </c>
      <c r="AF264" t="s">
        <v>22</v>
      </c>
      <c r="AG264" t="s">
        <v>22</v>
      </c>
      <c r="AH264" t="s">
        <v>22</v>
      </c>
      <c r="AI264" t="s">
        <v>22</v>
      </c>
      <c r="AJ264" s="17" t="b">
        <v>0</v>
      </c>
      <c r="AK264" t="s">
        <v>22</v>
      </c>
      <c r="AL264" t="s">
        <v>143</v>
      </c>
      <c r="AM264" s="17" t="b">
        <v>0</v>
      </c>
      <c r="AN264" s="6"/>
      <c r="AO264" s="6"/>
      <c r="AP264" s="17" t="b">
        <v>0</v>
      </c>
      <c r="AQ264" s="6" t="b">
        <v>0</v>
      </c>
    </row>
    <row r="265" spans="1:43" x14ac:dyDescent="0.25">
      <c r="A265" t="str">
        <f>_xlfn.CONCAT(Table8[[#This Row],[Order]],"-",Table8[[#This Row],[Line]])</f>
        <v>73799-19</v>
      </c>
      <c r="B265" s="29">
        <v>73799</v>
      </c>
      <c r="C265" s="29">
        <v>19</v>
      </c>
      <c r="D265" s="29">
        <v>1</v>
      </c>
      <c r="E265" s="28" t="s">
        <v>18</v>
      </c>
      <c r="F265" s="28" t="s">
        <v>292</v>
      </c>
      <c r="G265" s="28" t="s">
        <v>4200</v>
      </c>
      <c r="H265" s="28" t="s">
        <v>22</v>
      </c>
      <c r="I265" s="28" t="s">
        <v>20</v>
      </c>
      <c r="J265" s="28"/>
      <c r="K265" s="28"/>
      <c r="L265" s="8">
        <v>43507</v>
      </c>
      <c r="M265" s="30">
        <v>43510</v>
      </c>
      <c r="N265" s="29">
        <v>9</v>
      </c>
      <c r="O265" s="29">
        <v>9</v>
      </c>
      <c r="P265" s="6" t="s">
        <v>608</v>
      </c>
      <c r="Q265" s="28" t="s">
        <v>22</v>
      </c>
      <c r="R265" s="6" t="s">
        <v>18</v>
      </c>
      <c r="S265" s="28" t="s">
        <v>22</v>
      </c>
      <c r="T265" s="28" t="s">
        <v>4201</v>
      </c>
      <c r="U265" s="29">
        <v>4</v>
      </c>
      <c r="V265" s="17" t="b">
        <v>1</v>
      </c>
      <c r="W265" s="17" t="b">
        <v>0</v>
      </c>
      <c r="X265" s="17" t="b">
        <v>0</v>
      </c>
      <c r="Y265" s="17" t="b">
        <v>1</v>
      </c>
      <c r="Z265" t="s">
        <v>22</v>
      </c>
      <c r="AA265" t="s">
        <v>22</v>
      </c>
      <c r="AB265" t="s">
        <v>22</v>
      </c>
      <c r="AC265" t="s">
        <v>22</v>
      </c>
      <c r="AD265" t="s">
        <v>22</v>
      </c>
      <c r="AE265" t="s">
        <v>22</v>
      </c>
      <c r="AF265" t="s">
        <v>22</v>
      </c>
      <c r="AG265" t="s">
        <v>22</v>
      </c>
      <c r="AH265" t="s">
        <v>22</v>
      </c>
      <c r="AI265" t="s">
        <v>22</v>
      </c>
      <c r="AJ265" s="17" t="b">
        <v>0</v>
      </c>
      <c r="AK265" t="s">
        <v>22</v>
      </c>
      <c r="AL265" t="s">
        <v>143</v>
      </c>
      <c r="AM265" s="17" t="b">
        <v>0</v>
      </c>
      <c r="AN265" s="6"/>
      <c r="AO265" s="6"/>
      <c r="AP265" s="17" t="b">
        <v>0</v>
      </c>
      <c r="AQ265" s="6" t="b">
        <v>0</v>
      </c>
    </row>
    <row r="266" spans="1:43" x14ac:dyDescent="0.25">
      <c r="A266" t="str">
        <f>_xlfn.CONCAT(Table8[[#This Row],[Order]],"-",Table8[[#This Row],[Line]])</f>
        <v>73799-20</v>
      </c>
      <c r="B266" s="29">
        <v>73799</v>
      </c>
      <c r="C266" s="29">
        <v>20</v>
      </c>
      <c r="D266" s="29">
        <v>1</v>
      </c>
      <c r="E266" s="28" t="s">
        <v>18</v>
      </c>
      <c r="F266" s="28" t="s">
        <v>2933</v>
      </c>
      <c r="G266" s="28" t="s">
        <v>4202</v>
      </c>
      <c r="H266" s="28" t="s">
        <v>22</v>
      </c>
      <c r="I266" s="28" t="s">
        <v>20</v>
      </c>
      <c r="J266" s="28"/>
      <c r="K266" s="28"/>
      <c r="L266" s="8">
        <v>43507</v>
      </c>
      <c r="M266" s="30">
        <v>43510</v>
      </c>
      <c r="N266" s="29">
        <v>5</v>
      </c>
      <c r="O266" s="29">
        <v>70</v>
      </c>
      <c r="P266" s="6" t="s">
        <v>608</v>
      </c>
      <c r="Q266" s="28" t="s">
        <v>22</v>
      </c>
      <c r="R266" s="6" t="s">
        <v>18</v>
      </c>
      <c r="S266" s="28" t="s">
        <v>22</v>
      </c>
      <c r="T266" s="28" t="s">
        <v>4203</v>
      </c>
      <c r="U266" s="29">
        <v>4</v>
      </c>
      <c r="V266" s="17" t="b">
        <v>1</v>
      </c>
      <c r="W266" s="17" t="b">
        <v>0</v>
      </c>
      <c r="X266" s="17" t="b">
        <v>0</v>
      </c>
      <c r="Y266" s="17" t="b">
        <v>1</v>
      </c>
      <c r="Z266" t="s">
        <v>22</v>
      </c>
      <c r="AA266" t="s">
        <v>22</v>
      </c>
      <c r="AB266" t="s">
        <v>22</v>
      </c>
      <c r="AC266" t="s">
        <v>22</v>
      </c>
      <c r="AD266" t="s">
        <v>22</v>
      </c>
      <c r="AE266" t="s">
        <v>22</v>
      </c>
      <c r="AF266" t="s">
        <v>22</v>
      </c>
      <c r="AG266" t="s">
        <v>22</v>
      </c>
      <c r="AH266" t="s">
        <v>22</v>
      </c>
      <c r="AI266" t="s">
        <v>22</v>
      </c>
      <c r="AJ266" s="17" t="b">
        <v>0</v>
      </c>
      <c r="AK266" t="s">
        <v>22</v>
      </c>
      <c r="AL266" t="s">
        <v>143</v>
      </c>
      <c r="AM266" s="17" t="b">
        <v>0</v>
      </c>
      <c r="AN266" s="6"/>
      <c r="AO266" s="6"/>
      <c r="AP266" s="17" t="b">
        <v>0</v>
      </c>
      <c r="AQ266" s="6" t="b">
        <v>0</v>
      </c>
    </row>
    <row r="267" spans="1:43" x14ac:dyDescent="0.25">
      <c r="A267" t="str">
        <f>_xlfn.CONCAT(Table8[[#This Row],[Order]],"-",Table8[[#This Row],[Line]])</f>
        <v>73799-21</v>
      </c>
      <c r="B267" s="29">
        <v>73799</v>
      </c>
      <c r="C267" s="29">
        <v>21</v>
      </c>
      <c r="D267" s="29">
        <v>1</v>
      </c>
      <c r="E267" s="28" t="s">
        <v>18</v>
      </c>
      <c r="F267" s="28" t="s">
        <v>2935</v>
      </c>
      <c r="G267" s="28" t="s">
        <v>4204</v>
      </c>
      <c r="H267" s="28" t="s">
        <v>22</v>
      </c>
      <c r="I267" s="28" t="s">
        <v>20</v>
      </c>
      <c r="J267" s="28"/>
      <c r="K267" s="28"/>
      <c r="L267" s="8">
        <v>43507</v>
      </c>
      <c r="M267" s="30">
        <v>43510</v>
      </c>
      <c r="N267" s="29">
        <v>1</v>
      </c>
      <c r="O267" s="29">
        <v>11</v>
      </c>
      <c r="P267" s="6" t="s">
        <v>608</v>
      </c>
      <c r="Q267" s="28" t="s">
        <v>22</v>
      </c>
      <c r="R267" s="6" t="s">
        <v>18</v>
      </c>
      <c r="S267" s="28" t="s">
        <v>22</v>
      </c>
      <c r="T267" s="28" t="s">
        <v>4205</v>
      </c>
      <c r="U267" s="29">
        <v>4</v>
      </c>
      <c r="V267" s="17" t="b">
        <v>1</v>
      </c>
      <c r="W267" s="17" t="b">
        <v>0</v>
      </c>
      <c r="X267" s="17" t="b">
        <v>0</v>
      </c>
      <c r="Y267" s="17" t="b">
        <v>1</v>
      </c>
      <c r="Z267" t="s">
        <v>22</v>
      </c>
      <c r="AA267" t="s">
        <v>22</v>
      </c>
      <c r="AB267" t="s">
        <v>22</v>
      </c>
      <c r="AC267" t="s">
        <v>22</v>
      </c>
      <c r="AD267" t="s">
        <v>22</v>
      </c>
      <c r="AE267" t="s">
        <v>22</v>
      </c>
      <c r="AF267" t="s">
        <v>22</v>
      </c>
      <c r="AG267" t="s">
        <v>22</v>
      </c>
      <c r="AH267" t="s">
        <v>22</v>
      </c>
      <c r="AI267" t="s">
        <v>22</v>
      </c>
      <c r="AJ267" s="17" t="b">
        <v>0</v>
      </c>
      <c r="AK267" t="s">
        <v>22</v>
      </c>
      <c r="AL267" t="s">
        <v>143</v>
      </c>
      <c r="AM267" s="17" t="b">
        <v>0</v>
      </c>
      <c r="AN267" s="6"/>
      <c r="AO267" s="6"/>
      <c r="AP267" s="17" t="b">
        <v>0</v>
      </c>
      <c r="AQ267" s="6" t="b">
        <v>0</v>
      </c>
    </row>
    <row r="268" spans="1:43" x14ac:dyDescent="0.25">
      <c r="A268" t="str">
        <f>_xlfn.CONCAT(Table8[[#This Row],[Order]],"-",Table8[[#This Row],[Line]])</f>
        <v>73799-22</v>
      </c>
      <c r="B268" s="29">
        <v>73799</v>
      </c>
      <c r="C268" s="29">
        <v>22</v>
      </c>
      <c r="D268" s="29">
        <v>1</v>
      </c>
      <c r="E268" s="28" t="s">
        <v>18</v>
      </c>
      <c r="F268" s="28" t="s">
        <v>2936</v>
      </c>
      <c r="G268" s="28" t="s">
        <v>4206</v>
      </c>
      <c r="H268" s="28" t="s">
        <v>22</v>
      </c>
      <c r="I268" s="28" t="s">
        <v>20</v>
      </c>
      <c r="J268" s="28"/>
      <c r="K268" s="28"/>
      <c r="L268" s="8">
        <v>43507</v>
      </c>
      <c r="M268" s="30">
        <v>43510</v>
      </c>
      <c r="N268" s="29">
        <v>5</v>
      </c>
      <c r="O268" s="29">
        <v>65</v>
      </c>
      <c r="P268" s="6" t="s">
        <v>608</v>
      </c>
      <c r="Q268" s="28" t="s">
        <v>22</v>
      </c>
      <c r="R268" s="6" t="s">
        <v>18</v>
      </c>
      <c r="S268" s="28" t="s">
        <v>22</v>
      </c>
      <c r="T268" s="28" t="s">
        <v>4207</v>
      </c>
      <c r="U268" s="29">
        <v>4</v>
      </c>
      <c r="V268" s="17" t="b">
        <v>1</v>
      </c>
      <c r="W268" s="17" t="b">
        <v>0</v>
      </c>
      <c r="X268" s="17" t="b">
        <v>0</v>
      </c>
      <c r="Y268" s="17" t="b">
        <v>1</v>
      </c>
      <c r="Z268" t="s">
        <v>22</v>
      </c>
      <c r="AA268" t="s">
        <v>22</v>
      </c>
      <c r="AB268" t="s">
        <v>22</v>
      </c>
      <c r="AC268" t="s">
        <v>22</v>
      </c>
      <c r="AD268" t="s">
        <v>22</v>
      </c>
      <c r="AE268" t="s">
        <v>22</v>
      </c>
      <c r="AF268" t="s">
        <v>22</v>
      </c>
      <c r="AG268" t="s">
        <v>22</v>
      </c>
      <c r="AH268" t="s">
        <v>22</v>
      </c>
      <c r="AI268" t="s">
        <v>22</v>
      </c>
      <c r="AJ268" s="17" t="b">
        <v>0</v>
      </c>
      <c r="AK268" t="s">
        <v>22</v>
      </c>
      <c r="AL268" t="s">
        <v>143</v>
      </c>
      <c r="AM268" s="17" t="b">
        <v>0</v>
      </c>
      <c r="AN268" s="6"/>
      <c r="AO268" s="6"/>
      <c r="AP268" s="17" t="b">
        <v>0</v>
      </c>
      <c r="AQ268" s="6" t="b">
        <v>0</v>
      </c>
    </row>
    <row r="269" spans="1:43" x14ac:dyDescent="0.25">
      <c r="A269" t="str">
        <f>_xlfn.CONCAT(Table8[[#This Row],[Order]],"-",Table8[[#This Row],[Line]])</f>
        <v>73827-1</v>
      </c>
      <c r="B269" s="35">
        <v>73827</v>
      </c>
      <c r="C269" s="35">
        <v>1</v>
      </c>
      <c r="D269" s="35">
        <v>1</v>
      </c>
      <c r="E269" s="34" t="s">
        <v>18</v>
      </c>
      <c r="F269" s="34" t="s">
        <v>148</v>
      </c>
      <c r="G269" s="34" t="s">
        <v>4208</v>
      </c>
      <c r="H269" s="34" t="s">
        <v>22</v>
      </c>
      <c r="I269" s="34" t="s">
        <v>31</v>
      </c>
      <c r="J269" s="36">
        <v>43496</v>
      </c>
      <c r="K269" s="34" t="s">
        <v>4209</v>
      </c>
      <c r="L269" s="8">
        <v>43530</v>
      </c>
      <c r="M269" s="36">
        <v>43535</v>
      </c>
      <c r="N269" s="35">
        <v>3</v>
      </c>
      <c r="O269" s="35">
        <v>3</v>
      </c>
      <c r="P269" s="6" t="s">
        <v>609</v>
      </c>
      <c r="Q269" s="34" t="s">
        <v>21</v>
      </c>
      <c r="R269" s="6" t="s">
        <v>18</v>
      </c>
      <c r="S269" s="34" t="s">
        <v>22</v>
      </c>
      <c r="T269" s="34" t="s">
        <v>107</v>
      </c>
      <c r="U269" s="35">
        <v>12</v>
      </c>
      <c r="V269" s="17" t="b">
        <v>1</v>
      </c>
      <c r="W269" s="17" t="b">
        <v>1</v>
      </c>
      <c r="X269" s="17" t="b">
        <v>1</v>
      </c>
      <c r="Y269" s="17" t="b">
        <v>1</v>
      </c>
      <c r="Z269" t="s">
        <v>3805</v>
      </c>
      <c r="AA269" t="s">
        <v>22</v>
      </c>
      <c r="AB269" t="s">
        <v>22</v>
      </c>
      <c r="AC269" t="s">
        <v>22</v>
      </c>
      <c r="AD269" t="s">
        <v>22</v>
      </c>
      <c r="AE269" t="s">
        <v>22</v>
      </c>
      <c r="AF269" t="s">
        <v>22</v>
      </c>
      <c r="AG269" t="s">
        <v>3805</v>
      </c>
      <c r="AH269" t="s">
        <v>22</v>
      </c>
      <c r="AI269" t="s">
        <v>22</v>
      </c>
      <c r="AJ269" s="17" t="b">
        <v>1</v>
      </c>
      <c r="AK269" t="s">
        <v>22</v>
      </c>
      <c r="AL269" t="s">
        <v>143</v>
      </c>
      <c r="AM269" s="17" t="b">
        <v>0</v>
      </c>
      <c r="AN269" s="6"/>
      <c r="AO269" s="6"/>
      <c r="AP269" s="17" t="b">
        <v>1</v>
      </c>
      <c r="AQ269" s="6" t="b">
        <v>0</v>
      </c>
    </row>
    <row r="270" spans="1:43" x14ac:dyDescent="0.25">
      <c r="A270" t="str">
        <f>_xlfn.CONCAT(Table8[[#This Row],[Order]],"-",Table8[[#This Row],[Line]])</f>
        <v>73829-1</v>
      </c>
      <c r="B270" s="35">
        <v>73829</v>
      </c>
      <c r="C270" s="35">
        <v>1</v>
      </c>
      <c r="D270" s="35">
        <v>1</v>
      </c>
      <c r="E270" s="34" t="s">
        <v>18</v>
      </c>
      <c r="F270" s="34" t="s">
        <v>2937</v>
      </c>
      <c r="G270" s="34" t="s">
        <v>2001</v>
      </c>
      <c r="H270" s="34" t="s">
        <v>22</v>
      </c>
      <c r="I270" s="34" t="s">
        <v>37</v>
      </c>
      <c r="J270" s="36">
        <v>43495</v>
      </c>
      <c r="K270" s="34" t="s">
        <v>4210</v>
      </c>
      <c r="L270" s="125">
        <v>43497</v>
      </c>
      <c r="M270" s="36">
        <v>43502</v>
      </c>
      <c r="N270" s="35">
        <v>8</v>
      </c>
      <c r="O270" s="35">
        <v>24</v>
      </c>
      <c r="P270" s="6" t="s">
        <v>644</v>
      </c>
      <c r="Q270" s="34" t="s">
        <v>21</v>
      </c>
      <c r="R270" s="6" t="s">
        <v>19</v>
      </c>
      <c r="S270" s="34" t="s">
        <v>22</v>
      </c>
      <c r="T270" s="34" t="s">
        <v>40</v>
      </c>
      <c r="U270" s="35">
        <v>7</v>
      </c>
      <c r="V270" s="17" t="b">
        <v>1</v>
      </c>
      <c r="W270" s="17" t="b">
        <v>1</v>
      </c>
      <c r="X270" s="17" t="b">
        <v>1</v>
      </c>
      <c r="Y270" s="17" t="b">
        <v>1</v>
      </c>
      <c r="Z270" t="s">
        <v>22</v>
      </c>
      <c r="AA270" t="s">
        <v>22</v>
      </c>
      <c r="AB270" t="s">
        <v>22</v>
      </c>
      <c r="AC270" t="s">
        <v>22</v>
      </c>
      <c r="AD270" t="s">
        <v>22</v>
      </c>
      <c r="AE270" t="s">
        <v>22</v>
      </c>
      <c r="AF270" t="s">
        <v>22</v>
      </c>
      <c r="AG270" t="s">
        <v>22</v>
      </c>
      <c r="AH270" t="s">
        <v>22</v>
      </c>
      <c r="AI270" t="s">
        <v>22</v>
      </c>
      <c r="AJ270" s="17" t="b">
        <v>1</v>
      </c>
      <c r="AK270" t="s">
        <v>22</v>
      </c>
      <c r="AL270" t="s">
        <v>143</v>
      </c>
      <c r="AM270" s="17" t="b">
        <v>1</v>
      </c>
      <c r="AN270" s="126">
        <v>43497.332848692102</v>
      </c>
      <c r="AO270" s="6"/>
      <c r="AP270" s="17" t="b">
        <v>1</v>
      </c>
      <c r="AQ270" s="6" t="b">
        <v>0</v>
      </c>
    </row>
    <row r="271" spans="1:43" x14ac:dyDescent="0.25">
      <c r="A271" t="str">
        <f>_xlfn.CONCAT(Table8[[#This Row],[Order]],"-",Table8[[#This Row],[Line]])</f>
        <v>73829-2</v>
      </c>
      <c r="B271" s="35">
        <v>73829</v>
      </c>
      <c r="C271" s="35">
        <v>2</v>
      </c>
      <c r="D271" s="35">
        <v>1</v>
      </c>
      <c r="E271" s="34" t="s">
        <v>18</v>
      </c>
      <c r="F271" s="34" t="s">
        <v>2938</v>
      </c>
      <c r="G271" s="34" t="s">
        <v>2002</v>
      </c>
      <c r="H271" s="34" t="s">
        <v>22</v>
      </c>
      <c r="I271" s="34" t="s">
        <v>37</v>
      </c>
      <c r="J271" s="36">
        <v>43495</v>
      </c>
      <c r="K271" s="34" t="s">
        <v>4211</v>
      </c>
      <c r="L271" s="125">
        <v>43497</v>
      </c>
      <c r="M271" s="36">
        <v>43502</v>
      </c>
      <c r="N271" s="35">
        <v>9</v>
      </c>
      <c r="O271" s="35">
        <v>27</v>
      </c>
      <c r="P271" s="6" t="s">
        <v>644</v>
      </c>
      <c r="Q271" s="34" t="s">
        <v>21</v>
      </c>
      <c r="R271" s="6" t="s">
        <v>19</v>
      </c>
      <c r="S271" s="34" t="s">
        <v>22</v>
      </c>
      <c r="T271" s="34" t="s">
        <v>661</v>
      </c>
      <c r="U271" s="35">
        <v>7</v>
      </c>
      <c r="V271" s="17" t="b">
        <v>1</v>
      </c>
      <c r="W271" s="17" t="b">
        <v>1</v>
      </c>
      <c r="X271" s="17" t="b">
        <v>1</v>
      </c>
      <c r="Y271" s="17" t="b">
        <v>1</v>
      </c>
      <c r="Z271" t="s">
        <v>22</v>
      </c>
      <c r="AA271" t="s">
        <v>22</v>
      </c>
      <c r="AB271" t="s">
        <v>22</v>
      </c>
      <c r="AC271" t="s">
        <v>22</v>
      </c>
      <c r="AD271" t="s">
        <v>22</v>
      </c>
      <c r="AE271" t="s">
        <v>22</v>
      </c>
      <c r="AF271" t="s">
        <v>22</v>
      </c>
      <c r="AG271" t="s">
        <v>22</v>
      </c>
      <c r="AH271" t="s">
        <v>22</v>
      </c>
      <c r="AI271" t="s">
        <v>22</v>
      </c>
      <c r="AJ271" s="17" t="b">
        <v>1</v>
      </c>
      <c r="AK271" t="s">
        <v>22</v>
      </c>
      <c r="AL271" t="s">
        <v>143</v>
      </c>
      <c r="AM271" s="17" t="b">
        <v>1</v>
      </c>
      <c r="AN271" s="126">
        <v>43497.332924155096</v>
      </c>
      <c r="AO271" s="6"/>
      <c r="AP271" s="17" t="b">
        <v>1</v>
      </c>
      <c r="AQ271" s="6" t="b">
        <v>0</v>
      </c>
    </row>
    <row r="272" spans="1:43" x14ac:dyDescent="0.25">
      <c r="A272" t="str">
        <f>_xlfn.CONCAT(Table8[[#This Row],[Order]],"-",Table8[[#This Row],[Line]])</f>
        <v>73829-3</v>
      </c>
      <c r="B272" s="35">
        <v>73829</v>
      </c>
      <c r="C272" s="35">
        <v>3</v>
      </c>
      <c r="D272" s="35">
        <v>1</v>
      </c>
      <c r="E272" s="34" t="s">
        <v>18</v>
      </c>
      <c r="F272" s="34" t="s">
        <v>2939</v>
      </c>
      <c r="G272" s="34" t="s">
        <v>2003</v>
      </c>
      <c r="H272" s="34" t="s">
        <v>22</v>
      </c>
      <c r="I272" s="34" t="s">
        <v>37</v>
      </c>
      <c r="J272" s="36">
        <v>43495</v>
      </c>
      <c r="K272" s="34" t="s">
        <v>4212</v>
      </c>
      <c r="L272" s="125">
        <v>43497</v>
      </c>
      <c r="M272" s="36">
        <v>43502</v>
      </c>
      <c r="N272" s="35">
        <v>1</v>
      </c>
      <c r="O272" s="35">
        <v>2</v>
      </c>
      <c r="P272" s="6" t="s">
        <v>644</v>
      </c>
      <c r="Q272" s="34" t="s">
        <v>21</v>
      </c>
      <c r="R272" s="6" t="s">
        <v>19</v>
      </c>
      <c r="S272" s="34" t="s">
        <v>22</v>
      </c>
      <c r="T272" s="34" t="s">
        <v>53</v>
      </c>
      <c r="U272" s="35">
        <v>7</v>
      </c>
      <c r="V272" s="17" t="b">
        <v>1</v>
      </c>
      <c r="W272" s="17" t="b">
        <v>1</v>
      </c>
      <c r="X272" s="17" t="b">
        <v>1</v>
      </c>
      <c r="Y272" s="17" t="b">
        <v>1</v>
      </c>
      <c r="Z272" t="s">
        <v>22</v>
      </c>
      <c r="AA272" t="s">
        <v>22</v>
      </c>
      <c r="AB272" t="s">
        <v>22</v>
      </c>
      <c r="AC272" t="s">
        <v>22</v>
      </c>
      <c r="AD272" t="s">
        <v>22</v>
      </c>
      <c r="AE272" t="s">
        <v>22</v>
      </c>
      <c r="AF272" t="s">
        <v>22</v>
      </c>
      <c r="AG272" t="s">
        <v>22</v>
      </c>
      <c r="AH272" t="s">
        <v>22</v>
      </c>
      <c r="AI272" t="s">
        <v>22</v>
      </c>
      <c r="AJ272" s="17" t="b">
        <v>1</v>
      </c>
      <c r="AK272" t="s">
        <v>22</v>
      </c>
      <c r="AL272" t="s">
        <v>143</v>
      </c>
      <c r="AM272" s="17" t="b">
        <v>1</v>
      </c>
      <c r="AN272" s="126">
        <v>43497.332915659703</v>
      </c>
      <c r="AO272" s="6"/>
      <c r="AP272" s="17" t="b">
        <v>1</v>
      </c>
      <c r="AQ272" s="6" t="b">
        <v>0</v>
      </c>
    </row>
    <row r="273" spans="1:43" x14ac:dyDescent="0.25">
      <c r="A273" t="str">
        <f>_xlfn.CONCAT(Table8[[#This Row],[Order]],"-",Table8[[#This Row],[Line]])</f>
        <v>73829-4</v>
      </c>
      <c r="B273" s="35">
        <v>73829</v>
      </c>
      <c r="C273" s="35">
        <v>4</v>
      </c>
      <c r="D273" s="35">
        <v>1</v>
      </c>
      <c r="E273" s="34" t="s">
        <v>18</v>
      </c>
      <c r="F273" s="34" t="s">
        <v>2940</v>
      </c>
      <c r="G273" s="34" t="s">
        <v>2004</v>
      </c>
      <c r="H273" s="34" t="s">
        <v>22</v>
      </c>
      <c r="I273" s="34" t="s">
        <v>37</v>
      </c>
      <c r="J273" s="36">
        <v>43494</v>
      </c>
      <c r="K273" s="34" t="s">
        <v>4213</v>
      </c>
      <c r="L273" s="125">
        <v>43497</v>
      </c>
      <c r="M273" s="36">
        <v>43502</v>
      </c>
      <c r="N273" s="35">
        <v>2</v>
      </c>
      <c r="O273" s="35">
        <v>4</v>
      </c>
      <c r="P273" s="6" t="s">
        <v>644</v>
      </c>
      <c r="Q273" s="34" t="s">
        <v>21</v>
      </c>
      <c r="R273" s="6" t="s">
        <v>19</v>
      </c>
      <c r="S273" s="34" t="s">
        <v>22</v>
      </c>
      <c r="T273" s="34" t="s">
        <v>45</v>
      </c>
      <c r="U273" s="35">
        <v>7</v>
      </c>
      <c r="V273" s="17" t="b">
        <v>1</v>
      </c>
      <c r="W273" s="17" t="b">
        <v>1</v>
      </c>
      <c r="X273" s="17" t="b">
        <v>1</v>
      </c>
      <c r="Y273" s="17" t="b">
        <v>1</v>
      </c>
      <c r="Z273" t="s">
        <v>22</v>
      </c>
      <c r="AA273" t="s">
        <v>3805</v>
      </c>
      <c r="AB273" t="s">
        <v>22</v>
      </c>
      <c r="AC273" t="s">
        <v>22</v>
      </c>
      <c r="AD273" t="s">
        <v>22</v>
      </c>
      <c r="AE273" t="s">
        <v>22</v>
      </c>
      <c r="AF273" t="s">
        <v>22</v>
      </c>
      <c r="AG273" t="s">
        <v>22</v>
      </c>
      <c r="AH273" t="s">
        <v>22</v>
      </c>
      <c r="AI273" t="s">
        <v>22</v>
      </c>
      <c r="AJ273" s="17" t="b">
        <v>1</v>
      </c>
      <c r="AK273" t="s">
        <v>22</v>
      </c>
      <c r="AL273" t="s">
        <v>143</v>
      </c>
      <c r="AM273" s="17" t="b">
        <v>1</v>
      </c>
      <c r="AN273" s="126">
        <v>43497.3328656597</v>
      </c>
      <c r="AO273" s="6"/>
      <c r="AP273" s="17" t="b">
        <v>1</v>
      </c>
      <c r="AQ273" s="6" t="b">
        <v>0</v>
      </c>
    </row>
    <row r="274" spans="1:43" x14ac:dyDescent="0.25">
      <c r="A274" t="str">
        <f>_xlfn.CONCAT(Table8[[#This Row],[Order]],"-",Table8[[#This Row],[Line]])</f>
        <v>73829-5</v>
      </c>
      <c r="B274" s="35">
        <v>73829</v>
      </c>
      <c r="C274" s="35">
        <v>5</v>
      </c>
      <c r="D274" s="35">
        <v>1</v>
      </c>
      <c r="E274" s="34" t="s">
        <v>18</v>
      </c>
      <c r="F274" s="34" t="s">
        <v>2941</v>
      </c>
      <c r="G274" s="34" t="s">
        <v>2005</v>
      </c>
      <c r="H274" s="34" t="s">
        <v>22</v>
      </c>
      <c r="I274" s="34" t="s">
        <v>37</v>
      </c>
      <c r="J274" s="36">
        <v>43494</v>
      </c>
      <c r="K274" s="34" t="s">
        <v>4214</v>
      </c>
      <c r="L274" s="125">
        <v>43497</v>
      </c>
      <c r="M274" s="36">
        <v>43502</v>
      </c>
      <c r="N274" s="35">
        <v>1</v>
      </c>
      <c r="O274" s="35">
        <v>3</v>
      </c>
      <c r="P274" s="6" t="s">
        <v>644</v>
      </c>
      <c r="Q274" s="34" t="s">
        <v>21</v>
      </c>
      <c r="R274" s="6" t="s">
        <v>19</v>
      </c>
      <c r="S274" s="34" t="s">
        <v>22</v>
      </c>
      <c r="T274" s="34" t="s">
        <v>44</v>
      </c>
      <c r="U274" s="35">
        <v>7</v>
      </c>
      <c r="V274" s="17" t="b">
        <v>1</v>
      </c>
      <c r="W274" s="17" t="b">
        <v>1</v>
      </c>
      <c r="X274" s="17" t="b">
        <v>1</v>
      </c>
      <c r="Y274" s="17" t="b">
        <v>1</v>
      </c>
      <c r="Z274" t="s">
        <v>3805</v>
      </c>
      <c r="AA274" t="s">
        <v>22</v>
      </c>
      <c r="AB274" t="s">
        <v>22</v>
      </c>
      <c r="AC274" t="s">
        <v>22</v>
      </c>
      <c r="AD274" t="s">
        <v>22</v>
      </c>
      <c r="AE274" t="s">
        <v>22</v>
      </c>
      <c r="AF274" t="s">
        <v>3805</v>
      </c>
      <c r="AG274" t="s">
        <v>3805</v>
      </c>
      <c r="AH274" t="s">
        <v>22</v>
      </c>
      <c r="AI274" t="s">
        <v>22</v>
      </c>
      <c r="AJ274" s="17" t="b">
        <v>1</v>
      </c>
      <c r="AK274" t="s">
        <v>22</v>
      </c>
      <c r="AL274" t="s">
        <v>143</v>
      </c>
      <c r="AM274" s="17" t="b">
        <v>1</v>
      </c>
      <c r="AN274" s="126">
        <v>43497.332955405102</v>
      </c>
      <c r="AO274" s="6"/>
      <c r="AP274" s="17" t="b">
        <v>1</v>
      </c>
      <c r="AQ274" s="6" t="b">
        <v>0</v>
      </c>
    </row>
    <row r="275" spans="1:43" x14ac:dyDescent="0.25">
      <c r="A275" t="str">
        <f>_xlfn.CONCAT(Table8[[#This Row],[Order]],"-",Table8[[#This Row],[Line]])</f>
        <v>73829-6</v>
      </c>
      <c r="B275" s="35">
        <v>73829</v>
      </c>
      <c r="C275" s="35">
        <v>6</v>
      </c>
      <c r="D275" s="35">
        <v>1</v>
      </c>
      <c r="E275" s="34" t="s">
        <v>18</v>
      </c>
      <c r="F275" s="34" t="s">
        <v>147</v>
      </c>
      <c r="G275" s="34" t="s">
        <v>2006</v>
      </c>
      <c r="H275" s="34" t="s">
        <v>22</v>
      </c>
      <c r="I275" s="34" t="s">
        <v>37</v>
      </c>
      <c r="J275" s="36">
        <v>43494</v>
      </c>
      <c r="K275" s="34" t="s">
        <v>4215</v>
      </c>
      <c r="L275" s="125">
        <v>43497</v>
      </c>
      <c r="M275" s="36">
        <v>43502</v>
      </c>
      <c r="N275" s="35">
        <v>1</v>
      </c>
      <c r="O275" s="35">
        <v>1</v>
      </c>
      <c r="P275" s="6" t="s">
        <v>644</v>
      </c>
      <c r="Q275" s="34" t="s">
        <v>21</v>
      </c>
      <c r="R275" s="6" t="s">
        <v>19</v>
      </c>
      <c r="S275" s="34" t="s">
        <v>22</v>
      </c>
      <c r="T275" s="34" t="s">
        <v>2007</v>
      </c>
      <c r="U275" s="35">
        <v>7</v>
      </c>
      <c r="V275" s="17" t="b">
        <v>1</v>
      </c>
      <c r="W275" s="17" t="b">
        <v>1</v>
      </c>
      <c r="X275" s="17" t="b">
        <v>1</v>
      </c>
      <c r="Y275" s="17" t="b">
        <v>1</v>
      </c>
      <c r="Z275" t="s">
        <v>3805</v>
      </c>
      <c r="AA275" t="s">
        <v>22</v>
      </c>
      <c r="AB275" t="s">
        <v>22</v>
      </c>
      <c r="AC275" t="s">
        <v>22</v>
      </c>
      <c r="AD275" t="s">
        <v>22</v>
      </c>
      <c r="AE275" t="s">
        <v>22</v>
      </c>
      <c r="AF275" t="s">
        <v>3805</v>
      </c>
      <c r="AG275" t="s">
        <v>3805</v>
      </c>
      <c r="AH275" t="s">
        <v>22</v>
      </c>
      <c r="AI275" t="s">
        <v>22</v>
      </c>
      <c r="AJ275" s="17" t="b">
        <v>1</v>
      </c>
      <c r="AK275" t="s">
        <v>22</v>
      </c>
      <c r="AL275" t="s">
        <v>143</v>
      </c>
      <c r="AM275" s="17" t="b">
        <v>1</v>
      </c>
      <c r="AN275" s="126">
        <v>43497.332876122702</v>
      </c>
      <c r="AO275" s="6"/>
      <c r="AP275" s="17" t="b">
        <v>1</v>
      </c>
      <c r="AQ275" s="6" t="b">
        <v>0</v>
      </c>
    </row>
    <row r="276" spans="1:43" x14ac:dyDescent="0.25">
      <c r="A276" t="str">
        <f>_xlfn.CONCAT(Table8[[#This Row],[Order]],"-",Table8[[#This Row],[Line]])</f>
        <v>73829-7</v>
      </c>
      <c r="B276" s="35">
        <v>73829</v>
      </c>
      <c r="C276" s="35">
        <v>7</v>
      </c>
      <c r="D276" s="35">
        <v>1</v>
      </c>
      <c r="E276" s="34" t="s">
        <v>18</v>
      </c>
      <c r="F276" s="34" t="s">
        <v>352</v>
      </c>
      <c r="G276" s="34" t="s">
        <v>2008</v>
      </c>
      <c r="H276" s="34" t="s">
        <v>22</v>
      </c>
      <c r="I276" s="34" t="s">
        <v>37</v>
      </c>
      <c r="J276" s="36">
        <v>43494</v>
      </c>
      <c r="K276" s="34" t="s">
        <v>4216</v>
      </c>
      <c r="L276" s="125">
        <v>43497</v>
      </c>
      <c r="M276" s="36">
        <v>43502</v>
      </c>
      <c r="N276" s="35">
        <v>1</v>
      </c>
      <c r="O276" s="35">
        <v>1</v>
      </c>
      <c r="P276" s="6" t="s">
        <v>644</v>
      </c>
      <c r="Q276" s="34" t="s">
        <v>21</v>
      </c>
      <c r="R276" s="6" t="s">
        <v>19</v>
      </c>
      <c r="S276" s="34" t="s">
        <v>22</v>
      </c>
      <c r="T276" s="34" t="s">
        <v>2009</v>
      </c>
      <c r="U276" s="35">
        <v>7</v>
      </c>
      <c r="V276" s="17" t="b">
        <v>1</v>
      </c>
      <c r="W276" s="17" t="b">
        <v>1</v>
      </c>
      <c r="X276" s="17" t="b">
        <v>1</v>
      </c>
      <c r="Y276" s="17" t="b">
        <v>1</v>
      </c>
      <c r="Z276" t="s">
        <v>3805</v>
      </c>
      <c r="AA276" t="s">
        <v>22</v>
      </c>
      <c r="AB276" t="s">
        <v>22</v>
      </c>
      <c r="AC276" t="s">
        <v>22</v>
      </c>
      <c r="AD276" t="s">
        <v>22</v>
      </c>
      <c r="AE276" t="s">
        <v>22</v>
      </c>
      <c r="AF276" t="s">
        <v>3805</v>
      </c>
      <c r="AG276" t="s">
        <v>3805</v>
      </c>
      <c r="AH276" t="s">
        <v>22</v>
      </c>
      <c r="AI276" t="s">
        <v>22</v>
      </c>
      <c r="AJ276" s="17" t="b">
        <v>1</v>
      </c>
      <c r="AK276" t="s">
        <v>22</v>
      </c>
      <c r="AL276" t="s">
        <v>143</v>
      </c>
      <c r="AM276" s="17" t="b">
        <v>1</v>
      </c>
      <c r="AN276" s="126">
        <v>43497.332884803203</v>
      </c>
      <c r="AO276" s="6"/>
      <c r="AP276" s="17" t="b">
        <v>1</v>
      </c>
      <c r="AQ276" s="6" t="b">
        <v>0</v>
      </c>
    </row>
    <row r="277" spans="1:43" x14ac:dyDescent="0.25">
      <c r="A277" t="str">
        <f>_xlfn.CONCAT(Table8[[#This Row],[Order]],"-",Table8[[#This Row],[Line]])</f>
        <v>73829-8</v>
      </c>
      <c r="B277" s="35">
        <v>73829</v>
      </c>
      <c r="C277" s="35">
        <v>8</v>
      </c>
      <c r="D277" s="35">
        <v>1</v>
      </c>
      <c r="E277" s="34" t="s">
        <v>18</v>
      </c>
      <c r="F277" s="34" t="s">
        <v>132</v>
      </c>
      <c r="G277" s="34" t="s">
        <v>2010</v>
      </c>
      <c r="H277" s="34" t="s">
        <v>141</v>
      </c>
      <c r="I277" s="34" t="s">
        <v>37</v>
      </c>
      <c r="J277" s="36">
        <v>43494</v>
      </c>
      <c r="K277" s="34" t="s">
        <v>4217</v>
      </c>
      <c r="L277" s="125">
        <v>43497</v>
      </c>
      <c r="M277" s="36">
        <v>43502</v>
      </c>
      <c r="N277" s="35">
        <v>1</v>
      </c>
      <c r="O277" s="35">
        <v>1</v>
      </c>
      <c r="P277" s="6" t="s">
        <v>644</v>
      </c>
      <c r="Q277" s="34" t="s">
        <v>21</v>
      </c>
      <c r="R277" s="6" t="s">
        <v>19</v>
      </c>
      <c r="S277" s="34" t="s">
        <v>22</v>
      </c>
      <c r="T277" s="34" t="s">
        <v>117</v>
      </c>
      <c r="U277" s="35">
        <v>7</v>
      </c>
      <c r="V277" s="17" t="b">
        <v>1</v>
      </c>
      <c r="W277" s="17" t="b">
        <v>1</v>
      </c>
      <c r="X277" s="17" t="b">
        <v>1</v>
      </c>
      <c r="Y277" s="17" t="b">
        <v>1</v>
      </c>
      <c r="Z277" t="s">
        <v>22</v>
      </c>
      <c r="AA277" t="s">
        <v>3805</v>
      </c>
      <c r="AB277" t="s">
        <v>22</v>
      </c>
      <c r="AC277" t="s">
        <v>22</v>
      </c>
      <c r="AD277" t="s">
        <v>22</v>
      </c>
      <c r="AE277" t="s">
        <v>22</v>
      </c>
      <c r="AF277" t="s">
        <v>22</v>
      </c>
      <c r="AG277" t="s">
        <v>22</v>
      </c>
      <c r="AH277" t="s">
        <v>22</v>
      </c>
      <c r="AI277" t="s">
        <v>22</v>
      </c>
      <c r="AJ277" s="17" t="b">
        <v>1</v>
      </c>
      <c r="AK277" t="s">
        <v>22</v>
      </c>
      <c r="AL277" t="s">
        <v>143</v>
      </c>
      <c r="AM277" s="17" t="b">
        <v>1</v>
      </c>
      <c r="AN277" s="126">
        <v>43497.332892905099</v>
      </c>
      <c r="AO277" s="6"/>
      <c r="AP277" s="17" t="b">
        <v>1</v>
      </c>
      <c r="AQ277" s="6" t="b">
        <v>1</v>
      </c>
    </row>
    <row r="278" spans="1:43" x14ac:dyDescent="0.25">
      <c r="A278" t="str">
        <f>_xlfn.CONCAT(Table8[[#This Row],[Order]],"-",Table8[[#This Row],[Line]])</f>
        <v>73887-15</v>
      </c>
      <c r="B278" s="123">
        <v>73887</v>
      </c>
      <c r="C278" s="123">
        <v>15</v>
      </c>
      <c r="D278" s="123">
        <v>1</v>
      </c>
      <c r="E278" s="124" t="s">
        <v>18</v>
      </c>
      <c r="F278" s="124" t="s">
        <v>180</v>
      </c>
      <c r="G278" s="124" t="s">
        <v>1723</v>
      </c>
      <c r="H278" s="124" t="s">
        <v>156</v>
      </c>
      <c r="I278" s="124" t="s">
        <v>31</v>
      </c>
      <c r="J278" s="125">
        <v>43500</v>
      </c>
      <c r="K278" s="124" t="s">
        <v>4218</v>
      </c>
      <c r="L278" s="125">
        <v>43496</v>
      </c>
      <c r="M278" s="125">
        <v>43501</v>
      </c>
      <c r="N278" s="123">
        <v>2</v>
      </c>
      <c r="O278" s="123">
        <v>14</v>
      </c>
      <c r="P278" s="6" t="s">
        <v>624</v>
      </c>
      <c r="Q278" s="124" t="s">
        <v>22</v>
      </c>
      <c r="R278" s="6" t="s">
        <v>18</v>
      </c>
      <c r="S278" s="124" t="s">
        <v>22</v>
      </c>
      <c r="T278" s="124" t="s">
        <v>1724</v>
      </c>
      <c r="U278" s="123">
        <v>18</v>
      </c>
      <c r="V278" s="17" t="b">
        <v>1</v>
      </c>
      <c r="W278" s="17" t="b">
        <v>1</v>
      </c>
      <c r="X278" s="17" t="b">
        <v>1</v>
      </c>
      <c r="Y278" s="17" t="b">
        <v>1</v>
      </c>
      <c r="Z278" t="s">
        <v>22</v>
      </c>
      <c r="AA278" t="s">
        <v>3805</v>
      </c>
      <c r="AB278" t="s">
        <v>22</v>
      </c>
      <c r="AC278" t="s">
        <v>22</v>
      </c>
      <c r="AD278" t="s">
        <v>22</v>
      </c>
      <c r="AE278" t="s">
        <v>22</v>
      </c>
      <c r="AF278" t="s">
        <v>22</v>
      </c>
      <c r="AG278" t="s">
        <v>22</v>
      </c>
      <c r="AH278" t="s">
        <v>22</v>
      </c>
      <c r="AI278" t="s">
        <v>22</v>
      </c>
      <c r="AJ278" s="17" t="b">
        <v>1</v>
      </c>
      <c r="AK278" t="s">
        <v>22</v>
      </c>
      <c r="AL278" t="s">
        <v>143</v>
      </c>
      <c r="AM278" s="17" t="b">
        <v>1</v>
      </c>
      <c r="AN278" s="126">
        <v>43497.349693136603</v>
      </c>
      <c r="AO278" s="6"/>
      <c r="AP278" s="17" t="b">
        <v>1</v>
      </c>
      <c r="AQ278" s="6" t="b">
        <v>0</v>
      </c>
    </row>
    <row r="279" spans="1:43" x14ac:dyDescent="0.25">
      <c r="A279" t="str">
        <f>_xlfn.CONCAT(Table8[[#This Row],[Order]],"-",Table8[[#This Row],[Line]])</f>
        <v>74123-1</v>
      </c>
      <c r="B279" s="7">
        <v>74123</v>
      </c>
      <c r="C279" s="7">
        <v>1</v>
      </c>
      <c r="D279" s="7">
        <v>1</v>
      </c>
      <c r="E279" s="6" t="s">
        <v>18</v>
      </c>
      <c r="F279" s="6" t="s">
        <v>241</v>
      </c>
      <c r="G279" s="6" t="s">
        <v>4219</v>
      </c>
      <c r="H279" s="6" t="s">
        <v>22</v>
      </c>
      <c r="I279" s="6" t="s">
        <v>27</v>
      </c>
      <c r="J279" s="6"/>
      <c r="K279" s="6"/>
      <c r="L279" s="8">
        <v>43528</v>
      </c>
      <c r="M279" s="8">
        <v>43531</v>
      </c>
      <c r="N279" s="7">
        <v>30</v>
      </c>
      <c r="O279" s="7">
        <v>30</v>
      </c>
      <c r="P279" s="6" t="s">
        <v>610</v>
      </c>
      <c r="Q279" s="6" t="s">
        <v>22</v>
      </c>
      <c r="R279" s="6" t="s">
        <v>19</v>
      </c>
      <c r="S279" s="6" t="s">
        <v>22</v>
      </c>
      <c r="T279" s="6" t="s">
        <v>78</v>
      </c>
      <c r="U279" s="7">
        <v>12</v>
      </c>
      <c r="V279" s="17" t="b">
        <v>0</v>
      </c>
      <c r="W279" s="17" t="b">
        <v>0</v>
      </c>
      <c r="X279" s="17" t="b">
        <v>0</v>
      </c>
      <c r="Y279" s="17" t="b">
        <v>0</v>
      </c>
      <c r="Z279" t="s">
        <v>22</v>
      </c>
      <c r="AA279" t="s">
        <v>22</v>
      </c>
      <c r="AB279" t="s">
        <v>22</v>
      </c>
      <c r="AC279" t="s">
        <v>22</v>
      </c>
      <c r="AD279" t="s">
        <v>22</v>
      </c>
      <c r="AE279" t="s">
        <v>22</v>
      </c>
      <c r="AF279" t="s">
        <v>22</v>
      </c>
      <c r="AG279" t="s">
        <v>22</v>
      </c>
      <c r="AH279" t="s">
        <v>22</v>
      </c>
      <c r="AI279" t="s">
        <v>22</v>
      </c>
      <c r="AJ279" s="17" t="b">
        <v>0</v>
      </c>
      <c r="AK279" t="s">
        <v>22</v>
      </c>
      <c r="AL279" t="s">
        <v>22</v>
      </c>
      <c r="AM279" s="17" t="b">
        <v>0</v>
      </c>
      <c r="AN279" s="6"/>
      <c r="AO279" s="6"/>
      <c r="AP279" s="17" t="b">
        <v>0</v>
      </c>
      <c r="AQ279" s="6" t="b">
        <v>0</v>
      </c>
    </row>
    <row r="280" spans="1:43" x14ac:dyDescent="0.25">
      <c r="A280" t="str">
        <f>_xlfn.CONCAT(Table8[[#This Row],[Order]],"-",Table8[[#This Row],[Line]])</f>
        <v>74123-1</v>
      </c>
      <c r="B280" s="7">
        <v>74123</v>
      </c>
      <c r="C280" s="7">
        <v>1</v>
      </c>
      <c r="D280" s="7">
        <v>2</v>
      </c>
      <c r="E280" s="6" t="s">
        <v>18</v>
      </c>
      <c r="F280" s="6" t="s">
        <v>241</v>
      </c>
      <c r="G280" s="6" t="s">
        <v>4219</v>
      </c>
      <c r="H280" s="6" t="s">
        <v>22</v>
      </c>
      <c r="I280" s="6" t="s">
        <v>27</v>
      </c>
      <c r="J280" s="6"/>
      <c r="K280" s="6"/>
      <c r="L280" s="8">
        <v>43556</v>
      </c>
      <c r="M280" s="8">
        <v>43559</v>
      </c>
      <c r="N280" s="7">
        <v>35</v>
      </c>
      <c r="O280" s="7">
        <v>35</v>
      </c>
      <c r="P280" s="6" t="s">
        <v>610</v>
      </c>
      <c r="Q280" s="6" t="s">
        <v>22</v>
      </c>
      <c r="R280" s="6" t="s">
        <v>19</v>
      </c>
      <c r="S280" s="6" t="s">
        <v>22</v>
      </c>
      <c r="T280" s="6" t="s">
        <v>78</v>
      </c>
      <c r="U280" s="7">
        <v>12</v>
      </c>
      <c r="V280" s="17" t="b">
        <v>0</v>
      </c>
      <c r="W280" s="17" t="b">
        <v>0</v>
      </c>
      <c r="X280" s="17" t="b">
        <v>0</v>
      </c>
      <c r="Y280" s="17" t="b">
        <v>0</v>
      </c>
      <c r="Z280" t="s">
        <v>22</v>
      </c>
      <c r="AA280" t="s">
        <v>22</v>
      </c>
      <c r="AB280" t="s">
        <v>22</v>
      </c>
      <c r="AC280" t="s">
        <v>22</v>
      </c>
      <c r="AD280" t="s">
        <v>22</v>
      </c>
      <c r="AE280" t="s">
        <v>22</v>
      </c>
      <c r="AF280" t="s">
        <v>22</v>
      </c>
      <c r="AG280" t="s">
        <v>22</v>
      </c>
      <c r="AH280" t="s">
        <v>22</v>
      </c>
      <c r="AI280" t="s">
        <v>22</v>
      </c>
      <c r="AJ280" s="17" t="b">
        <v>0</v>
      </c>
      <c r="AK280" t="s">
        <v>22</v>
      </c>
      <c r="AL280" t="s">
        <v>22</v>
      </c>
      <c r="AM280" s="17" t="b">
        <v>0</v>
      </c>
      <c r="AN280" s="6"/>
      <c r="AO280" s="6"/>
      <c r="AP280" s="17" t="b">
        <v>0</v>
      </c>
      <c r="AQ280" s="6" t="b">
        <v>0</v>
      </c>
    </row>
    <row r="281" spans="1:43" x14ac:dyDescent="0.25">
      <c r="A281" t="str">
        <f>_xlfn.CONCAT(Table8[[#This Row],[Order]],"-",Table8[[#This Row],[Line]])</f>
        <v>74124-22</v>
      </c>
      <c r="B281" s="35">
        <v>74124</v>
      </c>
      <c r="C281" s="35">
        <v>22</v>
      </c>
      <c r="D281" s="35">
        <v>1</v>
      </c>
      <c r="E281" s="34" t="s">
        <v>18</v>
      </c>
      <c r="F281" s="34" t="s">
        <v>147</v>
      </c>
      <c r="G281" s="34" t="s">
        <v>1885</v>
      </c>
      <c r="H281" s="34" t="s">
        <v>22</v>
      </c>
      <c r="I281" s="34" t="s">
        <v>37</v>
      </c>
      <c r="J281" s="36">
        <v>43494</v>
      </c>
      <c r="K281" s="34" t="s">
        <v>4220</v>
      </c>
      <c r="L281" s="8">
        <v>43503</v>
      </c>
      <c r="M281" s="36">
        <v>43508</v>
      </c>
      <c r="N281" s="35">
        <v>4</v>
      </c>
      <c r="O281" s="35">
        <v>4</v>
      </c>
      <c r="P281" s="6" t="s">
        <v>613</v>
      </c>
      <c r="Q281" s="34" t="s">
        <v>21</v>
      </c>
      <c r="R281" s="6" t="s">
        <v>18</v>
      </c>
      <c r="S281" s="34" t="s">
        <v>22</v>
      </c>
      <c r="T281" s="34" t="s">
        <v>658</v>
      </c>
      <c r="U281" s="35">
        <v>15</v>
      </c>
      <c r="V281" s="17" t="b">
        <v>1</v>
      </c>
      <c r="W281" s="17" t="b">
        <v>1</v>
      </c>
      <c r="X281" s="17" t="b">
        <v>1</v>
      </c>
      <c r="Y281" s="17" t="b">
        <v>1</v>
      </c>
      <c r="Z281" t="s">
        <v>3805</v>
      </c>
      <c r="AA281" t="s">
        <v>22</v>
      </c>
      <c r="AB281" t="s">
        <v>22</v>
      </c>
      <c r="AC281" t="s">
        <v>22</v>
      </c>
      <c r="AD281" t="s">
        <v>22</v>
      </c>
      <c r="AE281" t="s">
        <v>22</v>
      </c>
      <c r="AF281" t="s">
        <v>22</v>
      </c>
      <c r="AG281" t="s">
        <v>3805</v>
      </c>
      <c r="AH281" t="s">
        <v>22</v>
      </c>
      <c r="AI281" t="s">
        <v>22</v>
      </c>
      <c r="AJ281" s="17" t="b">
        <v>1</v>
      </c>
      <c r="AK281" t="s">
        <v>22</v>
      </c>
      <c r="AL281" t="s">
        <v>143</v>
      </c>
      <c r="AM281" s="17" t="b">
        <v>0</v>
      </c>
      <c r="AN281" s="6"/>
      <c r="AO281" s="6"/>
      <c r="AP281" s="17" t="b">
        <v>0</v>
      </c>
      <c r="AQ281" s="6" t="b">
        <v>0</v>
      </c>
    </row>
    <row r="282" spans="1:43" x14ac:dyDescent="0.25">
      <c r="A282" t="str">
        <f>_xlfn.CONCAT(Table8[[#This Row],[Order]],"-",Table8[[#This Row],[Line]])</f>
        <v>74124-23</v>
      </c>
      <c r="B282" s="35">
        <v>74124</v>
      </c>
      <c r="C282" s="35">
        <v>23</v>
      </c>
      <c r="D282" s="35">
        <v>1</v>
      </c>
      <c r="E282" s="34" t="s">
        <v>18</v>
      </c>
      <c r="F282" s="34" t="s">
        <v>213</v>
      </c>
      <c r="G282" s="34" t="s">
        <v>1886</v>
      </c>
      <c r="H282" s="34" t="s">
        <v>22</v>
      </c>
      <c r="I282" s="34" t="s">
        <v>37</v>
      </c>
      <c r="J282" s="36">
        <v>43494</v>
      </c>
      <c r="K282" s="34" t="s">
        <v>4221</v>
      </c>
      <c r="L282" s="8">
        <v>43503</v>
      </c>
      <c r="M282" s="36">
        <v>43508</v>
      </c>
      <c r="N282" s="35">
        <v>10</v>
      </c>
      <c r="O282" s="35">
        <v>20</v>
      </c>
      <c r="P282" s="6" t="s">
        <v>613</v>
      </c>
      <c r="Q282" s="34" t="s">
        <v>21</v>
      </c>
      <c r="R282" s="6" t="s">
        <v>18</v>
      </c>
      <c r="S282" s="34" t="s">
        <v>22</v>
      </c>
      <c r="T282" s="34" t="s">
        <v>718</v>
      </c>
      <c r="U282" s="35">
        <v>15</v>
      </c>
      <c r="V282" s="17" t="b">
        <v>1</v>
      </c>
      <c r="W282" s="17" t="b">
        <v>1</v>
      </c>
      <c r="X282" s="17" t="b">
        <v>1</v>
      </c>
      <c r="Y282" s="17" t="b">
        <v>1</v>
      </c>
      <c r="Z282" t="s">
        <v>3805</v>
      </c>
      <c r="AA282" t="s">
        <v>22</v>
      </c>
      <c r="AB282" t="s">
        <v>22</v>
      </c>
      <c r="AC282" t="s">
        <v>22</v>
      </c>
      <c r="AD282" t="s">
        <v>22</v>
      </c>
      <c r="AE282" t="s">
        <v>22</v>
      </c>
      <c r="AF282" t="s">
        <v>22</v>
      </c>
      <c r="AG282" t="s">
        <v>3805</v>
      </c>
      <c r="AH282" t="s">
        <v>22</v>
      </c>
      <c r="AI282" t="s">
        <v>22</v>
      </c>
      <c r="AJ282" s="17" t="b">
        <v>1</v>
      </c>
      <c r="AK282" t="s">
        <v>22</v>
      </c>
      <c r="AL282" t="s">
        <v>143</v>
      </c>
      <c r="AM282" s="17" t="b">
        <v>0</v>
      </c>
      <c r="AN282" s="6"/>
      <c r="AO282" s="6"/>
      <c r="AP282" s="17" t="b">
        <v>0</v>
      </c>
      <c r="AQ282" s="6" t="b">
        <v>0</v>
      </c>
    </row>
    <row r="283" spans="1:43" x14ac:dyDescent="0.25">
      <c r="A283" t="str">
        <f>_xlfn.CONCAT(Table8[[#This Row],[Order]],"-",Table8[[#This Row],[Line]])</f>
        <v>74124-24</v>
      </c>
      <c r="B283" s="35">
        <v>74124</v>
      </c>
      <c r="C283" s="35">
        <v>24</v>
      </c>
      <c r="D283" s="35">
        <v>1</v>
      </c>
      <c r="E283" s="34" t="s">
        <v>18</v>
      </c>
      <c r="F283" s="34" t="s">
        <v>403</v>
      </c>
      <c r="G283" s="34" t="s">
        <v>1887</v>
      </c>
      <c r="H283" s="34" t="s">
        <v>22</v>
      </c>
      <c r="I283" s="34" t="s">
        <v>37</v>
      </c>
      <c r="J283" s="36">
        <v>43494</v>
      </c>
      <c r="K283" s="34" t="s">
        <v>4222</v>
      </c>
      <c r="L283" s="8">
        <v>43503</v>
      </c>
      <c r="M283" s="36">
        <v>43508</v>
      </c>
      <c r="N283" s="35">
        <v>8</v>
      </c>
      <c r="O283" s="35">
        <v>16</v>
      </c>
      <c r="P283" s="6" t="s">
        <v>613</v>
      </c>
      <c r="Q283" s="34" t="s">
        <v>21</v>
      </c>
      <c r="R283" s="6" t="s">
        <v>18</v>
      </c>
      <c r="S283" s="34" t="s">
        <v>22</v>
      </c>
      <c r="T283" s="34" t="s">
        <v>1888</v>
      </c>
      <c r="U283" s="35">
        <v>15</v>
      </c>
      <c r="V283" s="17" t="b">
        <v>1</v>
      </c>
      <c r="W283" s="17" t="b">
        <v>1</v>
      </c>
      <c r="X283" s="17" t="b">
        <v>1</v>
      </c>
      <c r="Y283" s="17" t="b">
        <v>1</v>
      </c>
      <c r="Z283" t="s">
        <v>3805</v>
      </c>
      <c r="AA283" t="s">
        <v>22</v>
      </c>
      <c r="AB283" t="s">
        <v>22</v>
      </c>
      <c r="AC283" t="s">
        <v>22</v>
      </c>
      <c r="AD283" t="s">
        <v>22</v>
      </c>
      <c r="AE283" t="s">
        <v>22</v>
      </c>
      <c r="AF283" t="s">
        <v>22</v>
      </c>
      <c r="AG283" t="s">
        <v>3805</v>
      </c>
      <c r="AH283" t="s">
        <v>22</v>
      </c>
      <c r="AI283" t="s">
        <v>22</v>
      </c>
      <c r="AJ283" s="17" t="b">
        <v>1</v>
      </c>
      <c r="AK283" t="s">
        <v>22</v>
      </c>
      <c r="AL283" t="s">
        <v>143</v>
      </c>
      <c r="AM283" s="17" t="b">
        <v>0</v>
      </c>
      <c r="AN283" s="6"/>
      <c r="AO283" s="6"/>
      <c r="AP283" s="17" t="b">
        <v>0</v>
      </c>
      <c r="AQ283" s="6" t="b">
        <v>0</v>
      </c>
    </row>
    <row r="284" spans="1:43" x14ac:dyDescent="0.25">
      <c r="A284" t="str">
        <f>_xlfn.CONCAT(Table8[[#This Row],[Order]],"-",Table8[[#This Row],[Line]])</f>
        <v>74276-1</v>
      </c>
      <c r="B284" s="123">
        <v>74276</v>
      </c>
      <c r="C284" s="123">
        <v>1</v>
      </c>
      <c r="D284" s="123">
        <v>2</v>
      </c>
      <c r="E284" s="124" t="s">
        <v>18</v>
      </c>
      <c r="F284" s="124" t="s">
        <v>207</v>
      </c>
      <c r="G284" s="124" t="s">
        <v>4223</v>
      </c>
      <c r="H284" s="124" t="s">
        <v>208</v>
      </c>
      <c r="I284" s="124" t="s">
        <v>20</v>
      </c>
      <c r="J284" s="124"/>
      <c r="K284" s="124"/>
      <c r="L284" s="8">
        <v>43517</v>
      </c>
      <c r="M284" s="125">
        <v>43522</v>
      </c>
      <c r="N284" s="123">
        <v>100</v>
      </c>
      <c r="O284" s="123">
        <v>100</v>
      </c>
      <c r="P284" s="6" t="s">
        <v>610</v>
      </c>
      <c r="Q284" s="124" t="s">
        <v>21</v>
      </c>
      <c r="R284" s="6" t="s">
        <v>19</v>
      </c>
      <c r="S284" s="124" t="s">
        <v>22</v>
      </c>
      <c r="T284" s="124" t="s">
        <v>40</v>
      </c>
      <c r="U284" s="123">
        <v>18</v>
      </c>
      <c r="V284" s="17" t="b">
        <v>1</v>
      </c>
      <c r="W284" s="17" t="b">
        <v>1</v>
      </c>
      <c r="X284" s="17" t="b">
        <v>1</v>
      </c>
      <c r="Y284" s="17" t="b">
        <v>1</v>
      </c>
      <c r="Z284" t="s">
        <v>22</v>
      </c>
      <c r="AA284" t="s">
        <v>22</v>
      </c>
      <c r="AB284" t="s">
        <v>22</v>
      </c>
      <c r="AC284" t="s">
        <v>22</v>
      </c>
      <c r="AD284" t="s">
        <v>22</v>
      </c>
      <c r="AE284" t="s">
        <v>22</v>
      </c>
      <c r="AF284" t="s">
        <v>22</v>
      </c>
      <c r="AG284" t="s">
        <v>22</v>
      </c>
      <c r="AH284" t="s">
        <v>22</v>
      </c>
      <c r="AI284" t="s">
        <v>22</v>
      </c>
      <c r="AJ284" s="17" t="b">
        <v>1</v>
      </c>
      <c r="AK284" t="s">
        <v>22</v>
      </c>
      <c r="AL284" t="s">
        <v>22</v>
      </c>
      <c r="AM284" s="17" t="b">
        <v>0</v>
      </c>
      <c r="AN284" s="6"/>
      <c r="AO284" s="6"/>
      <c r="AP284" s="17" t="b">
        <v>0</v>
      </c>
      <c r="AQ284" s="6" t="b">
        <v>0</v>
      </c>
    </row>
    <row r="285" spans="1:43" x14ac:dyDescent="0.25">
      <c r="A285" t="str">
        <f>_xlfn.CONCAT(Table8[[#This Row],[Order]],"-",Table8[[#This Row],[Line]])</f>
        <v>74276-1</v>
      </c>
      <c r="B285" s="7">
        <v>74276</v>
      </c>
      <c r="C285" s="7">
        <v>1</v>
      </c>
      <c r="D285" s="7">
        <v>3</v>
      </c>
      <c r="E285" s="6" t="s">
        <v>18</v>
      </c>
      <c r="F285" s="6" t="s">
        <v>207</v>
      </c>
      <c r="G285" s="6" t="s">
        <v>4223</v>
      </c>
      <c r="H285" s="6" t="s">
        <v>22</v>
      </c>
      <c r="I285" s="6" t="s">
        <v>27</v>
      </c>
      <c r="J285" s="6"/>
      <c r="K285" s="6"/>
      <c r="L285" s="8">
        <v>43609</v>
      </c>
      <c r="M285" s="8">
        <v>43614</v>
      </c>
      <c r="N285" s="7">
        <v>100</v>
      </c>
      <c r="O285" s="7">
        <v>100</v>
      </c>
      <c r="P285" s="6" t="s">
        <v>610</v>
      </c>
      <c r="Q285" s="6" t="s">
        <v>22</v>
      </c>
      <c r="R285" s="6" t="s">
        <v>19</v>
      </c>
      <c r="S285" s="6" t="s">
        <v>22</v>
      </c>
      <c r="T285" s="6" t="s">
        <v>40</v>
      </c>
      <c r="U285" s="7">
        <v>18</v>
      </c>
      <c r="V285" s="17" t="b">
        <v>0</v>
      </c>
      <c r="W285" s="17" t="b">
        <v>0</v>
      </c>
      <c r="X285" s="17" t="b">
        <v>0</v>
      </c>
      <c r="Y285" s="17" t="b">
        <v>0</v>
      </c>
      <c r="Z285" t="s">
        <v>22</v>
      </c>
      <c r="AA285" t="s">
        <v>22</v>
      </c>
      <c r="AB285" t="s">
        <v>22</v>
      </c>
      <c r="AC285" t="s">
        <v>22</v>
      </c>
      <c r="AD285" t="s">
        <v>22</v>
      </c>
      <c r="AE285" t="s">
        <v>22</v>
      </c>
      <c r="AF285" t="s">
        <v>22</v>
      </c>
      <c r="AG285" t="s">
        <v>22</v>
      </c>
      <c r="AH285" t="s">
        <v>22</v>
      </c>
      <c r="AI285" t="s">
        <v>22</v>
      </c>
      <c r="AJ285" s="17" t="b">
        <v>0</v>
      </c>
      <c r="AK285" t="s">
        <v>22</v>
      </c>
      <c r="AL285" t="s">
        <v>22</v>
      </c>
      <c r="AM285" s="17" t="b">
        <v>0</v>
      </c>
      <c r="AN285" s="6"/>
      <c r="AO285" s="6"/>
      <c r="AP285" s="17" t="b">
        <v>0</v>
      </c>
      <c r="AQ285" s="6" t="b">
        <v>0</v>
      </c>
    </row>
    <row r="286" spans="1:43" x14ac:dyDescent="0.25">
      <c r="A286" t="str">
        <f>_xlfn.CONCAT(Table8[[#This Row],[Order]],"-",Table8[[#This Row],[Line]])</f>
        <v>74276-1</v>
      </c>
      <c r="B286" s="7">
        <v>74276</v>
      </c>
      <c r="C286" s="7">
        <v>1</v>
      </c>
      <c r="D286" s="7">
        <v>4</v>
      </c>
      <c r="E286" s="6" t="s">
        <v>18</v>
      </c>
      <c r="F286" s="6" t="s">
        <v>207</v>
      </c>
      <c r="G286" s="6" t="s">
        <v>4223</v>
      </c>
      <c r="H286" s="6" t="s">
        <v>22</v>
      </c>
      <c r="I286" s="6" t="s">
        <v>27</v>
      </c>
      <c r="J286" s="6"/>
      <c r="K286" s="6"/>
      <c r="L286" s="8">
        <v>43700</v>
      </c>
      <c r="M286" s="8">
        <v>43705</v>
      </c>
      <c r="N286" s="7">
        <v>100</v>
      </c>
      <c r="O286" s="7">
        <v>100</v>
      </c>
      <c r="P286" s="6" t="s">
        <v>610</v>
      </c>
      <c r="Q286" s="6" t="s">
        <v>22</v>
      </c>
      <c r="R286" s="6" t="s">
        <v>19</v>
      </c>
      <c r="S286" s="6" t="s">
        <v>22</v>
      </c>
      <c r="T286" s="6" t="s">
        <v>40</v>
      </c>
      <c r="U286" s="7">
        <v>18</v>
      </c>
      <c r="V286" s="17" t="b">
        <v>0</v>
      </c>
      <c r="W286" s="17" t="b">
        <v>0</v>
      </c>
      <c r="X286" s="17" t="b">
        <v>0</v>
      </c>
      <c r="Y286" s="17" t="b">
        <v>0</v>
      </c>
      <c r="Z286" t="s">
        <v>22</v>
      </c>
      <c r="AA286" t="s">
        <v>22</v>
      </c>
      <c r="AB286" t="s">
        <v>22</v>
      </c>
      <c r="AC286" t="s">
        <v>22</v>
      </c>
      <c r="AD286" t="s">
        <v>22</v>
      </c>
      <c r="AE286" t="s">
        <v>22</v>
      </c>
      <c r="AF286" t="s">
        <v>22</v>
      </c>
      <c r="AG286" t="s">
        <v>22</v>
      </c>
      <c r="AH286" t="s">
        <v>22</v>
      </c>
      <c r="AI286" t="s">
        <v>22</v>
      </c>
      <c r="AJ286" s="17" t="b">
        <v>0</v>
      </c>
      <c r="AK286" t="s">
        <v>22</v>
      </c>
      <c r="AL286" t="s">
        <v>22</v>
      </c>
      <c r="AM286" s="17" t="b">
        <v>0</v>
      </c>
      <c r="AN286" s="6"/>
      <c r="AO286" s="6"/>
      <c r="AP286" s="17" t="b">
        <v>0</v>
      </c>
      <c r="AQ286" s="6" t="b">
        <v>0</v>
      </c>
    </row>
    <row r="287" spans="1:43" x14ac:dyDescent="0.25">
      <c r="A287" t="str">
        <f>_xlfn.CONCAT(Table8[[#This Row],[Order]],"-",Table8[[#This Row],[Line]])</f>
        <v>74276-1</v>
      </c>
      <c r="B287" s="7">
        <v>74276</v>
      </c>
      <c r="C287" s="7">
        <v>1</v>
      </c>
      <c r="D287" s="7">
        <v>5</v>
      </c>
      <c r="E287" s="6" t="s">
        <v>18</v>
      </c>
      <c r="F287" s="6" t="s">
        <v>207</v>
      </c>
      <c r="G287" s="6" t="s">
        <v>4223</v>
      </c>
      <c r="H287" s="6" t="s">
        <v>22</v>
      </c>
      <c r="I287" s="6" t="s">
        <v>27</v>
      </c>
      <c r="J287" s="6"/>
      <c r="K287" s="6"/>
      <c r="L287" s="8">
        <v>43826</v>
      </c>
      <c r="M287" s="8">
        <v>43831</v>
      </c>
      <c r="N287" s="7">
        <v>100</v>
      </c>
      <c r="O287" s="7">
        <v>100</v>
      </c>
      <c r="P287" s="6" t="s">
        <v>610</v>
      </c>
      <c r="Q287" s="6" t="s">
        <v>22</v>
      </c>
      <c r="R287" s="6" t="s">
        <v>19</v>
      </c>
      <c r="S287" s="6" t="s">
        <v>22</v>
      </c>
      <c r="T287" s="6" t="s">
        <v>40</v>
      </c>
      <c r="U287" s="7">
        <v>18</v>
      </c>
      <c r="V287" s="17" t="b">
        <v>0</v>
      </c>
      <c r="W287" s="17" t="b">
        <v>0</v>
      </c>
      <c r="X287" s="17" t="b">
        <v>0</v>
      </c>
      <c r="Y287" s="17" t="b">
        <v>0</v>
      </c>
      <c r="Z287" t="s">
        <v>22</v>
      </c>
      <c r="AA287" t="s">
        <v>22</v>
      </c>
      <c r="AB287" t="s">
        <v>22</v>
      </c>
      <c r="AC287" t="s">
        <v>22</v>
      </c>
      <c r="AD287" t="s">
        <v>22</v>
      </c>
      <c r="AE287" t="s">
        <v>22</v>
      </c>
      <c r="AF287" t="s">
        <v>22</v>
      </c>
      <c r="AG287" t="s">
        <v>22</v>
      </c>
      <c r="AH287" t="s">
        <v>22</v>
      </c>
      <c r="AI287" t="s">
        <v>22</v>
      </c>
      <c r="AJ287" s="17" t="b">
        <v>0</v>
      </c>
      <c r="AK287" t="s">
        <v>22</v>
      </c>
      <c r="AL287" t="s">
        <v>22</v>
      </c>
      <c r="AM287" s="17" t="b">
        <v>0</v>
      </c>
      <c r="AN287" s="6"/>
      <c r="AO287" s="6"/>
      <c r="AP287" s="17" t="b">
        <v>0</v>
      </c>
      <c r="AQ287" s="6" t="b">
        <v>0</v>
      </c>
    </row>
    <row r="288" spans="1:43" x14ac:dyDescent="0.25">
      <c r="A288" t="str">
        <f>_xlfn.CONCAT(Table8[[#This Row],[Order]],"-",Table8[[#This Row],[Line]])</f>
        <v>74276-1</v>
      </c>
      <c r="B288" s="7">
        <v>74276</v>
      </c>
      <c r="C288" s="7">
        <v>1</v>
      </c>
      <c r="D288" s="7">
        <v>6</v>
      </c>
      <c r="E288" s="6" t="s">
        <v>18</v>
      </c>
      <c r="F288" s="6" t="s">
        <v>207</v>
      </c>
      <c r="G288" s="6" t="s">
        <v>4223</v>
      </c>
      <c r="H288" s="6" t="s">
        <v>22</v>
      </c>
      <c r="I288" s="6" t="s">
        <v>27</v>
      </c>
      <c r="J288" s="6"/>
      <c r="K288" s="6"/>
      <c r="L288" s="8">
        <v>43914</v>
      </c>
      <c r="M288" s="8">
        <v>43917</v>
      </c>
      <c r="N288" s="7">
        <v>78</v>
      </c>
      <c r="O288" s="7">
        <v>78</v>
      </c>
      <c r="P288" s="6" t="s">
        <v>610</v>
      </c>
      <c r="Q288" s="6" t="s">
        <v>22</v>
      </c>
      <c r="R288" s="6" t="s">
        <v>19</v>
      </c>
      <c r="S288" s="6" t="s">
        <v>22</v>
      </c>
      <c r="T288" s="6" t="s">
        <v>40</v>
      </c>
      <c r="U288" s="7">
        <v>18</v>
      </c>
      <c r="V288" s="17" t="b">
        <v>0</v>
      </c>
      <c r="W288" s="17" t="b">
        <v>0</v>
      </c>
      <c r="X288" s="17" t="b">
        <v>0</v>
      </c>
      <c r="Y288" s="17" t="b">
        <v>0</v>
      </c>
      <c r="Z288" t="s">
        <v>22</v>
      </c>
      <c r="AA288" t="s">
        <v>22</v>
      </c>
      <c r="AB288" t="s">
        <v>22</v>
      </c>
      <c r="AC288" t="s">
        <v>22</v>
      </c>
      <c r="AD288" t="s">
        <v>22</v>
      </c>
      <c r="AE288" t="s">
        <v>22</v>
      </c>
      <c r="AF288" t="s">
        <v>22</v>
      </c>
      <c r="AG288" t="s">
        <v>22</v>
      </c>
      <c r="AH288" t="s">
        <v>22</v>
      </c>
      <c r="AI288" t="s">
        <v>22</v>
      </c>
      <c r="AJ288" s="17" t="b">
        <v>0</v>
      </c>
      <c r="AK288" t="s">
        <v>22</v>
      </c>
      <c r="AL288" t="s">
        <v>22</v>
      </c>
      <c r="AM288" s="17" t="b">
        <v>0</v>
      </c>
      <c r="AN288" s="6"/>
      <c r="AO288" s="6"/>
      <c r="AP288" s="17" t="b">
        <v>0</v>
      </c>
      <c r="AQ288" s="6" t="b">
        <v>0</v>
      </c>
    </row>
    <row r="289" spans="1:43" x14ac:dyDescent="0.25">
      <c r="A289" t="str">
        <f>_xlfn.CONCAT(Table8[[#This Row],[Order]],"-",Table8[[#This Row],[Line]])</f>
        <v>74276-2</v>
      </c>
      <c r="B289" s="29">
        <v>74276</v>
      </c>
      <c r="C289" s="29">
        <v>2</v>
      </c>
      <c r="D289" s="29">
        <v>2</v>
      </c>
      <c r="E289" s="28" t="s">
        <v>18</v>
      </c>
      <c r="F289" s="28" t="s">
        <v>207</v>
      </c>
      <c r="G289" s="28" t="s">
        <v>4224</v>
      </c>
      <c r="H289" s="28" t="s">
        <v>22</v>
      </c>
      <c r="I289" s="28" t="s">
        <v>20</v>
      </c>
      <c r="J289" s="28"/>
      <c r="K289" s="28"/>
      <c r="L289" s="8">
        <v>43517</v>
      </c>
      <c r="M289" s="30">
        <v>43522</v>
      </c>
      <c r="N289" s="29">
        <v>28</v>
      </c>
      <c r="O289" s="29">
        <v>28</v>
      </c>
      <c r="P289" s="6" t="s">
        <v>610</v>
      </c>
      <c r="Q289" s="28" t="s">
        <v>21</v>
      </c>
      <c r="R289" s="6" t="s">
        <v>19</v>
      </c>
      <c r="S289" s="28" t="s">
        <v>22</v>
      </c>
      <c r="T289" s="28" t="s">
        <v>4225</v>
      </c>
      <c r="U289" s="29">
        <v>18</v>
      </c>
      <c r="V289" s="17" t="b">
        <v>1</v>
      </c>
      <c r="W289" s="17" t="b">
        <v>1</v>
      </c>
      <c r="X289" s="17" t="b">
        <v>1</v>
      </c>
      <c r="Y289" s="17" t="b">
        <v>1</v>
      </c>
      <c r="Z289" t="s">
        <v>22</v>
      </c>
      <c r="AA289" t="s">
        <v>22</v>
      </c>
      <c r="AB289" t="s">
        <v>22</v>
      </c>
      <c r="AC289" t="s">
        <v>22</v>
      </c>
      <c r="AD289" t="s">
        <v>22</v>
      </c>
      <c r="AE289" t="s">
        <v>22</v>
      </c>
      <c r="AF289" t="s">
        <v>22</v>
      </c>
      <c r="AG289" t="s">
        <v>22</v>
      </c>
      <c r="AH289" t="s">
        <v>22</v>
      </c>
      <c r="AI289" t="s">
        <v>22</v>
      </c>
      <c r="AJ289" s="17" t="b">
        <v>1</v>
      </c>
      <c r="AK289" t="s">
        <v>22</v>
      </c>
      <c r="AL289" t="s">
        <v>22</v>
      </c>
      <c r="AM289" s="17" t="b">
        <v>0</v>
      </c>
      <c r="AN289" s="6"/>
      <c r="AO289" s="6"/>
      <c r="AP289" s="17" t="b">
        <v>0</v>
      </c>
      <c r="AQ289" s="6" t="b">
        <v>0</v>
      </c>
    </row>
    <row r="290" spans="1:43" x14ac:dyDescent="0.25">
      <c r="A290" t="str">
        <f>_xlfn.CONCAT(Table8[[#This Row],[Order]],"-",Table8[[#This Row],[Line]])</f>
        <v>74294-4</v>
      </c>
      <c r="B290" s="123">
        <v>74294</v>
      </c>
      <c r="C290" s="123">
        <v>4</v>
      </c>
      <c r="D290" s="123">
        <v>1</v>
      </c>
      <c r="E290" s="124" t="s">
        <v>18</v>
      </c>
      <c r="F290" s="124" t="s">
        <v>209</v>
      </c>
      <c r="G290" s="124" t="s">
        <v>103</v>
      </c>
      <c r="H290" s="124" t="s">
        <v>208</v>
      </c>
      <c r="I290" s="124" t="s">
        <v>31</v>
      </c>
      <c r="J290" s="125">
        <v>43488</v>
      </c>
      <c r="K290" s="124" t="s">
        <v>4226</v>
      </c>
      <c r="L290" s="125">
        <v>43468</v>
      </c>
      <c r="M290" s="125">
        <v>43473</v>
      </c>
      <c r="N290" s="123">
        <v>4</v>
      </c>
      <c r="O290" s="123">
        <v>32</v>
      </c>
      <c r="P290" s="6" t="s">
        <v>613</v>
      </c>
      <c r="Q290" s="124" t="s">
        <v>21</v>
      </c>
      <c r="R290" s="6" t="s">
        <v>18</v>
      </c>
      <c r="S290" s="124" t="s">
        <v>22</v>
      </c>
      <c r="T290" s="124" t="s">
        <v>102</v>
      </c>
      <c r="U290" s="123">
        <v>1</v>
      </c>
      <c r="V290" s="17" t="b">
        <v>1</v>
      </c>
      <c r="W290" s="17" t="b">
        <v>1</v>
      </c>
      <c r="X290" s="17" t="b">
        <v>1</v>
      </c>
      <c r="Y290" s="17" t="b">
        <v>1</v>
      </c>
      <c r="Z290" t="s">
        <v>22</v>
      </c>
      <c r="AA290" t="s">
        <v>3805</v>
      </c>
      <c r="AB290" t="s">
        <v>22</v>
      </c>
      <c r="AC290" t="s">
        <v>22</v>
      </c>
      <c r="AD290" t="s">
        <v>22</v>
      </c>
      <c r="AE290" t="s">
        <v>22</v>
      </c>
      <c r="AF290" t="s">
        <v>22</v>
      </c>
      <c r="AG290" t="s">
        <v>22</v>
      </c>
      <c r="AH290" t="s">
        <v>3805</v>
      </c>
      <c r="AI290" t="s">
        <v>22</v>
      </c>
      <c r="AJ290" s="17" t="b">
        <v>1</v>
      </c>
      <c r="AK290" t="s">
        <v>22</v>
      </c>
      <c r="AL290" t="s">
        <v>143</v>
      </c>
      <c r="AM290" s="17" t="b">
        <v>1</v>
      </c>
      <c r="AN290" s="126">
        <v>43482.399028669002</v>
      </c>
      <c r="AO290" s="6"/>
      <c r="AP290" s="17" t="b">
        <v>1</v>
      </c>
      <c r="AQ290" s="6" t="b">
        <v>0</v>
      </c>
    </row>
    <row r="291" spans="1:43" x14ac:dyDescent="0.25">
      <c r="A291" t="str">
        <f>_xlfn.CONCAT(Table8[[#This Row],[Order]],"-",Table8[[#This Row],[Line]])</f>
        <v>74540-1</v>
      </c>
      <c r="B291" s="7">
        <v>74540</v>
      </c>
      <c r="C291" s="7">
        <v>1</v>
      </c>
      <c r="D291" s="7">
        <v>1</v>
      </c>
      <c r="E291" s="6" t="s">
        <v>18</v>
      </c>
      <c r="F291" s="6" t="s">
        <v>264</v>
      </c>
      <c r="G291" s="6" t="s">
        <v>4227</v>
      </c>
      <c r="H291" s="6" t="s">
        <v>22</v>
      </c>
      <c r="I291" s="6" t="s">
        <v>27</v>
      </c>
      <c r="J291" s="6"/>
      <c r="K291" s="6"/>
      <c r="L291" s="8">
        <v>43584</v>
      </c>
      <c r="M291" s="8">
        <v>43587</v>
      </c>
      <c r="N291" s="7">
        <v>1</v>
      </c>
      <c r="O291" s="7">
        <v>1</v>
      </c>
      <c r="P291" s="6" t="s">
        <v>610</v>
      </c>
      <c r="Q291" s="6" t="s">
        <v>22</v>
      </c>
      <c r="R291" s="6" t="s">
        <v>19</v>
      </c>
      <c r="S291" s="6" t="s">
        <v>22</v>
      </c>
      <c r="T291" s="6" t="s">
        <v>4228</v>
      </c>
      <c r="U291" s="7">
        <v>12</v>
      </c>
      <c r="V291" s="17" t="b">
        <v>0</v>
      </c>
      <c r="W291" s="17" t="b">
        <v>0</v>
      </c>
      <c r="X291" s="17" t="b">
        <v>0</v>
      </c>
      <c r="Y291" s="17" t="b">
        <v>0</v>
      </c>
      <c r="Z291" t="s">
        <v>22</v>
      </c>
      <c r="AA291" t="s">
        <v>22</v>
      </c>
      <c r="AB291" t="s">
        <v>22</v>
      </c>
      <c r="AC291" t="s">
        <v>22</v>
      </c>
      <c r="AD291" t="s">
        <v>22</v>
      </c>
      <c r="AE291" t="s">
        <v>22</v>
      </c>
      <c r="AF291" t="s">
        <v>22</v>
      </c>
      <c r="AG291" t="s">
        <v>22</v>
      </c>
      <c r="AH291" t="s">
        <v>22</v>
      </c>
      <c r="AI291" t="s">
        <v>22</v>
      </c>
      <c r="AJ291" s="17" t="b">
        <v>0</v>
      </c>
      <c r="AK291" t="s">
        <v>22</v>
      </c>
      <c r="AL291" t="s">
        <v>22</v>
      </c>
      <c r="AM291" s="17" t="b">
        <v>0</v>
      </c>
      <c r="AN291" s="6"/>
      <c r="AO291" s="6"/>
      <c r="AP291" s="17" t="b">
        <v>0</v>
      </c>
      <c r="AQ291" s="6" t="b">
        <v>0</v>
      </c>
    </row>
    <row r="292" spans="1:43" x14ac:dyDescent="0.25">
      <c r="A292" t="str">
        <f>_xlfn.CONCAT(Table8[[#This Row],[Order]],"-",Table8[[#This Row],[Line]])</f>
        <v>74540-2</v>
      </c>
      <c r="B292" s="7">
        <v>74540</v>
      </c>
      <c r="C292" s="7">
        <v>2</v>
      </c>
      <c r="D292" s="7">
        <v>1</v>
      </c>
      <c r="E292" s="6" t="s">
        <v>18</v>
      </c>
      <c r="F292" s="6" t="s">
        <v>221</v>
      </c>
      <c r="G292" s="6" t="s">
        <v>4229</v>
      </c>
      <c r="H292" s="6" t="s">
        <v>22</v>
      </c>
      <c r="I292" s="6" t="s">
        <v>27</v>
      </c>
      <c r="J292" s="6"/>
      <c r="K292" s="6"/>
      <c r="L292" s="8">
        <v>43584</v>
      </c>
      <c r="M292" s="8">
        <v>43587</v>
      </c>
      <c r="N292" s="7">
        <v>2</v>
      </c>
      <c r="O292" s="7">
        <v>2</v>
      </c>
      <c r="P292" s="6" t="s">
        <v>610</v>
      </c>
      <c r="Q292" s="6" t="s">
        <v>22</v>
      </c>
      <c r="R292" s="6" t="s">
        <v>19</v>
      </c>
      <c r="S292" s="6" t="s">
        <v>22</v>
      </c>
      <c r="T292" s="6" t="s">
        <v>628</v>
      </c>
      <c r="U292" s="7">
        <v>12</v>
      </c>
      <c r="V292" s="17" t="b">
        <v>0</v>
      </c>
      <c r="W292" s="17" t="b">
        <v>0</v>
      </c>
      <c r="X292" s="17" t="b">
        <v>0</v>
      </c>
      <c r="Y292" s="17" t="b">
        <v>0</v>
      </c>
      <c r="Z292" t="s">
        <v>22</v>
      </c>
      <c r="AA292" t="s">
        <v>22</v>
      </c>
      <c r="AB292" t="s">
        <v>22</v>
      </c>
      <c r="AC292" t="s">
        <v>22</v>
      </c>
      <c r="AD292" t="s">
        <v>22</v>
      </c>
      <c r="AE292" t="s">
        <v>22</v>
      </c>
      <c r="AF292" t="s">
        <v>22</v>
      </c>
      <c r="AG292" t="s">
        <v>22</v>
      </c>
      <c r="AH292" t="s">
        <v>22</v>
      </c>
      <c r="AI292" t="s">
        <v>22</v>
      </c>
      <c r="AJ292" s="17" t="b">
        <v>0</v>
      </c>
      <c r="AK292" t="s">
        <v>22</v>
      </c>
      <c r="AL292" t="s">
        <v>22</v>
      </c>
      <c r="AM292" s="17" t="b">
        <v>0</v>
      </c>
      <c r="AN292" s="6"/>
      <c r="AO292" s="6"/>
      <c r="AP292" s="17" t="b">
        <v>0</v>
      </c>
      <c r="AQ292" s="6" t="b">
        <v>0</v>
      </c>
    </row>
    <row r="293" spans="1:43" x14ac:dyDescent="0.25">
      <c r="A293" t="str">
        <f>_xlfn.CONCAT(Table8[[#This Row],[Order]],"-",Table8[[#This Row],[Line]])</f>
        <v>74695-1</v>
      </c>
      <c r="B293" s="29">
        <v>74695</v>
      </c>
      <c r="C293" s="29">
        <v>1</v>
      </c>
      <c r="D293" s="29">
        <v>1</v>
      </c>
      <c r="E293" s="28" t="s">
        <v>18</v>
      </c>
      <c r="F293" s="28" t="s">
        <v>175</v>
      </c>
      <c r="G293" s="28" t="s">
        <v>2329</v>
      </c>
      <c r="H293" s="28" t="s">
        <v>22</v>
      </c>
      <c r="I293" s="28" t="s">
        <v>20</v>
      </c>
      <c r="J293" s="28"/>
      <c r="K293" s="28"/>
      <c r="L293" s="8">
        <v>43500</v>
      </c>
      <c r="M293" s="30">
        <v>43503</v>
      </c>
      <c r="N293" s="29">
        <v>28</v>
      </c>
      <c r="O293" s="29">
        <v>28</v>
      </c>
      <c r="P293" s="6" t="s">
        <v>644</v>
      </c>
      <c r="Q293" s="28" t="s">
        <v>22</v>
      </c>
      <c r="R293" s="6" t="s">
        <v>18</v>
      </c>
      <c r="S293" s="28" t="s">
        <v>22</v>
      </c>
      <c r="T293" s="28" t="s">
        <v>2330</v>
      </c>
      <c r="U293" s="29">
        <v>10</v>
      </c>
      <c r="V293" s="17" t="b">
        <v>1</v>
      </c>
      <c r="W293" s="17" t="b">
        <v>1</v>
      </c>
      <c r="X293" s="17" t="b">
        <v>1</v>
      </c>
      <c r="Y293" s="17" t="b">
        <v>0</v>
      </c>
      <c r="Z293" t="s">
        <v>22</v>
      </c>
      <c r="AA293" t="s">
        <v>22</v>
      </c>
      <c r="AB293" t="s">
        <v>22</v>
      </c>
      <c r="AC293" t="s">
        <v>22</v>
      </c>
      <c r="AD293" t="s">
        <v>22</v>
      </c>
      <c r="AE293" t="s">
        <v>22</v>
      </c>
      <c r="AF293" t="s">
        <v>22</v>
      </c>
      <c r="AG293" t="s">
        <v>22</v>
      </c>
      <c r="AH293" t="s">
        <v>22</v>
      </c>
      <c r="AI293" t="s">
        <v>22</v>
      </c>
      <c r="AJ293" s="17" t="b">
        <v>1</v>
      </c>
      <c r="AK293" t="s">
        <v>22</v>
      </c>
      <c r="AL293" t="s">
        <v>143</v>
      </c>
      <c r="AM293" s="17" t="b">
        <v>0</v>
      </c>
      <c r="AN293" s="6"/>
      <c r="AO293" s="6"/>
      <c r="AP293" s="17" t="b">
        <v>0</v>
      </c>
      <c r="AQ293" s="6" t="b">
        <v>0</v>
      </c>
    </row>
    <row r="294" spans="1:43" x14ac:dyDescent="0.25">
      <c r="A294" t="str">
        <f>_xlfn.CONCAT(Table8[[#This Row],[Order]],"-",Table8[[#This Row],[Line]])</f>
        <v>74695-2</v>
      </c>
      <c r="B294" s="29">
        <v>74695</v>
      </c>
      <c r="C294" s="29">
        <v>2</v>
      </c>
      <c r="D294" s="29">
        <v>1</v>
      </c>
      <c r="E294" s="28" t="s">
        <v>18</v>
      </c>
      <c r="F294" s="28" t="s">
        <v>2953</v>
      </c>
      <c r="G294" s="28" t="s">
        <v>2331</v>
      </c>
      <c r="H294" s="28" t="s">
        <v>22</v>
      </c>
      <c r="I294" s="28" t="s">
        <v>20</v>
      </c>
      <c r="J294" s="28"/>
      <c r="K294" s="28"/>
      <c r="L294" s="8">
        <v>43500</v>
      </c>
      <c r="M294" s="30">
        <v>43503</v>
      </c>
      <c r="N294" s="29">
        <v>14</v>
      </c>
      <c r="O294" s="29">
        <v>14</v>
      </c>
      <c r="P294" s="6" t="s">
        <v>644</v>
      </c>
      <c r="Q294" s="28" t="s">
        <v>22</v>
      </c>
      <c r="R294" s="6" t="s">
        <v>18</v>
      </c>
      <c r="S294" s="28" t="s">
        <v>22</v>
      </c>
      <c r="T294" s="28" t="s">
        <v>2332</v>
      </c>
      <c r="U294" s="29">
        <v>10</v>
      </c>
      <c r="V294" s="17" t="b">
        <v>1</v>
      </c>
      <c r="W294" s="17" t="b">
        <v>1</v>
      </c>
      <c r="X294" s="17" t="b">
        <v>1</v>
      </c>
      <c r="Y294" s="17" t="b">
        <v>0</v>
      </c>
      <c r="Z294" t="s">
        <v>22</v>
      </c>
      <c r="AA294" t="s">
        <v>22</v>
      </c>
      <c r="AB294" t="s">
        <v>22</v>
      </c>
      <c r="AC294" t="s">
        <v>22</v>
      </c>
      <c r="AD294" t="s">
        <v>22</v>
      </c>
      <c r="AE294" t="s">
        <v>22</v>
      </c>
      <c r="AF294" t="s">
        <v>22</v>
      </c>
      <c r="AG294" t="s">
        <v>22</v>
      </c>
      <c r="AH294" t="s">
        <v>22</v>
      </c>
      <c r="AI294" t="s">
        <v>22</v>
      </c>
      <c r="AJ294" s="17" t="b">
        <v>1</v>
      </c>
      <c r="AK294" t="s">
        <v>22</v>
      </c>
      <c r="AL294" t="s">
        <v>143</v>
      </c>
      <c r="AM294" s="17" t="b">
        <v>0</v>
      </c>
      <c r="AN294" s="6"/>
      <c r="AO294" s="6"/>
      <c r="AP294" s="17" t="b">
        <v>0</v>
      </c>
      <c r="AQ294" s="6" t="b">
        <v>0</v>
      </c>
    </row>
    <row r="295" spans="1:43" x14ac:dyDescent="0.25">
      <c r="A295" t="str">
        <f>_xlfn.CONCAT(Table8[[#This Row],[Order]],"-",Table8[[#This Row],[Line]])</f>
        <v>74695-3</v>
      </c>
      <c r="B295" s="29">
        <v>74695</v>
      </c>
      <c r="C295" s="29">
        <v>3</v>
      </c>
      <c r="D295" s="29">
        <v>1</v>
      </c>
      <c r="E295" s="28" t="s">
        <v>18</v>
      </c>
      <c r="F295" s="28" t="s">
        <v>2953</v>
      </c>
      <c r="G295" s="28" t="s">
        <v>2333</v>
      </c>
      <c r="H295" s="28" t="s">
        <v>22</v>
      </c>
      <c r="I295" s="28" t="s">
        <v>20</v>
      </c>
      <c r="J295" s="28"/>
      <c r="K295" s="28"/>
      <c r="L295" s="8">
        <v>43500</v>
      </c>
      <c r="M295" s="30">
        <v>43503</v>
      </c>
      <c r="N295" s="29">
        <v>8</v>
      </c>
      <c r="O295" s="29">
        <v>8</v>
      </c>
      <c r="P295" s="6" t="s">
        <v>644</v>
      </c>
      <c r="Q295" s="28" t="s">
        <v>22</v>
      </c>
      <c r="R295" s="6" t="s">
        <v>18</v>
      </c>
      <c r="S295" s="28" t="s">
        <v>22</v>
      </c>
      <c r="T295" s="28" t="s">
        <v>2334</v>
      </c>
      <c r="U295" s="29">
        <v>10</v>
      </c>
      <c r="V295" s="17" t="b">
        <v>1</v>
      </c>
      <c r="W295" s="17" t="b">
        <v>1</v>
      </c>
      <c r="X295" s="17" t="b">
        <v>1</v>
      </c>
      <c r="Y295" s="17" t="b">
        <v>0</v>
      </c>
      <c r="Z295" t="s">
        <v>22</v>
      </c>
      <c r="AA295" t="s">
        <v>22</v>
      </c>
      <c r="AB295" t="s">
        <v>22</v>
      </c>
      <c r="AC295" t="s">
        <v>22</v>
      </c>
      <c r="AD295" t="s">
        <v>22</v>
      </c>
      <c r="AE295" t="s">
        <v>22</v>
      </c>
      <c r="AF295" t="s">
        <v>22</v>
      </c>
      <c r="AG295" t="s">
        <v>22</v>
      </c>
      <c r="AH295" t="s">
        <v>22</v>
      </c>
      <c r="AI295" t="s">
        <v>22</v>
      </c>
      <c r="AJ295" s="17" t="b">
        <v>1</v>
      </c>
      <c r="AK295" t="s">
        <v>22</v>
      </c>
      <c r="AL295" t="s">
        <v>143</v>
      </c>
      <c r="AM295" s="17" t="b">
        <v>0</v>
      </c>
      <c r="AN295" s="6"/>
      <c r="AO295" s="6"/>
      <c r="AP295" s="17" t="b">
        <v>0</v>
      </c>
      <c r="AQ295" s="6" t="b">
        <v>0</v>
      </c>
    </row>
    <row r="296" spans="1:43" x14ac:dyDescent="0.25">
      <c r="A296" t="str">
        <f>_xlfn.CONCAT(Table8[[#This Row],[Order]],"-",Table8[[#This Row],[Line]])</f>
        <v>74695-4</v>
      </c>
      <c r="B296" s="29">
        <v>74695</v>
      </c>
      <c r="C296" s="29">
        <v>4</v>
      </c>
      <c r="D296" s="29">
        <v>1</v>
      </c>
      <c r="E296" s="28" t="s">
        <v>18</v>
      </c>
      <c r="F296" s="28" t="s">
        <v>397</v>
      </c>
      <c r="G296" s="28" t="s">
        <v>2335</v>
      </c>
      <c r="H296" s="28" t="s">
        <v>22</v>
      </c>
      <c r="I296" s="28" t="s">
        <v>20</v>
      </c>
      <c r="J296" s="28"/>
      <c r="K296" s="28"/>
      <c r="L296" s="8">
        <v>43500</v>
      </c>
      <c r="M296" s="30">
        <v>43503</v>
      </c>
      <c r="N296" s="29">
        <v>3</v>
      </c>
      <c r="O296" s="29">
        <v>3</v>
      </c>
      <c r="P296" s="6" t="s">
        <v>644</v>
      </c>
      <c r="Q296" s="28" t="s">
        <v>22</v>
      </c>
      <c r="R296" s="6" t="s">
        <v>18</v>
      </c>
      <c r="S296" s="28" t="s">
        <v>22</v>
      </c>
      <c r="T296" s="28" t="s">
        <v>2336</v>
      </c>
      <c r="U296" s="29">
        <v>10</v>
      </c>
      <c r="V296" s="17" t="b">
        <v>1</v>
      </c>
      <c r="W296" s="17" t="b">
        <v>1</v>
      </c>
      <c r="X296" s="17" t="b">
        <v>0</v>
      </c>
      <c r="Y296" s="17" t="b">
        <v>0</v>
      </c>
      <c r="Z296" t="s">
        <v>22</v>
      </c>
      <c r="AA296" t="s">
        <v>22</v>
      </c>
      <c r="AB296" t="s">
        <v>22</v>
      </c>
      <c r="AC296" t="s">
        <v>22</v>
      </c>
      <c r="AD296" t="s">
        <v>22</v>
      </c>
      <c r="AE296" t="s">
        <v>22</v>
      </c>
      <c r="AF296" t="s">
        <v>22</v>
      </c>
      <c r="AG296" t="s">
        <v>22</v>
      </c>
      <c r="AH296" t="s">
        <v>22</v>
      </c>
      <c r="AI296" t="s">
        <v>22</v>
      </c>
      <c r="AJ296" s="17" t="b">
        <v>1</v>
      </c>
      <c r="AK296" t="s">
        <v>22</v>
      </c>
      <c r="AL296" t="s">
        <v>143</v>
      </c>
      <c r="AM296" s="17" t="b">
        <v>0</v>
      </c>
      <c r="AN296" s="6"/>
      <c r="AO296" s="6"/>
      <c r="AP296" s="17" t="b">
        <v>0</v>
      </c>
      <c r="AQ296" s="6" t="b">
        <v>0</v>
      </c>
    </row>
    <row r="297" spans="1:43" x14ac:dyDescent="0.25">
      <c r="A297" t="str">
        <f>_xlfn.CONCAT(Table8[[#This Row],[Order]],"-",Table8[[#This Row],[Line]])</f>
        <v>74695-5</v>
      </c>
      <c r="B297" s="35">
        <v>74695</v>
      </c>
      <c r="C297" s="35">
        <v>5</v>
      </c>
      <c r="D297" s="35">
        <v>1</v>
      </c>
      <c r="E297" s="34" t="s">
        <v>18</v>
      </c>
      <c r="F297" s="34" t="s">
        <v>155</v>
      </c>
      <c r="G297" s="34" t="s">
        <v>2337</v>
      </c>
      <c r="H297" s="34" t="s">
        <v>22</v>
      </c>
      <c r="I297" s="34" t="s">
        <v>31</v>
      </c>
      <c r="J297" s="36">
        <v>43496</v>
      </c>
      <c r="K297" s="34" t="s">
        <v>4230</v>
      </c>
      <c r="L297" s="8">
        <v>43500</v>
      </c>
      <c r="M297" s="36">
        <v>43503</v>
      </c>
      <c r="N297" s="35">
        <v>3</v>
      </c>
      <c r="O297" s="35">
        <v>3</v>
      </c>
      <c r="P297" s="6" t="s">
        <v>644</v>
      </c>
      <c r="Q297" s="34" t="s">
        <v>21</v>
      </c>
      <c r="R297" s="6" t="s">
        <v>18</v>
      </c>
      <c r="S297" s="34" t="s">
        <v>22</v>
      </c>
      <c r="T297" s="34" t="s">
        <v>99</v>
      </c>
      <c r="U297" s="35">
        <v>10</v>
      </c>
      <c r="V297" s="17" t="b">
        <v>1</v>
      </c>
      <c r="W297" s="17" t="b">
        <v>1</v>
      </c>
      <c r="X297" s="17" t="b">
        <v>1</v>
      </c>
      <c r="Y297" s="17" t="b">
        <v>1</v>
      </c>
      <c r="Z297" t="s">
        <v>22</v>
      </c>
      <c r="AA297" t="s">
        <v>3805</v>
      </c>
      <c r="AB297" t="s">
        <v>22</v>
      </c>
      <c r="AC297" t="s">
        <v>22</v>
      </c>
      <c r="AD297" t="s">
        <v>22</v>
      </c>
      <c r="AE297" t="s">
        <v>22</v>
      </c>
      <c r="AF297" t="s">
        <v>22</v>
      </c>
      <c r="AG297" t="s">
        <v>22</v>
      </c>
      <c r="AH297" t="s">
        <v>22</v>
      </c>
      <c r="AI297" t="s">
        <v>22</v>
      </c>
      <c r="AJ297" s="17" t="b">
        <v>1</v>
      </c>
      <c r="AK297" t="s">
        <v>22</v>
      </c>
      <c r="AL297" t="s">
        <v>143</v>
      </c>
      <c r="AM297" s="17" t="b">
        <v>0</v>
      </c>
      <c r="AN297" s="6"/>
      <c r="AO297" s="6"/>
      <c r="AP297" s="17" t="b">
        <v>0</v>
      </c>
      <c r="AQ297" s="6" t="b">
        <v>0</v>
      </c>
    </row>
    <row r="298" spans="1:43" x14ac:dyDescent="0.25">
      <c r="A298" t="str">
        <f>_xlfn.CONCAT(Table8[[#This Row],[Order]],"-",Table8[[#This Row],[Line]])</f>
        <v>74740-1</v>
      </c>
      <c r="B298" s="7">
        <v>74740</v>
      </c>
      <c r="C298" s="7">
        <v>1</v>
      </c>
      <c r="D298" s="7">
        <v>1</v>
      </c>
      <c r="E298" s="6" t="s">
        <v>18</v>
      </c>
      <c r="F298" s="6" t="s">
        <v>276</v>
      </c>
      <c r="G298" s="6" t="s">
        <v>4231</v>
      </c>
      <c r="H298" s="6" t="s">
        <v>22</v>
      </c>
      <c r="I298" s="6" t="s">
        <v>27</v>
      </c>
      <c r="J298" s="6"/>
      <c r="K298" s="6"/>
      <c r="L298" s="8">
        <v>43532</v>
      </c>
      <c r="M298" s="8">
        <v>43537</v>
      </c>
      <c r="N298" s="7">
        <v>2</v>
      </c>
      <c r="O298" s="7">
        <v>2</v>
      </c>
      <c r="P298" s="6" t="s">
        <v>626</v>
      </c>
      <c r="Q298" s="6" t="s">
        <v>22</v>
      </c>
      <c r="R298" s="6" t="s">
        <v>18</v>
      </c>
      <c r="S298" s="6" t="s">
        <v>22</v>
      </c>
      <c r="T298" s="6" t="s">
        <v>4232</v>
      </c>
      <c r="U298" s="7">
        <v>4</v>
      </c>
      <c r="V298" s="17" t="b">
        <v>0</v>
      </c>
      <c r="W298" s="17" t="b">
        <v>0</v>
      </c>
      <c r="X298" s="17" t="b">
        <v>0</v>
      </c>
      <c r="Y298" s="17" t="b">
        <v>0</v>
      </c>
      <c r="Z298" t="s">
        <v>22</v>
      </c>
      <c r="AA298" t="s">
        <v>22</v>
      </c>
      <c r="AB298" t="s">
        <v>22</v>
      </c>
      <c r="AC298" t="s">
        <v>22</v>
      </c>
      <c r="AD298" t="s">
        <v>22</v>
      </c>
      <c r="AE298" t="s">
        <v>22</v>
      </c>
      <c r="AF298" t="s">
        <v>22</v>
      </c>
      <c r="AG298" t="s">
        <v>22</v>
      </c>
      <c r="AH298" t="s">
        <v>22</v>
      </c>
      <c r="AI298" t="s">
        <v>22</v>
      </c>
      <c r="AJ298" s="17" t="b">
        <v>0</v>
      </c>
      <c r="AK298" t="s">
        <v>22</v>
      </c>
      <c r="AL298" t="s">
        <v>22</v>
      </c>
      <c r="AM298" s="17" t="b">
        <v>0</v>
      </c>
      <c r="AN298" s="6"/>
      <c r="AO298" s="6"/>
      <c r="AP298" s="17" t="b">
        <v>0</v>
      </c>
      <c r="AQ298" s="6" t="b">
        <v>0</v>
      </c>
    </row>
    <row r="299" spans="1:43" x14ac:dyDescent="0.25">
      <c r="A299" t="str">
        <f>_xlfn.CONCAT(Table8[[#This Row],[Order]],"-",Table8[[#This Row],[Line]])</f>
        <v>74740-2</v>
      </c>
      <c r="B299" s="7">
        <v>74740</v>
      </c>
      <c r="C299" s="7">
        <v>2</v>
      </c>
      <c r="D299" s="7">
        <v>1</v>
      </c>
      <c r="E299" s="6" t="s">
        <v>18</v>
      </c>
      <c r="F299" s="6" t="s">
        <v>279</v>
      </c>
      <c r="G299" s="6" t="s">
        <v>4233</v>
      </c>
      <c r="H299" s="6" t="s">
        <v>22</v>
      </c>
      <c r="I299" s="6" t="s">
        <v>27</v>
      </c>
      <c r="J299" s="6"/>
      <c r="K299" s="6"/>
      <c r="L299" s="8">
        <v>43532</v>
      </c>
      <c r="M299" s="8">
        <v>43537</v>
      </c>
      <c r="N299" s="7">
        <v>2</v>
      </c>
      <c r="O299" s="7">
        <v>2</v>
      </c>
      <c r="P299" s="6" t="s">
        <v>626</v>
      </c>
      <c r="Q299" s="6" t="s">
        <v>22</v>
      </c>
      <c r="R299" s="6" t="s">
        <v>18</v>
      </c>
      <c r="S299" s="6" t="s">
        <v>22</v>
      </c>
      <c r="T299" s="6" t="s">
        <v>4234</v>
      </c>
      <c r="U299" s="7">
        <v>4</v>
      </c>
      <c r="V299" s="17" t="b">
        <v>0</v>
      </c>
      <c r="W299" s="17" t="b">
        <v>0</v>
      </c>
      <c r="X299" s="17" t="b">
        <v>0</v>
      </c>
      <c r="Y299" s="17" t="b">
        <v>0</v>
      </c>
      <c r="Z299" t="s">
        <v>22</v>
      </c>
      <c r="AA299" t="s">
        <v>22</v>
      </c>
      <c r="AB299" t="s">
        <v>22</v>
      </c>
      <c r="AC299" t="s">
        <v>22</v>
      </c>
      <c r="AD299" t="s">
        <v>22</v>
      </c>
      <c r="AE299" t="s">
        <v>22</v>
      </c>
      <c r="AF299" t="s">
        <v>22</v>
      </c>
      <c r="AG299" t="s">
        <v>22</v>
      </c>
      <c r="AH299" t="s">
        <v>22</v>
      </c>
      <c r="AI299" t="s">
        <v>22</v>
      </c>
      <c r="AJ299" s="17" t="b">
        <v>0</v>
      </c>
      <c r="AK299" t="s">
        <v>22</v>
      </c>
      <c r="AL299" t="s">
        <v>22</v>
      </c>
      <c r="AM299" s="17" t="b">
        <v>0</v>
      </c>
      <c r="AN299" s="6"/>
      <c r="AO299" s="6"/>
      <c r="AP299" s="17" t="b">
        <v>0</v>
      </c>
      <c r="AQ299" s="6" t="b">
        <v>0</v>
      </c>
    </row>
    <row r="300" spans="1:43" x14ac:dyDescent="0.25">
      <c r="A300" t="str">
        <f>_xlfn.CONCAT(Table8[[#This Row],[Order]],"-",Table8[[#This Row],[Line]])</f>
        <v>74740-3</v>
      </c>
      <c r="B300" s="7">
        <v>74740</v>
      </c>
      <c r="C300" s="7">
        <v>3</v>
      </c>
      <c r="D300" s="7">
        <v>1</v>
      </c>
      <c r="E300" s="6" t="s">
        <v>18</v>
      </c>
      <c r="F300" s="6" t="s">
        <v>149</v>
      </c>
      <c r="G300" s="6" t="s">
        <v>4235</v>
      </c>
      <c r="H300" s="6" t="s">
        <v>22</v>
      </c>
      <c r="I300" s="6" t="s">
        <v>27</v>
      </c>
      <c r="J300" s="6"/>
      <c r="K300" s="6"/>
      <c r="L300" s="8">
        <v>43532</v>
      </c>
      <c r="M300" s="8">
        <v>43537</v>
      </c>
      <c r="N300" s="7">
        <v>2</v>
      </c>
      <c r="O300" s="7">
        <v>2</v>
      </c>
      <c r="P300" s="6" t="s">
        <v>626</v>
      </c>
      <c r="Q300" s="6" t="s">
        <v>22</v>
      </c>
      <c r="R300" s="6" t="s">
        <v>18</v>
      </c>
      <c r="S300" s="6" t="s">
        <v>22</v>
      </c>
      <c r="T300" s="6" t="s">
        <v>4236</v>
      </c>
      <c r="U300" s="7">
        <v>4</v>
      </c>
      <c r="V300" s="17" t="b">
        <v>0</v>
      </c>
      <c r="W300" s="17" t="b">
        <v>0</v>
      </c>
      <c r="X300" s="17" t="b">
        <v>0</v>
      </c>
      <c r="Y300" s="17" t="b">
        <v>0</v>
      </c>
      <c r="Z300" t="s">
        <v>22</v>
      </c>
      <c r="AA300" t="s">
        <v>22</v>
      </c>
      <c r="AB300" t="s">
        <v>22</v>
      </c>
      <c r="AC300" t="s">
        <v>22</v>
      </c>
      <c r="AD300" t="s">
        <v>22</v>
      </c>
      <c r="AE300" t="s">
        <v>22</v>
      </c>
      <c r="AF300" t="s">
        <v>22</v>
      </c>
      <c r="AG300" t="s">
        <v>22</v>
      </c>
      <c r="AH300" t="s">
        <v>22</v>
      </c>
      <c r="AI300" t="s">
        <v>22</v>
      </c>
      <c r="AJ300" s="17" t="b">
        <v>0</v>
      </c>
      <c r="AK300" t="s">
        <v>22</v>
      </c>
      <c r="AL300" t="s">
        <v>22</v>
      </c>
      <c r="AM300" s="17" t="b">
        <v>0</v>
      </c>
      <c r="AN300" s="6"/>
      <c r="AO300" s="6"/>
      <c r="AP300" s="17" t="b">
        <v>0</v>
      </c>
      <c r="AQ300" s="6" t="b">
        <v>0</v>
      </c>
    </row>
    <row r="301" spans="1:43" x14ac:dyDescent="0.25">
      <c r="A301" t="str">
        <f>_xlfn.CONCAT(Table8[[#This Row],[Order]],"-",Table8[[#This Row],[Line]])</f>
        <v>74740-4</v>
      </c>
      <c r="B301" s="7">
        <v>74740</v>
      </c>
      <c r="C301" s="7">
        <v>4</v>
      </c>
      <c r="D301" s="7">
        <v>1</v>
      </c>
      <c r="E301" s="6" t="s">
        <v>18</v>
      </c>
      <c r="F301" s="6" t="s">
        <v>275</v>
      </c>
      <c r="G301" s="6" t="s">
        <v>4237</v>
      </c>
      <c r="H301" s="6" t="s">
        <v>22</v>
      </c>
      <c r="I301" s="6" t="s">
        <v>27</v>
      </c>
      <c r="J301" s="6"/>
      <c r="K301" s="6"/>
      <c r="L301" s="8">
        <v>43532</v>
      </c>
      <c r="M301" s="8">
        <v>43537</v>
      </c>
      <c r="N301" s="7">
        <v>37</v>
      </c>
      <c r="O301" s="7">
        <v>37</v>
      </c>
      <c r="P301" s="6" t="s">
        <v>626</v>
      </c>
      <c r="Q301" s="6" t="s">
        <v>22</v>
      </c>
      <c r="R301" s="6" t="s">
        <v>18</v>
      </c>
      <c r="S301" s="6" t="s">
        <v>22</v>
      </c>
      <c r="T301" s="6" t="s">
        <v>4238</v>
      </c>
      <c r="U301" s="7">
        <v>4</v>
      </c>
      <c r="V301" s="17" t="b">
        <v>0</v>
      </c>
      <c r="W301" s="17" t="b">
        <v>0</v>
      </c>
      <c r="X301" s="17" t="b">
        <v>0</v>
      </c>
      <c r="Y301" s="17" t="b">
        <v>0</v>
      </c>
      <c r="Z301" t="s">
        <v>22</v>
      </c>
      <c r="AA301" t="s">
        <v>22</v>
      </c>
      <c r="AB301" t="s">
        <v>22</v>
      </c>
      <c r="AC301" t="s">
        <v>22</v>
      </c>
      <c r="AD301" t="s">
        <v>22</v>
      </c>
      <c r="AE301" t="s">
        <v>22</v>
      </c>
      <c r="AF301" t="s">
        <v>22</v>
      </c>
      <c r="AG301" t="s">
        <v>22</v>
      </c>
      <c r="AH301" t="s">
        <v>22</v>
      </c>
      <c r="AI301" t="s">
        <v>22</v>
      </c>
      <c r="AJ301" s="17" t="b">
        <v>0</v>
      </c>
      <c r="AK301" t="s">
        <v>22</v>
      </c>
      <c r="AL301" t="s">
        <v>22</v>
      </c>
      <c r="AM301" s="17" t="b">
        <v>0</v>
      </c>
      <c r="AN301" s="6"/>
      <c r="AO301" s="6"/>
      <c r="AP301" s="17" t="b">
        <v>0</v>
      </c>
      <c r="AQ301" s="6" t="b">
        <v>0</v>
      </c>
    </row>
    <row r="302" spans="1:43" x14ac:dyDescent="0.25">
      <c r="A302" t="str">
        <f>_xlfn.CONCAT(Table8[[#This Row],[Order]],"-",Table8[[#This Row],[Line]])</f>
        <v>74740-5</v>
      </c>
      <c r="B302" s="7">
        <v>74740</v>
      </c>
      <c r="C302" s="7">
        <v>5</v>
      </c>
      <c r="D302" s="7">
        <v>1</v>
      </c>
      <c r="E302" s="6" t="s">
        <v>18</v>
      </c>
      <c r="F302" s="6" t="s">
        <v>278</v>
      </c>
      <c r="G302" s="6" t="s">
        <v>4239</v>
      </c>
      <c r="H302" s="6" t="s">
        <v>22</v>
      </c>
      <c r="I302" s="6" t="s">
        <v>27</v>
      </c>
      <c r="J302" s="6"/>
      <c r="K302" s="6"/>
      <c r="L302" s="8">
        <v>43532</v>
      </c>
      <c r="M302" s="8">
        <v>43537</v>
      </c>
      <c r="N302" s="7">
        <v>10</v>
      </c>
      <c r="O302" s="7">
        <v>10</v>
      </c>
      <c r="P302" s="6" t="s">
        <v>626</v>
      </c>
      <c r="Q302" s="6" t="s">
        <v>22</v>
      </c>
      <c r="R302" s="6" t="s">
        <v>18</v>
      </c>
      <c r="S302" s="6" t="s">
        <v>22</v>
      </c>
      <c r="T302" s="6" t="s">
        <v>4240</v>
      </c>
      <c r="U302" s="7">
        <v>4</v>
      </c>
      <c r="V302" s="17" t="b">
        <v>0</v>
      </c>
      <c r="W302" s="17" t="b">
        <v>0</v>
      </c>
      <c r="X302" s="17" t="b">
        <v>0</v>
      </c>
      <c r="Y302" s="17" t="b">
        <v>0</v>
      </c>
      <c r="Z302" t="s">
        <v>22</v>
      </c>
      <c r="AA302" t="s">
        <v>22</v>
      </c>
      <c r="AB302" t="s">
        <v>22</v>
      </c>
      <c r="AC302" t="s">
        <v>22</v>
      </c>
      <c r="AD302" t="s">
        <v>22</v>
      </c>
      <c r="AE302" t="s">
        <v>22</v>
      </c>
      <c r="AF302" t="s">
        <v>22</v>
      </c>
      <c r="AG302" t="s">
        <v>22</v>
      </c>
      <c r="AH302" t="s">
        <v>22</v>
      </c>
      <c r="AI302" t="s">
        <v>22</v>
      </c>
      <c r="AJ302" s="17" t="b">
        <v>0</v>
      </c>
      <c r="AK302" t="s">
        <v>22</v>
      </c>
      <c r="AL302" t="s">
        <v>22</v>
      </c>
      <c r="AM302" s="17" t="b">
        <v>0</v>
      </c>
      <c r="AN302" s="6"/>
      <c r="AO302" s="6"/>
      <c r="AP302" s="17" t="b">
        <v>0</v>
      </c>
      <c r="AQ302" s="6" t="b">
        <v>0</v>
      </c>
    </row>
    <row r="303" spans="1:43" x14ac:dyDescent="0.25">
      <c r="A303" t="str">
        <f>_xlfn.CONCAT(Table8[[#This Row],[Order]],"-",Table8[[#This Row],[Line]])</f>
        <v>74740-6</v>
      </c>
      <c r="B303" s="7">
        <v>74740</v>
      </c>
      <c r="C303" s="7">
        <v>6</v>
      </c>
      <c r="D303" s="7">
        <v>1</v>
      </c>
      <c r="E303" s="6" t="s">
        <v>18</v>
      </c>
      <c r="F303" s="6" t="s">
        <v>278</v>
      </c>
      <c r="G303" s="6" t="s">
        <v>4241</v>
      </c>
      <c r="H303" s="6" t="s">
        <v>22</v>
      </c>
      <c r="I303" s="6" t="s">
        <v>27</v>
      </c>
      <c r="J303" s="6"/>
      <c r="K303" s="6"/>
      <c r="L303" s="8">
        <v>43532</v>
      </c>
      <c r="M303" s="8">
        <v>43537</v>
      </c>
      <c r="N303" s="7">
        <v>2</v>
      </c>
      <c r="O303" s="7">
        <v>2</v>
      </c>
      <c r="P303" s="6" t="s">
        <v>626</v>
      </c>
      <c r="Q303" s="6" t="s">
        <v>22</v>
      </c>
      <c r="R303" s="6" t="s">
        <v>18</v>
      </c>
      <c r="S303" s="6" t="s">
        <v>22</v>
      </c>
      <c r="T303" s="6" t="s">
        <v>4242</v>
      </c>
      <c r="U303" s="7">
        <v>4</v>
      </c>
      <c r="V303" s="17" t="b">
        <v>0</v>
      </c>
      <c r="W303" s="17" t="b">
        <v>0</v>
      </c>
      <c r="X303" s="17" t="b">
        <v>0</v>
      </c>
      <c r="Y303" s="17" t="b">
        <v>0</v>
      </c>
      <c r="Z303" t="s">
        <v>22</v>
      </c>
      <c r="AA303" t="s">
        <v>22</v>
      </c>
      <c r="AB303" t="s">
        <v>22</v>
      </c>
      <c r="AC303" t="s">
        <v>22</v>
      </c>
      <c r="AD303" t="s">
        <v>22</v>
      </c>
      <c r="AE303" t="s">
        <v>22</v>
      </c>
      <c r="AF303" t="s">
        <v>22</v>
      </c>
      <c r="AG303" t="s">
        <v>22</v>
      </c>
      <c r="AH303" t="s">
        <v>22</v>
      </c>
      <c r="AI303" t="s">
        <v>22</v>
      </c>
      <c r="AJ303" s="17" t="b">
        <v>0</v>
      </c>
      <c r="AK303" t="s">
        <v>22</v>
      </c>
      <c r="AL303" t="s">
        <v>22</v>
      </c>
      <c r="AM303" s="17" t="b">
        <v>0</v>
      </c>
      <c r="AN303" s="6"/>
      <c r="AO303" s="6"/>
      <c r="AP303" s="17" t="b">
        <v>0</v>
      </c>
      <c r="AQ303" s="6" t="b">
        <v>0</v>
      </c>
    </row>
    <row r="304" spans="1:43" x14ac:dyDescent="0.25">
      <c r="A304" t="str">
        <f>_xlfn.CONCAT(Table8[[#This Row],[Order]],"-",Table8[[#This Row],[Line]])</f>
        <v>74740-7</v>
      </c>
      <c r="B304" s="7">
        <v>74740</v>
      </c>
      <c r="C304" s="7">
        <v>7</v>
      </c>
      <c r="D304" s="7">
        <v>1</v>
      </c>
      <c r="E304" s="6" t="s">
        <v>18</v>
      </c>
      <c r="F304" s="6" t="s">
        <v>209</v>
      </c>
      <c r="G304" s="6" t="s">
        <v>4243</v>
      </c>
      <c r="H304" s="6" t="s">
        <v>22</v>
      </c>
      <c r="I304" s="6" t="s">
        <v>27</v>
      </c>
      <c r="J304" s="6"/>
      <c r="K304" s="6"/>
      <c r="L304" s="8">
        <v>43532</v>
      </c>
      <c r="M304" s="8">
        <v>43537</v>
      </c>
      <c r="N304" s="7">
        <v>1</v>
      </c>
      <c r="O304" s="7">
        <v>8</v>
      </c>
      <c r="P304" s="6" t="s">
        <v>626</v>
      </c>
      <c r="Q304" s="6" t="s">
        <v>22</v>
      </c>
      <c r="R304" s="6" t="s">
        <v>18</v>
      </c>
      <c r="S304" s="6" t="s">
        <v>22</v>
      </c>
      <c r="T304" s="6" t="s">
        <v>4244</v>
      </c>
      <c r="U304" s="7">
        <v>4</v>
      </c>
      <c r="V304" s="17" t="b">
        <v>0</v>
      </c>
      <c r="W304" s="17" t="b">
        <v>0</v>
      </c>
      <c r="X304" s="17" t="b">
        <v>0</v>
      </c>
      <c r="Y304" s="17" t="b">
        <v>0</v>
      </c>
      <c r="Z304" t="s">
        <v>22</v>
      </c>
      <c r="AA304" t="s">
        <v>22</v>
      </c>
      <c r="AB304" t="s">
        <v>22</v>
      </c>
      <c r="AC304" t="s">
        <v>22</v>
      </c>
      <c r="AD304" t="s">
        <v>22</v>
      </c>
      <c r="AE304" t="s">
        <v>22</v>
      </c>
      <c r="AF304" t="s">
        <v>22</v>
      </c>
      <c r="AG304" t="s">
        <v>22</v>
      </c>
      <c r="AH304" t="s">
        <v>22</v>
      </c>
      <c r="AI304" t="s">
        <v>22</v>
      </c>
      <c r="AJ304" s="17" t="b">
        <v>0</v>
      </c>
      <c r="AK304" t="s">
        <v>22</v>
      </c>
      <c r="AL304" t="s">
        <v>22</v>
      </c>
      <c r="AM304" s="17" t="b">
        <v>0</v>
      </c>
      <c r="AN304" s="6"/>
      <c r="AO304" s="6"/>
      <c r="AP304" s="17" t="b">
        <v>0</v>
      </c>
      <c r="AQ304" s="6" t="b">
        <v>0</v>
      </c>
    </row>
    <row r="305" spans="1:43" x14ac:dyDescent="0.25">
      <c r="A305" t="str">
        <f>_xlfn.CONCAT(Table8[[#This Row],[Order]],"-",Table8[[#This Row],[Line]])</f>
        <v>74740-8</v>
      </c>
      <c r="B305" s="7">
        <v>74740</v>
      </c>
      <c r="C305" s="7">
        <v>8</v>
      </c>
      <c r="D305" s="7">
        <v>1</v>
      </c>
      <c r="E305" s="6" t="s">
        <v>18</v>
      </c>
      <c r="F305" s="6" t="s">
        <v>209</v>
      </c>
      <c r="G305" s="6" t="s">
        <v>4245</v>
      </c>
      <c r="H305" s="6" t="s">
        <v>22</v>
      </c>
      <c r="I305" s="6" t="s">
        <v>27</v>
      </c>
      <c r="J305" s="6"/>
      <c r="K305" s="6"/>
      <c r="L305" s="8">
        <v>43532</v>
      </c>
      <c r="M305" s="8">
        <v>43537</v>
      </c>
      <c r="N305" s="7">
        <v>1</v>
      </c>
      <c r="O305" s="7">
        <v>12</v>
      </c>
      <c r="P305" s="6" t="s">
        <v>626</v>
      </c>
      <c r="Q305" s="6" t="s">
        <v>22</v>
      </c>
      <c r="R305" s="6" t="s">
        <v>18</v>
      </c>
      <c r="S305" s="6" t="s">
        <v>22</v>
      </c>
      <c r="T305" s="6" t="s">
        <v>4246</v>
      </c>
      <c r="U305" s="7">
        <v>4</v>
      </c>
      <c r="V305" s="17" t="b">
        <v>0</v>
      </c>
      <c r="W305" s="17" t="b">
        <v>0</v>
      </c>
      <c r="X305" s="17" t="b">
        <v>0</v>
      </c>
      <c r="Y305" s="17" t="b">
        <v>0</v>
      </c>
      <c r="Z305" t="s">
        <v>22</v>
      </c>
      <c r="AA305" t="s">
        <v>22</v>
      </c>
      <c r="AB305" t="s">
        <v>22</v>
      </c>
      <c r="AC305" t="s">
        <v>22</v>
      </c>
      <c r="AD305" t="s">
        <v>22</v>
      </c>
      <c r="AE305" t="s">
        <v>22</v>
      </c>
      <c r="AF305" t="s">
        <v>22</v>
      </c>
      <c r="AG305" t="s">
        <v>22</v>
      </c>
      <c r="AH305" t="s">
        <v>22</v>
      </c>
      <c r="AI305" t="s">
        <v>22</v>
      </c>
      <c r="AJ305" s="17" t="b">
        <v>0</v>
      </c>
      <c r="AK305" t="s">
        <v>22</v>
      </c>
      <c r="AL305" t="s">
        <v>22</v>
      </c>
      <c r="AM305" s="17" t="b">
        <v>0</v>
      </c>
      <c r="AN305" s="6"/>
      <c r="AO305" s="6"/>
      <c r="AP305" s="17" t="b">
        <v>0</v>
      </c>
      <c r="AQ305" s="6" t="b">
        <v>0</v>
      </c>
    </row>
    <row r="306" spans="1:43" x14ac:dyDescent="0.25">
      <c r="A306" t="str">
        <f>_xlfn.CONCAT(Table8[[#This Row],[Order]],"-",Table8[[#This Row],[Line]])</f>
        <v>74740-9</v>
      </c>
      <c r="B306" s="7">
        <v>74740</v>
      </c>
      <c r="C306" s="7">
        <v>9</v>
      </c>
      <c r="D306" s="7">
        <v>1</v>
      </c>
      <c r="E306" s="6" t="s">
        <v>18</v>
      </c>
      <c r="F306" s="6" t="s">
        <v>276</v>
      </c>
      <c r="G306" s="6" t="s">
        <v>4231</v>
      </c>
      <c r="H306" s="6" t="s">
        <v>22</v>
      </c>
      <c r="I306" s="6" t="s">
        <v>27</v>
      </c>
      <c r="J306" s="6"/>
      <c r="K306" s="6"/>
      <c r="L306" s="8">
        <v>43532</v>
      </c>
      <c r="M306" s="8">
        <v>43537</v>
      </c>
      <c r="N306" s="7">
        <v>2</v>
      </c>
      <c r="O306" s="7">
        <v>2</v>
      </c>
      <c r="P306" s="6" t="s">
        <v>626</v>
      </c>
      <c r="Q306" s="6" t="s">
        <v>22</v>
      </c>
      <c r="R306" s="6" t="s">
        <v>18</v>
      </c>
      <c r="S306" s="6" t="s">
        <v>22</v>
      </c>
      <c r="T306" s="6" t="s">
        <v>4247</v>
      </c>
      <c r="U306" s="7">
        <v>4</v>
      </c>
      <c r="V306" s="17" t="b">
        <v>0</v>
      </c>
      <c r="W306" s="17" t="b">
        <v>0</v>
      </c>
      <c r="X306" s="17" t="b">
        <v>0</v>
      </c>
      <c r="Y306" s="17" t="b">
        <v>0</v>
      </c>
      <c r="Z306" t="s">
        <v>22</v>
      </c>
      <c r="AA306" t="s">
        <v>22</v>
      </c>
      <c r="AB306" t="s">
        <v>22</v>
      </c>
      <c r="AC306" t="s">
        <v>22</v>
      </c>
      <c r="AD306" t="s">
        <v>22</v>
      </c>
      <c r="AE306" t="s">
        <v>22</v>
      </c>
      <c r="AF306" t="s">
        <v>22</v>
      </c>
      <c r="AG306" t="s">
        <v>22</v>
      </c>
      <c r="AH306" t="s">
        <v>22</v>
      </c>
      <c r="AI306" t="s">
        <v>22</v>
      </c>
      <c r="AJ306" s="17" t="b">
        <v>0</v>
      </c>
      <c r="AK306" t="s">
        <v>22</v>
      </c>
      <c r="AL306" t="s">
        <v>22</v>
      </c>
      <c r="AM306" s="17" t="b">
        <v>0</v>
      </c>
      <c r="AN306" s="6"/>
      <c r="AO306" s="6"/>
      <c r="AP306" s="17" t="b">
        <v>0</v>
      </c>
      <c r="AQ306" s="6" t="b">
        <v>0</v>
      </c>
    </row>
    <row r="307" spans="1:43" x14ac:dyDescent="0.25">
      <c r="A307" t="str">
        <f>_xlfn.CONCAT(Table8[[#This Row],[Order]],"-",Table8[[#This Row],[Line]])</f>
        <v>74964-1</v>
      </c>
      <c r="B307" s="7">
        <v>74964</v>
      </c>
      <c r="C307" s="7">
        <v>1</v>
      </c>
      <c r="D307" s="7">
        <v>1</v>
      </c>
      <c r="E307" s="6" t="s">
        <v>18</v>
      </c>
      <c r="F307" s="6" t="s">
        <v>2955</v>
      </c>
      <c r="G307" s="6" t="s">
        <v>2424</v>
      </c>
      <c r="H307" s="6" t="s">
        <v>22</v>
      </c>
      <c r="I307" s="6" t="s">
        <v>27</v>
      </c>
      <c r="J307" s="6"/>
      <c r="K307" s="6"/>
      <c r="L307" s="8">
        <v>43503</v>
      </c>
      <c r="M307" s="8">
        <v>43508</v>
      </c>
      <c r="N307" s="7">
        <v>2</v>
      </c>
      <c r="O307" s="7">
        <v>6</v>
      </c>
      <c r="P307" s="6" t="s">
        <v>608</v>
      </c>
      <c r="Q307" s="6" t="s">
        <v>22</v>
      </c>
      <c r="R307" s="6" t="s">
        <v>19</v>
      </c>
      <c r="S307" s="6" t="s">
        <v>22</v>
      </c>
      <c r="T307" s="6" t="s">
        <v>2425</v>
      </c>
      <c r="U307" s="7">
        <v>1</v>
      </c>
      <c r="V307" s="17" t="b">
        <v>0</v>
      </c>
      <c r="W307" s="17" t="b">
        <v>0</v>
      </c>
      <c r="X307" s="17" t="b">
        <v>0</v>
      </c>
      <c r="Y307" s="17" t="b">
        <v>0</v>
      </c>
      <c r="Z307" t="s">
        <v>22</v>
      </c>
      <c r="AA307" t="s">
        <v>22</v>
      </c>
      <c r="AB307" t="s">
        <v>22</v>
      </c>
      <c r="AC307" t="s">
        <v>22</v>
      </c>
      <c r="AD307" t="s">
        <v>22</v>
      </c>
      <c r="AE307" t="s">
        <v>22</v>
      </c>
      <c r="AF307" t="s">
        <v>22</v>
      </c>
      <c r="AG307" t="s">
        <v>22</v>
      </c>
      <c r="AH307" t="s">
        <v>22</v>
      </c>
      <c r="AI307" t="s">
        <v>22</v>
      </c>
      <c r="AJ307" s="17" t="b">
        <v>0</v>
      </c>
      <c r="AK307" t="s">
        <v>22</v>
      </c>
      <c r="AL307" t="s">
        <v>22</v>
      </c>
      <c r="AM307" s="17" t="b">
        <v>0</v>
      </c>
      <c r="AN307" s="6"/>
      <c r="AO307" s="6"/>
      <c r="AP307" s="17" t="b">
        <v>0</v>
      </c>
      <c r="AQ307" s="6" t="b">
        <v>0</v>
      </c>
    </row>
    <row r="308" spans="1:43" x14ac:dyDescent="0.25">
      <c r="A308" t="str">
        <f>_xlfn.CONCAT(Table8[[#This Row],[Order]],"-",Table8[[#This Row],[Line]])</f>
        <v>74964-2</v>
      </c>
      <c r="B308" s="7">
        <v>74964</v>
      </c>
      <c r="C308" s="7">
        <v>2</v>
      </c>
      <c r="D308" s="7">
        <v>1</v>
      </c>
      <c r="E308" s="6" t="s">
        <v>18</v>
      </c>
      <c r="F308" s="6" t="s">
        <v>2963</v>
      </c>
      <c r="G308" s="6" t="s">
        <v>2426</v>
      </c>
      <c r="H308" s="6" t="s">
        <v>22</v>
      </c>
      <c r="I308" s="6" t="s">
        <v>27</v>
      </c>
      <c r="J308" s="6"/>
      <c r="K308" s="6"/>
      <c r="L308" s="8">
        <v>43503</v>
      </c>
      <c r="M308" s="8">
        <v>43508</v>
      </c>
      <c r="N308" s="7">
        <v>13</v>
      </c>
      <c r="O308" s="7">
        <v>26</v>
      </c>
      <c r="P308" s="6" t="s">
        <v>608</v>
      </c>
      <c r="Q308" s="6" t="s">
        <v>22</v>
      </c>
      <c r="R308" s="6" t="s">
        <v>19</v>
      </c>
      <c r="S308" s="6" t="s">
        <v>22</v>
      </c>
      <c r="T308" s="6" t="s">
        <v>2427</v>
      </c>
      <c r="U308" s="7">
        <v>1</v>
      </c>
      <c r="V308" s="17" t="b">
        <v>0</v>
      </c>
      <c r="W308" s="17" t="b">
        <v>0</v>
      </c>
      <c r="X308" s="17" t="b">
        <v>0</v>
      </c>
      <c r="Y308" s="17" t="b">
        <v>0</v>
      </c>
      <c r="Z308" t="s">
        <v>22</v>
      </c>
      <c r="AA308" t="s">
        <v>22</v>
      </c>
      <c r="AB308" t="s">
        <v>22</v>
      </c>
      <c r="AC308" t="s">
        <v>22</v>
      </c>
      <c r="AD308" t="s">
        <v>22</v>
      </c>
      <c r="AE308" t="s">
        <v>22</v>
      </c>
      <c r="AF308" t="s">
        <v>22</v>
      </c>
      <c r="AG308" t="s">
        <v>22</v>
      </c>
      <c r="AH308" t="s">
        <v>22</v>
      </c>
      <c r="AI308" t="s">
        <v>22</v>
      </c>
      <c r="AJ308" s="17" t="b">
        <v>0</v>
      </c>
      <c r="AK308" t="s">
        <v>22</v>
      </c>
      <c r="AL308" t="s">
        <v>22</v>
      </c>
      <c r="AM308" s="17" t="b">
        <v>0</v>
      </c>
      <c r="AN308" s="6"/>
      <c r="AO308" s="6"/>
      <c r="AP308" s="17" t="b">
        <v>0</v>
      </c>
      <c r="AQ308" s="6" t="b">
        <v>0</v>
      </c>
    </row>
    <row r="309" spans="1:43" x14ac:dyDescent="0.25">
      <c r="A309" t="str">
        <f>_xlfn.CONCAT(Table8[[#This Row],[Order]],"-",Table8[[#This Row],[Line]])</f>
        <v>74964-3</v>
      </c>
      <c r="B309" s="7">
        <v>74964</v>
      </c>
      <c r="C309" s="7">
        <v>3</v>
      </c>
      <c r="D309" s="7">
        <v>1</v>
      </c>
      <c r="E309" s="6" t="s">
        <v>18</v>
      </c>
      <c r="F309" s="6" t="s">
        <v>2966</v>
      </c>
      <c r="G309" s="6" t="s">
        <v>2428</v>
      </c>
      <c r="H309" s="6" t="s">
        <v>22</v>
      </c>
      <c r="I309" s="6" t="s">
        <v>27</v>
      </c>
      <c r="J309" s="6"/>
      <c r="K309" s="6"/>
      <c r="L309" s="8">
        <v>43503</v>
      </c>
      <c r="M309" s="8">
        <v>43508</v>
      </c>
      <c r="N309" s="7">
        <v>4</v>
      </c>
      <c r="O309" s="7">
        <v>12</v>
      </c>
      <c r="P309" s="6" t="s">
        <v>608</v>
      </c>
      <c r="Q309" s="6" t="s">
        <v>22</v>
      </c>
      <c r="R309" s="6" t="s">
        <v>19</v>
      </c>
      <c r="S309" s="6" t="s">
        <v>22</v>
      </c>
      <c r="T309" s="6" t="s">
        <v>2429</v>
      </c>
      <c r="U309" s="7">
        <v>1</v>
      </c>
      <c r="V309" s="17" t="b">
        <v>0</v>
      </c>
      <c r="W309" s="17" t="b">
        <v>0</v>
      </c>
      <c r="X309" s="17" t="b">
        <v>0</v>
      </c>
      <c r="Y309" s="17" t="b">
        <v>0</v>
      </c>
      <c r="Z309" t="s">
        <v>22</v>
      </c>
      <c r="AA309" t="s">
        <v>22</v>
      </c>
      <c r="AB309" t="s">
        <v>22</v>
      </c>
      <c r="AC309" t="s">
        <v>22</v>
      </c>
      <c r="AD309" t="s">
        <v>22</v>
      </c>
      <c r="AE309" t="s">
        <v>22</v>
      </c>
      <c r="AF309" t="s">
        <v>22</v>
      </c>
      <c r="AG309" t="s">
        <v>22</v>
      </c>
      <c r="AH309" t="s">
        <v>22</v>
      </c>
      <c r="AI309" t="s">
        <v>22</v>
      </c>
      <c r="AJ309" s="17" t="b">
        <v>0</v>
      </c>
      <c r="AK309" t="s">
        <v>22</v>
      </c>
      <c r="AL309" t="s">
        <v>22</v>
      </c>
      <c r="AM309" s="17" t="b">
        <v>0</v>
      </c>
      <c r="AN309" s="6"/>
      <c r="AO309" s="6"/>
      <c r="AP309" s="17" t="b">
        <v>0</v>
      </c>
      <c r="AQ309" s="6" t="b">
        <v>0</v>
      </c>
    </row>
    <row r="310" spans="1:43" x14ac:dyDescent="0.25">
      <c r="A310" t="str">
        <f>_xlfn.CONCAT(Table8[[#This Row],[Order]],"-",Table8[[#This Row],[Line]])</f>
        <v>74964-4</v>
      </c>
      <c r="B310" s="7">
        <v>74964</v>
      </c>
      <c r="C310" s="7">
        <v>4</v>
      </c>
      <c r="D310" s="7">
        <v>1</v>
      </c>
      <c r="E310" s="6" t="s">
        <v>18</v>
      </c>
      <c r="F310" s="6" t="s">
        <v>2967</v>
      </c>
      <c r="G310" s="6" t="s">
        <v>2430</v>
      </c>
      <c r="H310" s="6" t="s">
        <v>22</v>
      </c>
      <c r="I310" s="6" t="s">
        <v>27</v>
      </c>
      <c r="J310" s="6"/>
      <c r="K310" s="6"/>
      <c r="L310" s="8">
        <v>43503</v>
      </c>
      <c r="M310" s="8">
        <v>43508</v>
      </c>
      <c r="N310" s="7">
        <v>2</v>
      </c>
      <c r="O310" s="7">
        <v>8</v>
      </c>
      <c r="P310" s="6" t="s">
        <v>608</v>
      </c>
      <c r="Q310" s="6" t="s">
        <v>22</v>
      </c>
      <c r="R310" s="6" t="s">
        <v>19</v>
      </c>
      <c r="S310" s="6" t="s">
        <v>22</v>
      </c>
      <c r="T310" s="6" t="s">
        <v>2431</v>
      </c>
      <c r="U310" s="7">
        <v>1</v>
      </c>
      <c r="V310" s="17" t="b">
        <v>0</v>
      </c>
      <c r="W310" s="17" t="b">
        <v>0</v>
      </c>
      <c r="X310" s="17" t="b">
        <v>0</v>
      </c>
      <c r="Y310" s="17" t="b">
        <v>0</v>
      </c>
      <c r="Z310" t="s">
        <v>22</v>
      </c>
      <c r="AA310" t="s">
        <v>22</v>
      </c>
      <c r="AB310" t="s">
        <v>22</v>
      </c>
      <c r="AC310" t="s">
        <v>22</v>
      </c>
      <c r="AD310" t="s">
        <v>22</v>
      </c>
      <c r="AE310" t="s">
        <v>22</v>
      </c>
      <c r="AF310" t="s">
        <v>22</v>
      </c>
      <c r="AG310" t="s">
        <v>22</v>
      </c>
      <c r="AH310" t="s">
        <v>22</v>
      </c>
      <c r="AI310" t="s">
        <v>22</v>
      </c>
      <c r="AJ310" s="17" t="b">
        <v>0</v>
      </c>
      <c r="AK310" t="s">
        <v>22</v>
      </c>
      <c r="AL310" t="s">
        <v>22</v>
      </c>
      <c r="AM310" s="17" t="b">
        <v>0</v>
      </c>
      <c r="AN310" s="6"/>
      <c r="AO310" s="6"/>
      <c r="AP310" s="17" t="b">
        <v>0</v>
      </c>
      <c r="AQ310" s="6" t="b">
        <v>0</v>
      </c>
    </row>
    <row r="311" spans="1:43" x14ac:dyDescent="0.25">
      <c r="A311" t="str">
        <f>_xlfn.CONCAT(Table8[[#This Row],[Order]],"-",Table8[[#This Row],[Line]])</f>
        <v>74964-5</v>
      </c>
      <c r="B311" s="7">
        <v>74964</v>
      </c>
      <c r="C311" s="7">
        <v>5</v>
      </c>
      <c r="D311" s="7">
        <v>1</v>
      </c>
      <c r="E311" s="6" t="s">
        <v>18</v>
      </c>
      <c r="F311" s="6" t="s">
        <v>2968</v>
      </c>
      <c r="G311" s="6" t="s">
        <v>2432</v>
      </c>
      <c r="H311" s="6" t="s">
        <v>22</v>
      </c>
      <c r="I311" s="6" t="s">
        <v>27</v>
      </c>
      <c r="J311" s="6"/>
      <c r="K311" s="6"/>
      <c r="L311" s="8">
        <v>43503</v>
      </c>
      <c r="M311" s="8">
        <v>43508</v>
      </c>
      <c r="N311" s="7">
        <v>2</v>
      </c>
      <c r="O311" s="7">
        <v>8</v>
      </c>
      <c r="P311" s="6" t="s">
        <v>608</v>
      </c>
      <c r="Q311" s="6" t="s">
        <v>22</v>
      </c>
      <c r="R311" s="6" t="s">
        <v>19</v>
      </c>
      <c r="S311" s="6" t="s">
        <v>22</v>
      </c>
      <c r="T311" s="6" t="s">
        <v>2433</v>
      </c>
      <c r="U311" s="7">
        <v>1</v>
      </c>
      <c r="V311" s="17" t="b">
        <v>0</v>
      </c>
      <c r="W311" s="17" t="b">
        <v>0</v>
      </c>
      <c r="X311" s="17" t="b">
        <v>0</v>
      </c>
      <c r="Y311" s="17" t="b">
        <v>0</v>
      </c>
      <c r="Z311" t="s">
        <v>22</v>
      </c>
      <c r="AA311" t="s">
        <v>22</v>
      </c>
      <c r="AB311" t="s">
        <v>22</v>
      </c>
      <c r="AC311" t="s">
        <v>22</v>
      </c>
      <c r="AD311" t="s">
        <v>22</v>
      </c>
      <c r="AE311" t="s">
        <v>22</v>
      </c>
      <c r="AF311" t="s">
        <v>22</v>
      </c>
      <c r="AG311" t="s">
        <v>22</v>
      </c>
      <c r="AH311" t="s">
        <v>22</v>
      </c>
      <c r="AI311" t="s">
        <v>22</v>
      </c>
      <c r="AJ311" s="17" t="b">
        <v>0</v>
      </c>
      <c r="AK311" t="s">
        <v>22</v>
      </c>
      <c r="AL311" t="s">
        <v>22</v>
      </c>
      <c r="AM311" s="17" t="b">
        <v>0</v>
      </c>
      <c r="AN311" s="6"/>
      <c r="AO311" s="6"/>
      <c r="AP311" s="17" t="b">
        <v>0</v>
      </c>
      <c r="AQ311" s="6" t="b">
        <v>0</v>
      </c>
    </row>
    <row r="312" spans="1:43" x14ac:dyDescent="0.25">
      <c r="A312" t="str">
        <f>_xlfn.CONCAT(Table8[[#This Row],[Order]],"-",Table8[[#This Row],[Line]])</f>
        <v>74964-6</v>
      </c>
      <c r="B312" s="7">
        <v>74964</v>
      </c>
      <c r="C312" s="7">
        <v>6</v>
      </c>
      <c r="D312" s="7">
        <v>1</v>
      </c>
      <c r="E312" s="6" t="s">
        <v>18</v>
      </c>
      <c r="F312" s="6" t="s">
        <v>2969</v>
      </c>
      <c r="G312" s="6" t="s">
        <v>2434</v>
      </c>
      <c r="H312" s="6" t="s">
        <v>22</v>
      </c>
      <c r="I312" s="6" t="s">
        <v>27</v>
      </c>
      <c r="J312" s="6"/>
      <c r="K312" s="6"/>
      <c r="L312" s="8">
        <v>43503</v>
      </c>
      <c r="M312" s="8">
        <v>43508</v>
      </c>
      <c r="N312" s="7">
        <v>1</v>
      </c>
      <c r="O312" s="7">
        <v>3</v>
      </c>
      <c r="P312" s="6" t="s">
        <v>608</v>
      </c>
      <c r="Q312" s="6" t="s">
        <v>22</v>
      </c>
      <c r="R312" s="6" t="s">
        <v>19</v>
      </c>
      <c r="S312" s="6" t="s">
        <v>22</v>
      </c>
      <c r="T312" s="6" t="s">
        <v>2435</v>
      </c>
      <c r="U312" s="7">
        <v>1</v>
      </c>
      <c r="V312" s="17" t="b">
        <v>0</v>
      </c>
      <c r="W312" s="17" t="b">
        <v>0</v>
      </c>
      <c r="X312" s="17" t="b">
        <v>0</v>
      </c>
      <c r="Y312" s="17" t="b">
        <v>0</v>
      </c>
      <c r="Z312" t="s">
        <v>22</v>
      </c>
      <c r="AA312" t="s">
        <v>22</v>
      </c>
      <c r="AB312" t="s">
        <v>22</v>
      </c>
      <c r="AC312" t="s">
        <v>22</v>
      </c>
      <c r="AD312" t="s">
        <v>22</v>
      </c>
      <c r="AE312" t="s">
        <v>22</v>
      </c>
      <c r="AF312" t="s">
        <v>22</v>
      </c>
      <c r="AG312" t="s">
        <v>22</v>
      </c>
      <c r="AH312" t="s">
        <v>22</v>
      </c>
      <c r="AI312" t="s">
        <v>22</v>
      </c>
      <c r="AJ312" s="17" t="b">
        <v>0</v>
      </c>
      <c r="AK312" t="s">
        <v>22</v>
      </c>
      <c r="AL312" t="s">
        <v>22</v>
      </c>
      <c r="AM312" s="17" t="b">
        <v>0</v>
      </c>
      <c r="AN312" s="6"/>
      <c r="AO312" s="6"/>
      <c r="AP312" s="17" t="b">
        <v>0</v>
      </c>
      <c r="AQ312" s="6" t="b">
        <v>0</v>
      </c>
    </row>
    <row r="313" spans="1:43" x14ac:dyDescent="0.25">
      <c r="A313" t="str">
        <f>_xlfn.CONCAT(Table8[[#This Row],[Order]],"-",Table8[[#This Row],[Line]])</f>
        <v>74964-7</v>
      </c>
      <c r="B313" s="7">
        <v>74964</v>
      </c>
      <c r="C313" s="7">
        <v>7</v>
      </c>
      <c r="D313" s="7">
        <v>1</v>
      </c>
      <c r="E313" s="6" t="s">
        <v>18</v>
      </c>
      <c r="F313" s="6" t="s">
        <v>2970</v>
      </c>
      <c r="G313" s="6" t="s">
        <v>2436</v>
      </c>
      <c r="H313" s="6" t="s">
        <v>22</v>
      </c>
      <c r="I313" s="6" t="s">
        <v>27</v>
      </c>
      <c r="J313" s="6"/>
      <c r="K313" s="6"/>
      <c r="L313" s="8">
        <v>43503</v>
      </c>
      <c r="M313" s="8">
        <v>43508</v>
      </c>
      <c r="N313" s="7">
        <v>5</v>
      </c>
      <c r="O313" s="7">
        <v>15</v>
      </c>
      <c r="P313" s="6" t="s">
        <v>608</v>
      </c>
      <c r="Q313" s="6" t="s">
        <v>22</v>
      </c>
      <c r="R313" s="6" t="s">
        <v>19</v>
      </c>
      <c r="S313" s="6" t="s">
        <v>22</v>
      </c>
      <c r="T313" s="6" t="s">
        <v>2437</v>
      </c>
      <c r="U313" s="7">
        <v>1</v>
      </c>
      <c r="V313" s="17" t="b">
        <v>0</v>
      </c>
      <c r="W313" s="17" t="b">
        <v>0</v>
      </c>
      <c r="X313" s="17" t="b">
        <v>0</v>
      </c>
      <c r="Y313" s="17" t="b">
        <v>0</v>
      </c>
      <c r="Z313" t="s">
        <v>22</v>
      </c>
      <c r="AA313" t="s">
        <v>22</v>
      </c>
      <c r="AB313" t="s">
        <v>22</v>
      </c>
      <c r="AC313" t="s">
        <v>22</v>
      </c>
      <c r="AD313" t="s">
        <v>22</v>
      </c>
      <c r="AE313" t="s">
        <v>22</v>
      </c>
      <c r="AF313" t="s">
        <v>22</v>
      </c>
      <c r="AG313" t="s">
        <v>22</v>
      </c>
      <c r="AH313" t="s">
        <v>22</v>
      </c>
      <c r="AI313" t="s">
        <v>22</v>
      </c>
      <c r="AJ313" s="17" t="b">
        <v>0</v>
      </c>
      <c r="AK313" t="s">
        <v>22</v>
      </c>
      <c r="AL313" t="s">
        <v>22</v>
      </c>
      <c r="AM313" s="17" t="b">
        <v>0</v>
      </c>
      <c r="AN313" s="6"/>
      <c r="AO313" s="6"/>
      <c r="AP313" s="17" t="b">
        <v>0</v>
      </c>
      <c r="AQ313" s="6" t="b">
        <v>0</v>
      </c>
    </row>
    <row r="314" spans="1:43" x14ac:dyDescent="0.25">
      <c r="A314" t="str">
        <f>_xlfn.CONCAT(Table8[[#This Row],[Order]],"-",Table8[[#This Row],[Line]])</f>
        <v>74964-8</v>
      </c>
      <c r="B314" s="7">
        <v>74964</v>
      </c>
      <c r="C314" s="7">
        <v>8</v>
      </c>
      <c r="D314" s="7">
        <v>1</v>
      </c>
      <c r="E314" s="6" t="s">
        <v>18</v>
      </c>
      <c r="F314" s="6" t="s">
        <v>2971</v>
      </c>
      <c r="G314" s="6" t="s">
        <v>2438</v>
      </c>
      <c r="H314" s="6" t="s">
        <v>22</v>
      </c>
      <c r="I314" s="6" t="s">
        <v>27</v>
      </c>
      <c r="J314" s="6"/>
      <c r="K314" s="6"/>
      <c r="L314" s="8">
        <v>43503</v>
      </c>
      <c r="M314" s="8">
        <v>43508</v>
      </c>
      <c r="N314" s="7">
        <v>7</v>
      </c>
      <c r="O314" s="7">
        <v>21</v>
      </c>
      <c r="P314" s="6" t="s">
        <v>608</v>
      </c>
      <c r="Q314" s="6" t="s">
        <v>22</v>
      </c>
      <c r="R314" s="6" t="s">
        <v>19</v>
      </c>
      <c r="S314" s="6" t="s">
        <v>22</v>
      </c>
      <c r="T314" s="6" t="s">
        <v>2439</v>
      </c>
      <c r="U314" s="7">
        <v>1</v>
      </c>
      <c r="V314" s="17" t="b">
        <v>0</v>
      </c>
      <c r="W314" s="17" t="b">
        <v>0</v>
      </c>
      <c r="X314" s="17" t="b">
        <v>0</v>
      </c>
      <c r="Y314" s="17" t="b">
        <v>0</v>
      </c>
      <c r="Z314" t="s">
        <v>22</v>
      </c>
      <c r="AA314" t="s">
        <v>22</v>
      </c>
      <c r="AB314" t="s">
        <v>22</v>
      </c>
      <c r="AC314" t="s">
        <v>22</v>
      </c>
      <c r="AD314" t="s">
        <v>22</v>
      </c>
      <c r="AE314" t="s">
        <v>22</v>
      </c>
      <c r="AF314" t="s">
        <v>22</v>
      </c>
      <c r="AG314" t="s">
        <v>22</v>
      </c>
      <c r="AH314" t="s">
        <v>22</v>
      </c>
      <c r="AI314" t="s">
        <v>22</v>
      </c>
      <c r="AJ314" s="17" t="b">
        <v>0</v>
      </c>
      <c r="AK314" t="s">
        <v>22</v>
      </c>
      <c r="AL314" t="s">
        <v>22</v>
      </c>
      <c r="AM314" s="17" t="b">
        <v>0</v>
      </c>
      <c r="AN314" s="6"/>
      <c r="AO314" s="6"/>
      <c r="AP314" s="17" t="b">
        <v>0</v>
      </c>
      <c r="AQ314" s="6" t="b">
        <v>0</v>
      </c>
    </row>
    <row r="315" spans="1:43" x14ac:dyDescent="0.25">
      <c r="A315" t="str">
        <f>_xlfn.CONCAT(Table8[[#This Row],[Order]],"-",Table8[[#This Row],[Line]])</f>
        <v>74964-9</v>
      </c>
      <c r="B315" s="7">
        <v>74964</v>
      </c>
      <c r="C315" s="7">
        <v>9</v>
      </c>
      <c r="D315" s="7">
        <v>1</v>
      </c>
      <c r="E315" s="6" t="s">
        <v>18</v>
      </c>
      <c r="F315" s="6" t="s">
        <v>2972</v>
      </c>
      <c r="G315" s="6" t="s">
        <v>2440</v>
      </c>
      <c r="H315" s="6" t="s">
        <v>22</v>
      </c>
      <c r="I315" s="6" t="s">
        <v>27</v>
      </c>
      <c r="J315" s="6"/>
      <c r="K315" s="6"/>
      <c r="L315" s="8">
        <v>43503</v>
      </c>
      <c r="M315" s="8">
        <v>43508</v>
      </c>
      <c r="N315" s="7">
        <v>1</v>
      </c>
      <c r="O315" s="7">
        <v>3</v>
      </c>
      <c r="P315" s="6" t="s">
        <v>608</v>
      </c>
      <c r="Q315" s="6" t="s">
        <v>22</v>
      </c>
      <c r="R315" s="6" t="s">
        <v>19</v>
      </c>
      <c r="S315" s="6" t="s">
        <v>22</v>
      </c>
      <c r="T315" s="6" t="s">
        <v>2441</v>
      </c>
      <c r="U315" s="7">
        <v>1</v>
      </c>
      <c r="V315" s="17" t="b">
        <v>0</v>
      </c>
      <c r="W315" s="17" t="b">
        <v>0</v>
      </c>
      <c r="X315" s="17" t="b">
        <v>0</v>
      </c>
      <c r="Y315" s="17" t="b">
        <v>0</v>
      </c>
      <c r="Z315" t="s">
        <v>22</v>
      </c>
      <c r="AA315" t="s">
        <v>22</v>
      </c>
      <c r="AB315" t="s">
        <v>22</v>
      </c>
      <c r="AC315" t="s">
        <v>22</v>
      </c>
      <c r="AD315" t="s">
        <v>22</v>
      </c>
      <c r="AE315" t="s">
        <v>22</v>
      </c>
      <c r="AF315" t="s">
        <v>22</v>
      </c>
      <c r="AG315" t="s">
        <v>22</v>
      </c>
      <c r="AH315" t="s">
        <v>22</v>
      </c>
      <c r="AI315" t="s">
        <v>22</v>
      </c>
      <c r="AJ315" s="17" t="b">
        <v>0</v>
      </c>
      <c r="AK315" t="s">
        <v>22</v>
      </c>
      <c r="AL315" t="s">
        <v>22</v>
      </c>
      <c r="AM315" s="17" t="b">
        <v>0</v>
      </c>
      <c r="AN315" s="6"/>
      <c r="AO315" s="6"/>
      <c r="AP315" s="17" t="b">
        <v>0</v>
      </c>
      <c r="AQ315" s="6" t="b">
        <v>0</v>
      </c>
    </row>
    <row r="316" spans="1:43" x14ac:dyDescent="0.25">
      <c r="A316" t="str">
        <f>_xlfn.CONCAT(Table8[[#This Row],[Order]],"-",Table8[[#This Row],[Line]])</f>
        <v>74964-10</v>
      </c>
      <c r="B316" s="7">
        <v>74964</v>
      </c>
      <c r="C316" s="7">
        <v>10</v>
      </c>
      <c r="D316" s="7">
        <v>1</v>
      </c>
      <c r="E316" s="6" t="s">
        <v>18</v>
      </c>
      <c r="F316" s="6" t="s">
        <v>2954</v>
      </c>
      <c r="G316" s="6" t="s">
        <v>2442</v>
      </c>
      <c r="H316" s="6" t="s">
        <v>22</v>
      </c>
      <c r="I316" s="6" t="s">
        <v>27</v>
      </c>
      <c r="J316" s="6"/>
      <c r="K316" s="6"/>
      <c r="L316" s="8">
        <v>43503</v>
      </c>
      <c r="M316" s="8">
        <v>43508</v>
      </c>
      <c r="N316" s="7">
        <v>2</v>
      </c>
      <c r="O316" s="7">
        <v>8</v>
      </c>
      <c r="P316" s="6" t="s">
        <v>608</v>
      </c>
      <c r="Q316" s="6" t="s">
        <v>22</v>
      </c>
      <c r="R316" s="6" t="s">
        <v>19</v>
      </c>
      <c r="S316" s="6" t="s">
        <v>22</v>
      </c>
      <c r="T316" s="6" t="s">
        <v>2443</v>
      </c>
      <c r="U316" s="7">
        <v>1</v>
      </c>
      <c r="V316" s="17" t="b">
        <v>0</v>
      </c>
      <c r="W316" s="17" t="b">
        <v>0</v>
      </c>
      <c r="X316" s="17" t="b">
        <v>0</v>
      </c>
      <c r="Y316" s="17" t="b">
        <v>0</v>
      </c>
      <c r="Z316" t="s">
        <v>22</v>
      </c>
      <c r="AA316" t="s">
        <v>22</v>
      </c>
      <c r="AB316" t="s">
        <v>22</v>
      </c>
      <c r="AC316" t="s">
        <v>22</v>
      </c>
      <c r="AD316" t="s">
        <v>22</v>
      </c>
      <c r="AE316" t="s">
        <v>22</v>
      </c>
      <c r="AF316" t="s">
        <v>22</v>
      </c>
      <c r="AG316" t="s">
        <v>22</v>
      </c>
      <c r="AH316" t="s">
        <v>22</v>
      </c>
      <c r="AI316" t="s">
        <v>22</v>
      </c>
      <c r="AJ316" s="17" t="b">
        <v>0</v>
      </c>
      <c r="AK316" t="s">
        <v>22</v>
      </c>
      <c r="AL316" t="s">
        <v>22</v>
      </c>
      <c r="AM316" s="17" t="b">
        <v>0</v>
      </c>
      <c r="AN316" s="6"/>
      <c r="AO316" s="6"/>
      <c r="AP316" s="17" t="b">
        <v>0</v>
      </c>
      <c r="AQ316" s="6" t="b">
        <v>0</v>
      </c>
    </row>
    <row r="317" spans="1:43" x14ac:dyDescent="0.25">
      <c r="A317" t="str">
        <f>_xlfn.CONCAT(Table8[[#This Row],[Order]],"-",Table8[[#This Row],[Line]])</f>
        <v>74964-11</v>
      </c>
      <c r="B317" s="7">
        <v>74964</v>
      </c>
      <c r="C317" s="7">
        <v>11</v>
      </c>
      <c r="D317" s="7">
        <v>1</v>
      </c>
      <c r="E317" s="6" t="s">
        <v>18</v>
      </c>
      <c r="F317" s="6" t="s">
        <v>2956</v>
      </c>
      <c r="G317" s="6" t="s">
        <v>2444</v>
      </c>
      <c r="H317" s="6" t="s">
        <v>22</v>
      </c>
      <c r="I317" s="6" t="s">
        <v>27</v>
      </c>
      <c r="J317" s="6"/>
      <c r="K317" s="6"/>
      <c r="L317" s="8">
        <v>43503</v>
      </c>
      <c r="M317" s="8">
        <v>43508</v>
      </c>
      <c r="N317" s="7">
        <v>2</v>
      </c>
      <c r="O317" s="7">
        <v>6</v>
      </c>
      <c r="P317" s="6" t="s">
        <v>608</v>
      </c>
      <c r="Q317" s="6" t="s">
        <v>22</v>
      </c>
      <c r="R317" s="6" t="s">
        <v>19</v>
      </c>
      <c r="S317" s="6" t="s">
        <v>22</v>
      </c>
      <c r="T317" s="6" t="s">
        <v>2445</v>
      </c>
      <c r="U317" s="7">
        <v>1</v>
      </c>
      <c r="V317" s="17" t="b">
        <v>0</v>
      </c>
      <c r="W317" s="17" t="b">
        <v>0</v>
      </c>
      <c r="X317" s="17" t="b">
        <v>0</v>
      </c>
      <c r="Y317" s="17" t="b">
        <v>0</v>
      </c>
      <c r="Z317" t="s">
        <v>22</v>
      </c>
      <c r="AA317" t="s">
        <v>22</v>
      </c>
      <c r="AB317" t="s">
        <v>22</v>
      </c>
      <c r="AC317" t="s">
        <v>22</v>
      </c>
      <c r="AD317" t="s">
        <v>22</v>
      </c>
      <c r="AE317" t="s">
        <v>22</v>
      </c>
      <c r="AF317" t="s">
        <v>22</v>
      </c>
      <c r="AG317" t="s">
        <v>22</v>
      </c>
      <c r="AH317" t="s">
        <v>22</v>
      </c>
      <c r="AI317" t="s">
        <v>22</v>
      </c>
      <c r="AJ317" s="17" t="b">
        <v>0</v>
      </c>
      <c r="AK317" t="s">
        <v>22</v>
      </c>
      <c r="AL317" t="s">
        <v>22</v>
      </c>
      <c r="AM317" s="17" t="b">
        <v>0</v>
      </c>
      <c r="AN317" s="6"/>
      <c r="AO317" s="6"/>
      <c r="AP317" s="17" t="b">
        <v>0</v>
      </c>
      <c r="AQ317" s="6" t="b">
        <v>0</v>
      </c>
    </row>
    <row r="318" spans="1:43" x14ac:dyDescent="0.25">
      <c r="A318" t="str">
        <f>_xlfn.CONCAT(Table8[[#This Row],[Order]],"-",Table8[[#This Row],[Line]])</f>
        <v>74964-12</v>
      </c>
      <c r="B318" s="7">
        <v>74964</v>
      </c>
      <c r="C318" s="7">
        <v>12</v>
      </c>
      <c r="D318" s="7">
        <v>1</v>
      </c>
      <c r="E318" s="6" t="s">
        <v>18</v>
      </c>
      <c r="F318" s="6" t="s">
        <v>357</v>
      </c>
      <c r="G318" s="6" t="s">
        <v>2446</v>
      </c>
      <c r="H318" s="6" t="s">
        <v>22</v>
      </c>
      <c r="I318" s="6" t="s">
        <v>27</v>
      </c>
      <c r="J318" s="6"/>
      <c r="K318" s="6"/>
      <c r="L318" s="8">
        <v>43503</v>
      </c>
      <c r="M318" s="8">
        <v>43508</v>
      </c>
      <c r="N318" s="7">
        <v>2</v>
      </c>
      <c r="O318" s="7">
        <v>2</v>
      </c>
      <c r="P318" s="6" t="s">
        <v>608</v>
      </c>
      <c r="Q318" s="6" t="s">
        <v>22</v>
      </c>
      <c r="R318" s="6" t="s">
        <v>19</v>
      </c>
      <c r="S318" s="6" t="s">
        <v>22</v>
      </c>
      <c r="T318" s="6" t="s">
        <v>2447</v>
      </c>
      <c r="U318" s="7">
        <v>1</v>
      </c>
      <c r="V318" s="17" t="b">
        <v>0</v>
      </c>
      <c r="W318" s="17" t="b">
        <v>0</v>
      </c>
      <c r="X318" s="17" t="b">
        <v>0</v>
      </c>
      <c r="Y318" s="17" t="b">
        <v>0</v>
      </c>
      <c r="Z318" t="s">
        <v>22</v>
      </c>
      <c r="AA318" t="s">
        <v>22</v>
      </c>
      <c r="AB318" t="s">
        <v>22</v>
      </c>
      <c r="AC318" t="s">
        <v>22</v>
      </c>
      <c r="AD318" t="s">
        <v>22</v>
      </c>
      <c r="AE318" t="s">
        <v>22</v>
      </c>
      <c r="AF318" t="s">
        <v>22</v>
      </c>
      <c r="AG318" t="s">
        <v>22</v>
      </c>
      <c r="AH318" t="s">
        <v>22</v>
      </c>
      <c r="AI318" t="s">
        <v>22</v>
      </c>
      <c r="AJ318" s="17" t="b">
        <v>0</v>
      </c>
      <c r="AK318" t="s">
        <v>22</v>
      </c>
      <c r="AL318" t="s">
        <v>22</v>
      </c>
      <c r="AM318" s="17" t="b">
        <v>0</v>
      </c>
      <c r="AN318" s="6"/>
      <c r="AO318" s="6"/>
      <c r="AP318" s="17" t="b">
        <v>0</v>
      </c>
      <c r="AQ318" s="6" t="b">
        <v>0</v>
      </c>
    </row>
    <row r="319" spans="1:43" x14ac:dyDescent="0.25">
      <c r="A319" t="str">
        <f>_xlfn.CONCAT(Table8[[#This Row],[Order]],"-",Table8[[#This Row],[Line]])</f>
        <v>74964-13</v>
      </c>
      <c r="B319" s="7">
        <v>74964</v>
      </c>
      <c r="C319" s="7">
        <v>13</v>
      </c>
      <c r="D319" s="7">
        <v>1</v>
      </c>
      <c r="E319" s="6" t="s">
        <v>18</v>
      </c>
      <c r="F319" s="6" t="s">
        <v>2957</v>
      </c>
      <c r="G319" s="6" t="s">
        <v>2448</v>
      </c>
      <c r="H319" s="6" t="s">
        <v>22</v>
      </c>
      <c r="I319" s="6" t="s">
        <v>27</v>
      </c>
      <c r="J319" s="6"/>
      <c r="K319" s="6"/>
      <c r="L319" s="8">
        <v>43503</v>
      </c>
      <c r="M319" s="8">
        <v>43508</v>
      </c>
      <c r="N319" s="7">
        <v>1</v>
      </c>
      <c r="O319" s="7">
        <v>3</v>
      </c>
      <c r="P319" s="6" t="s">
        <v>608</v>
      </c>
      <c r="Q319" s="6" t="s">
        <v>22</v>
      </c>
      <c r="R319" s="6" t="s">
        <v>19</v>
      </c>
      <c r="S319" s="6" t="s">
        <v>22</v>
      </c>
      <c r="T319" s="6" t="s">
        <v>2449</v>
      </c>
      <c r="U319" s="7">
        <v>1</v>
      </c>
      <c r="V319" s="17" t="b">
        <v>0</v>
      </c>
      <c r="W319" s="17" t="b">
        <v>0</v>
      </c>
      <c r="X319" s="17" t="b">
        <v>0</v>
      </c>
      <c r="Y319" s="17" t="b">
        <v>0</v>
      </c>
      <c r="Z319" t="s">
        <v>22</v>
      </c>
      <c r="AA319" t="s">
        <v>22</v>
      </c>
      <c r="AB319" t="s">
        <v>22</v>
      </c>
      <c r="AC319" t="s">
        <v>22</v>
      </c>
      <c r="AD319" t="s">
        <v>22</v>
      </c>
      <c r="AE319" t="s">
        <v>22</v>
      </c>
      <c r="AF319" t="s">
        <v>22</v>
      </c>
      <c r="AG319" t="s">
        <v>22</v>
      </c>
      <c r="AH319" t="s">
        <v>22</v>
      </c>
      <c r="AI319" t="s">
        <v>22</v>
      </c>
      <c r="AJ319" s="17" t="b">
        <v>0</v>
      </c>
      <c r="AK319" t="s">
        <v>22</v>
      </c>
      <c r="AL319" t="s">
        <v>22</v>
      </c>
      <c r="AM319" s="17" t="b">
        <v>0</v>
      </c>
      <c r="AN319" s="6"/>
      <c r="AO319" s="6"/>
      <c r="AP319" s="17" t="b">
        <v>0</v>
      </c>
      <c r="AQ319" s="6" t="b">
        <v>0</v>
      </c>
    </row>
    <row r="320" spans="1:43" x14ac:dyDescent="0.25">
      <c r="A320" t="str">
        <f>_xlfn.CONCAT(Table8[[#This Row],[Order]],"-",Table8[[#This Row],[Line]])</f>
        <v>74964-14</v>
      </c>
      <c r="B320" s="7">
        <v>74964</v>
      </c>
      <c r="C320" s="7">
        <v>14</v>
      </c>
      <c r="D320" s="7">
        <v>1</v>
      </c>
      <c r="E320" s="6" t="s">
        <v>18</v>
      </c>
      <c r="F320" s="6" t="s">
        <v>2958</v>
      </c>
      <c r="G320" s="6" t="s">
        <v>2450</v>
      </c>
      <c r="H320" s="6" t="s">
        <v>22</v>
      </c>
      <c r="I320" s="6" t="s">
        <v>27</v>
      </c>
      <c r="J320" s="6"/>
      <c r="K320" s="6"/>
      <c r="L320" s="8">
        <v>43503</v>
      </c>
      <c r="M320" s="8">
        <v>43508</v>
      </c>
      <c r="N320" s="7">
        <v>1</v>
      </c>
      <c r="O320" s="7">
        <v>3</v>
      </c>
      <c r="P320" s="6" t="s">
        <v>608</v>
      </c>
      <c r="Q320" s="6" t="s">
        <v>22</v>
      </c>
      <c r="R320" s="6" t="s">
        <v>19</v>
      </c>
      <c r="S320" s="6" t="s">
        <v>22</v>
      </c>
      <c r="T320" s="6" t="s">
        <v>2451</v>
      </c>
      <c r="U320" s="7">
        <v>1</v>
      </c>
      <c r="V320" s="17" t="b">
        <v>0</v>
      </c>
      <c r="W320" s="17" t="b">
        <v>0</v>
      </c>
      <c r="X320" s="17" t="b">
        <v>0</v>
      </c>
      <c r="Y320" s="17" t="b">
        <v>0</v>
      </c>
      <c r="Z320" t="s">
        <v>22</v>
      </c>
      <c r="AA320" t="s">
        <v>22</v>
      </c>
      <c r="AB320" t="s">
        <v>22</v>
      </c>
      <c r="AC320" t="s">
        <v>22</v>
      </c>
      <c r="AD320" t="s">
        <v>22</v>
      </c>
      <c r="AE320" t="s">
        <v>22</v>
      </c>
      <c r="AF320" t="s">
        <v>22</v>
      </c>
      <c r="AG320" t="s">
        <v>22</v>
      </c>
      <c r="AH320" t="s">
        <v>22</v>
      </c>
      <c r="AI320" t="s">
        <v>22</v>
      </c>
      <c r="AJ320" s="17" t="b">
        <v>0</v>
      </c>
      <c r="AK320" t="s">
        <v>22</v>
      </c>
      <c r="AL320" t="s">
        <v>22</v>
      </c>
      <c r="AM320" s="17" t="b">
        <v>0</v>
      </c>
      <c r="AN320" s="6"/>
      <c r="AO320" s="6"/>
      <c r="AP320" s="17" t="b">
        <v>0</v>
      </c>
      <c r="AQ320" s="6" t="b">
        <v>0</v>
      </c>
    </row>
    <row r="321" spans="1:43" x14ac:dyDescent="0.25">
      <c r="A321" t="str">
        <f>_xlfn.CONCAT(Table8[[#This Row],[Order]],"-",Table8[[#This Row],[Line]])</f>
        <v>74964-15</v>
      </c>
      <c r="B321" s="7">
        <v>74964</v>
      </c>
      <c r="C321" s="7">
        <v>15</v>
      </c>
      <c r="D321" s="7">
        <v>1</v>
      </c>
      <c r="E321" s="6" t="s">
        <v>18</v>
      </c>
      <c r="F321" s="6" t="s">
        <v>2959</v>
      </c>
      <c r="G321" s="6" t="s">
        <v>2452</v>
      </c>
      <c r="H321" s="6" t="s">
        <v>22</v>
      </c>
      <c r="I321" s="6" t="s">
        <v>27</v>
      </c>
      <c r="J321" s="6"/>
      <c r="K321" s="6"/>
      <c r="L321" s="8">
        <v>43503</v>
      </c>
      <c r="M321" s="8">
        <v>43508</v>
      </c>
      <c r="N321" s="7">
        <v>1</v>
      </c>
      <c r="O321" s="7">
        <v>3</v>
      </c>
      <c r="P321" s="6" t="s">
        <v>608</v>
      </c>
      <c r="Q321" s="6" t="s">
        <v>22</v>
      </c>
      <c r="R321" s="6" t="s">
        <v>19</v>
      </c>
      <c r="S321" s="6" t="s">
        <v>22</v>
      </c>
      <c r="T321" s="6" t="s">
        <v>2453</v>
      </c>
      <c r="U321" s="7">
        <v>1</v>
      </c>
      <c r="V321" s="17" t="b">
        <v>0</v>
      </c>
      <c r="W321" s="17" t="b">
        <v>0</v>
      </c>
      <c r="X321" s="17" t="b">
        <v>0</v>
      </c>
      <c r="Y321" s="17" t="b">
        <v>0</v>
      </c>
      <c r="Z321" t="s">
        <v>22</v>
      </c>
      <c r="AA321" t="s">
        <v>22</v>
      </c>
      <c r="AB321" t="s">
        <v>22</v>
      </c>
      <c r="AC321" t="s">
        <v>22</v>
      </c>
      <c r="AD321" t="s">
        <v>22</v>
      </c>
      <c r="AE321" t="s">
        <v>22</v>
      </c>
      <c r="AF321" t="s">
        <v>22</v>
      </c>
      <c r="AG321" t="s">
        <v>22</v>
      </c>
      <c r="AH321" t="s">
        <v>22</v>
      </c>
      <c r="AI321" t="s">
        <v>22</v>
      </c>
      <c r="AJ321" s="17" t="b">
        <v>0</v>
      </c>
      <c r="AK321" t="s">
        <v>22</v>
      </c>
      <c r="AL321" t="s">
        <v>22</v>
      </c>
      <c r="AM321" s="17" t="b">
        <v>0</v>
      </c>
      <c r="AN321" s="6"/>
      <c r="AO321" s="6"/>
      <c r="AP321" s="17" t="b">
        <v>0</v>
      </c>
      <c r="AQ321" s="6" t="b">
        <v>0</v>
      </c>
    </row>
    <row r="322" spans="1:43" x14ac:dyDescent="0.25">
      <c r="A322" t="str">
        <f>_xlfn.CONCAT(Table8[[#This Row],[Order]],"-",Table8[[#This Row],[Line]])</f>
        <v>74964-16</v>
      </c>
      <c r="B322" s="7">
        <v>74964</v>
      </c>
      <c r="C322" s="7">
        <v>16</v>
      </c>
      <c r="D322" s="7">
        <v>1</v>
      </c>
      <c r="E322" s="6" t="s">
        <v>18</v>
      </c>
      <c r="F322" s="6" t="s">
        <v>2960</v>
      </c>
      <c r="G322" s="6" t="s">
        <v>2454</v>
      </c>
      <c r="H322" s="6" t="s">
        <v>22</v>
      </c>
      <c r="I322" s="6" t="s">
        <v>27</v>
      </c>
      <c r="J322" s="6"/>
      <c r="K322" s="6"/>
      <c r="L322" s="8">
        <v>43503</v>
      </c>
      <c r="M322" s="8">
        <v>43508</v>
      </c>
      <c r="N322" s="7">
        <v>1</v>
      </c>
      <c r="O322" s="7">
        <v>3</v>
      </c>
      <c r="P322" s="6" t="s">
        <v>608</v>
      </c>
      <c r="Q322" s="6" t="s">
        <v>22</v>
      </c>
      <c r="R322" s="6" t="s">
        <v>19</v>
      </c>
      <c r="S322" s="6" t="s">
        <v>22</v>
      </c>
      <c r="T322" s="6" t="s">
        <v>2455</v>
      </c>
      <c r="U322" s="7">
        <v>1</v>
      </c>
      <c r="V322" s="17" t="b">
        <v>0</v>
      </c>
      <c r="W322" s="17" t="b">
        <v>0</v>
      </c>
      <c r="X322" s="17" t="b">
        <v>0</v>
      </c>
      <c r="Y322" s="17" t="b">
        <v>0</v>
      </c>
      <c r="Z322" t="s">
        <v>22</v>
      </c>
      <c r="AA322" t="s">
        <v>22</v>
      </c>
      <c r="AB322" t="s">
        <v>22</v>
      </c>
      <c r="AC322" t="s">
        <v>22</v>
      </c>
      <c r="AD322" t="s">
        <v>22</v>
      </c>
      <c r="AE322" t="s">
        <v>22</v>
      </c>
      <c r="AF322" t="s">
        <v>22</v>
      </c>
      <c r="AG322" t="s">
        <v>22</v>
      </c>
      <c r="AH322" t="s">
        <v>22</v>
      </c>
      <c r="AI322" t="s">
        <v>22</v>
      </c>
      <c r="AJ322" s="17" t="b">
        <v>0</v>
      </c>
      <c r="AK322" t="s">
        <v>22</v>
      </c>
      <c r="AL322" t="s">
        <v>22</v>
      </c>
      <c r="AM322" s="17" t="b">
        <v>0</v>
      </c>
      <c r="AN322" s="6"/>
      <c r="AO322" s="6"/>
      <c r="AP322" s="17" t="b">
        <v>0</v>
      </c>
      <c r="AQ322" s="6" t="b">
        <v>0</v>
      </c>
    </row>
    <row r="323" spans="1:43" x14ac:dyDescent="0.25">
      <c r="A323" t="str">
        <f>_xlfn.CONCAT(Table8[[#This Row],[Order]],"-",Table8[[#This Row],[Line]])</f>
        <v>74964-17</v>
      </c>
      <c r="B323" s="29">
        <v>74964</v>
      </c>
      <c r="C323" s="29">
        <v>17</v>
      </c>
      <c r="D323" s="29">
        <v>1</v>
      </c>
      <c r="E323" s="28" t="s">
        <v>18</v>
      </c>
      <c r="F323" s="28" t="s">
        <v>258</v>
      </c>
      <c r="G323" s="28" t="s">
        <v>2456</v>
      </c>
      <c r="H323" s="28" t="s">
        <v>22</v>
      </c>
      <c r="I323" s="28" t="s">
        <v>20</v>
      </c>
      <c r="J323" s="28"/>
      <c r="K323" s="28"/>
      <c r="L323" s="8">
        <v>43504</v>
      </c>
      <c r="M323" s="30">
        <v>43504</v>
      </c>
      <c r="N323" s="29">
        <v>9</v>
      </c>
      <c r="O323" s="29">
        <v>18</v>
      </c>
      <c r="P323" s="6" t="s">
        <v>608</v>
      </c>
      <c r="Q323" s="28" t="s">
        <v>21</v>
      </c>
      <c r="R323" s="6" t="s">
        <v>19</v>
      </c>
      <c r="S323" s="28" t="s">
        <v>22</v>
      </c>
      <c r="T323" s="28" t="s">
        <v>2457</v>
      </c>
      <c r="U323" s="29">
        <v>1</v>
      </c>
      <c r="V323" s="17" t="b">
        <v>1</v>
      </c>
      <c r="W323" s="17" t="b">
        <v>1</v>
      </c>
      <c r="X323" s="17" t="b">
        <v>0</v>
      </c>
      <c r="Y323" s="17" t="b">
        <v>1</v>
      </c>
      <c r="Z323" t="s">
        <v>22</v>
      </c>
      <c r="AA323" t="s">
        <v>3805</v>
      </c>
      <c r="AB323" t="s">
        <v>22</v>
      </c>
      <c r="AC323" t="s">
        <v>22</v>
      </c>
      <c r="AD323" t="s">
        <v>22</v>
      </c>
      <c r="AE323" t="s">
        <v>22</v>
      </c>
      <c r="AF323" t="s">
        <v>22</v>
      </c>
      <c r="AG323" t="s">
        <v>22</v>
      </c>
      <c r="AH323" t="s">
        <v>22</v>
      </c>
      <c r="AI323" t="s">
        <v>161</v>
      </c>
      <c r="AJ323" s="17" t="b">
        <v>0</v>
      </c>
      <c r="AK323" t="s">
        <v>22</v>
      </c>
      <c r="AL323" t="s">
        <v>22</v>
      </c>
      <c r="AM323" s="17" t="b">
        <v>0</v>
      </c>
      <c r="AN323" s="6"/>
      <c r="AO323" s="6"/>
      <c r="AP323" s="17" t="b">
        <v>0</v>
      </c>
      <c r="AQ323" s="6" t="b">
        <v>0</v>
      </c>
    </row>
    <row r="324" spans="1:43" x14ac:dyDescent="0.25">
      <c r="A324" t="str">
        <f>_xlfn.CONCAT(Table8[[#This Row],[Order]],"-",Table8[[#This Row],[Line]])</f>
        <v>74964-18</v>
      </c>
      <c r="B324" s="123">
        <v>74964</v>
      </c>
      <c r="C324" s="123">
        <v>18</v>
      </c>
      <c r="D324" s="123">
        <v>1</v>
      </c>
      <c r="E324" s="124" t="s">
        <v>18</v>
      </c>
      <c r="F324" s="124" t="s">
        <v>259</v>
      </c>
      <c r="G324" s="124" t="s">
        <v>2458</v>
      </c>
      <c r="H324" s="124" t="s">
        <v>208</v>
      </c>
      <c r="I324" s="124" t="s">
        <v>20</v>
      </c>
      <c r="J324" s="124"/>
      <c r="K324" s="124"/>
      <c r="L324" s="8">
        <v>43504</v>
      </c>
      <c r="M324" s="125">
        <v>43504</v>
      </c>
      <c r="N324" s="123">
        <v>55</v>
      </c>
      <c r="O324" s="123">
        <v>110</v>
      </c>
      <c r="P324" s="6" t="s">
        <v>608</v>
      </c>
      <c r="Q324" s="124" t="s">
        <v>21</v>
      </c>
      <c r="R324" s="6" t="s">
        <v>19</v>
      </c>
      <c r="S324" s="124" t="s">
        <v>22</v>
      </c>
      <c r="T324" s="124" t="s">
        <v>2459</v>
      </c>
      <c r="U324" s="123">
        <v>1</v>
      </c>
      <c r="V324" s="17" t="b">
        <v>1</v>
      </c>
      <c r="W324" s="17" t="b">
        <v>1</v>
      </c>
      <c r="X324" s="17" t="b">
        <v>0</v>
      </c>
      <c r="Y324" s="17" t="b">
        <v>1</v>
      </c>
      <c r="Z324" t="s">
        <v>22</v>
      </c>
      <c r="AA324" t="s">
        <v>4248</v>
      </c>
      <c r="AB324" t="s">
        <v>22</v>
      </c>
      <c r="AC324" t="s">
        <v>22</v>
      </c>
      <c r="AD324" t="s">
        <v>22</v>
      </c>
      <c r="AE324" t="s">
        <v>22</v>
      </c>
      <c r="AF324" t="s">
        <v>22</v>
      </c>
      <c r="AG324" t="s">
        <v>22</v>
      </c>
      <c r="AH324" t="s">
        <v>22</v>
      </c>
      <c r="AI324" t="s">
        <v>22</v>
      </c>
      <c r="AJ324" s="17" t="b">
        <v>0</v>
      </c>
      <c r="AK324" t="s">
        <v>22</v>
      </c>
      <c r="AL324" t="s">
        <v>22</v>
      </c>
      <c r="AM324" s="17" t="b">
        <v>0</v>
      </c>
      <c r="AN324" s="6"/>
      <c r="AO324" s="6"/>
      <c r="AP324" s="17" t="b">
        <v>0</v>
      </c>
      <c r="AQ324" s="6" t="b">
        <v>0</v>
      </c>
    </row>
    <row r="325" spans="1:43" x14ac:dyDescent="0.25">
      <c r="A325" t="str">
        <f>_xlfn.CONCAT(Table8[[#This Row],[Order]],"-",Table8[[#This Row],[Line]])</f>
        <v>74964-19</v>
      </c>
      <c r="B325" s="29">
        <v>74964</v>
      </c>
      <c r="C325" s="29">
        <v>19</v>
      </c>
      <c r="D325" s="29">
        <v>1</v>
      </c>
      <c r="E325" s="28" t="s">
        <v>18</v>
      </c>
      <c r="F325" s="28" t="s">
        <v>2961</v>
      </c>
      <c r="G325" s="28" t="s">
        <v>2460</v>
      </c>
      <c r="H325" s="28" t="s">
        <v>22</v>
      </c>
      <c r="I325" s="28" t="s">
        <v>20</v>
      </c>
      <c r="J325" s="28"/>
      <c r="K325" s="28"/>
      <c r="L325" s="8">
        <v>43504</v>
      </c>
      <c r="M325" s="30">
        <v>43504</v>
      </c>
      <c r="N325" s="29">
        <v>5</v>
      </c>
      <c r="O325" s="29">
        <v>5</v>
      </c>
      <c r="P325" s="6" t="s">
        <v>608</v>
      </c>
      <c r="Q325" s="28" t="s">
        <v>21</v>
      </c>
      <c r="R325" s="6" t="s">
        <v>19</v>
      </c>
      <c r="S325" s="28" t="s">
        <v>22</v>
      </c>
      <c r="T325" s="28" t="s">
        <v>2461</v>
      </c>
      <c r="U325" s="29">
        <v>1</v>
      </c>
      <c r="V325" s="17" t="b">
        <v>1</v>
      </c>
      <c r="W325" s="17" t="b">
        <v>1</v>
      </c>
      <c r="X325" s="17" t="b">
        <v>0</v>
      </c>
      <c r="Y325" s="17" t="b">
        <v>1</v>
      </c>
      <c r="Z325" t="s">
        <v>22</v>
      </c>
      <c r="AA325" t="s">
        <v>22</v>
      </c>
      <c r="AB325" t="s">
        <v>22</v>
      </c>
      <c r="AC325" t="s">
        <v>22</v>
      </c>
      <c r="AD325" t="s">
        <v>22</v>
      </c>
      <c r="AE325" t="s">
        <v>22</v>
      </c>
      <c r="AF325" t="s">
        <v>22</v>
      </c>
      <c r="AG325" t="s">
        <v>22</v>
      </c>
      <c r="AH325" t="s">
        <v>22</v>
      </c>
      <c r="AI325" t="s">
        <v>22</v>
      </c>
      <c r="AJ325" s="17" t="b">
        <v>0</v>
      </c>
      <c r="AK325" t="s">
        <v>22</v>
      </c>
      <c r="AL325" t="s">
        <v>22</v>
      </c>
      <c r="AM325" s="17" t="b">
        <v>0</v>
      </c>
      <c r="AN325" s="6"/>
      <c r="AO325" s="6"/>
      <c r="AP325" s="17" t="b">
        <v>0</v>
      </c>
      <c r="AQ325" s="6" t="b">
        <v>0</v>
      </c>
    </row>
    <row r="326" spans="1:43" x14ac:dyDescent="0.25">
      <c r="A326" t="str">
        <f>_xlfn.CONCAT(Table8[[#This Row],[Order]],"-",Table8[[#This Row],[Line]])</f>
        <v>74964-20</v>
      </c>
      <c r="B326" s="29">
        <v>74964</v>
      </c>
      <c r="C326" s="29">
        <v>20</v>
      </c>
      <c r="D326" s="29">
        <v>1</v>
      </c>
      <c r="E326" s="28" t="s">
        <v>18</v>
      </c>
      <c r="F326" s="28" t="s">
        <v>2962</v>
      </c>
      <c r="G326" s="28" t="s">
        <v>2462</v>
      </c>
      <c r="H326" s="28" t="s">
        <v>22</v>
      </c>
      <c r="I326" s="28" t="s">
        <v>20</v>
      </c>
      <c r="J326" s="28"/>
      <c r="K326" s="28"/>
      <c r="L326" s="8">
        <v>43504</v>
      </c>
      <c r="M326" s="30">
        <v>43504</v>
      </c>
      <c r="N326" s="29">
        <v>3</v>
      </c>
      <c r="O326" s="29">
        <v>3</v>
      </c>
      <c r="P326" s="6" t="s">
        <v>608</v>
      </c>
      <c r="Q326" s="28" t="s">
        <v>21</v>
      </c>
      <c r="R326" s="6" t="s">
        <v>19</v>
      </c>
      <c r="S326" s="28" t="s">
        <v>22</v>
      </c>
      <c r="T326" s="28" t="s">
        <v>2463</v>
      </c>
      <c r="U326" s="29">
        <v>1</v>
      </c>
      <c r="V326" s="17" t="b">
        <v>1</v>
      </c>
      <c r="W326" s="17" t="b">
        <v>1</v>
      </c>
      <c r="X326" s="17" t="b">
        <v>0</v>
      </c>
      <c r="Y326" s="17" t="b">
        <v>1</v>
      </c>
      <c r="Z326" t="s">
        <v>22</v>
      </c>
      <c r="AA326" t="s">
        <v>22</v>
      </c>
      <c r="AB326" t="s">
        <v>22</v>
      </c>
      <c r="AC326" t="s">
        <v>22</v>
      </c>
      <c r="AD326" t="s">
        <v>22</v>
      </c>
      <c r="AE326" t="s">
        <v>22</v>
      </c>
      <c r="AF326" t="s">
        <v>22</v>
      </c>
      <c r="AG326" t="s">
        <v>22</v>
      </c>
      <c r="AH326" t="s">
        <v>22</v>
      </c>
      <c r="AI326" t="s">
        <v>22</v>
      </c>
      <c r="AJ326" s="17" t="b">
        <v>0</v>
      </c>
      <c r="AK326" t="s">
        <v>22</v>
      </c>
      <c r="AL326" t="s">
        <v>22</v>
      </c>
      <c r="AM326" s="17" t="b">
        <v>0</v>
      </c>
      <c r="AN326" s="6"/>
      <c r="AO326" s="6"/>
      <c r="AP326" s="17" t="b">
        <v>0</v>
      </c>
      <c r="AQ326" s="6" t="b">
        <v>0</v>
      </c>
    </row>
    <row r="327" spans="1:43" x14ac:dyDescent="0.25">
      <c r="A327" t="str">
        <f>_xlfn.CONCAT(Table8[[#This Row],[Order]],"-",Table8[[#This Row],[Line]])</f>
        <v>74964-21</v>
      </c>
      <c r="B327" s="29">
        <v>74964</v>
      </c>
      <c r="C327" s="29">
        <v>21</v>
      </c>
      <c r="D327" s="29">
        <v>1</v>
      </c>
      <c r="E327" s="28" t="s">
        <v>18</v>
      </c>
      <c r="F327" s="28" t="s">
        <v>2961</v>
      </c>
      <c r="G327" s="28" t="s">
        <v>2464</v>
      </c>
      <c r="H327" s="28" t="s">
        <v>22</v>
      </c>
      <c r="I327" s="28" t="s">
        <v>20</v>
      </c>
      <c r="J327" s="28"/>
      <c r="K327" s="28"/>
      <c r="L327" s="8">
        <v>43504</v>
      </c>
      <c r="M327" s="30">
        <v>43504</v>
      </c>
      <c r="N327" s="29">
        <v>1</v>
      </c>
      <c r="O327" s="29">
        <v>1</v>
      </c>
      <c r="P327" s="6" t="s">
        <v>608</v>
      </c>
      <c r="Q327" s="28" t="s">
        <v>21</v>
      </c>
      <c r="R327" s="6" t="s">
        <v>19</v>
      </c>
      <c r="S327" s="28" t="s">
        <v>22</v>
      </c>
      <c r="T327" s="28" t="s">
        <v>2465</v>
      </c>
      <c r="U327" s="29">
        <v>1</v>
      </c>
      <c r="V327" s="17" t="b">
        <v>1</v>
      </c>
      <c r="W327" s="17" t="b">
        <v>1</v>
      </c>
      <c r="X327" s="17" t="b">
        <v>0</v>
      </c>
      <c r="Y327" s="17" t="b">
        <v>1</v>
      </c>
      <c r="Z327" t="s">
        <v>22</v>
      </c>
      <c r="AA327" t="s">
        <v>22</v>
      </c>
      <c r="AB327" t="s">
        <v>22</v>
      </c>
      <c r="AC327" t="s">
        <v>22</v>
      </c>
      <c r="AD327" t="s">
        <v>22</v>
      </c>
      <c r="AE327" t="s">
        <v>22</v>
      </c>
      <c r="AF327" t="s">
        <v>22</v>
      </c>
      <c r="AG327" t="s">
        <v>22</v>
      </c>
      <c r="AH327" t="s">
        <v>22</v>
      </c>
      <c r="AI327" t="s">
        <v>22</v>
      </c>
      <c r="AJ327" s="17" t="b">
        <v>0</v>
      </c>
      <c r="AK327" t="s">
        <v>22</v>
      </c>
      <c r="AL327" t="s">
        <v>22</v>
      </c>
      <c r="AM327" s="17" t="b">
        <v>0</v>
      </c>
      <c r="AN327" s="6"/>
      <c r="AO327" s="6"/>
      <c r="AP327" s="17" t="b">
        <v>0</v>
      </c>
      <c r="AQ327" s="6" t="b">
        <v>0</v>
      </c>
    </row>
    <row r="328" spans="1:43" x14ac:dyDescent="0.25">
      <c r="A328" t="str">
        <f>_xlfn.CONCAT(Table8[[#This Row],[Order]],"-",Table8[[#This Row],[Line]])</f>
        <v>74964-22</v>
      </c>
      <c r="B328" s="29">
        <v>74964</v>
      </c>
      <c r="C328" s="29">
        <v>22</v>
      </c>
      <c r="D328" s="29">
        <v>1</v>
      </c>
      <c r="E328" s="28" t="s">
        <v>18</v>
      </c>
      <c r="F328" s="28" t="s">
        <v>2964</v>
      </c>
      <c r="G328" s="28" t="s">
        <v>2466</v>
      </c>
      <c r="H328" s="28" t="s">
        <v>22</v>
      </c>
      <c r="I328" s="28" t="s">
        <v>20</v>
      </c>
      <c r="J328" s="28"/>
      <c r="K328" s="28"/>
      <c r="L328" s="8">
        <v>43504</v>
      </c>
      <c r="M328" s="30">
        <v>43504</v>
      </c>
      <c r="N328" s="29">
        <v>1</v>
      </c>
      <c r="O328" s="29">
        <v>3</v>
      </c>
      <c r="P328" s="6" t="s">
        <v>608</v>
      </c>
      <c r="Q328" s="28" t="s">
        <v>21</v>
      </c>
      <c r="R328" s="6" t="s">
        <v>19</v>
      </c>
      <c r="S328" s="28" t="s">
        <v>22</v>
      </c>
      <c r="T328" s="28" t="s">
        <v>2467</v>
      </c>
      <c r="U328" s="29">
        <v>1</v>
      </c>
      <c r="V328" s="17" t="b">
        <v>1</v>
      </c>
      <c r="W328" s="17" t="b">
        <v>1</v>
      </c>
      <c r="X328" s="17" t="b">
        <v>0</v>
      </c>
      <c r="Y328" s="17" t="b">
        <v>1</v>
      </c>
      <c r="Z328" t="s">
        <v>22</v>
      </c>
      <c r="AA328" t="s">
        <v>22</v>
      </c>
      <c r="AB328" t="s">
        <v>22</v>
      </c>
      <c r="AC328" t="s">
        <v>22</v>
      </c>
      <c r="AD328" t="s">
        <v>22</v>
      </c>
      <c r="AE328" t="s">
        <v>22</v>
      </c>
      <c r="AF328" t="s">
        <v>22</v>
      </c>
      <c r="AG328" t="s">
        <v>22</v>
      </c>
      <c r="AH328" t="s">
        <v>22</v>
      </c>
      <c r="AI328" t="s">
        <v>22</v>
      </c>
      <c r="AJ328" s="17" t="b">
        <v>0</v>
      </c>
      <c r="AK328" t="s">
        <v>22</v>
      </c>
      <c r="AL328" t="s">
        <v>22</v>
      </c>
      <c r="AM328" s="17" t="b">
        <v>0</v>
      </c>
      <c r="AN328" s="6"/>
      <c r="AO328" s="6"/>
      <c r="AP328" s="17" t="b">
        <v>0</v>
      </c>
      <c r="AQ328" s="6" t="b">
        <v>0</v>
      </c>
    </row>
    <row r="329" spans="1:43" x14ac:dyDescent="0.25">
      <c r="A329" t="str">
        <f>_xlfn.CONCAT(Table8[[#This Row],[Order]],"-",Table8[[#This Row],[Line]])</f>
        <v>74964-23</v>
      </c>
      <c r="B329" s="7">
        <v>74964</v>
      </c>
      <c r="C329" s="7">
        <v>23</v>
      </c>
      <c r="D329" s="7">
        <v>1</v>
      </c>
      <c r="E329" s="6" t="s">
        <v>18</v>
      </c>
      <c r="F329" s="6" t="s">
        <v>2965</v>
      </c>
      <c r="G329" s="6" t="s">
        <v>2468</v>
      </c>
      <c r="H329" s="6" t="s">
        <v>22</v>
      </c>
      <c r="I329" s="6" t="s">
        <v>27</v>
      </c>
      <c r="J329" s="6"/>
      <c r="K329" s="6"/>
      <c r="L329" s="8">
        <v>43503</v>
      </c>
      <c r="M329" s="8">
        <v>43508</v>
      </c>
      <c r="N329" s="7">
        <v>1</v>
      </c>
      <c r="O329" s="7">
        <v>3</v>
      </c>
      <c r="P329" s="6" t="s">
        <v>608</v>
      </c>
      <c r="Q329" s="6" t="s">
        <v>22</v>
      </c>
      <c r="R329" s="6" t="s">
        <v>19</v>
      </c>
      <c r="S329" s="6" t="s">
        <v>22</v>
      </c>
      <c r="T329" s="6" t="s">
        <v>2469</v>
      </c>
      <c r="U329" s="7">
        <v>1</v>
      </c>
      <c r="V329" s="17" t="b">
        <v>0</v>
      </c>
      <c r="W329" s="17" t="b">
        <v>0</v>
      </c>
      <c r="X329" s="17" t="b">
        <v>0</v>
      </c>
      <c r="Y329" s="17" t="b">
        <v>0</v>
      </c>
      <c r="Z329" t="s">
        <v>22</v>
      </c>
      <c r="AA329" t="s">
        <v>22</v>
      </c>
      <c r="AB329" t="s">
        <v>22</v>
      </c>
      <c r="AC329" t="s">
        <v>22</v>
      </c>
      <c r="AD329" t="s">
        <v>22</v>
      </c>
      <c r="AE329" t="s">
        <v>22</v>
      </c>
      <c r="AF329" t="s">
        <v>22</v>
      </c>
      <c r="AG329" t="s">
        <v>22</v>
      </c>
      <c r="AH329" t="s">
        <v>22</v>
      </c>
      <c r="AI329" t="s">
        <v>22</v>
      </c>
      <c r="AJ329" s="17" t="b">
        <v>0</v>
      </c>
      <c r="AK329" t="s">
        <v>22</v>
      </c>
      <c r="AL329" t="s">
        <v>22</v>
      </c>
      <c r="AM329" s="17" t="b">
        <v>0</v>
      </c>
      <c r="AN329" s="6"/>
      <c r="AO329" s="6"/>
      <c r="AP329" s="17" t="b">
        <v>0</v>
      </c>
      <c r="AQ329" s="6" t="b">
        <v>0</v>
      </c>
    </row>
    <row r="330" spans="1:43" x14ac:dyDescent="0.25">
      <c r="A330" t="str">
        <f>_xlfn.CONCAT(Table8[[#This Row],[Order]],"-",Table8[[#This Row],[Line]])</f>
        <v>74968-1</v>
      </c>
      <c r="B330" s="29">
        <v>74968</v>
      </c>
      <c r="C330" s="29">
        <v>1</v>
      </c>
      <c r="D330" s="29">
        <v>1</v>
      </c>
      <c r="E330" s="28" t="s">
        <v>18</v>
      </c>
      <c r="F330" s="28" t="s">
        <v>2973</v>
      </c>
      <c r="G330" s="28" t="s">
        <v>646</v>
      </c>
      <c r="H330" s="28" t="s">
        <v>156</v>
      </c>
      <c r="I330" s="28" t="s">
        <v>20</v>
      </c>
      <c r="J330" s="28"/>
      <c r="K330" s="28"/>
      <c r="L330" s="125">
        <v>43489</v>
      </c>
      <c r="M330" s="30">
        <v>43494</v>
      </c>
      <c r="N330" s="29">
        <v>1</v>
      </c>
      <c r="O330" s="29">
        <v>4</v>
      </c>
      <c r="P330" s="6" t="s">
        <v>590</v>
      </c>
      <c r="Q330" s="28" t="s">
        <v>21</v>
      </c>
      <c r="R330" s="6" t="s">
        <v>19</v>
      </c>
      <c r="S330" s="28" t="s">
        <v>22</v>
      </c>
      <c r="T330" s="28" t="s">
        <v>647</v>
      </c>
      <c r="U330" s="29">
        <v>1</v>
      </c>
      <c r="V330" s="17" t="b">
        <v>1</v>
      </c>
      <c r="W330" s="17" t="b">
        <v>1</v>
      </c>
      <c r="X330" s="17" t="b">
        <v>0</v>
      </c>
      <c r="Y330" s="17" t="b">
        <v>0</v>
      </c>
      <c r="Z330" t="s">
        <v>22</v>
      </c>
      <c r="AA330" t="s">
        <v>22</v>
      </c>
      <c r="AB330" t="s">
        <v>22</v>
      </c>
      <c r="AC330" t="s">
        <v>22</v>
      </c>
      <c r="AD330" t="s">
        <v>22</v>
      </c>
      <c r="AE330" t="s">
        <v>22</v>
      </c>
      <c r="AF330" t="s">
        <v>22</v>
      </c>
      <c r="AG330" t="s">
        <v>22</v>
      </c>
      <c r="AH330" t="s">
        <v>22</v>
      </c>
      <c r="AI330" t="s">
        <v>22</v>
      </c>
      <c r="AJ330" s="17" t="b">
        <v>0</v>
      </c>
      <c r="AK330" t="s">
        <v>22</v>
      </c>
      <c r="AL330" t="s">
        <v>143</v>
      </c>
      <c r="AM330" s="17" t="b">
        <v>0</v>
      </c>
      <c r="AN330" s="6"/>
      <c r="AO330" s="6"/>
      <c r="AP330" s="17" t="b">
        <v>0</v>
      </c>
      <c r="AQ330" s="6" t="b">
        <v>1</v>
      </c>
    </row>
    <row r="331" spans="1:43" x14ac:dyDescent="0.25">
      <c r="A331" t="str">
        <f>_xlfn.CONCAT(Table8[[#This Row],[Order]],"-",Table8[[#This Row],[Line]])</f>
        <v>74968-2</v>
      </c>
      <c r="B331" s="29">
        <v>74968</v>
      </c>
      <c r="C331" s="29">
        <v>2</v>
      </c>
      <c r="D331" s="29">
        <v>1</v>
      </c>
      <c r="E331" s="28" t="s">
        <v>18</v>
      </c>
      <c r="F331" s="28" t="s">
        <v>2974</v>
      </c>
      <c r="G331" s="28" t="s">
        <v>648</v>
      </c>
      <c r="H331" s="28" t="s">
        <v>156</v>
      </c>
      <c r="I331" s="28" t="s">
        <v>20</v>
      </c>
      <c r="J331" s="28"/>
      <c r="K331" s="28"/>
      <c r="L331" s="125">
        <v>43489</v>
      </c>
      <c r="M331" s="30">
        <v>43494</v>
      </c>
      <c r="N331" s="29">
        <v>1</v>
      </c>
      <c r="O331" s="29">
        <v>3</v>
      </c>
      <c r="P331" s="6" t="s">
        <v>590</v>
      </c>
      <c r="Q331" s="28" t="s">
        <v>21</v>
      </c>
      <c r="R331" s="6" t="s">
        <v>19</v>
      </c>
      <c r="S331" s="28" t="s">
        <v>22</v>
      </c>
      <c r="T331" s="28" t="s">
        <v>649</v>
      </c>
      <c r="U331" s="29">
        <v>1</v>
      </c>
      <c r="V331" s="17" t="b">
        <v>1</v>
      </c>
      <c r="W331" s="17" t="b">
        <v>1</v>
      </c>
      <c r="X331" s="17" t="b">
        <v>0</v>
      </c>
      <c r="Y331" s="17" t="b">
        <v>0</v>
      </c>
      <c r="Z331" t="s">
        <v>22</v>
      </c>
      <c r="AA331" t="s">
        <v>22</v>
      </c>
      <c r="AB331" t="s">
        <v>22</v>
      </c>
      <c r="AC331" t="s">
        <v>22</v>
      </c>
      <c r="AD331" t="s">
        <v>22</v>
      </c>
      <c r="AE331" t="s">
        <v>22</v>
      </c>
      <c r="AF331" t="s">
        <v>22</v>
      </c>
      <c r="AG331" t="s">
        <v>22</v>
      </c>
      <c r="AH331" t="s">
        <v>22</v>
      </c>
      <c r="AI331" t="s">
        <v>22</v>
      </c>
      <c r="AJ331" s="17" t="b">
        <v>0</v>
      </c>
      <c r="AK331" t="s">
        <v>22</v>
      </c>
      <c r="AL331" t="s">
        <v>143</v>
      </c>
      <c r="AM331" s="17" t="b">
        <v>0</v>
      </c>
      <c r="AN331" s="6"/>
      <c r="AO331" s="6"/>
      <c r="AP331" s="17" t="b">
        <v>0</v>
      </c>
      <c r="AQ331" s="6" t="b">
        <v>1</v>
      </c>
    </row>
    <row r="332" spans="1:43" x14ac:dyDescent="0.25">
      <c r="A332" t="str">
        <f>_xlfn.CONCAT(Table8[[#This Row],[Order]],"-",Table8[[#This Row],[Line]])</f>
        <v>74968-3</v>
      </c>
      <c r="B332" s="29">
        <v>74968</v>
      </c>
      <c r="C332" s="29">
        <v>3</v>
      </c>
      <c r="D332" s="29">
        <v>1</v>
      </c>
      <c r="E332" s="28" t="s">
        <v>18</v>
      </c>
      <c r="F332" s="28" t="s">
        <v>2975</v>
      </c>
      <c r="G332" s="28" t="s">
        <v>650</v>
      </c>
      <c r="H332" s="28" t="s">
        <v>208</v>
      </c>
      <c r="I332" s="28" t="s">
        <v>20</v>
      </c>
      <c r="J332" s="28"/>
      <c r="K332" s="28"/>
      <c r="L332" s="125">
        <v>43489</v>
      </c>
      <c r="M332" s="30">
        <v>43494</v>
      </c>
      <c r="N332" s="29">
        <v>1</v>
      </c>
      <c r="O332" s="29">
        <v>3</v>
      </c>
      <c r="P332" s="6" t="s">
        <v>590</v>
      </c>
      <c r="Q332" s="28" t="s">
        <v>21</v>
      </c>
      <c r="R332" s="6" t="s">
        <v>19</v>
      </c>
      <c r="S332" s="28" t="s">
        <v>22</v>
      </c>
      <c r="T332" s="28" t="s">
        <v>651</v>
      </c>
      <c r="U332" s="29">
        <v>1</v>
      </c>
      <c r="V332" s="17" t="b">
        <v>1</v>
      </c>
      <c r="W332" s="17" t="b">
        <v>1</v>
      </c>
      <c r="X332" s="17" t="b">
        <v>0</v>
      </c>
      <c r="Y332" s="17" t="b">
        <v>0</v>
      </c>
      <c r="Z332" t="s">
        <v>22</v>
      </c>
      <c r="AA332" t="s">
        <v>22</v>
      </c>
      <c r="AB332" t="s">
        <v>22</v>
      </c>
      <c r="AC332" t="s">
        <v>22</v>
      </c>
      <c r="AD332" t="s">
        <v>22</v>
      </c>
      <c r="AE332" t="s">
        <v>22</v>
      </c>
      <c r="AF332" t="s">
        <v>22</v>
      </c>
      <c r="AG332" t="s">
        <v>22</v>
      </c>
      <c r="AH332" t="s">
        <v>22</v>
      </c>
      <c r="AI332" t="s">
        <v>22</v>
      </c>
      <c r="AJ332" s="17" t="b">
        <v>0</v>
      </c>
      <c r="AK332" t="s">
        <v>22</v>
      </c>
      <c r="AL332" t="s">
        <v>143</v>
      </c>
      <c r="AM332" s="17" t="b">
        <v>0</v>
      </c>
      <c r="AN332" s="6"/>
      <c r="AO332" s="6"/>
      <c r="AP332" s="17" t="b">
        <v>0</v>
      </c>
      <c r="AQ332" s="6" t="b">
        <v>1</v>
      </c>
    </row>
    <row r="333" spans="1:43" x14ac:dyDescent="0.25">
      <c r="A333" t="str">
        <f>_xlfn.CONCAT(Table8[[#This Row],[Order]],"-",Table8[[#This Row],[Line]])</f>
        <v>74971-1</v>
      </c>
      <c r="B333" s="7">
        <v>74971</v>
      </c>
      <c r="C333" s="7">
        <v>1</v>
      </c>
      <c r="D333" s="7">
        <v>1</v>
      </c>
      <c r="E333" s="6" t="s">
        <v>18</v>
      </c>
      <c r="F333" s="6" t="s">
        <v>213</v>
      </c>
      <c r="G333" s="6" t="s">
        <v>4249</v>
      </c>
      <c r="H333" s="6" t="s">
        <v>22</v>
      </c>
      <c r="I333" s="6" t="s">
        <v>27</v>
      </c>
      <c r="J333" s="6"/>
      <c r="K333" s="6"/>
      <c r="L333" s="8">
        <v>43518</v>
      </c>
      <c r="M333" s="8">
        <v>43523</v>
      </c>
      <c r="N333" s="7">
        <v>2</v>
      </c>
      <c r="O333" s="7">
        <v>4</v>
      </c>
      <c r="P333" s="6" t="s">
        <v>606</v>
      </c>
      <c r="Q333" s="6" t="s">
        <v>22</v>
      </c>
      <c r="R333" s="6" t="s">
        <v>18</v>
      </c>
      <c r="S333" s="6" t="s">
        <v>22</v>
      </c>
      <c r="T333" s="6" t="s">
        <v>4250</v>
      </c>
      <c r="U333" s="7">
        <v>12</v>
      </c>
      <c r="V333" s="17" t="b">
        <v>0</v>
      </c>
      <c r="W333" s="17" t="b">
        <v>0</v>
      </c>
      <c r="X333" s="17" t="b">
        <v>0</v>
      </c>
      <c r="Y333" s="17" t="b">
        <v>0</v>
      </c>
      <c r="Z333" t="s">
        <v>22</v>
      </c>
      <c r="AA333" t="s">
        <v>22</v>
      </c>
      <c r="AB333" t="s">
        <v>22</v>
      </c>
      <c r="AC333" t="s">
        <v>22</v>
      </c>
      <c r="AD333" t="s">
        <v>22</v>
      </c>
      <c r="AE333" t="s">
        <v>22</v>
      </c>
      <c r="AF333" t="s">
        <v>22</v>
      </c>
      <c r="AG333" t="s">
        <v>22</v>
      </c>
      <c r="AH333" t="s">
        <v>22</v>
      </c>
      <c r="AI333" t="s">
        <v>22</v>
      </c>
      <c r="AJ333" s="17" t="b">
        <v>0</v>
      </c>
      <c r="AK333" t="s">
        <v>22</v>
      </c>
      <c r="AL333" t="s">
        <v>22</v>
      </c>
      <c r="AM333" s="17" t="b">
        <v>0</v>
      </c>
      <c r="AN333" s="6"/>
      <c r="AO333" s="6"/>
      <c r="AP333" s="17" t="b">
        <v>0</v>
      </c>
      <c r="AQ333" s="6" t="b">
        <v>0</v>
      </c>
    </row>
    <row r="334" spans="1:43" x14ac:dyDescent="0.25">
      <c r="A334" t="str">
        <f>_xlfn.CONCAT(Table8[[#This Row],[Order]],"-",Table8[[#This Row],[Line]])</f>
        <v>74971-2</v>
      </c>
      <c r="B334" s="7">
        <v>74971</v>
      </c>
      <c r="C334" s="7">
        <v>2</v>
      </c>
      <c r="D334" s="7">
        <v>1</v>
      </c>
      <c r="E334" s="6" t="s">
        <v>18</v>
      </c>
      <c r="F334" s="6" t="s">
        <v>2976</v>
      </c>
      <c r="G334" s="6" t="s">
        <v>4251</v>
      </c>
      <c r="H334" s="6" t="s">
        <v>22</v>
      </c>
      <c r="I334" s="6" t="s">
        <v>27</v>
      </c>
      <c r="J334" s="6"/>
      <c r="K334" s="6"/>
      <c r="L334" s="8">
        <v>43518</v>
      </c>
      <c r="M334" s="8">
        <v>43523</v>
      </c>
      <c r="N334" s="7">
        <v>7</v>
      </c>
      <c r="O334" s="7">
        <v>14</v>
      </c>
      <c r="P334" s="6" t="s">
        <v>606</v>
      </c>
      <c r="Q334" s="6" t="s">
        <v>22</v>
      </c>
      <c r="R334" s="6" t="s">
        <v>18</v>
      </c>
      <c r="S334" s="6" t="s">
        <v>22</v>
      </c>
      <c r="T334" s="6" t="s">
        <v>4252</v>
      </c>
      <c r="U334" s="7">
        <v>12</v>
      </c>
      <c r="V334" s="17" t="b">
        <v>0</v>
      </c>
      <c r="W334" s="17" t="b">
        <v>0</v>
      </c>
      <c r="X334" s="17" t="b">
        <v>0</v>
      </c>
      <c r="Y334" s="17" t="b">
        <v>0</v>
      </c>
      <c r="Z334" t="s">
        <v>22</v>
      </c>
      <c r="AA334" t="s">
        <v>22</v>
      </c>
      <c r="AB334" t="s">
        <v>22</v>
      </c>
      <c r="AC334" t="s">
        <v>22</v>
      </c>
      <c r="AD334" t="s">
        <v>22</v>
      </c>
      <c r="AE334" t="s">
        <v>22</v>
      </c>
      <c r="AF334" t="s">
        <v>22</v>
      </c>
      <c r="AG334" t="s">
        <v>22</v>
      </c>
      <c r="AH334" t="s">
        <v>22</v>
      </c>
      <c r="AI334" t="s">
        <v>22</v>
      </c>
      <c r="AJ334" s="17" t="b">
        <v>0</v>
      </c>
      <c r="AK334" t="s">
        <v>22</v>
      </c>
      <c r="AL334" t="s">
        <v>22</v>
      </c>
      <c r="AM334" s="17" t="b">
        <v>0</v>
      </c>
      <c r="AN334" s="6"/>
      <c r="AO334" s="6"/>
      <c r="AP334" s="17" t="b">
        <v>0</v>
      </c>
      <c r="AQ334" s="6" t="b">
        <v>0</v>
      </c>
    </row>
    <row r="335" spans="1:43" x14ac:dyDescent="0.25">
      <c r="A335" t="str">
        <f>_xlfn.CONCAT(Table8[[#This Row],[Order]],"-",Table8[[#This Row],[Line]])</f>
        <v>74971-3</v>
      </c>
      <c r="B335" s="7">
        <v>74971</v>
      </c>
      <c r="C335" s="7">
        <v>3</v>
      </c>
      <c r="D335" s="7">
        <v>1</v>
      </c>
      <c r="E335" s="6" t="s">
        <v>18</v>
      </c>
      <c r="F335" s="6" t="s">
        <v>149</v>
      </c>
      <c r="G335" s="6" t="s">
        <v>4253</v>
      </c>
      <c r="H335" s="6" t="s">
        <v>22</v>
      </c>
      <c r="I335" s="6" t="s">
        <v>27</v>
      </c>
      <c r="J335" s="6"/>
      <c r="K335" s="6"/>
      <c r="L335" s="8">
        <v>43518</v>
      </c>
      <c r="M335" s="8">
        <v>43523</v>
      </c>
      <c r="N335" s="7">
        <v>8</v>
      </c>
      <c r="O335" s="7">
        <v>8</v>
      </c>
      <c r="P335" s="6" t="s">
        <v>606</v>
      </c>
      <c r="Q335" s="6" t="s">
        <v>22</v>
      </c>
      <c r="R335" s="6" t="s">
        <v>18</v>
      </c>
      <c r="S335" s="6" t="s">
        <v>22</v>
      </c>
      <c r="T335" s="6" t="s">
        <v>4254</v>
      </c>
      <c r="U335" s="7">
        <v>12</v>
      </c>
      <c r="V335" s="17" t="b">
        <v>0</v>
      </c>
      <c r="W335" s="17" t="b">
        <v>0</v>
      </c>
      <c r="X335" s="17" t="b">
        <v>0</v>
      </c>
      <c r="Y335" s="17" t="b">
        <v>0</v>
      </c>
      <c r="Z335" t="s">
        <v>22</v>
      </c>
      <c r="AA335" t="s">
        <v>22</v>
      </c>
      <c r="AB335" t="s">
        <v>22</v>
      </c>
      <c r="AC335" t="s">
        <v>22</v>
      </c>
      <c r="AD335" t="s">
        <v>22</v>
      </c>
      <c r="AE335" t="s">
        <v>22</v>
      </c>
      <c r="AF335" t="s">
        <v>22</v>
      </c>
      <c r="AG335" t="s">
        <v>22</v>
      </c>
      <c r="AH335" t="s">
        <v>22</v>
      </c>
      <c r="AI335" t="s">
        <v>22</v>
      </c>
      <c r="AJ335" s="17" t="b">
        <v>0</v>
      </c>
      <c r="AK335" t="s">
        <v>22</v>
      </c>
      <c r="AL335" t="s">
        <v>22</v>
      </c>
      <c r="AM335" s="17" t="b">
        <v>0</v>
      </c>
      <c r="AN335" s="6"/>
      <c r="AO335" s="6"/>
      <c r="AP335" s="17" t="b">
        <v>0</v>
      </c>
      <c r="AQ335" s="6" t="b">
        <v>0</v>
      </c>
    </row>
    <row r="336" spans="1:43" x14ac:dyDescent="0.25">
      <c r="A336" t="str">
        <f>_xlfn.CONCAT(Table8[[#This Row],[Order]],"-",Table8[[#This Row],[Line]])</f>
        <v>74971-4</v>
      </c>
      <c r="B336" s="7">
        <v>74971</v>
      </c>
      <c r="C336" s="7">
        <v>4</v>
      </c>
      <c r="D336" s="7">
        <v>1</v>
      </c>
      <c r="E336" s="6" t="s">
        <v>18</v>
      </c>
      <c r="F336" s="6" t="s">
        <v>2977</v>
      </c>
      <c r="G336" s="6" t="s">
        <v>4255</v>
      </c>
      <c r="H336" s="6" t="s">
        <v>22</v>
      </c>
      <c r="I336" s="6" t="s">
        <v>27</v>
      </c>
      <c r="J336" s="6"/>
      <c r="K336" s="6"/>
      <c r="L336" s="8">
        <v>43518</v>
      </c>
      <c r="M336" s="8">
        <v>43523</v>
      </c>
      <c r="N336" s="7">
        <v>1</v>
      </c>
      <c r="O336" s="7">
        <v>3</v>
      </c>
      <c r="P336" s="6" t="s">
        <v>606</v>
      </c>
      <c r="Q336" s="6" t="s">
        <v>22</v>
      </c>
      <c r="R336" s="6" t="s">
        <v>18</v>
      </c>
      <c r="S336" s="6" t="s">
        <v>22</v>
      </c>
      <c r="T336" s="6" t="s">
        <v>4256</v>
      </c>
      <c r="U336" s="7">
        <v>12</v>
      </c>
      <c r="V336" s="17" t="b">
        <v>0</v>
      </c>
      <c r="W336" s="17" t="b">
        <v>0</v>
      </c>
      <c r="X336" s="17" t="b">
        <v>0</v>
      </c>
      <c r="Y336" s="17" t="b">
        <v>0</v>
      </c>
      <c r="Z336" t="s">
        <v>22</v>
      </c>
      <c r="AA336" t="s">
        <v>22</v>
      </c>
      <c r="AB336" t="s">
        <v>22</v>
      </c>
      <c r="AC336" t="s">
        <v>22</v>
      </c>
      <c r="AD336" t="s">
        <v>22</v>
      </c>
      <c r="AE336" t="s">
        <v>22</v>
      </c>
      <c r="AF336" t="s">
        <v>22</v>
      </c>
      <c r="AG336" t="s">
        <v>22</v>
      </c>
      <c r="AH336" t="s">
        <v>22</v>
      </c>
      <c r="AI336" t="s">
        <v>22</v>
      </c>
      <c r="AJ336" s="17" t="b">
        <v>0</v>
      </c>
      <c r="AK336" t="s">
        <v>22</v>
      </c>
      <c r="AL336" t="s">
        <v>22</v>
      </c>
      <c r="AM336" s="17" t="b">
        <v>0</v>
      </c>
      <c r="AN336" s="6"/>
      <c r="AO336" s="6"/>
      <c r="AP336" s="17" t="b">
        <v>0</v>
      </c>
      <c r="AQ336" s="6" t="b">
        <v>0</v>
      </c>
    </row>
    <row r="337" spans="1:43" x14ac:dyDescent="0.25">
      <c r="A337" t="str">
        <f>_xlfn.CONCAT(Table8[[#This Row],[Order]],"-",Table8[[#This Row],[Line]])</f>
        <v>75090-1</v>
      </c>
      <c r="B337" s="35">
        <v>75090</v>
      </c>
      <c r="C337" s="35">
        <v>1</v>
      </c>
      <c r="D337" s="35">
        <v>1</v>
      </c>
      <c r="E337" s="34" t="s">
        <v>18</v>
      </c>
      <c r="F337" s="34" t="s">
        <v>2978</v>
      </c>
      <c r="G337" s="34" t="s">
        <v>2258</v>
      </c>
      <c r="H337" s="34" t="s">
        <v>22</v>
      </c>
      <c r="I337" s="34" t="s">
        <v>31</v>
      </c>
      <c r="J337" s="36">
        <v>43500</v>
      </c>
      <c r="K337" s="34" t="s">
        <v>4257</v>
      </c>
      <c r="L337" s="8">
        <v>43502</v>
      </c>
      <c r="M337" s="36">
        <v>43507</v>
      </c>
      <c r="N337" s="35">
        <v>1</v>
      </c>
      <c r="O337" s="35">
        <v>1</v>
      </c>
      <c r="P337" s="6" t="s">
        <v>590</v>
      </c>
      <c r="Q337" s="34" t="s">
        <v>22</v>
      </c>
      <c r="R337" s="6" t="s">
        <v>18</v>
      </c>
      <c r="S337" s="34" t="s">
        <v>22</v>
      </c>
      <c r="T337" s="34" t="s">
        <v>2259</v>
      </c>
      <c r="U337" s="35">
        <v>1</v>
      </c>
      <c r="V337" s="17" t="b">
        <v>1</v>
      </c>
      <c r="W337" s="17" t="b">
        <v>1</v>
      </c>
      <c r="X337" s="17" t="b">
        <v>1</v>
      </c>
      <c r="Y337" s="17" t="b">
        <v>1</v>
      </c>
      <c r="Z337" t="s">
        <v>22</v>
      </c>
      <c r="AA337" t="s">
        <v>3805</v>
      </c>
      <c r="AB337" t="s">
        <v>22</v>
      </c>
      <c r="AC337" t="s">
        <v>22</v>
      </c>
      <c r="AD337" t="s">
        <v>22</v>
      </c>
      <c r="AE337" t="s">
        <v>22</v>
      </c>
      <c r="AF337" t="s">
        <v>22</v>
      </c>
      <c r="AG337" t="s">
        <v>22</v>
      </c>
      <c r="AH337" t="s">
        <v>22</v>
      </c>
      <c r="AI337" t="s">
        <v>22</v>
      </c>
      <c r="AJ337" s="17" t="b">
        <v>1</v>
      </c>
      <c r="AK337" t="s">
        <v>22</v>
      </c>
      <c r="AL337" t="s">
        <v>143</v>
      </c>
      <c r="AM337" s="17" t="b">
        <v>0</v>
      </c>
      <c r="AN337" s="6"/>
      <c r="AO337" s="6"/>
      <c r="AP337" s="17" t="b">
        <v>0</v>
      </c>
      <c r="AQ337" s="6" t="b">
        <v>0</v>
      </c>
    </row>
    <row r="338" spans="1:43" x14ac:dyDescent="0.25">
      <c r="A338" t="str">
        <f>_xlfn.CONCAT(Table8[[#This Row],[Order]],"-",Table8[[#This Row],[Line]])</f>
        <v>75090-2</v>
      </c>
      <c r="B338" s="35">
        <v>75090</v>
      </c>
      <c r="C338" s="35">
        <v>2</v>
      </c>
      <c r="D338" s="35">
        <v>1</v>
      </c>
      <c r="E338" s="34" t="s">
        <v>18</v>
      </c>
      <c r="F338" s="34" t="s">
        <v>2979</v>
      </c>
      <c r="G338" s="34" t="s">
        <v>2260</v>
      </c>
      <c r="H338" s="34" t="s">
        <v>22</v>
      </c>
      <c r="I338" s="34" t="s">
        <v>31</v>
      </c>
      <c r="J338" s="36">
        <v>43500</v>
      </c>
      <c r="K338" s="34" t="s">
        <v>4258</v>
      </c>
      <c r="L338" s="8">
        <v>43502</v>
      </c>
      <c r="M338" s="36">
        <v>43507</v>
      </c>
      <c r="N338" s="35">
        <v>2</v>
      </c>
      <c r="O338" s="35">
        <v>4</v>
      </c>
      <c r="P338" s="6" t="s">
        <v>590</v>
      </c>
      <c r="Q338" s="34" t="s">
        <v>22</v>
      </c>
      <c r="R338" s="6" t="s">
        <v>18</v>
      </c>
      <c r="S338" s="34" t="s">
        <v>22</v>
      </c>
      <c r="T338" s="34" t="s">
        <v>2261</v>
      </c>
      <c r="U338" s="35">
        <v>1</v>
      </c>
      <c r="V338" s="17" t="b">
        <v>1</v>
      </c>
      <c r="W338" s="17" t="b">
        <v>1</v>
      </c>
      <c r="X338" s="17" t="b">
        <v>1</v>
      </c>
      <c r="Y338" s="17" t="b">
        <v>1</v>
      </c>
      <c r="Z338" t="s">
        <v>22</v>
      </c>
      <c r="AA338" t="s">
        <v>3805</v>
      </c>
      <c r="AB338" t="s">
        <v>22</v>
      </c>
      <c r="AC338" t="s">
        <v>22</v>
      </c>
      <c r="AD338" t="s">
        <v>22</v>
      </c>
      <c r="AE338" t="s">
        <v>22</v>
      </c>
      <c r="AF338" t="s">
        <v>22</v>
      </c>
      <c r="AG338" t="s">
        <v>22</v>
      </c>
      <c r="AH338" t="s">
        <v>22</v>
      </c>
      <c r="AI338" t="s">
        <v>22</v>
      </c>
      <c r="AJ338" s="17" t="b">
        <v>1</v>
      </c>
      <c r="AK338" t="s">
        <v>22</v>
      </c>
      <c r="AL338" t="s">
        <v>143</v>
      </c>
      <c r="AM338" s="17" t="b">
        <v>0</v>
      </c>
      <c r="AN338" s="6"/>
      <c r="AO338" s="6"/>
      <c r="AP338" s="17" t="b">
        <v>0</v>
      </c>
      <c r="AQ338" s="6" t="b">
        <v>0</v>
      </c>
    </row>
    <row r="339" spans="1:43" x14ac:dyDescent="0.25">
      <c r="A339" t="str">
        <f>_xlfn.CONCAT(Table8[[#This Row],[Order]],"-",Table8[[#This Row],[Line]])</f>
        <v>75090-3</v>
      </c>
      <c r="B339" s="29">
        <v>75090</v>
      </c>
      <c r="C339" s="29">
        <v>3</v>
      </c>
      <c r="D339" s="29">
        <v>1</v>
      </c>
      <c r="E339" s="28" t="s">
        <v>18</v>
      </c>
      <c r="F339" s="28" t="s">
        <v>2980</v>
      </c>
      <c r="G339" s="28" t="s">
        <v>2262</v>
      </c>
      <c r="H339" s="28" t="s">
        <v>22</v>
      </c>
      <c r="I339" s="28" t="s">
        <v>20</v>
      </c>
      <c r="J339" s="28"/>
      <c r="K339" s="28"/>
      <c r="L339" s="8">
        <v>43502</v>
      </c>
      <c r="M339" s="30">
        <v>43507</v>
      </c>
      <c r="N339" s="29">
        <v>3</v>
      </c>
      <c r="O339" s="29">
        <v>12</v>
      </c>
      <c r="P339" s="6" t="s">
        <v>590</v>
      </c>
      <c r="Q339" s="28" t="s">
        <v>22</v>
      </c>
      <c r="R339" s="6" t="s">
        <v>18</v>
      </c>
      <c r="S339" s="28" t="s">
        <v>22</v>
      </c>
      <c r="T339" s="28" t="s">
        <v>2263</v>
      </c>
      <c r="U339" s="29">
        <v>1</v>
      </c>
      <c r="V339" s="17" t="b">
        <v>1</v>
      </c>
      <c r="W339" s="17" t="b">
        <v>1</v>
      </c>
      <c r="X339" s="17" t="b">
        <v>1</v>
      </c>
      <c r="Y339" s="17" t="b">
        <v>1</v>
      </c>
      <c r="Z339" t="s">
        <v>22</v>
      </c>
      <c r="AA339" t="s">
        <v>22</v>
      </c>
      <c r="AB339" t="s">
        <v>22</v>
      </c>
      <c r="AC339" t="s">
        <v>22</v>
      </c>
      <c r="AD339" t="s">
        <v>22</v>
      </c>
      <c r="AE339" t="s">
        <v>22</v>
      </c>
      <c r="AF339" t="s">
        <v>22</v>
      </c>
      <c r="AG339" t="s">
        <v>22</v>
      </c>
      <c r="AH339" t="s">
        <v>22</v>
      </c>
      <c r="AI339" t="s">
        <v>22</v>
      </c>
      <c r="AJ339" s="17" t="b">
        <v>0</v>
      </c>
      <c r="AK339" t="s">
        <v>22</v>
      </c>
      <c r="AL339" t="s">
        <v>143</v>
      </c>
      <c r="AM339" s="17" t="b">
        <v>0</v>
      </c>
      <c r="AN339" s="6"/>
      <c r="AO339" s="6"/>
      <c r="AP339" s="17" t="b">
        <v>0</v>
      </c>
      <c r="AQ339" s="6" t="b">
        <v>0</v>
      </c>
    </row>
    <row r="340" spans="1:43" x14ac:dyDescent="0.25">
      <c r="A340" t="str">
        <f>_xlfn.CONCAT(Table8[[#This Row],[Order]],"-",Table8[[#This Row],[Line]])</f>
        <v>75090-4</v>
      </c>
      <c r="B340" s="35">
        <v>75090</v>
      </c>
      <c r="C340" s="35">
        <v>4</v>
      </c>
      <c r="D340" s="35">
        <v>1</v>
      </c>
      <c r="E340" s="34" t="s">
        <v>18</v>
      </c>
      <c r="F340" s="34" t="s">
        <v>400</v>
      </c>
      <c r="G340" s="34" t="s">
        <v>2264</v>
      </c>
      <c r="H340" s="34" t="s">
        <v>22</v>
      </c>
      <c r="I340" s="34" t="s">
        <v>31</v>
      </c>
      <c r="J340" s="36">
        <v>43500</v>
      </c>
      <c r="K340" s="34" t="s">
        <v>4259</v>
      </c>
      <c r="L340" s="8">
        <v>43502</v>
      </c>
      <c r="M340" s="36">
        <v>43507</v>
      </c>
      <c r="N340" s="35">
        <v>2</v>
      </c>
      <c r="O340" s="35">
        <v>4</v>
      </c>
      <c r="P340" s="6" t="s">
        <v>590</v>
      </c>
      <c r="Q340" s="34" t="s">
        <v>22</v>
      </c>
      <c r="R340" s="6" t="s">
        <v>18</v>
      </c>
      <c r="S340" s="34" t="s">
        <v>22</v>
      </c>
      <c r="T340" s="34" t="s">
        <v>2265</v>
      </c>
      <c r="U340" s="35">
        <v>1</v>
      </c>
      <c r="V340" s="17" t="b">
        <v>1</v>
      </c>
      <c r="W340" s="17" t="b">
        <v>1</v>
      </c>
      <c r="X340" s="17" t="b">
        <v>1</v>
      </c>
      <c r="Y340" s="17" t="b">
        <v>1</v>
      </c>
      <c r="Z340" t="s">
        <v>22</v>
      </c>
      <c r="AA340" t="s">
        <v>3805</v>
      </c>
      <c r="AB340" t="s">
        <v>22</v>
      </c>
      <c r="AC340" t="s">
        <v>22</v>
      </c>
      <c r="AD340" t="s">
        <v>22</v>
      </c>
      <c r="AE340" t="s">
        <v>22</v>
      </c>
      <c r="AF340" t="s">
        <v>22</v>
      </c>
      <c r="AG340" t="s">
        <v>22</v>
      </c>
      <c r="AH340" t="s">
        <v>22</v>
      </c>
      <c r="AI340" t="s">
        <v>22</v>
      </c>
      <c r="AJ340" s="17" t="b">
        <v>1</v>
      </c>
      <c r="AK340" t="s">
        <v>22</v>
      </c>
      <c r="AL340" t="s">
        <v>143</v>
      </c>
      <c r="AM340" s="17" t="b">
        <v>0</v>
      </c>
      <c r="AN340" s="6"/>
      <c r="AO340" s="6"/>
      <c r="AP340" s="17" t="b">
        <v>0</v>
      </c>
      <c r="AQ340" s="6" t="b">
        <v>0</v>
      </c>
    </row>
    <row r="341" spans="1:43" x14ac:dyDescent="0.25">
      <c r="A341" t="str">
        <f>_xlfn.CONCAT(Table8[[#This Row],[Order]],"-",Table8[[#This Row],[Line]])</f>
        <v>75103-3</v>
      </c>
      <c r="B341" s="35">
        <v>75103</v>
      </c>
      <c r="C341" s="35">
        <v>3</v>
      </c>
      <c r="D341" s="35">
        <v>1</v>
      </c>
      <c r="E341" s="34" t="s">
        <v>18</v>
      </c>
      <c r="F341" s="34" t="s">
        <v>297</v>
      </c>
      <c r="G341" s="34" t="s">
        <v>835</v>
      </c>
      <c r="H341" s="34" t="s">
        <v>22</v>
      </c>
      <c r="I341" s="34" t="s">
        <v>31</v>
      </c>
      <c r="J341" s="36">
        <v>43497</v>
      </c>
      <c r="K341" s="34" t="s">
        <v>4260</v>
      </c>
      <c r="L341" s="125">
        <v>43497</v>
      </c>
      <c r="M341" s="36">
        <v>43502</v>
      </c>
      <c r="N341" s="35">
        <v>6</v>
      </c>
      <c r="O341" s="35">
        <v>6</v>
      </c>
      <c r="P341" s="6" t="s">
        <v>610</v>
      </c>
      <c r="Q341" s="34" t="s">
        <v>22</v>
      </c>
      <c r="R341" s="6" t="s">
        <v>0</v>
      </c>
      <c r="S341" s="34" t="s">
        <v>22</v>
      </c>
      <c r="T341" s="34" t="s">
        <v>836</v>
      </c>
      <c r="U341" s="35">
        <v>4</v>
      </c>
      <c r="V341" s="17" t="b">
        <v>1</v>
      </c>
      <c r="W341" s="17" t="b">
        <v>1</v>
      </c>
      <c r="X341" s="17" t="b">
        <v>1</v>
      </c>
      <c r="Y341" s="17" t="b">
        <v>1</v>
      </c>
      <c r="Z341" t="s">
        <v>22</v>
      </c>
      <c r="AA341" t="s">
        <v>3805</v>
      </c>
      <c r="AB341" t="s">
        <v>22</v>
      </c>
      <c r="AC341" t="s">
        <v>22</v>
      </c>
      <c r="AD341" t="s">
        <v>22</v>
      </c>
      <c r="AE341" t="s">
        <v>22</v>
      </c>
      <c r="AF341" t="s">
        <v>22</v>
      </c>
      <c r="AG341" t="s">
        <v>22</v>
      </c>
      <c r="AH341" t="s">
        <v>22</v>
      </c>
      <c r="AI341" t="s">
        <v>22</v>
      </c>
      <c r="AJ341" s="17" t="b">
        <v>1</v>
      </c>
      <c r="AK341" t="s">
        <v>22</v>
      </c>
      <c r="AL341" t="s">
        <v>143</v>
      </c>
      <c r="AM341" s="17" t="b">
        <v>0</v>
      </c>
      <c r="AN341" s="6"/>
      <c r="AO341" s="6"/>
      <c r="AP341" s="17" t="b">
        <v>0</v>
      </c>
      <c r="AQ341" s="6" t="b">
        <v>0</v>
      </c>
    </row>
    <row r="342" spans="1:43" x14ac:dyDescent="0.25">
      <c r="A342" t="str">
        <f>_xlfn.CONCAT(Table8[[#This Row],[Order]],"-",Table8[[#This Row],[Line]])</f>
        <v>75103-4</v>
      </c>
      <c r="B342" s="35">
        <v>75103</v>
      </c>
      <c r="C342" s="35">
        <v>4</v>
      </c>
      <c r="D342" s="35">
        <v>1</v>
      </c>
      <c r="E342" s="34" t="s">
        <v>18</v>
      </c>
      <c r="F342" s="34" t="s">
        <v>298</v>
      </c>
      <c r="G342" s="34" t="s">
        <v>837</v>
      </c>
      <c r="H342" s="34" t="s">
        <v>22</v>
      </c>
      <c r="I342" s="34" t="s">
        <v>31</v>
      </c>
      <c r="J342" s="36">
        <v>43497</v>
      </c>
      <c r="K342" s="34" t="s">
        <v>4261</v>
      </c>
      <c r="L342" s="125">
        <v>43497</v>
      </c>
      <c r="M342" s="36">
        <v>43502</v>
      </c>
      <c r="N342" s="35">
        <v>5</v>
      </c>
      <c r="O342" s="35">
        <v>5</v>
      </c>
      <c r="P342" s="6" t="s">
        <v>610</v>
      </c>
      <c r="Q342" s="34" t="s">
        <v>22</v>
      </c>
      <c r="R342" s="6" t="s">
        <v>0</v>
      </c>
      <c r="S342" s="34" t="s">
        <v>22</v>
      </c>
      <c r="T342" s="34" t="s">
        <v>838</v>
      </c>
      <c r="U342" s="35">
        <v>4</v>
      </c>
      <c r="V342" s="17" t="b">
        <v>1</v>
      </c>
      <c r="W342" s="17" t="b">
        <v>1</v>
      </c>
      <c r="X342" s="17" t="b">
        <v>1</v>
      </c>
      <c r="Y342" s="17" t="b">
        <v>1</v>
      </c>
      <c r="Z342" t="s">
        <v>22</v>
      </c>
      <c r="AA342" t="s">
        <v>3805</v>
      </c>
      <c r="AB342" t="s">
        <v>22</v>
      </c>
      <c r="AC342" t="s">
        <v>22</v>
      </c>
      <c r="AD342" t="s">
        <v>22</v>
      </c>
      <c r="AE342" t="s">
        <v>22</v>
      </c>
      <c r="AF342" t="s">
        <v>22</v>
      </c>
      <c r="AG342" t="s">
        <v>22</v>
      </c>
      <c r="AH342" t="s">
        <v>22</v>
      </c>
      <c r="AI342" t="s">
        <v>22</v>
      </c>
      <c r="AJ342" s="17" t="b">
        <v>1</v>
      </c>
      <c r="AK342" t="s">
        <v>22</v>
      </c>
      <c r="AL342" t="s">
        <v>143</v>
      </c>
      <c r="AM342" s="17" t="b">
        <v>0</v>
      </c>
      <c r="AN342" s="6"/>
      <c r="AO342" s="6"/>
      <c r="AP342" s="17" t="b">
        <v>0</v>
      </c>
      <c r="AQ342" s="6" t="b">
        <v>0</v>
      </c>
    </row>
    <row r="343" spans="1:43" x14ac:dyDescent="0.25">
      <c r="A343" t="str">
        <f>_xlfn.CONCAT(Table8[[#This Row],[Order]],"-",Table8[[#This Row],[Line]])</f>
        <v>75103-5</v>
      </c>
      <c r="B343" s="35">
        <v>75103</v>
      </c>
      <c r="C343" s="35">
        <v>5</v>
      </c>
      <c r="D343" s="35">
        <v>1</v>
      </c>
      <c r="E343" s="34" t="s">
        <v>18</v>
      </c>
      <c r="F343" s="34" t="s">
        <v>299</v>
      </c>
      <c r="G343" s="34" t="s">
        <v>839</v>
      </c>
      <c r="H343" s="34" t="s">
        <v>22</v>
      </c>
      <c r="I343" s="34" t="s">
        <v>31</v>
      </c>
      <c r="J343" s="36">
        <v>43497</v>
      </c>
      <c r="K343" s="34" t="s">
        <v>4262</v>
      </c>
      <c r="L343" s="125">
        <v>43497</v>
      </c>
      <c r="M343" s="36">
        <v>43502</v>
      </c>
      <c r="N343" s="35">
        <v>12</v>
      </c>
      <c r="O343" s="35">
        <v>12</v>
      </c>
      <c r="P343" s="6" t="s">
        <v>610</v>
      </c>
      <c r="Q343" s="34" t="s">
        <v>22</v>
      </c>
      <c r="R343" s="6" t="s">
        <v>0</v>
      </c>
      <c r="S343" s="34" t="s">
        <v>22</v>
      </c>
      <c r="T343" s="34" t="s">
        <v>840</v>
      </c>
      <c r="U343" s="35">
        <v>4</v>
      </c>
      <c r="V343" s="17" t="b">
        <v>1</v>
      </c>
      <c r="W343" s="17" t="b">
        <v>1</v>
      </c>
      <c r="X343" s="17" t="b">
        <v>1</v>
      </c>
      <c r="Y343" s="17" t="b">
        <v>1</v>
      </c>
      <c r="Z343" t="s">
        <v>22</v>
      </c>
      <c r="AA343" t="s">
        <v>3805</v>
      </c>
      <c r="AB343" t="s">
        <v>22</v>
      </c>
      <c r="AC343" t="s">
        <v>22</v>
      </c>
      <c r="AD343" t="s">
        <v>22</v>
      </c>
      <c r="AE343" t="s">
        <v>22</v>
      </c>
      <c r="AF343" t="s">
        <v>22</v>
      </c>
      <c r="AG343" t="s">
        <v>22</v>
      </c>
      <c r="AH343" t="s">
        <v>22</v>
      </c>
      <c r="AI343" t="s">
        <v>22</v>
      </c>
      <c r="AJ343" s="17" t="b">
        <v>1</v>
      </c>
      <c r="AK343" t="s">
        <v>22</v>
      </c>
      <c r="AL343" t="s">
        <v>143</v>
      </c>
      <c r="AM343" s="17" t="b">
        <v>0</v>
      </c>
      <c r="AN343" s="6"/>
      <c r="AO343" s="6"/>
      <c r="AP343" s="17" t="b">
        <v>0</v>
      </c>
      <c r="AQ343" s="6" t="b">
        <v>0</v>
      </c>
    </row>
    <row r="344" spans="1:43" x14ac:dyDescent="0.25">
      <c r="A344" t="str">
        <f>_xlfn.CONCAT(Table8[[#This Row],[Order]],"-",Table8[[#This Row],[Line]])</f>
        <v>75103-6</v>
      </c>
      <c r="B344" s="35">
        <v>75103</v>
      </c>
      <c r="C344" s="35">
        <v>6</v>
      </c>
      <c r="D344" s="35">
        <v>1</v>
      </c>
      <c r="E344" s="34" t="s">
        <v>18</v>
      </c>
      <c r="F344" s="34" t="s">
        <v>297</v>
      </c>
      <c r="G344" s="34" t="s">
        <v>841</v>
      </c>
      <c r="H344" s="34" t="s">
        <v>22</v>
      </c>
      <c r="I344" s="34" t="s">
        <v>31</v>
      </c>
      <c r="J344" s="36">
        <v>43497</v>
      </c>
      <c r="K344" s="34" t="s">
        <v>4263</v>
      </c>
      <c r="L344" s="125">
        <v>43497</v>
      </c>
      <c r="M344" s="36">
        <v>43502</v>
      </c>
      <c r="N344" s="35">
        <v>7</v>
      </c>
      <c r="O344" s="35">
        <v>7</v>
      </c>
      <c r="P344" s="6" t="s">
        <v>610</v>
      </c>
      <c r="Q344" s="34" t="s">
        <v>22</v>
      </c>
      <c r="R344" s="6" t="s">
        <v>0</v>
      </c>
      <c r="S344" s="34" t="s">
        <v>22</v>
      </c>
      <c r="T344" s="34" t="s">
        <v>842</v>
      </c>
      <c r="U344" s="35">
        <v>4</v>
      </c>
      <c r="V344" s="17" t="b">
        <v>1</v>
      </c>
      <c r="W344" s="17" t="b">
        <v>1</v>
      </c>
      <c r="X344" s="17" t="b">
        <v>1</v>
      </c>
      <c r="Y344" s="17" t="b">
        <v>1</v>
      </c>
      <c r="Z344" t="s">
        <v>22</v>
      </c>
      <c r="AA344" t="s">
        <v>3805</v>
      </c>
      <c r="AB344" t="s">
        <v>22</v>
      </c>
      <c r="AC344" t="s">
        <v>22</v>
      </c>
      <c r="AD344" t="s">
        <v>22</v>
      </c>
      <c r="AE344" t="s">
        <v>22</v>
      </c>
      <c r="AF344" t="s">
        <v>22</v>
      </c>
      <c r="AG344" t="s">
        <v>22</v>
      </c>
      <c r="AH344" t="s">
        <v>22</v>
      </c>
      <c r="AI344" t="s">
        <v>22</v>
      </c>
      <c r="AJ344" s="17" t="b">
        <v>1</v>
      </c>
      <c r="AK344" t="s">
        <v>22</v>
      </c>
      <c r="AL344" t="s">
        <v>143</v>
      </c>
      <c r="AM344" s="17" t="b">
        <v>0</v>
      </c>
      <c r="AN344" s="6"/>
      <c r="AO344" s="6"/>
      <c r="AP344" s="17" t="b">
        <v>0</v>
      </c>
      <c r="AQ344" s="6" t="b">
        <v>0</v>
      </c>
    </row>
    <row r="345" spans="1:43" x14ac:dyDescent="0.25">
      <c r="A345" t="str">
        <f>_xlfn.CONCAT(Table8[[#This Row],[Order]],"-",Table8[[#This Row],[Line]])</f>
        <v>75103-7</v>
      </c>
      <c r="B345" s="35">
        <v>75103</v>
      </c>
      <c r="C345" s="35">
        <v>7</v>
      </c>
      <c r="D345" s="35">
        <v>1</v>
      </c>
      <c r="E345" s="34" t="s">
        <v>18</v>
      </c>
      <c r="F345" s="34" t="s">
        <v>298</v>
      </c>
      <c r="G345" s="34" t="s">
        <v>843</v>
      </c>
      <c r="H345" s="34" t="s">
        <v>22</v>
      </c>
      <c r="I345" s="34" t="s">
        <v>31</v>
      </c>
      <c r="J345" s="36">
        <v>43497</v>
      </c>
      <c r="K345" s="34" t="s">
        <v>4264</v>
      </c>
      <c r="L345" s="125">
        <v>43497</v>
      </c>
      <c r="M345" s="36">
        <v>43502</v>
      </c>
      <c r="N345" s="35">
        <v>3</v>
      </c>
      <c r="O345" s="35">
        <v>3</v>
      </c>
      <c r="P345" s="6" t="s">
        <v>610</v>
      </c>
      <c r="Q345" s="34" t="s">
        <v>22</v>
      </c>
      <c r="R345" s="6" t="s">
        <v>0</v>
      </c>
      <c r="S345" s="34" t="s">
        <v>22</v>
      </c>
      <c r="T345" s="34" t="s">
        <v>844</v>
      </c>
      <c r="U345" s="35">
        <v>4</v>
      </c>
      <c r="V345" s="17" t="b">
        <v>1</v>
      </c>
      <c r="W345" s="17" t="b">
        <v>1</v>
      </c>
      <c r="X345" s="17" t="b">
        <v>1</v>
      </c>
      <c r="Y345" s="17" t="b">
        <v>1</v>
      </c>
      <c r="Z345" t="s">
        <v>22</v>
      </c>
      <c r="AA345" t="s">
        <v>3805</v>
      </c>
      <c r="AB345" t="s">
        <v>22</v>
      </c>
      <c r="AC345" t="s">
        <v>22</v>
      </c>
      <c r="AD345" t="s">
        <v>22</v>
      </c>
      <c r="AE345" t="s">
        <v>22</v>
      </c>
      <c r="AF345" t="s">
        <v>22</v>
      </c>
      <c r="AG345" t="s">
        <v>22</v>
      </c>
      <c r="AH345" t="s">
        <v>22</v>
      </c>
      <c r="AI345" t="s">
        <v>22</v>
      </c>
      <c r="AJ345" s="17" t="b">
        <v>1</v>
      </c>
      <c r="AK345" t="s">
        <v>22</v>
      </c>
      <c r="AL345" t="s">
        <v>143</v>
      </c>
      <c r="AM345" s="17" t="b">
        <v>0</v>
      </c>
      <c r="AN345" s="6"/>
      <c r="AO345" s="6"/>
      <c r="AP345" s="17" t="b">
        <v>0</v>
      </c>
      <c r="AQ345" s="6" t="b">
        <v>0</v>
      </c>
    </row>
    <row r="346" spans="1:43" x14ac:dyDescent="0.25">
      <c r="A346" t="str">
        <f>_xlfn.CONCAT(Table8[[#This Row],[Order]],"-",Table8[[#This Row],[Line]])</f>
        <v>75103-10</v>
      </c>
      <c r="B346" s="35">
        <v>75103</v>
      </c>
      <c r="C346" s="35">
        <v>10</v>
      </c>
      <c r="D346" s="35">
        <v>1</v>
      </c>
      <c r="E346" s="34" t="s">
        <v>18</v>
      </c>
      <c r="F346" s="34" t="s">
        <v>297</v>
      </c>
      <c r="G346" s="34" t="s">
        <v>835</v>
      </c>
      <c r="H346" s="34" t="s">
        <v>22</v>
      </c>
      <c r="I346" s="34" t="s">
        <v>31</v>
      </c>
      <c r="J346" s="36">
        <v>43497</v>
      </c>
      <c r="K346" s="34" t="s">
        <v>4265</v>
      </c>
      <c r="L346" s="125">
        <v>43497</v>
      </c>
      <c r="M346" s="36">
        <v>43502</v>
      </c>
      <c r="N346" s="35">
        <v>1</v>
      </c>
      <c r="O346" s="35">
        <v>1</v>
      </c>
      <c r="P346" s="6" t="s">
        <v>610</v>
      </c>
      <c r="Q346" s="34" t="s">
        <v>22</v>
      </c>
      <c r="R346" s="6" t="s">
        <v>0</v>
      </c>
      <c r="S346" s="34" t="s">
        <v>22</v>
      </c>
      <c r="T346" s="34" t="s">
        <v>845</v>
      </c>
      <c r="U346" s="35">
        <v>4</v>
      </c>
      <c r="V346" s="17" t="b">
        <v>1</v>
      </c>
      <c r="W346" s="17" t="b">
        <v>1</v>
      </c>
      <c r="X346" s="17" t="b">
        <v>1</v>
      </c>
      <c r="Y346" s="17" t="b">
        <v>1</v>
      </c>
      <c r="Z346" t="s">
        <v>22</v>
      </c>
      <c r="AA346" t="s">
        <v>3805</v>
      </c>
      <c r="AB346" t="s">
        <v>22</v>
      </c>
      <c r="AC346" t="s">
        <v>22</v>
      </c>
      <c r="AD346" t="s">
        <v>22</v>
      </c>
      <c r="AE346" t="s">
        <v>22</v>
      </c>
      <c r="AF346" t="s">
        <v>22</v>
      </c>
      <c r="AG346" t="s">
        <v>22</v>
      </c>
      <c r="AH346" t="s">
        <v>22</v>
      </c>
      <c r="AI346" t="s">
        <v>22</v>
      </c>
      <c r="AJ346" s="17" t="b">
        <v>1</v>
      </c>
      <c r="AK346" t="s">
        <v>22</v>
      </c>
      <c r="AL346" t="s">
        <v>143</v>
      </c>
      <c r="AM346" s="17" t="b">
        <v>0</v>
      </c>
      <c r="AN346" s="6"/>
      <c r="AO346" s="6"/>
      <c r="AP346" s="17" t="b">
        <v>0</v>
      </c>
      <c r="AQ346" s="6" t="b">
        <v>0</v>
      </c>
    </row>
    <row r="347" spans="1:43" x14ac:dyDescent="0.25">
      <c r="A347" t="str">
        <f>_xlfn.CONCAT(Table8[[#This Row],[Order]],"-",Table8[[#This Row],[Line]])</f>
        <v>75103-11</v>
      </c>
      <c r="B347" s="35">
        <v>75103</v>
      </c>
      <c r="C347" s="35">
        <v>11</v>
      </c>
      <c r="D347" s="35">
        <v>1</v>
      </c>
      <c r="E347" s="34" t="s">
        <v>18</v>
      </c>
      <c r="F347" s="34" t="s">
        <v>298</v>
      </c>
      <c r="G347" s="34" t="s">
        <v>837</v>
      </c>
      <c r="H347" s="34" t="s">
        <v>22</v>
      </c>
      <c r="I347" s="34" t="s">
        <v>31</v>
      </c>
      <c r="J347" s="36">
        <v>43497</v>
      </c>
      <c r="K347" s="34" t="s">
        <v>4266</v>
      </c>
      <c r="L347" s="125">
        <v>43497</v>
      </c>
      <c r="M347" s="36">
        <v>43502</v>
      </c>
      <c r="N347" s="35">
        <v>4</v>
      </c>
      <c r="O347" s="35">
        <v>4</v>
      </c>
      <c r="P347" s="6" t="s">
        <v>610</v>
      </c>
      <c r="Q347" s="34" t="s">
        <v>22</v>
      </c>
      <c r="R347" s="6" t="s">
        <v>0</v>
      </c>
      <c r="S347" s="34" t="s">
        <v>22</v>
      </c>
      <c r="T347" s="34" t="s">
        <v>846</v>
      </c>
      <c r="U347" s="35">
        <v>4</v>
      </c>
      <c r="V347" s="17" t="b">
        <v>1</v>
      </c>
      <c r="W347" s="17" t="b">
        <v>1</v>
      </c>
      <c r="X347" s="17" t="b">
        <v>1</v>
      </c>
      <c r="Y347" s="17" t="b">
        <v>1</v>
      </c>
      <c r="Z347" t="s">
        <v>22</v>
      </c>
      <c r="AA347" t="s">
        <v>3805</v>
      </c>
      <c r="AB347" t="s">
        <v>22</v>
      </c>
      <c r="AC347" t="s">
        <v>22</v>
      </c>
      <c r="AD347" t="s">
        <v>22</v>
      </c>
      <c r="AE347" t="s">
        <v>22</v>
      </c>
      <c r="AF347" t="s">
        <v>22</v>
      </c>
      <c r="AG347" t="s">
        <v>22</v>
      </c>
      <c r="AH347" t="s">
        <v>22</v>
      </c>
      <c r="AI347" t="s">
        <v>22</v>
      </c>
      <c r="AJ347" s="17" t="b">
        <v>1</v>
      </c>
      <c r="AK347" t="s">
        <v>22</v>
      </c>
      <c r="AL347" t="s">
        <v>143</v>
      </c>
      <c r="AM347" s="17" t="b">
        <v>0</v>
      </c>
      <c r="AN347" s="6"/>
      <c r="AO347" s="6"/>
      <c r="AP347" s="17" t="b">
        <v>0</v>
      </c>
      <c r="AQ347" s="6" t="b">
        <v>0</v>
      </c>
    </row>
    <row r="348" spans="1:43" x14ac:dyDescent="0.25">
      <c r="A348" t="str">
        <f>_xlfn.CONCAT(Table8[[#This Row],[Order]],"-",Table8[[#This Row],[Line]])</f>
        <v>75103-12</v>
      </c>
      <c r="B348" s="35">
        <v>75103</v>
      </c>
      <c r="C348" s="35">
        <v>12</v>
      </c>
      <c r="D348" s="35">
        <v>1</v>
      </c>
      <c r="E348" s="34" t="s">
        <v>18</v>
      </c>
      <c r="F348" s="34" t="s">
        <v>299</v>
      </c>
      <c r="G348" s="34" t="s">
        <v>839</v>
      </c>
      <c r="H348" s="34" t="s">
        <v>22</v>
      </c>
      <c r="I348" s="34" t="s">
        <v>31</v>
      </c>
      <c r="J348" s="36">
        <v>43497</v>
      </c>
      <c r="K348" s="34" t="s">
        <v>4267</v>
      </c>
      <c r="L348" s="125">
        <v>43497</v>
      </c>
      <c r="M348" s="36">
        <v>43502</v>
      </c>
      <c r="N348" s="35">
        <v>1</v>
      </c>
      <c r="O348" s="35">
        <v>1</v>
      </c>
      <c r="P348" s="6" t="s">
        <v>610</v>
      </c>
      <c r="Q348" s="34" t="s">
        <v>22</v>
      </c>
      <c r="R348" s="6" t="s">
        <v>0</v>
      </c>
      <c r="S348" s="34" t="s">
        <v>22</v>
      </c>
      <c r="T348" s="34" t="s">
        <v>847</v>
      </c>
      <c r="U348" s="35">
        <v>4</v>
      </c>
      <c r="V348" s="17" t="b">
        <v>1</v>
      </c>
      <c r="W348" s="17" t="b">
        <v>1</v>
      </c>
      <c r="X348" s="17" t="b">
        <v>1</v>
      </c>
      <c r="Y348" s="17" t="b">
        <v>1</v>
      </c>
      <c r="Z348" t="s">
        <v>22</v>
      </c>
      <c r="AA348" t="s">
        <v>3805</v>
      </c>
      <c r="AB348" t="s">
        <v>22</v>
      </c>
      <c r="AC348" t="s">
        <v>22</v>
      </c>
      <c r="AD348" t="s">
        <v>22</v>
      </c>
      <c r="AE348" t="s">
        <v>22</v>
      </c>
      <c r="AF348" t="s">
        <v>22</v>
      </c>
      <c r="AG348" t="s">
        <v>22</v>
      </c>
      <c r="AH348" t="s">
        <v>22</v>
      </c>
      <c r="AI348" t="s">
        <v>22</v>
      </c>
      <c r="AJ348" s="17" t="b">
        <v>1</v>
      </c>
      <c r="AK348" t="s">
        <v>22</v>
      </c>
      <c r="AL348" t="s">
        <v>143</v>
      </c>
      <c r="AM348" s="17" t="b">
        <v>0</v>
      </c>
      <c r="AN348" s="6"/>
      <c r="AO348" s="6"/>
      <c r="AP348" s="17" t="b">
        <v>0</v>
      </c>
      <c r="AQ348" s="6" t="b">
        <v>0</v>
      </c>
    </row>
    <row r="349" spans="1:43" x14ac:dyDescent="0.25">
      <c r="A349" t="str">
        <f>_xlfn.CONCAT(Table8[[#This Row],[Order]],"-",Table8[[#This Row],[Line]])</f>
        <v>75103-13</v>
      </c>
      <c r="B349" s="35">
        <v>75103</v>
      </c>
      <c r="C349" s="35">
        <v>13</v>
      </c>
      <c r="D349" s="35">
        <v>1</v>
      </c>
      <c r="E349" s="34" t="s">
        <v>18</v>
      </c>
      <c r="F349" s="34" t="s">
        <v>297</v>
      </c>
      <c r="G349" s="34" t="s">
        <v>841</v>
      </c>
      <c r="H349" s="34" t="s">
        <v>22</v>
      </c>
      <c r="I349" s="34" t="s">
        <v>31</v>
      </c>
      <c r="J349" s="36">
        <v>43497</v>
      </c>
      <c r="K349" s="34" t="s">
        <v>4268</v>
      </c>
      <c r="L349" s="125">
        <v>43497</v>
      </c>
      <c r="M349" s="36">
        <v>43502</v>
      </c>
      <c r="N349" s="35">
        <v>1</v>
      </c>
      <c r="O349" s="35">
        <v>1</v>
      </c>
      <c r="P349" s="6" t="s">
        <v>610</v>
      </c>
      <c r="Q349" s="34" t="s">
        <v>22</v>
      </c>
      <c r="R349" s="6" t="s">
        <v>0</v>
      </c>
      <c r="S349" s="34" t="s">
        <v>22</v>
      </c>
      <c r="T349" s="34" t="s">
        <v>848</v>
      </c>
      <c r="U349" s="35">
        <v>4</v>
      </c>
      <c r="V349" s="17" t="b">
        <v>1</v>
      </c>
      <c r="W349" s="17" t="b">
        <v>1</v>
      </c>
      <c r="X349" s="17" t="b">
        <v>1</v>
      </c>
      <c r="Y349" s="17" t="b">
        <v>1</v>
      </c>
      <c r="Z349" t="s">
        <v>22</v>
      </c>
      <c r="AA349" t="s">
        <v>3805</v>
      </c>
      <c r="AB349" t="s">
        <v>22</v>
      </c>
      <c r="AC349" t="s">
        <v>22</v>
      </c>
      <c r="AD349" t="s">
        <v>22</v>
      </c>
      <c r="AE349" t="s">
        <v>22</v>
      </c>
      <c r="AF349" t="s">
        <v>22</v>
      </c>
      <c r="AG349" t="s">
        <v>22</v>
      </c>
      <c r="AH349" t="s">
        <v>22</v>
      </c>
      <c r="AI349" t="s">
        <v>22</v>
      </c>
      <c r="AJ349" s="17" t="b">
        <v>1</v>
      </c>
      <c r="AK349" t="s">
        <v>22</v>
      </c>
      <c r="AL349" t="s">
        <v>143</v>
      </c>
      <c r="AM349" s="17" t="b">
        <v>0</v>
      </c>
      <c r="AN349" s="6"/>
      <c r="AO349" s="6"/>
      <c r="AP349" s="17" t="b">
        <v>0</v>
      </c>
      <c r="AQ349" s="6" t="b">
        <v>0</v>
      </c>
    </row>
    <row r="350" spans="1:43" x14ac:dyDescent="0.25">
      <c r="A350" t="str">
        <f>_xlfn.CONCAT(Table8[[#This Row],[Order]],"-",Table8[[#This Row],[Line]])</f>
        <v>75103-14</v>
      </c>
      <c r="B350" s="35">
        <v>75103</v>
      </c>
      <c r="C350" s="35">
        <v>14</v>
      </c>
      <c r="D350" s="35">
        <v>1</v>
      </c>
      <c r="E350" s="34" t="s">
        <v>18</v>
      </c>
      <c r="F350" s="34" t="s">
        <v>298</v>
      </c>
      <c r="G350" s="34" t="s">
        <v>843</v>
      </c>
      <c r="H350" s="34" t="s">
        <v>22</v>
      </c>
      <c r="I350" s="34" t="s">
        <v>31</v>
      </c>
      <c r="J350" s="36">
        <v>43497</v>
      </c>
      <c r="K350" s="34" t="s">
        <v>4269</v>
      </c>
      <c r="L350" s="125">
        <v>43497</v>
      </c>
      <c r="M350" s="36">
        <v>43502</v>
      </c>
      <c r="N350" s="35">
        <v>1</v>
      </c>
      <c r="O350" s="35">
        <v>1</v>
      </c>
      <c r="P350" s="6" t="s">
        <v>610</v>
      </c>
      <c r="Q350" s="34" t="s">
        <v>22</v>
      </c>
      <c r="R350" s="6" t="s">
        <v>0</v>
      </c>
      <c r="S350" s="34" t="s">
        <v>22</v>
      </c>
      <c r="T350" s="34" t="s">
        <v>849</v>
      </c>
      <c r="U350" s="35">
        <v>4</v>
      </c>
      <c r="V350" s="17" t="b">
        <v>1</v>
      </c>
      <c r="W350" s="17" t="b">
        <v>1</v>
      </c>
      <c r="X350" s="17" t="b">
        <v>1</v>
      </c>
      <c r="Y350" s="17" t="b">
        <v>1</v>
      </c>
      <c r="Z350" t="s">
        <v>22</v>
      </c>
      <c r="AA350" t="s">
        <v>3805</v>
      </c>
      <c r="AB350" t="s">
        <v>22</v>
      </c>
      <c r="AC350" t="s">
        <v>22</v>
      </c>
      <c r="AD350" t="s">
        <v>22</v>
      </c>
      <c r="AE350" t="s">
        <v>22</v>
      </c>
      <c r="AF350" t="s">
        <v>22</v>
      </c>
      <c r="AG350" t="s">
        <v>22</v>
      </c>
      <c r="AH350" t="s">
        <v>22</v>
      </c>
      <c r="AI350" t="s">
        <v>22</v>
      </c>
      <c r="AJ350" s="17" t="b">
        <v>1</v>
      </c>
      <c r="AK350" t="s">
        <v>22</v>
      </c>
      <c r="AL350" t="s">
        <v>143</v>
      </c>
      <c r="AM350" s="17" t="b">
        <v>0</v>
      </c>
      <c r="AN350" s="6"/>
      <c r="AO350" s="6"/>
      <c r="AP350" s="17" t="b">
        <v>0</v>
      </c>
      <c r="AQ350" s="6" t="b">
        <v>0</v>
      </c>
    </row>
    <row r="351" spans="1:43" x14ac:dyDescent="0.25">
      <c r="A351" t="str">
        <f>_xlfn.CONCAT(Table8[[#This Row],[Order]],"-",Table8[[#This Row],[Line]])</f>
        <v>75103-15</v>
      </c>
      <c r="B351" s="35">
        <v>75103</v>
      </c>
      <c r="C351" s="35">
        <v>15</v>
      </c>
      <c r="D351" s="35">
        <v>1</v>
      </c>
      <c r="E351" s="34" t="s">
        <v>18</v>
      </c>
      <c r="F351" s="34" t="s">
        <v>299</v>
      </c>
      <c r="G351" s="34" t="s">
        <v>850</v>
      </c>
      <c r="H351" s="34" t="s">
        <v>22</v>
      </c>
      <c r="I351" s="34" t="s">
        <v>31</v>
      </c>
      <c r="J351" s="36">
        <v>43497</v>
      </c>
      <c r="K351" s="34" t="s">
        <v>4270</v>
      </c>
      <c r="L351" s="125">
        <v>43497</v>
      </c>
      <c r="M351" s="36">
        <v>43502</v>
      </c>
      <c r="N351" s="35">
        <v>1</v>
      </c>
      <c r="O351" s="35">
        <v>1</v>
      </c>
      <c r="P351" s="6" t="s">
        <v>610</v>
      </c>
      <c r="Q351" s="34" t="s">
        <v>22</v>
      </c>
      <c r="R351" s="6" t="s">
        <v>0</v>
      </c>
      <c r="S351" s="34" t="s">
        <v>22</v>
      </c>
      <c r="T351" s="34" t="s">
        <v>851</v>
      </c>
      <c r="U351" s="35">
        <v>4</v>
      </c>
      <c r="V351" s="17" t="b">
        <v>1</v>
      </c>
      <c r="W351" s="17" t="b">
        <v>1</v>
      </c>
      <c r="X351" s="17" t="b">
        <v>1</v>
      </c>
      <c r="Y351" s="17" t="b">
        <v>1</v>
      </c>
      <c r="Z351" t="s">
        <v>22</v>
      </c>
      <c r="AA351" t="s">
        <v>3805</v>
      </c>
      <c r="AB351" t="s">
        <v>22</v>
      </c>
      <c r="AC351" t="s">
        <v>22</v>
      </c>
      <c r="AD351" t="s">
        <v>22</v>
      </c>
      <c r="AE351" t="s">
        <v>22</v>
      </c>
      <c r="AF351" t="s">
        <v>22</v>
      </c>
      <c r="AG351" t="s">
        <v>22</v>
      </c>
      <c r="AH351" t="s">
        <v>22</v>
      </c>
      <c r="AI351" t="s">
        <v>22</v>
      </c>
      <c r="AJ351" s="17" t="b">
        <v>1</v>
      </c>
      <c r="AK351" t="s">
        <v>22</v>
      </c>
      <c r="AL351" t="s">
        <v>143</v>
      </c>
      <c r="AM351" s="17" t="b">
        <v>0</v>
      </c>
      <c r="AN351" s="6"/>
      <c r="AO351" s="6"/>
      <c r="AP351" s="17" t="b">
        <v>0</v>
      </c>
      <c r="AQ351" s="6" t="b">
        <v>0</v>
      </c>
    </row>
    <row r="352" spans="1:43" x14ac:dyDescent="0.25">
      <c r="A352" t="str">
        <f>_xlfn.CONCAT(Table8[[#This Row],[Order]],"-",Table8[[#This Row],[Line]])</f>
        <v>75164-1</v>
      </c>
      <c r="B352" s="35">
        <v>75164</v>
      </c>
      <c r="C352" s="35">
        <v>1</v>
      </c>
      <c r="D352" s="35">
        <v>1</v>
      </c>
      <c r="E352" s="34" t="s">
        <v>18</v>
      </c>
      <c r="F352" s="34" t="s">
        <v>4271</v>
      </c>
      <c r="G352" s="34" t="s">
        <v>4272</v>
      </c>
      <c r="H352" s="34" t="s">
        <v>168</v>
      </c>
      <c r="I352" s="34" t="s">
        <v>37</v>
      </c>
      <c r="J352" s="36">
        <v>43492</v>
      </c>
      <c r="K352" s="34" t="s">
        <v>4273</v>
      </c>
      <c r="L352" s="125">
        <v>43494</v>
      </c>
      <c r="M352" s="36">
        <v>43497</v>
      </c>
      <c r="N352" s="35">
        <v>3</v>
      </c>
      <c r="O352" s="35">
        <v>9</v>
      </c>
      <c r="P352" s="6" t="s">
        <v>644</v>
      </c>
      <c r="Q352" s="34" t="s">
        <v>22</v>
      </c>
      <c r="R352" s="6" t="s">
        <v>19</v>
      </c>
      <c r="S352" s="34" t="s">
        <v>22</v>
      </c>
      <c r="T352" s="34" t="s">
        <v>4274</v>
      </c>
      <c r="U352" s="35">
        <v>12</v>
      </c>
      <c r="V352" s="17" t="b">
        <v>1</v>
      </c>
      <c r="W352" s="17" t="b">
        <v>1</v>
      </c>
      <c r="X352" s="17" t="b">
        <v>1</v>
      </c>
      <c r="Y352" s="17" t="b">
        <v>1</v>
      </c>
      <c r="Z352" t="s">
        <v>22</v>
      </c>
      <c r="AA352" t="s">
        <v>22</v>
      </c>
      <c r="AB352" t="s">
        <v>22</v>
      </c>
      <c r="AC352" t="s">
        <v>22</v>
      </c>
      <c r="AD352" t="s">
        <v>22</v>
      </c>
      <c r="AE352" t="s">
        <v>22</v>
      </c>
      <c r="AF352" t="s">
        <v>22</v>
      </c>
      <c r="AG352" t="s">
        <v>22</v>
      </c>
      <c r="AH352" t="s">
        <v>22</v>
      </c>
      <c r="AI352" t="s">
        <v>22</v>
      </c>
      <c r="AJ352" s="17" t="b">
        <v>1</v>
      </c>
      <c r="AK352" t="s">
        <v>22</v>
      </c>
      <c r="AL352" t="s">
        <v>143</v>
      </c>
      <c r="AM352" s="17" t="b">
        <v>1</v>
      </c>
      <c r="AN352" s="126">
        <v>43494.473994641201</v>
      </c>
      <c r="AO352" s="6"/>
      <c r="AP352" s="17" t="b">
        <v>1</v>
      </c>
      <c r="AQ352" s="6" t="b">
        <v>1</v>
      </c>
    </row>
    <row r="353" spans="1:43" x14ac:dyDescent="0.25">
      <c r="A353" t="str">
        <f>_xlfn.CONCAT(Table8[[#This Row],[Order]],"-",Table8[[#This Row],[Line]])</f>
        <v>75164-2</v>
      </c>
      <c r="B353" s="35">
        <v>75164</v>
      </c>
      <c r="C353" s="35">
        <v>2</v>
      </c>
      <c r="D353" s="35">
        <v>1</v>
      </c>
      <c r="E353" s="34" t="s">
        <v>18</v>
      </c>
      <c r="F353" s="34" t="s">
        <v>148</v>
      </c>
      <c r="G353" s="34" t="s">
        <v>4275</v>
      </c>
      <c r="H353" s="34" t="s">
        <v>156</v>
      </c>
      <c r="I353" s="34" t="s">
        <v>37</v>
      </c>
      <c r="J353" s="36">
        <v>43494</v>
      </c>
      <c r="K353" s="34" t="s">
        <v>4276</v>
      </c>
      <c r="L353" s="125">
        <v>43494</v>
      </c>
      <c r="M353" s="36">
        <v>43497</v>
      </c>
      <c r="N353" s="35">
        <v>2</v>
      </c>
      <c r="O353" s="35">
        <v>2</v>
      </c>
      <c r="P353" s="6" t="s">
        <v>644</v>
      </c>
      <c r="Q353" s="34" t="s">
        <v>22</v>
      </c>
      <c r="R353" s="6" t="s">
        <v>19</v>
      </c>
      <c r="S353" s="34" t="s">
        <v>22</v>
      </c>
      <c r="T353" s="34" t="s">
        <v>4277</v>
      </c>
      <c r="U353" s="35">
        <v>12</v>
      </c>
      <c r="V353" s="17" t="b">
        <v>1</v>
      </c>
      <c r="W353" s="17" t="b">
        <v>1</v>
      </c>
      <c r="X353" s="17" t="b">
        <v>1</v>
      </c>
      <c r="Y353" s="17" t="b">
        <v>1</v>
      </c>
      <c r="Z353" t="s">
        <v>22</v>
      </c>
      <c r="AA353" t="s">
        <v>3805</v>
      </c>
      <c r="AB353" t="s">
        <v>22</v>
      </c>
      <c r="AC353" t="s">
        <v>22</v>
      </c>
      <c r="AD353" t="s">
        <v>22</v>
      </c>
      <c r="AE353" t="s">
        <v>22</v>
      </c>
      <c r="AF353" t="s">
        <v>22</v>
      </c>
      <c r="AG353" t="s">
        <v>22</v>
      </c>
      <c r="AH353" t="s">
        <v>22</v>
      </c>
      <c r="AI353" t="s">
        <v>22</v>
      </c>
      <c r="AJ353" s="17" t="b">
        <v>1</v>
      </c>
      <c r="AK353" t="s">
        <v>22</v>
      </c>
      <c r="AL353" t="s">
        <v>143</v>
      </c>
      <c r="AM353" s="17" t="b">
        <v>1</v>
      </c>
      <c r="AN353" s="126">
        <v>43494.474008715297</v>
      </c>
      <c r="AO353" s="6"/>
      <c r="AP353" s="17" t="b">
        <v>1</v>
      </c>
      <c r="AQ353" s="6" t="b">
        <v>1</v>
      </c>
    </row>
    <row r="354" spans="1:43" x14ac:dyDescent="0.25">
      <c r="A354" t="str">
        <f>_xlfn.CONCAT(Table8[[#This Row],[Order]],"-",Table8[[#This Row],[Line]])</f>
        <v>75164-3</v>
      </c>
      <c r="B354" s="35">
        <v>75164</v>
      </c>
      <c r="C354" s="35">
        <v>3</v>
      </c>
      <c r="D354" s="35">
        <v>1</v>
      </c>
      <c r="E354" s="34" t="s">
        <v>18</v>
      </c>
      <c r="F354" s="34" t="s">
        <v>352</v>
      </c>
      <c r="G354" s="34" t="s">
        <v>4278</v>
      </c>
      <c r="H354" s="34" t="s">
        <v>156</v>
      </c>
      <c r="I354" s="34" t="s">
        <v>37</v>
      </c>
      <c r="J354" s="36">
        <v>43494</v>
      </c>
      <c r="K354" s="34" t="s">
        <v>4279</v>
      </c>
      <c r="L354" s="125">
        <v>43494</v>
      </c>
      <c r="M354" s="36">
        <v>43497</v>
      </c>
      <c r="N354" s="35">
        <v>1</v>
      </c>
      <c r="O354" s="35">
        <v>1</v>
      </c>
      <c r="P354" s="6" t="s">
        <v>644</v>
      </c>
      <c r="Q354" s="34" t="s">
        <v>22</v>
      </c>
      <c r="R354" s="6" t="s">
        <v>19</v>
      </c>
      <c r="S354" s="34" t="s">
        <v>22</v>
      </c>
      <c r="T354" s="34" t="s">
        <v>4280</v>
      </c>
      <c r="U354" s="35">
        <v>12</v>
      </c>
      <c r="V354" s="17" t="b">
        <v>1</v>
      </c>
      <c r="W354" s="17" t="b">
        <v>1</v>
      </c>
      <c r="X354" s="17" t="b">
        <v>1</v>
      </c>
      <c r="Y354" s="17" t="b">
        <v>1</v>
      </c>
      <c r="Z354" t="s">
        <v>22</v>
      </c>
      <c r="AA354" t="s">
        <v>3805</v>
      </c>
      <c r="AB354" t="s">
        <v>22</v>
      </c>
      <c r="AC354" t="s">
        <v>22</v>
      </c>
      <c r="AD354" t="s">
        <v>22</v>
      </c>
      <c r="AE354" t="s">
        <v>22</v>
      </c>
      <c r="AF354" t="s">
        <v>22</v>
      </c>
      <c r="AG354" t="s">
        <v>22</v>
      </c>
      <c r="AH354" t="s">
        <v>22</v>
      </c>
      <c r="AI354" t="s">
        <v>22</v>
      </c>
      <c r="AJ354" s="17" t="b">
        <v>1</v>
      </c>
      <c r="AK354" t="s">
        <v>22</v>
      </c>
      <c r="AL354" t="s">
        <v>143</v>
      </c>
      <c r="AM354" s="17" t="b">
        <v>1</v>
      </c>
      <c r="AN354" s="126">
        <v>43494.474014664404</v>
      </c>
      <c r="AO354" s="6"/>
      <c r="AP354" s="17" t="b">
        <v>1</v>
      </c>
      <c r="AQ354" s="6" t="b">
        <v>1</v>
      </c>
    </row>
    <row r="355" spans="1:43" x14ac:dyDescent="0.25">
      <c r="A355" t="str">
        <f>_xlfn.CONCAT(Table8[[#This Row],[Order]],"-",Table8[[#This Row],[Line]])</f>
        <v>75212-22</v>
      </c>
      <c r="B355" s="35">
        <v>75212</v>
      </c>
      <c r="C355" s="35">
        <v>22</v>
      </c>
      <c r="D355" s="35">
        <v>1</v>
      </c>
      <c r="E355" s="34" t="s">
        <v>18</v>
      </c>
      <c r="F355" s="34" t="s">
        <v>232</v>
      </c>
      <c r="G355" s="34" t="s">
        <v>4281</v>
      </c>
      <c r="H355" s="34" t="s">
        <v>22</v>
      </c>
      <c r="I355" s="34" t="s">
        <v>150</v>
      </c>
      <c r="J355" s="36">
        <v>43495</v>
      </c>
      <c r="K355" s="34" t="s">
        <v>4282</v>
      </c>
      <c r="L355" s="125">
        <v>43494</v>
      </c>
      <c r="M355" s="36">
        <v>43497</v>
      </c>
      <c r="N355" s="35">
        <v>33</v>
      </c>
      <c r="O355" s="35">
        <v>33</v>
      </c>
      <c r="P355" s="6" t="s">
        <v>652</v>
      </c>
      <c r="Q355" s="34" t="s">
        <v>22</v>
      </c>
      <c r="R355" s="6" t="s">
        <v>18</v>
      </c>
      <c r="S355" s="34" t="s">
        <v>22</v>
      </c>
      <c r="T355" s="34" t="s">
        <v>4283</v>
      </c>
      <c r="U355" s="35">
        <v>18</v>
      </c>
      <c r="V355" s="17" t="b">
        <v>1</v>
      </c>
      <c r="W355" s="17" t="b">
        <v>1</v>
      </c>
      <c r="X355" s="17" t="b">
        <v>1</v>
      </c>
      <c r="Y355" s="17" t="b">
        <v>1</v>
      </c>
      <c r="Z355" t="s">
        <v>22</v>
      </c>
      <c r="AA355" t="s">
        <v>3805</v>
      </c>
      <c r="AB355" t="s">
        <v>22</v>
      </c>
      <c r="AC355" t="s">
        <v>22</v>
      </c>
      <c r="AD355" t="s">
        <v>22</v>
      </c>
      <c r="AE355" t="s">
        <v>22</v>
      </c>
      <c r="AF355" t="s">
        <v>22</v>
      </c>
      <c r="AG355" t="s">
        <v>22</v>
      </c>
      <c r="AH355" t="s">
        <v>3805</v>
      </c>
      <c r="AI355" t="s">
        <v>22</v>
      </c>
      <c r="AJ355" s="17" t="b">
        <v>1</v>
      </c>
      <c r="AK355" t="s">
        <v>22</v>
      </c>
      <c r="AL355" t="s">
        <v>143</v>
      </c>
      <c r="AM355" s="17" t="b">
        <v>1</v>
      </c>
      <c r="AN355" s="126">
        <v>43495.3225219097</v>
      </c>
      <c r="AO355" s="6"/>
      <c r="AP355" s="17" t="b">
        <v>1</v>
      </c>
      <c r="AQ355" s="6" t="b">
        <v>0</v>
      </c>
    </row>
    <row r="356" spans="1:43" x14ac:dyDescent="0.25">
      <c r="A356" t="str">
        <f>_xlfn.CONCAT(Table8[[#This Row],[Order]],"-",Table8[[#This Row],[Line]])</f>
        <v>75212-23</v>
      </c>
      <c r="B356" s="35">
        <v>75212</v>
      </c>
      <c r="C356" s="35">
        <v>23</v>
      </c>
      <c r="D356" s="35">
        <v>1</v>
      </c>
      <c r="E356" s="34" t="s">
        <v>18</v>
      </c>
      <c r="F356" s="34" t="s">
        <v>353</v>
      </c>
      <c r="G356" s="34" t="s">
        <v>4284</v>
      </c>
      <c r="H356" s="34" t="s">
        <v>22</v>
      </c>
      <c r="I356" s="34" t="s">
        <v>150</v>
      </c>
      <c r="J356" s="36">
        <v>43494</v>
      </c>
      <c r="K356" s="34" t="s">
        <v>4285</v>
      </c>
      <c r="L356" s="125">
        <v>43494</v>
      </c>
      <c r="M356" s="36">
        <v>43497</v>
      </c>
      <c r="N356" s="35">
        <v>1</v>
      </c>
      <c r="O356" s="35">
        <v>1</v>
      </c>
      <c r="P356" s="6" t="s">
        <v>652</v>
      </c>
      <c r="Q356" s="34" t="s">
        <v>22</v>
      </c>
      <c r="R356" s="6" t="s">
        <v>18</v>
      </c>
      <c r="S356" s="34" t="s">
        <v>22</v>
      </c>
      <c r="T356" s="34" t="s">
        <v>4286</v>
      </c>
      <c r="U356" s="35">
        <v>18</v>
      </c>
      <c r="V356" s="17" t="b">
        <v>1</v>
      </c>
      <c r="W356" s="17" t="b">
        <v>1</v>
      </c>
      <c r="X356" s="17" t="b">
        <v>1</v>
      </c>
      <c r="Y356" s="17" t="b">
        <v>1</v>
      </c>
      <c r="Z356" t="s">
        <v>3805</v>
      </c>
      <c r="AA356" t="s">
        <v>3805</v>
      </c>
      <c r="AB356" t="s">
        <v>22</v>
      </c>
      <c r="AC356" t="s">
        <v>22</v>
      </c>
      <c r="AD356" t="s">
        <v>22</v>
      </c>
      <c r="AE356" t="s">
        <v>22</v>
      </c>
      <c r="AF356" t="s">
        <v>3805</v>
      </c>
      <c r="AG356" t="s">
        <v>22</v>
      </c>
      <c r="AH356" t="s">
        <v>22</v>
      </c>
      <c r="AI356" t="s">
        <v>22</v>
      </c>
      <c r="AJ356" s="17" t="b">
        <v>1</v>
      </c>
      <c r="AK356" t="s">
        <v>22</v>
      </c>
      <c r="AL356" t="s">
        <v>143</v>
      </c>
      <c r="AM356" s="17" t="b">
        <v>1</v>
      </c>
      <c r="AN356" s="126">
        <v>43494.321974224498</v>
      </c>
      <c r="AO356" s="6"/>
      <c r="AP356" s="17" t="b">
        <v>1</v>
      </c>
      <c r="AQ356" s="6" t="b">
        <v>0</v>
      </c>
    </row>
    <row r="357" spans="1:43" x14ac:dyDescent="0.25">
      <c r="A357" t="str">
        <f>_xlfn.CONCAT(Table8[[#This Row],[Order]],"-",Table8[[#This Row],[Line]])</f>
        <v>75212-24</v>
      </c>
      <c r="B357" s="35">
        <v>75212</v>
      </c>
      <c r="C357" s="35">
        <v>24</v>
      </c>
      <c r="D357" s="35">
        <v>1</v>
      </c>
      <c r="E357" s="34" t="s">
        <v>18</v>
      </c>
      <c r="F357" s="34" t="s">
        <v>164</v>
      </c>
      <c r="G357" s="34" t="s">
        <v>4287</v>
      </c>
      <c r="H357" s="34" t="s">
        <v>185</v>
      </c>
      <c r="I357" s="34" t="s">
        <v>150</v>
      </c>
      <c r="J357" s="36">
        <v>43494</v>
      </c>
      <c r="K357" s="34" t="s">
        <v>4288</v>
      </c>
      <c r="L357" s="125">
        <v>43494</v>
      </c>
      <c r="M357" s="36">
        <v>43497</v>
      </c>
      <c r="N357" s="35">
        <v>6</v>
      </c>
      <c r="O357" s="35">
        <v>6</v>
      </c>
      <c r="P357" s="6" t="s">
        <v>652</v>
      </c>
      <c r="Q357" s="34" t="s">
        <v>22</v>
      </c>
      <c r="R357" s="6" t="s">
        <v>18</v>
      </c>
      <c r="S357" s="34" t="s">
        <v>22</v>
      </c>
      <c r="T357" s="34" t="s">
        <v>4289</v>
      </c>
      <c r="U357" s="35">
        <v>18</v>
      </c>
      <c r="V357" s="17" t="b">
        <v>1</v>
      </c>
      <c r="W357" s="17" t="b">
        <v>1</v>
      </c>
      <c r="X357" s="17" t="b">
        <v>1</v>
      </c>
      <c r="Y357" s="17" t="b">
        <v>1</v>
      </c>
      <c r="Z357" t="s">
        <v>3805</v>
      </c>
      <c r="AA357" t="s">
        <v>3805</v>
      </c>
      <c r="AB357" t="s">
        <v>22</v>
      </c>
      <c r="AC357" t="s">
        <v>22</v>
      </c>
      <c r="AD357" t="s">
        <v>22</v>
      </c>
      <c r="AE357" t="s">
        <v>22</v>
      </c>
      <c r="AF357" t="s">
        <v>3805</v>
      </c>
      <c r="AG357" t="s">
        <v>22</v>
      </c>
      <c r="AH357" t="s">
        <v>22</v>
      </c>
      <c r="AI357" t="s">
        <v>22</v>
      </c>
      <c r="AJ357" s="17" t="b">
        <v>1</v>
      </c>
      <c r="AK357" t="s">
        <v>22</v>
      </c>
      <c r="AL357" t="s">
        <v>143</v>
      </c>
      <c r="AM357" s="17" t="b">
        <v>1</v>
      </c>
      <c r="AN357" s="126">
        <v>43494.321964120398</v>
      </c>
      <c r="AO357" s="6"/>
      <c r="AP357" s="17" t="b">
        <v>1</v>
      </c>
      <c r="AQ357" s="6" t="b">
        <v>1</v>
      </c>
    </row>
    <row r="358" spans="1:43" x14ac:dyDescent="0.25">
      <c r="A358" t="str">
        <f>_xlfn.CONCAT(Table8[[#This Row],[Order]],"-",Table8[[#This Row],[Line]])</f>
        <v>75212-25</v>
      </c>
      <c r="B358" s="35">
        <v>75212</v>
      </c>
      <c r="C358" s="35">
        <v>25</v>
      </c>
      <c r="D358" s="35">
        <v>1</v>
      </c>
      <c r="E358" s="34" t="s">
        <v>18</v>
      </c>
      <c r="F358" s="34" t="s">
        <v>230</v>
      </c>
      <c r="G358" s="34" t="s">
        <v>4290</v>
      </c>
      <c r="H358" s="34" t="s">
        <v>22</v>
      </c>
      <c r="I358" s="34" t="s">
        <v>150</v>
      </c>
      <c r="J358" s="36">
        <v>43494</v>
      </c>
      <c r="K358" s="34" t="s">
        <v>4291</v>
      </c>
      <c r="L358" s="125">
        <v>43494</v>
      </c>
      <c r="M358" s="36">
        <v>43497</v>
      </c>
      <c r="N358" s="35">
        <v>30</v>
      </c>
      <c r="O358" s="35">
        <v>30</v>
      </c>
      <c r="P358" s="6" t="s">
        <v>652</v>
      </c>
      <c r="Q358" s="34" t="s">
        <v>22</v>
      </c>
      <c r="R358" s="6" t="s">
        <v>18</v>
      </c>
      <c r="S358" s="34" t="s">
        <v>22</v>
      </c>
      <c r="T358" s="34" t="s">
        <v>4292</v>
      </c>
      <c r="U358" s="35">
        <v>18</v>
      </c>
      <c r="V358" s="17" t="b">
        <v>1</v>
      </c>
      <c r="W358" s="17" t="b">
        <v>1</v>
      </c>
      <c r="X358" s="17" t="b">
        <v>1</v>
      </c>
      <c r="Y358" s="17" t="b">
        <v>1</v>
      </c>
      <c r="Z358" t="s">
        <v>3805</v>
      </c>
      <c r="AA358" t="s">
        <v>3805</v>
      </c>
      <c r="AB358" t="s">
        <v>22</v>
      </c>
      <c r="AC358" t="s">
        <v>22</v>
      </c>
      <c r="AD358" t="s">
        <v>22</v>
      </c>
      <c r="AE358" t="s">
        <v>22</v>
      </c>
      <c r="AF358" t="s">
        <v>3805</v>
      </c>
      <c r="AG358" t="s">
        <v>22</v>
      </c>
      <c r="AH358" t="s">
        <v>22</v>
      </c>
      <c r="AI358" t="s">
        <v>22</v>
      </c>
      <c r="AJ358" s="17" t="b">
        <v>1</v>
      </c>
      <c r="AK358" t="s">
        <v>22</v>
      </c>
      <c r="AL358" t="s">
        <v>143</v>
      </c>
      <c r="AM358" s="17" t="b">
        <v>1</v>
      </c>
      <c r="AN358" s="126">
        <v>43494.321955092601</v>
      </c>
      <c r="AO358" s="6"/>
      <c r="AP358" s="17" t="b">
        <v>1</v>
      </c>
      <c r="AQ358" s="6" t="b">
        <v>0</v>
      </c>
    </row>
    <row r="359" spans="1:43" x14ac:dyDescent="0.25">
      <c r="A359" t="str">
        <f>_xlfn.CONCAT(Table8[[#This Row],[Order]],"-",Table8[[#This Row],[Line]])</f>
        <v>75212-26</v>
      </c>
      <c r="B359" s="35">
        <v>75212</v>
      </c>
      <c r="C359" s="35">
        <v>26</v>
      </c>
      <c r="D359" s="35">
        <v>1</v>
      </c>
      <c r="E359" s="34" t="s">
        <v>18</v>
      </c>
      <c r="F359" s="34" t="s">
        <v>230</v>
      </c>
      <c r="G359" s="34" t="s">
        <v>4293</v>
      </c>
      <c r="H359" s="34" t="s">
        <v>22</v>
      </c>
      <c r="I359" s="34" t="s">
        <v>150</v>
      </c>
      <c r="J359" s="36">
        <v>43494</v>
      </c>
      <c r="K359" s="34" t="s">
        <v>4294</v>
      </c>
      <c r="L359" s="125">
        <v>43494</v>
      </c>
      <c r="M359" s="36">
        <v>43497</v>
      </c>
      <c r="N359" s="35">
        <v>17</v>
      </c>
      <c r="O359" s="35">
        <v>17</v>
      </c>
      <c r="P359" s="6" t="s">
        <v>652</v>
      </c>
      <c r="Q359" s="34" t="s">
        <v>22</v>
      </c>
      <c r="R359" s="6" t="s">
        <v>18</v>
      </c>
      <c r="S359" s="34" t="s">
        <v>22</v>
      </c>
      <c r="T359" s="34" t="s">
        <v>4295</v>
      </c>
      <c r="U359" s="35">
        <v>18</v>
      </c>
      <c r="V359" s="17" t="b">
        <v>1</v>
      </c>
      <c r="W359" s="17" t="b">
        <v>1</v>
      </c>
      <c r="X359" s="17" t="b">
        <v>1</v>
      </c>
      <c r="Y359" s="17" t="b">
        <v>1</v>
      </c>
      <c r="Z359" t="s">
        <v>3805</v>
      </c>
      <c r="AA359" t="s">
        <v>3805</v>
      </c>
      <c r="AB359" t="s">
        <v>22</v>
      </c>
      <c r="AC359" t="s">
        <v>22</v>
      </c>
      <c r="AD359" t="s">
        <v>22</v>
      </c>
      <c r="AE359" t="s">
        <v>22</v>
      </c>
      <c r="AF359" t="s">
        <v>3805</v>
      </c>
      <c r="AG359" t="s">
        <v>22</v>
      </c>
      <c r="AH359" t="s">
        <v>22</v>
      </c>
      <c r="AI359" t="s">
        <v>22</v>
      </c>
      <c r="AJ359" s="17" t="b">
        <v>1</v>
      </c>
      <c r="AK359" t="s">
        <v>22</v>
      </c>
      <c r="AL359" t="s">
        <v>143</v>
      </c>
      <c r="AM359" s="17" t="b">
        <v>1</v>
      </c>
      <c r="AN359" s="126">
        <v>43494.321944247698</v>
      </c>
      <c r="AO359" s="6"/>
      <c r="AP359" s="17" t="b">
        <v>1</v>
      </c>
      <c r="AQ359" s="6" t="b">
        <v>0</v>
      </c>
    </row>
    <row r="360" spans="1:43" x14ac:dyDescent="0.25">
      <c r="A360" t="str">
        <f>_xlfn.CONCAT(Table8[[#This Row],[Order]],"-",Table8[[#This Row],[Line]])</f>
        <v>75212-27</v>
      </c>
      <c r="B360" s="35">
        <v>75212</v>
      </c>
      <c r="C360" s="35">
        <v>27</v>
      </c>
      <c r="D360" s="35">
        <v>1</v>
      </c>
      <c r="E360" s="34" t="s">
        <v>18</v>
      </c>
      <c r="F360" s="34" t="s">
        <v>231</v>
      </c>
      <c r="G360" s="34" t="s">
        <v>4296</v>
      </c>
      <c r="H360" s="34" t="s">
        <v>22</v>
      </c>
      <c r="I360" s="34" t="s">
        <v>150</v>
      </c>
      <c r="J360" s="36">
        <v>43494</v>
      </c>
      <c r="K360" s="34" t="s">
        <v>4297</v>
      </c>
      <c r="L360" s="125">
        <v>43494</v>
      </c>
      <c r="M360" s="36">
        <v>43497</v>
      </c>
      <c r="N360" s="35">
        <v>5</v>
      </c>
      <c r="O360" s="35">
        <v>5</v>
      </c>
      <c r="P360" s="6" t="s">
        <v>652</v>
      </c>
      <c r="Q360" s="34" t="s">
        <v>22</v>
      </c>
      <c r="R360" s="6" t="s">
        <v>18</v>
      </c>
      <c r="S360" s="34" t="s">
        <v>22</v>
      </c>
      <c r="T360" s="34" t="s">
        <v>4298</v>
      </c>
      <c r="U360" s="35">
        <v>18</v>
      </c>
      <c r="V360" s="17" t="b">
        <v>1</v>
      </c>
      <c r="W360" s="17" t="b">
        <v>1</v>
      </c>
      <c r="X360" s="17" t="b">
        <v>1</v>
      </c>
      <c r="Y360" s="17" t="b">
        <v>1</v>
      </c>
      <c r="Z360" t="s">
        <v>3805</v>
      </c>
      <c r="AA360" t="s">
        <v>3805</v>
      </c>
      <c r="AB360" t="s">
        <v>22</v>
      </c>
      <c r="AC360" t="s">
        <v>22</v>
      </c>
      <c r="AD360" t="s">
        <v>22</v>
      </c>
      <c r="AE360" t="s">
        <v>22</v>
      </c>
      <c r="AF360" t="s">
        <v>3805</v>
      </c>
      <c r="AG360" t="s">
        <v>22</v>
      </c>
      <c r="AH360" t="s">
        <v>22</v>
      </c>
      <c r="AI360" t="s">
        <v>22</v>
      </c>
      <c r="AJ360" s="17" t="b">
        <v>1</v>
      </c>
      <c r="AK360" t="s">
        <v>22</v>
      </c>
      <c r="AL360" t="s">
        <v>143</v>
      </c>
      <c r="AM360" s="17" t="b">
        <v>1</v>
      </c>
      <c r="AN360" s="126">
        <v>43494.322010335702</v>
      </c>
      <c r="AO360" s="6"/>
      <c r="AP360" s="17" t="b">
        <v>1</v>
      </c>
      <c r="AQ360" s="6" t="b">
        <v>0</v>
      </c>
    </row>
    <row r="361" spans="1:43" x14ac:dyDescent="0.25">
      <c r="A361" t="str">
        <f>_xlfn.CONCAT(Table8[[#This Row],[Order]],"-",Table8[[#This Row],[Line]])</f>
        <v>75212-28</v>
      </c>
      <c r="B361" s="35">
        <v>75212</v>
      </c>
      <c r="C361" s="35">
        <v>28</v>
      </c>
      <c r="D361" s="35">
        <v>1</v>
      </c>
      <c r="E361" s="34" t="s">
        <v>18</v>
      </c>
      <c r="F361" s="34" t="s">
        <v>231</v>
      </c>
      <c r="G361" s="34" t="s">
        <v>4299</v>
      </c>
      <c r="H361" s="34" t="s">
        <v>22</v>
      </c>
      <c r="I361" s="34" t="s">
        <v>150</v>
      </c>
      <c r="J361" s="36">
        <v>43494</v>
      </c>
      <c r="K361" s="34" t="s">
        <v>4300</v>
      </c>
      <c r="L361" s="125">
        <v>43494</v>
      </c>
      <c r="M361" s="36">
        <v>43497</v>
      </c>
      <c r="N361" s="35">
        <v>2</v>
      </c>
      <c r="O361" s="35">
        <v>2</v>
      </c>
      <c r="P361" s="6" t="s">
        <v>652</v>
      </c>
      <c r="Q361" s="34" t="s">
        <v>22</v>
      </c>
      <c r="R361" s="6" t="s">
        <v>18</v>
      </c>
      <c r="S361" s="34" t="s">
        <v>22</v>
      </c>
      <c r="T361" s="34" t="s">
        <v>4301</v>
      </c>
      <c r="U361" s="35">
        <v>18</v>
      </c>
      <c r="V361" s="17" t="b">
        <v>1</v>
      </c>
      <c r="W361" s="17" t="b">
        <v>1</v>
      </c>
      <c r="X361" s="17" t="b">
        <v>1</v>
      </c>
      <c r="Y361" s="17" t="b">
        <v>1</v>
      </c>
      <c r="Z361" t="s">
        <v>3805</v>
      </c>
      <c r="AA361" t="s">
        <v>3805</v>
      </c>
      <c r="AB361" t="s">
        <v>22</v>
      </c>
      <c r="AC361" t="s">
        <v>22</v>
      </c>
      <c r="AD361" t="s">
        <v>22</v>
      </c>
      <c r="AE361" t="s">
        <v>22</v>
      </c>
      <c r="AF361" t="s">
        <v>3805</v>
      </c>
      <c r="AG361" t="s">
        <v>22</v>
      </c>
      <c r="AH361" t="s">
        <v>22</v>
      </c>
      <c r="AI361" t="s">
        <v>22</v>
      </c>
      <c r="AJ361" s="17" t="b">
        <v>1</v>
      </c>
      <c r="AK361" t="s">
        <v>22</v>
      </c>
      <c r="AL361" t="s">
        <v>143</v>
      </c>
      <c r="AM361" s="17" t="b">
        <v>1</v>
      </c>
      <c r="AN361" s="126">
        <v>43494.322000775501</v>
      </c>
      <c r="AO361" s="6"/>
      <c r="AP361" s="17" t="b">
        <v>1</v>
      </c>
      <c r="AQ361" s="6" t="b">
        <v>0</v>
      </c>
    </row>
    <row r="362" spans="1:43" x14ac:dyDescent="0.25">
      <c r="A362" t="str">
        <f>_xlfn.CONCAT(Table8[[#This Row],[Order]],"-",Table8[[#This Row],[Line]])</f>
        <v>75212-29</v>
      </c>
      <c r="B362" s="35">
        <v>75212</v>
      </c>
      <c r="C362" s="35">
        <v>29</v>
      </c>
      <c r="D362" s="35">
        <v>1</v>
      </c>
      <c r="E362" s="34" t="s">
        <v>18</v>
      </c>
      <c r="F362" s="34" t="s">
        <v>4302</v>
      </c>
      <c r="G362" s="34" t="s">
        <v>4303</v>
      </c>
      <c r="H362" s="34" t="s">
        <v>22</v>
      </c>
      <c r="I362" s="34" t="s">
        <v>150</v>
      </c>
      <c r="J362" s="36">
        <v>43494</v>
      </c>
      <c r="K362" s="34" t="s">
        <v>4304</v>
      </c>
      <c r="L362" s="125">
        <v>43494</v>
      </c>
      <c r="M362" s="36">
        <v>43497</v>
      </c>
      <c r="N362" s="35">
        <v>2</v>
      </c>
      <c r="O362" s="35">
        <v>4</v>
      </c>
      <c r="P362" s="6" t="s">
        <v>652</v>
      </c>
      <c r="Q362" s="34" t="s">
        <v>22</v>
      </c>
      <c r="R362" s="6" t="s">
        <v>18</v>
      </c>
      <c r="S362" s="34" t="s">
        <v>22</v>
      </c>
      <c r="T362" s="34" t="s">
        <v>4305</v>
      </c>
      <c r="U362" s="35">
        <v>18</v>
      </c>
      <c r="V362" s="17" t="b">
        <v>1</v>
      </c>
      <c r="W362" s="17" t="b">
        <v>1</v>
      </c>
      <c r="X362" s="17" t="b">
        <v>1</v>
      </c>
      <c r="Y362" s="17" t="b">
        <v>1</v>
      </c>
      <c r="Z362" t="s">
        <v>3805</v>
      </c>
      <c r="AA362" t="s">
        <v>3805</v>
      </c>
      <c r="AB362" t="s">
        <v>22</v>
      </c>
      <c r="AC362" t="s">
        <v>22</v>
      </c>
      <c r="AD362" t="s">
        <v>22</v>
      </c>
      <c r="AE362" t="s">
        <v>22</v>
      </c>
      <c r="AF362" t="s">
        <v>3805</v>
      </c>
      <c r="AG362" t="s">
        <v>22</v>
      </c>
      <c r="AH362" t="s">
        <v>22</v>
      </c>
      <c r="AI362" t="s">
        <v>22</v>
      </c>
      <c r="AJ362" s="17" t="b">
        <v>1</v>
      </c>
      <c r="AK362" t="s">
        <v>22</v>
      </c>
      <c r="AL362" t="s">
        <v>143</v>
      </c>
      <c r="AM362" s="17" t="b">
        <v>1</v>
      </c>
      <c r="AN362" s="126">
        <v>43494.321982905101</v>
      </c>
      <c r="AO362" s="6"/>
      <c r="AP362" s="17" t="b">
        <v>1</v>
      </c>
      <c r="AQ362" s="6" t="b">
        <v>0</v>
      </c>
    </row>
    <row r="363" spans="1:43" x14ac:dyDescent="0.25">
      <c r="A363" t="str">
        <f>_xlfn.CONCAT(Table8[[#This Row],[Order]],"-",Table8[[#This Row],[Line]])</f>
        <v>75212-30</v>
      </c>
      <c r="B363" s="123">
        <v>75212</v>
      </c>
      <c r="C363" s="123">
        <v>30</v>
      </c>
      <c r="D363" s="123">
        <v>1</v>
      </c>
      <c r="E363" s="124" t="s">
        <v>18</v>
      </c>
      <c r="F363" s="124" t="s">
        <v>155</v>
      </c>
      <c r="G363" s="124" t="s">
        <v>2470</v>
      </c>
      <c r="H363" s="124" t="s">
        <v>208</v>
      </c>
      <c r="I363" s="124" t="s">
        <v>20</v>
      </c>
      <c r="J363" s="124"/>
      <c r="K363" s="124"/>
      <c r="L363" s="125">
        <v>43494</v>
      </c>
      <c r="M363" s="125">
        <v>43497</v>
      </c>
      <c r="N363" s="123">
        <v>14</v>
      </c>
      <c r="O363" s="123">
        <v>14</v>
      </c>
      <c r="P363" s="6" t="s">
        <v>652</v>
      </c>
      <c r="Q363" s="124" t="s">
        <v>22</v>
      </c>
      <c r="R363" s="6" t="s">
        <v>18</v>
      </c>
      <c r="S363" s="124" t="s">
        <v>22</v>
      </c>
      <c r="T363" s="124" t="s">
        <v>2471</v>
      </c>
      <c r="U363" s="123">
        <v>18</v>
      </c>
      <c r="V363" s="17" t="b">
        <v>1</v>
      </c>
      <c r="W363" s="17" t="b">
        <v>1</v>
      </c>
      <c r="X363" s="17" t="b">
        <v>1</v>
      </c>
      <c r="Y363" s="17" t="b">
        <v>1</v>
      </c>
      <c r="Z363" t="s">
        <v>22</v>
      </c>
      <c r="AA363" t="s">
        <v>22</v>
      </c>
      <c r="AB363" t="s">
        <v>22</v>
      </c>
      <c r="AC363" t="s">
        <v>22</v>
      </c>
      <c r="AD363" t="s">
        <v>22</v>
      </c>
      <c r="AE363" t="s">
        <v>22</v>
      </c>
      <c r="AF363" t="s">
        <v>22</v>
      </c>
      <c r="AG363" t="s">
        <v>22</v>
      </c>
      <c r="AH363" t="s">
        <v>22</v>
      </c>
      <c r="AI363" t="s">
        <v>22</v>
      </c>
      <c r="AJ363" s="17" t="b">
        <v>0</v>
      </c>
      <c r="AK363" t="s">
        <v>22</v>
      </c>
      <c r="AL363" t="s">
        <v>143</v>
      </c>
      <c r="AM363" s="17" t="b">
        <v>1</v>
      </c>
      <c r="AN363" s="126">
        <v>43500.359775196797</v>
      </c>
      <c r="AO363" s="6"/>
      <c r="AP363" s="17" t="b">
        <v>1</v>
      </c>
      <c r="AQ363" s="6" t="b">
        <v>0</v>
      </c>
    </row>
    <row r="364" spans="1:43" x14ac:dyDescent="0.25">
      <c r="A364" t="str">
        <f>_xlfn.CONCAT(Table8[[#This Row],[Order]],"-",Table8[[#This Row],[Line]])</f>
        <v>75212-36</v>
      </c>
      <c r="B364" s="35">
        <v>75212</v>
      </c>
      <c r="C364" s="35">
        <v>36</v>
      </c>
      <c r="D364" s="35">
        <v>1</v>
      </c>
      <c r="E364" s="34" t="s">
        <v>18</v>
      </c>
      <c r="F364" s="34" t="s">
        <v>231</v>
      </c>
      <c r="G364" s="34" t="s">
        <v>4306</v>
      </c>
      <c r="H364" s="34" t="s">
        <v>22</v>
      </c>
      <c r="I364" s="34" t="s">
        <v>150</v>
      </c>
      <c r="J364" s="36">
        <v>43494</v>
      </c>
      <c r="K364" s="34" t="s">
        <v>4307</v>
      </c>
      <c r="L364" s="125">
        <v>43494</v>
      </c>
      <c r="M364" s="36">
        <v>43497</v>
      </c>
      <c r="N364" s="35">
        <v>1</v>
      </c>
      <c r="O364" s="35">
        <v>1</v>
      </c>
      <c r="P364" s="6" t="s">
        <v>652</v>
      </c>
      <c r="Q364" s="34" t="s">
        <v>22</v>
      </c>
      <c r="R364" s="6" t="s">
        <v>18</v>
      </c>
      <c r="S364" s="34" t="s">
        <v>22</v>
      </c>
      <c r="T364" s="34" t="s">
        <v>4308</v>
      </c>
      <c r="U364" s="35">
        <v>18</v>
      </c>
      <c r="V364" s="17" t="b">
        <v>1</v>
      </c>
      <c r="W364" s="17" t="b">
        <v>1</v>
      </c>
      <c r="X364" s="17" t="b">
        <v>1</v>
      </c>
      <c r="Y364" s="17" t="b">
        <v>1</v>
      </c>
      <c r="Z364" t="s">
        <v>3805</v>
      </c>
      <c r="AA364" t="s">
        <v>3805</v>
      </c>
      <c r="AB364" t="s">
        <v>22</v>
      </c>
      <c r="AC364" t="s">
        <v>22</v>
      </c>
      <c r="AD364" t="s">
        <v>22</v>
      </c>
      <c r="AE364" t="s">
        <v>22</v>
      </c>
      <c r="AF364" t="s">
        <v>3805</v>
      </c>
      <c r="AG364" t="s">
        <v>22</v>
      </c>
      <c r="AH364" t="s">
        <v>22</v>
      </c>
      <c r="AI364" t="s">
        <v>22</v>
      </c>
      <c r="AJ364" s="17" t="b">
        <v>1</v>
      </c>
      <c r="AK364" t="s">
        <v>22</v>
      </c>
      <c r="AL364" t="s">
        <v>143</v>
      </c>
      <c r="AM364" s="17" t="b">
        <v>1</v>
      </c>
      <c r="AN364" s="126">
        <v>43494.322019560197</v>
      </c>
      <c r="AO364" s="6"/>
      <c r="AP364" s="17" t="b">
        <v>1</v>
      </c>
      <c r="AQ364" s="6" t="b">
        <v>0</v>
      </c>
    </row>
    <row r="365" spans="1:43" x14ac:dyDescent="0.25">
      <c r="A365" t="str">
        <f>_xlfn.CONCAT(Table8[[#This Row],[Order]],"-",Table8[[#This Row],[Line]])</f>
        <v>75212-37</v>
      </c>
      <c r="B365" s="35">
        <v>75212</v>
      </c>
      <c r="C365" s="35">
        <v>37</v>
      </c>
      <c r="D365" s="35">
        <v>1</v>
      </c>
      <c r="E365" s="34" t="s">
        <v>18</v>
      </c>
      <c r="F365" s="34" t="s">
        <v>316</v>
      </c>
      <c r="G365" s="34" t="s">
        <v>4309</v>
      </c>
      <c r="H365" s="34" t="s">
        <v>22</v>
      </c>
      <c r="I365" s="34" t="s">
        <v>150</v>
      </c>
      <c r="J365" s="36">
        <v>43494</v>
      </c>
      <c r="K365" s="34" t="s">
        <v>4310</v>
      </c>
      <c r="L365" s="125">
        <v>43494</v>
      </c>
      <c r="M365" s="36">
        <v>43497</v>
      </c>
      <c r="N365" s="35">
        <v>1</v>
      </c>
      <c r="O365" s="35">
        <v>2</v>
      </c>
      <c r="P365" s="6" t="s">
        <v>652</v>
      </c>
      <c r="Q365" s="34" t="s">
        <v>22</v>
      </c>
      <c r="R365" s="6" t="s">
        <v>18</v>
      </c>
      <c r="S365" s="34" t="s">
        <v>22</v>
      </c>
      <c r="T365" s="34" t="s">
        <v>4311</v>
      </c>
      <c r="U365" s="35">
        <v>18</v>
      </c>
      <c r="V365" s="17" t="b">
        <v>1</v>
      </c>
      <c r="W365" s="17" t="b">
        <v>1</v>
      </c>
      <c r="X365" s="17" t="b">
        <v>1</v>
      </c>
      <c r="Y365" s="17" t="b">
        <v>1</v>
      </c>
      <c r="Z365" t="s">
        <v>3805</v>
      </c>
      <c r="AA365" t="s">
        <v>3805</v>
      </c>
      <c r="AB365" t="s">
        <v>22</v>
      </c>
      <c r="AC365" t="s">
        <v>22</v>
      </c>
      <c r="AD365" t="s">
        <v>22</v>
      </c>
      <c r="AE365" t="s">
        <v>22</v>
      </c>
      <c r="AF365" t="s">
        <v>3805</v>
      </c>
      <c r="AG365" t="s">
        <v>22</v>
      </c>
      <c r="AH365" t="s">
        <v>22</v>
      </c>
      <c r="AI365" t="s">
        <v>22</v>
      </c>
      <c r="AJ365" s="17" t="b">
        <v>1</v>
      </c>
      <c r="AK365" t="s">
        <v>22</v>
      </c>
      <c r="AL365" t="s">
        <v>143</v>
      </c>
      <c r="AM365" s="17" t="b">
        <v>1</v>
      </c>
      <c r="AN365" s="126">
        <v>43494.321991747704</v>
      </c>
      <c r="AO365" s="6"/>
      <c r="AP365" s="17" t="b">
        <v>1</v>
      </c>
      <c r="AQ365" s="6" t="b">
        <v>0</v>
      </c>
    </row>
    <row r="366" spans="1:43" x14ac:dyDescent="0.25">
      <c r="A366" t="str">
        <f>_xlfn.CONCAT(Table8[[#This Row],[Order]],"-",Table8[[#This Row],[Line]])</f>
        <v>75212-38</v>
      </c>
      <c r="B366" s="29">
        <v>75212</v>
      </c>
      <c r="C366" s="29">
        <v>38</v>
      </c>
      <c r="D366" s="29">
        <v>1</v>
      </c>
      <c r="E366" s="28" t="s">
        <v>18</v>
      </c>
      <c r="F366" s="28" t="s">
        <v>2981</v>
      </c>
      <c r="G366" s="28" t="s">
        <v>2472</v>
      </c>
      <c r="H366" s="28" t="s">
        <v>22</v>
      </c>
      <c r="I366" s="28" t="s">
        <v>20</v>
      </c>
      <c r="J366" s="28"/>
      <c r="K366" s="28"/>
      <c r="L366" s="125">
        <v>43494</v>
      </c>
      <c r="M366" s="30">
        <v>43508</v>
      </c>
      <c r="N366" s="29">
        <v>4</v>
      </c>
      <c r="O366" s="29">
        <v>8</v>
      </c>
      <c r="P366" s="6" t="s">
        <v>652</v>
      </c>
      <c r="Q366" s="28" t="s">
        <v>22</v>
      </c>
      <c r="R366" s="6" t="s">
        <v>18</v>
      </c>
      <c r="S366" s="28" t="s">
        <v>22</v>
      </c>
      <c r="T366" s="28" t="s">
        <v>2473</v>
      </c>
      <c r="U366" s="29">
        <v>18</v>
      </c>
      <c r="V366" s="17" t="b">
        <v>1</v>
      </c>
      <c r="W366" s="17" t="b">
        <v>0</v>
      </c>
      <c r="X366" s="17" t="b">
        <v>0</v>
      </c>
      <c r="Y366" s="17" t="b">
        <v>1</v>
      </c>
      <c r="Z366" t="s">
        <v>22</v>
      </c>
      <c r="AA366" t="s">
        <v>22</v>
      </c>
      <c r="AB366" t="s">
        <v>22</v>
      </c>
      <c r="AC366" t="s">
        <v>22</v>
      </c>
      <c r="AD366" t="s">
        <v>22</v>
      </c>
      <c r="AE366" t="s">
        <v>22</v>
      </c>
      <c r="AF366" t="s">
        <v>22</v>
      </c>
      <c r="AG366" t="s">
        <v>22</v>
      </c>
      <c r="AH366" t="s">
        <v>22</v>
      </c>
      <c r="AI366" t="s">
        <v>22</v>
      </c>
      <c r="AJ366" s="17" t="b">
        <v>0</v>
      </c>
      <c r="AK366" t="s">
        <v>22</v>
      </c>
      <c r="AL366" t="s">
        <v>22</v>
      </c>
      <c r="AM366" s="17" t="b">
        <v>0</v>
      </c>
      <c r="AN366" s="6"/>
      <c r="AO366" s="6"/>
      <c r="AP366" s="17" t="b">
        <v>0</v>
      </c>
      <c r="AQ366" s="6" t="b">
        <v>0</v>
      </c>
    </row>
    <row r="367" spans="1:43" x14ac:dyDescent="0.25">
      <c r="A367" t="str">
        <f>_xlfn.CONCAT(Table8[[#This Row],[Order]],"-",Table8[[#This Row],[Line]])</f>
        <v>75218-1</v>
      </c>
      <c r="B367" s="7">
        <v>75218</v>
      </c>
      <c r="C367" s="7">
        <v>1</v>
      </c>
      <c r="D367" s="7">
        <v>1</v>
      </c>
      <c r="E367" s="6" t="s">
        <v>18</v>
      </c>
      <c r="F367" s="6" t="s">
        <v>137</v>
      </c>
      <c r="G367" s="6" t="s">
        <v>4312</v>
      </c>
      <c r="H367" s="6" t="s">
        <v>22</v>
      </c>
      <c r="I367" s="6" t="s">
        <v>27</v>
      </c>
      <c r="J367" s="6"/>
      <c r="K367" s="6"/>
      <c r="L367" s="8">
        <v>43523</v>
      </c>
      <c r="M367" s="8">
        <v>43528</v>
      </c>
      <c r="N367" s="7">
        <v>2</v>
      </c>
      <c r="O367" s="7">
        <v>4</v>
      </c>
      <c r="P367" s="6" t="s">
        <v>613</v>
      </c>
      <c r="Q367" s="6" t="s">
        <v>22</v>
      </c>
      <c r="R367" s="6" t="s">
        <v>18</v>
      </c>
      <c r="S367" s="6" t="s">
        <v>22</v>
      </c>
      <c r="T367" s="6" t="s">
        <v>4313</v>
      </c>
      <c r="U367" s="7">
        <v>4</v>
      </c>
      <c r="V367" s="17" t="b">
        <v>0</v>
      </c>
      <c r="W367" s="17" t="b">
        <v>0</v>
      </c>
      <c r="X367" s="17" t="b">
        <v>0</v>
      </c>
      <c r="Y367" s="17" t="b">
        <v>0</v>
      </c>
      <c r="Z367" t="s">
        <v>22</v>
      </c>
      <c r="AA367" t="s">
        <v>22</v>
      </c>
      <c r="AB367" t="s">
        <v>22</v>
      </c>
      <c r="AC367" t="s">
        <v>22</v>
      </c>
      <c r="AD367" t="s">
        <v>22</v>
      </c>
      <c r="AE367" t="s">
        <v>22</v>
      </c>
      <c r="AF367" t="s">
        <v>22</v>
      </c>
      <c r="AG367" t="s">
        <v>22</v>
      </c>
      <c r="AH367" t="s">
        <v>22</v>
      </c>
      <c r="AI367" t="s">
        <v>22</v>
      </c>
      <c r="AJ367" s="17" t="b">
        <v>0</v>
      </c>
      <c r="AK367" t="s">
        <v>22</v>
      </c>
      <c r="AL367" t="s">
        <v>22</v>
      </c>
      <c r="AM367" s="17" t="b">
        <v>0</v>
      </c>
      <c r="AN367" s="6"/>
      <c r="AO367" s="6"/>
      <c r="AP367" s="17" t="b">
        <v>0</v>
      </c>
      <c r="AQ367" s="6" t="b">
        <v>0</v>
      </c>
    </row>
    <row r="368" spans="1:43" x14ac:dyDescent="0.25">
      <c r="A368" t="str">
        <f>_xlfn.CONCAT(Table8[[#This Row],[Order]],"-",Table8[[#This Row],[Line]])</f>
        <v>75218-2</v>
      </c>
      <c r="B368" s="7">
        <v>75218</v>
      </c>
      <c r="C368" s="7">
        <v>2</v>
      </c>
      <c r="D368" s="7">
        <v>1</v>
      </c>
      <c r="E368" s="6" t="s">
        <v>18</v>
      </c>
      <c r="F368" s="6" t="s">
        <v>406</v>
      </c>
      <c r="G368" s="6" t="s">
        <v>4314</v>
      </c>
      <c r="H368" s="6" t="s">
        <v>22</v>
      </c>
      <c r="I368" s="6" t="s">
        <v>27</v>
      </c>
      <c r="J368" s="6"/>
      <c r="K368" s="6"/>
      <c r="L368" s="8">
        <v>43523</v>
      </c>
      <c r="M368" s="8">
        <v>43528</v>
      </c>
      <c r="N368" s="7">
        <v>1</v>
      </c>
      <c r="O368" s="7">
        <v>3</v>
      </c>
      <c r="P368" s="6" t="s">
        <v>613</v>
      </c>
      <c r="Q368" s="6" t="s">
        <v>22</v>
      </c>
      <c r="R368" s="6" t="s">
        <v>18</v>
      </c>
      <c r="S368" s="6" t="s">
        <v>22</v>
      </c>
      <c r="T368" s="6" t="s">
        <v>4315</v>
      </c>
      <c r="U368" s="7">
        <v>4</v>
      </c>
      <c r="V368" s="17" t="b">
        <v>0</v>
      </c>
      <c r="W368" s="17" t="b">
        <v>0</v>
      </c>
      <c r="X368" s="17" t="b">
        <v>0</v>
      </c>
      <c r="Y368" s="17" t="b">
        <v>0</v>
      </c>
      <c r="Z368" t="s">
        <v>22</v>
      </c>
      <c r="AA368" t="s">
        <v>22</v>
      </c>
      <c r="AB368" t="s">
        <v>22</v>
      </c>
      <c r="AC368" t="s">
        <v>22</v>
      </c>
      <c r="AD368" t="s">
        <v>22</v>
      </c>
      <c r="AE368" t="s">
        <v>22</v>
      </c>
      <c r="AF368" t="s">
        <v>22</v>
      </c>
      <c r="AG368" t="s">
        <v>22</v>
      </c>
      <c r="AH368" t="s">
        <v>22</v>
      </c>
      <c r="AI368" t="s">
        <v>22</v>
      </c>
      <c r="AJ368" s="17" t="b">
        <v>0</v>
      </c>
      <c r="AK368" t="s">
        <v>22</v>
      </c>
      <c r="AL368" t="s">
        <v>22</v>
      </c>
      <c r="AM368" s="17" t="b">
        <v>0</v>
      </c>
      <c r="AN368" s="6"/>
      <c r="AO368" s="6"/>
      <c r="AP368" s="17" t="b">
        <v>0</v>
      </c>
      <c r="AQ368" s="6" t="b">
        <v>0</v>
      </c>
    </row>
    <row r="369" spans="1:43" x14ac:dyDescent="0.25">
      <c r="A369" t="str">
        <f>_xlfn.CONCAT(Table8[[#This Row],[Order]],"-",Table8[[#This Row],[Line]])</f>
        <v>75218-3</v>
      </c>
      <c r="B369" s="7">
        <v>75218</v>
      </c>
      <c r="C369" s="7">
        <v>3</v>
      </c>
      <c r="D369" s="7">
        <v>1</v>
      </c>
      <c r="E369" s="6" t="s">
        <v>18</v>
      </c>
      <c r="F369" s="6" t="s">
        <v>2833</v>
      </c>
      <c r="G369" s="6" t="s">
        <v>4316</v>
      </c>
      <c r="H369" s="6" t="s">
        <v>22</v>
      </c>
      <c r="I369" s="6" t="s">
        <v>27</v>
      </c>
      <c r="J369" s="6"/>
      <c r="K369" s="6"/>
      <c r="L369" s="8">
        <v>43523</v>
      </c>
      <c r="M369" s="8">
        <v>43528</v>
      </c>
      <c r="N369" s="7">
        <v>1</v>
      </c>
      <c r="O369" s="7">
        <v>3</v>
      </c>
      <c r="P369" s="6" t="s">
        <v>613</v>
      </c>
      <c r="Q369" s="6" t="s">
        <v>22</v>
      </c>
      <c r="R369" s="6" t="s">
        <v>18</v>
      </c>
      <c r="S369" s="6" t="s">
        <v>22</v>
      </c>
      <c r="T369" s="6" t="s">
        <v>4317</v>
      </c>
      <c r="U369" s="7">
        <v>4</v>
      </c>
      <c r="V369" s="17" t="b">
        <v>0</v>
      </c>
      <c r="W369" s="17" t="b">
        <v>0</v>
      </c>
      <c r="X369" s="17" t="b">
        <v>0</v>
      </c>
      <c r="Y369" s="17" t="b">
        <v>0</v>
      </c>
      <c r="Z369" t="s">
        <v>22</v>
      </c>
      <c r="AA369" t="s">
        <v>22</v>
      </c>
      <c r="AB369" t="s">
        <v>22</v>
      </c>
      <c r="AC369" t="s">
        <v>22</v>
      </c>
      <c r="AD369" t="s">
        <v>22</v>
      </c>
      <c r="AE369" t="s">
        <v>22</v>
      </c>
      <c r="AF369" t="s">
        <v>22</v>
      </c>
      <c r="AG369" t="s">
        <v>22</v>
      </c>
      <c r="AH369" t="s">
        <v>22</v>
      </c>
      <c r="AI369" t="s">
        <v>22</v>
      </c>
      <c r="AJ369" s="17" t="b">
        <v>0</v>
      </c>
      <c r="AK369" t="s">
        <v>22</v>
      </c>
      <c r="AL369" t="s">
        <v>22</v>
      </c>
      <c r="AM369" s="17" t="b">
        <v>0</v>
      </c>
      <c r="AN369" s="6"/>
      <c r="AO369" s="6"/>
      <c r="AP369" s="17" t="b">
        <v>0</v>
      </c>
      <c r="AQ369" s="6" t="b">
        <v>0</v>
      </c>
    </row>
    <row r="370" spans="1:43" x14ac:dyDescent="0.25">
      <c r="A370" t="str">
        <f>_xlfn.CONCAT(Table8[[#This Row],[Order]],"-",Table8[[#This Row],[Line]])</f>
        <v>75218-4</v>
      </c>
      <c r="B370" s="7">
        <v>75218</v>
      </c>
      <c r="C370" s="7">
        <v>4</v>
      </c>
      <c r="D370" s="7">
        <v>1</v>
      </c>
      <c r="E370" s="6" t="s">
        <v>18</v>
      </c>
      <c r="F370" s="6" t="s">
        <v>2982</v>
      </c>
      <c r="G370" s="6" t="s">
        <v>4318</v>
      </c>
      <c r="H370" s="6" t="s">
        <v>22</v>
      </c>
      <c r="I370" s="6" t="s">
        <v>27</v>
      </c>
      <c r="J370" s="6"/>
      <c r="K370" s="6"/>
      <c r="L370" s="8">
        <v>43523</v>
      </c>
      <c r="M370" s="8">
        <v>43528</v>
      </c>
      <c r="N370" s="7">
        <v>1</v>
      </c>
      <c r="O370" s="7">
        <v>4</v>
      </c>
      <c r="P370" s="6" t="s">
        <v>613</v>
      </c>
      <c r="Q370" s="6" t="s">
        <v>22</v>
      </c>
      <c r="R370" s="6" t="s">
        <v>18</v>
      </c>
      <c r="S370" s="6" t="s">
        <v>22</v>
      </c>
      <c r="T370" s="6" t="s">
        <v>4319</v>
      </c>
      <c r="U370" s="7">
        <v>4</v>
      </c>
      <c r="V370" s="17" t="b">
        <v>0</v>
      </c>
      <c r="W370" s="17" t="b">
        <v>0</v>
      </c>
      <c r="X370" s="17" t="b">
        <v>0</v>
      </c>
      <c r="Y370" s="17" t="b">
        <v>0</v>
      </c>
      <c r="Z370" t="s">
        <v>22</v>
      </c>
      <c r="AA370" t="s">
        <v>22</v>
      </c>
      <c r="AB370" t="s">
        <v>22</v>
      </c>
      <c r="AC370" t="s">
        <v>22</v>
      </c>
      <c r="AD370" t="s">
        <v>22</v>
      </c>
      <c r="AE370" t="s">
        <v>22</v>
      </c>
      <c r="AF370" t="s">
        <v>22</v>
      </c>
      <c r="AG370" t="s">
        <v>22</v>
      </c>
      <c r="AH370" t="s">
        <v>22</v>
      </c>
      <c r="AI370" t="s">
        <v>22</v>
      </c>
      <c r="AJ370" s="17" t="b">
        <v>0</v>
      </c>
      <c r="AK370" t="s">
        <v>22</v>
      </c>
      <c r="AL370" t="s">
        <v>22</v>
      </c>
      <c r="AM370" s="17" t="b">
        <v>0</v>
      </c>
      <c r="AN370" s="6"/>
      <c r="AO370" s="6"/>
      <c r="AP370" s="17" t="b">
        <v>0</v>
      </c>
      <c r="AQ370" s="6" t="b">
        <v>0</v>
      </c>
    </row>
    <row r="371" spans="1:43" x14ac:dyDescent="0.25">
      <c r="A371" t="str">
        <f>_xlfn.CONCAT(Table8[[#This Row],[Order]],"-",Table8[[#This Row],[Line]])</f>
        <v>75218-5</v>
      </c>
      <c r="B371" s="7">
        <v>75218</v>
      </c>
      <c r="C371" s="7">
        <v>5</v>
      </c>
      <c r="D371" s="7">
        <v>1</v>
      </c>
      <c r="E371" s="6" t="s">
        <v>18</v>
      </c>
      <c r="F371" s="6" t="s">
        <v>2983</v>
      </c>
      <c r="G371" s="6" t="s">
        <v>4320</v>
      </c>
      <c r="H371" s="6" t="s">
        <v>22</v>
      </c>
      <c r="I371" s="6" t="s">
        <v>27</v>
      </c>
      <c r="J371" s="6"/>
      <c r="K371" s="6"/>
      <c r="L371" s="8">
        <v>43523</v>
      </c>
      <c r="M371" s="8">
        <v>43528</v>
      </c>
      <c r="N371" s="7">
        <v>1</v>
      </c>
      <c r="O371" s="7">
        <v>4</v>
      </c>
      <c r="P371" s="6" t="s">
        <v>613</v>
      </c>
      <c r="Q371" s="6" t="s">
        <v>22</v>
      </c>
      <c r="R371" s="6" t="s">
        <v>18</v>
      </c>
      <c r="S371" s="6" t="s">
        <v>22</v>
      </c>
      <c r="T371" s="6" t="s">
        <v>4321</v>
      </c>
      <c r="U371" s="7">
        <v>4</v>
      </c>
      <c r="V371" s="17" t="b">
        <v>0</v>
      </c>
      <c r="W371" s="17" t="b">
        <v>0</v>
      </c>
      <c r="X371" s="17" t="b">
        <v>0</v>
      </c>
      <c r="Y371" s="17" t="b">
        <v>0</v>
      </c>
      <c r="Z371" t="s">
        <v>22</v>
      </c>
      <c r="AA371" t="s">
        <v>22</v>
      </c>
      <c r="AB371" t="s">
        <v>22</v>
      </c>
      <c r="AC371" t="s">
        <v>22</v>
      </c>
      <c r="AD371" t="s">
        <v>22</v>
      </c>
      <c r="AE371" t="s">
        <v>22</v>
      </c>
      <c r="AF371" t="s">
        <v>22</v>
      </c>
      <c r="AG371" t="s">
        <v>22</v>
      </c>
      <c r="AH371" t="s">
        <v>22</v>
      </c>
      <c r="AI371" t="s">
        <v>22</v>
      </c>
      <c r="AJ371" s="17" t="b">
        <v>0</v>
      </c>
      <c r="AK371" t="s">
        <v>22</v>
      </c>
      <c r="AL371" t="s">
        <v>22</v>
      </c>
      <c r="AM371" s="17" t="b">
        <v>0</v>
      </c>
      <c r="AN371" s="6"/>
      <c r="AO371" s="6"/>
      <c r="AP371" s="17" t="b">
        <v>0</v>
      </c>
      <c r="AQ371" s="6" t="b">
        <v>0</v>
      </c>
    </row>
    <row r="372" spans="1:43" x14ac:dyDescent="0.25">
      <c r="A372" t="str">
        <f>_xlfn.CONCAT(Table8[[#This Row],[Order]],"-",Table8[[#This Row],[Line]])</f>
        <v>75218-6</v>
      </c>
      <c r="B372" s="7">
        <v>75218</v>
      </c>
      <c r="C372" s="7">
        <v>6</v>
      </c>
      <c r="D372" s="7">
        <v>1</v>
      </c>
      <c r="E372" s="6" t="s">
        <v>18</v>
      </c>
      <c r="F372" s="6" t="s">
        <v>2984</v>
      </c>
      <c r="G372" s="6" t="s">
        <v>4322</v>
      </c>
      <c r="H372" s="6" t="s">
        <v>22</v>
      </c>
      <c r="I372" s="6" t="s">
        <v>27</v>
      </c>
      <c r="J372" s="6"/>
      <c r="K372" s="6"/>
      <c r="L372" s="8">
        <v>43523</v>
      </c>
      <c r="M372" s="8">
        <v>43528</v>
      </c>
      <c r="N372" s="7">
        <v>1</v>
      </c>
      <c r="O372" s="7">
        <v>4</v>
      </c>
      <c r="P372" s="6" t="s">
        <v>613</v>
      </c>
      <c r="Q372" s="6" t="s">
        <v>22</v>
      </c>
      <c r="R372" s="6" t="s">
        <v>18</v>
      </c>
      <c r="S372" s="6" t="s">
        <v>22</v>
      </c>
      <c r="T372" s="6" t="s">
        <v>4323</v>
      </c>
      <c r="U372" s="7">
        <v>4</v>
      </c>
      <c r="V372" s="17" t="b">
        <v>0</v>
      </c>
      <c r="W372" s="17" t="b">
        <v>0</v>
      </c>
      <c r="X372" s="17" t="b">
        <v>0</v>
      </c>
      <c r="Y372" s="17" t="b">
        <v>0</v>
      </c>
      <c r="Z372" t="s">
        <v>22</v>
      </c>
      <c r="AA372" t="s">
        <v>22</v>
      </c>
      <c r="AB372" t="s">
        <v>22</v>
      </c>
      <c r="AC372" t="s">
        <v>22</v>
      </c>
      <c r="AD372" t="s">
        <v>22</v>
      </c>
      <c r="AE372" t="s">
        <v>22</v>
      </c>
      <c r="AF372" t="s">
        <v>22</v>
      </c>
      <c r="AG372" t="s">
        <v>22</v>
      </c>
      <c r="AH372" t="s">
        <v>22</v>
      </c>
      <c r="AI372" t="s">
        <v>22</v>
      </c>
      <c r="AJ372" s="17" t="b">
        <v>0</v>
      </c>
      <c r="AK372" t="s">
        <v>22</v>
      </c>
      <c r="AL372" t="s">
        <v>22</v>
      </c>
      <c r="AM372" s="17" t="b">
        <v>0</v>
      </c>
      <c r="AN372" s="6"/>
      <c r="AO372" s="6"/>
      <c r="AP372" s="17" t="b">
        <v>0</v>
      </c>
      <c r="AQ372" s="6" t="b">
        <v>0</v>
      </c>
    </row>
    <row r="373" spans="1:43" x14ac:dyDescent="0.25">
      <c r="A373" t="str">
        <f>_xlfn.CONCAT(Table8[[#This Row],[Order]],"-",Table8[[#This Row],[Line]])</f>
        <v>75218-7</v>
      </c>
      <c r="B373" s="7">
        <v>75218</v>
      </c>
      <c r="C373" s="7">
        <v>7</v>
      </c>
      <c r="D373" s="7">
        <v>1</v>
      </c>
      <c r="E373" s="6" t="s">
        <v>18</v>
      </c>
      <c r="F373" s="6" t="s">
        <v>2985</v>
      </c>
      <c r="G373" s="6" t="s">
        <v>4324</v>
      </c>
      <c r="H373" s="6" t="s">
        <v>22</v>
      </c>
      <c r="I373" s="6" t="s">
        <v>27</v>
      </c>
      <c r="J373" s="6"/>
      <c r="K373" s="6"/>
      <c r="L373" s="8">
        <v>43523</v>
      </c>
      <c r="M373" s="8">
        <v>43528</v>
      </c>
      <c r="N373" s="7">
        <v>5</v>
      </c>
      <c r="O373" s="7">
        <v>10</v>
      </c>
      <c r="P373" s="6" t="s">
        <v>613</v>
      </c>
      <c r="Q373" s="6" t="s">
        <v>22</v>
      </c>
      <c r="R373" s="6" t="s">
        <v>18</v>
      </c>
      <c r="S373" s="6" t="s">
        <v>22</v>
      </c>
      <c r="T373" s="6" t="s">
        <v>4325</v>
      </c>
      <c r="U373" s="7">
        <v>4</v>
      </c>
      <c r="V373" s="17" t="b">
        <v>0</v>
      </c>
      <c r="W373" s="17" t="b">
        <v>0</v>
      </c>
      <c r="X373" s="17" t="b">
        <v>0</v>
      </c>
      <c r="Y373" s="17" t="b">
        <v>0</v>
      </c>
      <c r="Z373" t="s">
        <v>22</v>
      </c>
      <c r="AA373" t="s">
        <v>22</v>
      </c>
      <c r="AB373" t="s">
        <v>22</v>
      </c>
      <c r="AC373" t="s">
        <v>22</v>
      </c>
      <c r="AD373" t="s">
        <v>22</v>
      </c>
      <c r="AE373" t="s">
        <v>22</v>
      </c>
      <c r="AF373" t="s">
        <v>22</v>
      </c>
      <c r="AG373" t="s">
        <v>22</v>
      </c>
      <c r="AH373" t="s">
        <v>22</v>
      </c>
      <c r="AI373" t="s">
        <v>22</v>
      </c>
      <c r="AJ373" s="17" t="b">
        <v>0</v>
      </c>
      <c r="AK373" t="s">
        <v>22</v>
      </c>
      <c r="AL373" t="s">
        <v>22</v>
      </c>
      <c r="AM373" s="17" t="b">
        <v>0</v>
      </c>
      <c r="AN373" s="6"/>
      <c r="AO373" s="6"/>
      <c r="AP373" s="17" t="b">
        <v>0</v>
      </c>
      <c r="AQ373" s="6" t="b">
        <v>0</v>
      </c>
    </row>
    <row r="374" spans="1:43" x14ac:dyDescent="0.25">
      <c r="A374" t="str">
        <f>_xlfn.CONCAT(Table8[[#This Row],[Order]],"-",Table8[[#This Row],[Line]])</f>
        <v>75218-8</v>
      </c>
      <c r="B374" s="7">
        <v>75218</v>
      </c>
      <c r="C374" s="7">
        <v>8</v>
      </c>
      <c r="D374" s="7">
        <v>1</v>
      </c>
      <c r="E374" s="6" t="s">
        <v>18</v>
      </c>
      <c r="F374" s="6" t="s">
        <v>234</v>
      </c>
      <c r="G374" s="6" t="s">
        <v>4326</v>
      </c>
      <c r="H374" s="6" t="s">
        <v>22</v>
      </c>
      <c r="I374" s="6" t="s">
        <v>27</v>
      </c>
      <c r="J374" s="6"/>
      <c r="K374" s="6"/>
      <c r="L374" s="8">
        <v>43523</v>
      </c>
      <c r="M374" s="8">
        <v>43528</v>
      </c>
      <c r="N374" s="7">
        <v>4</v>
      </c>
      <c r="O374" s="7">
        <v>4</v>
      </c>
      <c r="P374" s="6" t="s">
        <v>613</v>
      </c>
      <c r="Q374" s="6" t="s">
        <v>22</v>
      </c>
      <c r="R374" s="6" t="s">
        <v>18</v>
      </c>
      <c r="S374" s="6" t="s">
        <v>22</v>
      </c>
      <c r="T374" s="6" t="s">
        <v>4327</v>
      </c>
      <c r="U374" s="7">
        <v>4</v>
      </c>
      <c r="V374" s="17" t="b">
        <v>0</v>
      </c>
      <c r="W374" s="17" t="b">
        <v>0</v>
      </c>
      <c r="X374" s="17" t="b">
        <v>0</v>
      </c>
      <c r="Y374" s="17" t="b">
        <v>0</v>
      </c>
      <c r="Z374" t="s">
        <v>22</v>
      </c>
      <c r="AA374" t="s">
        <v>22</v>
      </c>
      <c r="AB374" t="s">
        <v>22</v>
      </c>
      <c r="AC374" t="s">
        <v>22</v>
      </c>
      <c r="AD374" t="s">
        <v>22</v>
      </c>
      <c r="AE374" t="s">
        <v>22</v>
      </c>
      <c r="AF374" t="s">
        <v>22</v>
      </c>
      <c r="AG374" t="s">
        <v>22</v>
      </c>
      <c r="AH374" t="s">
        <v>22</v>
      </c>
      <c r="AI374" t="s">
        <v>22</v>
      </c>
      <c r="AJ374" s="17" t="b">
        <v>0</v>
      </c>
      <c r="AK374" t="s">
        <v>22</v>
      </c>
      <c r="AL374" t="s">
        <v>22</v>
      </c>
      <c r="AM374" s="17" t="b">
        <v>0</v>
      </c>
      <c r="AN374" s="6"/>
      <c r="AO374" s="6"/>
      <c r="AP374" s="17" t="b">
        <v>0</v>
      </c>
      <c r="AQ374" s="6" t="b">
        <v>0</v>
      </c>
    </row>
    <row r="375" spans="1:43" x14ac:dyDescent="0.25">
      <c r="A375" t="str">
        <f>_xlfn.CONCAT(Table8[[#This Row],[Order]],"-",Table8[[#This Row],[Line]])</f>
        <v>75368-1</v>
      </c>
      <c r="B375" s="7">
        <v>75368</v>
      </c>
      <c r="C375" s="7">
        <v>1</v>
      </c>
      <c r="D375" s="7">
        <v>1</v>
      </c>
      <c r="E375" s="6" t="s">
        <v>18</v>
      </c>
      <c r="F375" s="6" t="s">
        <v>370</v>
      </c>
      <c r="G375" s="6" t="s">
        <v>4328</v>
      </c>
      <c r="H375" s="6" t="s">
        <v>22</v>
      </c>
      <c r="I375" s="6" t="s">
        <v>27</v>
      </c>
      <c r="J375" s="6"/>
      <c r="K375" s="6"/>
      <c r="L375" s="8">
        <v>43508</v>
      </c>
      <c r="M375" s="8">
        <v>43511</v>
      </c>
      <c r="N375" s="7">
        <v>1</v>
      </c>
      <c r="O375" s="7">
        <v>2</v>
      </c>
      <c r="P375" s="6" t="s">
        <v>626</v>
      </c>
      <c r="Q375" s="6" t="s">
        <v>22</v>
      </c>
      <c r="R375" s="6" t="s">
        <v>18</v>
      </c>
      <c r="S375" s="6" t="s">
        <v>22</v>
      </c>
      <c r="T375" s="6" t="s">
        <v>4329</v>
      </c>
      <c r="U375" s="7">
        <v>12</v>
      </c>
      <c r="V375" s="17" t="b">
        <v>0</v>
      </c>
      <c r="W375" s="17" t="b">
        <v>0</v>
      </c>
      <c r="X375" s="17" t="b">
        <v>0</v>
      </c>
      <c r="Y375" s="17" t="b">
        <v>0</v>
      </c>
      <c r="Z375" t="s">
        <v>22</v>
      </c>
      <c r="AA375" t="s">
        <v>22</v>
      </c>
      <c r="AB375" t="s">
        <v>22</v>
      </c>
      <c r="AC375" t="s">
        <v>22</v>
      </c>
      <c r="AD375" t="s">
        <v>22</v>
      </c>
      <c r="AE375" t="s">
        <v>22</v>
      </c>
      <c r="AF375" t="s">
        <v>22</v>
      </c>
      <c r="AG375" t="s">
        <v>22</v>
      </c>
      <c r="AH375" t="s">
        <v>22</v>
      </c>
      <c r="AI375" t="s">
        <v>22</v>
      </c>
      <c r="AJ375" s="17" t="b">
        <v>0</v>
      </c>
      <c r="AK375" t="s">
        <v>22</v>
      </c>
      <c r="AL375" t="s">
        <v>22</v>
      </c>
      <c r="AM375" s="17" t="b">
        <v>0</v>
      </c>
      <c r="AN375" s="6"/>
      <c r="AO375" s="6"/>
      <c r="AP375" s="17" t="b">
        <v>0</v>
      </c>
      <c r="AQ375" s="6" t="b">
        <v>0</v>
      </c>
    </row>
    <row r="376" spans="1:43" x14ac:dyDescent="0.25">
      <c r="A376" t="str">
        <f>_xlfn.CONCAT(Table8[[#This Row],[Order]],"-",Table8[[#This Row],[Line]])</f>
        <v>75368-2</v>
      </c>
      <c r="B376" s="7">
        <v>75368</v>
      </c>
      <c r="C376" s="7">
        <v>2</v>
      </c>
      <c r="D376" s="7">
        <v>1</v>
      </c>
      <c r="E376" s="6" t="s">
        <v>18</v>
      </c>
      <c r="F376" s="6" t="s">
        <v>403</v>
      </c>
      <c r="G376" s="6" t="s">
        <v>4330</v>
      </c>
      <c r="H376" s="6" t="s">
        <v>22</v>
      </c>
      <c r="I376" s="6" t="s">
        <v>27</v>
      </c>
      <c r="J376" s="6"/>
      <c r="K376" s="6"/>
      <c r="L376" s="8">
        <v>43508</v>
      </c>
      <c r="M376" s="8">
        <v>43511</v>
      </c>
      <c r="N376" s="7">
        <v>1</v>
      </c>
      <c r="O376" s="7">
        <v>2</v>
      </c>
      <c r="P376" s="6" t="s">
        <v>626</v>
      </c>
      <c r="Q376" s="6" t="s">
        <v>22</v>
      </c>
      <c r="R376" s="6" t="s">
        <v>18</v>
      </c>
      <c r="S376" s="6" t="s">
        <v>22</v>
      </c>
      <c r="T376" s="6" t="s">
        <v>4331</v>
      </c>
      <c r="U376" s="7">
        <v>12</v>
      </c>
      <c r="V376" s="17" t="b">
        <v>0</v>
      </c>
      <c r="W376" s="17" t="b">
        <v>0</v>
      </c>
      <c r="X376" s="17" t="b">
        <v>0</v>
      </c>
      <c r="Y376" s="17" t="b">
        <v>0</v>
      </c>
      <c r="Z376" t="s">
        <v>22</v>
      </c>
      <c r="AA376" t="s">
        <v>22</v>
      </c>
      <c r="AB376" t="s">
        <v>22</v>
      </c>
      <c r="AC376" t="s">
        <v>22</v>
      </c>
      <c r="AD376" t="s">
        <v>22</v>
      </c>
      <c r="AE376" t="s">
        <v>22</v>
      </c>
      <c r="AF376" t="s">
        <v>22</v>
      </c>
      <c r="AG376" t="s">
        <v>22</v>
      </c>
      <c r="AH376" t="s">
        <v>22</v>
      </c>
      <c r="AI376" t="s">
        <v>22</v>
      </c>
      <c r="AJ376" s="17" t="b">
        <v>0</v>
      </c>
      <c r="AK376" t="s">
        <v>22</v>
      </c>
      <c r="AL376" t="s">
        <v>22</v>
      </c>
      <c r="AM376" s="17" t="b">
        <v>0</v>
      </c>
      <c r="AN376" s="6"/>
      <c r="AO376" s="6"/>
      <c r="AP376" s="17" t="b">
        <v>0</v>
      </c>
      <c r="AQ376" s="6" t="b">
        <v>0</v>
      </c>
    </row>
    <row r="377" spans="1:43" x14ac:dyDescent="0.25">
      <c r="A377" t="str">
        <f>_xlfn.CONCAT(Table8[[#This Row],[Order]],"-",Table8[[#This Row],[Line]])</f>
        <v>75392-1</v>
      </c>
      <c r="B377" s="35">
        <v>75392</v>
      </c>
      <c r="C377" s="35">
        <v>1</v>
      </c>
      <c r="D377" s="35">
        <v>1</v>
      </c>
      <c r="E377" s="34" t="s">
        <v>18</v>
      </c>
      <c r="F377" s="34" t="s">
        <v>211</v>
      </c>
      <c r="G377" s="34" t="s">
        <v>1983</v>
      </c>
      <c r="H377" s="34" t="s">
        <v>22</v>
      </c>
      <c r="I377" s="34" t="s">
        <v>31</v>
      </c>
      <c r="J377" s="36">
        <v>43500</v>
      </c>
      <c r="K377" s="34" t="s">
        <v>4332</v>
      </c>
      <c r="L377" s="125">
        <v>43496</v>
      </c>
      <c r="M377" s="36">
        <v>43501</v>
      </c>
      <c r="N377" s="35">
        <v>1</v>
      </c>
      <c r="O377" s="35">
        <v>6</v>
      </c>
      <c r="P377" s="6" t="s">
        <v>589</v>
      </c>
      <c r="Q377" s="34" t="s">
        <v>22</v>
      </c>
      <c r="R377" s="6" t="s">
        <v>18</v>
      </c>
      <c r="S377" s="34" t="s">
        <v>22</v>
      </c>
      <c r="T377" s="34" t="s">
        <v>1984</v>
      </c>
      <c r="U377" s="35">
        <v>12</v>
      </c>
      <c r="V377" s="17" t="b">
        <v>1</v>
      </c>
      <c r="W377" s="17" t="b">
        <v>1</v>
      </c>
      <c r="X377" s="17" t="b">
        <v>1</v>
      </c>
      <c r="Y377" s="17" t="b">
        <v>1</v>
      </c>
      <c r="Z377" t="s">
        <v>22</v>
      </c>
      <c r="AA377" t="s">
        <v>3805</v>
      </c>
      <c r="AB377" t="s">
        <v>22</v>
      </c>
      <c r="AC377" t="s">
        <v>22</v>
      </c>
      <c r="AD377" t="s">
        <v>22</v>
      </c>
      <c r="AE377" t="s">
        <v>22</v>
      </c>
      <c r="AF377" t="s">
        <v>22</v>
      </c>
      <c r="AG377" t="s">
        <v>22</v>
      </c>
      <c r="AH377" t="s">
        <v>22</v>
      </c>
      <c r="AI377" t="s">
        <v>22</v>
      </c>
      <c r="AJ377" s="17" t="b">
        <v>1</v>
      </c>
      <c r="AK377" t="s">
        <v>22</v>
      </c>
      <c r="AL377" t="s">
        <v>143</v>
      </c>
      <c r="AM377" s="17" t="b">
        <v>1</v>
      </c>
      <c r="AN377" s="126">
        <v>43496.716019560197</v>
      </c>
      <c r="AO377" s="6"/>
      <c r="AP377" s="17" t="b">
        <v>1</v>
      </c>
      <c r="AQ377" s="6" t="b">
        <v>0</v>
      </c>
    </row>
    <row r="378" spans="1:43" x14ac:dyDescent="0.25">
      <c r="A378" t="str">
        <f>_xlfn.CONCAT(Table8[[#This Row],[Order]],"-",Table8[[#This Row],[Line]])</f>
        <v>75398-1</v>
      </c>
      <c r="B378" s="123">
        <v>75398</v>
      </c>
      <c r="C378" s="123">
        <v>1</v>
      </c>
      <c r="D378" s="123">
        <v>1</v>
      </c>
      <c r="E378" s="124" t="s">
        <v>18</v>
      </c>
      <c r="F378" s="124" t="s">
        <v>310</v>
      </c>
      <c r="G378" s="124" t="s">
        <v>84</v>
      </c>
      <c r="H378" s="124" t="s">
        <v>185</v>
      </c>
      <c r="I378" s="124" t="s">
        <v>37</v>
      </c>
      <c r="J378" s="125">
        <v>43476</v>
      </c>
      <c r="K378" s="124" t="s">
        <v>4333</v>
      </c>
      <c r="L378" s="125">
        <v>43476</v>
      </c>
      <c r="M378" s="125">
        <v>43481</v>
      </c>
      <c r="N378" s="123">
        <v>3</v>
      </c>
      <c r="O378" s="123">
        <v>3</v>
      </c>
      <c r="P378" s="6" t="s">
        <v>606</v>
      </c>
      <c r="Q378" s="124" t="s">
        <v>21</v>
      </c>
      <c r="R378" s="6" t="s">
        <v>19</v>
      </c>
      <c r="S378" s="124" t="s">
        <v>22</v>
      </c>
      <c r="T378" s="124" t="s">
        <v>83</v>
      </c>
      <c r="U378" s="123">
        <v>4</v>
      </c>
      <c r="V378" s="17" t="b">
        <v>1</v>
      </c>
      <c r="W378" s="17" t="b">
        <v>1</v>
      </c>
      <c r="X378" s="17" t="b">
        <v>1</v>
      </c>
      <c r="Y378" s="17" t="b">
        <v>1</v>
      </c>
      <c r="Z378" t="s">
        <v>22</v>
      </c>
      <c r="AA378" t="s">
        <v>22</v>
      </c>
      <c r="AB378" t="s">
        <v>22</v>
      </c>
      <c r="AC378" t="s">
        <v>22</v>
      </c>
      <c r="AD378" t="s">
        <v>22</v>
      </c>
      <c r="AE378" t="s">
        <v>22</v>
      </c>
      <c r="AF378" t="s">
        <v>22</v>
      </c>
      <c r="AG378" t="s">
        <v>22</v>
      </c>
      <c r="AH378" t="s">
        <v>22</v>
      </c>
      <c r="AI378" t="s">
        <v>22</v>
      </c>
      <c r="AJ378" s="17" t="b">
        <v>1</v>
      </c>
      <c r="AK378" t="s">
        <v>22</v>
      </c>
      <c r="AL378" t="s">
        <v>143</v>
      </c>
      <c r="AM378" s="17" t="b">
        <v>1</v>
      </c>
      <c r="AN378" s="126">
        <v>43497.489945567097</v>
      </c>
      <c r="AO378" s="6"/>
      <c r="AP378" s="17" t="b">
        <v>1</v>
      </c>
      <c r="AQ378" s="6" t="b">
        <v>0</v>
      </c>
    </row>
    <row r="379" spans="1:43" x14ac:dyDescent="0.25">
      <c r="A379" t="str">
        <f>_xlfn.CONCAT(Table8[[#This Row],[Order]],"-",Table8[[#This Row],[Line]])</f>
        <v>75398-2</v>
      </c>
      <c r="B379" s="35">
        <v>75398</v>
      </c>
      <c r="C379" s="35">
        <v>2</v>
      </c>
      <c r="D379" s="35">
        <v>1</v>
      </c>
      <c r="E379" s="34" t="s">
        <v>18</v>
      </c>
      <c r="F379" s="34" t="s">
        <v>311</v>
      </c>
      <c r="G379" s="34" t="s">
        <v>86</v>
      </c>
      <c r="H379" s="34" t="s">
        <v>190</v>
      </c>
      <c r="I379" s="34" t="s">
        <v>37</v>
      </c>
      <c r="J379" s="36">
        <v>43478</v>
      </c>
      <c r="K379" s="34" t="s">
        <v>4334</v>
      </c>
      <c r="L379" s="125">
        <v>43476</v>
      </c>
      <c r="M379" s="36">
        <v>43481</v>
      </c>
      <c r="N379" s="35">
        <v>43</v>
      </c>
      <c r="O379" s="35">
        <v>129</v>
      </c>
      <c r="P379" s="6" t="s">
        <v>606</v>
      </c>
      <c r="Q379" s="34" t="s">
        <v>21</v>
      </c>
      <c r="R379" s="6" t="s">
        <v>19</v>
      </c>
      <c r="S379" s="34" t="s">
        <v>22</v>
      </c>
      <c r="T379" s="34" t="s">
        <v>85</v>
      </c>
      <c r="U379" s="35">
        <v>4</v>
      </c>
      <c r="V379" s="17" t="b">
        <v>1</v>
      </c>
      <c r="W379" s="17" t="b">
        <v>1</v>
      </c>
      <c r="X379" s="17" t="b">
        <v>1</v>
      </c>
      <c r="Y379" s="17" t="b">
        <v>1</v>
      </c>
      <c r="Z379" t="s">
        <v>22</v>
      </c>
      <c r="AA379" t="s">
        <v>22</v>
      </c>
      <c r="AB379" t="s">
        <v>22</v>
      </c>
      <c r="AC379" t="s">
        <v>22</v>
      </c>
      <c r="AD379" t="s">
        <v>22</v>
      </c>
      <c r="AE379" t="s">
        <v>22</v>
      </c>
      <c r="AF379" t="s">
        <v>22</v>
      </c>
      <c r="AG379" t="s">
        <v>22</v>
      </c>
      <c r="AH379" t="s">
        <v>22</v>
      </c>
      <c r="AI379" t="s">
        <v>22</v>
      </c>
      <c r="AJ379" s="17" t="b">
        <v>1</v>
      </c>
      <c r="AK379" t="s">
        <v>22</v>
      </c>
      <c r="AL379" t="s">
        <v>143</v>
      </c>
      <c r="AM379" s="17" t="b">
        <v>1</v>
      </c>
      <c r="AN379" s="126">
        <v>43497.489962881897</v>
      </c>
      <c r="AO379" s="6"/>
      <c r="AP379" s="17" t="b">
        <v>1</v>
      </c>
      <c r="AQ379" s="6" t="b">
        <v>1</v>
      </c>
    </row>
    <row r="380" spans="1:43" x14ac:dyDescent="0.25">
      <c r="A380" t="str">
        <f>_xlfn.CONCAT(Table8[[#This Row],[Order]],"-",Table8[[#This Row],[Line]])</f>
        <v>75398-3</v>
      </c>
      <c r="B380" s="35">
        <v>75398</v>
      </c>
      <c r="C380" s="35">
        <v>3</v>
      </c>
      <c r="D380" s="35">
        <v>1</v>
      </c>
      <c r="E380" s="34" t="s">
        <v>18</v>
      </c>
      <c r="F380" s="34" t="s">
        <v>312</v>
      </c>
      <c r="G380" s="34" t="s">
        <v>88</v>
      </c>
      <c r="H380" s="34" t="s">
        <v>156</v>
      </c>
      <c r="I380" s="34" t="s">
        <v>37</v>
      </c>
      <c r="J380" s="36">
        <v>43476</v>
      </c>
      <c r="K380" s="34" t="s">
        <v>4335</v>
      </c>
      <c r="L380" s="125">
        <v>43476</v>
      </c>
      <c r="M380" s="36">
        <v>43481</v>
      </c>
      <c r="N380" s="35">
        <v>1</v>
      </c>
      <c r="O380" s="35">
        <v>1</v>
      </c>
      <c r="P380" s="6" t="s">
        <v>606</v>
      </c>
      <c r="Q380" s="34" t="s">
        <v>21</v>
      </c>
      <c r="R380" s="6" t="s">
        <v>19</v>
      </c>
      <c r="S380" s="34" t="s">
        <v>22</v>
      </c>
      <c r="T380" s="34" t="s">
        <v>87</v>
      </c>
      <c r="U380" s="35">
        <v>4</v>
      </c>
      <c r="V380" s="17" t="b">
        <v>1</v>
      </c>
      <c r="W380" s="17" t="b">
        <v>1</v>
      </c>
      <c r="X380" s="17" t="b">
        <v>1</v>
      </c>
      <c r="Y380" s="17" t="b">
        <v>1</v>
      </c>
      <c r="Z380" t="s">
        <v>22</v>
      </c>
      <c r="AA380" t="s">
        <v>22</v>
      </c>
      <c r="AB380" t="s">
        <v>22</v>
      </c>
      <c r="AC380" t="s">
        <v>22</v>
      </c>
      <c r="AD380" t="s">
        <v>22</v>
      </c>
      <c r="AE380" t="s">
        <v>22</v>
      </c>
      <c r="AF380" t="s">
        <v>22</v>
      </c>
      <c r="AG380" t="s">
        <v>22</v>
      </c>
      <c r="AH380" t="s">
        <v>22</v>
      </c>
      <c r="AI380" t="s">
        <v>22</v>
      </c>
      <c r="AJ380" s="17" t="b">
        <v>1</v>
      </c>
      <c r="AK380" t="s">
        <v>22</v>
      </c>
      <c r="AL380" t="s">
        <v>143</v>
      </c>
      <c r="AM380" s="17" t="b">
        <v>1</v>
      </c>
      <c r="AN380" s="126">
        <v>43497.4899695602</v>
      </c>
      <c r="AO380" s="6"/>
      <c r="AP380" s="17" t="b">
        <v>1</v>
      </c>
      <c r="AQ380" s="6" t="b">
        <v>1</v>
      </c>
    </row>
    <row r="381" spans="1:43" x14ac:dyDescent="0.25">
      <c r="A381" t="str">
        <f>_xlfn.CONCAT(Table8[[#This Row],[Order]],"-",Table8[[#This Row],[Line]])</f>
        <v>75462-4</v>
      </c>
      <c r="B381" s="29">
        <v>75462</v>
      </c>
      <c r="C381" s="29">
        <v>4</v>
      </c>
      <c r="D381" s="29">
        <v>1</v>
      </c>
      <c r="E381" s="28" t="s">
        <v>18</v>
      </c>
      <c r="F381" s="28" t="s">
        <v>2989</v>
      </c>
      <c r="G381" s="28" t="s">
        <v>720</v>
      </c>
      <c r="H381" s="28" t="s">
        <v>22</v>
      </c>
      <c r="I381" s="28" t="s">
        <v>20</v>
      </c>
      <c r="J381" s="28"/>
      <c r="K381" s="28"/>
      <c r="L381" s="8">
        <v>43504</v>
      </c>
      <c r="M381" s="30">
        <v>43509</v>
      </c>
      <c r="N381" s="29">
        <v>2</v>
      </c>
      <c r="O381" s="29">
        <v>2</v>
      </c>
      <c r="P381" s="6" t="s">
        <v>589</v>
      </c>
      <c r="Q381" s="28" t="s">
        <v>22</v>
      </c>
      <c r="R381" s="6" t="s">
        <v>19</v>
      </c>
      <c r="S381" s="28" t="s">
        <v>22</v>
      </c>
      <c r="T381" s="28" t="s">
        <v>721</v>
      </c>
      <c r="U381" s="29">
        <v>7</v>
      </c>
      <c r="V381" s="17" t="b">
        <v>1</v>
      </c>
      <c r="W381" s="17" t="b">
        <v>0</v>
      </c>
      <c r="X381" s="17" t="b">
        <v>0</v>
      </c>
      <c r="Y381" s="17" t="b">
        <v>0</v>
      </c>
      <c r="Z381" t="s">
        <v>22</v>
      </c>
      <c r="AA381" t="s">
        <v>22</v>
      </c>
      <c r="AB381" t="s">
        <v>22</v>
      </c>
      <c r="AC381" t="s">
        <v>22</v>
      </c>
      <c r="AD381" t="s">
        <v>22</v>
      </c>
      <c r="AE381" t="s">
        <v>22</v>
      </c>
      <c r="AF381" t="s">
        <v>22</v>
      </c>
      <c r="AG381" t="s">
        <v>22</v>
      </c>
      <c r="AH381" t="s">
        <v>22</v>
      </c>
      <c r="AI381" t="s">
        <v>22</v>
      </c>
      <c r="AJ381" s="17" t="b">
        <v>0</v>
      </c>
      <c r="AK381" t="s">
        <v>22</v>
      </c>
      <c r="AL381" t="s">
        <v>22</v>
      </c>
      <c r="AM381" s="17" t="b">
        <v>0</v>
      </c>
      <c r="AN381" s="6"/>
      <c r="AO381" s="6"/>
      <c r="AP381" s="17" t="b">
        <v>0</v>
      </c>
      <c r="AQ381" s="6" t="b">
        <v>0</v>
      </c>
    </row>
    <row r="382" spans="1:43" x14ac:dyDescent="0.25">
      <c r="A382" t="str">
        <f>_xlfn.CONCAT(Table8[[#This Row],[Order]],"-",Table8[[#This Row],[Line]])</f>
        <v>75462-5</v>
      </c>
      <c r="B382" s="29">
        <v>75462</v>
      </c>
      <c r="C382" s="29">
        <v>5</v>
      </c>
      <c r="D382" s="29">
        <v>1</v>
      </c>
      <c r="E382" s="28" t="s">
        <v>18</v>
      </c>
      <c r="F382" s="28" t="s">
        <v>2990</v>
      </c>
      <c r="G382" s="28" t="s">
        <v>722</v>
      </c>
      <c r="H382" s="28" t="s">
        <v>22</v>
      </c>
      <c r="I382" s="28" t="s">
        <v>20</v>
      </c>
      <c r="J382" s="28"/>
      <c r="K382" s="28"/>
      <c r="L382" s="8">
        <v>43504</v>
      </c>
      <c r="M382" s="30">
        <v>43509</v>
      </c>
      <c r="N382" s="29">
        <v>1</v>
      </c>
      <c r="O382" s="29">
        <v>1</v>
      </c>
      <c r="P382" s="6" t="s">
        <v>589</v>
      </c>
      <c r="Q382" s="28" t="s">
        <v>22</v>
      </c>
      <c r="R382" s="6" t="s">
        <v>19</v>
      </c>
      <c r="S382" s="28" t="s">
        <v>22</v>
      </c>
      <c r="T382" s="28" t="s">
        <v>723</v>
      </c>
      <c r="U382" s="29">
        <v>7</v>
      </c>
      <c r="V382" s="17" t="b">
        <v>1</v>
      </c>
      <c r="W382" s="17" t="b">
        <v>0</v>
      </c>
      <c r="X382" s="17" t="b">
        <v>0</v>
      </c>
      <c r="Y382" s="17" t="b">
        <v>0</v>
      </c>
      <c r="Z382" t="s">
        <v>22</v>
      </c>
      <c r="AA382" t="s">
        <v>22</v>
      </c>
      <c r="AB382" t="s">
        <v>22</v>
      </c>
      <c r="AC382" t="s">
        <v>22</v>
      </c>
      <c r="AD382" t="s">
        <v>22</v>
      </c>
      <c r="AE382" t="s">
        <v>22</v>
      </c>
      <c r="AF382" t="s">
        <v>22</v>
      </c>
      <c r="AG382" t="s">
        <v>22</v>
      </c>
      <c r="AH382" t="s">
        <v>22</v>
      </c>
      <c r="AI382" t="s">
        <v>22</v>
      </c>
      <c r="AJ382" s="17" t="b">
        <v>0</v>
      </c>
      <c r="AK382" t="s">
        <v>22</v>
      </c>
      <c r="AL382" t="s">
        <v>22</v>
      </c>
      <c r="AM382" s="17" t="b">
        <v>0</v>
      </c>
      <c r="AN382" s="6"/>
      <c r="AO382" s="6"/>
      <c r="AP382" s="17" t="b">
        <v>0</v>
      </c>
      <c r="AQ382" s="6" t="b">
        <v>0</v>
      </c>
    </row>
    <row r="383" spans="1:43" x14ac:dyDescent="0.25">
      <c r="A383" t="str">
        <f>_xlfn.CONCAT(Table8[[#This Row],[Order]],"-",Table8[[#This Row],[Line]])</f>
        <v>75462-6</v>
      </c>
      <c r="B383" s="29">
        <v>75462</v>
      </c>
      <c r="C383" s="29">
        <v>6</v>
      </c>
      <c r="D383" s="29">
        <v>1</v>
      </c>
      <c r="E383" s="28" t="s">
        <v>18</v>
      </c>
      <c r="F383" s="28" t="s">
        <v>320</v>
      </c>
      <c r="G383" s="28" t="s">
        <v>724</v>
      </c>
      <c r="H383" s="28" t="s">
        <v>22</v>
      </c>
      <c r="I383" s="28" t="s">
        <v>20</v>
      </c>
      <c r="J383" s="28"/>
      <c r="K383" s="28"/>
      <c r="L383" s="8">
        <v>43504</v>
      </c>
      <c r="M383" s="30">
        <v>43509</v>
      </c>
      <c r="N383" s="29">
        <v>2</v>
      </c>
      <c r="O383" s="29">
        <v>2</v>
      </c>
      <c r="P383" s="6" t="s">
        <v>589</v>
      </c>
      <c r="Q383" s="28" t="s">
        <v>22</v>
      </c>
      <c r="R383" s="6" t="s">
        <v>19</v>
      </c>
      <c r="S383" s="28" t="s">
        <v>22</v>
      </c>
      <c r="T383" s="28" t="s">
        <v>725</v>
      </c>
      <c r="U383" s="29">
        <v>7</v>
      </c>
      <c r="V383" s="17" t="b">
        <v>1</v>
      </c>
      <c r="W383" s="17" t="b">
        <v>0</v>
      </c>
      <c r="X383" s="17" t="b">
        <v>0</v>
      </c>
      <c r="Y383" s="17" t="b">
        <v>0</v>
      </c>
      <c r="Z383" t="s">
        <v>22</v>
      </c>
      <c r="AA383" t="s">
        <v>22</v>
      </c>
      <c r="AB383" t="s">
        <v>22</v>
      </c>
      <c r="AC383" t="s">
        <v>22</v>
      </c>
      <c r="AD383" t="s">
        <v>22</v>
      </c>
      <c r="AE383" t="s">
        <v>22</v>
      </c>
      <c r="AF383" t="s">
        <v>22</v>
      </c>
      <c r="AG383" t="s">
        <v>22</v>
      </c>
      <c r="AH383" t="s">
        <v>22</v>
      </c>
      <c r="AI383" t="s">
        <v>22</v>
      </c>
      <c r="AJ383" s="17" t="b">
        <v>0</v>
      </c>
      <c r="AK383" t="s">
        <v>22</v>
      </c>
      <c r="AL383" t="s">
        <v>22</v>
      </c>
      <c r="AM383" s="17" t="b">
        <v>0</v>
      </c>
      <c r="AN383" s="6"/>
      <c r="AO383" s="6"/>
      <c r="AP383" s="17" t="b">
        <v>0</v>
      </c>
      <c r="AQ383" s="6" t="b">
        <v>0</v>
      </c>
    </row>
    <row r="384" spans="1:43" x14ac:dyDescent="0.25">
      <c r="A384" t="str">
        <f>_xlfn.CONCAT(Table8[[#This Row],[Order]],"-",Table8[[#This Row],[Line]])</f>
        <v>75462-7</v>
      </c>
      <c r="B384" s="29">
        <v>75462</v>
      </c>
      <c r="C384" s="29">
        <v>7</v>
      </c>
      <c r="D384" s="29">
        <v>1</v>
      </c>
      <c r="E384" s="28" t="s">
        <v>18</v>
      </c>
      <c r="F384" s="28" t="s">
        <v>319</v>
      </c>
      <c r="G384" s="28" t="s">
        <v>726</v>
      </c>
      <c r="H384" s="28" t="s">
        <v>22</v>
      </c>
      <c r="I384" s="28" t="s">
        <v>20</v>
      </c>
      <c r="J384" s="28"/>
      <c r="K384" s="28"/>
      <c r="L384" s="8">
        <v>43504</v>
      </c>
      <c r="M384" s="30">
        <v>43509</v>
      </c>
      <c r="N384" s="29">
        <v>1</v>
      </c>
      <c r="O384" s="29">
        <v>1</v>
      </c>
      <c r="P384" s="6" t="s">
        <v>589</v>
      </c>
      <c r="Q384" s="28" t="s">
        <v>22</v>
      </c>
      <c r="R384" s="6" t="s">
        <v>19</v>
      </c>
      <c r="S384" s="28" t="s">
        <v>22</v>
      </c>
      <c r="T384" s="28" t="s">
        <v>727</v>
      </c>
      <c r="U384" s="29">
        <v>7</v>
      </c>
      <c r="V384" s="17" t="b">
        <v>1</v>
      </c>
      <c r="W384" s="17" t="b">
        <v>0</v>
      </c>
      <c r="X384" s="17" t="b">
        <v>0</v>
      </c>
      <c r="Y384" s="17" t="b">
        <v>0</v>
      </c>
      <c r="Z384" t="s">
        <v>22</v>
      </c>
      <c r="AA384" t="s">
        <v>22</v>
      </c>
      <c r="AB384" t="s">
        <v>22</v>
      </c>
      <c r="AC384" t="s">
        <v>22</v>
      </c>
      <c r="AD384" t="s">
        <v>22</v>
      </c>
      <c r="AE384" t="s">
        <v>22</v>
      </c>
      <c r="AF384" t="s">
        <v>22</v>
      </c>
      <c r="AG384" t="s">
        <v>22</v>
      </c>
      <c r="AH384" t="s">
        <v>22</v>
      </c>
      <c r="AI384" t="s">
        <v>22</v>
      </c>
      <c r="AJ384" s="17" t="b">
        <v>0</v>
      </c>
      <c r="AK384" t="s">
        <v>22</v>
      </c>
      <c r="AL384" t="s">
        <v>22</v>
      </c>
      <c r="AM384" s="17" t="b">
        <v>0</v>
      </c>
      <c r="AN384" s="6"/>
      <c r="AO384" s="6"/>
      <c r="AP384" s="17" t="b">
        <v>0</v>
      </c>
      <c r="AQ384" s="6" t="b">
        <v>0</v>
      </c>
    </row>
    <row r="385" spans="1:43" x14ac:dyDescent="0.25">
      <c r="A385" t="str">
        <f>_xlfn.CONCAT(Table8[[#This Row],[Order]],"-",Table8[[#This Row],[Line]])</f>
        <v>75462-8</v>
      </c>
      <c r="B385" s="29">
        <v>75462</v>
      </c>
      <c r="C385" s="29">
        <v>8</v>
      </c>
      <c r="D385" s="29">
        <v>1</v>
      </c>
      <c r="E385" s="28" t="s">
        <v>18</v>
      </c>
      <c r="F385" s="28" t="s">
        <v>2989</v>
      </c>
      <c r="G385" s="28" t="s">
        <v>4336</v>
      </c>
      <c r="H385" s="28" t="s">
        <v>168</v>
      </c>
      <c r="I385" s="28" t="s">
        <v>20</v>
      </c>
      <c r="J385" s="28"/>
      <c r="K385" s="28"/>
      <c r="L385" s="8">
        <v>43504</v>
      </c>
      <c r="M385" s="30">
        <v>43509</v>
      </c>
      <c r="N385" s="29">
        <v>1</v>
      </c>
      <c r="O385" s="29">
        <v>1</v>
      </c>
      <c r="P385" s="6" t="s">
        <v>589</v>
      </c>
      <c r="Q385" s="28" t="s">
        <v>22</v>
      </c>
      <c r="R385" s="6" t="s">
        <v>19</v>
      </c>
      <c r="S385" s="28" t="s">
        <v>22</v>
      </c>
      <c r="T385" s="28" t="s">
        <v>4337</v>
      </c>
      <c r="U385" s="29">
        <v>7</v>
      </c>
      <c r="V385" s="17" t="b">
        <v>1</v>
      </c>
      <c r="W385" s="17" t="b">
        <v>0</v>
      </c>
      <c r="X385" s="17" t="b">
        <v>0</v>
      </c>
      <c r="Y385" s="17" t="b">
        <v>0</v>
      </c>
      <c r="Z385" t="s">
        <v>22</v>
      </c>
      <c r="AA385" t="s">
        <v>22</v>
      </c>
      <c r="AB385" t="s">
        <v>22</v>
      </c>
      <c r="AC385" t="s">
        <v>22</v>
      </c>
      <c r="AD385" t="s">
        <v>22</v>
      </c>
      <c r="AE385" t="s">
        <v>22</v>
      </c>
      <c r="AF385" t="s">
        <v>22</v>
      </c>
      <c r="AG385" t="s">
        <v>22</v>
      </c>
      <c r="AH385" t="s">
        <v>22</v>
      </c>
      <c r="AI385" t="s">
        <v>22</v>
      </c>
      <c r="AJ385" s="17" t="b">
        <v>0</v>
      </c>
      <c r="AK385" t="s">
        <v>22</v>
      </c>
      <c r="AL385" t="s">
        <v>22</v>
      </c>
      <c r="AM385" s="17" t="b">
        <v>0</v>
      </c>
      <c r="AN385" s="6"/>
      <c r="AO385" s="6"/>
      <c r="AP385" s="17" t="b">
        <v>0</v>
      </c>
      <c r="AQ385" s="6" t="b">
        <v>1</v>
      </c>
    </row>
    <row r="386" spans="1:43" x14ac:dyDescent="0.25">
      <c r="A386" t="str">
        <f>_xlfn.CONCAT(Table8[[#This Row],[Order]],"-",Table8[[#This Row],[Line]])</f>
        <v>75462-9</v>
      </c>
      <c r="B386" s="29">
        <v>75462</v>
      </c>
      <c r="C386" s="29">
        <v>9</v>
      </c>
      <c r="D386" s="29">
        <v>1</v>
      </c>
      <c r="E386" s="28" t="s">
        <v>18</v>
      </c>
      <c r="F386" s="28" t="s">
        <v>2991</v>
      </c>
      <c r="G386" s="28" t="s">
        <v>4338</v>
      </c>
      <c r="H386" s="28" t="s">
        <v>22</v>
      </c>
      <c r="I386" s="28" t="s">
        <v>20</v>
      </c>
      <c r="J386" s="28"/>
      <c r="K386" s="28"/>
      <c r="L386" s="8">
        <v>43504</v>
      </c>
      <c r="M386" s="30">
        <v>43509</v>
      </c>
      <c r="N386" s="29">
        <v>1</v>
      </c>
      <c r="O386" s="29">
        <v>2</v>
      </c>
      <c r="P386" s="6" t="s">
        <v>589</v>
      </c>
      <c r="Q386" s="28" t="s">
        <v>22</v>
      </c>
      <c r="R386" s="6" t="s">
        <v>19</v>
      </c>
      <c r="S386" s="28" t="s">
        <v>22</v>
      </c>
      <c r="T386" s="28" t="s">
        <v>4339</v>
      </c>
      <c r="U386" s="29">
        <v>7</v>
      </c>
      <c r="V386" s="17" t="b">
        <v>1</v>
      </c>
      <c r="W386" s="17" t="b">
        <v>0</v>
      </c>
      <c r="X386" s="17" t="b">
        <v>0</v>
      </c>
      <c r="Y386" s="17" t="b">
        <v>0</v>
      </c>
      <c r="Z386" t="s">
        <v>22</v>
      </c>
      <c r="AA386" t="s">
        <v>22</v>
      </c>
      <c r="AB386" t="s">
        <v>22</v>
      </c>
      <c r="AC386" t="s">
        <v>22</v>
      </c>
      <c r="AD386" t="s">
        <v>22</v>
      </c>
      <c r="AE386" t="s">
        <v>22</v>
      </c>
      <c r="AF386" t="s">
        <v>22</v>
      </c>
      <c r="AG386" t="s">
        <v>22</v>
      </c>
      <c r="AH386" t="s">
        <v>22</v>
      </c>
      <c r="AI386" t="s">
        <v>22</v>
      </c>
      <c r="AJ386" s="17" t="b">
        <v>0</v>
      </c>
      <c r="AK386" t="s">
        <v>22</v>
      </c>
      <c r="AL386" t="s">
        <v>22</v>
      </c>
      <c r="AM386" s="17" t="b">
        <v>0</v>
      </c>
      <c r="AN386" s="6"/>
      <c r="AO386" s="6"/>
      <c r="AP386" s="17" t="b">
        <v>0</v>
      </c>
      <c r="AQ386" s="6" t="b">
        <v>0</v>
      </c>
    </row>
    <row r="387" spans="1:43" x14ac:dyDescent="0.25">
      <c r="A387" t="str">
        <f>_xlfn.CONCAT(Table8[[#This Row],[Order]],"-",Table8[[#This Row],[Line]])</f>
        <v>75462-10</v>
      </c>
      <c r="B387" s="29">
        <v>75462</v>
      </c>
      <c r="C387" s="29">
        <v>10</v>
      </c>
      <c r="D387" s="29">
        <v>1</v>
      </c>
      <c r="E387" s="28" t="s">
        <v>18</v>
      </c>
      <c r="F387" s="28" t="s">
        <v>2986</v>
      </c>
      <c r="G387" s="28" t="s">
        <v>4340</v>
      </c>
      <c r="H387" s="28" t="s">
        <v>22</v>
      </c>
      <c r="I387" s="28" t="s">
        <v>20</v>
      </c>
      <c r="J387" s="28"/>
      <c r="K387" s="28"/>
      <c r="L387" s="8">
        <v>43504</v>
      </c>
      <c r="M387" s="30">
        <v>43509</v>
      </c>
      <c r="N387" s="29">
        <v>1</v>
      </c>
      <c r="O387" s="29">
        <v>2</v>
      </c>
      <c r="P387" s="6" t="s">
        <v>589</v>
      </c>
      <c r="Q387" s="28" t="s">
        <v>22</v>
      </c>
      <c r="R387" s="6" t="s">
        <v>19</v>
      </c>
      <c r="S387" s="28" t="s">
        <v>22</v>
      </c>
      <c r="T387" s="28" t="s">
        <v>4341</v>
      </c>
      <c r="U387" s="29">
        <v>7</v>
      </c>
      <c r="V387" s="17" t="b">
        <v>1</v>
      </c>
      <c r="W387" s="17" t="b">
        <v>0</v>
      </c>
      <c r="X387" s="17" t="b">
        <v>0</v>
      </c>
      <c r="Y387" s="17" t="b">
        <v>0</v>
      </c>
      <c r="Z387" t="s">
        <v>22</v>
      </c>
      <c r="AA387" t="s">
        <v>22</v>
      </c>
      <c r="AB387" t="s">
        <v>22</v>
      </c>
      <c r="AC387" t="s">
        <v>22</v>
      </c>
      <c r="AD387" t="s">
        <v>22</v>
      </c>
      <c r="AE387" t="s">
        <v>22</v>
      </c>
      <c r="AF387" t="s">
        <v>22</v>
      </c>
      <c r="AG387" t="s">
        <v>22</v>
      </c>
      <c r="AH387" t="s">
        <v>22</v>
      </c>
      <c r="AI387" t="s">
        <v>22</v>
      </c>
      <c r="AJ387" s="17" t="b">
        <v>0</v>
      </c>
      <c r="AK387" t="s">
        <v>22</v>
      </c>
      <c r="AL387" t="s">
        <v>22</v>
      </c>
      <c r="AM387" s="17" t="b">
        <v>0</v>
      </c>
      <c r="AN387" s="6"/>
      <c r="AO387" s="6"/>
      <c r="AP387" s="17" t="b">
        <v>0</v>
      </c>
      <c r="AQ387" s="6" t="b">
        <v>0</v>
      </c>
    </row>
    <row r="388" spans="1:43" x14ac:dyDescent="0.25">
      <c r="A388" t="str">
        <f>_xlfn.CONCAT(Table8[[#This Row],[Order]],"-",Table8[[#This Row],[Line]])</f>
        <v>75462-11</v>
      </c>
      <c r="B388" s="29">
        <v>75462</v>
      </c>
      <c r="C388" s="29">
        <v>11</v>
      </c>
      <c r="D388" s="29">
        <v>1</v>
      </c>
      <c r="E388" s="28" t="s">
        <v>18</v>
      </c>
      <c r="F388" s="28" t="s">
        <v>329</v>
      </c>
      <c r="G388" s="28" t="s">
        <v>4342</v>
      </c>
      <c r="H388" s="28" t="s">
        <v>22</v>
      </c>
      <c r="I388" s="28" t="s">
        <v>20</v>
      </c>
      <c r="J388" s="28"/>
      <c r="K388" s="28"/>
      <c r="L388" s="8">
        <v>43504</v>
      </c>
      <c r="M388" s="30">
        <v>43509</v>
      </c>
      <c r="N388" s="29">
        <v>1</v>
      </c>
      <c r="O388" s="29">
        <v>1</v>
      </c>
      <c r="P388" s="6" t="s">
        <v>589</v>
      </c>
      <c r="Q388" s="28" t="s">
        <v>22</v>
      </c>
      <c r="R388" s="6" t="s">
        <v>19</v>
      </c>
      <c r="S388" s="28" t="s">
        <v>22</v>
      </c>
      <c r="T388" s="28" t="s">
        <v>4343</v>
      </c>
      <c r="U388" s="29">
        <v>7</v>
      </c>
      <c r="V388" s="17" t="b">
        <v>1</v>
      </c>
      <c r="W388" s="17" t="b">
        <v>0</v>
      </c>
      <c r="X388" s="17" t="b">
        <v>0</v>
      </c>
      <c r="Y388" s="17" t="b">
        <v>0</v>
      </c>
      <c r="Z388" t="s">
        <v>22</v>
      </c>
      <c r="AA388" t="s">
        <v>22</v>
      </c>
      <c r="AB388" t="s">
        <v>22</v>
      </c>
      <c r="AC388" t="s">
        <v>22</v>
      </c>
      <c r="AD388" t="s">
        <v>22</v>
      </c>
      <c r="AE388" t="s">
        <v>22</v>
      </c>
      <c r="AF388" t="s">
        <v>22</v>
      </c>
      <c r="AG388" t="s">
        <v>22</v>
      </c>
      <c r="AH388" t="s">
        <v>22</v>
      </c>
      <c r="AI388" t="s">
        <v>22</v>
      </c>
      <c r="AJ388" s="17" t="b">
        <v>0</v>
      </c>
      <c r="AK388" t="s">
        <v>22</v>
      </c>
      <c r="AL388" t="s">
        <v>22</v>
      </c>
      <c r="AM388" s="17" t="b">
        <v>0</v>
      </c>
      <c r="AN388" s="6"/>
      <c r="AO388" s="6"/>
      <c r="AP388" s="17" t="b">
        <v>0</v>
      </c>
      <c r="AQ388" s="6" t="b">
        <v>0</v>
      </c>
    </row>
    <row r="389" spans="1:43" x14ac:dyDescent="0.25">
      <c r="A389" t="str">
        <f>_xlfn.CONCAT(Table8[[#This Row],[Order]],"-",Table8[[#This Row],[Line]])</f>
        <v>75462-14</v>
      </c>
      <c r="B389" s="29">
        <v>75462</v>
      </c>
      <c r="C389" s="29">
        <v>14</v>
      </c>
      <c r="D389" s="29">
        <v>1</v>
      </c>
      <c r="E389" s="28" t="s">
        <v>18</v>
      </c>
      <c r="F389" s="28" t="s">
        <v>2987</v>
      </c>
      <c r="G389" s="28" t="s">
        <v>2016</v>
      </c>
      <c r="H389" s="28" t="s">
        <v>190</v>
      </c>
      <c r="I389" s="28" t="s">
        <v>20</v>
      </c>
      <c r="J389" s="28"/>
      <c r="K389" s="28"/>
      <c r="L389" s="8">
        <v>43502</v>
      </c>
      <c r="M389" s="30">
        <v>43507</v>
      </c>
      <c r="N389" s="29">
        <v>1</v>
      </c>
      <c r="O389" s="29">
        <v>24</v>
      </c>
      <c r="P389" s="6" t="s">
        <v>589</v>
      </c>
      <c r="Q389" s="28" t="s">
        <v>21</v>
      </c>
      <c r="R389" s="6" t="s">
        <v>19</v>
      </c>
      <c r="S389" s="28" t="s">
        <v>22</v>
      </c>
      <c r="T389" s="28" t="s">
        <v>2017</v>
      </c>
      <c r="U389" s="29">
        <v>1</v>
      </c>
      <c r="V389" s="17" t="b">
        <v>1</v>
      </c>
      <c r="W389" s="17" t="b">
        <v>0</v>
      </c>
      <c r="X389" s="17" t="b">
        <v>0</v>
      </c>
      <c r="Y389" s="17" t="b">
        <v>0</v>
      </c>
      <c r="Z389" t="s">
        <v>22</v>
      </c>
      <c r="AA389" t="s">
        <v>22</v>
      </c>
      <c r="AB389" t="s">
        <v>22</v>
      </c>
      <c r="AC389" t="s">
        <v>22</v>
      </c>
      <c r="AD389" t="s">
        <v>22</v>
      </c>
      <c r="AE389" t="s">
        <v>22</v>
      </c>
      <c r="AF389" t="s">
        <v>22</v>
      </c>
      <c r="AG389" t="s">
        <v>22</v>
      </c>
      <c r="AH389" t="s">
        <v>22</v>
      </c>
      <c r="AI389" t="s">
        <v>22</v>
      </c>
      <c r="AJ389" s="17" t="b">
        <v>0</v>
      </c>
      <c r="AK389" t="s">
        <v>22</v>
      </c>
      <c r="AL389" t="s">
        <v>22</v>
      </c>
      <c r="AM389" s="17" t="b">
        <v>0</v>
      </c>
      <c r="AN389" s="6"/>
      <c r="AO389" s="6"/>
      <c r="AP389" s="17" t="b">
        <v>0</v>
      </c>
      <c r="AQ389" s="6" t="b">
        <v>1</v>
      </c>
    </row>
    <row r="390" spans="1:43" x14ac:dyDescent="0.25">
      <c r="A390" t="str">
        <f>_xlfn.CONCAT(Table8[[#This Row],[Order]],"-",Table8[[#This Row],[Line]])</f>
        <v>75462-15</v>
      </c>
      <c r="B390" s="29">
        <v>75462</v>
      </c>
      <c r="C390" s="29">
        <v>15</v>
      </c>
      <c r="D390" s="29">
        <v>1</v>
      </c>
      <c r="E390" s="28" t="s">
        <v>18</v>
      </c>
      <c r="F390" s="28" t="s">
        <v>2988</v>
      </c>
      <c r="G390" s="28" t="s">
        <v>728</v>
      </c>
      <c r="H390" s="28" t="s">
        <v>190</v>
      </c>
      <c r="I390" s="28" t="s">
        <v>20</v>
      </c>
      <c r="J390" s="28"/>
      <c r="K390" s="28"/>
      <c r="L390" s="8">
        <v>43504</v>
      </c>
      <c r="M390" s="30">
        <v>43509</v>
      </c>
      <c r="N390" s="29">
        <v>1</v>
      </c>
      <c r="O390" s="29">
        <v>3</v>
      </c>
      <c r="P390" s="6" t="s">
        <v>589</v>
      </c>
      <c r="Q390" s="28" t="s">
        <v>22</v>
      </c>
      <c r="R390" s="6" t="s">
        <v>19</v>
      </c>
      <c r="S390" s="28" t="s">
        <v>22</v>
      </c>
      <c r="T390" s="28" t="s">
        <v>729</v>
      </c>
      <c r="U390" s="29">
        <v>7</v>
      </c>
      <c r="V390" s="17" t="b">
        <v>1</v>
      </c>
      <c r="W390" s="17" t="b">
        <v>0</v>
      </c>
      <c r="X390" s="17" t="b">
        <v>0</v>
      </c>
      <c r="Y390" s="17" t="b">
        <v>0</v>
      </c>
      <c r="Z390" t="s">
        <v>22</v>
      </c>
      <c r="AA390" t="s">
        <v>22</v>
      </c>
      <c r="AB390" t="s">
        <v>22</v>
      </c>
      <c r="AC390" t="s">
        <v>22</v>
      </c>
      <c r="AD390" t="s">
        <v>22</v>
      </c>
      <c r="AE390" t="s">
        <v>22</v>
      </c>
      <c r="AF390" t="s">
        <v>22</v>
      </c>
      <c r="AG390" t="s">
        <v>22</v>
      </c>
      <c r="AH390" t="s">
        <v>22</v>
      </c>
      <c r="AI390" t="s">
        <v>22</v>
      </c>
      <c r="AJ390" s="17" t="b">
        <v>0</v>
      </c>
      <c r="AK390" t="s">
        <v>22</v>
      </c>
      <c r="AL390" t="s">
        <v>22</v>
      </c>
      <c r="AM390" s="17" t="b">
        <v>0</v>
      </c>
      <c r="AN390" s="6"/>
      <c r="AO390" s="6"/>
      <c r="AP390" s="17" t="b">
        <v>0</v>
      </c>
      <c r="AQ390" s="6" t="b">
        <v>1</v>
      </c>
    </row>
    <row r="391" spans="1:43" x14ac:dyDescent="0.25">
      <c r="A391" t="str">
        <f>_xlfn.CONCAT(Table8[[#This Row],[Order]],"-",Table8[[#This Row],[Line]])</f>
        <v>75467-6</v>
      </c>
      <c r="B391" s="123">
        <v>75467</v>
      </c>
      <c r="C391" s="123">
        <v>6</v>
      </c>
      <c r="D391" s="123">
        <v>1</v>
      </c>
      <c r="E391" s="124" t="s">
        <v>28</v>
      </c>
      <c r="F391" s="124" t="s">
        <v>317</v>
      </c>
      <c r="G391" s="124" t="s">
        <v>34</v>
      </c>
      <c r="H391" s="124" t="s">
        <v>156</v>
      </c>
      <c r="I391" s="124" t="s">
        <v>37</v>
      </c>
      <c r="J391" s="125">
        <v>43453</v>
      </c>
      <c r="K391" s="124" t="s">
        <v>4344</v>
      </c>
      <c r="L391" s="125">
        <v>43430</v>
      </c>
      <c r="M391" s="125">
        <v>43433</v>
      </c>
      <c r="N391" s="123">
        <v>3</v>
      </c>
      <c r="O391" s="123">
        <v>6</v>
      </c>
      <c r="P391" s="6" t="s">
        <v>606</v>
      </c>
      <c r="Q391" s="124" t="s">
        <v>22</v>
      </c>
      <c r="R391" s="6" t="s">
        <v>18</v>
      </c>
      <c r="S391" s="124" t="s">
        <v>22</v>
      </c>
      <c r="T391" s="124" t="s">
        <v>33</v>
      </c>
      <c r="U391" s="123">
        <v>4</v>
      </c>
      <c r="V391" s="17" t="b">
        <v>1</v>
      </c>
      <c r="W391" s="17" t="b">
        <v>1</v>
      </c>
      <c r="X391" s="17" t="b">
        <v>1</v>
      </c>
      <c r="Y391" s="17" t="b">
        <v>1</v>
      </c>
      <c r="Z391" t="s">
        <v>22</v>
      </c>
      <c r="AA391" t="s">
        <v>3805</v>
      </c>
      <c r="AB391" t="s">
        <v>22</v>
      </c>
      <c r="AC391" t="s">
        <v>22</v>
      </c>
      <c r="AD391" t="s">
        <v>22</v>
      </c>
      <c r="AE391" t="s">
        <v>22</v>
      </c>
      <c r="AF391" t="s">
        <v>22</v>
      </c>
      <c r="AG391" t="s">
        <v>22</v>
      </c>
      <c r="AH391" t="s">
        <v>22</v>
      </c>
      <c r="AI391" t="s">
        <v>22</v>
      </c>
      <c r="AJ391" s="17" t="b">
        <v>1</v>
      </c>
      <c r="AK391" t="s">
        <v>22</v>
      </c>
      <c r="AL391" t="s">
        <v>143</v>
      </c>
      <c r="AM391" s="17" t="b">
        <v>1</v>
      </c>
      <c r="AN391" s="126">
        <v>43438.670129594902</v>
      </c>
      <c r="AO391" s="6"/>
      <c r="AP391" s="17" t="b">
        <v>1</v>
      </c>
      <c r="AQ391" s="6" t="b">
        <v>0</v>
      </c>
    </row>
    <row r="392" spans="1:43" x14ac:dyDescent="0.25">
      <c r="A392" t="str">
        <f>_xlfn.CONCAT(Table8[[#This Row],[Order]],"-",Table8[[#This Row],[Line]])</f>
        <v>75475-5</v>
      </c>
      <c r="B392" s="29">
        <v>75475</v>
      </c>
      <c r="C392" s="29">
        <v>5</v>
      </c>
      <c r="D392" s="29">
        <v>1</v>
      </c>
      <c r="E392" s="28" t="s">
        <v>18</v>
      </c>
      <c r="F392" s="28" t="s">
        <v>2989</v>
      </c>
      <c r="G392" s="28" t="s">
        <v>720</v>
      </c>
      <c r="H392" s="28" t="s">
        <v>22</v>
      </c>
      <c r="I392" s="28" t="s">
        <v>20</v>
      </c>
      <c r="J392" s="28"/>
      <c r="K392" s="28"/>
      <c r="L392" s="8">
        <v>43504</v>
      </c>
      <c r="M392" s="30">
        <v>43509</v>
      </c>
      <c r="N392" s="29">
        <v>1</v>
      </c>
      <c r="O392" s="29">
        <v>1</v>
      </c>
      <c r="P392" s="6" t="s">
        <v>589</v>
      </c>
      <c r="Q392" s="28" t="s">
        <v>22</v>
      </c>
      <c r="R392" s="6" t="s">
        <v>18</v>
      </c>
      <c r="S392" s="28" t="s">
        <v>22</v>
      </c>
      <c r="T392" s="28" t="s">
        <v>730</v>
      </c>
      <c r="U392" s="29">
        <v>7</v>
      </c>
      <c r="V392" s="17" t="b">
        <v>1</v>
      </c>
      <c r="W392" s="17" t="b">
        <v>0</v>
      </c>
      <c r="X392" s="17" t="b">
        <v>0</v>
      </c>
      <c r="Y392" s="17" t="b">
        <v>1</v>
      </c>
      <c r="Z392" t="s">
        <v>22</v>
      </c>
      <c r="AA392" t="s">
        <v>22</v>
      </c>
      <c r="AB392" t="s">
        <v>22</v>
      </c>
      <c r="AC392" t="s">
        <v>22</v>
      </c>
      <c r="AD392" t="s">
        <v>22</v>
      </c>
      <c r="AE392" t="s">
        <v>22</v>
      </c>
      <c r="AF392" t="s">
        <v>22</v>
      </c>
      <c r="AG392" t="s">
        <v>22</v>
      </c>
      <c r="AH392" t="s">
        <v>22</v>
      </c>
      <c r="AI392" t="s">
        <v>22</v>
      </c>
      <c r="AJ392" s="17" t="b">
        <v>0</v>
      </c>
      <c r="AK392" t="s">
        <v>22</v>
      </c>
      <c r="AL392" t="s">
        <v>22</v>
      </c>
      <c r="AM392" s="17" t="b">
        <v>0</v>
      </c>
      <c r="AN392" s="6"/>
      <c r="AO392" s="6"/>
      <c r="AP392" s="17" t="b">
        <v>0</v>
      </c>
      <c r="AQ392" s="6" t="b">
        <v>0</v>
      </c>
    </row>
    <row r="393" spans="1:43" x14ac:dyDescent="0.25">
      <c r="A393" t="str">
        <f>_xlfn.CONCAT(Table8[[#This Row],[Order]],"-",Table8[[#This Row],[Line]])</f>
        <v>75475-6</v>
      </c>
      <c r="B393" s="29">
        <v>75475</v>
      </c>
      <c r="C393" s="29">
        <v>6</v>
      </c>
      <c r="D393" s="29">
        <v>1</v>
      </c>
      <c r="E393" s="28" t="s">
        <v>18</v>
      </c>
      <c r="F393" s="28" t="s">
        <v>288</v>
      </c>
      <c r="G393" s="28" t="s">
        <v>731</v>
      </c>
      <c r="H393" s="28" t="s">
        <v>22</v>
      </c>
      <c r="I393" s="28" t="s">
        <v>20</v>
      </c>
      <c r="J393" s="28"/>
      <c r="K393" s="28"/>
      <c r="L393" s="8">
        <v>43504</v>
      </c>
      <c r="M393" s="30">
        <v>43509</v>
      </c>
      <c r="N393" s="29">
        <v>1</v>
      </c>
      <c r="O393" s="29">
        <v>1</v>
      </c>
      <c r="P393" s="6" t="s">
        <v>589</v>
      </c>
      <c r="Q393" s="28" t="s">
        <v>22</v>
      </c>
      <c r="R393" s="6" t="s">
        <v>18</v>
      </c>
      <c r="S393" s="28" t="s">
        <v>22</v>
      </c>
      <c r="T393" s="28" t="s">
        <v>732</v>
      </c>
      <c r="U393" s="29">
        <v>7</v>
      </c>
      <c r="V393" s="17" t="b">
        <v>1</v>
      </c>
      <c r="W393" s="17" t="b">
        <v>0</v>
      </c>
      <c r="X393" s="17" t="b">
        <v>0</v>
      </c>
      <c r="Y393" s="17" t="b">
        <v>1</v>
      </c>
      <c r="Z393" t="s">
        <v>22</v>
      </c>
      <c r="AA393" t="s">
        <v>22</v>
      </c>
      <c r="AB393" t="s">
        <v>22</v>
      </c>
      <c r="AC393" t="s">
        <v>22</v>
      </c>
      <c r="AD393" t="s">
        <v>22</v>
      </c>
      <c r="AE393" t="s">
        <v>22</v>
      </c>
      <c r="AF393" t="s">
        <v>22</v>
      </c>
      <c r="AG393" t="s">
        <v>22</v>
      </c>
      <c r="AH393" t="s">
        <v>22</v>
      </c>
      <c r="AI393" t="s">
        <v>22</v>
      </c>
      <c r="AJ393" s="17" t="b">
        <v>0</v>
      </c>
      <c r="AK393" t="s">
        <v>22</v>
      </c>
      <c r="AL393" t="s">
        <v>22</v>
      </c>
      <c r="AM393" s="17" t="b">
        <v>0</v>
      </c>
      <c r="AN393" s="6"/>
      <c r="AO393" s="6"/>
      <c r="AP393" s="17" t="b">
        <v>0</v>
      </c>
      <c r="AQ393" s="6" t="b">
        <v>0</v>
      </c>
    </row>
    <row r="394" spans="1:43" x14ac:dyDescent="0.25">
      <c r="A394" t="str">
        <f>_xlfn.CONCAT(Table8[[#This Row],[Order]],"-",Table8[[#This Row],[Line]])</f>
        <v>75475-7</v>
      </c>
      <c r="B394" s="29">
        <v>75475</v>
      </c>
      <c r="C394" s="29">
        <v>7</v>
      </c>
      <c r="D394" s="29">
        <v>1</v>
      </c>
      <c r="E394" s="28" t="s">
        <v>18</v>
      </c>
      <c r="F394" s="28" t="s">
        <v>320</v>
      </c>
      <c r="G394" s="28" t="s">
        <v>724</v>
      </c>
      <c r="H394" s="28" t="s">
        <v>22</v>
      </c>
      <c r="I394" s="28" t="s">
        <v>20</v>
      </c>
      <c r="J394" s="28"/>
      <c r="K394" s="28"/>
      <c r="L394" s="8">
        <v>43504</v>
      </c>
      <c r="M394" s="30">
        <v>43509</v>
      </c>
      <c r="N394" s="29">
        <v>4</v>
      </c>
      <c r="O394" s="29">
        <v>4</v>
      </c>
      <c r="P394" s="6" t="s">
        <v>589</v>
      </c>
      <c r="Q394" s="28" t="s">
        <v>22</v>
      </c>
      <c r="R394" s="6" t="s">
        <v>18</v>
      </c>
      <c r="S394" s="28" t="s">
        <v>22</v>
      </c>
      <c r="T394" s="28" t="s">
        <v>733</v>
      </c>
      <c r="U394" s="29">
        <v>7</v>
      </c>
      <c r="V394" s="17" t="b">
        <v>1</v>
      </c>
      <c r="W394" s="17" t="b">
        <v>0</v>
      </c>
      <c r="X394" s="17" t="b">
        <v>0</v>
      </c>
      <c r="Y394" s="17" t="b">
        <v>1</v>
      </c>
      <c r="Z394" t="s">
        <v>22</v>
      </c>
      <c r="AA394" t="s">
        <v>22</v>
      </c>
      <c r="AB394" t="s">
        <v>22</v>
      </c>
      <c r="AC394" t="s">
        <v>22</v>
      </c>
      <c r="AD394" t="s">
        <v>22</v>
      </c>
      <c r="AE394" t="s">
        <v>22</v>
      </c>
      <c r="AF394" t="s">
        <v>22</v>
      </c>
      <c r="AG394" t="s">
        <v>22</v>
      </c>
      <c r="AH394" t="s">
        <v>22</v>
      </c>
      <c r="AI394" t="s">
        <v>22</v>
      </c>
      <c r="AJ394" s="17" t="b">
        <v>0</v>
      </c>
      <c r="AK394" t="s">
        <v>22</v>
      </c>
      <c r="AL394" t="s">
        <v>22</v>
      </c>
      <c r="AM394" s="17" t="b">
        <v>0</v>
      </c>
      <c r="AN394" s="6"/>
      <c r="AO394" s="6"/>
      <c r="AP394" s="17" t="b">
        <v>0</v>
      </c>
      <c r="AQ394" s="6" t="b">
        <v>0</v>
      </c>
    </row>
    <row r="395" spans="1:43" x14ac:dyDescent="0.25">
      <c r="A395" t="str">
        <f>_xlfn.CONCAT(Table8[[#This Row],[Order]],"-",Table8[[#This Row],[Line]])</f>
        <v>75475-8</v>
      </c>
      <c r="B395" s="29">
        <v>75475</v>
      </c>
      <c r="C395" s="29">
        <v>8</v>
      </c>
      <c r="D395" s="29">
        <v>1</v>
      </c>
      <c r="E395" s="28" t="s">
        <v>18</v>
      </c>
      <c r="F395" s="28" t="s">
        <v>329</v>
      </c>
      <c r="G395" s="28" t="s">
        <v>734</v>
      </c>
      <c r="H395" s="28" t="s">
        <v>22</v>
      </c>
      <c r="I395" s="28" t="s">
        <v>20</v>
      </c>
      <c r="J395" s="28"/>
      <c r="K395" s="28"/>
      <c r="L395" s="8">
        <v>43504</v>
      </c>
      <c r="M395" s="30">
        <v>43509</v>
      </c>
      <c r="N395" s="29">
        <v>1</v>
      </c>
      <c r="O395" s="29">
        <v>1</v>
      </c>
      <c r="P395" s="6" t="s">
        <v>589</v>
      </c>
      <c r="Q395" s="28" t="s">
        <v>22</v>
      </c>
      <c r="R395" s="6" t="s">
        <v>18</v>
      </c>
      <c r="S395" s="28" t="s">
        <v>22</v>
      </c>
      <c r="T395" s="28" t="s">
        <v>735</v>
      </c>
      <c r="U395" s="29">
        <v>7</v>
      </c>
      <c r="V395" s="17" t="b">
        <v>1</v>
      </c>
      <c r="W395" s="17" t="b">
        <v>0</v>
      </c>
      <c r="X395" s="17" t="b">
        <v>0</v>
      </c>
      <c r="Y395" s="17" t="b">
        <v>0</v>
      </c>
      <c r="Z395" t="s">
        <v>22</v>
      </c>
      <c r="AA395" t="s">
        <v>22</v>
      </c>
      <c r="AB395" t="s">
        <v>22</v>
      </c>
      <c r="AC395" t="s">
        <v>22</v>
      </c>
      <c r="AD395" t="s">
        <v>22</v>
      </c>
      <c r="AE395" t="s">
        <v>22</v>
      </c>
      <c r="AF395" t="s">
        <v>22</v>
      </c>
      <c r="AG395" t="s">
        <v>22</v>
      </c>
      <c r="AH395" t="s">
        <v>22</v>
      </c>
      <c r="AI395" t="s">
        <v>22</v>
      </c>
      <c r="AJ395" s="17" t="b">
        <v>0</v>
      </c>
      <c r="AK395" t="s">
        <v>22</v>
      </c>
      <c r="AL395" t="s">
        <v>22</v>
      </c>
      <c r="AM395" s="17" t="b">
        <v>0</v>
      </c>
      <c r="AN395" s="6"/>
      <c r="AO395" s="6"/>
      <c r="AP395" s="17" t="b">
        <v>0</v>
      </c>
      <c r="AQ395" s="6" t="b">
        <v>0</v>
      </c>
    </row>
    <row r="396" spans="1:43" x14ac:dyDescent="0.25">
      <c r="A396" t="str">
        <f>_xlfn.CONCAT(Table8[[#This Row],[Order]],"-",Table8[[#This Row],[Line]])</f>
        <v>75475-9</v>
      </c>
      <c r="B396" s="29">
        <v>75475</v>
      </c>
      <c r="C396" s="29">
        <v>9</v>
      </c>
      <c r="D396" s="29">
        <v>1</v>
      </c>
      <c r="E396" s="28" t="s">
        <v>18</v>
      </c>
      <c r="F396" s="28" t="s">
        <v>2989</v>
      </c>
      <c r="G396" s="28" t="s">
        <v>736</v>
      </c>
      <c r="H396" s="28" t="s">
        <v>22</v>
      </c>
      <c r="I396" s="28" t="s">
        <v>20</v>
      </c>
      <c r="J396" s="28"/>
      <c r="K396" s="28"/>
      <c r="L396" s="8">
        <v>43504</v>
      </c>
      <c r="M396" s="30">
        <v>43509</v>
      </c>
      <c r="N396" s="29">
        <v>1</v>
      </c>
      <c r="O396" s="29">
        <v>1</v>
      </c>
      <c r="P396" s="6" t="s">
        <v>589</v>
      </c>
      <c r="Q396" s="28" t="s">
        <v>22</v>
      </c>
      <c r="R396" s="6" t="s">
        <v>18</v>
      </c>
      <c r="S396" s="28" t="s">
        <v>22</v>
      </c>
      <c r="T396" s="28" t="s">
        <v>737</v>
      </c>
      <c r="U396" s="29">
        <v>7</v>
      </c>
      <c r="V396" s="17" t="b">
        <v>1</v>
      </c>
      <c r="W396" s="17" t="b">
        <v>0</v>
      </c>
      <c r="X396" s="17" t="b">
        <v>0</v>
      </c>
      <c r="Y396" s="17" t="b">
        <v>1</v>
      </c>
      <c r="Z396" t="s">
        <v>22</v>
      </c>
      <c r="AA396" t="s">
        <v>22</v>
      </c>
      <c r="AB396" t="s">
        <v>22</v>
      </c>
      <c r="AC396" t="s">
        <v>22</v>
      </c>
      <c r="AD396" t="s">
        <v>22</v>
      </c>
      <c r="AE396" t="s">
        <v>22</v>
      </c>
      <c r="AF396" t="s">
        <v>22</v>
      </c>
      <c r="AG396" t="s">
        <v>22</v>
      </c>
      <c r="AH396" t="s">
        <v>22</v>
      </c>
      <c r="AI396" t="s">
        <v>22</v>
      </c>
      <c r="AJ396" s="17" t="b">
        <v>0</v>
      </c>
      <c r="AK396" t="s">
        <v>22</v>
      </c>
      <c r="AL396" t="s">
        <v>22</v>
      </c>
      <c r="AM396" s="17" t="b">
        <v>0</v>
      </c>
      <c r="AN396" s="6"/>
      <c r="AO396" s="6"/>
      <c r="AP396" s="17" t="b">
        <v>0</v>
      </c>
      <c r="AQ396" s="6" t="b">
        <v>0</v>
      </c>
    </row>
    <row r="397" spans="1:43" x14ac:dyDescent="0.25">
      <c r="A397" t="str">
        <f>_xlfn.CONCAT(Table8[[#This Row],[Order]],"-",Table8[[#This Row],[Line]])</f>
        <v>75475-10</v>
      </c>
      <c r="B397" s="29">
        <v>75475</v>
      </c>
      <c r="C397" s="29">
        <v>10</v>
      </c>
      <c r="D397" s="29">
        <v>1</v>
      </c>
      <c r="E397" s="28" t="s">
        <v>18</v>
      </c>
      <c r="F397" s="28" t="s">
        <v>2992</v>
      </c>
      <c r="G397" s="28" t="s">
        <v>738</v>
      </c>
      <c r="H397" s="28" t="s">
        <v>22</v>
      </c>
      <c r="I397" s="28" t="s">
        <v>20</v>
      </c>
      <c r="J397" s="28"/>
      <c r="K397" s="28"/>
      <c r="L397" s="8">
        <v>43504</v>
      </c>
      <c r="M397" s="30">
        <v>43509</v>
      </c>
      <c r="N397" s="29">
        <v>1</v>
      </c>
      <c r="O397" s="29">
        <v>2</v>
      </c>
      <c r="P397" s="6" t="s">
        <v>589</v>
      </c>
      <c r="Q397" s="28" t="s">
        <v>22</v>
      </c>
      <c r="R397" s="6" t="s">
        <v>18</v>
      </c>
      <c r="S397" s="28" t="s">
        <v>22</v>
      </c>
      <c r="T397" s="28" t="s">
        <v>739</v>
      </c>
      <c r="U397" s="29">
        <v>7</v>
      </c>
      <c r="V397" s="17" t="b">
        <v>1</v>
      </c>
      <c r="W397" s="17" t="b">
        <v>0</v>
      </c>
      <c r="X397" s="17" t="b">
        <v>0</v>
      </c>
      <c r="Y397" s="17" t="b">
        <v>1</v>
      </c>
      <c r="Z397" t="s">
        <v>22</v>
      </c>
      <c r="AA397" t="s">
        <v>22</v>
      </c>
      <c r="AB397" t="s">
        <v>22</v>
      </c>
      <c r="AC397" t="s">
        <v>22</v>
      </c>
      <c r="AD397" t="s">
        <v>22</v>
      </c>
      <c r="AE397" t="s">
        <v>22</v>
      </c>
      <c r="AF397" t="s">
        <v>22</v>
      </c>
      <c r="AG397" t="s">
        <v>22</v>
      </c>
      <c r="AH397" t="s">
        <v>22</v>
      </c>
      <c r="AI397" t="s">
        <v>22</v>
      </c>
      <c r="AJ397" s="17" t="b">
        <v>0</v>
      </c>
      <c r="AK397" t="s">
        <v>22</v>
      </c>
      <c r="AL397" t="s">
        <v>22</v>
      </c>
      <c r="AM397" s="17" t="b">
        <v>0</v>
      </c>
      <c r="AN397" s="6"/>
      <c r="AO397" s="6"/>
      <c r="AP397" s="17" t="b">
        <v>0</v>
      </c>
      <c r="AQ397" s="6" t="b">
        <v>0</v>
      </c>
    </row>
    <row r="398" spans="1:43" x14ac:dyDescent="0.25">
      <c r="A398" t="str">
        <f>_xlfn.CONCAT(Table8[[#This Row],[Order]],"-",Table8[[#This Row],[Line]])</f>
        <v>75475-27</v>
      </c>
      <c r="B398" s="29">
        <v>75475</v>
      </c>
      <c r="C398" s="29">
        <v>27</v>
      </c>
      <c r="D398" s="29">
        <v>1</v>
      </c>
      <c r="E398" s="28" t="s">
        <v>18</v>
      </c>
      <c r="F398" s="28" t="s">
        <v>2993</v>
      </c>
      <c r="G398" s="28" t="s">
        <v>740</v>
      </c>
      <c r="H398" s="28" t="s">
        <v>22</v>
      </c>
      <c r="I398" s="28" t="s">
        <v>20</v>
      </c>
      <c r="J398" s="28"/>
      <c r="K398" s="28"/>
      <c r="L398" s="8">
        <v>43504</v>
      </c>
      <c r="M398" s="30">
        <v>43509</v>
      </c>
      <c r="N398" s="29">
        <v>1</v>
      </c>
      <c r="O398" s="29">
        <v>3</v>
      </c>
      <c r="P398" s="6" t="s">
        <v>589</v>
      </c>
      <c r="Q398" s="28" t="s">
        <v>22</v>
      </c>
      <c r="R398" s="6" t="s">
        <v>18</v>
      </c>
      <c r="S398" s="28" t="s">
        <v>22</v>
      </c>
      <c r="T398" s="28" t="s">
        <v>741</v>
      </c>
      <c r="U398" s="29">
        <v>7</v>
      </c>
      <c r="V398" s="17" t="b">
        <v>1</v>
      </c>
      <c r="W398" s="17" t="b">
        <v>0</v>
      </c>
      <c r="X398" s="17" t="b">
        <v>0</v>
      </c>
      <c r="Y398" s="17" t="b">
        <v>0</v>
      </c>
      <c r="Z398" t="s">
        <v>22</v>
      </c>
      <c r="AA398" t="s">
        <v>22</v>
      </c>
      <c r="AB398" t="s">
        <v>22</v>
      </c>
      <c r="AC398" t="s">
        <v>22</v>
      </c>
      <c r="AD398" t="s">
        <v>22</v>
      </c>
      <c r="AE398" t="s">
        <v>22</v>
      </c>
      <c r="AF398" t="s">
        <v>22</v>
      </c>
      <c r="AG398" t="s">
        <v>22</v>
      </c>
      <c r="AH398" t="s">
        <v>22</v>
      </c>
      <c r="AI398" t="s">
        <v>22</v>
      </c>
      <c r="AJ398" s="17" t="b">
        <v>0</v>
      </c>
      <c r="AK398" t="s">
        <v>22</v>
      </c>
      <c r="AL398" t="s">
        <v>22</v>
      </c>
      <c r="AM398" s="17" t="b">
        <v>0</v>
      </c>
      <c r="AN398" s="6"/>
      <c r="AO398" s="6"/>
      <c r="AP398" s="17" t="b">
        <v>0</v>
      </c>
      <c r="AQ398" s="6" t="b">
        <v>0</v>
      </c>
    </row>
    <row r="399" spans="1:43" x14ac:dyDescent="0.25">
      <c r="A399" t="str">
        <f>_xlfn.CONCAT(Table8[[#This Row],[Order]],"-",Table8[[#This Row],[Line]])</f>
        <v>75475-28</v>
      </c>
      <c r="B399" s="29">
        <v>75475</v>
      </c>
      <c r="C399" s="29">
        <v>28</v>
      </c>
      <c r="D399" s="29">
        <v>1</v>
      </c>
      <c r="E399" s="28" t="s">
        <v>18</v>
      </c>
      <c r="F399" s="28" t="s">
        <v>319</v>
      </c>
      <c r="G399" s="28" t="s">
        <v>742</v>
      </c>
      <c r="H399" s="28" t="s">
        <v>22</v>
      </c>
      <c r="I399" s="28" t="s">
        <v>20</v>
      </c>
      <c r="J399" s="28"/>
      <c r="K399" s="28"/>
      <c r="L399" s="8">
        <v>43504</v>
      </c>
      <c r="M399" s="30">
        <v>43509</v>
      </c>
      <c r="N399" s="29">
        <v>2</v>
      </c>
      <c r="O399" s="29">
        <v>2</v>
      </c>
      <c r="P399" s="6" t="s">
        <v>589</v>
      </c>
      <c r="Q399" s="28" t="s">
        <v>22</v>
      </c>
      <c r="R399" s="6" t="s">
        <v>18</v>
      </c>
      <c r="S399" s="28" t="s">
        <v>22</v>
      </c>
      <c r="T399" s="28" t="s">
        <v>743</v>
      </c>
      <c r="U399" s="29">
        <v>7</v>
      </c>
      <c r="V399" s="17" t="b">
        <v>1</v>
      </c>
      <c r="W399" s="17" t="b">
        <v>0</v>
      </c>
      <c r="X399" s="17" t="b">
        <v>0</v>
      </c>
      <c r="Y399" s="17" t="b">
        <v>1</v>
      </c>
      <c r="Z399" t="s">
        <v>22</v>
      </c>
      <c r="AA399" t="s">
        <v>22</v>
      </c>
      <c r="AB399" t="s">
        <v>22</v>
      </c>
      <c r="AC399" t="s">
        <v>22</v>
      </c>
      <c r="AD399" t="s">
        <v>22</v>
      </c>
      <c r="AE399" t="s">
        <v>22</v>
      </c>
      <c r="AF399" t="s">
        <v>22</v>
      </c>
      <c r="AG399" t="s">
        <v>22</v>
      </c>
      <c r="AH399" t="s">
        <v>22</v>
      </c>
      <c r="AI399" t="s">
        <v>22</v>
      </c>
      <c r="AJ399" s="17" t="b">
        <v>0</v>
      </c>
      <c r="AK399" t="s">
        <v>22</v>
      </c>
      <c r="AL399" t="s">
        <v>22</v>
      </c>
      <c r="AM399" s="17" t="b">
        <v>0</v>
      </c>
      <c r="AN399" s="6"/>
      <c r="AO399" s="6"/>
      <c r="AP399" s="17" t="b">
        <v>0</v>
      </c>
      <c r="AQ399" s="6" t="b">
        <v>0</v>
      </c>
    </row>
    <row r="400" spans="1:43" x14ac:dyDescent="0.25">
      <c r="A400" t="str">
        <f>_xlfn.CONCAT(Table8[[#This Row],[Order]],"-",Table8[[#This Row],[Line]])</f>
        <v>75556-1</v>
      </c>
      <c r="B400" s="7">
        <v>75556</v>
      </c>
      <c r="C400" s="7">
        <v>1</v>
      </c>
      <c r="D400" s="7">
        <v>1</v>
      </c>
      <c r="E400" s="6" t="s">
        <v>18</v>
      </c>
      <c r="F400" s="6" t="s">
        <v>264</v>
      </c>
      <c r="G400" s="6" t="s">
        <v>4345</v>
      </c>
      <c r="H400" s="6" t="s">
        <v>22</v>
      </c>
      <c r="I400" s="6" t="s">
        <v>27</v>
      </c>
      <c r="J400" s="6"/>
      <c r="K400" s="6"/>
      <c r="L400" s="8">
        <v>43514</v>
      </c>
      <c r="M400" s="8">
        <v>43517</v>
      </c>
      <c r="N400" s="7">
        <v>44</v>
      </c>
      <c r="O400" s="7">
        <v>44</v>
      </c>
      <c r="P400" s="6" t="s">
        <v>624</v>
      </c>
      <c r="Q400" s="6" t="s">
        <v>22</v>
      </c>
      <c r="R400" s="6" t="s">
        <v>19</v>
      </c>
      <c r="S400" s="6" t="s">
        <v>22</v>
      </c>
      <c r="T400" s="6" t="s">
        <v>4346</v>
      </c>
      <c r="U400" s="7">
        <v>1</v>
      </c>
      <c r="V400" s="17" t="b">
        <v>0</v>
      </c>
      <c r="W400" s="17" t="b">
        <v>0</v>
      </c>
      <c r="X400" s="17" t="b">
        <v>0</v>
      </c>
      <c r="Y400" s="17" t="b">
        <v>0</v>
      </c>
      <c r="Z400" t="s">
        <v>22</v>
      </c>
      <c r="AA400" t="s">
        <v>22</v>
      </c>
      <c r="AB400" t="s">
        <v>22</v>
      </c>
      <c r="AC400" t="s">
        <v>22</v>
      </c>
      <c r="AD400" t="s">
        <v>22</v>
      </c>
      <c r="AE400" t="s">
        <v>22</v>
      </c>
      <c r="AF400" t="s">
        <v>22</v>
      </c>
      <c r="AG400" t="s">
        <v>22</v>
      </c>
      <c r="AH400" t="s">
        <v>22</v>
      </c>
      <c r="AI400" t="s">
        <v>22</v>
      </c>
      <c r="AJ400" s="17" t="b">
        <v>0</v>
      </c>
      <c r="AK400" t="s">
        <v>22</v>
      </c>
      <c r="AL400" t="s">
        <v>22</v>
      </c>
      <c r="AM400" s="17" t="b">
        <v>0</v>
      </c>
      <c r="AN400" s="6"/>
      <c r="AO400" s="6"/>
      <c r="AP400" s="17" t="b">
        <v>0</v>
      </c>
      <c r="AQ400" s="6" t="b">
        <v>0</v>
      </c>
    </row>
    <row r="401" spans="1:43" x14ac:dyDescent="0.25">
      <c r="A401" t="str">
        <f>_xlfn.CONCAT(Table8[[#This Row],[Order]],"-",Table8[[#This Row],[Line]])</f>
        <v>75556-2</v>
      </c>
      <c r="B401" s="7">
        <v>75556</v>
      </c>
      <c r="C401" s="7">
        <v>2</v>
      </c>
      <c r="D401" s="7">
        <v>1</v>
      </c>
      <c r="E401" s="6" t="s">
        <v>18</v>
      </c>
      <c r="F401" s="6" t="s">
        <v>3014</v>
      </c>
      <c r="G401" s="6" t="s">
        <v>4347</v>
      </c>
      <c r="H401" s="6" t="s">
        <v>22</v>
      </c>
      <c r="I401" s="6" t="s">
        <v>27</v>
      </c>
      <c r="J401" s="6"/>
      <c r="K401" s="6"/>
      <c r="L401" s="8">
        <v>43514</v>
      </c>
      <c r="M401" s="8">
        <v>43517</v>
      </c>
      <c r="N401" s="7">
        <v>13</v>
      </c>
      <c r="O401" s="7">
        <v>13</v>
      </c>
      <c r="P401" s="6" t="s">
        <v>624</v>
      </c>
      <c r="Q401" s="6" t="s">
        <v>22</v>
      </c>
      <c r="R401" s="6" t="s">
        <v>19</v>
      </c>
      <c r="S401" s="6" t="s">
        <v>22</v>
      </c>
      <c r="T401" s="6" t="s">
        <v>4348</v>
      </c>
      <c r="U401" s="7">
        <v>1</v>
      </c>
      <c r="V401" s="17" t="b">
        <v>0</v>
      </c>
      <c r="W401" s="17" t="b">
        <v>0</v>
      </c>
      <c r="X401" s="17" t="b">
        <v>0</v>
      </c>
      <c r="Y401" s="17" t="b">
        <v>0</v>
      </c>
      <c r="Z401" t="s">
        <v>22</v>
      </c>
      <c r="AA401" t="s">
        <v>22</v>
      </c>
      <c r="AB401" t="s">
        <v>22</v>
      </c>
      <c r="AC401" t="s">
        <v>22</v>
      </c>
      <c r="AD401" t="s">
        <v>22</v>
      </c>
      <c r="AE401" t="s">
        <v>22</v>
      </c>
      <c r="AF401" t="s">
        <v>22</v>
      </c>
      <c r="AG401" t="s">
        <v>22</v>
      </c>
      <c r="AH401" t="s">
        <v>22</v>
      </c>
      <c r="AI401" t="s">
        <v>22</v>
      </c>
      <c r="AJ401" s="17" t="b">
        <v>0</v>
      </c>
      <c r="AK401" t="s">
        <v>22</v>
      </c>
      <c r="AL401" t="s">
        <v>22</v>
      </c>
      <c r="AM401" s="17" t="b">
        <v>0</v>
      </c>
      <c r="AN401" s="6"/>
      <c r="AO401" s="6"/>
      <c r="AP401" s="17" t="b">
        <v>0</v>
      </c>
      <c r="AQ401" s="6" t="b">
        <v>0</v>
      </c>
    </row>
    <row r="402" spans="1:43" x14ac:dyDescent="0.25">
      <c r="A402" t="str">
        <f>_xlfn.CONCAT(Table8[[#This Row],[Order]],"-",Table8[[#This Row],[Line]])</f>
        <v>75556-3</v>
      </c>
      <c r="B402" s="7">
        <v>75556</v>
      </c>
      <c r="C402" s="7">
        <v>3</v>
      </c>
      <c r="D402" s="7">
        <v>1</v>
      </c>
      <c r="E402" s="6" t="s">
        <v>18</v>
      </c>
      <c r="F402" s="6" t="s">
        <v>264</v>
      </c>
      <c r="G402" s="6" t="s">
        <v>4349</v>
      </c>
      <c r="H402" s="6" t="s">
        <v>22</v>
      </c>
      <c r="I402" s="6" t="s">
        <v>27</v>
      </c>
      <c r="J402" s="6"/>
      <c r="K402" s="6"/>
      <c r="L402" s="8">
        <v>43514</v>
      </c>
      <c r="M402" s="8">
        <v>43517</v>
      </c>
      <c r="N402" s="7">
        <v>16</v>
      </c>
      <c r="O402" s="7">
        <v>16</v>
      </c>
      <c r="P402" s="6" t="s">
        <v>624</v>
      </c>
      <c r="Q402" s="6" t="s">
        <v>22</v>
      </c>
      <c r="R402" s="6" t="s">
        <v>19</v>
      </c>
      <c r="S402" s="6" t="s">
        <v>22</v>
      </c>
      <c r="T402" s="6" t="s">
        <v>4350</v>
      </c>
      <c r="U402" s="7">
        <v>1</v>
      </c>
      <c r="V402" s="17" t="b">
        <v>0</v>
      </c>
      <c r="W402" s="17" t="b">
        <v>0</v>
      </c>
      <c r="X402" s="17" t="b">
        <v>0</v>
      </c>
      <c r="Y402" s="17" t="b">
        <v>0</v>
      </c>
      <c r="Z402" t="s">
        <v>22</v>
      </c>
      <c r="AA402" t="s">
        <v>22</v>
      </c>
      <c r="AB402" t="s">
        <v>22</v>
      </c>
      <c r="AC402" t="s">
        <v>22</v>
      </c>
      <c r="AD402" t="s">
        <v>22</v>
      </c>
      <c r="AE402" t="s">
        <v>22</v>
      </c>
      <c r="AF402" t="s">
        <v>22</v>
      </c>
      <c r="AG402" t="s">
        <v>22</v>
      </c>
      <c r="AH402" t="s">
        <v>22</v>
      </c>
      <c r="AI402" t="s">
        <v>22</v>
      </c>
      <c r="AJ402" s="17" t="b">
        <v>0</v>
      </c>
      <c r="AK402" t="s">
        <v>22</v>
      </c>
      <c r="AL402" t="s">
        <v>22</v>
      </c>
      <c r="AM402" s="17" t="b">
        <v>0</v>
      </c>
      <c r="AN402" s="6"/>
      <c r="AO402" s="6"/>
      <c r="AP402" s="17" t="b">
        <v>0</v>
      </c>
      <c r="AQ402" s="6" t="b">
        <v>0</v>
      </c>
    </row>
    <row r="403" spans="1:43" x14ac:dyDescent="0.25">
      <c r="A403" t="str">
        <f>_xlfn.CONCAT(Table8[[#This Row],[Order]],"-",Table8[[#This Row],[Line]])</f>
        <v>75556-4</v>
      </c>
      <c r="B403" s="7">
        <v>75556</v>
      </c>
      <c r="C403" s="7">
        <v>4</v>
      </c>
      <c r="D403" s="7">
        <v>1</v>
      </c>
      <c r="E403" s="6" t="s">
        <v>18</v>
      </c>
      <c r="F403" s="6" t="s">
        <v>3014</v>
      </c>
      <c r="G403" s="6" t="s">
        <v>4351</v>
      </c>
      <c r="H403" s="6" t="s">
        <v>22</v>
      </c>
      <c r="I403" s="6" t="s">
        <v>27</v>
      </c>
      <c r="J403" s="6"/>
      <c r="K403" s="6"/>
      <c r="L403" s="8">
        <v>43514</v>
      </c>
      <c r="M403" s="8">
        <v>43517</v>
      </c>
      <c r="N403" s="7">
        <v>6</v>
      </c>
      <c r="O403" s="7">
        <v>6</v>
      </c>
      <c r="P403" s="6" t="s">
        <v>624</v>
      </c>
      <c r="Q403" s="6" t="s">
        <v>22</v>
      </c>
      <c r="R403" s="6" t="s">
        <v>19</v>
      </c>
      <c r="S403" s="6" t="s">
        <v>22</v>
      </c>
      <c r="T403" s="6" t="s">
        <v>4352</v>
      </c>
      <c r="U403" s="7">
        <v>1</v>
      </c>
      <c r="V403" s="17" t="b">
        <v>0</v>
      </c>
      <c r="W403" s="17" t="b">
        <v>0</v>
      </c>
      <c r="X403" s="17" t="b">
        <v>0</v>
      </c>
      <c r="Y403" s="17" t="b">
        <v>0</v>
      </c>
      <c r="Z403" t="s">
        <v>22</v>
      </c>
      <c r="AA403" t="s">
        <v>22</v>
      </c>
      <c r="AB403" t="s">
        <v>22</v>
      </c>
      <c r="AC403" t="s">
        <v>22</v>
      </c>
      <c r="AD403" t="s">
        <v>22</v>
      </c>
      <c r="AE403" t="s">
        <v>22</v>
      </c>
      <c r="AF403" t="s">
        <v>22</v>
      </c>
      <c r="AG403" t="s">
        <v>22</v>
      </c>
      <c r="AH403" t="s">
        <v>22</v>
      </c>
      <c r="AI403" t="s">
        <v>22</v>
      </c>
      <c r="AJ403" s="17" t="b">
        <v>0</v>
      </c>
      <c r="AK403" t="s">
        <v>22</v>
      </c>
      <c r="AL403" t="s">
        <v>22</v>
      </c>
      <c r="AM403" s="17" t="b">
        <v>0</v>
      </c>
      <c r="AN403" s="6"/>
      <c r="AO403" s="6"/>
      <c r="AP403" s="17" t="b">
        <v>0</v>
      </c>
      <c r="AQ403" s="6" t="b">
        <v>0</v>
      </c>
    </row>
    <row r="404" spans="1:43" x14ac:dyDescent="0.25">
      <c r="A404" t="str">
        <f>_xlfn.CONCAT(Table8[[#This Row],[Order]],"-",Table8[[#This Row],[Line]])</f>
        <v>75675-1</v>
      </c>
      <c r="B404" s="29">
        <v>75675</v>
      </c>
      <c r="C404" s="29">
        <v>1</v>
      </c>
      <c r="D404" s="29">
        <v>1</v>
      </c>
      <c r="E404" s="28" t="s">
        <v>18</v>
      </c>
      <c r="F404" s="28" t="s">
        <v>250</v>
      </c>
      <c r="G404" s="28" t="s">
        <v>4353</v>
      </c>
      <c r="H404" s="28" t="s">
        <v>22</v>
      </c>
      <c r="I404" s="28" t="s">
        <v>20</v>
      </c>
      <c r="J404" s="28"/>
      <c r="K404" s="28"/>
      <c r="L404" s="8">
        <v>43507</v>
      </c>
      <c r="M404" s="30">
        <v>43510</v>
      </c>
      <c r="N404" s="29">
        <v>1</v>
      </c>
      <c r="O404" s="29">
        <v>3</v>
      </c>
      <c r="P404" s="6" t="s">
        <v>608</v>
      </c>
      <c r="Q404" s="28" t="s">
        <v>22</v>
      </c>
      <c r="R404" s="6" t="s">
        <v>18</v>
      </c>
      <c r="S404" s="28" t="s">
        <v>22</v>
      </c>
      <c r="T404" s="28" t="s">
        <v>4354</v>
      </c>
      <c r="U404" s="29">
        <v>1</v>
      </c>
      <c r="V404" s="17" t="b">
        <v>1</v>
      </c>
      <c r="W404" s="17" t="b">
        <v>0</v>
      </c>
      <c r="X404" s="17" t="b">
        <v>0</v>
      </c>
      <c r="Y404" s="17" t="b">
        <v>1</v>
      </c>
      <c r="Z404" t="s">
        <v>22</v>
      </c>
      <c r="AA404" t="s">
        <v>22</v>
      </c>
      <c r="AB404" t="s">
        <v>22</v>
      </c>
      <c r="AC404" t="s">
        <v>22</v>
      </c>
      <c r="AD404" t="s">
        <v>22</v>
      </c>
      <c r="AE404" t="s">
        <v>22</v>
      </c>
      <c r="AF404" t="s">
        <v>22</v>
      </c>
      <c r="AG404" t="s">
        <v>22</v>
      </c>
      <c r="AH404" t="s">
        <v>22</v>
      </c>
      <c r="AI404" t="s">
        <v>22</v>
      </c>
      <c r="AJ404" s="17" t="b">
        <v>0</v>
      </c>
      <c r="AK404" t="s">
        <v>22</v>
      </c>
      <c r="AL404" t="s">
        <v>143</v>
      </c>
      <c r="AM404" s="17" t="b">
        <v>0</v>
      </c>
      <c r="AN404" s="6"/>
      <c r="AO404" s="6"/>
      <c r="AP404" s="17" t="b">
        <v>0</v>
      </c>
      <c r="AQ404" s="6" t="b">
        <v>0</v>
      </c>
    </row>
    <row r="405" spans="1:43" x14ac:dyDescent="0.25">
      <c r="A405" t="str">
        <f>_xlfn.CONCAT(Table8[[#This Row],[Order]],"-",Table8[[#This Row],[Line]])</f>
        <v>75675-2</v>
      </c>
      <c r="B405" s="29">
        <v>75675</v>
      </c>
      <c r="C405" s="29">
        <v>2</v>
      </c>
      <c r="D405" s="29">
        <v>1</v>
      </c>
      <c r="E405" s="28" t="s">
        <v>18</v>
      </c>
      <c r="F405" s="28" t="s">
        <v>3015</v>
      </c>
      <c r="G405" s="28" t="s">
        <v>4355</v>
      </c>
      <c r="H405" s="28" t="s">
        <v>168</v>
      </c>
      <c r="I405" s="28" t="s">
        <v>20</v>
      </c>
      <c r="J405" s="28"/>
      <c r="K405" s="28"/>
      <c r="L405" s="8">
        <v>43507</v>
      </c>
      <c r="M405" s="30">
        <v>43510</v>
      </c>
      <c r="N405" s="29">
        <v>1</v>
      </c>
      <c r="O405" s="29">
        <v>5</v>
      </c>
      <c r="P405" s="6" t="s">
        <v>608</v>
      </c>
      <c r="Q405" s="28" t="s">
        <v>22</v>
      </c>
      <c r="R405" s="6" t="s">
        <v>18</v>
      </c>
      <c r="S405" s="28" t="s">
        <v>22</v>
      </c>
      <c r="T405" s="28" t="s">
        <v>4356</v>
      </c>
      <c r="U405" s="29">
        <v>1</v>
      </c>
      <c r="V405" s="17" t="b">
        <v>1</v>
      </c>
      <c r="W405" s="17" t="b">
        <v>0</v>
      </c>
      <c r="X405" s="17" t="b">
        <v>0</v>
      </c>
      <c r="Y405" s="17" t="b">
        <v>1</v>
      </c>
      <c r="Z405" t="s">
        <v>22</v>
      </c>
      <c r="AA405" t="s">
        <v>22</v>
      </c>
      <c r="AB405" t="s">
        <v>22</v>
      </c>
      <c r="AC405" t="s">
        <v>22</v>
      </c>
      <c r="AD405" t="s">
        <v>22</v>
      </c>
      <c r="AE405" t="s">
        <v>22</v>
      </c>
      <c r="AF405" t="s">
        <v>22</v>
      </c>
      <c r="AG405" t="s">
        <v>22</v>
      </c>
      <c r="AH405" t="s">
        <v>22</v>
      </c>
      <c r="AI405" t="s">
        <v>22</v>
      </c>
      <c r="AJ405" s="17" t="b">
        <v>0</v>
      </c>
      <c r="AK405" t="s">
        <v>22</v>
      </c>
      <c r="AL405" t="s">
        <v>143</v>
      </c>
      <c r="AM405" s="17" t="b">
        <v>0</v>
      </c>
      <c r="AN405" s="6"/>
      <c r="AO405" s="6"/>
      <c r="AP405" s="17" t="b">
        <v>0</v>
      </c>
      <c r="AQ405" s="6" t="b">
        <v>1</v>
      </c>
    </row>
    <row r="406" spans="1:43" x14ac:dyDescent="0.25">
      <c r="A406" t="str">
        <f>_xlfn.CONCAT(Table8[[#This Row],[Order]],"-",Table8[[#This Row],[Line]])</f>
        <v>75692-10</v>
      </c>
      <c r="B406" s="123">
        <v>75692</v>
      </c>
      <c r="C406" s="123">
        <v>10</v>
      </c>
      <c r="D406" s="123">
        <v>1</v>
      </c>
      <c r="E406" s="124" t="s">
        <v>18</v>
      </c>
      <c r="F406" s="124" t="s">
        <v>2986</v>
      </c>
      <c r="G406" s="124" t="s">
        <v>4357</v>
      </c>
      <c r="H406" s="124" t="s">
        <v>171</v>
      </c>
      <c r="I406" s="124" t="s">
        <v>37</v>
      </c>
      <c r="J406" s="125">
        <v>43490</v>
      </c>
      <c r="K406" s="124" t="s">
        <v>4358</v>
      </c>
      <c r="L406" s="125">
        <v>43486</v>
      </c>
      <c r="M406" s="125">
        <v>43489</v>
      </c>
      <c r="N406" s="123">
        <v>2</v>
      </c>
      <c r="O406" s="123">
        <v>4</v>
      </c>
      <c r="P406" s="6" t="s">
        <v>589</v>
      </c>
      <c r="Q406" s="124" t="s">
        <v>22</v>
      </c>
      <c r="R406" s="6" t="s">
        <v>19</v>
      </c>
      <c r="S406" s="124" t="s">
        <v>22</v>
      </c>
      <c r="T406" s="124" t="s">
        <v>4359</v>
      </c>
      <c r="U406" s="123">
        <v>1</v>
      </c>
      <c r="V406" s="17" t="b">
        <v>1</v>
      </c>
      <c r="W406" s="17" t="b">
        <v>1</v>
      </c>
      <c r="X406" s="17" t="b">
        <v>1</v>
      </c>
      <c r="Y406" s="17" t="b">
        <v>1</v>
      </c>
      <c r="Z406" t="s">
        <v>3805</v>
      </c>
      <c r="AA406" t="s">
        <v>3805</v>
      </c>
      <c r="AB406" t="s">
        <v>22</v>
      </c>
      <c r="AC406" t="s">
        <v>22</v>
      </c>
      <c r="AD406" t="s">
        <v>22</v>
      </c>
      <c r="AE406" t="s">
        <v>22</v>
      </c>
      <c r="AF406" t="s">
        <v>22</v>
      </c>
      <c r="AG406" t="s">
        <v>22</v>
      </c>
      <c r="AH406" t="s">
        <v>22</v>
      </c>
      <c r="AI406" t="s">
        <v>22</v>
      </c>
      <c r="AJ406" s="17" t="b">
        <v>1</v>
      </c>
      <c r="AK406" t="s">
        <v>22</v>
      </c>
      <c r="AL406" t="s">
        <v>143</v>
      </c>
      <c r="AM406" s="17" t="b">
        <v>1</v>
      </c>
      <c r="AN406" s="126">
        <v>43493.438634919003</v>
      </c>
      <c r="AO406" s="6"/>
      <c r="AP406" s="17" t="b">
        <v>1</v>
      </c>
      <c r="AQ406" s="6" t="b">
        <v>0</v>
      </c>
    </row>
    <row r="407" spans="1:43" x14ac:dyDescent="0.25">
      <c r="A407" t="str">
        <f>_xlfn.CONCAT(Table8[[#This Row],[Order]],"-",Table8[[#This Row],[Line]])</f>
        <v>75692-11</v>
      </c>
      <c r="B407" s="123">
        <v>75692</v>
      </c>
      <c r="C407" s="123">
        <v>11</v>
      </c>
      <c r="D407" s="123">
        <v>1</v>
      </c>
      <c r="E407" s="124" t="s">
        <v>18</v>
      </c>
      <c r="F407" s="124" t="s">
        <v>326</v>
      </c>
      <c r="G407" s="124" t="s">
        <v>116</v>
      </c>
      <c r="H407" s="124" t="s">
        <v>208</v>
      </c>
      <c r="I407" s="124" t="s">
        <v>37</v>
      </c>
      <c r="J407" s="125">
        <v>43493</v>
      </c>
      <c r="K407" s="124" t="s">
        <v>4360</v>
      </c>
      <c r="L407" s="125">
        <v>43476</v>
      </c>
      <c r="M407" s="125">
        <v>43481</v>
      </c>
      <c r="N407" s="123">
        <v>1</v>
      </c>
      <c r="O407" s="123">
        <v>5</v>
      </c>
      <c r="P407" s="6" t="s">
        <v>589</v>
      </c>
      <c r="Q407" s="124" t="s">
        <v>21</v>
      </c>
      <c r="R407" s="6" t="s">
        <v>19</v>
      </c>
      <c r="S407" s="124" t="s">
        <v>22</v>
      </c>
      <c r="T407" s="124" t="s">
        <v>115</v>
      </c>
      <c r="U407" s="123">
        <v>1</v>
      </c>
      <c r="V407" s="17" t="b">
        <v>1</v>
      </c>
      <c r="W407" s="17" t="b">
        <v>1</v>
      </c>
      <c r="X407" s="17" t="b">
        <v>1</v>
      </c>
      <c r="Y407" s="17" t="b">
        <v>1</v>
      </c>
      <c r="Z407" t="s">
        <v>3805</v>
      </c>
      <c r="AA407" t="s">
        <v>22</v>
      </c>
      <c r="AB407" t="s">
        <v>22</v>
      </c>
      <c r="AC407" t="s">
        <v>22</v>
      </c>
      <c r="AD407" t="s">
        <v>22</v>
      </c>
      <c r="AE407" t="s">
        <v>22</v>
      </c>
      <c r="AF407" t="s">
        <v>22</v>
      </c>
      <c r="AG407" t="s">
        <v>3805</v>
      </c>
      <c r="AH407" t="s">
        <v>3805</v>
      </c>
      <c r="AI407" t="s">
        <v>22</v>
      </c>
      <c r="AJ407" s="17" t="b">
        <v>1</v>
      </c>
      <c r="AK407" t="s">
        <v>22</v>
      </c>
      <c r="AL407" t="s">
        <v>143</v>
      </c>
      <c r="AM407" s="17" t="b">
        <v>1</v>
      </c>
      <c r="AN407" s="126">
        <v>43493.670226585702</v>
      </c>
      <c r="AO407" s="6"/>
      <c r="AP407" s="17" t="b">
        <v>1</v>
      </c>
      <c r="AQ407" s="6" t="b">
        <v>0</v>
      </c>
    </row>
    <row r="408" spans="1:43" x14ac:dyDescent="0.25">
      <c r="A408" t="str">
        <f>_xlfn.CONCAT(Table8[[#This Row],[Order]],"-",Table8[[#This Row],[Line]])</f>
        <v>75693-4</v>
      </c>
      <c r="B408" s="123">
        <v>75693</v>
      </c>
      <c r="C408" s="123">
        <v>4</v>
      </c>
      <c r="D408" s="123">
        <v>1</v>
      </c>
      <c r="E408" s="124" t="s">
        <v>18</v>
      </c>
      <c r="F408" s="124" t="s">
        <v>320</v>
      </c>
      <c r="G408" s="124" t="s">
        <v>724</v>
      </c>
      <c r="H408" s="124" t="s">
        <v>156</v>
      </c>
      <c r="I408" s="124" t="s">
        <v>20</v>
      </c>
      <c r="J408" s="124"/>
      <c r="K408" s="124"/>
      <c r="L408" s="125">
        <v>43495</v>
      </c>
      <c r="M408" s="125">
        <v>43500</v>
      </c>
      <c r="N408" s="123">
        <v>2</v>
      </c>
      <c r="O408" s="123">
        <v>2</v>
      </c>
      <c r="P408" s="6" t="s">
        <v>589</v>
      </c>
      <c r="Q408" s="124" t="s">
        <v>21</v>
      </c>
      <c r="R408" s="6" t="s">
        <v>18</v>
      </c>
      <c r="S408" s="124" t="s">
        <v>22</v>
      </c>
      <c r="T408" s="124" t="s">
        <v>744</v>
      </c>
      <c r="U408" s="123">
        <v>7</v>
      </c>
      <c r="V408" s="17" t="b">
        <v>1</v>
      </c>
      <c r="W408" s="17" t="b">
        <v>1</v>
      </c>
      <c r="X408" s="17" t="b">
        <v>0</v>
      </c>
      <c r="Y408" s="17" t="b">
        <v>1</v>
      </c>
      <c r="Z408" t="s">
        <v>22</v>
      </c>
      <c r="AA408" t="s">
        <v>3805</v>
      </c>
      <c r="AB408" t="s">
        <v>22</v>
      </c>
      <c r="AC408" t="s">
        <v>22</v>
      </c>
      <c r="AD408" t="s">
        <v>22</v>
      </c>
      <c r="AE408" t="s">
        <v>22</v>
      </c>
      <c r="AF408" t="s">
        <v>22</v>
      </c>
      <c r="AG408" t="s">
        <v>22</v>
      </c>
      <c r="AH408" t="s">
        <v>22</v>
      </c>
      <c r="AI408" t="s">
        <v>22</v>
      </c>
      <c r="AJ408" s="17" t="b">
        <v>0</v>
      </c>
      <c r="AK408" t="s">
        <v>22</v>
      </c>
      <c r="AL408" t="s">
        <v>22</v>
      </c>
      <c r="AM408" s="17" t="b">
        <v>0</v>
      </c>
      <c r="AN408" s="6"/>
      <c r="AO408" s="6"/>
      <c r="AP408" s="17" t="b">
        <v>0</v>
      </c>
      <c r="AQ408" s="6" t="b">
        <v>0</v>
      </c>
    </row>
    <row r="409" spans="1:43" x14ac:dyDescent="0.25">
      <c r="A409" t="str">
        <f>_xlfn.CONCAT(Table8[[#This Row],[Order]],"-",Table8[[#This Row],[Line]])</f>
        <v>75693-5</v>
      </c>
      <c r="B409" s="29">
        <v>75693</v>
      </c>
      <c r="C409" s="29">
        <v>5</v>
      </c>
      <c r="D409" s="29">
        <v>1</v>
      </c>
      <c r="E409" s="28" t="s">
        <v>18</v>
      </c>
      <c r="F409" s="28" t="s">
        <v>2989</v>
      </c>
      <c r="G409" s="28" t="s">
        <v>720</v>
      </c>
      <c r="H409" s="28" t="s">
        <v>22</v>
      </c>
      <c r="I409" s="28" t="s">
        <v>20</v>
      </c>
      <c r="J409" s="28"/>
      <c r="K409" s="28"/>
      <c r="L409" s="125">
        <v>43495</v>
      </c>
      <c r="M409" s="30">
        <v>43500</v>
      </c>
      <c r="N409" s="29">
        <v>2</v>
      </c>
      <c r="O409" s="29">
        <v>2</v>
      </c>
      <c r="P409" s="6" t="s">
        <v>589</v>
      </c>
      <c r="Q409" s="28" t="s">
        <v>21</v>
      </c>
      <c r="R409" s="6" t="s">
        <v>18</v>
      </c>
      <c r="S409" s="28" t="s">
        <v>22</v>
      </c>
      <c r="T409" s="28" t="s">
        <v>745</v>
      </c>
      <c r="U409" s="29">
        <v>7</v>
      </c>
      <c r="V409" s="17" t="b">
        <v>1</v>
      </c>
      <c r="W409" s="17" t="b">
        <v>1</v>
      </c>
      <c r="X409" s="17" t="b">
        <v>0</v>
      </c>
      <c r="Y409" s="17" t="b">
        <v>1</v>
      </c>
      <c r="Z409" t="s">
        <v>22</v>
      </c>
      <c r="AA409" t="s">
        <v>3805</v>
      </c>
      <c r="AB409" t="s">
        <v>22</v>
      </c>
      <c r="AC409" t="s">
        <v>22</v>
      </c>
      <c r="AD409" t="s">
        <v>22</v>
      </c>
      <c r="AE409" t="s">
        <v>22</v>
      </c>
      <c r="AF409" t="s">
        <v>22</v>
      </c>
      <c r="AG409" t="s">
        <v>22</v>
      </c>
      <c r="AH409" t="s">
        <v>22</v>
      </c>
      <c r="AI409" t="s">
        <v>22</v>
      </c>
      <c r="AJ409" s="17" t="b">
        <v>0</v>
      </c>
      <c r="AK409" t="s">
        <v>22</v>
      </c>
      <c r="AL409" t="s">
        <v>22</v>
      </c>
      <c r="AM409" s="17" t="b">
        <v>0</v>
      </c>
      <c r="AN409" s="6"/>
      <c r="AO409" s="6"/>
      <c r="AP409" s="17" t="b">
        <v>0</v>
      </c>
      <c r="AQ409" s="6" t="b">
        <v>0</v>
      </c>
    </row>
    <row r="410" spans="1:43" x14ac:dyDescent="0.25">
      <c r="A410" t="str">
        <f>_xlfn.CONCAT(Table8[[#This Row],[Order]],"-",Table8[[#This Row],[Line]])</f>
        <v>75693-6</v>
      </c>
      <c r="B410" s="29">
        <v>75693</v>
      </c>
      <c r="C410" s="29">
        <v>6</v>
      </c>
      <c r="D410" s="29">
        <v>1</v>
      </c>
      <c r="E410" s="28" t="s">
        <v>18</v>
      </c>
      <c r="F410" s="28" t="s">
        <v>321</v>
      </c>
      <c r="G410" s="28" t="s">
        <v>746</v>
      </c>
      <c r="H410" s="28" t="s">
        <v>22</v>
      </c>
      <c r="I410" s="28" t="s">
        <v>20</v>
      </c>
      <c r="J410" s="28"/>
      <c r="K410" s="28"/>
      <c r="L410" s="125">
        <v>43495</v>
      </c>
      <c r="M410" s="30">
        <v>43500</v>
      </c>
      <c r="N410" s="29">
        <v>1</v>
      </c>
      <c r="O410" s="29">
        <v>1</v>
      </c>
      <c r="P410" s="6" t="s">
        <v>589</v>
      </c>
      <c r="Q410" s="28" t="s">
        <v>21</v>
      </c>
      <c r="R410" s="6" t="s">
        <v>18</v>
      </c>
      <c r="S410" s="28" t="s">
        <v>22</v>
      </c>
      <c r="T410" s="28" t="s">
        <v>747</v>
      </c>
      <c r="U410" s="29">
        <v>7</v>
      </c>
      <c r="V410" s="17" t="b">
        <v>1</v>
      </c>
      <c r="W410" s="17" t="b">
        <v>1</v>
      </c>
      <c r="X410" s="17" t="b">
        <v>0</v>
      </c>
      <c r="Y410" s="17" t="b">
        <v>1</v>
      </c>
      <c r="Z410" t="s">
        <v>22</v>
      </c>
      <c r="AA410" t="s">
        <v>3805</v>
      </c>
      <c r="AB410" t="s">
        <v>22</v>
      </c>
      <c r="AC410" t="s">
        <v>22</v>
      </c>
      <c r="AD410" t="s">
        <v>22</v>
      </c>
      <c r="AE410" t="s">
        <v>22</v>
      </c>
      <c r="AF410" t="s">
        <v>22</v>
      </c>
      <c r="AG410" t="s">
        <v>22</v>
      </c>
      <c r="AH410" t="s">
        <v>22</v>
      </c>
      <c r="AI410" t="s">
        <v>22</v>
      </c>
      <c r="AJ410" s="17" t="b">
        <v>0</v>
      </c>
      <c r="AK410" t="s">
        <v>22</v>
      </c>
      <c r="AL410" t="s">
        <v>22</v>
      </c>
      <c r="AM410" s="17" t="b">
        <v>0</v>
      </c>
      <c r="AN410" s="6"/>
      <c r="AO410" s="6"/>
      <c r="AP410" s="17" t="b">
        <v>0</v>
      </c>
      <c r="AQ410" s="6" t="b">
        <v>0</v>
      </c>
    </row>
    <row r="411" spans="1:43" x14ac:dyDescent="0.25">
      <c r="A411" t="str">
        <f>_xlfn.CONCAT(Table8[[#This Row],[Order]],"-",Table8[[#This Row],[Line]])</f>
        <v>75693-7</v>
      </c>
      <c r="B411" s="29">
        <v>75693</v>
      </c>
      <c r="C411" s="29">
        <v>7</v>
      </c>
      <c r="D411" s="29">
        <v>1</v>
      </c>
      <c r="E411" s="28" t="s">
        <v>18</v>
      </c>
      <c r="F411" s="28" t="s">
        <v>319</v>
      </c>
      <c r="G411" s="28" t="s">
        <v>726</v>
      </c>
      <c r="H411" s="28" t="s">
        <v>22</v>
      </c>
      <c r="I411" s="28" t="s">
        <v>20</v>
      </c>
      <c r="J411" s="28"/>
      <c r="K411" s="28"/>
      <c r="L411" s="125">
        <v>43495</v>
      </c>
      <c r="M411" s="30">
        <v>43500</v>
      </c>
      <c r="N411" s="29">
        <v>1</v>
      </c>
      <c r="O411" s="29">
        <v>1</v>
      </c>
      <c r="P411" s="6" t="s">
        <v>589</v>
      </c>
      <c r="Q411" s="28" t="s">
        <v>21</v>
      </c>
      <c r="R411" s="6" t="s">
        <v>18</v>
      </c>
      <c r="S411" s="28" t="s">
        <v>22</v>
      </c>
      <c r="T411" s="28" t="s">
        <v>748</v>
      </c>
      <c r="U411" s="29">
        <v>7</v>
      </c>
      <c r="V411" s="17" t="b">
        <v>1</v>
      </c>
      <c r="W411" s="17" t="b">
        <v>1</v>
      </c>
      <c r="X411" s="17" t="b">
        <v>0</v>
      </c>
      <c r="Y411" s="17" t="b">
        <v>1</v>
      </c>
      <c r="Z411" t="s">
        <v>22</v>
      </c>
      <c r="AA411" t="s">
        <v>3805</v>
      </c>
      <c r="AB411" t="s">
        <v>22</v>
      </c>
      <c r="AC411" t="s">
        <v>22</v>
      </c>
      <c r="AD411" t="s">
        <v>22</v>
      </c>
      <c r="AE411" t="s">
        <v>22</v>
      </c>
      <c r="AF411" t="s">
        <v>22</v>
      </c>
      <c r="AG411" t="s">
        <v>22</v>
      </c>
      <c r="AH411" t="s">
        <v>22</v>
      </c>
      <c r="AI411" t="s">
        <v>22</v>
      </c>
      <c r="AJ411" s="17" t="b">
        <v>0</v>
      </c>
      <c r="AK411" t="s">
        <v>22</v>
      </c>
      <c r="AL411" t="s">
        <v>22</v>
      </c>
      <c r="AM411" s="17" t="b">
        <v>0</v>
      </c>
      <c r="AN411" s="6"/>
      <c r="AO411" s="6"/>
      <c r="AP411" s="17" t="b">
        <v>0</v>
      </c>
      <c r="AQ411" s="6" t="b">
        <v>0</v>
      </c>
    </row>
    <row r="412" spans="1:43" x14ac:dyDescent="0.25">
      <c r="A412" t="str">
        <f>_xlfn.CONCAT(Table8[[#This Row],[Order]],"-",Table8[[#This Row],[Line]])</f>
        <v>75693-8</v>
      </c>
      <c r="B412" s="29">
        <v>75693</v>
      </c>
      <c r="C412" s="29">
        <v>8</v>
      </c>
      <c r="D412" s="29">
        <v>1</v>
      </c>
      <c r="E412" s="28" t="s">
        <v>18</v>
      </c>
      <c r="F412" s="28" t="s">
        <v>319</v>
      </c>
      <c r="G412" s="28" t="s">
        <v>749</v>
      </c>
      <c r="H412" s="28" t="s">
        <v>22</v>
      </c>
      <c r="I412" s="28" t="s">
        <v>20</v>
      </c>
      <c r="J412" s="28"/>
      <c r="K412" s="28"/>
      <c r="L412" s="125">
        <v>43495</v>
      </c>
      <c r="M412" s="30">
        <v>43500</v>
      </c>
      <c r="N412" s="29">
        <v>1</v>
      </c>
      <c r="O412" s="29">
        <v>1</v>
      </c>
      <c r="P412" s="6" t="s">
        <v>589</v>
      </c>
      <c r="Q412" s="28" t="s">
        <v>21</v>
      </c>
      <c r="R412" s="6" t="s">
        <v>18</v>
      </c>
      <c r="S412" s="28" t="s">
        <v>22</v>
      </c>
      <c r="T412" s="28" t="s">
        <v>750</v>
      </c>
      <c r="U412" s="29">
        <v>7</v>
      </c>
      <c r="V412" s="17" t="b">
        <v>1</v>
      </c>
      <c r="W412" s="17" t="b">
        <v>1</v>
      </c>
      <c r="X412" s="17" t="b">
        <v>0</v>
      </c>
      <c r="Y412" s="17" t="b">
        <v>1</v>
      </c>
      <c r="Z412" t="s">
        <v>22</v>
      </c>
      <c r="AA412" t="s">
        <v>3805</v>
      </c>
      <c r="AB412" t="s">
        <v>22</v>
      </c>
      <c r="AC412" t="s">
        <v>22</v>
      </c>
      <c r="AD412" t="s">
        <v>22</v>
      </c>
      <c r="AE412" t="s">
        <v>22</v>
      </c>
      <c r="AF412" t="s">
        <v>22</v>
      </c>
      <c r="AG412" t="s">
        <v>22</v>
      </c>
      <c r="AH412" t="s">
        <v>22</v>
      </c>
      <c r="AI412" t="s">
        <v>22</v>
      </c>
      <c r="AJ412" s="17" t="b">
        <v>0</v>
      </c>
      <c r="AK412" t="s">
        <v>22</v>
      </c>
      <c r="AL412" t="s">
        <v>22</v>
      </c>
      <c r="AM412" s="17" t="b">
        <v>0</v>
      </c>
      <c r="AN412" s="6"/>
      <c r="AO412" s="6"/>
      <c r="AP412" s="17" t="b">
        <v>0</v>
      </c>
      <c r="AQ412" s="6" t="b">
        <v>0</v>
      </c>
    </row>
    <row r="413" spans="1:43" x14ac:dyDescent="0.25">
      <c r="A413" t="str">
        <f>_xlfn.CONCAT(Table8[[#This Row],[Order]],"-",Table8[[#This Row],[Line]])</f>
        <v>75693-12</v>
      </c>
      <c r="B413" s="29">
        <v>75693</v>
      </c>
      <c r="C413" s="29">
        <v>12</v>
      </c>
      <c r="D413" s="29">
        <v>1</v>
      </c>
      <c r="E413" s="28" t="s">
        <v>18</v>
      </c>
      <c r="F413" s="28" t="s">
        <v>3016</v>
      </c>
      <c r="G413" s="28" t="s">
        <v>751</v>
      </c>
      <c r="H413" s="28" t="s">
        <v>168</v>
      </c>
      <c r="I413" s="28" t="s">
        <v>20</v>
      </c>
      <c r="J413" s="28"/>
      <c r="K413" s="28"/>
      <c r="L413" s="125">
        <v>43495</v>
      </c>
      <c r="M413" s="30">
        <v>43500</v>
      </c>
      <c r="N413" s="29">
        <v>1</v>
      </c>
      <c r="O413" s="29">
        <v>3</v>
      </c>
      <c r="P413" s="6" t="s">
        <v>589</v>
      </c>
      <c r="Q413" s="28" t="s">
        <v>21</v>
      </c>
      <c r="R413" s="6" t="s">
        <v>18</v>
      </c>
      <c r="S413" s="28" t="s">
        <v>22</v>
      </c>
      <c r="T413" s="28" t="s">
        <v>752</v>
      </c>
      <c r="U413" s="29">
        <v>7</v>
      </c>
      <c r="V413" s="17" t="b">
        <v>1</v>
      </c>
      <c r="W413" s="17" t="b">
        <v>1</v>
      </c>
      <c r="X413" s="17" t="b">
        <v>0</v>
      </c>
      <c r="Y413" s="17" t="b">
        <v>1</v>
      </c>
      <c r="Z413" t="s">
        <v>161</v>
      </c>
      <c r="AA413" t="s">
        <v>22</v>
      </c>
      <c r="AB413" t="s">
        <v>22</v>
      </c>
      <c r="AC413" t="s">
        <v>22</v>
      </c>
      <c r="AD413" t="s">
        <v>22</v>
      </c>
      <c r="AE413" t="s">
        <v>22</v>
      </c>
      <c r="AF413" t="s">
        <v>22</v>
      </c>
      <c r="AG413" t="s">
        <v>22</v>
      </c>
      <c r="AH413" t="s">
        <v>22</v>
      </c>
      <c r="AI413" t="s">
        <v>22</v>
      </c>
      <c r="AJ413" s="17" t="b">
        <v>0</v>
      </c>
      <c r="AK413" t="s">
        <v>22</v>
      </c>
      <c r="AL413" t="s">
        <v>22</v>
      </c>
      <c r="AM413" s="17" t="b">
        <v>0</v>
      </c>
      <c r="AN413" s="6"/>
      <c r="AO413" s="6"/>
      <c r="AP413" s="17" t="b">
        <v>0</v>
      </c>
      <c r="AQ413" s="6" t="b">
        <v>1</v>
      </c>
    </row>
    <row r="414" spans="1:43" x14ac:dyDescent="0.25">
      <c r="A414" t="str">
        <f>_xlfn.CONCAT(Table8[[#This Row],[Order]],"-",Table8[[#This Row],[Line]])</f>
        <v>75693-13</v>
      </c>
      <c r="B414" s="123">
        <v>75693</v>
      </c>
      <c r="C414" s="123">
        <v>13</v>
      </c>
      <c r="D414" s="123">
        <v>1</v>
      </c>
      <c r="E414" s="124" t="s">
        <v>18</v>
      </c>
      <c r="F414" s="124" t="s">
        <v>3017</v>
      </c>
      <c r="G414" s="124" t="s">
        <v>753</v>
      </c>
      <c r="H414" s="124" t="s">
        <v>168</v>
      </c>
      <c r="I414" s="124" t="s">
        <v>20</v>
      </c>
      <c r="J414" s="124"/>
      <c r="K414" s="124"/>
      <c r="L414" s="125">
        <v>43495</v>
      </c>
      <c r="M414" s="125">
        <v>43500</v>
      </c>
      <c r="N414" s="123">
        <v>1</v>
      </c>
      <c r="O414" s="123">
        <v>3</v>
      </c>
      <c r="P414" s="6" t="s">
        <v>589</v>
      </c>
      <c r="Q414" s="124" t="s">
        <v>21</v>
      </c>
      <c r="R414" s="6" t="s">
        <v>18</v>
      </c>
      <c r="S414" s="124" t="s">
        <v>22</v>
      </c>
      <c r="T414" s="124" t="s">
        <v>754</v>
      </c>
      <c r="U414" s="123">
        <v>7</v>
      </c>
      <c r="V414" s="17" t="b">
        <v>1</v>
      </c>
      <c r="W414" s="17" t="b">
        <v>1</v>
      </c>
      <c r="X414" s="17" t="b">
        <v>0</v>
      </c>
      <c r="Y414" s="17" t="b">
        <v>1</v>
      </c>
      <c r="Z414" t="s">
        <v>161</v>
      </c>
      <c r="AA414" t="s">
        <v>22</v>
      </c>
      <c r="AB414" t="s">
        <v>22</v>
      </c>
      <c r="AC414" t="s">
        <v>22</v>
      </c>
      <c r="AD414" t="s">
        <v>22</v>
      </c>
      <c r="AE414" t="s">
        <v>22</v>
      </c>
      <c r="AF414" t="s">
        <v>22</v>
      </c>
      <c r="AG414" t="s">
        <v>22</v>
      </c>
      <c r="AH414" t="s">
        <v>22</v>
      </c>
      <c r="AI414" t="s">
        <v>22</v>
      </c>
      <c r="AJ414" s="17" t="b">
        <v>0</v>
      </c>
      <c r="AK414" t="s">
        <v>22</v>
      </c>
      <c r="AL414" t="s">
        <v>22</v>
      </c>
      <c r="AM414" s="17" t="b">
        <v>0</v>
      </c>
      <c r="AN414" s="6"/>
      <c r="AO414" s="6"/>
      <c r="AP414" s="17" t="b">
        <v>0</v>
      </c>
      <c r="AQ414" s="6" t="b">
        <v>0</v>
      </c>
    </row>
    <row r="415" spans="1:43" x14ac:dyDescent="0.25">
      <c r="A415" t="str">
        <f>_xlfn.CONCAT(Table8[[#This Row],[Order]],"-",Table8[[#This Row],[Line]])</f>
        <v>75693-14</v>
      </c>
      <c r="B415" s="123">
        <v>75693</v>
      </c>
      <c r="C415" s="123">
        <v>14</v>
      </c>
      <c r="D415" s="123">
        <v>1</v>
      </c>
      <c r="E415" s="124" t="s">
        <v>18</v>
      </c>
      <c r="F415" s="124" t="s">
        <v>3018</v>
      </c>
      <c r="G415" s="124" t="s">
        <v>755</v>
      </c>
      <c r="H415" s="124" t="s">
        <v>168</v>
      </c>
      <c r="I415" s="124" t="s">
        <v>20</v>
      </c>
      <c r="J415" s="124"/>
      <c r="K415" s="124"/>
      <c r="L415" s="125">
        <v>43495</v>
      </c>
      <c r="M415" s="125">
        <v>43500</v>
      </c>
      <c r="N415" s="123">
        <v>1</v>
      </c>
      <c r="O415" s="123">
        <v>3</v>
      </c>
      <c r="P415" s="6" t="s">
        <v>589</v>
      </c>
      <c r="Q415" s="124" t="s">
        <v>21</v>
      </c>
      <c r="R415" s="6" t="s">
        <v>18</v>
      </c>
      <c r="S415" s="124" t="s">
        <v>22</v>
      </c>
      <c r="T415" s="124" t="s">
        <v>756</v>
      </c>
      <c r="U415" s="123">
        <v>7</v>
      </c>
      <c r="V415" s="17" t="b">
        <v>1</v>
      </c>
      <c r="W415" s="17" t="b">
        <v>1</v>
      </c>
      <c r="X415" s="17" t="b">
        <v>0</v>
      </c>
      <c r="Y415" s="17" t="b">
        <v>1</v>
      </c>
      <c r="Z415" t="s">
        <v>161</v>
      </c>
      <c r="AA415" t="s">
        <v>22</v>
      </c>
      <c r="AB415" t="s">
        <v>22</v>
      </c>
      <c r="AC415" t="s">
        <v>22</v>
      </c>
      <c r="AD415" t="s">
        <v>22</v>
      </c>
      <c r="AE415" t="s">
        <v>22</v>
      </c>
      <c r="AF415" t="s">
        <v>22</v>
      </c>
      <c r="AG415" t="s">
        <v>22</v>
      </c>
      <c r="AH415" t="s">
        <v>22</v>
      </c>
      <c r="AI415" t="s">
        <v>22</v>
      </c>
      <c r="AJ415" s="17" t="b">
        <v>0</v>
      </c>
      <c r="AK415" t="s">
        <v>22</v>
      </c>
      <c r="AL415" t="s">
        <v>22</v>
      </c>
      <c r="AM415" s="17" t="b">
        <v>0</v>
      </c>
      <c r="AN415" s="6"/>
      <c r="AO415" s="6"/>
      <c r="AP415" s="17" t="b">
        <v>0</v>
      </c>
      <c r="AQ415" s="6" t="b">
        <v>0</v>
      </c>
    </row>
    <row r="416" spans="1:43" x14ac:dyDescent="0.25">
      <c r="A416" t="str">
        <f>_xlfn.CONCAT(Table8[[#This Row],[Order]],"-",Table8[[#This Row],[Line]])</f>
        <v>75693-17</v>
      </c>
      <c r="B416" s="29">
        <v>75693</v>
      </c>
      <c r="C416" s="29">
        <v>17</v>
      </c>
      <c r="D416" s="29">
        <v>1</v>
      </c>
      <c r="E416" s="28" t="s">
        <v>18</v>
      </c>
      <c r="F416" s="28" t="s">
        <v>3019</v>
      </c>
      <c r="G416" s="28" t="s">
        <v>757</v>
      </c>
      <c r="H416" s="28" t="s">
        <v>22</v>
      </c>
      <c r="I416" s="28" t="s">
        <v>20</v>
      </c>
      <c r="J416" s="28"/>
      <c r="K416" s="28"/>
      <c r="L416" s="125">
        <v>43495</v>
      </c>
      <c r="M416" s="30">
        <v>43500</v>
      </c>
      <c r="N416" s="29">
        <v>1</v>
      </c>
      <c r="O416" s="29">
        <v>3</v>
      </c>
      <c r="P416" s="6" t="s">
        <v>589</v>
      </c>
      <c r="Q416" s="28" t="s">
        <v>21</v>
      </c>
      <c r="R416" s="6" t="s">
        <v>18</v>
      </c>
      <c r="S416" s="28" t="s">
        <v>22</v>
      </c>
      <c r="T416" s="28" t="s">
        <v>758</v>
      </c>
      <c r="U416" s="29">
        <v>7</v>
      </c>
      <c r="V416" s="17" t="b">
        <v>1</v>
      </c>
      <c r="W416" s="17" t="b">
        <v>1</v>
      </c>
      <c r="X416" s="17" t="b">
        <v>0</v>
      </c>
      <c r="Y416" s="17" t="b">
        <v>1</v>
      </c>
      <c r="Z416" t="s">
        <v>161</v>
      </c>
      <c r="AA416" t="s">
        <v>22</v>
      </c>
      <c r="AB416" t="s">
        <v>22</v>
      </c>
      <c r="AC416" t="s">
        <v>22</v>
      </c>
      <c r="AD416" t="s">
        <v>22</v>
      </c>
      <c r="AE416" t="s">
        <v>22</v>
      </c>
      <c r="AF416" t="s">
        <v>22</v>
      </c>
      <c r="AG416" t="s">
        <v>22</v>
      </c>
      <c r="AH416" t="s">
        <v>22</v>
      </c>
      <c r="AI416" t="s">
        <v>22</v>
      </c>
      <c r="AJ416" s="17" t="b">
        <v>0</v>
      </c>
      <c r="AK416" t="s">
        <v>22</v>
      </c>
      <c r="AL416" t="s">
        <v>22</v>
      </c>
      <c r="AM416" s="17" t="b">
        <v>0</v>
      </c>
      <c r="AN416" s="6"/>
      <c r="AO416" s="6"/>
      <c r="AP416" s="17" t="b">
        <v>0</v>
      </c>
      <c r="AQ416" s="6" t="b">
        <v>0</v>
      </c>
    </row>
    <row r="417" spans="1:43" x14ac:dyDescent="0.25">
      <c r="A417" t="str">
        <f>_xlfn.CONCAT(Table8[[#This Row],[Order]],"-",Table8[[#This Row],[Line]])</f>
        <v>75693-18</v>
      </c>
      <c r="B417" s="29">
        <v>75693</v>
      </c>
      <c r="C417" s="29">
        <v>18</v>
      </c>
      <c r="D417" s="29">
        <v>1</v>
      </c>
      <c r="E417" s="28" t="s">
        <v>18</v>
      </c>
      <c r="F417" s="28" t="s">
        <v>3020</v>
      </c>
      <c r="G417" s="28" t="s">
        <v>759</v>
      </c>
      <c r="H417" s="28" t="s">
        <v>22</v>
      </c>
      <c r="I417" s="28" t="s">
        <v>20</v>
      </c>
      <c r="J417" s="28"/>
      <c r="K417" s="28"/>
      <c r="L417" s="125">
        <v>43495</v>
      </c>
      <c r="M417" s="30">
        <v>43500</v>
      </c>
      <c r="N417" s="29">
        <v>1</v>
      </c>
      <c r="O417" s="29">
        <v>2</v>
      </c>
      <c r="P417" s="6" t="s">
        <v>589</v>
      </c>
      <c r="Q417" s="28" t="s">
        <v>21</v>
      </c>
      <c r="R417" s="6" t="s">
        <v>18</v>
      </c>
      <c r="S417" s="28" t="s">
        <v>22</v>
      </c>
      <c r="T417" s="28" t="s">
        <v>760</v>
      </c>
      <c r="U417" s="29">
        <v>7</v>
      </c>
      <c r="V417" s="17" t="b">
        <v>1</v>
      </c>
      <c r="W417" s="17" t="b">
        <v>1</v>
      </c>
      <c r="X417" s="17" t="b">
        <v>0</v>
      </c>
      <c r="Y417" s="17" t="b">
        <v>1</v>
      </c>
      <c r="Z417" t="s">
        <v>22</v>
      </c>
      <c r="AA417" t="s">
        <v>22</v>
      </c>
      <c r="AB417" t="s">
        <v>22</v>
      </c>
      <c r="AC417" t="s">
        <v>22</v>
      </c>
      <c r="AD417" t="s">
        <v>22</v>
      </c>
      <c r="AE417" t="s">
        <v>22</v>
      </c>
      <c r="AF417" t="s">
        <v>22</v>
      </c>
      <c r="AG417" t="s">
        <v>22</v>
      </c>
      <c r="AH417" t="s">
        <v>22</v>
      </c>
      <c r="AI417" t="s">
        <v>22</v>
      </c>
      <c r="AJ417" s="17" t="b">
        <v>0</v>
      </c>
      <c r="AK417" t="s">
        <v>22</v>
      </c>
      <c r="AL417" t="s">
        <v>22</v>
      </c>
      <c r="AM417" s="17" t="b">
        <v>0</v>
      </c>
      <c r="AN417" s="6"/>
      <c r="AO417" s="6"/>
      <c r="AP417" s="17" t="b">
        <v>0</v>
      </c>
      <c r="AQ417" s="6" t="b">
        <v>0</v>
      </c>
    </row>
    <row r="418" spans="1:43" x14ac:dyDescent="0.25">
      <c r="A418" t="str">
        <f>_xlfn.CONCAT(Table8[[#This Row],[Order]],"-",Table8[[#This Row],[Line]])</f>
        <v>75693-19</v>
      </c>
      <c r="B418" s="29">
        <v>75693</v>
      </c>
      <c r="C418" s="29">
        <v>19</v>
      </c>
      <c r="D418" s="29">
        <v>1</v>
      </c>
      <c r="E418" s="28" t="s">
        <v>18</v>
      </c>
      <c r="F418" s="28" t="s">
        <v>3021</v>
      </c>
      <c r="G418" s="28" t="s">
        <v>761</v>
      </c>
      <c r="H418" s="28" t="s">
        <v>22</v>
      </c>
      <c r="I418" s="28" t="s">
        <v>20</v>
      </c>
      <c r="J418" s="28"/>
      <c r="K418" s="28"/>
      <c r="L418" s="125">
        <v>43495</v>
      </c>
      <c r="M418" s="30">
        <v>43500</v>
      </c>
      <c r="N418" s="29">
        <v>1</v>
      </c>
      <c r="O418" s="29">
        <v>1</v>
      </c>
      <c r="P418" s="6" t="s">
        <v>589</v>
      </c>
      <c r="Q418" s="28" t="s">
        <v>21</v>
      </c>
      <c r="R418" s="6" t="s">
        <v>18</v>
      </c>
      <c r="S418" s="28" t="s">
        <v>22</v>
      </c>
      <c r="T418" s="28" t="s">
        <v>762</v>
      </c>
      <c r="U418" s="29">
        <v>7</v>
      </c>
      <c r="V418" s="17" t="b">
        <v>1</v>
      </c>
      <c r="W418" s="17" t="b">
        <v>1</v>
      </c>
      <c r="X418" s="17" t="b">
        <v>0</v>
      </c>
      <c r="Y418" s="17" t="b">
        <v>1</v>
      </c>
      <c r="Z418" t="s">
        <v>22</v>
      </c>
      <c r="AA418" t="s">
        <v>22</v>
      </c>
      <c r="AB418" t="s">
        <v>22</v>
      </c>
      <c r="AC418" t="s">
        <v>22</v>
      </c>
      <c r="AD418" t="s">
        <v>22</v>
      </c>
      <c r="AE418" t="s">
        <v>22</v>
      </c>
      <c r="AF418" t="s">
        <v>22</v>
      </c>
      <c r="AG418" t="s">
        <v>22</v>
      </c>
      <c r="AH418" t="s">
        <v>22</v>
      </c>
      <c r="AI418" t="s">
        <v>22</v>
      </c>
      <c r="AJ418" s="17" t="b">
        <v>0</v>
      </c>
      <c r="AK418" t="s">
        <v>22</v>
      </c>
      <c r="AL418" t="s">
        <v>22</v>
      </c>
      <c r="AM418" s="17" t="b">
        <v>0</v>
      </c>
      <c r="AN418" s="6"/>
      <c r="AO418" s="6"/>
      <c r="AP418" s="17" t="b">
        <v>0</v>
      </c>
      <c r="AQ418" s="6" t="b">
        <v>0</v>
      </c>
    </row>
    <row r="419" spans="1:43" x14ac:dyDescent="0.25">
      <c r="A419" t="str">
        <f>_xlfn.CONCAT(Table8[[#This Row],[Order]],"-",Table8[[#This Row],[Line]])</f>
        <v>75693-20</v>
      </c>
      <c r="B419" s="29">
        <v>75693</v>
      </c>
      <c r="C419" s="29">
        <v>20</v>
      </c>
      <c r="D419" s="29">
        <v>1</v>
      </c>
      <c r="E419" s="28" t="s">
        <v>18</v>
      </c>
      <c r="F419" s="28" t="s">
        <v>3022</v>
      </c>
      <c r="G419" s="28" t="s">
        <v>763</v>
      </c>
      <c r="H419" s="28" t="s">
        <v>22</v>
      </c>
      <c r="I419" s="28" t="s">
        <v>20</v>
      </c>
      <c r="J419" s="28"/>
      <c r="K419" s="28"/>
      <c r="L419" s="125">
        <v>43495</v>
      </c>
      <c r="M419" s="30">
        <v>43500</v>
      </c>
      <c r="N419" s="29">
        <v>1</v>
      </c>
      <c r="O419" s="29">
        <v>1</v>
      </c>
      <c r="P419" s="6" t="s">
        <v>589</v>
      </c>
      <c r="Q419" s="28" t="s">
        <v>21</v>
      </c>
      <c r="R419" s="6" t="s">
        <v>18</v>
      </c>
      <c r="S419" s="28" t="s">
        <v>22</v>
      </c>
      <c r="T419" s="28" t="s">
        <v>764</v>
      </c>
      <c r="U419" s="29">
        <v>7</v>
      </c>
      <c r="V419" s="17" t="b">
        <v>1</v>
      </c>
      <c r="W419" s="17" t="b">
        <v>1</v>
      </c>
      <c r="X419" s="17" t="b">
        <v>0</v>
      </c>
      <c r="Y419" s="17" t="b">
        <v>1</v>
      </c>
      <c r="Z419" t="s">
        <v>22</v>
      </c>
      <c r="AA419" t="s">
        <v>22</v>
      </c>
      <c r="AB419" t="s">
        <v>22</v>
      </c>
      <c r="AC419" t="s">
        <v>22</v>
      </c>
      <c r="AD419" t="s">
        <v>22</v>
      </c>
      <c r="AE419" t="s">
        <v>22</v>
      </c>
      <c r="AF419" t="s">
        <v>22</v>
      </c>
      <c r="AG419" t="s">
        <v>22</v>
      </c>
      <c r="AH419" t="s">
        <v>22</v>
      </c>
      <c r="AI419" t="s">
        <v>22</v>
      </c>
      <c r="AJ419" s="17" t="b">
        <v>0</v>
      </c>
      <c r="AK419" t="s">
        <v>22</v>
      </c>
      <c r="AL419" t="s">
        <v>22</v>
      </c>
      <c r="AM419" s="17" t="b">
        <v>0</v>
      </c>
      <c r="AN419" s="6"/>
      <c r="AO419" s="6"/>
      <c r="AP419" s="17" t="b">
        <v>0</v>
      </c>
      <c r="AQ419" s="6" t="b">
        <v>0</v>
      </c>
    </row>
    <row r="420" spans="1:43" x14ac:dyDescent="0.25">
      <c r="A420" t="str">
        <f>_xlfn.CONCAT(Table8[[#This Row],[Order]],"-",Table8[[#This Row],[Line]])</f>
        <v>75693-21</v>
      </c>
      <c r="B420" s="29">
        <v>75693</v>
      </c>
      <c r="C420" s="29">
        <v>21</v>
      </c>
      <c r="D420" s="29">
        <v>1</v>
      </c>
      <c r="E420" s="28" t="s">
        <v>18</v>
      </c>
      <c r="F420" s="28" t="s">
        <v>3022</v>
      </c>
      <c r="G420" s="28" t="s">
        <v>763</v>
      </c>
      <c r="H420" s="28" t="s">
        <v>22</v>
      </c>
      <c r="I420" s="28" t="s">
        <v>20</v>
      </c>
      <c r="J420" s="28"/>
      <c r="K420" s="28"/>
      <c r="L420" s="125">
        <v>43495</v>
      </c>
      <c r="M420" s="30">
        <v>43500</v>
      </c>
      <c r="N420" s="29">
        <v>1</v>
      </c>
      <c r="O420" s="29">
        <v>1</v>
      </c>
      <c r="P420" s="6" t="s">
        <v>589</v>
      </c>
      <c r="Q420" s="28" t="s">
        <v>21</v>
      </c>
      <c r="R420" s="6" t="s">
        <v>18</v>
      </c>
      <c r="S420" s="28" t="s">
        <v>22</v>
      </c>
      <c r="T420" s="28" t="s">
        <v>765</v>
      </c>
      <c r="U420" s="29">
        <v>7</v>
      </c>
      <c r="V420" s="17" t="b">
        <v>1</v>
      </c>
      <c r="W420" s="17" t="b">
        <v>1</v>
      </c>
      <c r="X420" s="17" t="b">
        <v>0</v>
      </c>
      <c r="Y420" s="17" t="b">
        <v>1</v>
      </c>
      <c r="Z420" t="s">
        <v>22</v>
      </c>
      <c r="AA420" t="s">
        <v>22</v>
      </c>
      <c r="AB420" t="s">
        <v>22</v>
      </c>
      <c r="AC420" t="s">
        <v>22</v>
      </c>
      <c r="AD420" t="s">
        <v>22</v>
      </c>
      <c r="AE420" t="s">
        <v>22</v>
      </c>
      <c r="AF420" t="s">
        <v>22</v>
      </c>
      <c r="AG420" t="s">
        <v>22</v>
      </c>
      <c r="AH420" t="s">
        <v>22</v>
      </c>
      <c r="AI420" t="s">
        <v>22</v>
      </c>
      <c r="AJ420" s="17" t="b">
        <v>0</v>
      </c>
      <c r="AK420" t="s">
        <v>22</v>
      </c>
      <c r="AL420" t="s">
        <v>22</v>
      </c>
      <c r="AM420" s="17" t="b">
        <v>0</v>
      </c>
      <c r="AN420" s="6"/>
      <c r="AO420" s="6"/>
      <c r="AP420" s="17" t="b">
        <v>0</v>
      </c>
      <c r="AQ420" s="6" t="b">
        <v>0</v>
      </c>
    </row>
    <row r="421" spans="1:43" x14ac:dyDescent="0.25">
      <c r="A421" t="str">
        <f>_xlfn.CONCAT(Table8[[#This Row],[Order]],"-",Table8[[#This Row],[Line]])</f>
        <v>75693-22</v>
      </c>
      <c r="B421" s="29">
        <v>75693</v>
      </c>
      <c r="C421" s="29">
        <v>22</v>
      </c>
      <c r="D421" s="29">
        <v>1</v>
      </c>
      <c r="E421" s="28" t="s">
        <v>18</v>
      </c>
      <c r="F421" s="28" t="s">
        <v>3023</v>
      </c>
      <c r="G421" s="28" t="s">
        <v>766</v>
      </c>
      <c r="H421" s="28" t="s">
        <v>22</v>
      </c>
      <c r="I421" s="28" t="s">
        <v>20</v>
      </c>
      <c r="J421" s="28"/>
      <c r="K421" s="28"/>
      <c r="L421" s="125">
        <v>43495</v>
      </c>
      <c r="M421" s="30">
        <v>43500</v>
      </c>
      <c r="N421" s="29">
        <v>1</v>
      </c>
      <c r="O421" s="29">
        <v>3</v>
      </c>
      <c r="P421" s="6" t="s">
        <v>589</v>
      </c>
      <c r="Q421" s="28" t="s">
        <v>21</v>
      </c>
      <c r="R421" s="6" t="s">
        <v>18</v>
      </c>
      <c r="S421" s="28" t="s">
        <v>22</v>
      </c>
      <c r="T421" s="28" t="s">
        <v>767</v>
      </c>
      <c r="U421" s="29">
        <v>7</v>
      </c>
      <c r="V421" s="17" t="b">
        <v>1</v>
      </c>
      <c r="W421" s="17" t="b">
        <v>1</v>
      </c>
      <c r="X421" s="17" t="b">
        <v>0</v>
      </c>
      <c r="Y421" s="17" t="b">
        <v>1</v>
      </c>
      <c r="Z421" t="s">
        <v>161</v>
      </c>
      <c r="AA421" t="s">
        <v>22</v>
      </c>
      <c r="AB421" t="s">
        <v>22</v>
      </c>
      <c r="AC421" t="s">
        <v>22</v>
      </c>
      <c r="AD421" t="s">
        <v>22</v>
      </c>
      <c r="AE421" t="s">
        <v>22</v>
      </c>
      <c r="AF421" t="s">
        <v>22</v>
      </c>
      <c r="AG421" t="s">
        <v>22</v>
      </c>
      <c r="AH421" t="s">
        <v>22</v>
      </c>
      <c r="AI421" t="s">
        <v>22</v>
      </c>
      <c r="AJ421" s="17" t="b">
        <v>0</v>
      </c>
      <c r="AK421" t="s">
        <v>22</v>
      </c>
      <c r="AL421" t="s">
        <v>22</v>
      </c>
      <c r="AM421" s="17" t="b">
        <v>0</v>
      </c>
      <c r="AN421" s="6"/>
      <c r="AO421" s="6"/>
      <c r="AP421" s="17" t="b">
        <v>0</v>
      </c>
      <c r="AQ421" s="6" t="b">
        <v>0</v>
      </c>
    </row>
    <row r="422" spans="1:43" x14ac:dyDescent="0.25">
      <c r="A422" t="str">
        <f>_xlfn.CONCAT(Table8[[#This Row],[Order]],"-",Table8[[#This Row],[Line]])</f>
        <v>75693-23</v>
      </c>
      <c r="B422" s="29">
        <v>75693</v>
      </c>
      <c r="C422" s="29">
        <v>23</v>
      </c>
      <c r="D422" s="29">
        <v>1</v>
      </c>
      <c r="E422" s="28" t="s">
        <v>18</v>
      </c>
      <c r="F422" s="28" t="s">
        <v>3024</v>
      </c>
      <c r="G422" s="28" t="s">
        <v>768</v>
      </c>
      <c r="H422" s="28" t="s">
        <v>22</v>
      </c>
      <c r="I422" s="28" t="s">
        <v>20</v>
      </c>
      <c r="J422" s="28"/>
      <c r="K422" s="28"/>
      <c r="L422" s="125">
        <v>43495</v>
      </c>
      <c r="M422" s="30">
        <v>43500</v>
      </c>
      <c r="N422" s="29">
        <v>1</v>
      </c>
      <c r="O422" s="29">
        <v>1</v>
      </c>
      <c r="P422" s="6" t="s">
        <v>589</v>
      </c>
      <c r="Q422" s="28" t="s">
        <v>21</v>
      </c>
      <c r="R422" s="6" t="s">
        <v>18</v>
      </c>
      <c r="S422" s="28" t="s">
        <v>22</v>
      </c>
      <c r="T422" s="28" t="s">
        <v>769</v>
      </c>
      <c r="U422" s="29">
        <v>7</v>
      </c>
      <c r="V422" s="17" t="b">
        <v>1</v>
      </c>
      <c r="W422" s="17" t="b">
        <v>1</v>
      </c>
      <c r="X422" s="17" t="b">
        <v>0</v>
      </c>
      <c r="Y422" s="17" t="b">
        <v>1</v>
      </c>
      <c r="Z422" t="s">
        <v>22</v>
      </c>
      <c r="AA422" t="s">
        <v>22</v>
      </c>
      <c r="AB422" t="s">
        <v>22</v>
      </c>
      <c r="AC422" t="s">
        <v>22</v>
      </c>
      <c r="AD422" t="s">
        <v>22</v>
      </c>
      <c r="AE422" t="s">
        <v>22</v>
      </c>
      <c r="AF422" t="s">
        <v>22</v>
      </c>
      <c r="AG422" t="s">
        <v>22</v>
      </c>
      <c r="AH422" t="s">
        <v>22</v>
      </c>
      <c r="AI422" t="s">
        <v>22</v>
      </c>
      <c r="AJ422" s="17" t="b">
        <v>0</v>
      </c>
      <c r="AK422" t="s">
        <v>22</v>
      </c>
      <c r="AL422" t="s">
        <v>22</v>
      </c>
      <c r="AM422" s="17" t="b">
        <v>0</v>
      </c>
      <c r="AN422" s="6"/>
      <c r="AO422" s="6"/>
      <c r="AP422" s="17" t="b">
        <v>0</v>
      </c>
      <c r="AQ422" s="6" t="b">
        <v>0</v>
      </c>
    </row>
    <row r="423" spans="1:43" x14ac:dyDescent="0.25">
      <c r="A423" t="str">
        <f>_xlfn.CONCAT(Table8[[#This Row],[Order]],"-",Table8[[#This Row],[Line]])</f>
        <v>75693-24</v>
      </c>
      <c r="B423" s="29">
        <v>75693</v>
      </c>
      <c r="C423" s="29">
        <v>24</v>
      </c>
      <c r="D423" s="29">
        <v>1</v>
      </c>
      <c r="E423" s="28" t="s">
        <v>18</v>
      </c>
      <c r="F423" s="28" t="s">
        <v>3025</v>
      </c>
      <c r="G423" s="28" t="s">
        <v>770</v>
      </c>
      <c r="H423" s="28" t="s">
        <v>185</v>
      </c>
      <c r="I423" s="28" t="s">
        <v>20</v>
      </c>
      <c r="J423" s="28"/>
      <c r="K423" s="28"/>
      <c r="L423" s="125">
        <v>43495</v>
      </c>
      <c r="M423" s="30">
        <v>43500</v>
      </c>
      <c r="N423" s="29">
        <v>1</v>
      </c>
      <c r="O423" s="29">
        <v>1</v>
      </c>
      <c r="P423" s="6" t="s">
        <v>589</v>
      </c>
      <c r="Q423" s="28" t="s">
        <v>21</v>
      </c>
      <c r="R423" s="6" t="s">
        <v>18</v>
      </c>
      <c r="S423" s="28" t="s">
        <v>22</v>
      </c>
      <c r="T423" s="28" t="s">
        <v>771</v>
      </c>
      <c r="U423" s="29">
        <v>7</v>
      </c>
      <c r="V423" s="17" t="b">
        <v>1</v>
      </c>
      <c r="W423" s="17" t="b">
        <v>1</v>
      </c>
      <c r="X423" s="17" t="b">
        <v>0</v>
      </c>
      <c r="Y423" s="17" t="b">
        <v>1</v>
      </c>
      <c r="Z423" t="s">
        <v>22</v>
      </c>
      <c r="AA423" t="s">
        <v>22</v>
      </c>
      <c r="AB423" t="s">
        <v>22</v>
      </c>
      <c r="AC423" t="s">
        <v>22</v>
      </c>
      <c r="AD423" t="s">
        <v>22</v>
      </c>
      <c r="AE423" t="s">
        <v>22</v>
      </c>
      <c r="AF423" t="s">
        <v>22</v>
      </c>
      <c r="AG423" t="s">
        <v>22</v>
      </c>
      <c r="AH423" t="s">
        <v>22</v>
      </c>
      <c r="AI423" t="s">
        <v>22</v>
      </c>
      <c r="AJ423" s="17" t="b">
        <v>0</v>
      </c>
      <c r="AK423" t="s">
        <v>22</v>
      </c>
      <c r="AL423" t="s">
        <v>22</v>
      </c>
      <c r="AM423" s="17" t="b">
        <v>0</v>
      </c>
      <c r="AN423" s="6"/>
      <c r="AO423" s="6"/>
      <c r="AP423" s="17" t="b">
        <v>0</v>
      </c>
      <c r="AQ423" s="6" t="b">
        <v>1</v>
      </c>
    </row>
    <row r="424" spans="1:43" x14ac:dyDescent="0.25">
      <c r="A424" t="str">
        <f>_xlfn.CONCAT(Table8[[#This Row],[Order]],"-",Table8[[#This Row],[Line]])</f>
        <v>75693-25</v>
      </c>
      <c r="B424" s="29">
        <v>75693</v>
      </c>
      <c r="C424" s="29">
        <v>25</v>
      </c>
      <c r="D424" s="29">
        <v>1</v>
      </c>
      <c r="E424" s="28" t="s">
        <v>18</v>
      </c>
      <c r="F424" s="28" t="s">
        <v>3026</v>
      </c>
      <c r="G424" s="28" t="s">
        <v>772</v>
      </c>
      <c r="H424" s="28" t="s">
        <v>22</v>
      </c>
      <c r="I424" s="28" t="s">
        <v>20</v>
      </c>
      <c r="J424" s="28"/>
      <c r="K424" s="28"/>
      <c r="L424" s="125">
        <v>43495</v>
      </c>
      <c r="M424" s="30">
        <v>43500</v>
      </c>
      <c r="N424" s="29">
        <v>1</v>
      </c>
      <c r="O424" s="29">
        <v>1</v>
      </c>
      <c r="P424" s="6" t="s">
        <v>589</v>
      </c>
      <c r="Q424" s="28" t="s">
        <v>21</v>
      </c>
      <c r="R424" s="6" t="s">
        <v>18</v>
      </c>
      <c r="S424" s="28" t="s">
        <v>22</v>
      </c>
      <c r="T424" s="28" t="s">
        <v>773</v>
      </c>
      <c r="U424" s="29">
        <v>7</v>
      </c>
      <c r="V424" s="17" t="b">
        <v>1</v>
      </c>
      <c r="W424" s="17" t="b">
        <v>1</v>
      </c>
      <c r="X424" s="17" t="b">
        <v>0</v>
      </c>
      <c r="Y424" s="17" t="b">
        <v>1</v>
      </c>
      <c r="Z424" t="s">
        <v>22</v>
      </c>
      <c r="AA424" t="s">
        <v>22</v>
      </c>
      <c r="AB424" t="s">
        <v>22</v>
      </c>
      <c r="AC424" t="s">
        <v>22</v>
      </c>
      <c r="AD424" t="s">
        <v>22</v>
      </c>
      <c r="AE424" t="s">
        <v>22</v>
      </c>
      <c r="AF424" t="s">
        <v>22</v>
      </c>
      <c r="AG424" t="s">
        <v>22</v>
      </c>
      <c r="AH424" t="s">
        <v>22</v>
      </c>
      <c r="AI424" t="s">
        <v>22</v>
      </c>
      <c r="AJ424" s="17" t="b">
        <v>0</v>
      </c>
      <c r="AK424" t="s">
        <v>22</v>
      </c>
      <c r="AL424" t="s">
        <v>22</v>
      </c>
      <c r="AM424" s="17" t="b">
        <v>0</v>
      </c>
      <c r="AN424" s="6"/>
      <c r="AO424" s="6"/>
      <c r="AP424" s="17" t="b">
        <v>0</v>
      </c>
      <c r="AQ424" s="6" t="b">
        <v>0</v>
      </c>
    </row>
    <row r="425" spans="1:43" x14ac:dyDescent="0.25">
      <c r="A425" t="str">
        <f>_xlfn.CONCAT(Table8[[#This Row],[Order]],"-",Table8[[#This Row],[Line]])</f>
        <v>75693-26</v>
      </c>
      <c r="B425" s="29">
        <v>75693</v>
      </c>
      <c r="C425" s="29">
        <v>26</v>
      </c>
      <c r="D425" s="29">
        <v>1</v>
      </c>
      <c r="E425" s="28" t="s">
        <v>18</v>
      </c>
      <c r="F425" s="28" t="s">
        <v>3026</v>
      </c>
      <c r="G425" s="28" t="s">
        <v>772</v>
      </c>
      <c r="H425" s="28" t="s">
        <v>22</v>
      </c>
      <c r="I425" s="28" t="s">
        <v>20</v>
      </c>
      <c r="J425" s="28"/>
      <c r="K425" s="28"/>
      <c r="L425" s="125">
        <v>43495</v>
      </c>
      <c r="M425" s="30">
        <v>43500</v>
      </c>
      <c r="N425" s="29">
        <v>1</v>
      </c>
      <c r="O425" s="29">
        <v>1</v>
      </c>
      <c r="P425" s="6" t="s">
        <v>589</v>
      </c>
      <c r="Q425" s="28" t="s">
        <v>21</v>
      </c>
      <c r="R425" s="6" t="s">
        <v>18</v>
      </c>
      <c r="S425" s="28" t="s">
        <v>22</v>
      </c>
      <c r="T425" s="28" t="s">
        <v>774</v>
      </c>
      <c r="U425" s="29">
        <v>7</v>
      </c>
      <c r="V425" s="17" t="b">
        <v>1</v>
      </c>
      <c r="W425" s="17" t="b">
        <v>1</v>
      </c>
      <c r="X425" s="17" t="b">
        <v>0</v>
      </c>
      <c r="Y425" s="17" t="b">
        <v>1</v>
      </c>
      <c r="Z425" t="s">
        <v>22</v>
      </c>
      <c r="AA425" t="s">
        <v>22</v>
      </c>
      <c r="AB425" t="s">
        <v>22</v>
      </c>
      <c r="AC425" t="s">
        <v>22</v>
      </c>
      <c r="AD425" t="s">
        <v>22</v>
      </c>
      <c r="AE425" t="s">
        <v>22</v>
      </c>
      <c r="AF425" t="s">
        <v>22</v>
      </c>
      <c r="AG425" t="s">
        <v>22</v>
      </c>
      <c r="AH425" t="s">
        <v>22</v>
      </c>
      <c r="AI425" t="s">
        <v>22</v>
      </c>
      <c r="AJ425" s="17" t="b">
        <v>0</v>
      </c>
      <c r="AK425" t="s">
        <v>22</v>
      </c>
      <c r="AL425" t="s">
        <v>22</v>
      </c>
      <c r="AM425" s="17" t="b">
        <v>0</v>
      </c>
      <c r="AN425" s="6"/>
      <c r="AO425" s="6"/>
      <c r="AP425" s="17" t="b">
        <v>0</v>
      </c>
      <c r="AQ425" s="6" t="b">
        <v>0</v>
      </c>
    </row>
    <row r="426" spans="1:43" x14ac:dyDescent="0.25">
      <c r="A426" t="str">
        <f>_xlfn.CONCAT(Table8[[#This Row],[Order]],"-",Table8[[#This Row],[Line]])</f>
        <v>75693-27</v>
      </c>
      <c r="B426" s="29">
        <v>75693</v>
      </c>
      <c r="C426" s="29">
        <v>27</v>
      </c>
      <c r="D426" s="29">
        <v>1</v>
      </c>
      <c r="E426" s="28" t="s">
        <v>18</v>
      </c>
      <c r="F426" s="28" t="s">
        <v>3027</v>
      </c>
      <c r="G426" s="28" t="s">
        <v>775</v>
      </c>
      <c r="H426" s="28" t="s">
        <v>22</v>
      </c>
      <c r="I426" s="28" t="s">
        <v>20</v>
      </c>
      <c r="J426" s="28"/>
      <c r="K426" s="28"/>
      <c r="L426" s="125">
        <v>43495</v>
      </c>
      <c r="M426" s="30">
        <v>43500</v>
      </c>
      <c r="N426" s="29">
        <v>1</v>
      </c>
      <c r="O426" s="29">
        <v>1</v>
      </c>
      <c r="P426" s="6" t="s">
        <v>589</v>
      </c>
      <c r="Q426" s="28" t="s">
        <v>21</v>
      </c>
      <c r="R426" s="6" t="s">
        <v>18</v>
      </c>
      <c r="S426" s="28" t="s">
        <v>22</v>
      </c>
      <c r="T426" s="28" t="s">
        <v>776</v>
      </c>
      <c r="U426" s="29">
        <v>7</v>
      </c>
      <c r="V426" s="17" t="b">
        <v>1</v>
      </c>
      <c r="W426" s="17" t="b">
        <v>1</v>
      </c>
      <c r="X426" s="17" t="b">
        <v>0</v>
      </c>
      <c r="Y426" s="17" t="b">
        <v>1</v>
      </c>
      <c r="Z426" t="s">
        <v>22</v>
      </c>
      <c r="AA426" t="s">
        <v>22</v>
      </c>
      <c r="AB426" t="s">
        <v>22</v>
      </c>
      <c r="AC426" t="s">
        <v>22</v>
      </c>
      <c r="AD426" t="s">
        <v>22</v>
      </c>
      <c r="AE426" t="s">
        <v>22</v>
      </c>
      <c r="AF426" t="s">
        <v>22</v>
      </c>
      <c r="AG426" t="s">
        <v>22</v>
      </c>
      <c r="AH426" t="s">
        <v>22</v>
      </c>
      <c r="AI426" t="s">
        <v>22</v>
      </c>
      <c r="AJ426" s="17" t="b">
        <v>0</v>
      </c>
      <c r="AK426" t="s">
        <v>22</v>
      </c>
      <c r="AL426" t="s">
        <v>22</v>
      </c>
      <c r="AM426" s="17" t="b">
        <v>0</v>
      </c>
      <c r="AN426" s="6"/>
      <c r="AO426" s="6"/>
      <c r="AP426" s="17" t="b">
        <v>0</v>
      </c>
      <c r="AQ426" s="6" t="b">
        <v>0</v>
      </c>
    </row>
    <row r="427" spans="1:43" x14ac:dyDescent="0.25">
      <c r="A427" t="str">
        <f>_xlfn.CONCAT(Table8[[#This Row],[Order]],"-",Table8[[#This Row],[Line]])</f>
        <v>75693-28</v>
      </c>
      <c r="B427" s="29">
        <v>75693</v>
      </c>
      <c r="C427" s="29">
        <v>28</v>
      </c>
      <c r="D427" s="29">
        <v>1</v>
      </c>
      <c r="E427" s="28" t="s">
        <v>18</v>
      </c>
      <c r="F427" s="28" t="s">
        <v>3028</v>
      </c>
      <c r="G427" s="28" t="s">
        <v>777</v>
      </c>
      <c r="H427" s="28" t="s">
        <v>22</v>
      </c>
      <c r="I427" s="28" t="s">
        <v>20</v>
      </c>
      <c r="J427" s="28"/>
      <c r="K427" s="28"/>
      <c r="L427" s="125">
        <v>43495</v>
      </c>
      <c r="M427" s="30">
        <v>43500</v>
      </c>
      <c r="N427" s="29">
        <v>1</v>
      </c>
      <c r="O427" s="29">
        <v>1</v>
      </c>
      <c r="P427" s="6" t="s">
        <v>589</v>
      </c>
      <c r="Q427" s="28" t="s">
        <v>21</v>
      </c>
      <c r="R427" s="6" t="s">
        <v>18</v>
      </c>
      <c r="S427" s="28" t="s">
        <v>22</v>
      </c>
      <c r="T427" s="28" t="s">
        <v>778</v>
      </c>
      <c r="U427" s="29">
        <v>7</v>
      </c>
      <c r="V427" s="17" t="b">
        <v>1</v>
      </c>
      <c r="W427" s="17" t="b">
        <v>1</v>
      </c>
      <c r="X427" s="17" t="b">
        <v>0</v>
      </c>
      <c r="Y427" s="17" t="b">
        <v>1</v>
      </c>
      <c r="Z427" t="s">
        <v>22</v>
      </c>
      <c r="AA427" t="s">
        <v>22</v>
      </c>
      <c r="AB427" t="s">
        <v>22</v>
      </c>
      <c r="AC427" t="s">
        <v>22</v>
      </c>
      <c r="AD427" t="s">
        <v>22</v>
      </c>
      <c r="AE427" t="s">
        <v>22</v>
      </c>
      <c r="AF427" t="s">
        <v>22</v>
      </c>
      <c r="AG427" t="s">
        <v>22</v>
      </c>
      <c r="AH427" t="s">
        <v>22</v>
      </c>
      <c r="AI427" t="s">
        <v>22</v>
      </c>
      <c r="AJ427" s="17" t="b">
        <v>0</v>
      </c>
      <c r="AK427" t="s">
        <v>22</v>
      </c>
      <c r="AL427" t="s">
        <v>22</v>
      </c>
      <c r="AM427" s="17" t="b">
        <v>0</v>
      </c>
      <c r="AN427" s="6"/>
      <c r="AO427" s="6"/>
      <c r="AP427" s="17" t="b">
        <v>0</v>
      </c>
      <c r="AQ427" s="6" t="b">
        <v>0</v>
      </c>
    </row>
    <row r="428" spans="1:43" x14ac:dyDescent="0.25">
      <c r="A428" t="str">
        <f>_xlfn.CONCAT(Table8[[#This Row],[Order]],"-",Table8[[#This Row],[Line]])</f>
        <v>75693-29</v>
      </c>
      <c r="B428" s="29">
        <v>75693</v>
      </c>
      <c r="C428" s="29">
        <v>29</v>
      </c>
      <c r="D428" s="29">
        <v>1</v>
      </c>
      <c r="E428" s="28" t="s">
        <v>18</v>
      </c>
      <c r="F428" s="28" t="s">
        <v>3029</v>
      </c>
      <c r="G428" s="28" t="s">
        <v>779</v>
      </c>
      <c r="H428" s="28" t="s">
        <v>22</v>
      </c>
      <c r="I428" s="28" t="s">
        <v>20</v>
      </c>
      <c r="J428" s="28"/>
      <c r="K428" s="28"/>
      <c r="L428" s="125">
        <v>43495</v>
      </c>
      <c r="M428" s="30">
        <v>43500</v>
      </c>
      <c r="N428" s="29">
        <v>1</v>
      </c>
      <c r="O428" s="29">
        <v>2</v>
      </c>
      <c r="P428" s="6" t="s">
        <v>589</v>
      </c>
      <c r="Q428" s="28" t="s">
        <v>21</v>
      </c>
      <c r="R428" s="6" t="s">
        <v>18</v>
      </c>
      <c r="S428" s="28" t="s">
        <v>22</v>
      </c>
      <c r="T428" s="28" t="s">
        <v>780</v>
      </c>
      <c r="U428" s="29">
        <v>7</v>
      </c>
      <c r="V428" s="17" t="b">
        <v>1</v>
      </c>
      <c r="W428" s="17" t="b">
        <v>1</v>
      </c>
      <c r="X428" s="17" t="b">
        <v>0</v>
      </c>
      <c r="Y428" s="17" t="b">
        <v>1</v>
      </c>
      <c r="Z428" t="s">
        <v>22</v>
      </c>
      <c r="AA428" t="s">
        <v>22</v>
      </c>
      <c r="AB428" t="s">
        <v>22</v>
      </c>
      <c r="AC428" t="s">
        <v>22</v>
      </c>
      <c r="AD428" t="s">
        <v>22</v>
      </c>
      <c r="AE428" t="s">
        <v>22</v>
      </c>
      <c r="AF428" t="s">
        <v>22</v>
      </c>
      <c r="AG428" t="s">
        <v>22</v>
      </c>
      <c r="AH428" t="s">
        <v>22</v>
      </c>
      <c r="AI428" t="s">
        <v>22</v>
      </c>
      <c r="AJ428" s="17" t="b">
        <v>0</v>
      </c>
      <c r="AK428" t="s">
        <v>22</v>
      </c>
      <c r="AL428" t="s">
        <v>22</v>
      </c>
      <c r="AM428" s="17" t="b">
        <v>0</v>
      </c>
      <c r="AN428" s="6"/>
      <c r="AO428" s="6"/>
      <c r="AP428" s="17" t="b">
        <v>0</v>
      </c>
      <c r="AQ428" s="6" t="b">
        <v>0</v>
      </c>
    </row>
    <row r="429" spans="1:43" x14ac:dyDescent="0.25">
      <c r="A429" t="str">
        <f>_xlfn.CONCAT(Table8[[#This Row],[Order]],"-",Table8[[#This Row],[Line]])</f>
        <v>75693-30</v>
      </c>
      <c r="B429" s="29">
        <v>75693</v>
      </c>
      <c r="C429" s="29">
        <v>30</v>
      </c>
      <c r="D429" s="29">
        <v>1</v>
      </c>
      <c r="E429" s="28" t="s">
        <v>18</v>
      </c>
      <c r="F429" s="28" t="s">
        <v>3030</v>
      </c>
      <c r="G429" s="28" t="s">
        <v>781</v>
      </c>
      <c r="H429" s="28" t="s">
        <v>22</v>
      </c>
      <c r="I429" s="28" t="s">
        <v>20</v>
      </c>
      <c r="J429" s="28"/>
      <c r="K429" s="28"/>
      <c r="L429" s="125">
        <v>43495</v>
      </c>
      <c r="M429" s="30">
        <v>43500</v>
      </c>
      <c r="N429" s="29">
        <v>1</v>
      </c>
      <c r="O429" s="29">
        <v>3</v>
      </c>
      <c r="P429" s="6" t="s">
        <v>589</v>
      </c>
      <c r="Q429" s="28" t="s">
        <v>21</v>
      </c>
      <c r="R429" s="6" t="s">
        <v>18</v>
      </c>
      <c r="S429" s="28" t="s">
        <v>22</v>
      </c>
      <c r="T429" s="28" t="s">
        <v>782</v>
      </c>
      <c r="U429" s="29">
        <v>7</v>
      </c>
      <c r="V429" s="17" t="b">
        <v>1</v>
      </c>
      <c r="W429" s="17" t="b">
        <v>1</v>
      </c>
      <c r="X429" s="17" t="b">
        <v>0</v>
      </c>
      <c r="Y429" s="17" t="b">
        <v>1</v>
      </c>
      <c r="Z429" t="s">
        <v>22</v>
      </c>
      <c r="AA429" t="s">
        <v>22</v>
      </c>
      <c r="AB429" t="s">
        <v>22</v>
      </c>
      <c r="AC429" t="s">
        <v>22</v>
      </c>
      <c r="AD429" t="s">
        <v>22</v>
      </c>
      <c r="AE429" t="s">
        <v>22</v>
      </c>
      <c r="AF429" t="s">
        <v>22</v>
      </c>
      <c r="AG429" t="s">
        <v>22</v>
      </c>
      <c r="AH429" t="s">
        <v>22</v>
      </c>
      <c r="AI429" t="s">
        <v>22</v>
      </c>
      <c r="AJ429" s="17" t="b">
        <v>0</v>
      </c>
      <c r="AK429" t="s">
        <v>22</v>
      </c>
      <c r="AL429" t="s">
        <v>22</v>
      </c>
      <c r="AM429" s="17" t="b">
        <v>0</v>
      </c>
      <c r="AN429" s="6"/>
      <c r="AO429" s="6"/>
      <c r="AP429" s="17" t="b">
        <v>0</v>
      </c>
      <c r="AQ429" s="6" t="b">
        <v>0</v>
      </c>
    </row>
    <row r="430" spans="1:43" x14ac:dyDescent="0.25">
      <c r="A430" t="str">
        <f>_xlfn.CONCAT(Table8[[#This Row],[Order]],"-",Table8[[#This Row],[Line]])</f>
        <v>75693-31</v>
      </c>
      <c r="B430" s="29">
        <v>75693</v>
      </c>
      <c r="C430" s="29">
        <v>31</v>
      </c>
      <c r="D430" s="29">
        <v>1</v>
      </c>
      <c r="E430" s="28" t="s">
        <v>18</v>
      </c>
      <c r="F430" s="28" t="s">
        <v>3031</v>
      </c>
      <c r="G430" s="28" t="s">
        <v>783</v>
      </c>
      <c r="H430" s="28" t="s">
        <v>22</v>
      </c>
      <c r="I430" s="28" t="s">
        <v>20</v>
      </c>
      <c r="J430" s="28"/>
      <c r="K430" s="28"/>
      <c r="L430" s="125">
        <v>43495</v>
      </c>
      <c r="M430" s="30">
        <v>43500</v>
      </c>
      <c r="N430" s="29">
        <v>1</v>
      </c>
      <c r="O430" s="29">
        <v>3</v>
      </c>
      <c r="P430" s="6" t="s">
        <v>589</v>
      </c>
      <c r="Q430" s="28" t="s">
        <v>21</v>
      </c>
      <c r="R430" s="6" t="s">
        <v>18</v>
      </c>
      <c r="S430" s="28" t="s">
        <v>22</v>
      </c>
      <c r="T430" s="28" t="s">
        <v>784</v>
      </c>
      <c r="U430" s="29">
        <v>7</v>
      </c>
      <c r="V430" s="17" t="b">
        <v>1</v>
      </c>
      <c r="W430" s="17" t="b">
        <v>1</v>
      </c>
      <c r="X430" s="17" t="b">
        <v>0</v>
      </c>
      <c r="Y430" s="17" t="b">
        <v>1</v>
      </c>
      <c r="Z430" t="s">
        <v>22</v>
      </c>
      <c r="AA430" t="s">
        <v>22</v>
      </c>
      <c r="AB430" t="s">
        <v>22</v>
      </c>
      <c r="AC430" t="s">
        <v>22</v>
      </c>
      <c r="AD430" t="s">
        <v>22</v>
      </c>
      <c r="AE430" t="s">
        <v>22</v>
      </c>
      <c r="AF430" t="s">
        <v>22</v>
      </c>
      <c r="AG430" t="s">
        <v>22</v>
      </c>
      <c r="AH430" t="s">
        <v>22</v>
      </c>
      <c r="AI430" t="s">
        <v>22</v>
      </c>
      <c r="AJ430" s="17" t="b">
        <v>0</v>
      </c>
      <c r="AK430" t="s">
        <v>22</v>
      </c>
      <c r="AL430" t="s">
        <v>22</v>
      </c>
      <c r="AM430" s="17" t="b">
        <v>0</v>
      </c>
      <c r="AN430" s="6"/>
      <c r="AO430" s="6"/>
      <c r="AP430" s="17" t="b">
        <v>0</v>
      </c>
      <c r="AQ430" s="6" t="b">
        <v>0</v>
      </c>
    </row>
    <row r="431" spans="1:43" x14ac:dyDescent="0.25">
      <c r="A431" t="str">
        <f>_xlfn.CONCAT(Table8[[#This Row],[Order]],"-",Table8[[#This Row],[Line]])</f>
        <v>75693-32</v>
      </c>
      <c r="B431" s="29">
        <v>75693</v>
      </c>
      <c r="C431" s="29">
        <v>32</v>
      </c>
      <c r="D431" s="29">
        <v>1</v>
      </c>
      <c r="E431" s="28" t="s">
        <v>18</v>
      </c>
      <c r="F431" s="28" t="s">
        <v>3032</v>
      </c>
      <c r="G431" s="28" t="s">
        <v>785</v>
      </c>
      <c r="H431" s="28" t="s">
        <v>190</v>
      </c>
      <c r="I431" s="28" t="s">
        <v>20</v>
      </c>
      <c r="J431" s="28"/>
      <c r="K431" s="28"/>
      <c r="L431" s="125">
        <v>43495</v>
      </c>
      <c r="M431" s="30">
        <v>43500</v>
      </c>
      <c r="N431" s="29">
        <v>1</v>
      </c>
      <c r="O431" s="29">
        <v>8</v>
      </c>
      <c r="P431" s="6" t="s">
        <v>589</v>
      </c>
      <c r="Q431" s="28" t="s">
        <v>21</v>
      </c>
      <c r="R431" s="6" t="s">
        <v>18</v>
      </c>
      <c r="S431" s="28" t="s">
        <v>22</v>
      </c>
      <c r="T431" s="28" t="s">
        <v>786</v>
      </c>
      <c r="U431" s="29">
        <v>7</v>
      </c>
      <c r="V431" s="17" t="b">
        <v>1</v>
      </c>
      <c r="W431" s="17" t="b">
        <v>1</v>
      </c>
      <c r="X431" s="17" t="b">
        <v>0</v>
      </c>
      <c r="Y431" s="17" t="b">
        <v>1</v>
      </c>
      <c r="Z431" t="s">
        <v>22</v>
      </c>
      <c r="AA431" t="s">
        <v>22</v>
      </c>
      <c r="AB431" t="s">
        <v>22</v>
      </c>
      <c r="AC431" t="s">
        <v>22</v>
      </c>
      <c r="AD431" t="s">
        <v>22</v>
      </c>
      <c r="AE431" t="s">
        <v>22</v>
      </c>
      <c r="AF431" t="s">
        <v>22</v>
      </c>
      <c r="AG431" t="s">
        <v>22</v>
      </c>
      <c r="AH431" t="s">
        <v>22</v>
      </c>
      <c r="AI431" t="s">
        <v>22</v>
      </c>
      <c r="AJ431" s="17" t="b">
        <v>0</v>
      </c>
      <c r="AK431" t="s">
        <v>22</v>
      </c>
      <c r="AL431" t="s">
        <v>22</v>
      </c>
      <c r="AM431" s="17" t="b">
        <v>0</v>
      </c>
      <c r="AN431" s="6"/>
      <c r="AO431" s="6"/>
      <c r="AP431" s="17" t="b">
        <v>0</v>
      </c>
      <c r="AQ431" s="6" t="b">
        <v>1</v>
      </c>
    </row>
    <row r="432" spans="1:43" x14ac:dyDescent="0.25">
      <c r="A432" t="str">
        <f>_xlfn.CONCAT(Table8[[#This Row],[Order]],"-",Table8[[#This Row],[Line]])</f>
        <v>75693-33</v>
      </c>
      <c r="B432" s="29">
        <v>75693</v>
      </c>
      <c r="C432" s="29">
        <v>33</v>
      </c>
      <c r="D432" s="29">
        <v>1</v>
      </c>
      <c r="E432" s="28" t="s">
        <v>18</v>
      </c>
      <c r="F432" s="28" t="s">
        <v>318</v>
      </c>
      <c r="G432" s="28" t="s">
        <v>72</v>
      </c>
      <c r="H432" s="28" t="s">
        <v>22</v>
      </c>
      <c r="I432" s="28" t="s">
        <v>20</v>
      </c>
      <c r="J432" s="28"/>
      <c r="K432" s="28"/>
      <c r="L432" s="125">
        <v>43495</v>
      </c>
      <c r="M432" s="30">
        <v>43500</v>
      </c>
      <c r="N432" s="29">
        <v>1</v>
      </c>
      <c r="O432" s="29">
        <v>1</v>
      </c>
      <c r="P432" s="6" t="s">
        <v>589</v>
      </c>
      <c r="Q432" s="28" t="s">
        <v>21</v>
      </c>
      <c r="R432" s="6" t="s">
        <v>18</v>
      </c>
      <c r="S432" s="28" t="s">
        <v>22</v>
      </c>
      <c r="T432" s="28" t="s">
        <v>787</v>
      </c>
      <c r="U432" s="29">
        <v>7</v>
      </c>
      <c r="V432" s="17" t="b">
        <v>1</v>
      </c>
      <c r="W432" s="17" t="b">
        <v>1</v>
      </c>
      <c r="X432" s="17" t="b">
        <v>0</v>
      </c>
      <c r="Y432" s="17" t="b">
        <v>1</v>
      </c>
      <c r="Z432" t="s">
        <v>22</v>
      </c>
      <c r="AA432" t="s">
        <v>22</v>
      </c>
      <c r="AB432" t="s">
        <v>22</v>
      </c>
      <c r="AC432" t="s">
        <v>22</v>
      </c>
      <c r="AD432" t="s">
        <v>22</v>
      </c>
      <c r="AE432" t="s">
        <v>22</v>
      </c>
      <c r="AF432" t="s">
        <v>22</v>
      </c>
      <c r="AG432" t="s">
        <v>22</v>
      </c>
      <c r="AH432" t="s">
        <v>22</v>
      </c>
      <c r="AI432" t="s">
        <v>22</v>
      </c>
      <c r="AJ432" s="17" t="b">
        <v>0</v>
      </c>
      <c r="AK432" t="s">
        <v>22</v>
      </c>
      <c r="AL432" t="s">
        <v>22</v>
      </c>
      <c r="AM432" s="17" t="b">
        <v>0</v>
      </c>
      <c r="AN432" s="6"/>
      <c r="AO432" s="6"/>
      <c r="AP432" s="17" t="b">
        <v>0</v>
      </c>
      <c r="AQ432" s="6" t="b">
        <v>0</v>
      </c>
    </row>
    <row r="433" spans="1:43" x14ac:dyDescent="0.25">
      <c r="A433" t="str">
        <f>_xlfn.CONCAT(Table8[[#This Row],[Order]],"-",Table8[[#This Row],[Line]])</f>
        <v>75693-36</v>
      </c>
      <c r="B433" s="123">
        <v>75693</v>
      </c>
      <c r="C433" s="123">
        <v>36</v>
      </c>
      <c r="D433" s="123">
        <v>1</v>
      </c>
      <c r="E433" s="124" t="s">
        <v>18</v>
      </c>
      <c r="F433" s="124" t="s">
        <v>3033</v>
      </c>
      <c r="G433" s="124" t="s">
        <v>788</v>
      </c>
      <c r="H433" s="124" t="s">
        <v>156</v>
      </c>
      <c r="I433" s="124" t="s">
        <v>20</v>
      </c>
      <c r="J433" s="124"/>
      <c r="K433" s="124"/>
      <c r="L433" s="125">
        <v>43495</v>
      </c>
      <c r="M433" s="125">
        <v>43500</v>
      </c>
      <c r="N433" s="123">
        <v>1</v>
      </c>
      <c r="O433" s="123">
        <v>3</v>
      </c>
      <c r="P433" s="6" t="s">
        <v>589</v>
      </c>
      <c r="Q433" s="124" t="s">
        <v>21</v>
      </c>
      <c r="R433" s="6" t="s">
        <v>18</v>
      </c>
      <c r="S433" s="124" t="s">
        <v>22</v>
      </c>
      <c r="T433" s="124" t="s">
        <v>789</v>
      </c>
      <c r="U433" s="123">
        <v>7</v>
      </c>
      <c r="V433" s="17" t="b">
        <v>1</v>
      </c>
      <c r="W433" s="17" t="b">
        <v>1</v>
      </c>
      <c r="X433" s="17" t="b">
        <v>0</v>
      </c>
      <c r="Y433" s="17" t="b">
        <v>1</v>
      </c>
      <c r="Z433" t="s">
        <v>22</v>
      </c>
      <c r="AA433" t="s">
        <v>22</v>
      </c>
      <c r="AB433" t="s">
        <v>22</v>
      </c>
      <c r="AC433" t="s">
        <v>22</v>
      </c>
      <c r="AD433" t="s">
        <v>22</v>
      </c>
      <c r="AE433" t="s">
        <v>22</v>
      </c>
      <c r="AF433" t="s">
        <v>22</v>
      </c>
      <c r="AG433" t="s">
        <v>22</v>
      </c>
      <c r="AH433" t="s">
        <v>22</v>
      </c>
      <c r="AI433" t="s">
        <v>22</v>
      </c>
      <c r="AJ433" s="17" t="b">
        <v>0</v>
      </c>
      <c r="AK433" t="s">
        <v>22</v>
      </c>
      <c r="AL433" t="s">
        <v>22</v>
      </c>
      <c r="AM433" s="17" t="b">
        <v>0</v>
      </c>
      <c r="AN433" s="6"/>
      <c r="AO433" s="6"/>
      <c r="AP433" s="17" t="b">
        <v>0</v>
      </c>
      <c r="AQ433" s="6" t="b">
        <v>0</v>
      </c>
    </row>
    <row r="434" spans="1:43" x14ac:dyDescent="0.25">
      <c r="A434" t="str">
        <f>_xlfn.CONCAT(Table8[[#This Row],[Order]],"-",Table8[[#This Row],[Line]])</f>
        <v>75693-40</v>
      </c>
      <c r="B434" s="29">
        <v>75693</v>
      </c>
      <c r="C434" s="29">
        <v>40</v>
      </c>
      <c r="D434" s="29">
        <v>1</v>
      </c>
      <c r="E434" s="28" t="s">
        <v>18</v>
      </c>
      <c r="F434" s="28" t="s">
        <v>362</v>
      </c>
      <c r="G434" s="28" t="s">
        <v>71</v>
      </c>
      <c r="H434" s="28" t="s">
        <v>22</v>
      </c>
      <c r="I434" s="28" t="s">
        <v>20</v>
      </c>
      <c r="J434" s="28"/>
      <c r="K434" s="28"/>
      <c r="L434" s="125">
        <v>43495</v>
      </c>
      <c r="M434" s="30">
        <v>43500</v>
      </c>
      <c r="N434" s="29">
        <v>1</v>
      </c>
      <c r="O434" s="29">
        <v>1</v>
      </c>
      <c r="P434" s="6" t="s">
        <v>589</v>
      </c>
      <c r="Q434" s="28" t="s">
        <v>21</v>
      </c>
      <c r="R434" s="6" t="s">
        <v>18</v>
      </c>
      <c r="S434" s="28" t="s">
        <v>22</v>
      </c>
      <c r="T434" s="28" t="s">
        <v>790</v>
      </c>
      <c r="U434" s="29">
        <v>7</v>
      </c>
      <c r="V434" s="17" t="b">
        <v>1</v>
      </c>
      <c r="W434" s="17" t="b">
        <v>1</v>
      </c>
      <c r="X434" s="17" t="b">
        <v>0</v>
      </c>
      <c r="Y434" s="17" t="b">
        <v>1</v>
      </c>
      <c r="Z434" t="s">
        <v>22</v>
      </c>
      <c r="AA434" t="s">
        <v>22</v>
      </c>
      <c r="AB434" t="s">
        <v>22</v>
      </c>
      <c r="AC434" t="s">
        <v>22</v>
      </c>
      <c r="AD434" t="s">
        <v>22</v>
      </c>
      <c r="AE434" t="s">
        <v>22</v>
      </c>
      <c r="AF434" t="s">
        <v>22</v>
      </c>
      <c r="AG434" t="s">
        <v>22</v>
      </c>
      <c r="AH434" t="s">
        <v>22</v>
      </c>
      <c r="AI434" t="s">
        <v>22</v>
      </c>
      <c r="AJ434" s="17" t="b">
        <v>0</v>
      </c>
      <c r="AK434" t="s">
        <v>22</v>
      </c>
      <c r="AL434" t="s">
        <v>22</v>
      </c>
      <c r="AM434" s="17" t="b">
        <v>0</v>
      </c>
      <c r="AN434" s="6"/>
      <c r="AO434" s="6"/>
      <c r="AP434" s="17" t="b">
        <v>0</v>
      </c>
      <c r="AQ434" s="6" t="b">
        <v>0</v>
      </c>
    </row>
    <row r="435" spans="1:43" x14ac:dyDescent="0.25">
      <c r="A435" t="str">
        <f>_xlfn.CONCAT(Table8[[#This Row],[Order]],"-",Table8[[#This Row],[Line]])</f>
        <v>75693-41</v>
      </c>
      <c r="B435" s="29">
        <v>75693</v>
      </c>
      <c r="C435" s="29">
        <v>41</v>
      </c>
      <c r="D435" s="29">
        <v>1</v>
      </c>
      <c r="E435" s="28" t="s">
        <v>18</v>
      </c>
      <c r="F435" s="28" t="s">
        <v>3034</v>
      </c>
      <c r="G435" s="28" t="s">
        <v>791</v>
      </c>
      <c r="H435" s="28" t="s">
        <v>22</v>
      </c>
      <c r="I435" s="28" t="s">
        <v>20</v>
      </c>
      <c r="J435" s="28"/>
      <c r="K435" s="28"/>
      <c r="L435" s="125">
        <v>43495</v>
      </c>
      <c r="M435" s="30">
        <v>43500</v>
      </c>
      <c r="N435" s="29">
        <v>1</v>
      </c>
      <c r="O435" s="29">
        <v>1</v>
      </c>
      <c r="P435" s="6" t="s">
        <v>589</v>
      </c>
      <c r="Q435" s="28" t="s">
        <v>21</v>
      </c>
      <c r="R435" s="6" t="s">
        <v>18</v>
      </c>
      <c r="S435" s="28" t="s">
        <v>22</v>
      </c>
      <c r="T435" s="28" t="s">
        <v>792</v>
      </c>
      <c r="U435" s="29">
        <v>7</v>
      </c>
      <c r="V435" s="17" t="b">
        <v>1</v>
      </c>
      <c r="W435" s="17" t="b">
        <v>1</v>
      </c>
      <c r="X435" s="17" t="b">
        <v>0</v>
      </c>
      <c r="Y435" s="17" t="b">
        <v>1</v>
      </c>
      <c r="Z435" t="s">
        <v>22</v>
      </c>
      <c r="AA435" t="s">
        <v>22</v>
      </c>
      <c r="AB435" t="s">
        <v>22</v>
      </c>
      <c r="AC435" t="s">
        <v>22</v>
      </c>
      <c r="AD435" t="s">
        <v>22</v>
      </c>
      <c r="AE435" t="s">
        <v>22</v>
      </c>
      <c r="AF435" t="s">
        <v>22</v>
      </c>
      <c r="AG435" t="s">
        <v>22</v>
      </c>
      <c r="AH435" t="s">
        <v>22</v>
      </c>
      <c r="AI435" t="s">
        <v>22</v>
      </c>
      <c r="AJ435" s="17" t="b">
        <v>0</v>
      </c>
      <c r="AK435" t="s">
        <v>22</v>
      </c>
      <c r="AL435" t="s">
        <v>22</v>
      </c>
      <c r="AM435" s="17" t="b">
        <v>0</v>
      </c>
      <c r="AN435" s="6"/>
      <c r="AO435" s="6"/>
      <c r="AP435" s="17" t="b">
        <v>0</v>
      </c>
      <c r="AQ435" s="6" t="b">
        <v>0</v>
      </c>
    </row>
    <row r="436" spans="1:43" x14ac:dyDescent="0.25">
      <c r="A436" t="str">
        <f>_xlfn.CONCAT(Table8[[#This Row],[Order]],"-",Table8[[#This Row],[Line]])</f>
        <v>75693-42</v>
      </c>
      <c r="B436" s="29">
        <v>75693</v>
      </c>
      <c r="C436" s="29">
        <v>42</v>
      </c>
      <c r="D436" s="29">
        <v>1</v>
      </c>
      <c r="E436" s="28" t="s">
        <v>18</v>
      </c>
      <c r="F436" s="28" t="s">
        <v>3035</v>
      </c>
      <c r="G436" s="28" t="s">
        <v>793</v>
      </c>
      <c r="H436" s="28" t="s">
        <v>22</v>
      </c>
      <c r="I436" s="28" t="s">
        <v>20</v>
      </c>
      <c r="J436" s="28"/>
      <c r="K436" s="28"/>
      <c r="L436" s="125">
        <v>43495</v>
      </c>
      <c r="M436" s="30">
        <v>43500</v>
      </c>
      <c r="N436" s="29">
        <v>1</v>
      </c>
      <c r="O436" s="29">
        <v>1</v>
      </c>
      <c r="P436" s="6" t="s">
        <v>589</v>
      </c>
      <c r="Q436" s="28" t="s">
        <v>21</v>
      </c>
      <c r="R436" s="6" t="s">
        <v>18</v>
      </c>
      <c r="S436" s="28" t="s">
        <v>22</v>
      </c>
      <c r="T436" s="28" t="s">
        <v>794</v>
      </c>
      <c r="U436" s="29">
        <v>7</v>
      </c>
      <c r="V436" s="17" t="b">
        <v>1</v>
      </c>
      <c r="W436" s="17" t="b">
        <v>1</v>
      </c>
      <c r="X436" s="17" t="b">
        <v>0</v>
      </c>
      <c r="Y436" s="17" t="b">
        <v>1</v>
      </c>
      <c r="Z436" t="s">
        <v>22</v>
      </c>
      <c r="AA436" t="s">
        <v>22</v>
      </c>
      <c r="AB436" t="s">
        <v>22</v>
      </c>
      <c r="AC436" t="s">
        <v>22</v>
      </c>
      <c r="AD436" t="s">
        <v>22</v>
      </c>
      <c r="AE436" t="s">
        <v>22</v>
      </c>
      <c r="AF436" t="s">
        <v>22</v>
      </c>
      <c r="AG436" t="s">
        <v>22</v>
      </c>
      <c r="AH436" t="s">
        <v>22</v>
      </c>
      <c r="AI436" t="s">
        <v>22</v>
      </c>
      <c r="AJ436" s="17" t="b">
        <v>0</v>
      </c>
      <c r="AK436" t="s">
        <v>22</v>
      </c>
      <c r="AL436" t="s">
        <v>22</v>
      </c>
      <c r="AM436" s="17" t="b">
        <v>0</v>
      </c>
      <c r="AN436" s="6"/>
      <c r="AO436" s="6"/>
      <c r="AP436" s="17" t="b">
        <v>0</v>
      </c>
      <c r="AQ436" s="6" t="b">
        <v>0</v>
      </c>
    </row>
    <row r="437" spans="1:43" x14ac:dyDescent="0.25">
      <c r="A437" t="str">
        <f>_xlfn.CONCAT(Table8[[#This Row],[Order]],"-",Table8[[#This Row],[Line]])</f>
        <v>75693-43</v>
      </c>
      <c r="B437" s="29">
        <v>75693</v>
      </c>
      <c r="C437" s="29">
        <v>43</v>
      </c>
      <c r="D437" s="29">
        <v>1</v>
      </c>
      <c r="E437" s="28" t="s">
        <v>18</v>
      </c>
      <c r="F437" s="28" t="s">
        <v>3036</v>
      </c>
      <c r="G437" s="28" t="s">
        <v>795</v>
      </c>
      <c r="H437" s="28" t="s">
        <v>22</v>
      </c>
      <c r="I437" s="28" t="s">
        <v>20</v>
      </c>
      <c r="J437" s="28"/>
      <c r="K437" s="28"/>
      <c r="L437" s="125">
        <v>43495</v>
      </c>
      <c r="M437" s="30">
        <v>43500</v>
      </c>
      <c r="N437" s="29">
        <v>1</v>
      </c>
      <c r="O437" s="29">
        <v>2</v>
      </c>
      <c r="P437" s="6" t="s">
        <v>589</v>
      </c>
      <c r="Q437" s="28" t="s">
        <v>21</v>
      </c>
      <c r="R437" s="6" t="s">
        <v>18</v>
      </c>
      <c r="S437" s="28" t="s">
        <v>22</v>
      </c>
      <c r="T437" s="28" t="s">
        <v>796</v>
      </c>
      <c r="U437" s="29">
        <v>7</v>
      </c>
      <c r="V437" s="17" t="b">
        <v>1</v>
      </c>
      <c r="W437" s="17" t="b">
        <v>1</v>
      </c>
      <c r="X437" s="17" t="b">
        <v>0</v>
      </c>
      <c r="Y437" s="17" t="b">
        <v>1</v>
      </c>
      <c r="Z437" t="s">
        <v>22</v>
      </c>
      <c r="AA437" t="s">
        <v>22</v>
      </c>
      <c r="AB437" t="s">
        <v>22</v>
      </c>
      <c r="AC437" t="s">
        <v>22</v>
      </c>
      <c r="AD437" t="s">
        <v>22</v>
      </c>
      <c r="AE437" t="s">
        <v>22</v>
      </c>
      <c r="AF437" t="s">
        <v>22</v>
      </c>
      <c r="AG437" t="s">
        <v>22</v>
      </c>
      <c r="AH437" t="s">
        <v>22</v>
      </c>
      <c r="AI437" t="s">
        <v>22</v>
      </c>
      <c r="AJ437" s="17" t="b">
        <v>0</v>
      </c>
      <c r="AK437" t="s">
        <v>22</v>
      </c>
      <c r="AL437" t="s">
        <v>22</v>
      </c>
      <c r="AM437" s="17" t="b">
        <v>0</v>
      </c>
      <c r="AN437" s="6"/>
      <c r="AO437" s="6"/>
      <c r="AP437" s="17" t="b">
        <v>0</v>
      </c>
      <c r="AQ437" s="6" t="b">
        <v>0</v>
      </c>
    </row>
    <row r="438" spans="1:43" x14ac:dyDescent="0.25">
      <c r="A438" t="str">
        <f>_xlfn.CONCAT(Table8[[#This Row],[Order]],"-",Table8[[#This Row],[Line]])</f>
        <v>75693-44</v>
      </c>
      <c r="B438" s="29">
        <v>75693</v>
      </c>
      <c r="C438" s="29">
        <v>44</v>
      </c>
      <c r="D438" s="29">
        <v>1</v>
      </c>
      <c r="E438" s="28" t="s">
        <v>18</v>
      </c>
      <c r="F438" s="28" t="s">
        <v>319</v>
      </c>
      <c r="G438" s="28" t="s">
        <v>797</v>
      </c>
      <c r="H438" s="28" t="s">
        <v>22</v>
      </c>
      <c r="I438" s="28" t="s">
        <v>20</v>
      </c>
      <c r="J438" s="28"/>
      <c r="K438" s="28"/>
      <c r="L438" s="125">
        <v>43495</v>
      </c>
      <c r="M438" s="30">
        <v>43500</v>
      </c>
      <c r="N438" s="29">
        <v>1</v>
      </c>
      <c r="O438" s="29">
        <v>1</v>
      </c>
      <c r="P438" s="6" t="s">
        <v>589</v>
      </c>
      <c r="Q438" s="28" t="s">
        <v>21</v>
      </c>
      <c r="R438" s="6" t="s">
        <v>18</v>
      </c>
      <c r="S438" s="28" t="s">
        <v>22</v>
      </c>
      <c r="T438" s="28" t="s">
        <v>798</v>
      </c>
      <c r="U438" s="29">
        <v>7</v>
      </c>
      <c r="V438" s="17" t="b">
        <v>1</v>
      </c>
      <c r="W438" s="17" t="b">
        <v>1</v>
      </c>
      <c r="X438" s="17" t="b">
        <v>0</v>
      </c>
      <c r="Y438" s="17" t="b">
        <v>1</v>
      </c>
      <c r="Z438" t="s">
        <v>22</v>
      </c>
      <c r="AA438" t="s">
        <v>3805</v>
      </c>
      <c r="AB438" t="s">
        <v>22</v>
      </c>
      <c r="AC438" t="s">
        <v>22</v>
      </c>
      <c r="AD438" t="s">
        <v>22</v>
      </c>
      <c r="AE438" t="s">
        <v>22</v>
      </c>
      <c r="AF438" t="s">
        <v>22</v>
      </c>
      <c r="AG438" t="s">
        <v>22</v>
      </c>
      <c r="AH438" t="s">
        <v>22</v>
      </c>
      <c r="AI438" t="s">
        <v>22</v>
      </c>
      <c r="AJ438" s="17" t="b">
        <v>0</v>
      </c>
      <c r="AK438" t="s">
        <v>22</v>
      </c>
      <c r="AL438" t="s">
        <v>22</v>
      </c>
      <c r="AM438" s="17" t="b">
        <v>0</v>
      </c>
      <c r="AN438" s="6"/>
      <c r="AO438" s="6"/>
      <c r="AP438" s="17" t="b">
        <v>0</v>
      </c>
      <c r="AQ438" s="6" t="b">
        <v>0</v>
      </c>
    </row>
    <row r="439" spans="1:43" x14ac:dyDescent="0.25">
      <c r="A439" t="str">
        <f>_xlfn.CONCAT(Table8[[#This Row],[Order]],"-",Table8[[#This Row],[Line]])</f>
        <v>75693-45</v>
      </c>
      <c r="B439" s="29">
        <v>75693</v>
      </c>
      <c r="C439" s="29">
        <v>45</v>
      </c>
      <c r="D439" s="29">
        <v>1</v>
      </c>
      <c r="E439" s="28" t="s">
        <v>18</v>
      </c>
      <c r="F439" s="28" t="s">
        <v>3037</v>
      </c>
      <c r="G439" s="28" t="s">
        <v>799</v>
      </c>
      <c r="H439" s="28" t="s">
        <v>22</v>
      </c>
      <c r="I439" s="28" t="s">
        <v>20</v>
      </c>
      <c r="J439" s="28"/>
      <c r="K439" s="28"/>
      <c r="L439" s="125">
        <v>43495</v>
      </c>
      <c r="M439" s="30">
        <v>43500</v>
      </c>
      <c r="N439" s="29">
        <v>1</v>
      </c>
      <c r="O439" s="29">
        <v>1</v>
      </c>
      <c r="P439" s="6" t="s">
        <v>589</v>
      </c>
      <c r="Q439" s="28" t="s">
        <v>21</v>
      </c>
      <c r="R439" s="6" t="s">
        <v>18</v>
      </c>
      <c r="S439" s="28" t="s">
        <v>22</v>
      </c>
      <c r="T439" s="28" t="s">
        <v>800</v>
      </c>
      <c r="U439" s="29">
        <v>7</v>
      </c>
      <c r="V439" s="17" t="b">
        <v>1</v>
      </c>
      <c r="W439" s="17" t="b">
        <v>1</v>
      </c>
      <c r="X439" s="17" t="b">
        <v>0</v>
      </c>
      <c r="Y439" s="17" t="b">
        <v>1</v>
      </c>
      <c r="Z439" t="s">
        <v>22</v>
      </c>
      <c r="AA439" t="s">
        <v>22</v>
      </c>
      <c r="AB439" t="s">
        <v>22</v>
      </c>
      <c r="AC439" t="s">
        <v>22</v>
      </c>
      <c r="AD439" t="s">
        <v>22</v>
      </c>
      <c r="AE439" t="s">
        <v>22</v>
      </c>
      <c r="AF439" t="s">
        <v>22</v>
      </c>
      <c r="AG439" t="s">
        <v>22</v>
      </c>
      <c r="AH439" t="s">
        <v>22</v>
      </c>
      <c r="AI439" t="s">
        <v>22</v>
      </c>
      <c r="AJ439" s="17" t="b">
        <v>0</v>
      </c>
      <c r="AK439" t="s">
        <v>22</v>
      </c>
      <c r="AL439" t="s">
        <v>22</v>
      </c>
      <c r="AM439" s="17" t="b">
        <v>0</v>
      </c>
      <c r="AN439" s="6"/>
      <c r="AO439" s="6"/>
      <c r="AP439" s="17" t="b">
        <v>0</v>
      </c>
      <c r="AQ439" s="6" t="b">
        <v>0</v>
      </c>
    </row>
    <row r="440" spans="1:43" x14ac:dyDescent="0.25">
      <c r="A440" t="str">
        <f>_xlfn.CONCAT(Table8[[#This Row],[Order]],"-",Table8[[#This Row],[Line]])</f>
        <v>75697-1</v>
      </c>
      <c r="B440" s="29">
        <v>75697</v>
      </c>
      <c r="C440" s="29">
        <v>1</v>
      </c>
      <c r="D440" s="29">
        <v>1</v>
      </c>
      <c r="E440" s="28" t="s">
        <v>18</v>
      </c>
      <c r="F440" s="28" t="s">
        <v>386</v>
      </c>
      <c r="G440" s="28" t="s">
        <v>666</v>
      </c>
      <c r="H440" s="28" t="s">
        <v>22</v>
      </c>
      <c r="I440" s="28" t="s">
        <v>20</v>
      </c>
      <c r="J440" s="28"/>
      <c r="K440" s="28"/>
      <c r="L440" s="125">
        <v>43496</v>
      </c>
      <c r="M440" s="30">
        <v>43501</v>
      </c>
      <c r="N440" s="29">
        <v>7</v>
      </c>
      <c r="O440" s="29">
        <v>7</v>
      </c>
      <c r="P440" s="6" t="s">
        <v>626</v>
      </c>
      <c r="Q440" s="28" t="s">
        <v>22</v>
      </c>
      <c r="R440" s="6" t="s">
        <v>18</v>
      </c>
      <c r="S440" s="28" t="s">
        <v>22</v>
      </c>
      <c r="T440" s="28" t="s">
        <v>659</v>
      </c>
      <c r="U440" s="29">
        <v>10</v>
      </c>
      <c r="V440" s="17" t="b">
        <v>1</v>
      </c>
      <c r="W440" s="17" t="b">
        <v>1</v>
      </c>
      <c r="X440" s="17" t="b">
        <v>1</v>
      </c>
      <c r="Y440" s="17" t="b">
        <v>1</v>
      </c>
      <c r="Z440" t="s">
        <v>22</v>
      </c>
      <c r="AA440" t="s">
        <v>3805</v>
      </c>
      <c r="AB440" t="s">
        <v>22</v>
      </c>
      <c r="AC440" t="s">
        <v>22</v>
      </c>
      <c r="AD440" t="s">
        <v>22</v>
      </c>
      <c r="AE440" t="s">
        <v>22</v>
      </c>
      <c r="AF440" t="s">
        <v>22</v>
      </c>
      <c r="AG440" t="s">
        <v>22</v>
      </c>
      <c r="AH440" t="s">
        <v>22</v>
      </c>
      <c r="AI440" t="s">
        <v>22</v>
      </c>
      <c r="AJ440" s="17" t="b">
        <v>1</v>
      </c>
      <c r="AK440" t="s">
        <v>22</v>
      </c>
      <c r="AL440" t="s">
        <v>22</v>
      </c>
      <c r="AM440" s="17" t="b">
        <v>0</v>
      </c>
      <c r="AN440" s="6"/>
      <c r="AO440" s="6"/>
      <c r="AP440" s="17" t="b">
        <v>0</v>
      </c>
      <c r="AQ440" s="6" t="b">
        <v>0</v>
      </c>
    </row>
    <row r="441" spans="1:43" x14ac:dyDescent="0.25">
      <c r="A441" t="str">
        <f>_xlfn.CONCAT(Table8[[#This Row],[Order]],"-",Table8[[#This Row],[Line]])</f>
        <v>75697-2</v>
      </c>
      <c r="B441" s="29">
        <v>75697</v>
      </c>
      <c r="C441" s="29">
        <v>2</v>
      </c>
      <c r="D441" s="29">
        <v>1</v>
      </c>
      <c r="E441" s="28" t="s">
        <v>18</v>
      </c>
      <c r="F441" s="28" t="s">
        <v>386</v>
      </c>
      <c r="G441" s="28" t="s">
        <v>666</v>
      </c>
      <c r="H441" s="28" t="s">
        <v>22</v>
      </c>
      <c r="I441" s="28" t="s">
        <v>20</v>
      </c>
      <c r="J441" s="28"/>
      <c r="K441" s="28"/>
      <c r="L441" s="125">
        <v>43496</v>
      </c>
      <c r="M441" s="30">
        <v>43501</v>
      </c>
      <c r="N441" s="29">
        <v>35</v>
      </c>
      <c r="O441" s="29">
        <v>35</v>
      </c>
      <c r="P441" s="6" t="s">
        <v>626</v>
      </c>
      <c r="Q441" s="28" t="s">
        <v>22</v>
      </c>
      <c r="R441" s="6" t="s">
        <v>18</v>
      </c>
      <c r="S441" s="28" t="s">
        <v>22</v>
      </c>
      <c r="T441" s="28" t="s">
        <v>667</v>
      </c>
      <c r="U441" s="29">
        <v>10</v>
      </c>
      <c r="V441" s="17" t="b">
        <v>1</v>
      </c>
      <c r="W441" s="17" t="b">
        <v>1</v>
      </c>
      <c r="X441" s="17" t="b">
        <v>1</v>
      </c>
      <c r="Y441" s="17" t="b">
        <v>1</v>
      </c>
      <c r="Z441" t="s">
        <v>22</v>
      </c>
      <c r="AA441" t="s">
        <v>3805</v>
      </c>
      <c r="AB441" t="s">
        <v>22</v>
      </c>
      <c r="AC441" t="s">
        <v>22</v>
      </c>
      <c r="AD441" t="s">
        <v>22</v>
      </c>
      <c r="AE441" t="s">
        <v>22</v>
      </c>
      <c r="AF441" t="s">
        <v>22</v>
      </c>
      <c r="AG441" t="s">
        <v>22</v>
      </c>
      <c r="AH441" t="s">
        <v>22</v>
      </c>
      <c r="AI441" t="s">
        <v>22</v>
      </c>
      <c r="AJ441" s="17" t="b">
        <v>1</v>
      </c>
      <c r="AK441" t="s">
        <v>22</v>
      </c>
      <c r="AL441" t="s">
        <v>22</v>
      </c>
      <c r="AM441" s="17" t="b">
        <v>0</v>
      </c>
      <c r="AN441" s="6"/>
      <c r="AO441" s="6"/>
      <c r="AP441" s="17" t="b">
        <v>0</v>
      </c>
      <c r="AQ441" s="6" t="b">
        <v>0</v>
      </c>
    </row>
    <row r="442" spans="1:43" x14ac:dyDescent="0.25">
      <c r="A442" t="str">
        <f>_xlfn.CONCAT(Table8[[#This Row],[Order]],"-",Table8[[#This Row],[Line]])</f>
        <v>75697-3</v>
      </c>
      <c r="B442" s="29">
        <v>75697</v>
      </c>
      <c r="C442" s="29">
        <v>3</v>
      </c>
      <c r="D442" s="29">
        <v>1</v>
      </c>
      <c r="E442" s="28" t="s">
        <v>18</v>
      </c>
      <c r="F442" s="28" t="s">
        <v>3038</v>
      </c>
      <c r="G442" s="28" t="s">
        <v>668</v>
      </c>
      <c r="H442" s="28" t="s">
        <v>22</v>
      </c>
      <c r="I442" s="28" t="s">
        <v>20</v>
      </c>
      <c r="J442" s="28"/>
      <c r="K442" s="28"/>
      <c r="L442" s="125">
        <v>43496</v>
      </c>
      <c r="M442" s="30">
        <v>43501</v>
      </c>
      <c r="N442" s="29">
        <v>26</v>
      </c>
      <c r="O442" s="29">
        <v>26</v>
      </c>
      <c r="P442" s="6" t="s">
        <v>626</v>
      </c>
      <c r="Q442" s="28" t="s">
        <v>22</v>
      </c>
      <c r="R442" s="6" t="s">
        <v>18</v>
      </c>
      <c r="S442" s="28" t="s">
        <v>22</v>
      </c>
      <c r="T442" s="28" t="s">
        <v>669</v>
      </c>
      <c r="U442" s="29">
        <v>10</v>
      </c>
      <c r="V442" s="17" t="b">
        <v>1</v>
      </c>
      <c r="W442" s="17" t="b">
        <v>1</v>
      </c>
      <c r="X442" s="17" t="b">
        <v>1</v>
      </c>
      <c r="Y442" s="17" t="b">
        <v>1</v>
      </c>
      <c r="Z442" t="s">
        <v>22</v>
      </c>
      <c r="AA442" t="s">
        <v>3805</v>
      </c>
      <c r="AB442" t="s">
        <v>22</v>
      </c>
      <c r="AC442" t="s">
        <v>22</v>
      </c>
      <c r="AD442" t="s">
        <v>22</v>
      </c>
      <c r="AE442" t="s">
        <v>22</v>
      </c>
      <c r="AF442" t="s">
        <v>22</v>
      </c>
      <c r="AG442" t="s">
        <v>22</v>
      </c>
      <c r="AH442" t="s">
        <v>22</v>
      </c>
      <c r="AI442" t="s">
        <v>22</v>
      </c>
      <c r="AJ442" s="17" t="b">
        <v>1</v>
      </c>
      <c r="AK442" t="s">
        <v>22</v>
      </c>
      <c r="AL442" t="s">
        <v>22</v>
      </c>
      <c r="AM442" s="17" t="b">
        <v>0</v>
      </c>
      <c r="AN442" s="6"/>
      <c r="AO442" s="6"/>
      <c r="AP442" s="17" t="b">
        <v>0</v>
      </c>
      <c r="AQ442" s="6" t="b">
        <v>0</v>
      </c>
    </row>
    <row r="443" spans="1:43" x14ac:dyDescent="0.25">
      <c r="A443" t="str">
        <f>_xlfn.CONCAT(Table8[[#This Row],[Order]],"-",Table8[[#This Row],[Line]])</f>
        <v>75697-4</v>
      </c>
      <c r="B443" s="29">
        <v>75697</v>
      </c>
      <c r="C443" s="29">
        <v>4</v>
      </c>
      <c r="D443" s="29">
        <v>1</v>
      </c>
      <c r="E443" s="28" t="s">
        <v>18</v>
      </c>
      <c r="F443" s="28" t="s">
        <v>388</v>
      </c>
      <c r="G443" s="28" t="s">
        <v>670</v>
      </c>
      <c r="H443" s="28" t="s">
        <v>22</v>
      </c>
      <c r="I443" s="28" t="s">
        <v>20</v>
      </c>
      <c r="J443" s="28"/>
      <c r="K443" s="28"/>
      <c r="L443" s="125">
        <v>43496</v>
      </c>
      <c r="M443" s="30">
        <v>43501</v>
      </c>
      <c r="N443" s="29">
        <v>1</v>
      </c>
      <c r="O443" s="29">
        <v>1</v>
      </c>
      <c r="P443" s="6" t="s">
        <v>626</v>
      </c>
      <c r="Q443" s="28" t="s">
        <v>22</v>
      </c>
      <c r="R443" s="6" t="s">
        <v>18</v>
      </c>
      <c r="S443" s="28" t="s">
        <v>22</v>
      </c>
      <c r="T443" s="28" t="s">
        <v>671</v>
      </c>
      <c r="U443" s="29">
        <v>10</v>
      </c>
      <c r="V443" s="17" t="b">
        <v>1</v>
      </c>
      <c r="W443" s="17" t="b">
        <v>1</v>
      </c>
      <c r="X443" s="17" t="b">
        <v>1</v>
      </c>
      <c r="Y443" s="17" t="b">
        <v>1</v>
      </c>
      <c r="Z443" t="s">
        <v>22</v>
      </c>
      <c r="AA443" t="s">
        <v>3805</v>
      </c>
      <c r="AB443" t="s">
        <v>22</v>
      </c>
      <c r="AC443" t="s">
        <v>22</v>
      </c>
      <c r="AD443" t="s">
        <v>22</v>
      </c>
      <c r="AE443" t="s">
        <v>22</v>
      </c>
      <c r="AF443" t="s">
        <v>22</v>
      </c>
      <c r="AG443" t="s">
        <v>22</v>
      </c>
      <c r="AH443" t="s">
        <v>22</v>
      </c>
      <c r="AI443" t="s">
        <v>22</v>
      </c>
      <c r="AJ443" s="17" t="b">
        <v>1</v>
      </c>
      <c r="AK443" t="s">
        <v>22</v>
      </c>
      <c r="AL443" t="s">
        <v>22</v>
      </c>
      <c r="AM443" s="17" t="b">
        <v>0</v>
      </c>
      <c r="AN443" s="6"/>
      <c r="AO443" s="6"/>
      <c r="AP443" s="17" t="b">
        <v>0</v>
      </c>
      <c r="AQ443" s="6" t="b">
        <v>0</v>
      </c>
    </row>
    <row r="444" spans="1:43" x14ac:dyDescent="0.25">
      <c r="A444" t="str">
        <f>_xlfn.CONCAT(Table8[[#This Row],[Order]],"-",Table8[[#This Row],[Line]])</f>
        <v>75728-1</v>
      </c>
      <c r="B444" s="35">
        <v>75728</v>
      </c>
      <c r="C444" s="35">
        <v>1</v>
      </c>
      <c r="D444" s="35">
        <v>1</v>
      </c>
      <c r="E444" s="34" t="s">
        <v>18</v>
      </c>
      <c r="F444" s="34" t="s">
        <v>157</v>
      </c>
      <c r="G444" s="34" t="s">
        <v>1524</v>
      </c>
      <c r="H444" s="34" t="s">
        <v>22</v>
      </c>
      <c r="I444" s="34" t="s">
        <v>31</v>
      </c>
      <c r="J444" s="36">
        <v>43490</v>
      </c>
      <c r="K444" s="34" t="s">
        <v>4361</v>
      </c>
      <c r="L444" s="8">
        <v>43501</v>
      </c>
      <c r="M444" s="36">
        <v>43504</v>
      </c>
      <c r="N444" s="35">
        <v>4</v>
      </c>
      <c r="O444" s="35">
        <v>4</v>
      </c>
      <c r="P444" s="6" t="s">
        <v>610</v>
      </c>
      <c r="Q444" s="34" t="s">
        <v>21</v>
      </c>
      <c r="R444" s="6" t="s">
        <v>19</v>
      </c>
      <c r="S444" s="34" t="s">
        <v>22</v>
      </c>
      <c r="T444" s="34" t="s">
        <v>1525</v>
      </c>
      <c r="U444" s="35">
        <v>18</v>
      </c>
      <c r="V444" s="17" t="b">
        <v>1</v>
      </c>
      <c r="W444" s="17" t="b">
        <v>1</v>
      </c>
      <c r="X444" s="17" t="b">
        <v>1</v>
      </c>
      <c r="Y444" s="17" t="b">
        <v>1</v>
      </c>
      <c r="Z444" t="s">
        <v>22</v>
      </c>
      <c r="AA444" t="s">
        <v>3805</v>
      </c>
      <c r="AB444" t="s">
        <v>22</v>
      </c>
      <c r="AC444" t="s">
        <v>22</v>
      </c>
      <c r="AD444" t="s">
        <v>22</v>
      </c>
      <c r="AE444" t="s">
        <v>22</v>
      </c>
      <c r="AF444" t="s">
        <v>22</v>
      </c>
      <c r="AG444" t="s">
        <v>22</v>
      </c>
      <c r="AH444" t="s">
        <v>22</v>
      </c>
      <c r="AI444" t="s">
        <v>22</v>
      </c>
      <c r="AJ444" s="17" t="b">
        <v>1</v>
      </c>
      <c r="AK444" t="s">
        <v>22</v>
      </c>
      <c r="AL444" t="s">
        <v>143</v>
      </c>
      <c r="AM444" s="17" t="b">
        <v>0</v>
      </c>
      <c r="AN444" s="6"/>
      <c r="AO444" s="6"/>
      <c r="AP444" s="17" t="b">
        <v>0</v>
      </c>
      <c r="AQ444" s="6" t="b">
        <v>0</v>
      </c>
    </row>
    <row r="445" spans="1:43" x14ac:dyDescent="0.25">
      <c r="A445" t="str">
        <f>_xlfn.CONCAT(Table8[[#This Row],[Order]],"-",Table8[[#This Row],[Line]])</f>
        <v>75728-2</v>
      </c>
      <c r="B445" s="35">
        <v>75728</v>
      </c>
      <c r="C445" s="35">
        <v>2</v>
      </c>
      <c r="D445" s="35">
        <v>1</v>
      </c>
      <c r="E445" s="34" t="s">
        <v>18</v>
      </c>
      <c r="F445" s="34" t="s">
        <v>240</v>
      </c>
      <c r="G445" s="34" t="s">
        <v>1526</v>
      </c>
      <c r="H445" s="34" t="s">
        <v>22</v>
      </c>
      <c r="I445" s="34" t="s">
        <v>31</v>
      </c>
      <c r="J445" s="36">
        <v>43490</v>
      </c>
      <c r="K445" s="34" t="s">
        <v>4362</v>
      </c>
      <c r="L445" s="8">
        <v>43501</v>
      </c>
      <c r="M445" s="36">
        <v>43504</v>
      </c>
      <c r="N445" s="35">
        <v>1</v>
      </c>
      <c r="O445" s="35">
        <v>1</v>
      </c>
      <c r="P445" s="6" t="s">
        <v>610</v>
      </c>
      <c r="Q445" s="34" t="s">
        <v>21</v>
      </c>
      <c r="R445" s="6" t="s">
        <v>19</v>
      </c>
      <c r="S445" s="34" t="s">
        <v>22</v>
      </c>
      <c r="T445" s="34" t="s">
        <v>1527</v>
      </c>
      <c r="U445" s="35">
        <v>18</v>
      </c>
      <c r="V445" s="17" t="b">
        <v>1</v>
      </c>
      <c r="W445" s="17" t="b">
        <v>1</v>
      </c>
      <c r="X445" s="17" t="b">
        <v>1</v>
      </c>
      <c r="Y445" s="17" t="b">
        <v>1</v>
      </c>
      <c r="Z445" t="s">
        <v>22</v>
      </c>
      <c r="AA445" t="s">
        <v>3805</v>
      </c>
      <c r="AB445" t="s">
        <v>22</v>
      </c>
      <c r="AC445" t="s">
        <v>22</v>
      </c>
      <c r="AD445" t="s">
        <v>22</v>
      </c>
      <c r="AE445" t="s">
        <v>22</v>
      </c>
      <c r="AF445" t="s">
        <v>22</v>
      </c>
      <c r="AG445" t="s">
        <v>22</v>
      </c>
      <c r="AH445" t="s">
        <v>22</v>
      </c>
      <c r="AI445" t="s">
        <v>22</v>
      </c>
      <c r="AJ445" s="17" t="b">
        <v>1</v>
      </c>
      <c r="AK445" t="s">
        <v>22</v>
      </c>
      <c r="AL445" t="s">
        <v>143</v>
      </c>
      <c r="AM445" s="17" t="b">
        <v>0</v>
      </c>
      <c r="AN445" s="6"/>
      <c r="AO445" s="6"/>
      <c r="AP445" s="17" t="b">
        <v>0</v>
      </c>
      <c r="AQ445" s="6" t="b">
        <v>0</v>
      </c>
    </row>
    <row r="446" spans="1:43" x14ac:dyDescent="0.25">
      <c r="A446" t="str">
        <f>_xlfn.CONCAT(Table8[[#This Row],[Order]],"-",Table8[[#This Row],[Line]])</f>
        <v>75728-3</v>
      </c>
      <c r="B446" s="35">
        <v>75728</v>
      </c>
      <c r="C446" s="35">
        <v>3</v>
      </c>
      <c r="D446" s="35">
        <v>1</v>
      </c>
      <c r="E446" s="34" t="s">
        <v>18</v>
      </c>
      <c r="F446" s="34" t="s">
        <v>240</v>
      </c>
      <c r="G446" s="34" t="s">
        <v>1528</v>
      </c>
      <c r="H446" s="34" t="s">
        <v>22</v>
      </c>
      <c r="I446" s="34" t="s">
        <v>31</v>
      </c>
      <c r="J446" s="36">
        <v>43490</v>
      </c>
      <c r="K446" s="34" t="s">
        <v>4363</v>
      </c>
      <c r="L446" s="8">
        <v>43501</v>
      </c>
      <c r="M446" s="36">
        <v>43504</v>
      </c>
      <c r="N446" s="35">
        <v>1</v>
      </c>
      <c r="O446" s="35">
        <v>1</v>
      </c>
      <c r="P446" s="6" t="s">
        <v>610</v>
      </c>
      <c r="Q446" s="34" t="s">
        <v>21</v>
      </c>
      <c r="R446" s="6" t="s">
        <v>19</v>
      </c>
      <c r="S446" s="34" t="s">
        <v>22</v>
      </c>
      <c r="T446" s="34" t="s">
        <v>1529</v>
      </c>
      <c r="U446" s="35">
        <v>18</v>
      </c>
      <c r="V446" s="17" t="b">
        <v>1</v>
      </c>
      <c r="W446" s="17" t="b">
        <v>1</v>
      </c>
      <c r="X446" s="17" t="b">
        <v>1</v>
      </c>
      <c r="Y446" s="17" t="b">
        <v>1</v>
      </c>
      <c r="Z446" t="s">
        <v>22</v>
      </c>
      <c r="AA446" t="s">
        <v>3805</v>
      </c>
      <c r="AB446" t="s">
        <v>22</v>
      </c>
      <c r="AC446" t="s">
        <v>22</v>
      </c>
      <c r="AD446" t="s">
        <v>22</v>
      </c>
      <c r="AE446" t="s">
        <v>22</v>
      </c>
      <c r="AF446" t="s">
        <v>22</v>
      </c>
      <c r="AG446" t="s">
        <v>22</v>
      </c>
      <c r="AH446" t="s">
        <v>22</v>
      </c>
      <c r="AI446" t="s">
        <v>22</v>
      </c>
      <c r="AJ446" s="17" t="b">
        <v>1</v>
      </c>
      <c r="AK446" t="s">
        <v>22</v>
      </c>
      <c r="AL446" t="s">
        <v>143</v>
      </c>
      <c r="AM446" s="17" t="b">
        <v>0</v>
      </c>
      <c r="AN446" s="6"/>
      <c r="AO446" s="6"/>
      <c r="AP446" s="17" t="b">
        <v>0</v>
      </c>
      <c r="AQ446" s="6" t="b">
        <v>0</v>
      </c>
    </row>
    <row r="447" spans="1:43" x14ac:dyDescent="0.25">
      <c r="A447" t="str">
        <f>_xlfn.CONCAT(Table8[[#This Row],[Order]],"-",Table8[[#This Row],[Line]])</f>
        <v>75728-4</v>
      </c>
      <c r="B447" s="35">
        <v>75728</v>
      </c>
      <c r="C447" s="35">
        <v>4</v>
      </c>
      <c r="D447" s="35">
        <v>1</v>
      </c>
      <c r="E447" s="34" t="s">
        <v>18</v>
      </c>
      <c r="F447" s="34" t="s">
        <v>263</v>
      </c>
      <c r="G447" s="34" t="s">
        <v>1530</v>
      </c>
      <c r="H447" s="34" t="s">
        <v>22</v>
      </c>
      <c r="I447" s="34" t="s">
        <v>31</v>
      </c>
      <c r="J447" s="36">
        <v>43490</v>
      </c>
      <c r="K447" s="34" t="s">
        <v>4364</v>
      </c>
      <c r="L447" s="8">
        <v>43501</v>
      </c>
      <c r="M447" s="36">
        <v>43504</v>
      </c>
      <c r="N447" s="35">
        <v>1</v>
      </c>
      <c r="O447" s="35">
        <v>3</v>
      </c>
      <c r="P447" s="6" t="s">
        <v>610</v>
      </c>
      <c r="Q447" s="34" t="s">
        <v>21</v>
      </c>
      <c r="R447" s="6" t="s">
        <v>19</v>
      </c>
      <c r="S447" s="34" t="s">
        <v>22</v>
      </c>
      <c r="T447" s="34" t="s">
        <v>1531</v>
      </c>
      <c r="U447" s="35">
        <v>18</v>
      </c>
      <c r="V447" s="17" t="b">
        <v>1</v>
      </c>
      <c r="W447" s="17" t="b">
        <v>1</v>
      </c>
      <c r="X447" s="17" t="b">
        <v>1</v>
      </c>
      <c r="Y447" s="17" t="b">
        <v>1</v>
      </c>
      <c r="Z447" t="s">
        <v>22</v>
      </c>
      <c r="AA447" t="s">
        <v>3805</v>
      </c>
      <c r="AB447" t="s">
        <v>22</v>
      </c>
      <c r="AC447" t="s">
        <v>22</v>
      </c>
      <c r="AD447" t="s">
        <v>22</v>
      </c>
      <c r="AE447" t="s">
        <v>22</v>
      </c>
      <c r="AF447" t="s">
        <v>22</v>
      </c>
      <c r="AG447" t="s">
        <v>22</v>
      </c>
      <c r="AH447" t="s">
        <v>22</v>
      </c>
      <c r="AI447" t="s">
        <v>22</v>
      </c>
      <c r="AJ447" s="17" t="b">
        <v>1</v>
      </c>
      <c r="AK447" t="s">
        <v>22</v>
      </c>
      <c r="AL447" t="s">
        <v>143</v>
      </c>
      <c r="AM447" s="17" t="b">
        <v>0</v>
      </c>
      <c r="AN447" s="6"/>
      <c r="AO447" s="6"/>
      <c r="AP447" s="17" t="b">
        <v>0</v>
      </c>
      <c r="AQ447" s="6" t="b">
        <v>0</v>
      </c>
    </row>
    <row r="448" spans="1:43" x14ac:dyDescent="0.25">
      <c r="A448" t="str">
        <f>_xlfn.CONCAT(Table8[[#This Row],[Order]],"-",Table8[[#This Row],[Line]])</f>
        <v>75728-5</v>
      </c>
      <c r="B448" s="35">
        <v>75728</v>
      </c>
      <c r="C448" s="35">
        <v>5</v>
      </c>
      <c r="D448" s="35">
        <v>1</v>
      </c>
      <c r="E448" s="34" t="s">
        <v>18</v>
      </c>
      <c r="F448" s="34" t="s">
        <v>220</v>
      </c>
      <c r="G448" s="34" t="s">
        <v>1532</v>
      </c>
      <c r="H448" s="34" t="s">
        <v>22</v>
      </c>
      <c r="I448" s="34" t="s">
        <v>31</v>
      </c>
      <c r="J448" s="36">
        <v>43497</v>
      </c>
      <c r="K448" s="34" t="s">
        <v>4365</v>
      </c>
      <c r="L448" s="8">
        <v>43501</v>
      </c>
      <c r="M448" s="36">
        <v>43504</v>
      </c>
      <c r="N448" s="35">
        <v>2</v>
      </c>
      <c r="O448" s="35">
        <v>4</v>
      </c>
      <c r="P448" s="6" t="s">
        <v>610</v>
      </c>
      <c r="Q448" s="34" t="s">
        <v>21</v>
      </c>
      <c r="R448" s="6" t="s">
        <v>19</v>
      </c>
      <c r="S448" s="34" t="s">
        <v>22</v>
      </c>
      <c r="T448" s="34" t="s">
        <v>1533</v>
      </c>
      <c r="U448" s="35">
        <v>18</v>
      </c>
      <c r="V448" s="17" t="b">
        <v>1</v>
      </c>
      <c r="W448" s="17" t="b">
        <v>1</v>
      </c>
      <c r="X448" s="17" t="b">
        <v>1</v>
      </c>
      <c r="Y448" s="17" t="b">
        <v>1</v>
      </c>
      <c r="Z448" t="s">
        <v>22</v>
      </c>
      <c r="AA448" t="s">
        <v>3805</v>
      </c>
      <c r="AB448" t="s">
        <v>22</v>
      </c>
      <c r="AC448" t="s">
        <v>22</v>
      </c>
      <c r="AD448" t="s">
        <v>22</v>
      </c>
      <c r="AE448" t="s">
        <v>22</v>
      </c>
      <c r="AF448" t="s">
        <v>22</v>
      </c>
      <c r="AG448" t="s">
        <v>22</v>
      </c>
      <c r="AH448" t="s">
        <v>22</v>
      </c>
      <c r="AI448" t="s">
        <v>22</v>
      </c>
      <c r="AJ448" s="17" t="b">
        <v>1</v>
      </c>
      <c r="AK448" t="s">
        <v>22</v>
      </c>
      <c r="AL448" t="s">
        <v>143</v>
      </c>
      <c r="AM448" s="17" t="b">
        <v>0</v>
      </c>
      <c r="AN448" s="6"/>
      <c r="AO448" s="6"/>
      <c r="AP448" s="17" t="b">
        <v>0</v>
      </c>
      <c r="AQ448" s="6" t="b">
        <v>0</v>
      </c>
    </row>
    <row r="449" spans="1:43" x14ac:dyDescent="0.25">
      <c r="A449" t="str">
        <f>_xlfn.CONCAT(Table8[[#This Row],[Order]],"-",Table8[[#This Row],[Line]])</f>
        <v>75728-9</v>
      </c>
      <c r="B449" s="29">
        <v>75728</v>
      </c>
      <c r="C449" s="29">
        <v>9</v>
      </c>
      <c r="D449" s="29">
        <v>1</v>
      </c>
      <c r="E449" s="28" t="s">
        <v>18</v>
      </c>
      <c r="F449" s="28" t="s">
        <v>3039</v>
      </c>
      <c r="G449" s="28" t="s">
        <v>1534</v>
      </c>
      <c r="H449" s="28" t="s">
        <v>22</v>
      </c>
      <c r="I449" s="28" t="s">
        <v>20</v>
      </c>
      <c r="J449" s="28"/>
      <c r="K449" s="28"/>
      <c r="L449" s="8">
        <v>43501</v>
      </c>
      <c r="M449" s="30">
        <v>43504</v>
      </c>
      <c r="N449" s="29">
        <v>1</v>
      </c>
      <c r="O449" s="29">
        <v>16</v>
      </c>
      <c r="P449" s="6" t="s">
        <v>610</v>
      </c>
      <c r="Q449" s="28" t="s">
        <v>21</v>
      </c>
      <c r="R449" s="6" t="s">
        <v>19</v>
      </c>
      <c r="S449" s="28" t="s">
        <v>22</v>
      </c>
      <c r="T449" s="28" t="s">
        <v>1535</v>
      </c>
      <c r="U449" s="29">
        <v>18</v>
      </c>
      <c r="V449" s="17" t="b">
        <v>1</v>
      </c>
      <c r="W449" s="17" t="b">
        <v>1</v>
      </c>
      <c r="X449" s="17" t="b">
        <v>1</v>
      </c>
      <c r="Y449" s="17" t="b">
        <v>1</v>
      </c>
      <c r="Z449" t="s">
        <v>22</v>
      </c>
      <c r="AA449" t="s">
        <v>3805</v>
      </c>
      <c r="AB449" t="s">
        <v>22</v>
      </c>
      <c r="AC449" t="s">
        <v>22</v>
      </c>
      <c r="AD449" t="s">
        <v>22</v>
      </c>
      <c r="AE449" t="s">
        <v>22</v>
      </c>
      <c r="AF449" t="s">
        <v>22</v>
      </c>
      <c r="AG449" t="s">
        <v>22</v>
      </c>
      <c r="AH449" t="s">
        <v>161</v>
      </c>
      <c r="AI449" t="s">
        <v>22</v>
      </c>
      <c r="AJ449" s="17" t="b">
        <v>0</v>
      </c>
      <c r="AK449" t="s">
        <v>22</v>
      </c>
      <c r="AL449" t="s">
        <v>22</v>
      </c>
      <c r="AM449" s="17" t="b">
        <v>0</v>
      </c>
      <c r="AN449" s="6"/>
      <c r="AO449" s="6"/>
      <c r="AP449" s="17" t="b">
        <v>0</v>
      </c>
      <c r="AQ449" s="6" t="b">
        <v>0</v>
      </c>
    </row>
    <row r="450" spans="1:43" x14ac:dyDescent="0.25">
      <c r="A450" t="str">
        <f>_xlfn.CONCAT(Table8[[#This Row],[Order]],"-",Table8[[#This Row],[Line]])</f>
        <v>75738-1</v>
      </c>
      <c r="B450" s="35">
        <v>75738</v>
      </c>
      <c r="C450" s="35">
        <v>1</v>
      </c>
      <c r="D450" s="35">
        <v>2</v>
      </c>
      <c r="E450" s="34" t="s">
        <v>18</v>
      </c>
      <c r="F450" s="34" t="s">
        <v>148</v>
      </c>
      <c r="G450" s="34" t="s">
        <v>1575</v>
      </c>
      <c r="H450" s="34" t="s">
        <v>168</v>
      </c>
      <c r="I450" s="34" t="s">
        <v>37</v>
      </c>
      <c r="J450" s="36">
        <v>43497</v>
      </c>
      <c r="K450" s="34" t="s">
        <v>4366</v>
      </c>
      <c r="L450" s="125">
        <v>43495</v>
      </c>
      <c r="M450" s="36">
        <v>43500</v>
      </c>
      <c r="N450" s="35">
        <v>9</v>
      </c>
      <c r="O450" s="35">
        <v>9</v>
      </c>
      <c r="P450" s="6" t="s">
        <v>644</v>
      </c>
      <c r="Q450" s="34" t="s">
        <v>22</v>
      </c>
      <c r="R450" s="6" t="s">
        <v>18</v>
      </c>
      <c r="S450" s="34" t="s">
        <v>22</v>
      </c>
      <c r="T450" s="34" t="s">
        <v>1576</v>
      </c>
      <c r="U450" s="35">
        <v>12</v>
      </c>
      <c r="V450" s="17" t="b">
        <v>1</v>
      </c>
      <c r="W450" s="17" t="b">
        <v>1</v>
      </c>
      <c r="X450" s="17" t="b">
        <v>1</v>
      </c>
      <c r="Y450" s="17" t="b">
        <v>1</v>
      </c>
      <c r="Z450" t="s">
        <v>22</v>
      </c>
      <c r="AA450" t="s">
        <v>22</v>
      </c>
      <c r="AB450" t="s">
        <v>22</v>
      </c>
      <c r="AC450" t="s">
        <v>22</v>
      </c>
      <c r="AD450" t="s">
        <v>22</v>
      </c>
      <c r="AE450" t="s">
        <v>22</v>
      </c>
      <c r="AF450" t="s">
        <v>22</v>
      </c>
      <c r="AG450" t="s">
        <v>22</v>
      </c>
      <c r="AH450" t="s">
        <v>22</v>
      </c>
      <c r="AI450" t="s">
        <v>22</v>
      </c>
      <c r="AJ450" s="17" t="b">
        <v>1</v>
      </c>
      <c r="AK450" t="s">
        <v>22</v>
      </c>
      <c r="AL450" t="s">
        <v>143</v>
      </c>
      <c r="AM450" s="17" t="b">
        <v>1</v>
      </c>
      <c r="AN450" s="126">
        <v>43495.538513344902</v>
      </c>
      <c r="AO450" s="6"/>
      <c r="AP450" s="17" t="b">
        <v>1</v>
      </c>
      <c r="AQ450" s="6" t="b">
        <v>1</v>
      </c>
    </row>
    <row r="451" spans="1:43" x14ac:dyDescent="0.25">
      <c r="A451" t="str">
        <f>_xlfn.CONCAT(Table8[[#This Row],[Order]],"-",Table8[[#This Row],[Line]])</f>
        <v>75738-2</v>
      </c>
      <c r="B451" s="35">
        <v>75738</v>
      </c>
      <c r="C451" s="35">
        <v>2</v>
      </c>
      <c r="D451" s="35">
        <v>2</v>
      </c>
      <c r="E451" s="34" t="s">
        <v>18</v>
      </c>
      <c r="F451" s="34" t="s">
        <v>385</v>
      </c>
      <c r="G451" s="34" t="s">
        <v>1577</v>
      </c>
      <c r="H451" s="34" t="s">
        <v>168</v>
      </c>
      <c r="I451" s="34" t="s">
        <v>37</v>
      </c>
      <c r="J451" s="36">
        <v>43497</v>
      </c>
      <c r="K451" s="34" t="s">
        <v>4367</v>
      </c>
      <c r="L451" s="125">
        <v>43495</v>
      </c>
      <c r="M451" s="36">
        <v>43500</v>
      </c>
      <c r="N451" s="35">
        <v>9</v>
      </c>
      <c r="O451" s="35">
        <v>9</v>
      </c>
      <c r="P451" s="6" t="s">
        <v>644</v>
      </c>
      <c r="Q451" s="34" t="s">
        <v>22</v>
      </c>
      <c r="R451" s="6" t="s">
        <v>18</v>
      </c>
      <c r="S451" s="34" t="s">
        <v>22</v>
      </c>
      <c r="T451" s="34" t="s">
        <v>1578</v>
      </c>
      <c r="U451" s="35">
        <v>12</v>
      </c>
      <c r="V451" s="17" t="b">
        <v>1</v>
      </c>
      <c r="W451" s="17" t="b">
        <v>1</v>
      </c>
      <c r="X451" s="17" t="b">
        <v>1</v>
      </c>
      <c r="Y451" s="17" t="b">
        <v>1</v>
      </c>
      <c r="Z451" t="s">
        <v>22</v>
      </c>
      <c r="AA451" t="s">
        <v>22</v>
      </c>
      <c r="AB451" t="s">
        <v>22</v>
      </c>
      <c r="AC451" t="s">
        <v>22</v>
      </c>
      <c r="AD451" t="s">
        <v>22</v>
      </c>
      <c r="AE451" t="s">
        <v>22</v>
      </c>
      <c r="AF451" t="s">
        <v>3805</v>
      </c>
      <c r="AG451" t="s">
        <v>22</v>
      </c>
      <c r="AH451" t="s">
        <v>22</v>
      </c>
      <c r="AI451" t="s">
        <v>22</v>
      </c>
      <c r="AJ451" s="17" t="b">
        <v>1</v>
      </c>
      <c r="AK451" t="s">
        <v>22</v>
      </c>
      <c r="AL451" t="s">
        <v>143</v>
      </c>
      <c r="AM451" s="17" t="b">
        <v>1</v>
      </c>
      <c r="AN451" s="126">
        <v>43495.538503391203</v>
      </c>
      <c r="AO451" s="6"/>
      <c r="AP451" s="17" t="b">
        <v>1</v>
      </c>
      <c r="AQ451" s="6" t="b">
        <v>1</v>
      </c>
    </row>
    <row r="452" spans="1:43" x14ac:dyDescent="0.25">
      <c r="A452" t="str">
        <f>_xlfn.CONCAT(Table8[[#This Row],[Order]],"-",Table8[[#This Row],[Line]])</f>
        <v>75745-5</v>
      </c>
      <c r="B452" s="29">
        <v>75745</v>
      </c>
      <c r="C452" s="29">
        <v>5</v>
      </c>
      <c r="D452" s="29">
        <v>1</v>
      </c>
      <c r="E452" s="28" t="s">
        <v>18</v>
      </c>
      <c r="F452" s="28" t="s">
        <v>320</v>
      </c>
      <c r="G452" s="28" t="s">
        <v>724</v>
      </c>
      <c r="H452" s="28" t="s">
        <v>22</v>
      </c>
      <c r="I452" s="28" t="s">
        <v>20</v>
      </c>
      <c r="J452" s="28"/>
      <c r="K452" s="28"/>
      <c r="L452" s="8">
        <v>43502</v>
      </c>
      <c r="M452" s="30">
        <v>43507</v>
      </c>
      <c r="N452" s="29">
        <v>4</v>
      </c>
      <c r="O452" s="29">
        <v>4</v>
      </c>
      <c r="P452" s="6" t="s">
        <v>589</v>
      </c>
      <c r="Q452" s="28" t="s">
        <v>22</v>
      </c>
      <c r="R452" s="6" t="s">
        <v>18</v>
      </c>
      <c r="S452" s="28" t="s">
        <v>22</v>
      </c>
      <c r="T452" s="28" t="s">
        <v>801</v>
      </c>
      <c r="U452" s="29">
        <v>7</v>
      </c>
      <c r="V452" s="17" t="b">
        <v>1</v>
      </c>
      <c r="W452" s="17" t="b">
        <v>1</v>
      </c>
      <c r="X452" s="17" t="b">
        <v>1</v>
      </c>
      <c r="Y452" s="17" t="b">
        <v>1</v>
      </c>
      <c r="Z452" t="s">
        <v>22</v>
      </c>
      <c r="AA452" t="s">
        <v>3805</v>
      </c>
      <c r="AB452" t="s">
        <v>22</v>
      </c>
      <c r="AC452" t="s">
        <v>22</v>
      </c>
      <c r="AD452" t="s">
        <v>22</v>
      </c>
      <c r="AE452" t="s">
        <v>22</v>
      </c>
      <c r="AF452" t="s">
        <v>22</v>
      </c>
      <c r="AG452" t="s">
        <v>22</v>
      </c>
      <c r="AH452" t="s">
        <v>22</v>
      </c>
      <c r="AI452" t="s">
        <v>22</v>
      </c>
      <c r="AJ452" s="17" t="b">
        <v>1</v>
      </c>
      <c r="AK452" t="s">
        <v>22</v>
      </c>
      <c r="AL452" t="s">
        <v>22</v>
      </c>
      <c r="AM452" s="17" t="b">
        <v>0</v>
      </c>
      <c r="AN452" s="6"/>
      <c r="AO452" s="6"/>
      <c r="AP452" s="17" t="b">
        <v>0</v>
      </c>
      <c r="AQ452" s="6" t="b">
        <v>0</v>
      </c>
    </row>
    <row r="453" spans="1:43" x14ac:dyDescent="0.25">
      <c r="A453" t="str">
        <f>_xlfn.CONCAT(Table8[[#This Row],[Order]],"-",Table8[[#This Row],[Line]])</f>
        <v>75745-6</v>
      </c>
      <c r="B453" s="29">
        <v>75745</v>
      </c>
      <c r="C453" s="29">
        <v>6</v>
      </c>
      <c r="D453" s="29">
        <v>1</v>
      </c>
      <c r="E453" s="28" t="s">
        <v>18</v>
      </c>
      <c r="F453" s="28" t="s">
        <v>3041</v>
      </c>
      <c r="G453" s="28" t="s">
        <v>802</v>
      </c>
      <c r="H453" s="28" t="s">
        <v>22</v>
      </c>
      <c r="I453" s="28" t="s">
        <v>20</v>
      </c>
      <c r="J453" s="28"/>
      <c r="K453" s="28"/>
      <c r="L453" s="8">
        <v>43502</v>
      </c>
      <c r="M453" s="30">
        <v>43507</v>
      </c>
      <c r="N453" s="29">
        <v>1</v>
      </c>
      <c r="O453" s="29">
        <v>2</v>
      </c>
      <c r="P453" s="6" t="s">
        <v>589</v>
      </c>
      <c r="Q453" s="28" t="s">
        <v>22</v>
      </c>
      <c r="R453" s="6" t="s">
        <v>18</v>
      </c>
      <c r="S453" s="28" t="s">
        <v>22</v>
      </c>
      <c r="T453" s="28" t="s">
        <v>803</v>
      </c>
      <c r="U453" s="29">
        <v>7</v>
      </c>
      <c r="V453" s="17" t="b">
        <v>1</v>
      </c>
      <c r="W453" s="17" t="b">
        <v>1</v>
      </c>
      <c r="X453" s="17" t="b">
        <v>1</v>
      </c>
      <c r="Y453" s="17" t="b">
        <v>1</v>
      </c>
      <c r="Z453" t="s">
        <v>22</v>
      </c>
      <c r="AA453" t="s">
        <v>3805</v>
      </c>
      <c r="AB453" t="s">
        <v>22</v>
      </c>
      <c r="AC453" t="s">
        <v>22</v>
      </c>
      <c r="AD453" t="s">
        <v>22</v>
      </c>
      <c r="AE453" t="s">
        <v>22</v>
      </c>
      <c r="AF453" t="s">
        <v>22</v>
      </c>
      <c r="AG453" t="s">
        <v>22</v>
      </c>
      <c r="AH453" t="s">
        <v>22</v>
      </c>
      <c r="AI453" t="s">
        <v>22</v>
      </c>
      <c r="AJ453" s="17" t="b">
        <v>1</v>
      </c>
      <c r="AK453" t="s">
        <v>22</v>
      </c>
      <c r="AL453" t="s">
        <v>22</v>
      </c>
      <c r="AM453" s="17" t="b">
        <v>0</v>
      </c>
      <c r="AN453" s="6"/>
      <c r="AO453" s="6"/>
      <c r="AP453" s="17" t="b">
        <v>0</v>
      </c>
      <c r="AQ453" s="6" t="b">
        <v>0</v>
      </c>
    </row>
    <row r="454" spans="1:43" x14ac:dyDescent="0.25">
      <c r="A454" t="str">
        <f>_xlfn.CONCAT(Table8[[#This Row],[Order]],"-",Table8[[#This Row],[Line]])</f>
        <v>75745-7</v>
      </c>
      <c r="B454" s="29">
        <v>75745</v>
      </c>
      <c r="C454" s="29">
        <v>7</v>
      </c>
      <c r="D454" s="29">
        <v>1</v>
      </c>
      <c r="E454" s="28" t="s">
        <v>18</v>
      </c>
      <c r="F454" s="28" t="s">
        <v>320</v>
      </c>
      <c r="G454" s="28" t="s">
        <v>804</v>
      </c>
      <c r="H454" s="28" t="s">
        <v>141</v>
      </c>
      <c r="I454" s="28" t="s">
        <v>20</v>
      </c>
      <c r="J454" s="28"/>
      <c r="K454" s="28"/>
      <c r="L454" s="8">
        <v>43502</v>
      </c>
      <c r="M454" s="30">
        <v>43507</v>
      </c>
      <c r="N454" s="29">
        <v>1</v>
      </c>
      <c r="O454" s="29">
        <v>1</v>
      </c>
      <c r="P454" s="6" t="s">
        <v>589</v>
      </c>
      <c r="Q454" s="28" t="s">
        <v>22</v>
      </c>
      <c r="R454" s="6" t="s">
        <v>18</v>
      </c>
      <c r="S454" s="28" t="s">
        <v>22</v>
      </c>
      <c r="T454" s="28" t="s">
        <v>805</v>
      </c>
      <c r="U454" s="29">
        <v>7</v>
      </c>
      <c r="V454" s="17" t="b">
        <v>1</v>
      </c>
      <c r="W454" s="17" t="b">
        <v>1</v>
      </c>
      <c r="X454" s="17" t="b">
        <v>1</v>
      </c>
      <c r="Y454" s="17" t="b">
        <v>1</v>
      </c>
      <c r="Z454" t="s">
        <v>22</v>
      </c>
      <c r="AA454" t="s">
        <v>3805</v>
      </c>
      <c r="AB454" t="s">
        <v>22</v>
      </c>
      <c r="AC454" t="s">
        <v>22</v>
      </c>
      <c r="AD454" t="s">
        <v>22</v>
      </c>
      <c r="AE454" t="s">
        <v>22</v>
      </c>
      <c r="AF454" t="s">
        <v>22</v>
      </c>
      <c r="AG454" t="s">
        <v>22</v>
      </c>
      <c r="AH454" t="s">
        <v>22</v>
      </c>
      <c r="AI454" t="s">
        <v>22</v>
      </c>
      <c r="AJ454" s="17" t="b">
        <v>1</v>
      </c>
      <c r="AK454" t="s">
        <v>22</v>
      </c>
      <c r="AL454" t="s">
        <v>22</v>
      </c>
      <c r="AM454" s="17" t="b">
        <v>0</v>
      </c>
      <c r="AN454" s="6"/>
      <c r="AO454" s="6"/>
      <c r="AP454" s="17" t="b">
        <v>0</v>
      </c>
      <c r="AQ454" s="6" t="b">
        <v>1</v>
      </c>
    </row>
    <row r="455" spans="1:43" x14ac:dyDescent="0.25">
      <c r="A455" t="str">
        <f>_xlfn.CONCAT(Table8[[#This Row],[Order]],"-",Table8[[#This Row],[Line]])</f>
        <v>75745-8</v>
      </c>
      <c r="B455" s="29">
        <v>75745</v>
      </c>
      <c r="C455" s="29">
        <v>8</v>
      </c>
      <c r="D455" s="29">
        <v>1</v>
      </c>
      <c r="E455" s="28" t="s">
        <v>18</v>
      </c>
      <c r="F455" s="28" t="s">
        <v>2989</v>
      </c>
      <c r="G455" s="28" t="s">
        <v>736</v>
      </c>
      <c r="H455" s="28" t="s">
        <v>22</v>
      </c>
      <c r="I455" s="28" t="s">
        <v>20</v>
      </c>
      <c r="J455" s="28"/>
      <c r="K455" s="28"/>
      <c r="L455" s="8">
        <v>43502</v>
      </c>
      <c r="M455" s="30">
        <v>43507</v>
      </c>
      <c r="N455" s="29">
        <v>1</v>
      </c>
      <c r="O455" s="29">
        <v>1</v>
      </c>
      <c r="P455" s="6" t="s">
        <v>589</v>
      </c>
      <c r="Q455" s="28" t="s">
        <v>22</v>
      </c>
      <c r="R455" s="6" t="s">
        <v>18</v>
      </c>
      <c r="S455" s="28" t="s">
        <v>22</v>
      </c>
      <c r="T455" s="28" t="s">
        <v>806</v>
      </c>
      <c r="U455" s="29">
        <v>7</v>
      </c>
      <c r="V455" s="17" t="b">
        <v>1</v>
      </c>
      <c r="W455" s="17" t="b">
        <v>1</v>
      </c>
      <c r="X455" s="17" t="b">
        <v>1</v>
      </c>
      <c r="Y455" s="17" t="b">
        <v>1</v>
      </c>
      <c r="Z455" t="s">
        <v>22</v>
      </c>
      <c r="AA455" t="s">
        <v>3805</v>
      </c>
      <c r="AB455" t="s">
        <v>22</v>
      </c>
      <c r="AC455" t="s">
        <v>22</v>
      </c>
      <c r="AD455" t="s">
        <v>22</v>
      </c>
      <c r="AE455" t="s">
        <v>22</v>
      </c>
      <c r="AF455" t="s">
        <v>22</v>
      </c>
      <c r="AG455" t="s">
        <v>22</v>
      </c>
      <c r="AH455" t="s">
        <v>22</v>
      </c>
      <c r="AI455" t="s">
        <v>22</v>
      </c>
      <c r="AJ455" s="17" t="b">
        <v>1</v>
      </c>
      <c r="AK455" t="s">
        <v>22</v>
      </c>
      <c r="AL455" t="s">
        <v>22</v>
      </c>
      <c r="AM455" s="17" t="b">
        <v>0</v>
      </c>
      <c r="AN455" s="6"/>
      <c r="AO455" s="6"/>
      <c r="AP455" s="17" t="b">
        <v>0</v>
      </c>
      <c r="AQ455" s="6" t="b">
        <v>0</v>
      </c>
    </row>
    <row r="456" spans="1:43" x14ac:dyDescent="0.25">
      <c r="A456" t="str">
        <f>_xlfn.CONCAT(Table8[[#This Row],[Order]],"-",Table8[[#This Row],[Line]])</f>
        <v>75745-9</v>
      </c>
      <c r="B456" s="29">
        <v>75745</v>
      </c>
      <c r="C456" s="29">
        <v>9</v>
      </c>
      <c r="D456" s="29">
        <v>1</v>
      </c>
      <c r="E456" s="28" t="s">
        <v>18</v>
      </c>
      <c r="F456" s="28" t="s">
        <v>2992</v>
      </c>
      <c r="G456" s="28" t="s">
        <v>738</v>
      </c>
      <c r="H456" s="28" t="s">
        <v>22</v>
      </c>
      <c r="I456" s="28" t="s">
        <v>20</v>
      </c>
      <c r="J456" s="28"/>
      <c r="K456" s="28"/>
      <c r="L456" s="8">
        <v>43502</v>
      </c>
      <c r="M456" s="30">
        <v>43507</v>
      </c>
      <c r="N456" s="29">
        <v>1</v>
      </c>
      <c r="O456" s="29">
        <v>2</v>
      </c>
      <c r="P456" s="6" t="s">
        <v>589</v>
      </c>
      <c r="Q456" s="28" t="s">
        <v>22</v>
      </c>
      <c r="R456" s="6" t="s">
        <v>18</v>
      </c>
      <c r="S456" s="28" t="s">
        <v>22</v>
      </c>
      <c r="T456" s="28" t="s">
        <v>807</v>
      </c>
      <c r="U456" s="29">
        <v>7</v>
      </c>
      <c r="V456" s="17" t="b">
        <v>1</v>
      </c>
      <c r="W456" s="17" t="b">
        <v>1</v>
      </c>
      <c r="X456" s="17" t="b">
        <v>1</v>
      </c>
      <c r="Y456" s="17" t="b">
        <v>1</v>
      </c>
      <c r="Z456" t="s">
        <v>22</v>
      </c>
      <c r="AA456" t="s">
        <v>3805</v>
      </c>
      <c r="AB456" t="s">
        <v>22</v>
      </c>
      <c r="AC456" t="s">
        <v>22</v>
      </c>
      <c r="AD456" t="s">
        <v>22</v>
      </c>
      <c r="AE456" t="s">
        <v>22</v>
      </c>
      <c r="AF456" t="s">
        <v>22</v>
      </c>
      <c r="AG456" t="s">
        <v>22</v>
      </c>
      <c r="AH456" t="s">
        <v>22</v>
      </c>
      <c r="AI456" t="s">
        <v>22</v>
      </c>
      <c r="AJ456" s="17" t="b">
        <v>1</v>
      </c>
      <c r="AK456" t="s">
        <v>22</v>
      </c>
      <c r="AL456" t="s">
        <v>22</v>
      </c>
      <c r="AM456" s="17" t="b">
        <v>0</v>
      </c>
      <c r="AN456" s="6"/>
      <c r="AO456" s="6"/>
      <c r="AP456" s="17" t="b">
        <v>0</v>
      </c>
      <c r="AQ456" s="6" t="b">
        <v>0</v>
      </c>
    </row>
    <row r="457" spans="1:43" x14ac:dyDescent="0.25">
      <c r="A457" t="str">
        <f>_xlfn.CONCAT(Table8[[#This Row],[Order]],"-",Table8[[#This Row],[Line]])</f>
        <v>75745-13</v>
      </c>
      <c r="B457" s="123">
        <v>75745</v>
      </c>
      <c r="C457" s="123">
        <v>13</v>
      </c>
      <c r="D457" s="123">
        <v>1</v>
      </c>
      <c r="E457" s="124" t="s">
        <v>18</v>
      </c>
      <c r="F457" s="124" t="s">
        <v>3040</v>
      </c>
      <c r="G457" s="124" t="s">
        <v>808</v>
      </c>
      <c r="H457" s="124" t="s">
        <v>208</v>
      </c>
      <c r="I457" s="124" t="s">
        <v>37</v>
      </c>
      <c r="J457" s="125">
        <v>43494</v>
      </c>
      <c r="K457" s="124" t="s">
        <v>4368</v>
      </c>
      <c r="L457" s="125">
        <v>43488</v>
      </c>
      <c r="M457" s="125">
        <v>43493</v>
      </c>
      <c r="N457" s="123">
        <v>1</v>
      </c>
      <c r="O457" s="123">
        <v>5</v>
      </c>
      <c r="P457" s="6" t="s">
        <v>589</v>
      </c>
      <c r="Q457" s="124" t="s">
        <v>21</v>
      </c>
      <c r="R457" s="6" t="s">
        <v>18</v>
      </c>
      <c r="S457" s="124" t="s">
        <v>22</v>
      </c>
      <c r="T457" s="124" t="s">
        <v>809</v>
      </c>
      <c r="U457" s="123">
        <v>1</v>
      </c>
      <c r="V457" s="17" t="b">
        <v>1</v>
      </c>
      <c r="W457" s="17" t="b">
        <v>1</v>
      </c>
      <c r="X457" s="17" t="b">
        <v>1</v>
      </c>
      <c r="Y457" s="17" t="b">
        <v>1</v>
      </c>
      <c r="Z457" t="s">
        <v>3805</v>
      </c>
      <c r="AA457" t="s">
        <v>22</v>
      </c>
      <c r="AB457" t="s">
        <v>22</v>
      </c>
      <c r="AC457" t="s">
        <v>22</v>
      </c>
      <c r="AD457" t="s">
        <v>22</v>
      </c>
      <c r="AE457" t="s">
        <v>22</v>
      </c>
      <c r="AF457" t="s">
        <v>22</v>
      </c>
      <c r="AG457" t="s">
        <v>3805</v>
      </c>
      <c r="AH457" t="s">
        <v>3805</v>
      </c>
      <c r="AI457" t="s">
        <v>22</v>
      </c>
      <c r="AJ457" s="17" t="b">
        <v>1</v>
      </c>
      <c r="AK457" t="s">
        <v>22</v>
      </c>
      <c r="AL457" t="s">
        <v>143</v>
      </c>
      <c r="AM457" s="17" t="b">
        <v>1</v>
      </c>
      <c r="AN457" s="126">
        <v>43496.661397187498</v>
      </c>
      <c r="AO457" s="6"/>
      <c r="AP457" s="17" t="b">
        <v>1</v>
      </c>
      <c r="AQ457" s="6" t="b">
        <v>0</v>
      </c>
    </row>
    <row r="458" spans="1:43" x14ac:dyDescent="0.25">
      <c r="A458" t="str">
        <f>_xlfn.CONCAT(Table8[[#This Row],[Order]],"-",Table8[[#This Row],[Line]])</f>
        <v>75745-21</v>
      </c>
      <c r="B458" s="29">
        <v>75745</v>
      </c>
      <c r="C458" s="29">
        <v>21</v>
      </c>
      <c r="D458" s="29">
        <v>1</v>
      </c>
      <c r="E458" s="28" t="s">
        <v>18</v>
      </c>
      <c r="F458" s="28" t="s">
        <v>2988</v>
      </c>
      <c r="G458" s="28" t="s">
        <v>810</v>
      </c>
      <c r="H458" s="28" t="s">
        <v>168</v>
      </c>
      <c r="I458" s="28" t="s">
        <v>20</v>
      </c>
      <c r="J458" s="28"/>
      <c r="K458" s="28"/>
      <c r="L458" s="8">
        <v>43502</v>
      </c>
      <c r="M458" s="30">
        <v>43507</v>
      </c>
      <c r="N458" s="29">
        <v>1</v>
      </c>
      <c r="O458" s="29">
        <v>3</v>
      </c>
      <c r="P458" s="6" t="s">
        <v>589</v>
      </c>
      <c r="Q458" s="28" t="s">
        <v>22</v>
      </c>
      <c r="R458" s="6" t="s">
        <v>18</v>
      </c>
      <c r="S458" s="28" t="s">
        <v>22</v>
      </c>
      <c r="T458" s="28" t="s">
        <v>811</v>
      </c>
      <c r="U458" s="29">
        <v>7</v>
      </c>
      <c r="V458" s="17" t="b">
        <v>1</v>
      </c>
      <c r="W458" s="17" t="b">
        <v>1</v>
      </c>
      <c r="X458" s="17" t="b">
        <v>1</v>
      </c>
      <c r="Y458" s="17" t="b">
        <v>1</v>
      </c>
      <c r="Z458" t="s">
        <v>22</v>
      </c>
      <c r="AA458" t="s">
        <v>3805</v>
      </c>
      <c r="AB458" t="s">
        <v>22</v>
      </c>
      <c r="AC458" t="s">
        <v>22</v>
      </c>
      <c r="AD458" t="s">
        <v>22</v>
      </c>
      <c r="AE458" t="s">
        <v>22</v>
      </c>
      <c r="AF458" t="s">
        <v>22</v>
      </c>
      <c r="AG458" t="s">
        <v>22</v>
      </c>
      <c r="AH458" t="s">
        <v>22</v>
      </c>
      <c r="AI458" t="s">
        <v>22</v>
      </c>
      <c r="AJ458" s="17" t="b">
        <v>1</v>
      </c>
      <c r="AK458" t="s">
        <v>22</v>
      </c>
      <c r="AL458" t="s">
        <v>22</v>
      </c>
      <c r="AM458" s="17" t="b">
        <v>0</v>
      </c>
      <c r="AN458" s="6"/>
      <c r="AO458" s="6"/>
      <c r="AP458" s="17" t="b">
        <v>0</v>
      </c>
      <c r="AQ458" s="6" t="b">
        <v>1</v>
      </c>
    </row>
    <row r="459" spans="1:43" x14ac:dyDescent="0.25">
      <c r="A459" t="str">
        <f>_xlfn.CONCAT(Table8[[#This Row],[Order]],"-",Table8[[#This Row],[Line]])</f>
        <v>75746-5</v>
      </c>
      <c r="B459" s="29">
        <v>75746</v>
      </c>
      <c r="C459" s="29">
        <v>5</v>
      </c>
      <c r="D459" s="29">
        <v>1</v>
      </c>
      <c r="E459" s="28" t="s">
        <v>18</v>
      </c>
      <c r="F459" s="28" t="s">
        <v>319</v>
      </c>
      <c r="G459" s="28" t="s">
        <v>742</v>
      </c>
      <c r="H459" s="28" t="s">
        <v>22</v>
      </c>
      <c r="I459" s="28" t="s">
        <v>20</v>
      </c>
      <c r="J459" s="28"/>
      <c r="K459" s="28"/>
      <c r="L459" s="8">
        <v>43502</v>
      </c>
      <c r="M459" s="30">
        <v>43507</v>
      </c>
      <c r="N459" s="29">
        <v>1</v>
      </c>
      <c r="O459" s="29">
        <v>1</v>
      </c>
      <c r="P459" s="6" t="s">
        <v>589</v>
      </c>
      <c r="Q459" s="28" t="s">
        <v>22</v>
      </c>
      <c r="R459" s="6" t="s">
        <v>18</v>
      </c>
      <c r="S459" s="28" t="s">
        <v>22</v>
      </c>
      <c r="T459" s="28" t="s">
        <v>879</v>
      </c>
      <c r="U459" s="29">
        <v>1</v>
      </c>
      <c r="V459" s="17" t="b">
        <v>1</v>
      </c>
      <c r="W459" s="17" t="b">
        <v>1</v>
      </c>
      <c r="X459" s="17" t="b">
        <v>0</v>
      </c>
      <c r="Y459" s="17" t="b">
        <v>1</v>
      </c>
      <c r="Z459" t="s">
        <v>161</v>
      </c>
      <c r="AA459" t="s">
        <v>161</v>
      </c>
      <c r="AB459" t="s">
        <v>22</v>
      </c>
      <c r="AC459" t="s">
        <v>22</v>
      </c>
      <c r="AD459" t="s">
        <v>22</v>
      </c>
      <c r="AE459" t="s">
        <v>22</v>
      </c>
      <c r="AF459" t="s">
        <v>22</v>
      </c>
      <c r="AG459" t="s">
        <v>22</v>
      </c>
      <c r="AH459" t="s">
        <v>22</v>
      </c>
      <c r="AI459" t="s">
        <v>161</v>
      </c>
      <c r="AJ459" s="17" t="b">
        <v>0</v>
      </c>
      <c r="AK459" t="s">
        <v>22</v>
      </c>
      <c r="AL459" t="s">
        <v>22</v>
      </c>
      <c r="AM459" s="17" t="b">
        <v>0</v>
      </c>
      <c r="AN459" s="6"/>
      <c r="AO459" s="6"/>
      <c r="AP459" s="17" t="b">
        <v>0</v>
      </c>
      <c r="AQ459" s="6" t="b">
        <v>0</v>
      </c>
    </row>
    <row r="460" spans="1:43" x14ac:dyDescent="0.25">
      <c r="A460" t="str">
        <f>_xlfn.CONCAT(Table8[[#This Row],[Order]],"-",Table8[[#This Row],[Line]])</f>
        <v>75746-6</v>
      </c>
      <c r="B460" s="29">
        <v>75746</v>
      </c>
      <c r="C460" s="29">
        <v>6</v>
      </c>
      <c r="D460" s="29">
        <v>1</v>
      </c>
      <c r="E460" s="28" t="s">
        <v>18</v>
      </c>
      <c r="F460" s="28" t="s">
        <v>320</v>
      </c>
      <c r="G460" s="28" t="s">
        <v>724</v>
      </c>
      <c r="H460" s="28" t="s">
        <v>22</v>
      </c>
      <c r="I460" s="28" t="s">
        <v>20</v>
      </c>
      <c r="J460" s="28"/>
      <c r="K460" s="28"/>
      <c r="L460" s="8">
        <v>43502</v>
      </c>
      <c r="M460" s="30">
        <v>43507</v>
      </c>
      <c r="N460" s="29">
        <v>1</v>
      </c>
      <c r="O460" s="29">
        <v>1</v>
      </c>
      <c r="P460" s="6" t="s">
        <v>589</v>
      </c>
      <c r="Q460" s="28" t="s">
        <v>22</v>
      </c>
      <c r="R460" s="6" t="s">
        <v>18</v>
      </c>
      <c r="S460" s="28" t="s">
        <v>22</v>
      </c>
      <c r="T460" s="28" t="s">
        <v>880</v>
      </c>
      <c r="U460" s="29">
        <v>1</v>
      </c>
      <c r="V460" s="17" t="b">
        <v>1</v>
      </c>
      <c r="W460" s="17" t="b">
        <v>1</v>
      </c>
      <c r="X460" s="17" t="b">
        <v>0</v>
      </c>
      <c r="Y460" s="17" t="b">
        <v>1</v>
      </c>
      <c r="Z460" t="s">
        <v>161</v>
      </c>
      <c r="AA460" t="s">
        <v>161</v>
      </c>
      <c r="AB460" t="s">
        <v>22</v>
      </c>
      <c r="AC460" t="s">
        <v>22</v>
      </c>
      <c r="AD460" t="s">
        <v>22</v>
      </c>
      <c r="AE460" t="s">
        <v>22</v>
      </c>
      <c r="AF460" t="s">
        <v>22</v>
      </c>
      <c r="AG460" t="s">
        <v>22</v>
      </c>
      <c r="AH460" t="s">
        <v>22</v>
      </c>
      <c r="AI460" t="s">
        <v>161</v>
      </c>
      <c r="AJ460" s="17" t="b">
        <v>0</v>
      </c>
      <c r="AK460" t="s">
        <v>22</v>
      </c>
      <c r="AL460" t="s">
        <v>22</v>
      </c>
      <c r="AM460" s="17" t="b">
        <v>0</v>
      </c>
      <c r="AN460" s="6"/>
      <c r="AO460" s="6"/>
      <c r="AP460" s="17" t="b">
        <v>0</v>
      </c>
      <c r="AQ460" s="6" t="b">
        <v>0</v>
      </c>
    </row>
    <row r="461" spans="1:43" x14ac:dyDescent="0.25">
      <c r="A461" t="str">
        <f>_xlfn.CONCAT(Table8[[#This Row],[Order]],"-",Table8[[#This Row],[Line]])</f>
        <v>75746-7</v>
      </c>
      <c r="B461" s="29">
        <v>75746</v>
      </c>
      <c r="C461" s="29">
        <v>7</v>
      </c>
      <c r="D461" s="29">
        <v>1</v>
      </c>
      <c r="E461" s="28" t="s">
        <v>18</v>
      </c>
      <c r="F461" s="28" t="s">
        <v>2989</v>
      </c>
      <c r="G461" s="28" t="s">
        <v>720</v>
      </c>
      <c r="H461" s="28" t="s">
        <v>22</v>
      </c>
      <c r="I461" s="28" t="s">
        <v>20</v>
      </c>
      <c r="J461" s="28"/>
      <c r="K461" s="28"/>
      <c r="L461" s="8">
        <v>43502</v>
      </c>
      <c r="M461" s="30">
        <v>43507</v>
      </c>
      <c r="N461" s="29">
        <v>1</v>
      </c>
      <c r="O461" s="29">
        <v>1</v>
      </c>
      <c r="P461" s="6" t="s">
        <v>589</v>
      </c>
      <c r="Q461" s="28" t="s">
        <v>22</v>
      </c>
      <c r="R461" s="6" t="s">
        <v>18</v>
      </c>
      <c r="S461" s="28" t="s">
        <v>22</v>
      </c>
      <c r="T461" s="28" t="s">
        <v>881</v>
      </c>
      <c r="U461" s="29">
        <v>1</v>
      </c>
      <c r="V461" s="17" t="b">
        <v>1</v>
      </c>
      <c r="W461" s="17" t="b">
        <v>1</v>
      </c>
      <c r="X461" s="17" t="b">
        <v>0</v>
      </c>
      <c r="Y461" s="17" t="b">
        <v>1</v>
      </c>
      <c r="Z461" t="s">
        <v>161</v>
      </c>
      <c r="AA461" t="s">
        <v>161</v>
      </c>
      <c r="AB461" t="s">
        <v>22</v>
      </c>
      <c r="AC461" t="s">
        <v>22</v>
      </c>
      <c r="AD461" t="s">
        <v>22</v>
      </c>
      <c r="AE461" t="s">
        <v>22</v>
      </c>
      <c r="AF461" t="s">
        <v>22</v>
      </c>
      <c r="AG461" t="s">
        <v>22</v>
      </c>
      <c r="AH461" t="s">
        <v>22</v>
      </c>
      <c r="AI461" t="s">
        <v>161</v>
      </c>
      <c r="AJ461" s="17" t="b">
        <v>0</v>
      </c>
      <c r="AK461" t="s">
        <v>22</v>
      </c>
      <c r="AL461" t="s">
        <v>22</v>
      </c>
      <c r="AM461" s="17" t="b">
        <v>0</v>
      </c>
      <c r="AN461" s="6"/>
      <c r="AO461" s="6"/>
      <c r="AP461" s="17" t="b">
        <v>0</v>
      </c>
      <c r="AQ461" s="6" t="b">
        <v>0</v>
      </c>
    </row>
    <row r="462" spans="1:43" x14ac:dyDescent="0.25">
      <c r="A462" t="str">
        <f>_xlfn.CONCAT(Table8[[#This Row],[Order]],"-",Table8[[#This Row],[Line]])</f>
        <v>75746-8</v>
      </c>
      <c r="B462" s="29">
        <v>75746</v>
      </c>
      <c r="C462" s="29">
        <v>8</v>
      </c>
      <c r="D462" s="29">
        <v>1</v>
      </c>
      <c r="E462" s="28" t="s">
        <v>18</v>
      </c>
      <c r="F462" s="28" t="s">
        <v>2992</v>
      </c>
      <c r="G462" s="28" t="s">
        <v>882</v>
      </c>
      <c r="H462" s="28" t="s">
        <v>22</v>
      </c>
      <c r="I462" s="28" t="s">
        <v>20</v>
      </c>
      <c r="J462" s="28"/>
      <c r="K462" s="28"/>
      <c r="L462" s="8">
        <v>43502</v>
      </c>
      <c r="M462" s="30">
        <v>43507</v>
      </c>
      <c r="N462" s="29">
        <v>1</v>
      </c>
      <c r="O462" s="29">
        <v>2</v>
      </c>
      <c r="P462" s="6" t="s">
        <v>589</v>
      </c>
      <c r="Q462" s="28" t="s">
        <v>22</v>
      </c>
      <c r="R462" s="6" t="s">
        <v>18</v>
      </c>
      <c r="S462" s="28" t="s">
        <v>22</v>
      </c>
      <c r="T462" s="28" t="s">
        <v>883</v>
      </c>
      <c r="U462" s="29">
        <v>1</v>
      </c>
      <c r="V462" s="17" t="b">
        <v>1</v>
      </c>
      <c r="W462" s="17" t="b">
        <v>1</v>
      </c>
      <c r="X462" s="17" t="b">
        <v>0</v>
      </c>
      <c r="Y462" s="17" t="b">
        <v>1</v>
      </c>
      <c r="Z462" t="s">
        <v>161</v>
      </c>
      <c r="AA462" t="s">
        <v>161</v>
      </c>
      <c r="AB462" t="s">
        <v>22</v>
      </c>
      <c r="AC462" t="s">
        <v>22</v>
      </c>
      <c r="AD462" t="s">
        <v>22</v>
      </c>
      <c r="AE462" t="s">
        <v>22</v>
      </c>
      <c r="AF462" t="s">
        <v>22</v>
      </c>
      <c r="AG462" t="s">
        <v>22</v>
      </c>
      <c r="AH462" t="s">
        <v>22</v>
      </c>
      <c r="AI462" t="s">
        <v>161</v>
      </c>
      <c r="AJ462" s="17" t="b">
        <v>0</v>
      </c>
      <c r="AK462" t="s">
        <v>22</v>
      </c>
      <c r="AL462" t="s">
        <v>22</v>
      </c>
      <c r="AM462" s="17" t="b">
        <v>0</v>
      </c>
      <c r="AN462" s="6"/>
      <c r="AO462" s="6"/>
      <c r="AP462" s="17" t="b">
        <v>0</v>
      </c>
      <c r="AQ462" s="6" t="b">
        <v>0</v>
      </c>
    </row>
    <row r="463" spans="1:43" x14ac:dyDescent="0.25">
      <c r="A463" t="str">
        <f>_xlfn.CONCAT(Table8[[#This Row],[Order]],"-",Table8[[#This Row],[Line]])</f>
        <v>75746-22</v>
      </c>
      <c r="B463" s="29">
        <v>75746</v>
      </c>
      <c r="C463" s="29">
        <v>22</v>
      </c>
      <c r="D463" s="29">
        <v>1</v>
      </c>
      <c r="E463" s="28" t="s">
        <v>18</v>
      </c>
      <c r="F463" s="28" t="s">
        <v>3042</v>
      </c>
      <c r="G463" s="28" t="s">
        <v>884</v>
      </c>
      <c r="H463" s="28" t="s">
        <v>22</v>
      </c>
      <c r="I463" s="28" t="s">
        <v>20</v>
      </c>
      <c r="J463" s="28"/>
      <c r="K463" s="28"/>
      <c r="L463" s="8">
        <v>43502</v>
      </c>
      <c r="M463" s="30">
        <v>43507</v>
      </c>
      <c r="N463" s="29">
        <v>1</v>
      </c>
      <c r="O463" s="29">
        <v>1</v>
      </c>
      <c r="P463" s="6" t="s">
        <v>589</v>
      </c>
      <c r="Q463" s="28" t="s">
        <v>22</v>
      </c>
      <c r="R463" s="6" t="s">
        <v>18</v>
      </c>
      <c r="S463" s="28" t="s">
        <v>22</v>
      </c>
      <c r="T463" s="28" t="s">
        <v>885</v>
      </c>
      <c r="U463" s="29">
        <v>1</v>
      </c>
      <c r="V463" s="17" t="b">
        <v>1</v>
      </c>
      <c r="W463" s="17" t="b">
        <v>1</v>
      </c>
      <c r="X463" s="17" t="b">
        <v>0</v>
      </c>
      <c r="Y463" s="17" t="b">
        <v>0</v>
      </c>
      <c r="Z463" t="s">
        <v>161</v>
      </c>
      <c r="AA463" t="s">
        <v>22</v>
      </c>
      <c r="AB463" t="s">
        <v>22</v>
      </c>
      <c r="AC463" t="s">
        <v>22</v>
      </c>
      <c r="AD463" t="s">
        <v>22</v>
      </c>
      <c r="AE463" t="s">
        <v>22</v>
      </c>
      <c r="AF463" t="s">
        <v>22</v>
      </c>
      <c r="AG463" t="s">
        <v>22</v>
      </c>
      <c r="AH463" t="s">
        <v>22</v>
      </c>
      <c r="AI463" t="s">
        <v>22</v>
      </c>
      <c r="AJ463" s="17" t="b">
        <v>0</v>
      </c>
      <c r="AK463" t="s">
        <v>22</v>
      </c>
      <c r="AL463" t="s">
        <v>22</v>
      </c>
      <c r="AM463" s="17" t="b">
        <v>0</v>
      </c>
      <c r="AN463" s="6"/>
      <c r="AO463" s="6"/>
      <c r="AP463" s="17" t="b">
        <v>0</v>
      </c>
      <c r="AQ463" s="6" t="b">
        <v>0</v>
      </c>
    </row>
    <row r="464" spans="1:43" x14ac:dyDescent="0.25">
      <c r="A464" t="str">
        <f>_xlfn.CONCAT(Table8[[#This Row],[Order]],"-",Table8[[#This Row],[Line]])</f>
        <v>75746-24</v>
      </c>
      <c r="B464" s="29">
        <v>75746</v>
      </c>
      <c r="C464" s="29">
        <v>24</v>
      </c>
      <c r="D464" s="29">
        <v>1</v>
      </c>
      <c r="E464" s="28" t="s">
        <v>18</v>
      </c>
      <c r="F464" s="28" t="s">
        <v>3044</v>
      </c>
      <c r="G464" s="28" t="s">
        <v>886</v>
      </c>
      <c r="H464" s="28" t="s">
        <v>22</v>
      </c>
      <c r="I464" s="28" t="s">
        <v>20</v>
      </c>
      <c r="J464" s="28"/>
      <c r="K464" s="28"/>
      <c r="L464" s="8">
        <v>43502</v>
      </c>
      <c r="M464" s="30">
        <v>43507</v>
      </c>
      <c r="N464" s="29">
        <v>1</v>
      </c>
      <c r="O464" s="29">
        <v>3</v>
      </c>
      <c r="P464" s="6" t="s">
        <v>589</v>
      </c>
      <c r="Q464" s="28" t="s">
        <v>22</v>
      </c>
      <c r="R464" s="6" t="s">
        <v>18</v>
      </c>
      <c r="S464" s="28" t="s">
        <v>22</v>
      </c>
      <c r="T464" s="28" t="s">
        <v>887</v>
      </c>
      <c r="U464" s="29">
        <v>1</v>
      </c>
      <c r="V464" s="17" t="b">
        <v>1</v>
      </c>
      <c r="W464" s="17" t="b">
        <v>1</v>
      </c>
      <c r="X464" s="17" t="b">
        <v>0</v>
      </c>
      <c r="Y464" s="17" t="b">
        <v>0</v>
      </c>
      <c r="Z464" t="s">
        <v>161</v>
      </c>
      <c r="AA464" t="s">
        <v>22</v>
      </c>
      <c r="AB464" t="s">
        <v>22</v>
      </c>
      <c r="AC464" t="s">
        <v>22</v>
      </c>
      <c r="AD464" t="s">
        <v>22</v>
      </c>
      <c r="AE464" t="s">
        <v>22</v>
      </c>
      <c r="AF464" t="s">
        <v>22</v>
      </c>
      <c r="AG464" t="s">
        <v>22</v>
      </c>
      <c r="AH464" t="s">
        <v>161</v>
      </c>
      <c r="AI464" t="s">
        <v>22</v>
      </c>
      <c r="AJ464" s="17" t="b">
        <v>0</v>
      </c>
      <c r="AK464" t="s">
        <v>22</v>
      </c>
      <c r="AL464" t="s">
        <v>22</v>
      </c>
      <c r="AM464" s="17" t="b">
        <v>0</v>
      </c>
      <c r="AN464" s="6"/>
      <c r="AO464" s="6"/>
      <c r="AP464" s="17" t="b">
        <v>0</v>
      </c>
      <c r="AQ464" s="6" t="b">
        <v>0</v>
      </c>
    </row>
    <row r="465" spans="1:43" x14ac:dyDescent="0.25">
      <c r="A465" t="str">
        <f>_xlfn.CONCAT(Table8[[#This Row],[Order]],"-",Table8[[#This Row],[Line]])</f>
        <v>75746-25</v>
      </c>
      <c r="B465" s="29">
        <v>75746</v>
      </c>
      <c r="C465" s="29">
        <v>25</v>
      </c>
      <c r="D465" s="29">
        <v>1</v>
      </c>
      <c r="E465" s="28" t="s">
        <v>18</v>
      </c>
      <c r="F465" s="28" t="s">
        <v>3045</v>
      </c>
      <c r="G465" s="28" t="s">
        <v>888</v>
      </c>
      <c r="H465" s="28" t="s">
        <v>22</v>
      </c>
      <c r="I465" s="28" t="s">
        <v>20</v>
      </c>
      <c r="J465" s="28"/>
      <c r="K465" s="28"/>
      <c r="L465" s="8">
        <v>43502</v>
      </c>
      <c r="M465" s="30">
        <v>43507</v>
      </c>
      <c r="N465" s="29">
        <v>1</v>
      </c>
      <c r="O465" s="29">
        <v>3</v>
      </c>
      <c r="P465" s="6" t="s">
        <v>589</v>
      </c>
      <c r="Q465" s="28" t="s">
        <v>22</v>
      </c>
      <c r="R465" s="6" t="s">
        <v>18</v>
      </c>
      <c r="S465" s="28" t="s">
        <v>22</v>
      </c>
      <c r="T465" s="28" t="s">
        <v>889</v>
      </c>
      <c r="U465" s="29">
        <v>1</v>
      </c>
      <c r="V465" s="17" t="b">
        <v>1</v>
      </c>
      <c r="W465" s="17" t="b">
        <v>1</v>
      </c>
      <c r="X465" s="17" t="b">
        <v>0</v>
      </c>
      <c r="Y465" s="17" t="b">
        <v>0</v>
      </c>
      <c r="Z465" t="s">
        <v>161</v>
      </c>
      <c r="AA465" t="s">
        <v>22</v>
      </c>
      <c r="AB465" t="s">
        <v>22</v>
      </c>
      <c r="AC465" t="s">
        <v>22</v>
      </c>
      <c r="AD465" t="s">
        <v>22</v>
      </c>
      <c r="AE465" t="s">
        <v>22</v>
      </c>
      <c r="AF465" t="s">
        <v>22</v>
      </c>
      <c r="AG465" t="s">
        <v>22</v>
      </c>
      <c r="AH465" t="s">
        <v>161</v>
      </c>
      <c r="AI465" t="s">
        <v>22</v>
      </c>
      <c r="AJ465" s="17" t="b">
        <v>0</v>
      </c>
      <c r="AK465" t="s">
        <v>22</v>
      </c>
      <c r="AL465" t="s">
        <v>22</v>
      </c>
      <c r="AM465" s="17" t="b">
        <v>0</v>
      </c>
      <c r="AN465" s="6"/>
      <c r="AO465" s="6"/>
      <c r="AP465" s="17" t="b">
        <v>0</v>
      </c>
      <c r="AQ465" s="6" t="b">
        <v>0</v>
      </c>
    </row>
    <row r="466" spans="1:43" x14ac:dyDescent="0.25">
      <c r="A466" t="str">
        <f>_xlfn.CONCAT(Table8[[#This Row],[Order]],"-",Table8[[#This Row],[Line]])</f>
        <v>75746-26</v>
      </c>
      <c r="B466" s="29">
        <v>75746</v>
      </c>
      <c r="C466" s="29">
        <v>26</v>
      </c>
      <c r="D466" s="29">
        <v>1</v>
      </c>
      <c r="E466" s="28" t="s">
        <v>18</v>
      </c>
      <c r="F466" s="28" t="s">
        <v>3046</v>
      </c>
      <c r="G466" s="28" t="s">
        <v>890</v>
      </c>
      <c r="H466" s="28" t="s">
        <v>22</v>
      </c>
      <c r="I466" s="28" t="s">
        <v>20</v>
      </c>
      <c r="J466" s="28"/>
      <c r="K466" s="28"/>
      <c r="L466" s="8">
        <v>43502</v>
      </c>
      <c r="M466" s="30">
        <v>43507</v>
      </c>
      <c r="N466" s="29">
        <v>1</v>
      </c>
      <c r="O466" s="29">
        <v>4</v>
      </c>
      <c r="P466" s="6" t="s">
        <v>589</v>
      </c>
      <c r="Q466" s="28" t="s">
        <v>22</v>
      </c>
      <c r="R466" s="6" t="s">
        <v>18</v>
      </c>
      <c r="S466" s="28" t="s">
        <v>22</v>
      </c>
      <c r="T466" s="28" t="s">
        <v>891</v>
      </c>
      <c r="U466" s="29">
        <v>1</v>
      </c>
      <c r="V466" s="17" t="b">
        <v>1</v>
      </c>
      <c r="W466" s="17" t="b">
        <v>1</v>
      </c>
      <c r="X466" s="17" t="b">
        <v>0</v>
      </c>
      <c r="Y466" s="17" t="b">
        <v>0</v>
      </c>
      <c r="Z466" t="s">
        <v>161</v>
      </c>
      <c r="AA466" t="s">
        <v>22</v>
      </c>
      <c r="AB466" t="s">
        <v>22</v>
      </c>
      <c r="AC466" t="s">
        <v>22</v>
      </c>
      <c r="AD466" t="s">
        <v>22</v>
      </c>
      <c r="AE466" t="s">
        <v>22</v>
      </c>
      <c r="AF466" t="s">
        <v>22</v>
      </c>
      <c r="AG466" t="s">
        <v>22</v>
      </c>
      <c r="AH466" t="s">
        <v>22</v>
      </c>
      <c r="AI466" t="s">
        <v>22</v>
      </c>
      <c r="AJ466" s="17" t="b">
        <v>0</v>
      </c>
      <c r="AK466" t="s">
        <v>22</v>
      </c>
      <c r="AL466" t="s">
        <v>22</v>
      </c>
      <c r="AM466" s="17" t="b">
        <v>0</v>
      </c>
      <c r="AN466" s="6"/>
      <c r="AO466" s="6"/>
      <c r="AP466" s="17" t="b">
        <v>0</v>
      </c>
      <c r="AQ466" s="6" t="b">
        <v>0</v>
      </c>
    </row>
    <row r="467" spans="1:43" x14ac:dyDescent="0.25">
      <c r="A467" t="str">
        <f>_xlfn.CONCAT(Table8[[#This Row],[Order]],"-",Table8[[#This Row],[Line]])</f>
        <v>75746-29</v>
      </c>
      <c r="B467" s="29">
        <v>75746</v>
      </c>
      <c r="C467" s="29">
        <v>29</v>
      </c>
      <c r="D467" s="29">
        <v>1</v>
      </c>
      <c r="E467" s="28" t="s">
        <v>18</v>
      </c>
      <c r="F467" s="28" t="s">
        <v>3047</v>
      </c>
      <c r="G467" s="28" t="s">
        <v>892</v>
      </c>
      <c r="H467" s="28" t="s">
        <v>22</v>
      </c>
      <c r="I467" s="28" t="s">
        <v>20</v>
      </c>
      <c r="J467" s="28"/>
      <c r="K467" s="28"/>
      <c r="L467" s="8">
        <v>43502</v>
      </c>
      <c r="M467" s="30">
        <v>43507</v>
      </c>
      <c r="N467" s="29">
        <v>1</v>
      </c>
      <c r="O467" s="29">
        <v>3</v>
      </c>
      <c r="P467" s="6" t="s">
        <v>589</v>
      </c>
      <c r="Q467" s="28" t="s">
        <v>22</v>
      </c>
      <c r="R467" s="6" t="s">
        <v>18</v>
      </c>
      <c r="S467" s="28" t="s">
        <v>22</v>
      </c>
      <c r="T467" s="28" t="s">
        <v>893</v>
      </c>
      <c r="U467" s="29">
        <v>1</v>
      </c>
      <c r="V467" s="17" t="b">
        <v>1</v>
      </c>
      <c r="W467" s="17" t="b">
        <v>1</v>
      </c>
      <c r="X467" s="17" t="b">
        <v>0</v>
      </c>
      <c r="Y467" s="17" t="b">
        <v>0</v>
      </c>
      <c r="Z467" t="s">
        <v>22</v>
      </c>
      <c r="AA467" t="s">
        <v>161</v>
      </c>
      <c r="AB467" t="s">
        <v>22</v>
      </c>
      <c r="AC467" t="s">
        <v>22</v>
      </c>
      <c r="AD467" t="s">
        <v>161</v>
      </c>
      <c r="AE467" t="s">
        <v>22</v>
      </c>
      <c r="AF467" t="s">
        <v>22</v>
      </c>
      <c r="AG467" t="s">
        <v>22</v>
      </c>
      <c r="AH467" t="s">
        <v>22</v>
      </c>
      <c r="AI467" t="s">
        <v>22</v>
      </c>
      <c r="AJ467" s="17" t="b">
        <v>0</v>
      </c>
      <c r="AK467" t="s">
        <v>22</v>
      </c>
      <c r="AL467" t="s">
        <v>22</v>
      </c>
      <c r="AM467" s="17" t="b">
        <v>0</v>
      </c>
      <c r="AN467" s="6"/>
      <c r="AO467" s="6"/>
      <c r="AP467" s="17" t="b">
        <v>0</v>
      </c>
      <c r="AQ467" s="6" t="b">
        <v>0</v>
      </c>
    </row>
    <row r="468" spans="1:43" x14ac:dyDescent="0.25">
      <c r="A468" t="str">
        <f>_xlfn.CONCAT(Table8[[#This Row],[Order]],"-",Table8[[#This Row],[Line]])</f>
        <v>75746-31</v>
      </c>
      <c r="B468" s="29">
        <v>75746</v>
      </c>
      <c r="C468" s="29">
        <v>31</v>
      </c>
      <c r="D468" s="29">
        <v>1</v>
      </c>
      <c r="E468" s="28" t="s">
        <v>18</v>
      </c>
      <c r="F468" s="28" t="s">
        <v>3045</v>
      </c>
      <c r="G468" s="28" t="s">
        <v>888</v>
      </c>
      <c r="H468" s="28" t="s">
        <v>190</v>
      </c>
      <c r="I468" s="28" t="s">
        <v>20</v>
      </c>
      <c r="J468" s="28"/>
      <c r="K468" s="28"/>
      <c r="L468" s="8">
        <v>43502</v>
      </c>
      <c r="M468" s="30">
        <v>43507</v>
      </c>
      <c r="N468" s="29">
        <v>1</v>
      </c>
      <c r="O468" s="29">
        <v>3</v>
      </c>
      <c r="P468" s="6" t="s">
        <v>589</v>
      </c>
      <c r="Q468" s="28" t="s">
        <v>22</v>
      </c>
      <c r="R468" s="6" t="s">
        <v>18</v>
      </c>
      <c r="S468" s="28" t="s">
        <v>22</v>
      </c>
      <c r="T468" s="28" t="s">
        <v>894</v>
      </c>
      <c r="U468" s="29">
        <v>1</v>
      </c>
      <c r="V468" s="17" t="b">
        <v>1</v>
      </c>
      <c r="W468" s="17" t="b">
        <v>1</v>
      </c>
      <c r="X468" s="17" t="b">
        <v>0</v>
      </c>
      <c r="Y468" s="17" t="b">
        <v>0</v>
      </c>
      <c r="Z468" t="s">
        <v>161</v>
      </c>
      <c r="AA468" t="s">
        <v>22</v>
      </c>
      <c r="AB468" t="s">
        <v>22</v>
      </c>
      <c r="AC468" t="s">
        <v>22</v>
      </c>
      <c r="AD468" t="s">
        <v>22</v>
      </c>
      <c r="AE468" t="s">
        <v>22</v>
      </c>
      <c r="AF468" t="s">
        <v>22</v>
      </c>
      <c r="AG468" t="s">
        <v>22</v>
      </c>
      <c r="AH468" t="s">
        <v>161</v>
      </c>
      <c r="AI468" t="s">
        <v>22</v>
      </c>
      <c r="AJ468" s="17" t="b">
        <v>0</v>
      </c>
      <c r="AK468" t="s">
        <v>22</v>
      </c>
      <c r="AL468" t="s">
        <v>22</v>
      </c>
      <c r="AM468" s="17" t="b">
        <v>0</v>
      </c>
      <c r="AN468" s="6"/>
      <c r="AO468" s="6"/>
      <c r="AP468" s="17" t="b">
        <v>0</v>
      </c>
      <c r="AQ468" s="6" t="b">
        <v>1</v>
      </c>
    </row>
    <row r="469" spans="1:43" x14ac:dyDescent="0.25">
      <c r="A469" t="str">
        <f>_xlfn.CONCAT(Table8[[#This Row],[Order]],"-",Table8[[#This Row],[Line]])</f>
        <v>75746-34</v>
      </c>
      <c r="B469" s="29">
        <v>75746</v>
      </c>
      <c r="C469" s="29">
        <v>34</v>
      </c>
      <c r="D469" s="29">
        <v>1</v>
      </c>
      <c r="E469" s="28" t="s">
        <v>18</v>
      </c>
      <c r="F469" s="28" t="s">
        <v>320</v>
      </c>
      <c r="G469" s="28" t="s">
        <v>804</v>
      </c>
      <c r="H469" s="28" t="s">
        <v>22</v>
      </c>
      <c r="I469" s="28" t="s">
        <v>20</v>
      </c>
      <c r="J469" s="28"/>
      <c r="K469" s="28"/>
      <c r="L469" s="8">
        <v>43502</v>
      </c>
      <c r="M469" s="30">
        <v>43507</v>
      </c>
      <c r="N469" s="29">
        <v>1</v>
      </c>
      <c r="O469" s="29">
        <v>1</v>
      </c>
      <c r="P469" s="6" t="s">
        <v>589</v>
      </c>
      <c r="Q469" s="28" t="s">
        <v>22</v>
      </c>
      <c r="R469" s="6" t="s">
        <v>18</v>
      </c>
      <c r="S469" s="28" t="s">
        <v>22</v>
      </c>
      <c r="T469" s="28" t="s">
        <v>895</v>
      </c>
      <c r="U469" s="29">
        <v>1</v>
      </c>
      <c r="V469" s="17" t="b">
        <v>1</v>
      </c>
      <c r="W469" s="17" t="b">
        <v>1</v>
      </c>
      <c r="X469" s="17" t="b">
        <v>0</v>
      </c>
      <c r="Y469" s="17" t="b">
        <v>1</v>
      </c>
      <c r="Z469" t="s">
        <v>161</v>
      </c>
      <c r="AA469" t="s">
        <v>161</v>
      </c>
      <c r="AB469" t="s">
        <v>22</v>
      </c>
      <c r="AC469" t="s">
        <v>22</v>
      </c>
      <c r="AD469" t="s">
        <v>22</v>
      </c>
      <c r="AE469" t="s">
        <v>22</v>
      </c>
      <c r="AF469" t="s">
        <v>22</v>
      </c>
      <c r="AG469" t="s">
        <v>22</v>
      </c>
      <c r="AH469" t="s">
        <v>22</v>
      </c>
      <c r="AI469" t="s">
        <v>161</v>
      </c>
      <c r="AJ469" s="17" t="b">
        <v>0</v>
      </c>
      <c r="AK469" t="s">
        <v>22</v>
      </c>
      <c r="AL469" t="s">
        <v>22</v>
      </c>
      <c r="AM469" s="17" t="b">
        <v>0</v>
      </c>
      <c r="AN469" s="6"/>
      <c r="AO469" s="6"/>
      <c r="AP469" s="17" t="b">
        <v>0</v>
      </c>
      <c r="AQ469" s="6" t="b">
        <v>0</v>
      </c>
    </row>
    <row r="470" spans="1:43" x14ac:dyDescent="0.25">
      <c r="A470" t="str">
        <f>_xlfn.CONCAT(Table8[[#This Row],[Order]],"-",Table8[[#This Row],[Line]])</f>
        <v>75801-1</v>
      </c>
      <c r="B470" s="29">
        <v>75801</v>
      </c>
      <c r="C470" s="29">
        <v>1</v>
      </c>
      <c r="D470" s="29">
        <v>1</v>
      </c>
      <c r="E470" s="28" t="s">
        <v>18</v>
      </c>
      <c r="F470" s="28" t="s">
        <v>3048</v>
      </c>
      <c r="G470" s="28" t="s">
        <v>4369</v>
      </c>
      <c r="H470" s="28" t="s">
        <v>156</v>
      </c>
      <c r="I470" s="28" t="s">
        <v>20</v>
      </c>
      <c r="J470" s="28"/>
      <c r="K470" s="28"/>
      <c r="L470" s="8">
        <v>43509</v>
      </c>
      <c r="M470" s="30">
        <v>43514</v>
      </c>
      <c r="N470" s="29">
        <v>1</v>
      </c>
      <c r="O470" s="29">
        <v>1</v>
      </c>
      <c r="P470" s="6" t="s">
        <v>590</v>
      </c>
      <c r="Q470" s="28" t="s">
        <v>22</v>
      </c>
      <c r="R470" s="6" t="s">
        <v>18</v>
      </c>
      <c r="S470" s="28" t="s">
        <v>22</v>
      </c>
      <c r="T470" s="28" t="s">
        <v>4370</v>
      </c>
      <c r="U470" s="29">
        <v>1</v>
      </c>
      <c r="V470" s="17" t="b">
        <v>1</v>
      </c>
      <c r="W470" s="17" t="b">
        <v>0</v>
      </c>
      <c r="X470" s="17" t="b">
        <v>0</v>
      </c>
      <c r="Y470" s="17" t="b">
        <v>0</v>
      </c>
      <c r="Z470" t="s">
        <v>22</v>
      </c>
      <c r="AA470" t="s">
        <v>161</v>
      </c>
      <c r="AB470" t="s">
        <v>22</v>
      </c>
      <c r="AC470" t="s">
        <v>22</v>
      </c>
      <c r="AD470" t="s">
        <v>22</v>
      </c>
      <c r="AE470" t="s">
        <v>22</v>
      </c>
      <c r="AF470" t="s">
        <v>22</v>
      </c>
      <c r="AG470" t="s">
        <v>22</v>
      </c>
      <c r="AH470" t="s">
        <v>22</v>
      </c>
      <c r="AI470" t="s">
        <v>22</v>
      </c>
      <c r="AJ470" s="17" t="b">
        <v>0</v>
      </c>
      <c r="AK470" t="s">
        <v>22</v>
      </c>
      <c r="AL470" t="s">
        <v>22</v>
      </c>
      <c r="AM470" s="17" t="b">
        <v>0</v>
      </c>
      <c r="AN470" s="6"/>
      <c r="AO470" s="6"/>
      <c r="AP470" s="17" t="b">
        <v>0</v>
      </c>
      <c r="AQ470" s="6" t="b">
        <v>1</v>
      </c>
    </row>
    <row r="471" spans="1:43" x14ac:dyDescent="0.25">
      <c r="A471" t="str">
        <f>_xlfn.CONCAT(Table8[[#This Row],[Order]],"-",Table8[[#This Row],[Line]])</f>
        <v>75801-2</v>
      </c>
      <c r="B471" s="29">
        <v>75801</v>
      </c>
      <c r="C471" s="29">
        <v>2</v>
      </c>
      <c r="D471" s="29">
        <v>1</v>
      </c>
      <c r="E471" s="28" t="s">
        <v>18</v>
      </c>
      <c r="F471" s="28" t="s">
        <v>3052</v>
      </c>
      <c r="G471" s="28" t="s">
        <v>4371</v>
      </c>
      <c r="H471" s="28" t="s">
        <v>156</v>
      </c>
      <c r="I471" s="28" t="s">
        <v>20</v>
      </c>
      <c r="J471" s="28"/>
      <c r="K471" s="28"/>
      <c r="L471" s="8">
        <v>43509</v>
      </c>
      <c r="M471" s="30">
        <v>43514</v>
      </c>
      <c r="N471" s="29">
        <v>1</v>
      </c>
      <c r="O471" s="29">
        <v>2</v>
      </c>
      <c r="P471" s="6" t="s">
        <v>590</v>
      </c>
      <c r="Q471" s="28" t="s">
        <v>22</v>
      </c>
      <c r="R471" s="6" t="s">
        <v>18</v>
      </c>
      <c r="S471" s="28" t="s">
        <v>22</v>
      </c>
      <c r="T471" s="28" t="s">
        <v>4372</v>
      </c>
      <c r="U471" s="29">
        <v>1</v>
      </c>
      <c r="V471" s="17" t="b">
        <v>1</v>
      </c>
      <c r="W471" s="17" t="b">
        <v>0</v>
      </c>
      <c r="X471" s="17" t="b">
        <v>0</v>
      </c>
      <c r="Y471" s="17" t="b">
        <v>0</v>
      </c>
      <c r="Z471" t="s">
        <v>22</v>
      </c>
      <c r="AA471" t="s">
        <v>161</v>
      </c>
      <c r="AB471" t="s">
        <v>22</v>
      </c>
      <c r="AC471" t="s">
        <v>22</v>
      </c>
      <c r="AD471" t="s">
        <v>22</v>
      </c>
      <c r="AE471" t="s">
        <v>22</v>
      </c>
      <c r="AF471" t="s">
        <v>22</v>
      </c>
      <c r="AG471" t="s">
        <v>22</v>
      </c>
      <c r="AH471" t="s">
        <v>22</v>
      </c>
      <c r="AI471" t="s">
        <v>22</v>
      </c>
      <c r="AJ471" s="17" t="b">
        <v>0</v>
      </c>
      <c r="AK471" t="s">
        <v>22</v>
      </c>
      <c r="AL471" t="s">
        <v>22</v>
      </c>
      <c r="AM471" s="17" t="b">
        <v>0</v>
      </c>
      <c r="AN471" s="6"/>
      <c r="AO471" s="6"/>
      <c r="AP471" s="17" t="b">
        <v>0</v>
      </c>
      <c r="AQ471" s="6" t="b">
        <v>1</v>
      </c>
    </row>
    <row r="472" spans="1:43" x14ac:dyDescent="0.25">
      <c r="A472" t="str">
        <f>_xlfn.CONCAT(Table8[[#This Row],[Order]],"-",Table8[[#This Row],[Line]])</f>
        <v>75801-3</v>
      </c>
      <c r="B472" s="29">
        <v>75801</v>
      </c>
      <c r="C472" s="29">
        <v>3</v>
      </c>
      <c r="D472" s="29">
        <v>1</v>
      </c>
      <c r="E472" s="28" t="s">
        <v>18</v>
      </c>
      <c r="F472" s="28" t="s">
        <v>446</v>
      </c>
      <c r="G472" s="28" t="s">
        <v>4373</v>
      </c>
      <c r="H472" s="28" t="s">
        <v>156</v>
      </c>
      <c r="I472" s="28" t="s">
        <v>20</v>
      </c>
      <c r="J472" s="28"/>
      <c r="K472" s="28"/>
      <c r="L472" s="8">
        <v>43509</v>
      </c>
      <c r="M472" s="30">
        <v>43514</v>
      </c>
      <c r="N472" s="29">
        <v>2</v>
      </c>
      <c r="O472" s="29">
        <v>4</v>
      </c>
      <c r="P472" s="6" t="s">
        <v>590</v>
      </c>
      <c r="Q472" s="28" t="s">
        <v>22</v>
      </c>
      <c r="R472" s="6" t="s">
        <v>18</v>
      </c>
      <c r="S472" s="28" t="s">
        <v>22</v>
      </c>
      <c r="T472" s="28" t="s">
        <v>4374</v>
      </c>
      <c r="U472" s="29">
        <v>1</v>
      </c>
      <c r="V472" s="17" t="b">
        <v>1</v>
      </c>
      <c r="W472" s="17" t="b">
        <v>0</v>
      </c>
      <c r="X472" s="17" t="b">
        <v>0</v>
      </c>
      <c r="Y472" s="17" t="b">
        <v>0</v>
      </c>
      <c r="Z472" t="s">
        <v>22</v>
      </c>
      <c r="AA472" t="s">
        <v>161</v>
      </c>
      <c r="AB472" t="s">
        <v>22</v>
      </c>
      <c r="AC472" t="s">
        <v>22</v>
      </c>
      <c r="AD472" t="s">
        <v>22</v>
      </c>
      <c r="AE472" t="s">
        <v>22</v>
      </c>
      <c r="AF472" t="s">
        <v>22</v>
      </c>
      <c r="AG472" t="s">
        <v>22</v>
      </c>
      <c r="AH472" t="s">
        <v>22</v>
      </c>
      <c r="AI472" t="s">
        <v>22</v>
      </c>
      <c r="AJ472" s="17" t="b">
        <v>0</v>
      </c>
      <c r="AK472" t="s">
        <v>22</v>
      </c>
      <c r="AL472" t="s">
        <v>22</v>
      </c>
      <c r="AM472" s="17" t="b">
        <v>0</v>
      </c>
      <c r="AN472" s="6"/>
      <c r="AO472" s="6"/>
      <c r="AP472" s="17" t="b">
        <v>0</v>
      </c>
      <c r="AQ472" s="6" t="b">
        <v>1</v>
      </c>
    </row>
    <row r="473" spans="1:43" x14ac:dyDescent="0.25">
      <c r="A473" t="str">
        <f>_xlfn.CONCAT(Table8[[#This Row],[Order]],"-",Table8[[#This Row],[Line]])</f>
        <v>75801-4</v>
      </c>
      <c r="B473" s="29">
        <v>75801</v>
      </c>
      <c r="C473" s="29">
        <v>4</v>
      </c>
      <c r="D473" s="29">
        <v>1</v>
      </c>
      <c r="E473" s="28" t="s">
        <v>18</v>
      </c>
      <c r="F473" s="28" t="s">
        <v>3049</v>
      </c>
      <c r="G473" s="28" t="s">
        <v>4375</v>
      </c>
      <c r="H473" s="28" t="s">
        <v>22</v>
      </c>
      <c r="I473" s="28" t="s">
        <v>20</v>
      </c>
      <c r="J473" s="28"/>
      <c r="K473" s="28"/>
      <c r="L473" s="8">
        <v>43509</v>
      </c>
      <c r="M473" s="30">
        <v>43514</v>
      </c>
      <c r="N473" s="29">
        <v>1</v>
      </c>
      <c r="O473" s="29">
        <v>2</v>
      </c>
      <c r="P473" s="6" t="s">
        <v>590</v>
      </c>
      <c r="Q473" s="28" t="s">
        <v>22</v>
      </c>
      <c r="R473" s="6" t="s">
        <v>18</v>
      </c>
      <c r="S473" s="28" t="s">
        <v>22</v>
      </c>
      <c r="T473" s="28" t="s">
        <v>4376</v>
      </c>
      <c r="U473" s="29">
        <v>1</v>
      </c>
      <c r="V473" s="17" t="b">
        <v>1</v>
      </c>
      <c r="W473" s="17" t="b">
        <v>0</v>
      </c>
      <c r="X473" s="17" t="b">
        <v>0</v>
      </c>
      <c r="Y473" s="17" t="b">
        <v>0</v>
      </c>
      <c r="Z473" t="s">
        <v>22</v>
      </c>
      <c r="AA473" t="s">
        <v>161</v>
      </c>
      <c r="AB473" t="s">
        <v>22</v>
      </c>
      <c r="AC473" t="s">
        <v>22</v>
      </c>
      <c r="AD473" t="s">
        <v>22</v>
      </c>
      <c r="AE473" t="s">
        <v>22</v>
      </c>
      <c r="AF473" t="s">
        <v>22</v>
      </c>
      <c r="AG473" t="s">
        <v>22</v>
      </c>
      <c r="AH473" t="s">
        <v>22</v>
      </c>
      <c r="AI473" t="s">
        <v>22</v>
      </c>
      <c r="AJ473" s="17" t="b">
        <v>0</v>
      </c>
      <c r="AK473" t="s">
        <v>22</v>
      </c>
      <c r="AL473" t="s">
        <v>22</v>
      </c>
      <c r="AM473" s="17" t="b">
        <v>0</v>
      </c>
      <c r="AN473" s="6"/>
      <c r="AO473" s="6"/>
      <c r="AP473" s="17" t="b">
        <v>0</v>
      </c>
      <c r="AQ473" s="6" t="b">
        <v>0</v>
      </c>
    </row>
    <row r="474" spans="1:43" x14ac:dyDescent="0.25">
      <c r="A474" t="str">
        <f>_xlfn.CONCAT(Table8[[#This Row],[Order]],"-",Table8[[#This Row],[Line]])</f>
        <v>75801-5</v>
      </c>
      <c r="B474" s="29">
        <v>75801</v>
      </c>
      <c r="C474" s="29">
        <v>5</v>
      </c>
      <c r="D474" s="29">
        <v>1</v>
      </c>
      <c r="E474" s="28" t="s">
        <v>18</v>
      </c>
      <c r="F474" s="28" t="s">
        <v>3051</v>
      </c>
      <c r="G474" s="28" t="s">
        <v>4377</v>
      </c>
      <c r="H474" s="28" t="s">
        <v>22</v>
      </c>
      <c r="I474" s="28" t="s">
        <v>20</v>
      </c>
      <c r="J474" s="28"/>
      <c r="K474" s="28"/>
      <c r="L474" s="8">
        <v>43509</v>
      </c>
      <c r="M474" s="30">
        <v>43514</v>
      </c>
      <c r="N474" s="29">
        <v>2</v>
      </c>
      <c r="O474" s="29">
        <v>6</v>
      </c>
      <c r="P474" s="6" t="s">
        <v>590</v>
      </c>
      <c r="Q474" s="28" t="s">
        <v>22</v>
      </c>
      <c r="R474" s="6" t="s">
        <v>18</v>
      </c>
      <c r="S474" s="28" t="s">
        <v>22</v>
      </c>
      <c r="T474" s="28" t="s">
        <v>4378</v>
      </c>
      <c r="U474" s="29">
        <v>1</v>
      </c>
      <c r="V474" s="17" t="b">
        <v>1</v>
      </c>
      <c r="W474" s="17" t="b">
        <v>0</v>
      </c>
      <c r="X474" s="17" t="b">
        <v>0</v>
      </c>
      <c r="Y474" s="17" t="b">
        <v>0</v>
      </c>
      <c r="Z474" t="s">
        <v>22</v>
      </c>
      <c r="AA474" t="s">
        <v>161</v>
      </c>
      <c r="AB474" t="s">
        <v>22</v>
      </c>
      <c r="AC474" t="s">
        <v>22</v>
      </c>
      <c r="AD474" t="s">
        <v>22</v>
      </c>
      <c r="AE474" t="s">
        <v>22</v>
      </c>
      <c r="AF474" t="s">
        <v>22</v>
      </c>
      <c r="AG474" t="s">
        <v>22</v>
      </c>
      <c r="AH474" t="s">
        <v>22</v>
      </c>
      <c r="AI474" t="s">
        <v>22</v>
      </c>
      <c r="AJ474" s="17" t="b">
        <v>0</v>
      </c>
      <c r="AK474" t="s">
        <v>22</v>
      </c>
      <c r="AL474" t="s">
        <v>22</v>
      </c>
      <c r="AM474" s="17" t="b">
        <v>0</v>
      </c>
      <c r="AN474" s="6"/>
      <c r="AO474" s="6"/>
      <c r="AP474" s="17" t="b">
        <v>0</v>
      </c>
      <c r="AQ474" s="6" t="b">
        <v>0</v>
      </c>
    </row>
    <row r="475" spans="1:43" x14ac:dyDescent="0.25">
      <c r="A475" t="str">
        <f>_xlfn.CONCAT(Table8[[#This Row],[Order]],"-",Table8[[#This Row],[Line]])</f>
        <v>75801-8</v>
      </c>
      <c r="B475" s="29">
        <v>75801</v>
      </c>
      <c r="C475" s="29">
        <v>8</v>
      </c>
      <c r="D475" s="29">
        <v>1</v>
      </c>
      <c r="E475" s="28" t="s">
        <v>18</v>
      </c>
      <c r="F475" s="28" t="s">
        <v>261</v>
      </c>
      <c r="G475" s="28" t="s">
        <v>4379</v>
      </c>
      <c r="H475" s="28" t="s">
        <v>22</v>
      </c>
      <c r="I475" s="28" t="s">
        <v>20</v>
      </c>
      <c r="J475" s="28"/>
      <c r="K475" s="28"/>
      <c r="L475" s="8">
        <v>43509</v>
      </c>
      <c r="M475" s="30">
        <v>43514</v>
      </c>
      <c r="N475" s="29">
        <v>1</v>
      </c>
      <c r="O475" s="29">
        <v>1</v>
      </c>
      <c r="P475" s="6" t="s">
        <v>590</v>
      </c>
      <c r="Q475" s="28" t="s">
        <v>22</v>
      </c>
      <c r="R475" s="6" t="s">
        <v>18</v>
      </c>
      <c r="S475" s="28" t="s">
        <v>22</v>
      </c>
      <c r="T475" s="28" t="s">
        <v>4380</v>
      </c>
      <c r="U475" s="29">
        <v>1</v>
      </c>
      <c r="V475" s="17" t="b">
        <v>1</v>
      </c>
      <c r="W475" s="17" t="b">
        <v>0</v>
      </c>
      <c r="X475" s="17" t="b">
        <v>0</v>
      </c>
      <c r="Y475" s="17" t="b">
        <v>0</v>
      </c>
      <c r="Z475" t="s">
        <v>22</v>
      </c>
      <c r="AA475" t="s">
        <v>161</v>
      </c>
      <c r="AB475" t="s">
        <v>22</v>
      </c>
      <c r="AC475" t="s">
        <v>22</v>
      </c>
      <c r="AD475" t="s">
        <v>22</v>
      </c>
      <c r="AE475" t="s">
        <v>22</v>
      </c>
      <c r="AF475" t="s">
        <v>22</v>
      </c>
      <c r="AG475" t="s">
        <v>22</v>
      </c>
      <c r="AH475" t="s">
        <v>22</v>
      </c>
      <c r="AI475" t="s">
        <v>22</v>
      </c>
      <c r="AJ475" s="17" t="b">
        <v>0</v>
      </c>
      <c r="AK475" t="s">
        <v>22</v>
      </c>
      <c r="AL475" t="s">
        <v>22</v>
      </c>
      <c r="AM475" s="17" t="b">
        <v>0</v>
      </c>
      <c r="AN475" s="6"/>
      <c r="AO475" s="6"/>
      <c r="AP475" s="17" t="b">
        <v>0</v>
      </c>
      <c r="AQ475" s="6" t="b">
        <v>0</v>
      </c>
    </row>
    <row r="476" spans="1:43" x14ac:dyDescent="0.25">
      <c r="A476" t="str">
        <f>_xlfn.CONCAT(Table8[[#This Row],[Order]],"-",Table8[[#This Row],[Line]])</f>
        <v>75801-9</v>
      </c>
      <c r="B476" s="29">
        <v>75801</v>
      </c>
      <c r="C476" s="29">
        <v>9</v>
      </c>
      <c r="D476" s="29">
        <v>1</v>
      </c>
      <c r="E476" s="28" t="s">
        <v>18</v>
      </c>
      <c r="F476" s="28" t="s">
        <v>258</v>
      </c>
      <c r="G476" s="28" t="s">
        <v>4381</v>
      </c>
      <c r="H476" s="28" t="s">
        <v>22</v>
      </c>
      <c r="I476" s="28" t="s">
        <v>20</v>
      </c>
      <c r="J476" s="28"/>
      <c r="K476" s="28"/>
      <c r="L476" s="8">
        <v>43509</v>
      </c>
      <c r="M476" s="30">
        <v>43514</v>
      </c>
      <c r="N476" s="29">
        <v>1</v>
      </c>
      <c r="O476" s="29">
        <v>2</v>
      </c>
      <c r="P476" s="6" t="s">
        <v>590</v>
      </c>
      <c r="Q476" s="28" t="s">
        <v>22</v>
      </c>
      <c r="R476" s="6" t="s">
        <v>18</v>
      </c>
      <c r="S476" s="28" t="s">
        <v>22</v>
      </c>
      <c r="T476" s="28" t="s">
        <v>4382</v>
      </c>
      <c r="U476" s="29">
        <v>1</v>
      </c>
      <c r="V476" s="17" t="b">
        <v>1</v>
      </c>
      <c r="W476" s="17" t="b">
        <v>0</v>
      </c>
      <c r="X476" s="17" t="b">
        <v>0</v>
      </c>
      <c r="Y476" s="17" t="b">
        <v>0</v>
      </c>
      <c r="Z476" t="s">
        <v>22</v>
      </c>
      <c r="AA476" t="s">
        <v>161</v>
      </c>
      <c r="AB476" t="s">
        <v>22</v>
      </c>
      <c r="AC476" t="s">
        <v>22</v>
      </c>
      <c r="AD476" t="s">
        <v>22</v>
      </c>
      <c r="AE476" t="s">
        <v>22</v>
      </c>
      <c r="AF476" t="s">
        <v>22</v>
      </c>
      <c r="AG476" t="s">
        <v>22</v>
      </c>
      <c r="AH476" t="s">
        <v>22</v>
      </c>
      <c r="AI476" t="s">
        <v>22</v>
      </c>
      <c r="AJ476" s="17" t="b">
        <v>0</v>
      </c>
      <c r="AK476" t="s">
        <v>22</v>
      </c>
      <c r="AL476" t="s">
        <v>22</v>
      </c>
      <c r="AM476" s="17" t="b">
        <v>0</v>
      </c>
      <c r="AN476" s="6"/>
      <c r="AO476" s="6"/>
      <c r="AP476" s="17" t="b">
        <v>0</v>
      </c>
      <c r="AQ476" s="6" t="b">
        <v>0</v>
      </c>
    </row>
    <row r="477" spans="1:43" x14ac:dyDescent="0.25">
      <c r="A477" t="str">
        <f>_xlfn.CONCAT(Table8[[#This Row],[Order]],"-",Table8[[#This Row],[Line]])</f>
        <v>75801-10</v>
      </c>
      <c r="B477" s="29">
        <v>75801</v>
      </c>
      <c r="C477" s="29">
        <v>10</v>
      </c>
      <c r="D477" s="29">
        <v>1</v>
      </c>
      <c r="E477" s="28" t="s">
        <v>18</v>
      </c>
      <c r="F477" s="28" t="s">
        <v>446</v>
      </c>
      <c r="G477" s="28" t="s">
        <v>4373</v>
      </c>
      <c r="H477" s="28" t="s">
        <v>22</v>
      </c>
      <c r="I477" s="28" t="s">
        <v>20</v>
      </c>
      <c r="J477" s="28"/>
      <c r="K477" s="28"/>
      <c r="L477" s="8">
        <v>43509</v>
      </c>
      <c r="M477" s="30">
        <v>43514</v>
      </c>
      <c r="N477" s="29">
        <v>2</v>
      </c>
      <c r="O477" s="29">
        <v>4</v>
      </c>
      <c r="P477" s="6" t="s">
        <v>590</v>
      </c>
      <c r="Q477" s="28" t="s">
        <v>22</v>
      </c>
      <c r="R477" s="6" t="s">
        <v>18</v>
      </c>
      <c r="S477" s="28" t="s">
        <v>22</v>
      </c>
      <c r="T477" s="28" t="s">
        <v>4383</v>
      </c>
      <c r="U477" s="29">
        <v>1</v>
      </c>
      <c r="V477" s="17" t="b">
        <v>1</v>
      </c>
      <c r="W477" s="17" t="b">
        <v>0</v>
      </c>
      <c r="X477" s="17" t="b">
        <v>0</v>
      </c>
      <c r="Y477" s="17" t="b">
        <v>0</v>
      </c>
      <c r="Z477" t="s">
        <v>22</v>
      </c>
      <c r="AA477" t="s">
        <v>161</v>
      </c>
      <c r="AB477" t="s">
        <v>22</v>
      </c>
      <c r="AC477" t="s">
        <v>22</v>
      </c>
      <c r="AD477" t="s">
        <v>22</v>
      </c>
      <c r="AE477" t="s">
        <v>22</v>
      </c>
      <c r="AF477" t="s">
        <v>22</v>
      </c>
      <c r="AG477" t="s">
        <v>22</v>
      </c>
      <c r="AH477" t="s">
        <v>22</v>
      </c>
      <c r="AI477" t="s">
        <v>22</v>
      </c>
      <c r="AJ477" s="17" t="b">
        <v>0</v>
      </c>
      <c r="AK477" t="s">
        <v>22</v>
      </c>
      <c r="AL477" t="s">
        <v>22</v>
      </c>
      <c r="AM477" s="17" t="b">
        <v>0</v>
      </c>
      <c r="AN477" s="6"/>
      <c r="AO477" s="6"/>
      <c r="AP477" s="17" t="b">
        <v>0</v>
      </c>
      <c r="AQ477" s="6" t="b">
        <v>0</v>
      </c>
    </row>
    <row r="478" spans="1:43" x14ac:dyDescent="0.25">
      <c r="A478" t="str">
        <f>_xlfn.CONCAT(Table8[[#This Row],[Order]],"-",Table8[[#This Row],[Line]])</f>
        <v>75801-11</v>
      </c>
      <c r="B478" s="29">
        <v>75801</v>
      </c>
      <c r="C478" s="29">
        <v>11</v>
      </c>
      <c r="D478" s="29">
        <v>1</v>
      </c>
      <c r="E478" s="28" t="s">
        <v>18</v>
      </c>
      <c r="F478" s="28" t="s">
        <v>3049</v>
      </c>
      <c r="G478" s="28" t="s">
        <v>4384</v>
      </c>
      <c r="H478" s="28" t="s">
        <v>22</v>
      </c>
      <c r="I478" s="28" t="s">
        <v>20</v>
      </c>
      <c r="J478" s="28"/>
      <c r="K478" s="28"/>
      <c r="L478" s="8">
        <v>43509</v>
      </c>
      <c r="M478" s="30">
        <v>43514</v>
      </c>
      <c r="N478" s="29">
        <v>2</v>
      </c>
      <c r="O478" s="29">
        <v>4</v>
      </c>
      <c r="P478" s="6" t="s">
        <v>590</v>
      </c>
      <c r="Q478" s="28" t="s">
        <v>22</v>
      </c>
      <c r="R478" s="6" t="s">
        <v>18</v>
      </c>
      <c r="S478" s="28" t="s">
        <v>22</v>
      </c>
      <c r="T478" s="28" t="s">
        <v>4385</v>
      </c>
      <c r="U478" s="29">
        <v>1</v>
      </c>
      <c r="V478" s="17" t="b">
        <v>1</v>
      </c>
      <c r="W478" s="17" t="b">
        <v>0</v>
      </c>
      <c r="X478" s="17" t="b">
        <v>0</v>
      </c>
      <c r="Y478" s="17" t="b">
        <v>0</v>
      </c>
      <c r="Z478" t="s">
        <v>22</v>
      </c>
      <c r="AA478" t="s">
        <v>161</v>
      </c>
      <c r="AB478" t="s">
        <v>22</v>
      </c>
      <c r="AC478" t="s">
        <v>22</v>
      </c>
      <c r="AD478" t="s">
        <v>22</v>
      </c>
      <c r="AE478" t="s">
        <v>22</v>
      </c>
      <c r="AF478" t="s">
        <v>22</v>
      </c>
      <c r="AG478" t="s">
        <v>22</v>
      </c>
      <c r="AH478" t="s">
        <v>22</v>
      </c>
      <c r="AI478" t="s">
        <v>22</v>
      </c>
      <c r="AJ478" s="17" t="b">
        <v>0</v>
      </c>
      <c r="AK478" t="s">
        <v>22</v>
      </c>
      <c r="AL478" t="s">
        <v>22</v>
      </c>
      <c r="AM478" s="17" t="b">
        <v>0</v>
      </c>
      <c r="AN478" s="6"/>
      <c r="AO478" s="6"/>
      <c r="AP478" s="17" t="b">
        <v>0</v>
      </c>
      <c r="AQ478" s="6" t="b">
        <v>0</v>
      </c>
    </row>
    <row r="479" spans="1:43" x14ac:dyDescent="0.25">
      <c r="A479" t="str">
        <f>_xlfn.CONCAT(Table8[[#This Row],[Order]],"-",Table8[[#This Row],[Line]])</f>
        <v>75801-12</v>
      </c>
      <c r="B479" s="29">
        <v>75801</v>
      </c>
      <c r="C479" s="29">
        <v>12</v>
      </c>
      <c r="D479" s="29">
        <v>1</v>
      </c>
      <c r="E479" s="28" t="s">
        <v>18</v>
      </c>
      <c r="F479" s="28" t="s">
        <v>259</v>
      </c>
      <c r="G479" s="28" t="s">
        <v>4375</v>
      </c>
      <c r="H479" s="28" t="s">
        <v>22</v>
      </c>
      <c r="I479" s="28" t="s">
        <v>20</v>
      </c>
      <c r="J479" s="28"/>
      <c r="K479" s="28"/>
      <c r="L479" s="8">
        <v>43509</v>
      </c>
      <c r="M479" s="30">
        <v>43514</v>
      </c>
      <c r="N479" s="29">
        <v>1</v>
      </c>
      <c r="O479" s="29">
        <v>2</v>
      </c>
      <c r="P479" s="6" t="s">
        <v>590</v>
      </c>
      <c r="Q479" s="28" t="s">
        <v>22</v>
      </c>
      <c r="R479" s="6" t="s">
        <v>18</v>
      </c>
      <c r="S479" s="28" t="s">
        <v>22</v>
      </c>
      <c r="T479" s="28" t="s">
        <v>4386</v>
      </c>
      <c r="U479" s="29">
        <v>1</v>
      </c>
      <c r="V479" s="17" t="b">
        <v>1</v>
      </c>
      <c r="W479" s="17" t="b">
        <v>0</v>
      </c>
      <c r="X479" s="17" t="b">
        <v>0</v>
      </c>
      <c r="Y479" s="17" t="b">
        <v>0</v>
      </c>
      <c r="Z479" t="s">
        <v>22</v>
      </c>
      <c r="AA479" t="s">
        <v>161</v>
      </c>
      <c r="AB479" t="s">
        <v>22</v>
      </c>
      <c r="AC479" t="s">
        <v>22</v>
      </c>
      <c r="AD479" t="s">
        <v>22</v>
      </c>
      <c r="AE479" t="s">
        <v>22</v>
      </c>
      <c r="AF479" t="s">
        <v>22</v>
      </c>
      <c r="AG479" t="s">
        <v>22</v>
      </c>
      <c r="AH479" t="s">
        <v>22</v>
      </c>
      <c r="AI479" t="s">
        <v>22</v>
      </c>
      <c r="AJ479" s="17" t="b">
        <v>0</v>
      </c>
      <c r="AK479" t="s">
        <v>22</v>
      </c>
      <c r="AL479" t="s">
        <v>22</v>
      </c>
      <c r="AM479" s="17" t="b">
        <v>0</v>
      </c>
      <c r="AN479" s="6"/>
      <c r="AO479" s="6"/>
      <c r="AP479" s="17" t="b">
        <v>0</v>
      </c>
      <c r="AQ479" s="6" t="b">
        <v>0</v>
      </c>
    </row>
    <row r="480" spans="1:43" x14ac:dyDescent="0.25">
      <c r="A480" t="str">
        <f>_xlfn.CONCAT(Table8[[#This Row],[Order]],"-",Table8[[#This Row],[Line]])</f>
        <v>75801-13</v>
      </c>
      <c r="B480" s="29">
        <v>75801</v>
      </c>
      <c r="C480" s="29">
        <v>13</v>
      </c>
      <c r="D480" s="29">
        <v>1</v>
      </c>
      <c r="E480" s="28" t="s">
        <v>18</v>
      </c>
      <c r="F480" s="28" t="s">
        <v>3050</v>
      </c>
      <c r="G480" s="28" t="s">
        <v>4387</v>
      </c>
      <c r="H480" s="28" t="s">
        <v>22</v>
      </c>
      <c r="I480" s="28" t="s">
        <v>20</v>
      </c>
      <c r="J480" s="28"/>
      <c r="K480" s="28"/>
      <c r="L480" s="8">
        <v>43509</v>
      </c>
      <c r="M480" s="30">
        <v>43514</v>
      </c>
      <c r="N480" s="29">
        <v>1</v>
      </c>
      <c r="O480" s="29">
        <v>3</v>
      </c>
      <c r="P480" s="6" t="s">
        <v>590</v>
      </c>
      <c r="Q480" s="28" t="s">
        <v>22</v>
      </c>
      <c r="R480" s="6" t="s">
        <v>18</v>
      </c>
      <c r="S480" s="28" t="s">
        <v>22</v>
      </c>
      <c r="T480" s="28" t="s">
        <v>4388</v>
      </c>
      <c r="U480" s="29">
        <v>1</v>
      </c>
      <c r="V480" s="17" t="b">
        <v>1</v>
      </c>
      <c r="W480" s="17" t="b">
        <v>0</v>
      </c>
      <c r="X480" s="17" t="b">
        <v>0</v>
      </c>
      <c r="Y480" s="17" t="b">
        <v>0</v>
      </c>
      <c r="Z480" t="s">
        <v>22</v>
      </c>
      <c r="AA480" t="s">
        <v>161</v>
      </c>
      <c r="AB480" t="s">
        <v>22</v>
      </c>
      <c r="AC480" t="s">
        <v>22</v>
      </c>
      <c r="AD480" t="s">
        <v>22</v>
      </c>
      <c r="AE480" t="s">
        <v>22</v>
      </c>
      <c r="AF480" t="s">
        <v>22</v>
      </c>
      <c r="AG480" t="s">
        <v>22</v>
      </c>
      <c r="AH480" t="s">
        <v>22</v>
      </c>
      <c r="AI480" t="s">
        <v>22</v>
      </c>
      <c r="AJ480" s="17" t="b">
        <v>0</v>
      </c>
      <c r="AK480" t="s">
        <v>22</v>
      </c>
      <c r="AL480" t="s">
        <v>22</v>
      </c>
      <c r="AM480" s="17" t="b">
        <v>0</v>
      </c>
      <c r="AN480" s="6"/>
      <c r="AO480" s="6"/>
      <c r="AP480" s="17" t="b">
        <v>0</v>
      </c>
      <c r="AQ480" s="6" t="b">
        <v>0</v>
      </c>
    </row>
    <row r="481" spans="1:43" x14ac:dyDescent="0.25">
      <c r="A481" t="str">
        <f>_xlfn.CONCAT(Table8[[#This Row],[Order]],"-",Table8[[#This Row],[Line]])</f>
        <v>75801-14</v>
      </c>
      <c r="B481" s="123">
        <v>75801</v>
      </c>
      <c r="C481" s="123">
        <v>14</v>
      </c>
      <c r="D481" s="123">
        <v>1</v>
      </c>
      <c r="E481" s="124" t="s">
        <v>18</v>
      </c>
      <c r="F481" s="124" t="s">
        <v>3051</v>
      </c>
      <c r="G481" s="124" t="s">
        <v>4377</v>
      </c>
      <c r="H481" s="124" t="s">
        <v>208</v>
      </c>
      <c r="I481" s="124" t="s">
        <v>20</v>
      </c>
      <c r="J481" s="124"/>
      <c r="K481" s="124"/>
      <c r="L481" s="8">
        <v>43509</v>
      </c>
      <c r="M481" s="125">
        <v>43514</v>
      </c>
      <c r="N481" s="123">
        <v>2</v>
      </c>
      <c r="O481" s="123">
        <v>6</v>
      </c>
      <c r="P481" s="6" t="s">
        <v>590</v>
      </c>
      <c r="Q481" s="124" t="s">
        <v>22</v>
      </c>
      <c r="R481" s="6" t="s">
        <v>18</v>
      </c>
      <c r="S481" s="124" t="s">
        <v>22</v>
      </c>
      <c r="T481" s="124" t="s">
        <v>4389</v>
      </c>
      <c r="U481" s="123">
        <v>1</v>
      </c>
      <c r="V481" s="17" t="b">
        <v>1</v>
      </c>
      <c r="W481" s="17" t="b">
        <v>0</v>
      </c>
      <c r="X481" s="17" t="b">
        <v>0</v>
      </c>
      <c r="Y481" s="17" t="b">
        <v>0</v>
      </c>
      <c r="Z481" t="s">
        <v>22</v>
      </c>
      <c r="AA481" t="s">
        <v>161</v>
      </c>
      <c r="AB481" t="s">
        <v>22</v>
      </c>
      <c r="AC481" t="s">
        <v>22</v>
      </c>
      <c r="AD481" t="s">
        <v>22</v>
      </c>
      <c r="AE481" t="s">
        <v>22</v>
      </c>
      <c r="AF481" t="s">
        <v>22</v>
      </c>
      <c r="AG481" t="s">
        <v>22</v>
      </c>
      <c r="AH481" t="s">
        <v>22</v>
      </c>
      <c r="AI481" t="s">
        <v>22</v>
      </c>
      <c r="AJ481" s="17" t="b">
        <v>0</v>
      </c>
      <c r="AK481" t="s">
        <v>22</v>
      </c>
      <c r="AL481" t="s">
        <v>22</v>
      </c>
      <c r="AM481" s="17" t="b">
        <v>0</v>
      </c>
      <c r="AN481" s="6"/>
      <c r="AO481" s="6"/>
      <c r="AP481" s="17" t="b">
        <v>0</v>
      </c>
      <c r="AQ481" s="6" t="b">
        <v>0</v>
      </c>
    </row>
    <row r="482" spans="1:43" x14ac:dyDescent="0.25">
      <c r="A482" t="str">
        <f>_xlfn.CONCAT(Table8[[#This Row],[Order]],"-",Table8[[#This Row],[Line]])</f>
        <v>75801-18</v>
      </c>
      <c r="B482" s="29">
        <v>75801</v>
      </c>
      <c r="C482" s="29">
        <v>18</v>
      </c>
      <c r="D482" s="29">
        <v>1</v>
      </c>
      <c r="E482" s="28" t="s">
        <v>18</v>
      </c>
      <c r="F482" s="28" t="s">
        <v>260</v>
      </c>
      <c r="G482" s="28" t="s">
        <v>4390</v>
      </c>
      <c r="H482" s="28" t="s">
        <v>22</v>
      </c>
      <c r="I482" s="28" t="s">
        <v>20</v>
      </c>
      <c r="J482" s="28"/>
      <c r="K482" s="28"/>
      <c r="L482" s="8">
        <v>43509</v>
      </c>
      <c r="M482" s="30">
        <v>43514</v>
      </c>
      <c r="N482" s="29">
        <v>1</v>
      </c>
      <c r="O482" s="29">
        <v>1</v>
      </c>
      <c r="P482" s="6" t="s">
        <v>590</v>
      </c>
      <c r="Q482" s="28" t="s">
        <v>22</v>
      </c>
      <c r="R482" s="6" t="s">
        <v>18</v>
      </c>
      <c r="S482" s="28" t="s">
        <v>22</v>
      </c>
      <c r="T482" s="28" t="s">
        <v>4391</v>
      </c>
      <c r="U482" s="29">
        <v>1</v>
      </c>
      <c r="V482" s="17" t="b">
        <v>1</v>
      </c>
      <c r="W482" s="17" t="b">
        <v>0</v>
      </c>
      <c r="X482" s="17" t="b">
        <v>0</v>
      </c>
      <c r="Y482" s="17" t="b">
        <v>0</v>
      </c>
      <c r="Z482" t="s">
        <v>22</v>
      </c>
      <c r="AA482" t="s">
        <v>161</v>
      </c>
      <c r="AB482" t="s">
        <v>22</v>
      </c>
      <c r="AC482" t="s">
        <v>22</v>
      </c>
      <c r="AD482" t="s">
        <v>22</v>
      </c>
      <c r="AE482" t="s">
        <v>22</v>
      </c>
      <c r="AF482" t="s">
        <v>22</v>
      </c>
      <c r="AG482" t="s">
        <v>22</v>
      </c>
      <c r="AH482" t="s">
        <v>22</v>
      </c>
      <c r="AI482" t="s">
        <v>22</v>
      </c>
      <c r="AJ482" s="17" t="b">
        <v>0</v>
      </c>
      <c r="AK482" t="s">
        <v>22</v>
      </c>
      <c r="AL482" t="s">
        <v>22</v>
      </c>
      <c r="AM482" s="17" t="b">
        <v>0</v>
      </c>
      <c r="AN482" s="6"/>
      <c r="AO482" s="6"/>
      <c r="AP482" s="17" t="b">
        <v>0</v>
      </c>
      <c r="AQ482" s="6" t="b">
        <v>0</v>
      </c>
    </row>
    <row r="483" spans="1:43" x14ac:dyDescent="0.25">
      <c r="A483" t="str">
        <f>_xlfn.CONCAT(Table8[[#This Row],[Order]],"-",Table8[[#This Row],[Line]])</f>
        <v>75801-19</v>
      </c>
      <c r="B483" s="29">
        <v>75801</v>
      </c>
      <c r="C483" s="29">
        <v>19</v>
      </c>
      <c r="D483" s="29">
        <v>1</v>
      </c>
      <c r="E483" s="28" t="s">
        <v>18</v>
      </c>
      <c r="F483" s="28" t="s">
        <v>3048</v>
      </c>
      <c r="G483" s="28" t="s">
        <v>4379</v>
      </c>
      <c r="H483" s="28" t="s">
        <v>22</v>
      </c>
      <c r="I483" s="28" t="s">
        <v>20</v>
      </c>
      <c r="J483" s="28"/>
      <c r="K483" s="28"/>
      <c r="L483" s="8">
        <v>43509</v>
      </c>
      <c r="M483" s="30">
        <v>43514</v>
      </c>
      <c r="N483" s="29">
        <v>1</v>
      </c>
      <c r="O483" s="29">
        <v>1</v>
      </c>
      <c r="P483" s="6" t="s">
        <v>590</v>
      </c>
      <c r="Q483" s="28" t="s">
        <v>22</v>
      </c>
      <c r="R483" s="6" t="s">
        <v>18</v>
      </c>
      <c r="S483" s="28" t="s">
        <v>22</v>
      </c>
      <c r="T483" s="28" t="s">
        <v>4392</v>
      </c>
      <c r="U483" s="29">
        <v>1</v>
      </c>
      <c r="V483" s="17" t="b">
        <v>1</v>
      </c>
      <c r="W483" s="17" t="b">
        <v>0</v>
      </c>
      <c r="X483" s="17" t="b">
        <v>0</v>
      </c>
      <c r="Y483" s="17" t="b">
        <v>0</v>
      </c>
      <c r="Z483" t="s">
        <v>22</v>
      </c>
      <c r="AA483" t="s">
        <v>161</v>
      </c>
      <c r="AB483" t="s">
        <v>22</v>
      </c>
      <c r="AC483" t="s">
        <v>22</v>
      </c>
      <c r="AD483" t="s">
        <v>22</v>
      </c>
      <c r="AE483" t="s">
        <v>22</v>
      </c>
      <c r="AF483" t="s">
        <v>22</v>
      </c>
      <c r="AG483" t="s">
        <v>22</v>
      </c>
      <c r="AH483" t="s">
        <v>22</v>
      </c>
      <c r="AI483" t="s">
        <v>22</v>
      </c>
      <c r="AJ483" s="17" t="b">
        <v>0</v>
      </c>
      <c r="AK483" t="s">
        <v>22</v>
      </c>
      <c r="AL483" t="s">
        <v>22</v>
      </c>
      <c r="AM483" s="17" t="b">
        <v>0</v>
      </c>
      <c r="AN483" s="6"/>
      <c r="AO483" s="6"/>
      <c r="AP483" s="17" t="b">
        <v>0</v>
      </c>
      <c r="AQ483" s="6" t="b">
        <v>0</v>
      </c>
    </row>
    <row r="484" spans="1:43" x14ac:dyDescent="0.25">
      <c r="A484" t="str">
        <f>_xlfn.CONCAT(Table8[[#This Row],[Order]],"-",Table8[[#This Row],[Line]])</f>
        <v>75801-20</v>
      </c>
      <c r="B484" s="29">
        <v>75801</v>
      </c>
      <c r="C484" s="29">
        <v>20</v>
      </c>
      <c r="D484" s="29">
        <v>1</v>
      </c>
      <c r="E484" s="28" t="s">
        <v>18</v>
      </c>
      <c r="F484" s="28" t="s">
        <v>446</v>
      </c>
      <c r="G484" s="28" t="s">
        <v>4373</v>
      </c>
      <c r="H484" s="28" t="s">
        <v>22</v>
      </c>
      <c r="I484" s="28" t="s">
        <v>20</v>
      </c>
      <c r="J484" s="28"/>
      <c r="K484" s="28"/>
      <c r="L484" s="8">
        <v>43509</v>
      </c>
      <c r="M484" s="30">
        <v>43514</v>
      </c>
      <c r="N484" s="29">
        <v>2</v>
      </c>
      <c r="O484" s="29">
        <v>4</v>
      </c>
      <c r="P484" s="6" t="s">
        <v>590</v>
      </c>
      <c r="Q484" s="28" t="s">
        <v>22</v>
      </c>
      <c r="R484" s="6" t="s">
        <v>18</v>
      </c>
      <c r="S484" s="28" t="s">
        <v>22</v>
      </c>
      <c r="T484" s="28" t="s">
        <v>4393</v>
      </c>
      <c r="U484" s="29">
        <v>1</v>
      </c>
      <c r="V484" s="17" t="b">
        <v>1</v>
      </c>
      <c r="W484" s="17" t="b">
        <v>0</v>
      </c>
      <c r="X484" s="17" t="b">
        <v>0</v>
      </c>
      <c r="Y484" s="17" t="b">
        <v>0</v>
      </c>
      <c r="Z484" t="s">
        <v>22</v>
      </c>
      <c r="AA484" t="s">
        <v>161</v>
      </c>
      <c r="AB484" t="s">
        <v>22</v>
      </c>
      <c r="AC484" t="s">
        <v>22</v>
      </c>
      <c r="AD484" t="s">
        <v>22</v>
      </c>
      <c r="AE484" t="s">
        <v>22</v>
      </c>
      <c r="AF484" t="s">
        <v>22</v>
      </c>
      <c r="AG484" t="s">
        <v>22</v>
      </c>
      <c r="AH484" t="s">
        <v>22</v>
      </c>
      <c r="AI484" t="s">
        <v>22</v>
      </c>
      <c r="AJ484" s="17" t="b">
        <v>0</v>
      </c>
      <c r="AK484" t="s">
        <v>22</v>
      </c>
      <c r="AL484" t="s">
        <v>22</v>
      </c>
      <c r="AM484" s="17" t="b">
        <v>0</v>
      </c>
      <c r="AN484" s="6"/>
      <c r="AO484" s="6"/>
      <c r="AP484" s="17" t="b">
        <v>0</v>
      </c>
      <c r="AQ484" s="6" t="b">
        <v>0</v>
      </c>
    </row>
    <row r="485" spans="1:43" x14ac:dyDescent="0.25">
      <c r="A485" t="str">
        <f>_xlfn.CONCAT(Table8[[#This Row],[Order]],"-",Table8[[#This Row],[Line]])</f>
        <v>75801-21</v>
      </c>
      <c r="B485" s="29">
        <v>75801</v>
      </c>
      <c r="C485" s="29">
        <v>21</v>
      </c>
      <c r="D485" s="29">
        <v>1</v>
      </c>
      <c r="E485" s="28" t="s">
        <v>18</v>
      </c>
      <c r="F485" s="28" t="s">
        <v>3049</v>
      </c>
      <c r="G485" s="28" t="s">
        <v>4375</v>
      </c>
      <c r="H485" s="28" t="s">
        <v>22</v>
      </c>
      <c r="I485" s="28" t="s">
        <v>20</v>
      </c>
      <c r="J485" s="28"/>
      <c r="K485" s="28"/>
      <c r="L485" s="8">
        <v>43509</v>
      </c>
      <c r="M485" s="30">
        <v>43514</v>
      </c>
      <c r="N485" s="29">
        <v>1</v>
      </c>
      <c r="O485" s="29">
        <v>2</v>
      </c>
      <c r="P485" s="6" t="s">
        <v>590</v>
      </c>
      <c r="Q485" s="28" t="s">
        <v>22</v>
      </c>
      <c r="R485" s="6" t="s">
        <v>18</v>
      </c>
      <c r="S485" s="28" t="s">
        <v>22</v>
      </c>
      <c r="T485" s="28" t="s">
        <v>4394</v>
      </c>
      <c r="U485" s="29">
        <v>1</v>
      </c>
      <c r="V485" s="17" t="b">
        <v>1</v>
      </c>
      <c r="W485" s="17" t="b">
        <v>0</v>
      </c>
      <c r="X485" s="17" t="b">
        <v>0</v>
      </c>
      <c r="Y485" s="17" t="b">
        <v>0</v>
      </c>
      <c r="Z485" t="s">
        <v>22</v>
      </c>
      <c r="AA485" t="s">
        <v>161</v>
      </c>
      <c r="AB485" t="s">
        <v>22</v>
      </c>
      <c r="AC485" t="s">
        <v>22</v>
      </c>
      <c r="AD485" t="s">
        <v>22</v>
      </c>
      <c r="AE485" t="s">
        <v>22</v>
      </c>
      <c r="AF485" t="s">
        <v>22</v>
      </c>
      <c r="AG485" t="s">
        <v>22</v>
      </c>
      <c r="AH485" t="s">
        <v>22</v>
      </c>
      <c r="AI485" t="s">
        <v>22</v>
      </c>
      <c r="AJ485" s="17" t="b">
        <v>0</v>
      </c>
      <c r="AK485" t="s">
        <v>22</v>
      </c>
      <c r="AL485" t="s">
        <v>22</v>
      </c>
      <c r="AM485" s="17" t="b">
        <v>0</v>
      </c>
      <c r="AN485" s="6"/>
      <c r="AO485" s="6"/>
      <c r="AP485" s="17" t="b">
        <v>0</v>
      </c>
      <c r="AQ485" s="6" t="b">
        <v>0</v>
      </c>
    </row>
    <row r="486" spans="1:43" x14ac:dyDescent="0.25">
      <c r="A486" t="str">
        <f>_xlfn.CONCAT(Table8[[#This Row],[Order]],"-",Table8[[#This Row],[Line]])</f>
        <v>75801-23</v>
      </c>
      <c r="B486" s="29">
        <v>75801</v>
      </c>
      <c r="C486" s="29">
        <v>23</v>
      </c>
      <c r="D486" s="29">
        <v>1</v>
      </c>
      <c r="E486" s="28" t="s">
        <v>18</v>
      </c>
      <c r="F486" s="28" t="s">
        <v>3050</v>
      </c>
      <c r="G486" s="28" t="s">
        <v>4387</v>
      </c>
      <c r="H486" s="28" t="s">
        <v>22</v>
      </c>
      <c r="I486" s="28" t="s">
        <v>20</v>
      </c>
      <c r="J486" s="28"/>
      <c r="K486" s="28"/>
      <c r="L486" s="8">
        <v>43509</v>
      </c>
      <c r="M486" s="30">
        <v>43514</v>
      </c>
      <c r="N486" s="29">
        <v>1</v>
      </c>
      <c r="O486" s="29">
        <v>3</v>
      </c>
      <c r="P486" s="6" t="s">
        <v>590</v>
      </c>
      <c r="Q486" s="28" t="s">
        <v>22</v>
      </c>
      <c r="R486" s="6" t="s">
        <v>18</v>
      </c>
      <c r="S486" s="28" t="s">
        <v>22</v>
      </c>
      <c r="T486" s="28" t="s">
        <v>4395</v>
      </c>
      <c r="U486" s="29">
        <v>1</v>
      </c>
      <c r="V486" s="17" t="b">
        <v>1</v>
      </c>
      <c r="W486" s="17" t="b">
        <v>0</v>
      </c>
      <c r="X486" s="17" t="b">
        <v>0</v>
      </c>
      <c r="Y486" s="17" t="b">
        <v>0</v>
      </c>
      <c r="Z486" t="s">
        <v>22</v>
      </c>
      <c r="AA486" t="s">
        <v>161</v>
      </c>
      <c r="AB486" t="s">
        <v>22</v>
      </c>
      <c r="AC486" t="s">
        <v>22</v>
      </c>
      <c r="AD486" t="s">
        <v>22</v>
      </c>
      <c r="AE486" t="s">
        <v>22</v>
      </c>
      <c r="AF486" t="s">
        <v>22</v>
      </c>
      <c r="AG486" t="s">
        <v>22</v>
      </c>
      <c r="AH486" t="s">
        <v>22</v>
      </c>
      <c r="AI486" t="s">
        <v>22</v>
      </c>
      <c r="AJ486" s="17" t="b">
        <v>0</v>
      </c>
      <c r="AK486" t="s">
        <v>22</v>
      </c>
      <c r="AL486" t="s">
        <v>22</v>
      </c>
      <c r="AM486" s="17" t="b">
        <v>0</v>
      </c>
      <c r="AN486" s="6"/>
      <c r="AO486" s="6"/>
      <c r="AP486" s="17" t="b">
        <v>0</v>
      </c>
      <c r="AQ486" s="6" t="b">
        <v>0</v>
      </c>
    </row>
    <row r="487" spans="1:43" x14ac:dyDescent="0.25">
      <c r="A487" t="str">
        <f>_xlfn.CONCAT(Table8[[#This Row],[Order]],"-",Table8[[#This Row],[Line]])</f>
        <v>75801-24</v>
      </c>
      <c r="B487" s="29">
        <v>75801</v>
      </c>
      <c r="C487" s="29">
        <v>24</v>
      </c>
      <c r="D487" s="29">
        <v>1</v>
      </c>
      <c r="E487" s="28" t="s">
        <v>18</v>
      </c>
      <c r="F487" s="28" t="s">
        <v>3051</v>
      </c>
      <c r="G487" s="28" t="s">
        <v>4377</v>
      </c>
      <c r="H487" s="28" t="s">
        <v>22</v>
      </c>
      <c r="I487" s="28" t="s">
        <v>20</v>
      </c>
      <c r="J487" s="28"/>
      <c r="K487" s="28"/>
      <c r="L487" s="8">
        <v>43509</v>
      </c>
      <c r="M487" s="30">
        <v>43514</v>
      </c>
      <c r="N487" s="29">
        <v>2</v>
      </c>
      <c r="O487" s="29">
        <v>6</v>
      </c>
      <c r="P487" s="6" t="s">
        <v>590</v>
      </c>
      <c r="Q487" s="28" t="s">
        <v>22</v>
      </c>
      <c r="R487" s="6" t="s">
        <v>18</v>
      </c>
      <c r="S487" s="28" t="s">
        <v>22</v>
      </c>
      <c r="T487" s="28" t="s">
        <v>4396</v>
      </c>
      <c r="U487" s="29">
        <v>1</v>
      </c>
      <c r="V487" s="17" t="b">
        <v>1</v>
      </c>
      <c r="W487" s="17" t="b">
        <v>0</v>
      </c>
      <c r="X487" s="17" t="b">
        <v>0</v>
      </c>
      <c r="Y487" s="17" t="b">
        <v>0</v>
      </c>
      <c r="Z487" t="s">
        <v>22</v>
      </c>
      <c r="AA487" t="s">
        <v>161</v>
      </c>
      <c r="AB487" t="s">
        <v>22</v>
      </c>
      <c r="AC487" t="s">
        <v>22</v>
      </c>
      <c r="AD487" t="s">
        <v>22</v>
      </c>
      <c r="AE487" t="s">
        <v>22</v>
      </c>
      <c r="AF487" t="s">
        <v>22</v>
      </c>
      <c r="AG487" t="s">
        <v>22</v>
      </c>
      <c r="AH487" t="s">
        <v>22</v>
      </c>
      <c r="AI487" t="s">
        <v>22</v>
      </c>
      <c r="AJ487" s="17" t="b">
        <v>0</v>
      </c>
      <c r="AK487" t="s">
        <v>22</v>
      </c>
      <c r="AL487" t="s">
        <v>22</v>
      </c>
      <c r="AM487" s="17" t="b">
        <v>0</v>
      </c>
      <c r="AN487" s="6"/>
      <c r="AO487" s="6"/>
      <c r="AP487" s="17" t="b">
        <v>0</v>
      </c>
      <c r="AQ487" s="6" t="b">
        <v>0</v>
      </c>
    </row>
    <row r="488" spans="1:43" x14ac:dyDescent="0.25">
      <c r="A488" t="str">
        <f>_xlfn.CONCAT(Table8[[#This Row],[Order]],"-",Table8[[#This Row],[Line]])</f>
        <v>75801-26</v>
      </c>
      <c r="B488" s="29">
        <v>75801</v>
      </c>
      <c r="C488" s="29">
        <v>26</v>
      </c>
      <c r="D488" s="29">
        <v>1</v>
      </c>
      <c r="E488" s="28" t="s">
        <v>18</v>
      </c>
      <c r="F488" s="28" t="s">
        <v>230</v>
      </c>
      <c r="G488" s="28" t="s">
        <v>4397</v>
      </c>
      <c r="H488" s="28" t="s">
        <v>156</v>
      </c>
      <c r="I488" s="28" t="s">
        <v>20</v>
      </c>
      <c r="J488" s="28"/>
      <c r="K488" s="28"/>
      <c r="L488" s="8">
        <v>43509</v>
      </c>
      <c r="M488" s="30">
        <v>43514</v>
      </c>
      <c r="N488" s="29">
        <v>2</v>
      </c>
      <c r="O488" s="29">
        <v>6</v>
      </c>
      <c r="P488" s="6" t="s">
        <v>590</v>
      </c>
      <c r="Q488" s="28" t="s">
        <v>22</v>
      </c>
      <c r="R488" s="6" t="s">
        <v>18</v>
      </c>
      <c r="S488" s="28" t="s">
        <v>22</v>
      </c>
      <c r="T488" s="28" t="s">
        <v>4398</v>
      </c>
      <c r="U488" s="29">
        <v>1</v>
      </c>
      <c r="V488" s="17" t="b">
        <v>1</v>
      </c>
      <c r="W488" s="17" t="b">
        <v>0</v>
      </c>
      <c r="X488" s="17" t="b">
        <v>0</v>
      </c>
      <c r="Y488" s="17" t="b">
        <v>0</v>
      </c>
      <c r="Z488" t="s">
        <v>22</v>
      </c>
      <c r="AA488" t="s">
        <v>161</v>
      </c>
      <c r="AB488" t="s">
        <v>22</v>
      </c>
      <c r="AC488" t="s">
        <v>22</v>
      </c>
      <c r="AD488" t="s">
        <v>22</v>
      </c>
      <c r="AE488" t="s">
        <v>22</v>
      </c>
      <c r="AF488" t="s">
        <v>22</v>
      </c>
      <c r="AG488" t="s">
        <v>22</v>
      </c>
      <c r="AH488" t="s">
        <v>161</v>
      </c>
      <c r="AI488" t="s">
        <v>22</v>
      </c>
      <c r="AJ488" s="17" t="b">
        <v>0</v>
      </c>
      <c r="AK488" t="s">
        <v>22</v>
      </c>
      <c r="AL488" t="s">
        <v>22</v>
      </c>
      <c r="AM488" s="17" t="b">
        <v>0</v>
      </c>
      <c r="AN488" s="6"/>
      <c r="AO488" s="6"/>
      <c r="AP488" s="17" t="b">
        <v>0</v>
      </c>
      <c r="AQ488" s="6" t="b">
        <v>1</v>
      </c>
    </row>
    <row r="489" spans="1:43" x14ac:dyDescent="0.25">
      <c r="A489" t="str">
        <f>_xlfn.CONCAT(Table8[[#This Row],[Order]],"-",Table8[[#This Row],[Line]])</f>
        <v>75801-27</v>
      </c>
      <c r="B489" s="29">
        <v>75801</v>
      </c>
      <c r="C489" s="29">
        <v>27</v>
      </c>
      <c r="D489" s="29">
        <v>1</v>
      </c>
      <c r="E489" s="28" t="s">
        <v>18</v>
      </c>
      <c r="F489" s="28" t="s">
        <v>231</v>
      </c>
      <c r="G489" s="28" t="s">
        <v>4399</v>
      </c>
      <c r="H489" s="28" t="s">
        <v>22</v>
      </c>
      <c r="I489" s="28" t="s">
        <v>20</v>
      </c>
      <c r="J489" s="28"/>
      <c r="K489" s="28"/>
      <c r="L489" s="8">
        <v>43509</v>
      </c>
      <c r="M489" s="30">
        <v>43514</v>
      </c>
      <c r="N489" s="29">
        <v>2</v>
      </c>
      <c r="O489" s="29">
        <v>6</v>
      </c>
      <c r="P489" s="6" t="s">
        <v>590</v>
      </c>
      <c r="Q489" s="28" t="s">
        <v>22</v>
      </c>
      <c r="R489" s="6" t="s">
        <v>18</v>
      </c>
      <c r="S489" s="28" t="s">
        <v>22</v>
      </c>
      <c r="T489" s="28" t="s">
        <v>4400</v>
      </c>
      <c r="U489" s="29">
        <v>1</v>
      </c>
      <c r="V489" s="17" t="b">
        <v>1</v>
      </c>
      <c r="W489" s="17" t="b">
        <v>0</v>
      </c>
      <c r="X489" s="17" t="b">
        <v>0</v>
      </c>
      <c r="Y489" s="17" t="b">
        <v>0</v>
      </c>
      <c r="Z489" t="s">
        <v>22</v>
      </c>
      <c r="AA489" t="s">
        <v>161</v>
      </c>
      <c r="AB489" t="s">
        <v>22</v>
      </c>
      <c r="AC489" t="s">
        <v>22</v>
      </c>
      <c r="AD489" t="s">
        <v>22</v>
      </c>
      <c r="AE489" t="s">
        <v>22</v>
      </c>
      <c r="AF489" t="s">
        <v>22</v>
      </c>
      <c r="AG489" t="s">
        <v>22</v>
      </c>
      <c r="AH489" t="s">
        <v>161</v>
      </c>
      <c r="AI489" t="s">
        <v>22</v>
      </c>
      <c r="AJ489" s="17" t="b">
        <v>0</v>
      </c>
      <c r="AK489" t="s">
        <v>22</v>
      </c>
      <c r="AL489" t="s">
        <v>22</v>
      </c>
      <c r="AM489" s="17" t="b">
        <v>0</v>
      </c>
      <c r="AN489" s="6"/>
      <c r="AO489" s="6"/>
      <c r="AP489" s="17" t="b">
        <v>0</v>
      </c>
      <c r="AQ489" s="6" t="b">
        <v>0</v>
      </c>
    </row>
    <row r="490" spans="1:43" x14ac:dyDescent="0.25">
      <c r="A490" t="str">
        <f>_xlfn.CONCAT(Table8[[#This Row],[Order]],"-",Table8[[#This Row],[Line]])</f>
        <v>75801-30</v>
      </c>
      <c r="B490" s="29">
        <v>75801</v>
      </c>
      <c r="C490" s="29">
        <v>30</v>
      </c>
      <c r="D490" s="29">
        <v>1</v>
      </c>
      <c r="E490" s="28" t="s">
        <v>18</v>
      </c>
      <c r="F490" s="28" t="s">
        <v>339</v>
      </c>
      <c r="G490" s="28" t="s">
        <v>4401</v>
      </c>
      <c r="H490" s="28" t="s">
        <v>22</v>
      </c>
      <c r="I490" s="28" t="s">
        <v>20</v>
      </c>
      <c r="J490" s="28"/>
      <c r="K490" s="28"/>
      <c r="L490" s="8">
        <v>43509</v>
      </c>
      <c r="M490" s="30">
        <v>43514</v>
      </c>
      <c r="N490" s="29">
        <v>1</v>
      </c>
      <c r="O490" s="29">
        <v>2</v>
      </c>
      <c r="P490" s="6" t="s">
        <v>590</v>
      </c>
      <c r="Q490" s="28" t="s">
        <v>22</v>
      </c>
      <c r="R490" s="6" t="s">
        <v>18</v>
      </c>
      <c r="S490" s="28" t="s">
        <v>22</v>
      </c>
      <c r="T490" s="28" t="s">
        <v>4402</v>
      </c>
      <c r="U490" s="29">
        <v>1</v>
      </c>
      <c r="V490" s="17" t="b">
        <v>1</v>
      </c>
      <c r="W490" s="17" t="b">
        <v>0</v>
      </c>
      <c r="X490" s="17" t="b">
        <v>0</v>
      </c>
      <c r="Y490" s="17" t="b">
        <v>0</v>
      </c>
      <c r="Z490" t="s">
        <v>22</v>
      </c>
      <c r="AA490" t="s">
        <v>161</v>
      </c>
      <c r="AB490" t="s">
        <v>22</v>
      </c>
      <c r="AC490" t="s">
        <v>22</v>
      </c>
      <c r="AD490" t="s">
        <v>22</v>
      </c>
      <c r="AE490" t="s">
        <v>22</v>
      </c>
      <c r="AF490" t="s">
        <v>22</v>
      </c>
      <c r="AG490" t="s">
        <v>22</v>
      </c>
      <c r="AH490" t="s">
        <v>22</v>
      </c>
      <c r="AI490" t="s">
        <v>22</v>
      </c>
      <c r="AJ490" s="17" t="b">
        <v>0</v>
      </c>
      <c r="AK490" t="s">
        <v>22</v>
      </c>
      <c r="AL490" t="s">
        <v>22</v>
      </c>
      <c r="AM490" s="17" t="b">
        <v>0</v>
      </c>
      <c r="AN490" s="6"/>
      <c r="AO490" s="6"/>
      <c r="AP490" s="17" t="b">
        <v>0</v>
      </c>
      <c r="AQ490" s="6" t="b">
        <v>0</v>
      </c>
    </row>
    <row r="491" spans="1:43" x14ac:dyDescent="0.25">
      <c r="A491" t="str">
        <f>_xlfn.CONCAT(Table8[[#This Row],[Order]],"-",Table8[[#This Row],[Line]])</f>
        <v>75801-31</v>
      </c>
      <c r="B491" s="29">
        <v>75801</v>
      </c>
      <c r="C491" s="29">
        <v>31</v>
      </c>
      <c r="D491" s="29">
        <v>1</v>
      </c>
      <c r="E491" s="28" t="s">
        <v>18</v>
      </c>
      <c r="F491" s="28" t="s">
        <v>261</v>
      </c>
      <c r="G491" s="28" t="s">
        <v>4369</v>
      </c>
      <c r="H491" s="28" t="s">
        <v>22</v>
      </c>
      <c r="I491" s="28" t="s">
        <v>20</v>
      </c>
      <c r="J491" s="28"/>
      <c r="K491" s="28"/>
      <c r="L491" s="8">
        <v>43509</v>
      </c>
      <c r="M491" s="30">
        <v>43514</v>
      </c>
      <c r="N491" s="29">
        <v>1</v>
      </c>
      <c r="O491" s="29">
        <v>1</v>
      </c>
      <c r="P491" s="6" t="s">
        <v>590</v>
      </c>
      <c r="Q491" s="28" t="s">
        <v>22</v>
      </c>
      <c r="R491" s="6" t="s">
        <v>18</v>
      </c>
      <c r="S491" s="28" t="s">
        <v>22</v>
      </c>
      <c r="T491" s="28" t="s">
        <v>4403</v>
      </c>
      <c r="U491" s="29">
        <v>1</v>
      </c>
      <c r="V491" s="17" t="b">
        <v>1</v>
      </c>
      <c r="W491" s="17" t="b">
        <v>0</v>
      </c>
      <c r="X491" s="17" t="b">
        <v>0</v>
      </c>
      <c r="Y491" s="17" t="b">
        <v>0</v>
      </c>
      <c r="Z491" t="s">
        <v>22</v>
      </c>
      <c r="AA491" t="s">
        <v>161</v>
      </c>
      <c r="AB491" t="s">
        <v>22</v>
      </c>
      <c r="AC491" t="s">
        <v>22</v>
      </c>
      <c r="AD491" t="s">
        <v>22</v>
      </c>
      <c r="AE491" t="s">
        <v>22</v>
      </c>
      <c r="AF491" t="s">
        <v>22</v>
      </c>
      <c r="AG491" t="s">
        <v>22</v>
      </c>
      <c r="AH491" t="s">
        <v>22</v>
      </c>
      <c r="AI491" t="s">
        <v>22</v>
      </c>
      <c r="AJ491" s="17" t="b">
        <v>0</v>
      </c>
      <c r="AK491" t="s">
        <v>22</v>
      </c>
      <c r="AL491" t="s">
        <v>22</v>
      </c>
      <c r="AM491" s="17" t="b">
        <v>0</v>
      </c>
      <c r="AN491" s="6"/>
      <c r="AO491" s="6"/>
      <c r="AP491" s="17" t="b">
        <v>0</v>
      </c>
      <c r="AQ491" s="6" t="b">
        <v>0</v>
      </c>
    </row>
    <row r="492" spans="1:43" x14ac:dyDescent="0.25">
      <c r="A492" t="str">
        <f>_xlfn.CONCAT(Table8[[#This Row],[Order]],"-",Table8[[#This Row],[Line]])</f>
        <v>75801-32</v>
      </c>
      <c r="B492" s="29">
        <v>75801</v>
      </c>
      <c r="C492" s="29">
        <v>32</v>
      </c>
      <c r="D492" s="29">
        <v>1</v>
      </c>
      <c r="E492" s="28" t="s">
        <v>18</v>
      </c>
      <c r="F492" s="28" t="s">
        <v>3053</v>
      </c>
      <c r="G492" s="28" t="s">
        <v>4404</v>
      </c>
      <c r="H492" s="28" t="s">
        <v>22</v>
      </c>
      <c r="I492" s="28" t="s">
        <v>20</v>
      </c>
      <c r="J492" s="28"/>
      <c r="K492" s="28"/>
      <c r="L492" s="8">
        <v>43509</v>
      </c>
      <c r="M492" s="30">
        <v>43514</v>
      </c>
      <c r="N492" s="29">
        <v>1</v>
      </c>
      <c r="O492" s="29">
        <v>2</v>
      </c>
      <c r="P492" s="6" t="s">
        <v>590</v>
      </c>
      <c r="Q492" s="28" t="s">
        <v>22</v>
      </c>
      <c r="R492" s="6" t="s">
        <v>18</v>
      </c>
      <c r="S492" s="28" t="s">
        <v>22</v>
      </c>
      <c r="T492" s="28" t="s">
        <v>4405</v>
      </c>
      <c r="U492" s="29">
        <v>1</v>
      </c>
      <c r="V492" s="17" t="b">
        <v>1</v>
      </c>
      <c r="W492" s="17" t="b">
        <v>0</v>
      </c>
      <c r="X492" s="17" t="b">
        <v>0</v>
      </c>
      <c r="Y492" s="17" t="b">
        <v>0</v>
      </c>
      <c r="Z492" t="s">
        <v>22</v>
      </c>
      <c r="AA492" t="s">
        <v>161</v>
      </c>
      <c r="AB492" t="s">
        <v>22</v>
      </c>
      <c r="AC492" t="s">
        <v>22</v>
      </c>
      <c r="AD492" t="s">
        <v>22</v>
      </c>
      <c r="AE492" t="s">
        <v>22</v>
      </c>
      <c r="AF492" t="s">
        <v>22</v>
      </c>
      <c r="AG492" t="s">
        <v>22</v>
      </c>
      <c r="AH492" t="s">
        <v>22</v>
      </c>
      <c r="AI492" t="s">
        <v>22</v>
      </c>
      <c r="AJ492" s="17" t="b">
        <v>0</v>
      </c>
      <c r="AK492" t="s">
        <v>22</v>
      </c>
      <c r="AL492" t="s">
        <v>22</v>
      </c>
      <c r="AM492" s="17" t="b">
        <v>0</v>
      </c>
      <c r="AN492" s="6"/>
      <c r="AO492" s="6"/>
      <c r="AP492" s="17" t="b">
        <v>0</v>
      </c>
      <c r="AQ492" s="6" t="b">
        <v>0</v>
      </c>
    </row>
    <row r="493" spans="1:43" x14ac:dyDescent="0.25">
      <c r="A493" t="str">
        <f>_xlfn.CONCAT(Table8[[#This Row],[Order]],"-",Table8[[#This Row],[Line]])</f>
        <v>75801-33</v>
      </c>
      <c r="B493" s="29">
        <v>75801</v>
      </c>
      <c r="C493" s="29">
        <v>33</v>
      </c>
      <c r="D493" s="29">
        <v>1</v>
      </c>
      <c r="E493" s="28" t="s">
        <v>18</v>
      </c>
      <c r="F493" s="28" t="s">
        <v>446</v>
      </c>
      <c r="G493" s="28" t="s">
        <v>4384</v>
      </c>
      <c r="H493" s="28" t="s">
        <v>22</v>
      </c>
      <c r="I493" s="28" t="s">
        <v>20</v>
      </c>
      <c r="J493" s="28"/>
      <c r="K493" s="28"/>
      <c r="L493" s="8">
        <v>43509</v>
      </c>
      <c r="M493" s="30">
        <v>43514</v>
      </c>
      <c r="N493" s="29">
        <v>2</v>
      </c>
      <c r="O493" s="29">
        <v>4</v>
      </c>
      <c r="P493" s="6" t="s">
        <v>590</v>
      </c>
      <c r="Q493" s="28" t="s">
        <v>22</v>
      </c>
      <c r="R493" s="6" t="s">
        <v>18</v>
      </c>
      <c r="S493" s="28" t="s">
        <v>22</v>
      </c>
      <c r="T493" s="28" t="s">
        <v>4406</v>
      </c>
      <c r="U493" s="29">
        <v>1</v>
      </c>
      <c r="V493" s="17" t="b">
        <v>1</v>
      </c>
      <c r="W493" s="17" t="b">
        <v>0</v>
      </c>
      <c r="X493" s="17" t="b">
        <v>0</v>
      </c>
      <c r="Y493" s="17" t="b">
        <v>0</v>
      </c>
      <c r="Z493" t="s">
        <v>22</v>
      </c>
      <c r="AA493" t="s">
        <v>161</v>
      </c>
      <c r="AB493" t="s">
        <v>22</v>
      </c>
      <c r="AC493" t="s">
        <v>22</v>
      </c>
      <c r="AD493" t="s">
        <v>22</v>
      </c>
      <c r="AE493" t="s">
        <v>22</v>
      </c>
      <c r="AF493" t="s">
        <v>22</v>
      </c>
      <c r="AG493" t="s">
        <v>22</v>
      </c>
      <c r="AH493" t="s">
        <v>22</v>
      </c>
      <c r="AI493" t="s">
        <v>22</v>
      </c>
      <c r="AJ493" s="17" t="b">
        <v>0</v>
      </c>
      <c r="AK493" t="s">
        <v>22</v>
      </c>
      <c r="AL493" t="s">
        <v>22</v>
      </c>
      <c r="AM493" s="17" t="b">
        <v>0</v>
      </c>
      <c r="AN493" s="6"/>
      <c r="AO493" s="6"/>
      <c r="AP493" s="17" t="b">
        <v>0</v>
      </c>
      <c r="AQ493" s="6" t="b">
        <v>0</v>
      </c>
    </row>
    <row r="494" spans="1:43" x14ac:dyDescent="0.25">
      <c r="A494" t="str">
        <f>_xlfn.CONCAT(Table8[[#This Row],[Order]],"-",Table8[[#This Row],[Line]])</f>
        <v>75801-34</v>
      </c>
      <c r="B494" s="29">
        <v>75801</v>
      </c>
      <c r="C494" s="29">
        <v>34</v>
      </c>
      <c r="D494" s="29">
        <v>1</v>
      </c>
      <c r="E494" s="28" t="s">
        <v>18</v>
      </c>
      <c r="F494" s="28" t="s">
        <v>3049</v>
      </c>
      <c r="G494" s="28" t="s">
        <v>4407</v>
      </c>
      <c r="H494" s="28" t="s">
        <v>22</v>
      </c>
      <c r="I494" s="28" t="s">
        <v>20</v>
      </c>
      <c r="J494" s="28"/>
      <c r="K494" s="28"/>
      <c r="L494" s="8">
        <v>43509</v>
      </c>
      <c r="M494" s="30">
        <v>43514</v>
      </c>
      <c r="N494" s="29">
        <v>1</v>
      </c>
      <c r="O494" s="29">
        <v>2</v>
      </c>
      <c r="P494" s="6" t="s">
        <v>590</v>
      </c>
      <c r="Q494" s="28" t="s">
        <v>22</v>
      </c>
      <c r="R494" s="6" t="s">
        <v>18</v>
      </c>
      <c r="S494" s="28" t="s">
        <v>22</v>
      </c>
      <c r="T494" s="28" t="s">
        <v>4408</v>
      </c>
      <c r="U494" s="29">
        <v>1</v>
      </c>
      <c r="V494" s="17" t="b">
        <v>1</v>
      </c>
      <c r="W494" s="17" t="b">
        <v>0</v>
      </c>
      <c r="X494" s="17" t="b">
        <v>0</v>
      </c>
      <c r="Y494" s="17" t="b">
        <v>0</v>
      </c>
      <c r="Z494" t="s">
        <v>22</v>
      </c>
      <c r="AA494" t="s">
        <v>161</v>
      </c>
      <c r="AB494" t="s">
        <v>22</v>
      </c>
      <c r="AC494" t="s">
        <v>22</v>
      </c>
      <c r="AD494" t="s">
        <v>22</v>
      </c>
      <c r="AE494" t="s">
        <v>22</v>
      </c>
      <c r="AF494" t="s">
        <v>22</v>
      </c>
      <c r="AG494" t="s">
        <v>22</v>
      </c>
      <c r="AH494" t="s">
        <v>22</v>
      </c>
      <c r="AI494" t="s">
        <v>22</v>
      </c>
      <c r="AJ494" s="17" t="b">
        <v>0</v>
      </c>
      <c r="AK494" t="s">
        <v>22</v>
      </c>
      <c r="AL494" t="s">
        <v>22</v>
      </c>
      <c r="AM494" s="17" t="b">
        <v>0</v>
      </c>
      <c r="AN494" s="6"/>
      <c r="AO494" s="6"/>
      <c r="AP494" s="17" t="b">
        <v>0</v>
      </c>
      <c r="AQ494" s="6" t="b">
        <v>0</v>
      </c>
    </row>
    <row r="495" spans="1:43" x14ac:dyDescent="0.25">
      <c r="A495" t="str">
        <f>_xlfn.CONCAT(Table8[[#This Row],[Order]],"-",Table8[[#This Row],[Line]])</f>
        <v>75801-35</v>
      </c>
      <c r="B495" s="29">
        <v>75801</v>
      </c>
      <c r="C495" s="29">
        <v>35</v>
      </c>
      <c r="D495" s="29">
        <v>1</v>
      </c>
      <c r="E495" s="28" t="s">
        <v>18</v>
      </c>
      <c r="F495" s="28" t="s">
        <v>3051</v>
      </c>
      <c r="G495" s="28" t="s">
        <v>4409</v>
      </c>
      <c r="H495" s="28" t="s">
        <v>22</v>
      </c>
      <c r="I495" s="28" t="s">
        <v>20</v>
      </c>
      <c r="J495" s="28"/>
      <c r="K495" s="28"/>
      <c r="L495" s="8">
        <v>43509</v>
      </c>
      <c r="M495" s="30">
        <v>43514</v>
      </c>
      <c r="N495" s="29">
        <v>2</v>
      </c>
      <c r="O495" s="29">
        <v>6</v>
      </c>
      <c r="P495" s="6" t="s">
        <v>590</v>
      </c>
      <c r="Q495" s="28" t="s">
        <v>22</v>
      </c>
      <c r="R495" s="6" t="s">
        <v>18</v>
      </c>
      <c r="S495" s="28" t="s">
        <v>22</v>
      </c>
      <c r="T495" s="28" t="s">
        <v>4410</v>
      </c>
      <c r="U495" s="29">
        <v>1</v>
      </c>
      <c r="V495" s="17" t="b">
        <v>1</v>
      </c>
      <c r="W495" s="17" t="b">
        <v>0</v>
      </c>
      <c r="X495" s="17" t="b">
        <v>0</v>
      </c>
      <c r="Y495" s="17" t="b">
        <v>0</v>
      </c>
      <c r="Z495" t="s">
        <v>22</v>
      </c>
      <c r="AA495" t="s">
        <v>161</v>
      </c>
      <c r="AB495" t="s">
        <v>22</v>
      </c>
      <c r="AC495" t="s">
        <v>22</v>
      </c>
      <c r="AD495" t="s">
        <v>22</v>
      </c>
      <c r="AE495" t="s">
        <v>22</v>
      </c>
      <c r="AF495" t="s">
        <v>22</v>
      </c>
      <c r="AG495" t="s">
        <v>22</v>
      </c>
      <c r="AH495" t="s">
        <v>22</v>
      </c>
      <c r="AI495" t="s">
        <v>22</v>
      </c>
      <c r="AJ495" s="17" t="b">
        <v>0</v>
      </c>
      <c r="AK495" t="s">
        <v>22</v>
      </c>
      <c r="AL495" t="s">
        <v>22</v>
      </c>
      <c r="AM495" s="17" t="b">
        <v>0</v>
      </c>
      <c r="AN495" s="6"/>
      <c r="AO495" s="6"/>
      <c r="AP495" s="17" t="b">
        <v>0</v>
      </c>
      <c r="AQ495" s="6" t="b">
        <v>0</v>
      </c>
    </row>
    <row r="496" spans="1:43" x14ac:dyDescent="0.25">
      <c r="A496" t="str">
        <f>_xlfn.CONCAT(Table8[[#This Row],[Order]],"-",Table8[[#This Row],[Line]])</f>
        <v>75801-43</v>
      </c>
      <c r="B496" s="29">
        <v>75801</v>
      </c>
      <c r="C496" s="29">
        <v>43</v>
      </c>
      <c r="D496" s="29">
        <v>1</v>
      </c>
      <c r="E496" s="28" t="s">
        <v>18</v>
      </c>
      <c r="F496" s="28" t="s">
        <v>230</v>
      </c>
      <c r="G496" s="28" t="s">
        <v>4397</v>
      </c>
      <c r="H496" s="28" t="s">
        <v>22</v>
      </c>
      <c r="I496" s="28" t="s">
        <v>20</v>
      </c>
      <c r="J496" s="28"/>
      <c r="K496" s="28"/>
      <c r="L496" s="8">
        <v>43509</v>
      </c>
      <c r="M496" s="30">
        <v>43514</v>
      </c>
      <c r="N496" s="29">
        <v>2</v>
      </c>
      <c r="O496" s="29">
        <v>6</v>
      </c>
      <c r="P496" s="6" t="s">
        <v>590</v>
      </c>
      <c r="Q496" s="28" t="s">
        <v>22</v>
      </c>
      <c r="R496" s="6" t="s">
        <v>18</v>
      </c>
      <c r="S496" s="28" t="s">
        <v>22</v>
      </c>
      <c r="T496" s="28" t="s">
        <v>4411</v>
      </c>
      <c r="U496" s="29">
        <v>1</v>
      </c>
      <c r="V496" s="17" t="b">
        <v>1</v>
      </c>
      <c r="W496" s="17" t="b">
        <v>0</v>
      </c>
      <c r="X496" s="17" t="b">
        <v>0</v>
      </c>
      <c r="Y496" s="17" t="b">
        <v>0</v>
      </c>
      <c r="Z496" t="s">
        <v>22</v>
      </c>
      <c r="AA496" t="s">
        <v>161</v>
      </c>
      <c r="AB496" t="s">
        <v>22</v>
      </c>
      <c r="AC496" t="s">
        <v>22</v>
      </c>
      <c r="AD496" t="s">
        <v>22</v>
      </c>
      <c r="AE496" t="s">
        <v>22</v>
      </c>
      <c r="AF496" t="s">
        <v>22</v>
      </c>
      <c r="AG496" t="s">
        <v>22</v>
      </c>
      <c r="AH496" t="s">
        <v>161</v>
      </c>
      <c r="AI496" t="s">
        <v>22</v>
      </c>
      <c r="AJ496" s="17" t="b">
        <v>0</v>
      </c>
      <c r="AK496" t="s">
        <v>22</v>
      </c>
      <c r="AL496" t="s">
        <v>22</v>
      </c>
      <c r="AM496" s="17" t="b">
        <v>0</v>
      </c>
      <c r="AN496" s="6"/>
      <c r="AO496" s="6"/>
      <c r="AP496" s="17" t="b">
        <v>0</v>
      </c>
      <c r="AQ496" s="6" t="b">
        <v>0</v>
      </c>
    </row>
    <row r="497" spans="1:43" x14ac:dyDescent="0.25">
      <c r="A497" t="str">
        <f>_xlfn.CONCAT(Table8[[#This Row],[Order]],"-",Table8[[#This Row],[Line]])</f>
        <v>75801-44</v>
      </c>
      <c r="B497" s="29">
        <v>75801</v>
      </c>
      <c r="C497" s="29">
        <v>44</v>
      </c>
      <c r="D497" s="29">
        <v>1</v>
      </c>
      <c r="E497" s="28" t="s">
        <v>18</v>
      </c>
      <c r="F497" s="28" t="s">
        <v>231</v>
      </c>
      <c r="G497" s="28" t="s">
        <v>4399</v>
      </c>
      <c r="H497" s="28" t="s">
        <v>22</v>
      </c>
      <c r="I497" s="28" t="s">
        <v>20</v>
      </c>
      <c r="J497" s="28"/>
      <c r="K497" s="28"/>
      <c r="L497" s="8">
        <v>43509</v>
      </c>
      <c r="M497" s="30">
        <v>43514</v>
      </c>
      <c r="N497" s="29">
        <v>2</v>
      </c>
      <c r="O497" s="29">
        <v>6</v>
      </c>
      <c r="P497" s="6" t="s">
        <v>590</v>
      </c>
      <c r="Q497" s="28" t="s">
        <v>22</v>
      </c>
      <c r="R497" s="6" t="s">
        <v>18</v>
      </c>
      <c r="S497" s="28" t="s">
        <v>22</v>
      </c>
      <c r="T497" s="28" t="s">
        <v>4412</v>
      </c>
      <c r="U497" s="29">
        <v>1</v>
      </c>
      <c r="V497" s="17" t="b">
        <v>1</v>
      </c>
      <c r="W497" s="17" t="b">
        <v>0</v>
      </c>
      <c r="X497" s="17" t="b">
        <v>0</v>
      </c>
      <c r="Y497" s="17" t="b">
        <v>0</v>
      </c>
      <c r="Z497" t="s">
        <v>22</v>
      </c>
      <c r="AA497" t="s">
        <v>161</v>
      </c>
      <c r="AB497" t="s">
        <v>22</v>
      </c>
      <c r="AC497" t="s">
        <v>22</v>
      </c>
      <c r="AD497" t="s">
        <v>22</v>
      </c>
      <c r="AE497" t="s">
        <v>22</v>
      </c>
      <c r="AF497" t="s">
        <v>22</v>
      </c>
      <c r="AG497" t="s">
        <v>22</v>
      </c>
      <c r="AH497" t="s">
        <v>161</v>
      </c>
      <c r="AI497" t="s">
        <v>22</v>
      </c>
      <c r="AJ497" s="17" t="b">
        <v>0</v>
      </c>
      <c r="AK497" t="s">
        <v>22</v>
      </c>
      <c r="AL497" t="s">
        <v>22</v>
      </c>
      <c r="AM497" s="17" t="b">
        <v>0</v>
      </c>
      <c r="AN497" s="6"/>
      <c r="AO497" s="6"/>
      <c r="AP497" s="17" t="b">
        <v>0</v>
      </c>
      <c r="AQ497" s="6" t="b">
        <v>0</v>
      </c>
    </row>
    <row r="498" spans="1:43" x14ac:dyDescent="0.25">
      <c r="A498" t="str">
        <f>_xlfn.CONCAT(Table8[[#This Row],[Order]],"-",Table8[[#This Row],[Line]])</f>
        <v>75801-45</v>
      </c>
      <c r="B498" s="29">
        <v>75801</v>
      </c>
      <c r="C498" s="29">
        <v>45</v>
      </c>
      <c r="D498" s="29">
        <v>1</v>
      </c>
      <c r="E498" s="28" t="s">
        <v>18</v>
      </c>
      <c r="F498" s="28" t="s">
        <v>3048</v>
      </c>
      <c r="G498" s="28" t="s">
        <v>4413</v>
      </c>
      <c r="H498" s="28" t="s">
        <v>22</v>
      </c>
      <c r="I498" s="28" t="s">
        <v>20</v>
      </c>
      <c r="J498" s="28"/>
      <c r="K498" s="28"/>
      <c r="L498" s="8">
        <v>43509</v>
      </c>
      <c r="M498" s="30">
        <v>43514</v>
      </c>
      <c r="N498" s="29">
        <v>1</v>
      </c>
      <c r="O498" s="29">
        <v>1</v>
      </c>
      <c r="P498" s="6" t="s">
        <v>590</v>
      </c>
      <c r="Q498" s="28" t="s">
        <v>22</v>
      </c>
      <c r="R498" s="6" t="s">
        <v>18</v>
      </c>
      <c r="S498" s="28" t="s">
        <v>22</v>
      </c>
      <c r="T498" s="28" t="s">
        <v>4414</v>
      </c>
      <c r="U498" s="29">
        <v>1</v>
      </c>
      <c r="V498" s="17" t="b">
        <v>1</v>
      </c>
      <c r="W498" s="17" t="b">
        <v>0</v>
      </c>
      <c r="X498" s="17" t="b">
        <v>0</v>
      </c>
      <c r="Y498" s="17" t="b">
        <v>0</v>
      </c>
      <c r="Z498" t="s">
        <v>22</v>
      </c>
      <c r="AA498" t="s">
        <v>161</v>
      </c>
      <c r="AB498" t="s">
        <v>22</v>
      </c>
      <c r="AC498" t="s">
        <v>22</v>
      </c>
      <c r="AD498" t="s">
        <v>22</v>
      </c>
      <c r="AE498" t="s">
        <v>22</v>
      </c>
      <c r="AF498" t="s">
        <v>22</v>
      </c>
      <c r="AG498" t="s">
        <v>22</v>
      </c>
      <c r="AH498" t="s">
        <v>22</v>
      </c>
      <c r="AI498" t="s">
        <v>22</v>
      </c>
      <c r="AJ498" s="17" t="b">
        <v>0</v>
      </c>
      <c r="AK498" t="s">
        <v>22</v>
      </c>
      <c r="AL498" t="s">
        <v>22</v>
      </c>
      <c r="AM498" s="17" t="b">
        <v>0</v>
      </c>
      <c r="AN498" s="6"/>
      <c r="AO498" s="6"/>
      <c r="AP498" s="17" t="b">
        <v>0</v>
      </c>
      <c r="AQ498" s="6" t="b">
        <v>0</v>
      </c>
    </row>
    <row r="499" spans="1:43" x14ac:dyDescent="0.25">
      <c r="A499" t="str">
        <f>_xlfn.CONCAT(Table8[[#This Row],[Order]],"-",Table8[[#This Row],[Line]])</f>
        <v>75801-46</v>
      </c>
      <c r="B499" s="29">
        <v>75801</v>
      </c>
      <c r="C499" s="29">
        <v>46</v>
      </c>
      <c r="D499" s="29">
        <v>1</v>
      </c>
      <c r="E499" s="28" t="s">
        <v>18</v>
      </c>
      <c r="F499" s="28" t="s">
        <v>446</v>
      </c>
      <c r="G499" s="28" t="s">
        <v>4373</v>
      </c>
      <c r="H499" s="28" t="s">
        <v>22</v>
      </c>
      <c r="I499" s="28" t="s">
        <v>20</v>
      </c>
      <c r="J499" s="28"/>
      <c r="K499" s="28"/>
      <c r="L499" s="8">
        <v>43509</v>
      </c>
      <c r="M499" s="30">
        <v>43514</v>
      </c>
      <c r="N499" s="29">
        <v>2</v>
      </c>
      <c r="O499" s="29">
        <v>4</v>
      </c>
      <c r="P499" s="6" t="s">
        <v>590</v>
      </c>
      <c r="Q499" s="28" t="s">
        <v>22</v>
      </c>
      <c r="R499" s="6" t="s">
        <v>18</v>
      </c>
      <c r="S499" s="28" t="s">
        <v>22</v>
      </c>
      <c r="T499" s="28" t="s">
        <v>4415</v>
      </c>
      <c r="U499" s="29">
        <v>1</v>
      </c>
      <c r="V499" s="17" t="b">
        <v>1</v>
      </c>
      <c r="W499" s="17" t="b">
        <v>0</v>
      </c>
      <c r="X499" s="17" t="b">
        <v>0</v>
      </c>
      <c r="Y499" s="17" t="b">
        <v>0</v>
      </c>
      <c r="Z499" t="s">
        <v>22</v>
      </c>
      <c r="AA499" t="s">
        <v>161</v>
      </c>
      <c r="AB499" t="s">
        <v>22</v>
      </c>
      <c r="AC499" t="s">
        <v>22</v>
      </c>
      <c r="AD499" t="s">
        <v>22</v>
      </c>
      <c r="AE499" t="s">
        <v>22</v>
      </c>
      <c r="AF499" t="s">
        <v>22</v>
      </c>
      <c r="AG499" t="s">
        <v>22</v>
      </c>
      <c r="AH499" t="s">
        <v>22</v>
      </c>
      <c r="AI499" t="s">
        <v>22</v>
      </c>
      <c r="AJ499" s="17" t="b">
        <v>0</v>
      </c>
      <c r="AK499" t="s">
        <v>22</v>
      </c>
      <c r="AL499" t="s">
        <v>22</v>
      </c>
      <c r="AM499" s="17" t="b">
        <v>0</v>
      </c>
      <c r="AN499" s="6"/>
      <c r="AO499" s="6"/>
      <c r="AP499" s="17" t="b">
        <v>0</v>
      </c>
      <c r="AQ499" s="6" t="b">
        <v>0</v>
      </c>
    </row>
    <row r="500" spans="1:43" x14ac:dyDescent="0.25">
      <c r="A500" t="str">
        <f>_xlfn.CONCAT(Table8[[#This Row],[Order]],"-",Table8[[#This Row],[Line]])</f>
        <v>75801-47</v>
      </c>
      <c r="B500" s="29">
        <v>75801</v>
      </c>
      <c r="C500" s="29">
        <v>47</v>
      </c>
      <c r="D500" s="29">
        <v>1</v>
      </c>
      <c r="E500" s="28" t="s">
        <v>18</v>
      </c>
      <c r="F500" s="28" t="s">
        <v>3049</v>
      </c>
      <c r="G500" s="28" t="s">
        <v>4407</v>
      </c>
      <c r="H500" s="28" t="s">
        <v>22</v>
      </c>
      <c r="I500" s="28" t="s">
        <v>20</v>
      </c>
      <c r="J500" s="28"/>
      <c r="K500" s="28"/>
      <c r="L500" s="8">
        <v>43509</v>
      </c>
      <c r="M500" s="30">
        <v>43514</v>
      </c>
      <c r="N500" s="29">
        <v>1</v>
      </c>
      <c r="O500" s="29">
        <v>2</v>
      </c>
      <c r="P500" s="6" t="s">
        <v>590</v>
      </c>
      <c r="Q500" s="28" t="s">
        <v>22</v>
      </c>
      <c r="R500" s="6" t="s">
        <v>18</v>
      </c>
      <c r="S500" s="28" t="s">
        <v>22</v>
      </c>
      <c r="T500" s="28" t="s">
        <v>4416</v>
      </c>
      <c r="U500" s="29">
        <v>1</v>
      </c>
      <c r="V500" s="17" t="b">
        <v>1</v>
      </c>
      <c r="W500" s="17" t="b">
        <v>0</v>
      </c>
      <c r="X500" s="17" t="b">
        <v>0</v>
      </c>
      <c r="Y500" s="17" t="b">
        <v>0</v>
      </c>
      <c r="Z500" t="s">
        <v>22</v>
      </c>
      <c r="AA500" t="s">
        <v>161</v>
      </c>
      <c r="AB500" t="s">
        <v>22</v>
      </c>
      <c r="AC500" t="s">
        <v>22</v>
      </c>
      <c r="AD500" t="s">
        <v>22</v>
      </c>
      <c r="AE500" t="s">
        <v>22</v>
      </c>
      <c r="AF500" t="s">
        <v>22</v>
      </c>
      <c r="AG500" t="s">
        <v>22</v>
      </c>
      <c r="AH500" t="s">
        <v>22</v>
      </c>
      <c r="AI500" t="s">
        <v>22</v>
      </c>
      <c r="AJ500" s="17" t="b">
        <v>0</v>
      </c>
      <c r="AK500" t="s">
        <v>22</v>
      </c>
      <c r="AL500" t="s">
        <v>22</v>
      </c>
      <c r="AM500" s="17" t="b">
        <v>0</v>
      </c>
      <c r="AN500" s="6"/>
      <c r="AO500" s="6"/>
      <c r="AP500" s="17" t="b">
        <v>0</v>
      </c>
      <c r="AQ500" s="6" t="b">
        <v>0</v>
      </c>
    </row>
    <row r="501" spans="1:43" x14ac:dyDescent="0.25">
      <c r="A501" t="str">
        <f>_xlfn.CONCAT(Table8[[#This Row],[Order]],"-",Table8[[#This Row],[Line]])</f>
        <v>75801-48</v>
      </c>
      <c r="B501" s="29">
        <v>75801</v>
      </c>
      <c r="C501" s="29">
        <v>48</v>
      </c>
      <c r="D501" s="29">
        <v>1</v>
      </c>
      <c r="E501" s="28" t="s">
        <v>18</v>
      </c>
      <c r="F501" s="28" t="s">
        <v>3050</v>
      </c>
      <c r="G501" s="28" t="s">
        <v>4387</v>
      </c>
      <c r="H501" s="28" t="s">
        <v>22</v>
      </c>
      <c r="I501" s="28" t="s">
        <v>20</v>
      </c>
      <c r="J501" s="28"/>
      <c r="K501" s="28"/>
      <c r="L501" s="8">
        <v>43509</v>
      </c>
      <c r="M501" s="30">
        <v>43514</v>
      </c>
      <c r="N501" s="29">
        <v>1</v>
      </c>
      <c r="O501" s="29">
        <v>3</v>
      </c>
      <c r="P501" s="6" t="s">
        <v>590</v>
      </c>
      <c r="Q501" s="28" t="s">
        <v>22</v>
      </c>
      <c r="R501" s="6" t="s">
        <v>18</v>
      </c>
      <c r="S501" s="28" t="s">
        <v>22</v>
      </c>
      <c r="T501" s="28" t="s">
        <v>4417</v>
      </c>
      <c r="U501" s="29">
        <v>1</v>
      </c>
      <c r="V501" s="17" t="b">
        <v>1</v>
      </c>
      <c r="W501" s="17" t="b">
        <v>0</v>
      </c>
      <c r="X501" s="17" t="b">
        <v>0</v>
      </c>
      <c r="Y501" s="17" t="b">
        <v>0</v>
      </c>
      <c r="Z501" t="s">
        <v>22</v>
      </c>
      <c r="AA501" t="s">
        <v>161</v>
      </c>
      <c r="AB501" t="s">
        <v>22</v>
      </c>
      <c r="AC501" t="s">
        <v>22</v>
      </c>
      <c r="AD501" t="s">
        <v>22</v>
      </c>
      <c r="AE501" t="s">
        <v>22</v>
      </c>
      <c r="AF501" t="s">
        <v>22</v>
      </c>
      <c r="AG501" t="s">
        <v>22</v>
      </c>
      <c r="AH501" t="s">
        <v>22</v>
      </c>
      <c r="AI501" t="s">
        <v>22</v>
      </c>
      <c r="AJ501" s="17" t="b">
        <v>0</v>
      </c>
      <c r="AK501" t="s">
        <v>22</v>
      </c>
      <c r="AL501" t="s">
        <v>22</v>
      </c>
      <c r="AM501" s="17" t="b">
        <v>0</v>
      </c>
      <c r="AN501" s="6"/>
      <c r="AO501" s="6"/>
      <c r="AP501" s="17" t="b">
        <v>0</v>
      </c>
      <c r="AQ501" s="6" t="b">
        <v>0</v>
      </c>
    </row>
    <row r="502" spans="1:43" x14ac:dyDescent="0.25">
      <c r="A502" t="str">
        <f>_xlfn.CONCAT(Table8[[#This Row],[Order]],"-",Table8[[#This Row],[Line]])</f>
        <v>75801-51</v>
      </c>
      <c r="B502" s="29">
        <v>75801</v>
      </c>
      <c r="C502" s="29">
        <v>51</v>
      </c>
      <c r="D502" s="29">
        <v>1</v>
      </c>
      <c r="E502" s="28" t="s">
        <v>18</v>
      </c>
      <c r="F502" s="28" t="s">
        <v>230</v>
      </c>
      <c r="G502" s="28" t="s">
        <v>4397</v>
      </c>
      <c r="H502" s="28" t="s">
        <v>22</v>
      </c>
      <c r="I502" s="28" t="s">
        <v>20</v>
      </c>
      <c r="J502" s="28"/>
      <c r="K502" s="28"/>
      <c r="L502" s="8">
        <v>43509</v>
      </c>
      <c r="M502" s="30">
        <v>43514</v>
      </c>
      <c r="N502" s="29">
        <v>2</v>
      </c>
      <c r="O502" s="29">
        <v>6</v>
      </c>
      <c r="P502" s="6" t="s">
        <v>590</v>
      </c>
      <c r="Q502" s="28" t="s">
        <v>22</v>
      </c>
      <c r="R502" s="6" t="s">
        <v>18</v>
      </c>
      <c r="S502" s="28" t="s">
        <v>22</v>
      </c>
      <c r="T502" s="28" t="s">
        <v>4418</v>
      </c>
      <c r="U502" s="29">
        <v>1</v>
      </c>
      <c r="V502" s="17" t="b">
        <v>1</v>
      </c>
      <c r="W502" s="17" t="b">
        <v>0</v>
      </c>
      <c r="X502" s="17" t="b">
        <v>0</v>
      </c>
      <c r="Y502" s="17" t="b">
        <v>0</v>
      </c>
      <c r="Z502" t="s">
        <v>22</v>
      </c>
      <c r="AA502" t="s">
        <v>161</v>
      </c>
      <c r="AB502" t="s">
        <v>22</v>
      </c>
      <c r="AC502" t="s">
        <v>22</v>
      </c>
      <c r="AD502" t="s">
        <v>22</v>
      </c>
      <c r="AE502" t="s">
        <v>22</v>
      </c>
      <c r="AF502" t="s">
        <v>22</v>
      </c>
      <c r="AG502" t="s">
        <v>22</v>
      </c>
      <c r="AH502" t="s">
        <v>161</v>
      </c>
      <c r="AI502" t="s">
        <v>22</v>
      </c>
      <c r="AJ502" s="17" t="b">
        <v>0</v>
      </c>
      <c r="AK502" t="s">
        <v>22</v>
      </c>
      <c r="AL502" t="s">
        <v>22</v>
      </c>
      <c r="AM502" s="17" t="b">
        <v>0</v>
      </c>
      <c r="AN502" s="6"/>
      <c r="AO502" s="6"/>
      <c r="AP502" s="17" t="b">
        <v>0</v>
      </c>
      <c r="AQ502" s="6" t="b">
        <v>0</v>
      </c>
    </row>
    <row r="503" spans="1:43" x14ac:dyDescent="0.25">
      <c r="A503" t="str">
        <f>_xlfn.CONCAT(Table8[[#This Row],[Order]],"-",Table8[[#This Row],[Line]])</f>
        <v>75801-52</v>
      </c>
      <c r="B503" s="29">
        <v>75801</v>
      </c>
      <c r="C503" s="29">
        <v>52</v>
      </c>
      <c r="D503" s="29">
        <v>1</v>
      </c>
      <c r="E503" s="28" t="s">
        <v>18</v>
      </c>
      <c r="F503" s="28" t="s">
        <v>231</v>
      </c>
      <c r="G503" s="28" t="s">
        <v>4399</v>
      </c>
      <c r="H503" s="28" t="s">
        <v>22</v>
      </c>
      <c r="I503" s="28" t="s">
        <v>20</v>
      </c>
      <c r="J503" s="28"/>
      <c r="K503" s="28"/>
      <c r="L503" s="8">
        <v>43509</v>
      </c>
      <c r="M503" s="30">
        <v>43514</v>
      </c>
      <c r="N503" s="29">
        <v>2</v>
      </c>
      <c r="O503" s="29">
        <v>6</v>
      </c>
      <c r="P503" s="6" t="s">
        <v>590</v>
      </c>
      <c r="Q503" s="28" t="s">
        <v>22</v>
      </c>
      <c r="R503" s="6" t="s">
        <v>18</v>
      </c>
      <c r="S503" s="28" t="s">
        <v>22</v>
      </c>
      <c r="T503" s="28" t="s">
        <v>4419</v>
      </c>
      <c r="U503" s="29">
        <v>1</v>
      </c>
      <c r="V503" s="17" t="b">
        <v>1</v>
      </c>
      <c r="W503" s="17" t="b">
        <v>0</v>
      </c>
      <c r="X503" s="17" t="b">
        <v>0</v>
      </c>
      <c r="Y503" s="17" t="b">
        <v>0</v>
      </c>
      <c r="Z503" t="s">
        <v>22</v>
      </c>
      <c r="AA503" t="s">
        <v>161</v>
      </c>
      <c r="AB503" t="s">
        <v>22</v>
      </c>
      <c r="AC503" t="s">
        <v>22</v>
      </c>
      <c r="AD503" t="s">
        <v>22</v>
      </c>
      <c r="AE503" t="s">
        <v>22</v>
      </c>
      <c r="AF503" t="s">
        <v>22</v>
      </c>
      <c r="AG503" t="s">
        <v>22</v>
      </c>
      <c r="AH503" t="s">
        <v>161</v>
      </c>
      <c r="AI503" t="s">
        <v>22</v>
      </c>
      <c r="AJ503" s="17" t="b">
        <v>0</v>
      </c>
      <c r="AK503" t="s">
        <v>22</v>
      </c>
      <c r="AL503" t="s">
        <v>22</v>
      </c>
      <c r="AM503" s="17" t="b">
        <v>0</v>
      </c>
      <c r="AN503" s="6"/>
      <c r="AO503" s="6"/>
      <c r="AP503" s="17" t="b">
        <v>0</v>
      </c>
      <c r="AQ503" s="6" t="b">
        <v>0</v>
      </c>
    </row>
    <row r="504" spans="1:43" x14ac:dyDescent="0.25">
      <c r="A504" t="str">
        <f>_xlfn.CONCAT(Table8[[#This Row],[Order]],"-",Table8[[#This Row],[Line]])</f>
        <v>75801-53</v>
      </c>
      <c r="B504" s="29">
        <v>75801</v>
      </c>
      <c r="C504" s="29">
        <v>53</v>
      </c>
      <c r="D504" s="29">
        <v>1</v>
      </c>
      <c r="E504" s="28" t="s">
        <v>18</v>
      </c>
      <c r="F504" s="28" t="s">
        <v>3054</v>
      </c>
      <c r="G504" s="28" t="s">
        <v>4377</v>
      </c>
      <c r="H504" s="28" t="s">
        <v>22</v>
      </c>
      <c r="I504" s="28" t="s">
        <v>20</v>
      </c>
      <c r="J504" s="28"/>
      <c r="K504" s="28"/>
      <c r="L504" s="8">
        <v>43509</v>
      </c>
      <c r="M504" s="30">
        <v>43514</v>
      </c>
      <c r="N504" s="29">
        <v>2</v>
      </c>
      <c r="O504" s="29">
        <v>6</v>
      </c>
      <c r="P504" s="6" t="s">
        <v>590</v>
      </c>
      <c r="Q504" s="28" t="s">
        <v>22</v>
      </c>
      <c r="R504" s="6" t="s">
        <v>18</v>
      </c>
      <c r="S504" s="28" t="s">
        <v>22</v>
      </c>
      <c r="T504" s="28" t="s">
        <v>4420</v>
      </c>
      <c r="U504" s="29">
        <v>1</v>
      </c>
      <c r="V504" s="17" t="b">
        <v>1</v>
      </c>
      <c r="W504" s="17" t="b">
        <v>0</v>
      </c>
      <c r="X504" s="17" t="b">
        <v>0</v>
      </c>
      <c r="Y504" s="17" t="b">
        <v>0</v>
      </c>
      <c r="Z504" t="s">
        <v>22</v>
      </c>
      <c r="AA504" t="s">
        <v>161</v>
      </c>
      <c r="AB504" t="s">
        <v>22</v>
      </c>
      <c r="AC504" t="s">
        <v>22</v>
      </c>
      <c r="AD504" t="s">
        <v>22</v>
      </c>
      <c r="AE504" t="s">
        <v>22</v>
      </c>
      <c r="AF504" t="s">
        <v>22</v>
      </c>
      <c r="AG504" t="s">
        <v>22</v>
      </c>
      <c r="AH504" t="s">
        <v>22</v>
      </c>
      <c r="AI504" t="s">
        <v>22</v>
      </c>
      <c r="AJ504" s="17" t="b">
        <v>0</v>
      </c>
      <c r="AK504" t="s">
        <v>22</v>
      </c>
      <c r="AL504" t="s">
        <v>22</v>
      </c>
      <c r="AM504" s="17" t="b">
        <v>0</v>
      </c>
      <c r="AN504" s="6"/>
      <c r="AO504" s="6"/>
      <c r="AP504" s="17" t="b">
        <v>0</v>
      </c>
      <c r="AQ504" s="6" t="b">
        <v>0</v>
      </c>
    </row>
    <row r="505" spans="1:43" x14ac:dyDescent="0.25">
      <c r="A505" t="str">
        <f>_xlfn.CONCAT(Table8[[#This Row],[Order]],"-",Table8[[#This Row],[Line]])</f>
        <v>75801-56</v>
      </c>
      <c r="B505" s="29">
        <v>75801</v>
      </c>
      <c r="C505" s="29">
        <v>56</v>
      </c>
      <c r="D505" s="29">
        <v>1</v>
      </c>
      <c r="E505" s="28" t="s">
        <v>18</v>
      </c>
      <c r="F505" s="28" t="s">
        <v>3055</v>
      </c>
      <c r="G505" s="28" t="s">
        <v>4421</v>
      </c>
      <c r="H505" s="28" t="s">
        <v>22</v>
      </c>
      <c r="I505" s="28" t="s">
        <v>20</v>
      </c>
      <c r="J505" s="28"/>
      <c r="K505" s="28"/>
      <c r="L505" s="8">
        <v>43509</v>
      </c>
      <c r="M505" s="30">
        <v>43514</v>
      </c>
      <c r="N505" s="29">
        <v>1</v>
      </c>
      <c r="O505" s="29">
        <v>1</v>
      </c>
      <c r="P505" s="6" t="s">
        <v>590</v>
      </c>
      <c r="Q505" s="28" t="s">
        <v>22</v>
      </c>
      <c r="R505" s="6" t="s">
        <v>18</v>
      </c>
      <c r="S505" s="28" t="s">
        <v>22</v>
      </c>
      <c r="T505" s="28" t="s">
        <v>4422</v>
      </c>
      <c r="U505" s="29">
        <v>1</v>
      </c>
      <c r="V505" s="17" t="b">
        <v>1</v>
      </c>
      <c r="W505" s="17" t="b">
        <v>0</v>
      </c>
      <c r="X505" s="17" t="b">
        <v>0</v>
      </c>
      <c r="Y505" s="17" t="b">
        <v>0</v>
      </c>
      <c r="Z505" t="s">
        <v>22</v>
      </c>
      <c r="AA505" t="s">
        <v>161</v>
      </c>
      <c r="AB505" t="s">
        <v>22</v>
      </c>
      <c r="AC505" t="s">
        <v>22</v>
      </c>
      <c r="AD505" t="s">
        <v>22</v>
      </c>
      <c r="AE505" t="s">
        <v>22</v>
      </c>
      <c r="AF505" t="s">
        <v>22</v>
      </c>
      <c r="AG505" t="s">
        <v>22</v>
      </c>
      <c r="AH505" t="s">
        <v>22</v>
      </c>
      <c r="AI505" t="s">
        <v>22</v>
      </c>
      <c r="AJ505" s="17" t="b">
        <v>0</v>
      </c>
      <c r="AK505" t="s">
        <v>22</v>
      </c>
      <c r="AL505" t="s">
        <v>22</v>
      </c>
      <c r="AM505" s="17" t="b">
        <v>0</v>
      </c>
      <c r="AN505" s="6"/>
      <c r="AO505" s="6"/>
      <c r="AP505" s="17" t="b">
        <v>0</v>
      </c>
      <c r="AQ505" s="6" t="b">
        <v>0</v>
      </c>
    </row>
    <row r="506" spans="1:43" x14ac:dyDescent="0.25">
      <c r="A506" t="str">
        <f>_xlfn.CONCAT(Table8[[#This Row],[Order]],"-",Table8[[#This Row],[Line]])</f>
        <v>75801-57</v>
      </c>
      <c r="B506" s="29">
        <v>75801</v>
      </c>
      <c r="C506" s="29">
        <v>57</v>
      </c>
      <c r="D506" s="29">
        <v>1</v>
      </c>
      <c r="E506" s="28" t="s">
        <v>18</v>
      </c>
      <c r="F506" s="28" t="s">
        <v>673</v>
      </c>
      <c r="G506" s="28" t="s">
        <v>4423</v>
      </c>
      <c r="H506" s="28" t="s">
        <v>22</v>
      </c>
      <c r="I506" s="28" t="s">
        <v>20</v>
      </c>
      <c r="J506" s="28"/>
      <c r="K506" s="28"/>
      <c r="L506" s="8">
        <v>43509</v>
      </c>
      <c r="M506" s="30">
        <v>43514</v>
      </c>
      <c r="N506" s="29">
        <v>1</v>
      </c>
      <c r="O506" s="29">
        <v>2</v>
      </c>
      <c r="P506" s="6" t="s">
        <v>590</v>
      </c>
      <c r="Q506" s="28" t="s">
        <v>22</v>
      </c>
      <c r="R506" s="6" t="s">
        <v>18</v>
      </c>
      <c r="S506" s="28" t="s">
        <v>22</v>
      </c>
      <c r="T506" s="28" t="s">
        <v>4424</v>
      </c>
      <c r="U506" s="29">
        <v>1</v>
      </c>
      <c r="V506" s="17" t="b">
        <v>1</v>
      </c>
      <c r="W506" s="17" t="b">
        <v>0</v>
      </c>
      <c r="X506" s="17" t="b">
        <v>0</v>
      </c>
      <c r="Y506" s="17" t="b">
        <v>0</v>
      </c>
      <c r="Z506" t="s">
        <v>22</v>
      </c>
      <c r="AA506" t="s">
        <v>161</v>
      </c>
      <c r="AB506" t="s">
        <v>22</v>
      </c>
      <c r="AC506" t="s">
        <v>22</v>
      </c>
      <c r="AD506" t="s">
        <v>22</v>
      </c>
      <c r="AE506" t="s">
        <v>22</v>
      </c>
      <c r="AF506" t="s">
        <v>22</v>
      </c>
      <c r="AG506" t="s">
        <v>22</v>
      </c>
      <c r="AH506" t="s">
        <v>22</v>
      </c>
      <c r="AI506" t="s">
        <v>22</v>
      </c>
      <c r="AJ506" s="17" t="b">
        <v>0</v>
      </c>
      <c r="AK506" t="s">
        <v>22</v>
      </c>
      <c r="AL506" t="s">
        <v>22</v>
      </c>
      <c r="AM506" s="17" t="b">
        <v>0</v>
      </c>
      <c r="AN506" s="6"/>
      <c r="AO506" s="6"/>
      <c r="AP506" s="17" t="b">
        <v>0</v>
      </c>
      <c r="AQ506" s="6" t="b">
        <v>0</v>
      </c>
    </row>
    <row r="507" spans="1:43" x14ac:dyDescent="0.25">
      <c r="A507" t="str">
        <f>_xlfn.CONCAT(Table8[[#This Row],[Order]],"-",Table8[[#This Row],[Line]])</f>
        <v>75801-58</v>
      </c>
      <c r="B507" s="29">
        <v>75801</v>
      </c>
      <c r="C507" s="29">
        <v>58</v>
      </c>
      <c r="D507" s="29">
        <v>1</v>
      </c>
      <c r="E507" s="28" t="s">
        <v>18</v>
      </c>
      <c r="F507" s="28" t="s">
        <v>3056</v>
      </c>
      <c r="G507" s="28" t="s">
        <v>4413</v>
      </c>
      <c r="H507" s="28" t="s">
        <v>22</v>
      </c>
      <c r="I507" s="28" t="s">
        <v>20</v>
      </c>
      <c r="J507" s="28"/>
      <c r="K507" s="28"/>
      <c r="L507" s="8">
        <v>43509</v>
      </c>
      <c r="M507" s="30">
        <v>43514</v>
      </c>
      <c r="N507" s="29">
        <v>1</v>
      </c>
      <c r="O507" s="29">
        <v>1</v>
      </c>
      <c r="P507" s="6" t="s">
        <v>590</v>
      </c>
      <c r="Q507" s="28" t="s">
        <v>22</v>
      </c>
      <c r="R507" s="6" t="s">
        <v>18</v>
      </c>
      <c r="S507" s="28" t="s">
        <v>22</v>
      </c>
      <c r="T507" s="28" t="s">
        <v>4425</v>
      </c>
      <c r="U507" s="29">
        <v>1</v>
      </c>
      <c r="V507" s="17" t="b">
        <v>1</v>
      </c>
      <c r="W507" s="17" t="b">
        <v>0</v>
      </c>
      <c r="X507" s="17" t="b">
        <v>0</v>
      </c>
      <c r="Y507" s="17" t="b">
        <v>0</v>
      </c>
      <c r="Z507" t="s">
        <v>22</v>
      </c>
      <c r="AA507" t="s">
        <v>161</v>
      </c>
      <c r="AB507" t="s">
        <v>22</v>
      </c>
      <c r="AC507" t="s">
        <v>22</v>
      </c>
      <c r="AD507" t="s">
        <v>22</v>
      </c>
      <c r="AE507" t="s">
        <v>22</v>
      </c>
      <c r="AF507" t="s">
        <v>22</v>
      </c>
      <c r="AG507" t="s">
        <v>22</v>
      </c>
      <c r="AH507" t="s">
        <v>22</v>
      </c>
      <c r="AI507" t="s">
        <v>22</v>
      </c>
      <c r="AJ507" s="17" t="b">
        <v>0</v>
      </c>
      <c r="AK507" t="s">
        <v>22</v>
      </c>
      <c r="AL507" t="s">
        <v>22</v>
      </c>
      <c r="AM507" s="17" t="b">
        <v>0</v>
      </c>
      <c r="AN507" s="6"/>
      <c r="AO507" s="6"/>
      <c r="AP507" s="17" t="b">
        <v>0</v>
      </c>
      <c r="AQ507" s="6" t="b">
        <v>0</v>
      </c>
    </row>
    <row r="508" spans="1:43" x14ac:dyDescent="0.25">
      <c r="A508" t="str">
        <f>_xlfn.CONCAT(Table8[[#This Row],[Order]],"-",Table8[[#This Row],[Line]])</f>
        <v>75801-59</v>
      </c>
      <c r="B508" s="29">
        <v>75801</v>
      </c>
      <c r="C508" s="29">
        <v>59</v>
      </c>
      <c r="D508" s="29">
        <v>1</v>
      </c>
      <c r="E508" s="28" t="s">
        <v>18</v>
      </c>
      <c r="F508" s="28" t="s">
        <v>3057</v>
      </c>
      <c r="G508" s="28" t="s">
        <v>4426</v>
      </c>
      <c r="H508" s="28" t="s">
        <v>22</v>
      </c>
      <c r="I508" s="28" t="s">
        <v>20</v>
      </c>
      <c r="J508" s="28"/>
      <c r="K508" s="28"/>
      <c r="L508" s="8">
        <v>43509</v>
      </c>
      <c r="M508" s="30">
        <v>43514</v>
      </c>
      <c r="N508" s="29">
        <v>2</v>
      </c>
      <c r="O508" s="29">
        <v>2</v>
      </c>
      <c r="P508" s="6" t="s">
        <v>590</v>
      </c>
      <c r="Q508" s="28" t="s">
        <v>22</v>
      </c>
      <c r="R508" s="6" t="s">
        <v>18</v>
      </c>
      <c r="S508" s="28" t="s">
        <v>22</v>
      </c>
      <c r="T508" s="28" t="s">
        <v>4427</v>
      </c>
      <c r="U508" s="29">
        <v>1</v>
      </c>
      <c r="V508" s="17" t="b">
        <v>1</v>
      </c>
      <c r="W508" s="17" t="b">
        <v>0</v>
      </c>
      <c r="X508" s="17" t="b">
        <v>0</v>
      </c>
      <c r="Y508" s="17" t="b">
        <v>0</v>
      </c>
      <c r="Z508" t="s">
        <v>22</v>
      </c>
      <c r="AA508" t="s">
        <v>161</v>
      </c>
      <c r="AB508" t="s">
        <v>22</v>
      </c>
      <c r="AC508" t="s">
        <v>22</v>
      </c>
      <c r="AD508" t="s">
        <v>22</v>
      </c>
      <c r="AE508" t="s">
        <v>22</v>
      </c>
      <c r="AF508" t="s">
        <v>22</v>
      </c>
      <c r="AG508" t="s">
        <v>22</v>
      </c>
      <c r="AH508" t="s">
        <v>22</v>
      </c>
      <c r="AI508" t="s">
        <v>22</v>
      </c>
      <c r="AJ508" s="17" t="b">
        <v>0</v>
      </c>
      <c r="AK508" t="s">
        <v>22</v>
      </c>
      <c r="AL508" t="s">
        <v>22</v>
      </c>
      <c r="AM508" s="17" t="b">
        <v>0</v>
      </c>
      <c r="AN508" s="6"/>
      <c r="AO508" s="6"/>
      <c r="AP508" s="17" t="b">
        <v>0</v>
      </c>
      <c r="AQ508" s="6" t="b">
        <v>0</v>
      </c>
    </row>
    <row r="509" spans="1:43" x14ac:dyDescent="0.25">
      <c r="A509" t="str">
        <f>_xlfn.CONCAT(Table8[[#This Row],[Order]],"-",Table8[[#This Row],[Line]])</f>
        <v>75801-61</v>
      </c>
      <c r="B509" s="29">
        <v>75801</v>
      </c>
      <c r="C509" s="29">
        <v>61</v>
      </c>
      <c r="D509" s="29">
        <v>1</v>
      </c>
      <c r="E509" s="28" t="s">
        <v>18</v>
      </c>
      <c r="F509" s="28" t="s">
        <v>3058</v>
      </c>
      <c r="G509" s="28" t="s">
        <v>4428</v>
      </c>
      <c r="H509" s="28" t="s">
        <v>22</v>
      </c>
      <c r="I509" s="28" t="s">
        <v>20</v>
      </c>
      <c r="J509" s="28"/>
      <c r="K509" s="28"/>
      <c r="L509" s="8">
        <v>43509</v>
      </c>
      <c r="M509" s="30">
        <v>43514</v>
      </c>
      <c r="N509" s="29">
        <v>1</v>
      </c>
      <c r="O509" s="29">
        <v>2</v>
      </c>
      <c r="P509" s="6" t="s">
        <v>590</v>
      </c>
      <c r="Q509" s="28" t="s">
        <v>22</v>
      </c>
      <c r="R509" s="6" t="s">
        <v>18</v>
      </c>
      <c r="S509" s="28" t="s">
        <v>22</v>
      </c>
      <c r="T509" s="28" t="s">
        <v>4429</v>
      </c>
      <c r="U509" s="29">
        <v>1</v>
      </c>
      <c r="V509" s="17" t="b">
        <v>1</v>
      </c>
      <c r="W509" s="17" t="b">
        <v>0</v>
      </c>
      <c r="X509" s="17" t="b">
        <v>0</v>
      </c>
      <c r="Y509" s="17" t="b">
        <v>0</v>
      </c>
      <c r="Z509" t="s">
        <v>22</v>
      </c>
      <c r="AA509" t="s">
        <v>161</v>
      </c>
      <c r="AB509" t="s">
        <v>22</v>
      </c>
      <c r="AC509" t="s">
        <v>22</v>
      </c>
      <c r="AD509" t="s">
        <v>22</v>
      </c>
      <c r="AE509" t="s">
        <v>22</v>
      </c>
      <c r="AF509" t="s">
        <v>22</v>
      </c>
      <c r="AG509" t="s">
        <v>22</v>
      </c>
      <c r="AH509" t="s">
        <v>22</v>
      </c>
      <c r="AI509" t="s">
        <v>22</v>
      </c>
      <c r="AJ509" s="17" t="b">
        <v>0</v>
      </c>
      <c r="AK509" t="s">
        <v>22</v>
      </c>
      <c r="AL509" t="s">
        <v>22</v>
      </c>
      <c r="AM509" s="17" t="b">
        <v>0</v>
      </c>
      <c r="AN509" s="6"/>
      <c r="AO509" s="6"/>
      <c r="AP509" s="17" t="b">
        <v>0</v>
      </c>
      <c r="AQ509" s="6" t="b">
        <v>0</v>
      </c>
    </row>
    <row r="510" spans="1:43" x14ac:dyDescent="0.25">
      <c r="A510" t="str">
        <f>_xlfn.CONCAT(Table8[[#This Row],[Order]],"-",Table8[[#This Row],[Line]])</f>
        <v>75801-62</v>
      </c>
      <c r="B510" s="29">
        <v>75801</v>
      </c>
      <c r="C510" s="29">
        <v>62</v>
      </c>
      <c r="D510" s="29">
        <v>1</v>
      </c>
      <c r="E510" s="28" t="s">
        <v>18</v>
      </c>
      <c r="F510" s="28" t="s">
        <v>3059</v>
      </c>
      <c r="G510" s="28" t="s">
        <v>4384</v>
      </c>
      <c r="H510" s="28" t="s">
        <v>22</v>
      </c>
      <c r="I510" s="28" t="s">
        <v>20</v>
      </c>
      <c r="J510" s="28"/>
      <c r="K510" s="28"/>
      <c r="L510" s="8">
        <v>43509</v>
      </c>
      <c r="M510" s="30">
        <v>43514</v>
      </c>
      <c r="N510" s="29">
        <v>1</v>
      </c>
      <c r="O510" s="29">
        <v>2</v>
      </c>
      <c r="P510" s="6" t="s">
        <v>590</v>
      </c>
      <c r="Q510" s="28" t="s">
        <v>22</v>
      </c>
      <c r="R510" s="6" t="s">
        <v>18</v>
      </c>
      <c r="S510" s="28" t="s">
        <v>22</v>
      </c>
      <c r="T510" s="28" t="s">
        <v>4430</v>
      </c>
      <c r="U510" s="29">
        <v>1</v>
      </c>
      <c r="V510" s="17" t="b">
        <v>1</v>
      </c>
      <c r="W510" s="17" t="b">
        <v>0</v>
      </c>
      <c r="X510" s="17" t="b">
        <v>0</v>
      </c>
      <c r="Y510" s="17" t="b">
        <v>0</v>
      </c>
      <c r="Z510" t="s">
        <v>22</v>
      </c>
      <c r="AA510" t="s">
        <v>161</v>
      </c>
      <c r="AB510" t="s">
        <v>22</v>
      </c>
      <c r="AC510" t="s">
        <v>22</v>
      </c>
      <c r="AD510" t="s">
        <v>22</v>
      </c>
      <c r="AE510" t="s">
        <v>22</v>
      </c>
      <c r="AF510" t="s">
        <v>22</v>
      </c>
      <c r="AG510" t="s">
        <v>22</v>
      </c>
      <c r="AH510" t="s">
        <v>22</v>
      </c>
      <c r="AI510" t="s">
        <v>22</v>
      </c>
      <c r="AJ510" s="17" t="b">
        <v>0</v>
      </c>
      <c r="AK510" t="s">
        <v>22</v>
      </c>
      <c r="AL510" t="s">
        <v>22</v>
      </c>
      <c r="AM510" s="17" t="b">
        <v>0</v>
      </c>
      <c r="AN510" s="6"/>
      <c r="AO510" s="6"/>
      <c r="AP510" s="17" t="b">
        <v>0</v>
      </c>
      <c r="AQ510" s="6" t="b">
        <v>0</v>
      </c>
    </row>
    <row r="511" spans="1:43" x14ac:dyDescent="0.25">
      <c r="A511" t="str">
        <f>_xlfn.CONCAT(Table8[[#This Row],[Order]],"-",Table8[[#This Row],[Line]])</f>
        <v>75811-1</v>
      </c>
      <c r="B511" s="123">
        <v>75811</v>
      </c>
      <c r="C511" s="123">
        <v>1</v>
      </c>
      <c r="D511" s="123">
        <v>1</v>
      </c>
      <c r="E511" s="124" t="s">
        <v>18</v>
      </c>
      <c r="F511" s="124" t="s">
        <v>331</v>
      </c>
      <c r="G511" s="124" t="s">
        <v>2058</v>
      </c>
      <c r="H511" s="124" t="s">
        <v>156</v>
      </c>
      <c r="I511" s="124" t="s">
        <v>31</v>
      </c>
      <c r="J511" s="125">
        <v>43500</v>
      </c>
      <c r="K511" s="124" t="s">
        <v>4431</v>
      </c>
      <c r="L511" s="125">
        <v>43494</v>
      </c>
      <c r="M511" s="125">
        <v>43497</v>
      </c>
      <c r="N511" s="123">
        <v>4</v>
      </c>
      <c r="O511" s="123">
        <v>12</v>
      </c>
      <c r="P511" s="6" t="s">
        <v>606</v>
      </c>
      <c r="Q511" s="124" t="s">
        <v>21</v>
      </c>
      <c r="R511" s="6" t="s">
        <v>18</v>
      </c>
      <c r="S511" s="124" t="s">
        <v>22</v>
      </c>
      <c r="T511" s="124" t="s">
        <v>61</v>
      </c>
      <c r="U511" s="123">
        <v>7</v>
      </c>
      <c r="V511" s="17" t="b">
        <v>1</v>
      </c>
      <c r="W511" s="17" t="b">
        <v>1</v>
      </c>
      <c r="X511" s="17" t="b">
        <v>1</v>
      </c>
      <c r="Y511" s="17" t="b">
        <v>1</v>
      </c>
      <c r="Z511" t="s">
        <v>22</v>
      </c>
      <c r="AA511" t="s">
        <v>3805</v>
      </c>
      <c r="AB511" t="s">
        <v>22</v>
      </c>
      <c r="AC511" t="s">
        <v>22</v>
      </c>
      <c r="AD511" t="s">
        <v>22</v>
      </c>
      <c r="AE511" t="s">
        <v>22</v>
      </c>
      <c r="AF511" t="s">
        <v>22</v>
      </c>
      <c r="AG511" t="s">
        <v>22</v>
      </c>
      <c r="AH511" t="s">
        <v>22</v>
      </c>
      <c r="AI511" t="s">
        <v>22</v>
      </c>
      <c r="AJ511" s="17" t="b">
        <v>1</v>
      </c>
      <c r="AK511" t="s">
        <v>22</v>
      </c>
      <c r="AL511" t="s">
        <v>143</v>
      </c>
      <c r="AM511" s="17" t="b">
        <v>0</v>
      </c>
      <c r="AN511" s="6"/>
      <c r="AO511" s="6"/>
      <c r="AP511" s="17" t="b">
        <v>0</v>
      </c>
      <c r="AQ511" s="6" t="b">
        <v>0</v>
      </c>
    </row>
    <row r="512" spans="1:43" x14ac:dyDescent="0.25">
      <c r="A512" t="str">
        <f>_xlfn.CONCAT(Table8[[#This Row],[Order]],"-",Table8[[#This Row],[Line]])</f>
        <v>75811-2</v>
      </c>
      <c r="B512" s="123">
        <v>75811</v>
      </c>
      <c r="C512" s="123">
        <v>2</v>
      </c>
      <c r="D512" s="123">
        <v>1</v>
      </c>
      <c r="E512" s="124" t="s">
        <v>18</v>
      </c>
      <c r="F512" s="124" t="s">
        <v>331</v>
      </c>
      <c r="G512" s="124" t="s">
        <v>2059</v>
      </c>
      <c r="H512" s="124" t="s">
        <v>208</v>
      </c>
      <c r="I512" s="124" t="s">
        <v>31</v>
      </c>
      <c r="J512" s="125">
        <v>43500</v>
      </c>
      <c r="K512" s="124" t="s">
        <v>4432</v>
      </c>
      <c r="L512" s="125">
        <v>43494</v>
      </c>
      <c r="M512" s="125">
        <v>43497</v>
      </c>
      <c r="N512" s="123">
        <v>3</v>
      </c>
      <c r="O512" s="123">
        <v>9</v>
      </c>
      <c r="P512" s="6" t="s">
        <v>606</v>
      </c>
      <c r="Q512" s="124" t="s">
        <v>21</v>
      </c>
      <c r="R512" s="6" t="s">
        <v>18</v>
      </c>
      <c r="S512" s="124" t="s">
        <v>22</v>
      </c>
      <c r="T512" s="124" t="s">
        <v>2060</v>
      </c>
      <c r="U512" s="123">
        <v>7</v>
      </c>
      <c r="V512" s="17" t="b">
        <v>1</v>
      </c>
      <c r="W512" s="17" t="b">
        <v>1</v>
      </c>
      <c r="X512" s="17" t="b">
        <v>1</v>
      </c>
      <c r="Y512" s="17" t="b">
        <v>1</v>
      </c>
      <c r="Z512" t="s">
        <v>22</v>
      </c>
      <c r="AA512" t="s">
        <v>3805</v>
      </c>
      <c r="AB512" t="s">
        <v>22</v>
      </c>
      <c r="AC512" t="s">
        <v>22</v>
      </c>
      <c r="AD512" t="s">
        <v>22</v>
      </c>
      <c r="AE512" t="s">
        <v>22</v>
      </c>
      <c r="AF512" t="s">
        <v>22</v>
      </c>
      <c r="AG512" t="s">
        <v>22</v>
      </c>
      <c r="AH512" t="s">
        <v>22</v>
      </c>
      <c r="AI512" t="s">
        <v>22</v>
      </c>
      <c r="AJ512" s="17" t="b">
        <v>1</v>
      </c>
      <c r="AK512" t="s">
        <v>22</v>
      </c>
      <c r="AL512" t="s">
        <v>143</v>
      </c>
      <c r="AM512" s="17" t="b">
        <v>0</v>
      </c>
      <c r="AN512" s="6"/>
      <c r="AO512" s="6"/>
      <c r="AP512" s="17" t="b">
        <v>0</v>
      </c>
      <c r="AQ512" s="6" t="b">
        <v>0</v>
      </c>
    </row>
    <row r="513" spans="1:43" x14ac:dyDescent="0.25">
      <c r="A513" t="str">
        <f>_xlfn.CONCAT(Table8[[#This Row],[Order]],"-",Table8[[#This Row],[Line]])</f>
        <v>75811-3</v>
      </c>
      <c r="B513" s="35">
        <v>75811</v>
      </c>
      <c r="C513" s="35">
        <v>3</v>
      </c>
      <c r="D513" s="35">
        <v>1</v>
      </c>
      <c r="E513" s="34" t="s">
        <v>18</v>
      </c>
      <c r="F513" s="34" t="s">
        <v>331</v>
      </c>
      <c r="G513" s="34" t="s">
        <v>2061</v>
      </c>
      <c r="H513" s="34" t="s">
        <v>22</v>
      </c>
      <c r="I513" s="34" t="s">
        <v>31</v>
      </c>
      <c r="J513" s="36">
        <v>43500</v>
      </c>
      <c r="K513" s="34" t="s">
        <v>4433</v>
      </c>
      <c r="L513" s="125">
        <v>43494</v>
      </c>
      <c r="M513" s="36">
        <v>43497</v>
      </c>
      <c r="N513" s="35">
        <v>1</v>
      </c>
      <c r="O513" s="35">
        <v>3</v>
      </c>
      <c r="P513" s="6" t="s">
        <v>606</v>
      </c>
      <c r="Q513" s="34" t="s">
        <v>21</v>
      </c>
      <c r="R513" s="6" t="s">
        <v>18</v>
      </c>
      <c r="S513" s="34" t="s">
        <v>22</v>
      </c>
      <c r="T513" s="34" t="s">
        <v>2062</v>
      </c>
      <c r="U513" s="35">
        <v>7</v>
      </c>
      <c r="V513" s="17" t="b">
        <v>1</v>
      </c>
      <c r="W513" s="17" t="b">
        <v>1</v>
      </c>
      <c r="X513" s="17" t="b">
        <v>1</v>
      </c>
      <c r="Y513" s="17" t="b">
        <v>1</v>
      </c>
      <c r="Z513" t="s">
        <v>22</v>
      </c>
      <c r="AA513" t="s">
        <v>3805</v>
      </c>
      <c r="AB513" t="s">
        <v>22</v>
      </c>
      <c r="AC513" t="s">
        <v>22</v>
      </c>
      <c r="AD513" t="s">
        <v>22</v>
      </c>
      <c r="AE513" t="s">
        <v>22</v>
      </c>
      <c r="AF513" t="s">
        <v>22</v>
      </c>
      <c r="AG513" t="s">
        <v>22</v>
      </c>
      <c r="AH513" t="s">
        <v>22</v>
      </c>
      <c r="AI513" t="s">
        <v>22</v>
      </c>
      <c r="AJ513" s="17" t="b">
        <v>1</v>
      </c>
      <c r="AK513" t="s">
        <v>22</v>
      </c>
      <c r="AL513" t="s">
        <v>143</v>
      </c>
      <c r="AM513" s="17" t="b">
        <v>0</v>
      </c>
      <c r="AN513" s="6"/>
      <c r="AO513" s="6"/>
      <c r="AP513" s="17" t="b">
        <v>0</v>
      </c>
      <c r="AQ513" s="6" t="b">
        <v>0</v>
      </c>
    </row>
    <row r="514" spans="1:43" x14ac:dyDescent="0.25">
      <c r="A514" t="str">
        <f>_xlfn.CONCAT(Table8[[#This Row],[Order]],"-",Table8[[#This Row],[Line]])</f>
        <v>75841-1</v>
      </c>
      <c r="B514" s="29">
        <v>75841</v>
      </c>
      <c r="C514" s="29">
        <v>1</v>
      </c>
      <c r="D514" s="29">
        <v>1</v>
      </c>
      <c r="E514" s="28" t="s">
        <v>18</v>
      </c>
      <c r="F514" s="28" t="s">
        <v>250</v>
      </c>
      <c r="G514" s="28" t="s">
        <v>4434</v>
      </c>
      <c r="H514" s="28" t="s">
        <v>22</v>
      </c>
      <c r="I514" s="28" t="s">
        <v>20</v>
      </c>
      <c r="J514" s="28"/>
      <c r="K514" s="28"/>
      <c r="L514" s="8">
        <v>43507</v>
      </c>
      <c r="M514" s="30">
        <v>43510</v>
      </c>
      <c r="N514" s="29">
        <v>1</v>
      </c>
      <c r="O514" s="29">
        <v>3</v>
      </c>
      <c r="P514" s="6" t="s">
        <v>626</v>
      </c>
      <c r="Q514" s="28" t="s">
        <v>22</v>
      </c>
      <c r="R514" s="6" t="s">
        <v>18</v>
      </c>
      <c r="S514" s="28" t="s">
        <v>22</v>
      </c>
      <c r="T514" s="28" t="s">
        <v>4435</v>
      </c>
      <c r="U514" s="29">
        <v>1</v>
      </c>
      <c r="V514" s="17" t="b">
        <v>1</v>
      </c>
      <c r="W514" s="17" t="b">
        <v>0</v>
      </c>
      <c r="X514" s="17" t="b">
        <v>0</v>
      </c>
      <c r="Y514" s="17" t="b">
        <v>1</v>
      </c>
      <c r="Z514" t="s">
        <v>22</v>
      </c>
      <c r="AA514" t="s">
        <v>22</v>
      </c>
      <c r="AB514" t="s">
        <v>22</v>
      </c>
      <c r="AC514" t="s">
        <v>22</v>
      </c>
      <c r="AD514" t="s">
        <v>22</v>
      </c>
      <c r="AE514" t="s">
        <v>22</v>
      </c>
      <c r="AF514" t="s">
        <v>22</v>
      </c>
      <c r="AG514" t="s">
        <v>22</v>
      </c>
      <c r="AH514" t="s">
        <v>22</v>
      </c>
      <c r="AI514" t="s">
        <v>22</v>
      </c>
      <c r="AJ514" s="17" t="b">
        <v>0</v>
      </c>
      <c r="AK514" t="s">
        <v>22</v>
      </c>
      <c r="AL514" t="s">
        <v>143</v>
      </c>
      <c r="AM514" s="17" t="b">
        <v>0</v>
      </c>
      <c r="AN514" s="6"/>
      <c r="AO514" s="6"/>
      <c r="AP514" s="17" t="b">
        <v>0</v>
      </c>
      <c r="AQ514" s="6" t="b">
        <v>0</v>
      </c>
    </row>
    <row r="515" spans="1:43" x14ac:dyDescent="0.25">
      <c r="A515" t="str">
        <f>_xlfn.CONCAT(Table8[[#This Row],[Order]],"-",Table8[[#This Row],[Line]])</f>
        <v>75859-4</v>
      </c>
      <c r="B515" s="7">
        <v>75859</v>
      </c>
      <c r="C515" s="7">
        <v>4</v>
      </c>
      <c r="D515" s="7">
        <v>1</v>
      </c>
      <c r="E515" s="6" t="s">
        <v>18</v>
      </c>
      <c r="F515" s="6" t="s">
        <v>3064</v>
      </c>
      <c r="G515" s="6" t="s">
        <v>4436</v>
      </c>
      <c r="H515" s="6" t="s">
        <v>22</v>
      </c>
      <c r="I515" s="6" t="s">
        <v>27</v>
      </c>
      <c r="J515" s="6"/>
      <c r="K515" s="6"/>
      <c r="L515" s="8">
        <v>43549</v>
      </c>
      <c r="M515" s="8">
        <v>43552</v>
      </c>
      <c r="N515" s="7">
        <v>10</v>
      </c>
      <c r="O515" s="7">
        <v>80</v>
      </c>
      <c r="P515" s="6" t="s">
        <v>589</v>
      </c>
      <c r="Q515" s="6" t="s">
        <v>22</v>
      </c>
      <c r="R515" s="6" t="s">
        <v>18</v>
      </c>
      <c r="S515" s="6" t="s">
        <v>22</v>
      </c>
      <c r="T515" s="6" t="s">
        <v>4437</v>
      </c>
      <c r="U515" s="7">
        <v>7</v>
      </c>
      <c r="V515" s="17" t="b">
        <v>0</v>
      </c>
      <c r="W515" s="17" t="b">
        <v>0</v>
      </c>
      <c r="X515" s="17" t="b">
        <v>0</v>
      </c>
      <c r="Y515" s="17" t="b">
        <v>0</v>
      </c>
      <c r="Z515" t="s">
        <v>22</v>
      </c>
      <c r="AA515" t="s">
        <v>22</v>
      </c>
      <c r="AB515" t="s">
        <v>22</v>
      </c>
      <c r="AC515" t="s">
        <v>22</v>
      </c>
      <c r="AD515" t="s">
        <v>22</v>
      </c>
      <c r="AE515" t="s">
        <v>22</v>
      </c>
      <c r="AF515" t="s">
        <v>22</v>
      </c>
      <c r="AG515" t="s">
        <v>22</v>
      </c>
      <c r="AH515" t="s">
        <v>22</v>
      </c>
      <c r="AI515" t="s">
        <v>22</v>
      </c>
      <c r="AJ515" s="17" t="b">
        <v>0</v>
      </c>
      <c r="AK515" t="s">
        <v>22</v>
      </c>
      <c r="AL515" t="s">
        <v>22</v>
      </c>
      <c r="AM515" s="17" t="b">
        <v>0</v>
      </c>
      <c r="AN515" s="6"/>
      <c r="AO515" s="6"/>
      <c r="AP515" s="17" t="b">
        <v>0</v>
      </c>
      <c r="AQ515" s="6" t="b">
        <v>0</v>
      </c>
    </row>
    <row r="516" spans="1:43" x14ac:dyDescent="0.25">
      <c r="A516" t="str">
        <f>_xlfn.CONCAT(Table8[[#This Row],[Order]],"-",Table8[[#This Row],[Line]])</f>
        <v>75859-36</v>
      </c>
      <c r="B516" s="7">
        <v>75859</v>
      </c>
      <c r="C516" s="7">
        <v>36</v>
      </c>
      <c r="D516" s="7">
        <v>1</v>
      </c>
      <c r="E516" s="6" t="s">
        <v>18</v>
      </c>
      <c r="F516" s="6" t="s">
        <v>333</v>
      </c>
      <c r="G516" s="6" t="s">
        <v>4438</v>
      </c>
      <c r="H516" s="6" t="s">
        <v>22</v>
      </c>
      <c r="I516" s="6" t="s">
        <v>27</v>
      </c>
      <c r="J516" s="6"/>
      <c r="K516" s="6"/>
      <c r="L516" s="8">
        <v>43521</v>
      </c>
      <c r="M516" s="8">
        <v>43524</v>
      </c>
      <c r="N516" s="7">
        <v>1</v>
      </c>
      <c r="O516" s="7">
        <v>1</v>
      </c>
      <c r="P516" s="6" t="s">
        <v>589</v>
      </c>
      <c r="Q516" s="6" t="s">
        <v>22</v>
      </c>
      <c r="R516" s="6" t="s">
        <v>18</v>
      </c>
      <c r="S516" s="6" t="s">
        <v>22</v>
      </c>
      <c r="T516" s="6" t="s">
        <v>4439</v>
      </c>
      <c r="U516" s="7">
        <v>12</v>
      </c>
      <c r="V516" s="17" t="b">
        <v>0</v>
      </c>
      <c r="W516" s="17" t="b">
        <v>0</v>
      </c>
      <c r="X516" s="17" t="b">
        <v>0</v>
      </c>
      <c r="Y516" s="17" t="b">
        <v>0</v>
      </c>
      <c r="Z516" t="s">
        <v>22</v>
      </c>
      <c r="AA516" t="s">
        <v>3805</v>
      </c>
      <c r="AB516" t="s">
        <v>22</v>
      </c>
      <c r="AC516" t="s">
        <v>22</v>
      </c>
      <c r="AD516" t="s">
        <v>22</v>
      </c>
      <c r="AE516" t="s">
        <v>22</v>
      </c>
      <c r="AF516" t="s">
        <v>22</v>
      </c>
      <c r="AG516" t="s">
        <v>22</v>
      </c>
      <c r="AH516" t="s">
        <v>22</v>
      </c>
      <c r="AI516" t="s">
        <v>22</v>
      </c>
      <c r="AJ516" s="17" t="b">
        <v>0</v>
      </c>
      <c r="AK516" t="s">
        <v>22</v>
      </c>
      <c r="AL516" t="s">
        <v>22</v>
      </c>
      <c r="AM516" s="17" t="b">
        <v>0</v>
      </c>
      <c r="AN516" s="6"/>
      <c r="AO516" s="6"/>
      <c r="AP516" s="17" t="b">
        <v>0</v>
      </c>
      <c r="AQ516" s="6" t="b">
        <v>0</v>
      </c>
    </row>
    <row r="517" spans="1:43" x14ac:dyDescent="0.25">
      <c r="A517" t="str">
        <f>_xlfn.CONCAT(Table8[[#This Row],[Order]],"-",Table8[[#This Row],[Line]])</f>
        <v>75859-39</v>
      </c>
      <c r="B517" s="7">
        <v>75859</v>
      </c>
      <c r="C517" s="7">
        <v>39</v>
      </c>
      <c r="D517" s="7">
        <v>1</v>
      </c>
      <c r="E517" s="6" t="s">
        <v>18</v>
      </c>
      <c r="F517" s="6" t="s">
        <v>333</v>
      </c>
      <c r="G517" s="6" t="s">
        <v>4440</v>
      </c>
      <c r="H517" s="6" t="s">
        <v>22</v>
      </c>
      <c r="I517" s="6" t="s">
        <v>27</v>
      </c>
      <c r="J517" s="6"/>
      <c r="K517" s="6"/>
      <c r="L517" s="8">
        <v>43521</v>
      </c>
      <c r="M517" s="8">
        <v>43524</v>
      </c>
      <c r="N517" s="7">
        <v>1</v>
      </c>
      <c r="O517" s="7">
        <v>1</v>
      </c>
      <c r="P517" s="6" t="s">
        <v>589</v>
      </c>
      <c r="Q517" s="6" t="s">
        <v>22</v>
      </c>
      <c r="R517" s="6" t="s">
        <v>18</v>
      </c>
      <c r="S517" s="6" t="s">
        <v>22</v>
      </c>
      <c r="T517" s="6" t="s">
        <v>4441</v>
      </c>
      <c r="U517" s="7">
        <v>12</v>
      </c>
      <c r="V517" s="17" t="b">
        <v>0</v>
      </c>
      <c r="W517" s="17" t="b">
        <v>1</v>
      </c>
      <c r="X517" s="17" t="b">
        <v>0</v>
      </c>
      <c r="Y517" s="17" t="b">
        <v>0</v>
      </c>
      <c r="Z517" t="s">
        <v>22</v>
      </c>
      <c r="AA517" t="s">
        <v>3805</v>
      </c>
      <c r="AB517" t="s">
        <v>22</v>
      </c>
      <c r="AC517" t="s">
        <v>22</v>
      </c>
      <c r="AD517" t="s">
        <v>22</v>
      </c>
      <c r="AE517" t="s">
        <v>22</v>
      </c>
      <c r="AF517" t="s">
        <v>22</v>
      </c>
      <c r="AG517" t="s">
        <v>22</v>
      </c>
      <c r="AH517" t="s">
        <v>22</v>
      </c>
      <c r="AI517" t="s">
        <v>22</v>
      </c>
      <c r="AJ517" s="17" t="b">
        <v>0</v>
      </c>
      <c r="AK517" t="s">
        <v>22</v>
      </c>
      <c r="AL517" t="s">
        <v>22</v>
      </c>
      <c r="AM517" s="17" t="b">
        <v>0</v>
      </c>
      <c r="AN517" s="6"/>
      <c r="AO517" s="6"/>
      <c r="AP517" s="17" t="b">
        <v>0</v>
      </c>
      <c r="AQ517" s="6" t="b">
        <v>0</v>
      </c>
    </row>
    <row r="518" spans="1:43" x14ac:dyDescent="0.25">
      <c r="A518" t="str">
        <f>_xlfn.CONCAT(Table8[[#This Row],[Order]],"-",Table8[[#This Row],[Line]])</f>
        <v>75859-42</v>
      </c>
      <c r="B518" s="7">
        <v>75859</v>
      </c>
      <c r="C518" s="7">
        <v>42</v>
      </c>
      <c r="D518" s="7">
        <v>1</v>
      </c>
      <c r="E518" s="6" t="s">
        <v>18</v>
      </c>
      <c r="F518" s="6" t="s">
        <v>334</v>
      </c>
      <c r="G518" s="6" t="s">
        <v>4442</v>
      </c>
      <c r="H518" s="6" t="s">
        <v>22</v>
      </c>
      <c r="I518" s="6" t="s">
        <v>27</v>
      </c>
      <c r="J518" s="6"/>
      <c r="K518" s="6"/>
      <c r="L518" s="8">
        <v>43521</v>
      </c>
      <c r="M518" s="8">
        <v>43524</v>
      </c>
      <c r="N518" s="7">
        <v>2</v>
      </c>
      <c r="O518" s="7">
        <v>4</v>
      </c>
      <c r="P518" s="6" t="s">
        <v>589</v>
      </c>
      <c r="Q518" s="6" t="s">
        <v>22</v>
      </c>
      <c r="R518" s="6" t="s">
        <v>18</v>
      </c>
      <c r="S518" s="6" t="s">
        <v>22</v>
      </c>
      <c r="T518" s="6" t="s">
        <v>4443</v>
      </c>
      <c r="U518" s="7">
        <v>12</v>
      </c>
      <c r="V518" s="17" t="b">
        <v>0</v>
      </c>
      <c r="W518" s="17" t="b">
        <v>0</v>
      </c>
      <c r="X518" s="17" t="b">
        <v>0</v>
      </c>
      <c r="Y518" s="17" t="b">
        <v>0</v>
      </c>
      <c r="Z518" t="s">
        <v>22</v>
      </c>
      <c r="AA518" t="s">
        <v>3805</v>
      </c>
      <c r="AB518" t="s">
        <v>22</v>
      </c>
      <c r="AC518" t="s">
        <v>22</v>
      </c>
      <c r="AD518" t="s">
        <v>22</v>
      </c>
      <c r="AE518" t="s">
        <v>22</v>
      </c>
      <c r="AF518" t="s">
        <v>22</v>
      </c>
      <c r="AG518" t="s">
        <v>22</v>
      </c>
      <c r="AH518" t="s">
        <v>22</v>
      </c>
      <c r="AI518" t="s">
        <v>22</v>
      </c>
      <c r="AJ518" s="17" t="b">
        <v>0</v>
      </c>
      <c r="AK518" t="s">
        <v>22</v>
      </c>
      <c r="AL518" t="s">
        <v>22</v>
      </c>
      <c r="AM518" s="17" t="b">
        <v>0</v>
      </c>
      <c r="AN518" s="6"/>
      <c r="AO518" s="6"/>
      <c r="AP518" s="17" t="b">
        <v>0</v>
      </c>
      <c r="AQ518" s="6" t="b">
        <v>0</v>
      </c>
    </row>
    <row r="519" spans="1:43" x14ac:dyDescent="0.25">
      <c r="A519" t="str">
        <f>_xlfn.CONCAT(Table8[[#This Row],[Order]],"-",Table8[[#This Row],[Line]])</f>
        <v>75859-61</v>
      </c>
      <c r="B519" s="7">
        <v>75859</v>
      </c>
      <c r="C519" s="7">
        <v>61</v>
      </c>
      <c r="D519" s="7">
        <v>1</v>
      </c>
      <c r="E519" s="6" t="s">
        <v>18</v>
      </c>
      <c r="F519" s="6" t="s">
        <v>228</v>
      </c>
      <c r="G519" s="6" t="s">
        <v>4444</v>
      </c>
      <c r="H519" s="6" t="s">
        <v>22</v>
      </c>
      <c r="I519" s="6" t="s">
        <v>27</v>
      </c>
      <c r="J519" s="6"/>
      <c r="K519" s="6"/>
      <c r="L519" s="8">
        <v>43521</v>
      </c>
      <c r="M519" s="8">
        <v>43524</v>
      </c>
      <c r="N519" s="7">
        <v>4</v>
      </c>
      <c r="O519" s="7">
        <v>4</v>
      </c>
      <c r="P519" s="6" t="s">
        <v>589</v>
      </c>
      <c r="Q519" s="6" t="s">
        <v>22</v>
      </c>
      <c r="R519" s="6" t="s">
        <v>18</v>
      </c>
      <c r="S519" s="6" t="s">
        <v>22</v>
      </c>
      <c r="T519" s="6" t="s">
        <v>4445</v>
      </c>
      <c r="U519" s="7">
        <v>12</v>
      </c>
      <c r="V519" s="17" t="b">
        <v>0</v>
      </c>
      <c r="W519" s="17" t="b">
        <v>0</v>
      </c>
      <c r="X519" s="17" t="b">
        <v>0</v>
      </c>
      <c r="Y519" s="17" t="b">
        <v>0</v>
      </c>
      <c r="Z519" t="s">
        <v>22</v>
      </c>
      <c r="AA519" t="s">
        <v>3805</v>
      </c>
      <c r="AB519" t="s">
        <v>22</v>
      </c>
      <c r="AC519" t="s">
        <v>22</v>
      </c>
      <c r="AD519" t="s">
        <v>22</v>
      </c>
      <c r="AE519" t="s">
        <v>22</v>
      </c>
      <c r="AF519" t="s">
        <v>22</v>
      </c>
      <c r="AG519" t="s">
        <v>22</v>
      </c>
      <c r="AH519" t="s">
        <v>22</v>
      </c>
      <c r="AI519" t="s">
        <v>22</v>
      </c>
      <c r="AJ519" s="17" t="b">
        <v>0</v>
      </c>
      <c r="AK519" t="s">
        <v>22</v>
      </c>
      <c r="AL519" t="s">
        <v>22</v>
      </c>
      <c r="AM519" s="17" t="b">
        <v>0</v>
      </c>
      <c r="AN519" s="6"/>
      <c r="AO519" s="6"/>
      <c r="AP519" s="17" t="b">
        <v>0</v>
      </c>
      <c r="AQ519" s="6" t="b">
        <v>0</v>
      </c>
    </row>
    <row r="520" spans="1:43" x14ac:dyDescent="0.25">
      <c r="A520" t="str">
        <f>_xlfn.CONCAT(Table8[[#This Row],[Order]],"-",Table8[[#This Row],[Line]])</f>
        <v>75859-62</v>
      </c>
      <c r="B520" s="7">
        <v>75859</v>
      </c>
      <c r="C520" s="7">
        <v>62</v>
      </c>
      <c r="D520" s="7">
        <v>1</v>
      </c>
      <c r="E520" s="6" t="s">
        <v>18</v>
      </c>
      <c r="F520" s="6" t="s">
        <v>228</v>
      </c>
      <c r="G520" s="6" t="s">
        <v>4444</v>
      </c>
      <c r="H520" s="6" t="s">
        <v>22</v>
      </c>
      <c r="I520" s="6" t="s">
        <v>27</v>
      </c>
      <c r="J520" s="6"/>
      <c r="K520" s="6"/>
      <c r="L520" s="8">
        <v>43549</v>
      </c>
      <c r="M520" s="8">
        <v>43552</v>
      </c>
      <c r="N520" s="7">
        <v>1</v>
      </c>
      <c r="O520" s="7">
        <v>1</v>
      </c>
      <c r="P520" s="6" t="s">
        <v>589</v>
      </c>
      <c r="Q520" s="6" t="s">
        <v>22</v>
      </c>
      <c r="R520" s="6" t="s">
        <v>18</v>
      </c>
      <c r="S520" s="6" t="s">
        <v>22</v>
      </c>
      <c r="T520" s="6" t="s">
        <v>4446</v>
      </c>
      <c r="U520" s="7">
        <v>7</v>
      </c>
      <c r="V520" s="17" t="b">
        <v>0</v>
      </c>
      <c r="W520" s="17" t="b">
        <v>0</v>
      </c>
      <c r="X520" s="17" t="b">
        <v>0</v>
      </c>
      <c r="Y520" s="17" t="b">
        <v>0</v>
      </c>
      <c r="Z520" t="s">
        <v>22</v>
      </c>
      <c r="AA520" t="s">
        <v>3805</v>
      </c>
      <c r="AB520" t="s">
        <v>22</v>
      </c>
      <c r="AC520" t="s">
        <v>22</v>
      </c>
      <c r="AD520" t="s">
        <v>22</v>
      </c>
      <c r="AE520" t="s">
        <v>22</v>
      </c>
      <c r="AF520" t="s">
        <v>22</v>
      </c>
      <c r="AG520" t="s">
        <v>22</v>
      </c>
      <c r="AH520" t="s">
        <v>22</v>
      </c>
      <c r="AI520" t="s">
        <v>22</v>
      </c>
      <c r="AJ520" s="17" t="b">
        <v>0</v>
      </c>
      <c r="AK520" t="s">
        <v>22</v>
      </c>
      <c r="AL520" t="s">
        <v>22</v>
      </c>
      <c r="AM520" s="17" t="b">
        <v>0</v>
      </c>
      <c r="AN520" s="6"/>
      <c r="AO520" s="6"/>
      <c r="AP520" s="17" t="b">
        <v>0</v>
      </c>
      <c r="AQ520" s="6" t="b">
        <v>0</v>
      </c>
    </row>
    <row r="521" spans="1:43" x14ac:dyDescent="0.25">
      <c r="A521" t="str">
        <f>_xlfn.CONCAT(Table8[[#This Row],[Order]],"-",Table8[[#This Row],[Line]])</f>
        <v>75859-64</v>
      </c>
      <c r="B521" s="7">
        <v>75859</v>
      </c>
      <c r="C521" s="7">
        <v>64</v>
      </c>
      <c r="D521" s="7">
        <v>1</v>
      </c>
      <c r="E521" s="6" t="s">
        <v>18</v>
      </c>
      <c r="F521" s="6" t="s">
        <v>332</v>
      </c>
      <c r="G521" s="6" t="s">
        <v>4447</v>
      </c>
      <c r="H521" s="6" t="s">
        <v>22</v>
      </c>
      <c r="I521" s="6" t="s">
        <v>27</v>
      </c>
      <c r="J521" s="6"/>
      <c r="K521" s="6"/>
      <c r="L521" s="8">
        <v>43521</v>
      </c>
      <c r="M521" s="8">
        <v>43524</v>
      </c>
      <c r="N521" s="7">
        <v>1</v>
      </c>
      <c r="O521" s="7">
        <v>1</v>
      </c>
      <c r="P521" s="6" t="s">
        <v>589</v>
      </c>
      <c r="Q521" s="6" t="s">
        <v>22</v>
      </c>
      <c r="R521" s="6" t="s">
        <v>18</v>
      </c>
      <c r="S521" s="6" t="s">
        <v>22</v>
      </c>
      <c r="T521" s="6" t="s">
        <v>4448</v>
      </c>
      <c r="U521" s="7">
        <v>12</v>
      </c>
      <c r="V521" s="17" t="b">
        <v>0</v>
      </c>
      <c r="W521" s="17" t="b">
        <v>0</v>
      </c>
      <c r="X521" s="17" t="b">
        <v>0</v>
      </c>
      <c r="Y521" s="17" t="b">
        <v>0</v>
      </c>
      <c r="Z521" t="s">
        <v>22</v>
      </c>
      <c r="AA521" t="s">
        <v>3805</v>
      </c>
      <c r="AB521" t="s">
        <v>22</v>
      </c>
      <c r="AC521" t="s">
        <v>22</v>
      </c>
      <c r="AD521" t="s">
        <v>22</v>
      </c>
      <c r="AE521" t="s">
        <v>22</v>
      </c>
      <c r="AF521" t="s">
        <v>22</v>
      </c>
      <c r="AG521" t="s">
        <v>22</v>
      </c>
      <c r="AH521" t="s">
        <v>22</v>
      </c>
      <c r="AI521" t="s">
        <v>22</v>
      </c>
      <c r="AJ521" s="17" t="b">
        <v>0</v>
      </c>
      <c r="AK521" t="s">
        <v>22</v>
      </c>
      <c r="AL521" t="s">
        <v>22</v>
      </c>
      <c r="AM521" s="17" t="b">
        <v>0</v>
      </c>
      <c r="AN521" s="6"/>
      <c r="AO521" s="6"/>
      <c r="AP521" s="17" t="b">
        <v>0</v>
      </c>
      <c r="AQ521" s="6" t="b">
        <v>0</v>
      </c>
    </row>
    <row r="522" spans="1:43" x14ac:dyDescent="0.25">
      <c r="A522" t="str">
        <f>_xlfn.CONCAT(Table8[[#This Row],[Order]],"-",Table8[[#This Row],[Line]])</f>
        <v>75859-66</v>
      </c>
      <c r="B522" s="7">
        <v>75859</v>
      </c>
      <c r="C522" s="7">
        <v>66</v>
      </c>
      <c r="D522" s="7">
        <v>1</v>
      </c>
      <c r="E522" s="6" t="s">
        <v>18</v>
      </c>
      <c r="F522" s="6" t="s">
        <v>333</v>
      </c>
      <c r="G522" s="6" t="s">
        <v>4449</v>
      </c>
      <c r="H522" s="6" t="s">
        <v>22</v>
      </c>
      <c r="I522" s="6" t="s">
        <v>27</v>
      </c>
      <c r="J522" s="6"/>
      <c r="K522" s="6"/>
      <c r="L522" s="8">
        <v>43521</v>
      </c>
      <c r="M522" s="8">
        <v>43524</v>
      </c>
      <c r="N522" s="7">
        <v>1</v>
      </c>
      <c r="O522" s="7">
        <v>1</v>
      </c>
      <c r="P522" s="6" t="s">
        <v>589</v>
      </c>
      <c r="Q522" s="6" t="s">
        <v>22</v>
      </c>
      <c r="R522" s="6" t="s">
        <v>18</v>
      </c>
      <c r="S522" s="6" t="s">
        <v>22</v>
      </c>
      <c r="T522" s="6" t="s">
        <v>4450</v>
      </c>
      <c r="U522" s="7">
        <v>12</v>
      </c>
      <c r="V522" s="17" t="b">
        <v>0</v>
      </c>
      <c r="W522" s="17" t="b">
        <v>0</v>
      </c>
      <c r="X522" s="17" t="b">
        <v>0</v>
      </c>
      <c r="Y522" s="17" t="b">
        <v>0</v>
      </c>
      <c r="Z522" t="s">
        <v>22</v>
      </c>
      <c r="AA522" t="s">
        <v>3805</v>
      </c>
      <c r="AB522" t="s">
        <v>22</v>
      </c>
      <c r="AC522" t="s">
        <v>22</v>
      </c>
      <c r="AD522" t="s">
        <v>22</v>
      </c>
      <c r="AE522" t="s">
        <v>22</v>
      </c>
      <c r="AF522" t="s">
        <v>22</v>
      </c>
      <c r="AG522" t="s">
        <v>22</v>
      </c>
      <c r="AH522" t="s">
        <v>22</v>
      </c>
      <c r="AI522" t="s">
        <v>22</v>
      </c>
      <c r="AJ522" s="17" t="b">
        <v>0</v>
      </c>
      <c r="AK522" t="s">
        <v>22</v>
      </c>
      <c r="AL522" t="s">
        <v>22</v>
      </c>
      <c r="AM522" s="17" t="b">
        <v>0</v>
      </c>
      <c r="AN522" s="6"/>
      <c r="AO522" s="6"/>
      <c r="AP522" s="17" t="b">
        <v>0</v>
      </c>
      <c r="AQ522" s="6" t="b">
        <v>0</v>
      </c>
    </row>
    <row r="523" spans="1:43" x14ac:dyDescent="0.25">
      <c r="A523" t="str">
        <f>_xlfn.CONCAT(Table8[[#This Row],[Order]],"-",Table8[[#This Row],[Line]])</f>
        <v>75859-67</v>
      </c>
      <c r="B523" s="7">
        <v>75859</v>
      </c>
      <c r="C523" s="7">
        <v>67</v>
      </c>
      <c r="D523" s="7">
        <v>1</v>
      </c>
      <c r="E523" s="6" t="s">
        <v>18</v>
      </c>
      <c r="F523" s="6" t="s">
        <v>333</v>
      </c>
      <c r="G523" s="6" t="s">
        <v>4449</v>
      </c>
      <c r="H523" s="6" t="s">
        <v>22</v>
      </c>
      <c r="I523" s="6" t="s">
        <v>27</v>
      </c>
      <c r="J523" s="6"/>
      <c r="K523" s="6"/>
      <c r="L523" s="8">
        <v>43549</v>
      </c>
      <c r="M523" s="8">
        <v>43552</v>
      </c>
      <c r="N523" s="7">
        <v>1</v>
      </c>
      <c r="O523" s="7">
        <v>1</v>
      </c>
      <c r="P523" s="6" t="s">
        <v>589</v>
      </c>
      <c r="Q523" s="6" t="s">
        <v>22</v>
      </c>
      <c r="R523" s="6" t="s">
        <v>18</v>
      </c>
      <c r="S523" s="6" t="s">
        <v>22</v>
      </c>
      <c r="T523" s="6" t="s">
        <v>4451</v>
      </c>
      <c r="U523" s="7">
        <v>7</v>
      </c>
      <c r="V523" s="17" t="b">
        <v>0</v>
      </c>
      <c r="W523" s="17" t="b">
        <v>0</v>
      </c>
      <c r="X523" s="17" t="b">
        <v>0</v>
      </c>
      <c r="Y523" s="17" t="b">
        <v>0</v>
      </c>
      <c r="Z523" t="s">
        <v>22</v>
      </c>
      <c r="AA523" t="s">
        <v>3805</v>
      </c>
      <c r="AB523" t="s">
        <v>22</v>
      </c>
      <c r="AC523" t="s">
        <v>22</v>
      </c>
      <c r="AD523" t="s">
        <v>22</v>
      </c>
      <c r="AE523" t="s">
        <v>22</v>
      </c>
      <c r="AF523" t="s">
        <v>22</v>
      </c>
      <c r="AG523" t="s">
        <v>22</v>
      </c>
      <c r="AH523" t="s">
        <v>22</v>
      </c>
      <c r="AI523" t="s">
        <v>22</v>
      </c>
      <c r="AJ523" s="17" t="b">
        <v>0</v>
      </c>
      <c r="AK523" t="s">
        <v>22</v>
      </c>
      <c r="AL523" t="s">
        <v>22</v>
      </c>
      <c r="AM523" s="17" t="b">
        <v>0</v>
      </c>
      <c r="AN523" s="6"/>
      <c r="AO523" s="6"/>
      <c r="AP523" s="17" t="b">
        <v>0</v>
      </c>
      <c r="AQ523" s="6" t="b">
        <v>0</v>
      </c>
    </row>
    <row r="524" spans="1:43" x14ac:dyDescent="0.25">
      <c r="A524" t="str">
        <f>_xlfn.CONCAT(Table8[[#This Row],[Order]],"-",Table8[[#This Row],[Line]])</f>
        <v>75859-69</v>
      </c>
      <c r="B524" s="7">
        <v>75859</v>
      </c>
      <c r="C524" s="7">
        <v>69</v>
      </c>
      <c r="D524" s="7">
        <v>1</v>
      </c>
      <c r="E524" s="6" t="s">
        <v>18</v>
      </c>
      <c r="F524" s="6" t="s">
        <v>3065</v>
      </c>
      <c r="G524" s="6" t="s">
        <v>4452</v>
      </c>
      <c r="H524" s="6" t="s">
        <v>22</v>
      </c>
      <c r="I524" s="6" t="s">
        <v>27</v>
      </c>
      <c r="J524" s="6"/>
      <c r="K524" s="6"/>
      <c r="L524" s="8">
        <v>43521</v>
      </c>
      <c r="M524" s="8">
        <v>43524</v>
      </c>
      <c r="N524" s="7">
        <v>1</v>
      </c>
      <c r="O524" s="7">
        <v>2</v>
      </c>
      <c r="P524" s="6" t="s">
        <v>589</v>
      </c>
      <c r="Q524" s="6" t="s">
        <v>22</v>
      </c>
      <c r="R524" s="6" t="s">
        <v>18</v>
      </c>
      <c r="S524" s="6" t="s">
        <v>22</v>
      </c>
      <c r="T524" s="6" t="s">
        <v>4453</v>
      </c>
      <c r="U524" s="7">
        <v>12</v>
      </c>
      <c r="V524" s="17" t="b">
        <v>0</v>
      </c>
      <c r="W524" s="17" t="b">
        <v>0</v>
      </c>
      <c r="X524" s="17" t="b">
        <v>0</v>
      </c>
      <c r="Y524" s="17" t="b">
        <v>0</v>
      </c>
      <c r="Z524" t="s">
        <v>22</v>
      </c>
      <c r="AA524" t="s">
        <v>3805</v>
      </c>
      <c r="AB524" t="s">
        <v>22</v>
      </c>
      <c r="AC524" t="s">
        <v>22</v>
      </c>
      <c r="AD524" t="s">
        <v>22</v>
      </c>
      <c r="AE524" t="s">
        <v>22</v>
      </c>
      <c r="AF524" t="s">
        <v>22</v>
      </c>
      <c r="AG524" t="s">
        <v>22</v>
      </c>
      <c r="AH524" t="s">
        <v>22</v>
      </c>
      <c r="AI524" t="s">
        <v>22</v>
      </c>
      <c r="AJ524" s="17" t="b">
        <v>0</v>
      </c>
      <c r="AK524" t="s">
        <v>22</v>
      </c>
      <c r="AL524" t="s">
        <v>22</v>
      </c>
      <c r="AM524" s="17" t="b">
        <v>0</v>
      </c>
      <c r="AN524" s="6"/>
      <c r="AO524" s="6"/>
      <c r="AP524" s="17" t="b">
        <v>0</v>
      </c>
      <c r="AQ524" s="6" t="b">
        <v>0</v>
      </c>
    </row>
    <row r="525" spans="1:43" x14ac:dyDescent="0.25">
      <c r="A525" t="str">
        <f>_xlfn.CONCAT(Table8[[#This Row],[Order]],"-",Table8[[#This Row],[Line]])</f>
        <v>75859-70</v>
      </c>
      <c r="B525" s="7">
        <v>75859</v>
      </c>
      <c r="C525" s="7">
        <v>70</v>
      </c>
      <c r="D525" s="7">
        <v>1</v>
      </c>
      <c r="E525" s="6" t="s">
        <v>18</v>
      </c>
      <c r="F525" s="6" t="s">
        <v>3065</v>
      </c>
      <c r="G525" s="6" t="s">
        <v>4452</v>
      </c>
      <c r="H525" s="6" t="s">
        <v>22</v>
      </c>
      <c r="I525" s="6" t="s">
        <v>27</v>
      </c>
      <c r="J525" s="6"/>
      <c r="K525" s="6"/>
      <c r="L525" s="8">
        <v>43549</v>
      </c>
      <c r="M525" s="8">
        <v>43552</v>
      </c>
      <c r="N525" s="7">
        <v>1</v>
      </c>
      <c r="O525" s="7">
        <v>2</v>
      </c>
      <c r="P525" s="6" t="s">
        <v>589</v>
      </c>
      <c r="Q525" s="6" t="s">
        <v>22</v>
      </c>
      <c r="R525" s="6" t="s">
        <v>18</v>
      </c>
      <c r="S525" s="6" t="s">
        <v>22</v>
      </c>
      <c r="T525" s="6" t="s">
        <v>4454</v>
      </c>
      <c r="U525" s="7">
        <v>7</v>
      </c>
      <c r="V525" s="17" t="b">
        <v>0</v>
      </c>
      <c r="W525" s="17" t="b">
        <v>0</v>
      </c>
      <c r="X525" s="17" t="b">
        <v>0</v>
      </c>
      <c r="Y525" s="17" t="b">
        <v>0</v>
      </c>
      <c r="Z525" t="s">
        <v>22</v>
      </c>
      <c r="AA525" t="s">
        <v>3805</v>
      </c>
      <c r="AB525" t="s">
        <v>22</v>
      </c>
      <c r="AC525" t="s">
        <v>22</v>
      </c>
      <c r="AD525" t="s">
        <v>22</v>
      </c>
      <c r="AE525" t="s">
        <v>22</v>
      </c>
      <c r="AF525" t="s">
        <v>22</v>
      </c>
      <c r="AG525" t="s">
        <v>22</v>
      </c>
      <c r="AH525" t="s">
        <v>22</v>
      </c>
      <c r="AI525" t="s">
        <v>22</v>
      </c>
      <c r="AJ525" s="17" t="b">
        <v>0</v>
      </c>
      <c r="AK525" t="s">
        <v>22</v>
      </c>
      <c r="AL525" t="s">
        <v>22</v>
      </c>
      <c r="AM525" s="17" t="b">
        <v>0</v>
      </c>
      <c r="AN525" s="6"/>
      <c r="AO525" s="6"/>
      <c r="AP525" s="17" t="b">
        <v>0</v>
      </c>
      <c r="AQ525" s="6" t="b">
        <v>0</v>
      </c>
    </row>
    <row r="526" spans="1:43" x14ac:dyDescent="0.25">
      <c r="A526" t="str">
        <f>_xlfn.CONCAT(Table8[[#This Row],[Order]],"-",Table8[[#This Row],[Line]])</f>
        <v>75859-71</v>
      </c>
      <c r="B526" s="7">
        <v>75859</v>
      </c>
      <c r="C526" s="7">
        <v>71</v>
      </c>
      <c r="D526" s="7">
        <v>1</v>
      </c>
      <c r="E526" s="6" t="s">
        <v>18</v>
      </c>
      <c r="F526" s="6" t="s">
        <v>3065</v>
      </c>
      <c r="G526" s="6" t="s">
        <v>4452</v>
      </c>
      <c r="H526" s="6" t="s">
        <v>22</v>
      </c>
      <c r="I526" s="6" t="s">
        <v>27</v>
      </c>
      <c r="J526" s="6"/>
      <c r="K526" s="6"/>
      <c r="L526" s="8">
        <v>43521</v>
      </c>
      <c r="M526" s="8">
        <v>43524</v>
      </c>
      <c r="N526" s="7">
        <v>1</v>
      </c>
      <c r="O526" s="7">
        <v>2</v>
      </c>
      <c r="P526" s="6" t="s">
        <v>589</v>
      </c>
      <c r="Q526" s="6" t="s">
        <v>22</v>
      </c>
      <c r="R526" s="6" t="s">
        <v>18</v>
      </c>
      <c r="S526" s="6" t="s">
        <v>22</v>
      </c>
      <c r="T526" s="6" t="s">
        <v>4455</v>
      </c>
      <c r="U526" s="7">
        <v>12</v>
      </c>
      <c r="V526" s="17" t="b">
        <v>0</v>
      </c>
      <c r="W526" s="17" t="b">
        <v>0</v>
      </c>
      <c r="X526" s="17" t="b">
        <v>0</v>
      </c>
      <c r="Y526" s="17" t="b">
        <v>0</v>
      </c>
      <c r="Z526" t="s">
        <v>22</v>
      </c>
      <c r="AA526" t="s">
        <v>3805</v>
      </c>
      <c r="AB526" t="s">
        <v>22</v>
      </c>
      <c r="AC526" t="s">
        <v>22</v>
      </c>
      <c r="AD526" t="s">
        <v>22</v>
      </c>
      <c r="AE526" t="s">
        <v>22</v>
      </c>
      <c r="AF526" t="s">
        <v>22</v>
      </c>
      <c r="AG526" t="s">
        <v>22</v>
      </c>
      <c r="AH526" t="s">
        <v>22</v>
      </c>
      <c r="AI526" t="s">
        <v>22</v>
      </c>
      <c r="AJ526" s="17" t="b">
        <v>0</v>
      </c>
      <c r="AK526" t="s">
        <v>22</v>
      </c>
      <c r="AL526" t="s">
        <v>22</v>
      </c>
      <c r="AM526" s="17" t="b">
        <v>0</v>
      </c>
      <c r="AN526" s="6"/>
      <c r="AO526" s="6"/>
      <c r="AP526" s="17" t="b">
        <v>0</v>
      </c>
      <c r="AQ526" s="6" t="b">
        <v>0</v>
      </c>
    </row>
    <row r="527" spans="1:43" x14ac:dyDescent="0.25">
      <c r="A527" t="str">
        <f>_xlfn.CONCAT(Table8[[#This Row],[Order]],"-",Table8[[#This Row],[Line]])</f>
        <v>75859-73</v>
      </c>
      <c r="B527" s="7">
        <v>75859</v>
      </c>
      <c r="C527" s="7">
        <v>73</v>
      </c>
      <c r="D527" s="7">
        <v>1</v>
      </c>
      <c r="E527" s="6" t="s">
        <v>18</v>
      </c>
      <c r="F527" s="6" t="s">
        <v>335</v>
      </c>
      <c r="G527" s="6" t="s">
        <v>4456</v>
      </c>
      <c r="H527" s="6" t="s">
        <v>22</v>
      </c>
      <c r="I527" s="6" t="s">
        <v>27</v>
      </c>
      <c r="J527" s="6"/>
      <c r="K527" s="6"/>
      <c r="L527" s="8">
        <v>43521</v>
      </c>
      <c r="M527" s="8">
        <v>43524</v>
      </c>
      <c r="N527" s="7">
        <v>3</v>
      </c>
      <c r="O527" s="7">
        <v>6</v>
      </c>
      <c r="P527" s="6" t="s">
        <v>589</v>
      </c>
      <c r="Q527" s="6" t="s">
        <v>22</v>
      </c>
      <c r="R527" s="6" t="s">
        <v>18</v>
      </c>
      <c r="S527" s="6" t="s">
        <v>22</v>
      </c>
      <c r="T527" s="6" t="s">
        <v>4457</v>
      </c>
      <c r="U527" s="7">
        <v>12</v>
      </c>
      <c r="V527" s="17" t="b">
        <v>0</v>
      </c>
      <c r="W527" s="17" t="b">
        <v>0</v>
      </c>
      <c r="X527" s="17" t="b">
        <v>0</v>
      </c>
      <c r="Y527" s="17" t="b">
        <v>0</v>
      </c>
      <c r="Z527" t="s">
        <v>22</v>
      </c>
      <c r="AA527" t="s">
        <v>3805</v>
      </c>
      <c r="AB527" t="s">
        <v>22</v>
      </c>
      <c r="AC527" t="s">
        <v>22</v>
      </c>
      <c r="AD527" t="s">
        <v>22</v>
      </c>
      <c r="AE527" t="s">
        <v>22</v>
      </c>
      <c r="AF527" t="s">
        <v>22</v>
      </c>
      <c r="AG527" t="s">
        <v>22</v>
      </c>
      <c r="AH527" t="s">
        <v>22</v>
      </c>
      <c r="AI527" t="s">
        <v>22</v>
      </c>
      <c r="AJ527" s="17" t="b">
        <v>0</v>
      </c>
      <c r="AK527" t="s">
        <v>22</v>
      </c>
      <c r="AL527" t="s">
        <v>22</v>
      </c>
      <c r="AM527" s="17" t="b">
        <v>0</v>
      </c>
      <c r="AN527" s="6"/>
      <c r="AO527" s="6"/>
      <c r="AP527" s="17" t="b">
        <v>0</v>
      </c>
      <c r="AQ527" s="6" t="b">
        <v>0</v>
      </c>
    </row>
    <row r="528" spans="1:43" x14ac:dyDescent="0.25">
      <c r="A528" t="str">
        <f>_xlfn.CONCAT(Table8[[#This Row],[Order]],"-",Table8[[#This Row],[Line]])</f>
        <v>75859-74</v>
      </c>
      <c r="B528" s="7">
        <v>75859</v>
      </c>
      <c r="C528" s="7">
        <v>74</v>
      </c>
      <c r="D528" s="7">
        <v>1</v>
      </c>
      <c r="E528" s="6" t="s">
        <v>18</v>
      </c>
      <c r="F528" s="6" t="s">
        <v>335</v>
      </c>
      <c r="G528" s="6" t="s">
        <v>4456</v>
      </c>
      <c r="H528" s="6" t="s">
        <v>22</v>
      </c>
      <c r="I528" s="6" t="s">
        <v>27</v>
      </c>
      <c r="J528" s="6"/>
      <c r="K528" s="6"/>
      <c r="L528" s="8">
        <v>43549</v>
      </c>
      <c r="M528" s="8">
        <v>43552</v>
      </c>
      <c r="N528" s="7">
        <v>8</v>
      </c>
      <c r="O528" s="7">
        <v>16</v>
      </c>
      <c r="P528" s="6" t="s">
        <v>589</v>
      </c>
      <c r="Q528" s="6" t="s">
        <v>22</v>
      </c>
      <c r="R528" s="6" t="s">
        <v>18</v>
      </c>
      <c r="S528" s="6" t="s">
        <v>22</v>
      </c>
      <c r="T528" s="6" t="s">
        <v>4458</v>
      </c>
      <c r="U528" s="7">
        <v>7</v>
      </c>
      <c r="V528" s="17" t="b">
        <v>0</v>
      </c>
      <c r="W528" s="17" t="b">
        <v>0</v>
      </c>
      <c r="X528" s="17" t="b">
        <v>0</v>
      </c>
      <c r="Y528" s="17" t="b">
        <v>0</v>
      </c>
      <c r="Z528" t="s">
        <v>22</v>
      </c>
      <c r="AA528" t="s">
        <v>22</v>
      </c>
      <c r="AB528" t="s">
        <v>22</v>
      </c>
      <c r="AC528" t="s">
        <v>22</v>
      </c>
      <c r="AD528" t="s">
        <v>22</v>
      </c>
      <c r="AE528" t="s">
        <v>22</v>
      </c>
      <c r="AF528" t="s">
        <v>22</v>
      </c>
      <c r="AG528" t="s">
        <v>22</v>
      </c>
      <c r="AH528" t="s">
        <v>22</v>
      </c>
      <c r="AI528" t="s">
        <v>22</v>
      </c>
      <c r="AJ528" s="17" t="b">
        <v>0</v>
      </c>
      <c r="AK528" t="s">
        <v>22</v>
      </c>
      <c r="AL528" t="s">
        <v>22</v>
      </c>
      <c r="AM528" s="17" t="b">
        <v>0</v>
      </c>
      <c r="AN528" s="6"/>
      <c r="AO528" s="6"/>
      <c r="AP528" s="17" t="b">
        <v>0</v>
      </c>
      <c r="AQ528" s="6" t="b">
        <v>0</v>
      </c>
    </row>
    <row r="529" spans="1:43" x14ac:dyDescent="0.25">
      <c r="A529" t="str">
        <f>_xlfn.CONCAT(Table8[[#This Row],[Order]],"-",Table8[[#This Row],[Line]])</f>
        <v>75859-79</v>
      </c>
      <c r="B529" s="7">
        <v>75859</v>
      </c>
      <c r="C529" s="7">
        <v>79</v>
      </c>
      <c r="D529" s="7">
        <v>1</v>
      </c>
      <c r="E529" s="6" t="s">
        <v>18</v>
      </c>
      <c r="F529" s="6" t="s">
        <v>3063</v>
      </c>
      <c r="G529" s="6" t="s">
        <v>4459</v>
      </c>
      <c r="H529" s="6" t="s">
        <v>22</v>
      </c>
      <c r="I529" s="6" t="s">
        <v>27</v>
      </c>
      <c r="J529" s="6"/>
      <c r="K529" s="6"/>
      <c r="L529" s="8">
        <v>43521</v>
      </c>
      <c r="M529" s="8">
        <v>43524</v>
      </c>
      <c r="N529" s="7">
        <v>1</v>
      </c>
      <c r="O529" s="7">
        <v>4</v>
      </c>
      <c r="P529" s="6" t="s">
        <v>589</v>
      </c>
      <c r="Q529" s="6" t="s">
        <v>22</v>
      </c>
      <c r="R529" s="6" t="s">
        <v>18</v>
      </c>
      <c r="S529" s="6" t="s">
        <v>22</v>
      </c>
      <c r="T529" s="6" t="s">
        <v>4460</v>
      </c>
      <c r="U529" s="7">
        <v>12</v>
      </c>
      <c r="V529" s="17" t="b">
        <v>0</v>
      </c>
      <c r="W529" s="17" t="b">
        <v>0</v>
      </c>
      <c r="X529" s="17" t="b">
        <v>0</v>
      </c>
      <c r="Y529" s="17" t="b">
        <v>0</v>
      </c>
      <c r="Z529" t="s">
        <v>22</v>
      </c>
      <c r="AA529" t="s">
        <v>3805</v>
      </c>
      <c r="AB529" t="s">
        <v>22</v>
      </c>
      <c r="AC529" t="s">
        <v>22</v>
      </c>
      <c r="AD529" t="s">
        <v>22</v>
      </c>
      <c r="AE529" t="s">
        <v>22</v>
      </c>
      <c r="AF529" t="s">
        <v>22</v>
      </c>
      <c r="AG529" t="s">
        <v>22</v>
      </c>
      <c r="AH529" t="s">
        <v>22</v>
      </c>
      <c r="AI529" t="s">
        <v>22</v>
      </c>
      <c r="AJ529" s="17" t="b">
        <v>0</v>
      </c>
      <c r="AK529" t="s">
        <v>22</v>
      </c>
      <c r="AL529" t="s">
        <v>22</v>
      </c>
      <c r="AM529" s="17" t="b">
        <v>0</v>
      </c>
      <c r="AN529" s="6"/>
      <c r="AO529" s="6"/>
      <c r="AP529" s="17" t="b">
        <v>0</v>
      </c>
      <c r="AQ529" s="6" t="b">
        <v>0</v>
      </c>
    </row>
    <row r="530" spans="1:43" x14ac:dyDescent="0.25">
      <c r="A530" t="str">
        <f>_xlfn.CONCAT(Table8[[#This Row],[Order]],"-",Table8[[#This Row],[Line]])</f>
        <v>75859-81</v>
      </c>
      <c r="B530" s="7">
        <v>75859</v>
      </c>
      <c r="C530" s="7">
        <v>81</v>
      </c>
      <c r="D530" s="7">
        <v>1</v>
      </c>
      <c r="E530" s="6" t="s">
        <v>18</v>
      </c>
      <c r="F530" s="6" t="s">
        <v>3063</v>
      </c>
      <c r="G530" s="6" t="s">
        <v>4461</v>
      </c>
      <c r="H530" s="6" t="s">
        <v>22</v>
      </c>
      <c r="I530" s="6" t="s">
        <v>27</v>
      </c>
      <c r="J530" s="6"/>
      <c r="K530" s="6"/>
      <c r="L530" s="8">
        <v>43521</v>
      </c>
      <c r="M530" s="8">
        <v>43524</v>
      </c>
      <c r="N530" s="7">
        <v>1</v>
      </c>
      <c r="O530" s="7">
        <v>4</v>
      </c>
      <c r="P530" s="6" t="s">
        <v>589</v>
      </c>
      <c r="Q530" s="6" t="s">
        <v>22</v>
      </c>
      <c r="R530" s="6" t="s">
        <v>18</v>
      </c>
      <c r="S530" s="6" t="s">
        <v>22</v>
      </c>
      <c r="T530" s="6" t="s">
        <v>4462</v>
      </c>
      <c r="U530" s="7">
        <v>12</v>
      </c>
      <c r="V530" s="17" t="b">
        <v>0</v>
      </c>
      <c r="W530" s="17" t="b">
        <v>0</v>
      </c>
      <c r="X530" s="17" t="b">
        <v>0</v>
      </c>
      <c r="Y530" s="17" t="b">
        <v>0</v>
      </c>
      <c r="Z530" t="s">
        <v>22</v>
      </c>
      <c r="AA530" t="s">
        <v>3805</v>
      </c>
      <c r="AB530" t="s">
        <v>22</v>
      </c>
      <c r="AC530" t="s">
        <v>22</v>
      </c>
      <c r="AD530" t="s">
        <v>22</v>
      </c>
      <c r="AE530" t="s">
        <v>22</v>
      </c>
      <c r="AF530" t="s">
        <v>22</v>
      </c>
      <c r="AG530" t="s">
        <v>22</v>
      </c>
      <c r="AH530" t="s">
        <v>22</v>
      </c>
      <c r="AI530" t="s">
        <v>22</v>
      </c>
      <c r="AJ530" s="17" t="b">
        <v>0</v>
      </c>
      <c r="AK530" t="s">
        <v>22</v>
      </c>
      <c r="AL530" t="s">
        <v>22</v>
      </c>
      <c r="AM530" s="17" t="b">
        <v>0</v>
      </c>
      <c r="AN530" s="6"/>
      <c r="AO530" s="6"/>
      <c r="AP530" s="17" t="b">
        <v>0</v>
      </c>
      <c r="AQ530" s="6" t="b">
        <v>0</v>
      </c>
    </row>
    <row r="531" spans="1:43" x14ac:dyDescent="0.25">
      <c r="A531" t="str">
        <f>_xlfn.CONCAT(Table8[[#This Row],[Order]],"-",Table8[[#This Row],[Line]])</f>
        <v>75859-82</v>
      </c>
      <c r="B531" s="7">
        <v>75859</v>
      </c>
      <c r="C531" s="7">
        <v>82</v>
      </c>
      <c r="D531" s="7">
        <v>1</v>
      </c>
      <c r="E531" s="6" t="s">
        <v>18</v>
      </c>
      <c r="F531" s="6" t="s">
        <v>3063</v>
      </c>
      <c r="G531" s="6" t="s">
        <v>4459</v>
      </c>
      <c r="H531" s="6" t="s">
        <v>22</v>
      </c>
      <c r="I531" s="6" t="s">
        <v>27</v>
      </c>
      <c r="J531" s="6"/>
      <c r="K531" s="6"/>
      <c r="L531" s="8">
        <v>43521</v>
      </c>
      <c r="M531" s="8">
        <v>43524</v>
      </c>
      <c r="N531" s="7">
        <v>1</v>
      </c>
      <c r="O531" s="7">
        <v>4</v>
      </c>
      <c r="P531" s="6" t="s">
        <v>589</v>
      </c>
      <c r="Q531" s="6" t="s">
        <v>22</v>
      </c>
      <c r="R531" s="6" t="s">
        <v>18</v>
      </c>
      <c r="S531" s="6" t="s">
        <v>22</v>
      </c>
      <c r="T531" s="6" t="s">
        <v>4463</v>
      </c>
      <c r="U531" s="7">
        <v>12</v>
      </c>
      <c r="V531" s="17" t="b">
        <v>0</v>
      </c>
      <c r="W531" s="17" t="b">
        <v>0</v>
      </c>
      <c r="X531" s="17" t="b">
        <v>0</v>
      </c>
      <c r="Y531" s="17" t="b">
        <v>0</v>
      </c>
      <c r="Z531" t="s">
        <v>22</v>
      </c>
      <c r="AA531" t="s">
        <v>3805</v>
      </c>
      <c r="AB531" t="s">
        <v>22</v>
      </c>
      <c r="AC531" t="s">
        <v>22</v>
      </c>
      <c r="AD531" t="s">
        <v>22</v>
      </c>
      <c r="AE531" t="s">
        <v>22</v>
      </c>
      <c r="AF531" t="s">
        <v>22</v>
      </c>
      <c r="AG531" t="s">
        <v>22</v>
      </c>
      <c r="AH531" t="s">
        <v>22</v>
      </c>
      <c r="AI531" t="s">
        <v>22</v>
      </c>
      <c r="AJ531" s="17" t="b">
        <v>0</v>
      </c>
      <c r="AK531" t="s">
        <v>22</v>
      </c>
      <c r="AL531" t="s">
        <v>22</v>
      </c>
      <c r="AM531" s="17" t="b">
        <v>0</v>
      </c>
      <c r="AN531" s="6"/>
      <c r="AO531" s="6"/>
      <c r="AP531" s="17" t="b">
        <v>0</v>
      </c>
      <c r="AQ531" s="6" t="b">
        <v>0</v>
      </c>
    </row>
    <row r="532" spans="1:43" x14ac:dyDescent="0.25">
      <c r="A532" t="str">
        <f>_xlfn.CONCAT(Table8[[#This Row],[Order]],"-",Table8[[#This Row],[Line]])</f>
        <v>75859-91</v>
      </c>
      <c r="B532" s="7">
        <v>75859</v>
      </c>
      <c r="C532" s="7">
        <v>91</v>
      </c>
      <c r="D532" s="7">
        <v>1</v>
      </c>
      <c r="E532" s="6" t="s">
        <v>18</v>
      </c>
      <c r="F532" s="6" t="s">
        <v>148</v>
      </c>
      <c r="G532" s="6" t="s">
        <v>62</v>
      </c>
      <c r="H532" s="6" t="s">
        <v>22</v>
      </c>
      <c r="I532" s="6" t="s">
        <v>27</v>
      </c>
      <c r="J532" s="6"/>
      <c r="K532" s="6"/>
      <c r="L532" s="8">
        <v>43521</v>
      </c>
      <c r="M532" s="8">
        <v>43524</v>
      </c>
      <c r="N532" s="7">
        <v>2</v>
      </c>
      <c r="O532" s="7">
        <v>2</v>
      </c>
      <c r="P532" s="6" t="s">
        <v>589</v>
      </c>
      <c r="Q532" s="6" t="s">
        <v>22</v>
      </c>
      <c r="R532" s="6" t="s">
        <v>18</v>
      </c>
      <c r="S532" s="6" t="s">
        <v>22</v>
      </c>
      <c r="T532" s="6" t="s">
        <v>714</v>
      </c>
      <c r="U532" s="7">
        <v>12</v>
      </c>
      <c r="V532" s="17" t="b">
        <v>0</v>
      </c>
      <c r="W532" s="17" t="b">
        <v>0</v>
      </c>
      <c r="X532" s="17" t="b">
        <v>0</v>
      </c>
      <c r="Y532" s="17" t="b">
        <v>0</v>
      </c>
      <c r="Z532" t="s">
        <v>22</v>
      </c>
      <c r="AA532" t="s">
        <v>22</v>
      </c>
      <c r="AB532" t="s">
        <v>22</v>
      </c>
      <c r="AC532" t="s">
        <v>22</v>
      </c>
      <c r="AD532" t="s">
        <v>22</v>
      </c>
      <c r="AE532" t="s">
        <v>22</v>
      </c>
      <c r="AF532" t="s">
        <v>22</v>
      </c>
      <c r="AG532" t="s">
        <v>22</v>
      </c>
      <c r="AH532" t="s">
        <v>22</v>
      </c>
      <c r="AI532" t="s">
        <v>22</v>
      </c>
      <c r="AJ532" s="17" t="b">
        <v>0</v>
      </c>
      <c r="AK532" t="s">
        <v>22</v>
      </c>
      <c r="AL532" t="s">
        <v>22</v>
      </c>
      <c r="AM532" s="17" t="b">
        <v>0</v>
      </c>
      <c r="AN532" s="6"/>
      <c r="AO532" s="6"/>
      <c r="AP532" s="17" t="b">
        <v>0</v>
      </c>
      <c r="AQ532" s="6" t="b">
        <v>0</v>
      </c>
    </row>
    <row r="533" spans="1:43" x14ac:dyDescent="0.25">
      <c r="A533" t="str">
        <f>_xlfn.CONCAT(Table8[[#This Row],[Order]],"-",Table8[[#This Row],[Line]])</f>
        <v>75859-97</v>
      </c>
      <c r="B533" s="7">
        <v>75859</v>
      </c>
      <c r="C533" s="7">
        <v>97</v>
      </c>
      <c r="D533" s="7">
        <v>1</v>
      </c>
      <c r="E533" s="6" t="s">
        <v>18</v>
      </c>
      <c r="F533" s="6" t="s">
        <v>148</v>
      </c>
      <c r="G533" s="6" t="s">
        <v>4464</v>
      </c>
      <c r="H533" s="6" t="s">
        <v>22</v>
      </c>
      <c r="I533" s="6" t="s">
        <v>27</v>
      </c>
      <c r="J533" s="6"/>
      <c r="K533" s="6"/>
      <c r="L533" s="8">
        <v>43521</v>
      </c>
      <c r="M533" s="8">
        <v>43524</v>
      </c>
      <c r="N533" s="7">
        <v>4</v>
      </c>
      <c r="O533" s="7">
        <v>4</v>
      </c>
      <c r="P533" s="6" t="s">
        <v>589</v>
      </c>
      <c r="Q533" s="6" t="s">
        <v>22</v>
      </c>
      <c r="R533" s="6" t="s">
        <v>18</v>
      </c>
      <c r="S533" s="6" t="s">
        <v>22</v>
      </c>
      <c r="T533" s="6" t="s">
        <v>4465</v>
      </c>
      <c r="U533" s="7">
        <v>12</v>
      </c>
      <c r="V533" s="17" t="b">
        <v>0</v>
      </c>
      <c r="W533" s="17" t="b">
        <v>0</v>
      </c>
      <c r="X533" s="17" t="b">
        <v>0</v>
      </c>
      <c r="Y533" s="17" t="b">
        <v>0</v>
      </c>
      <c r="Z533" t="s">
        <v>22</v>
      </c>
      <c r="AA533" t="s">
        <v>22</v>
      </c>
      <c r="AB533" t="s">
        <v>22</v>
      </c>
      <c r="AC533" t="s">
        <v>22</v>
      </c>
      <c r="AD533" t="s">
        <v>22</v>
      </c>
      <c r="AE533" t="s">
        <v>22</v>
      </c>
      <c r="AF533" t="s">
        <v>22</v>
      </c>
      <c r="AG533" t="s">
        <v>22</v>
      </c>
      <c r="AH533" t="s">
        <v>22</v>
      </c>
      <c r="AI533" t="s">
        <v>22</v>
      </c>
      <c r="AJ533" s="17" t="b">
        <v>0</v>
      </c>
      <c r="AK533" t="s">
        <v>22</v>
      </c>
      <c r="AL533" t="s">
        <v>22</v>
      </c>
      <c r="AM533" s="17" t="b">
        <v>0</v>
      </c>
      <c r="AN533" s="6"/>
      <c r="AO533" s="6"/>
      <c r="AP533" s="17" t="b">
        <v>0</v>
      </c>
      <c r="AQ533" s="6" t="b">
        <v>0</v>
      </c>
    </row>
    <row r="534" spans="1:43" x14ac:dyDescent="0.25">
      <c r="A534" t="str">
        <f>_xlfn.CONCAT(Table8[[#This Row],[Order]],"-",Table8[[#This Row],[Line]])</f>
        <v>75859-98</v>
      </c>
      <c r="B534" s="7">
        <v>75859</v>
      </c>
      <c r="C534" s="7">
        <v>98</v>
      </c>
      <c r="D534" s="7">
        <v>1</v>
      </c>
      <c r="E534" s="6" t="s">
        <v>18</v>
      </c>
      <c r="F534" s="6" t="s">
        <v>148</v>
      </c>
      <c r="G534" s="6" t="s">
        <v>4464</v>
      </c>
      <c r="H534" s="6" t="s">
        <v>22</v>
      </c>
      <c r="I534" s="6" t="s">
        <v>27</v>
      </c>
      <c r="J534" s="6"/>
      <c r="K534" s="6"/>
      <c r="L534" s="8">
        <v>43549</v>
      </c>
      <c r="M534" s="8">
        <v>43552</v>
      </c>
      <c r="N534" s="7">
        <v>4</v>
      </c>
      <c r="O534" s="7">
        <v>4</v>
      </c>
      <c r="P534" s="6" t="s">
        <v>589</v>
      </c>
      <c r="Q534" s="6" t="s">
        <v>22</v>
      </c>
      <c r="R534" s="6" t="s">
        <v>18</v>
      </c>
      <c r="S534" s="6" t="s">
        <v>22</v>
      </c>
      <c r="T534" s="6" t="s">
        <v>4466</v>
      </c>
      <c r="U534" s="7">
        <v>7</v>
      </c>
      <c r="V534" s="17" t="b">
        <v>0</v>
      </c>
      <c r="W534" s="17" t="b">
        <v>0</v>
      </c>
      <c r="X534" s="17" t="b">
        <v>0</v>
      </c>
      <c r="Y534" s="17" t="b">
        <v>0</v>
      </c>
      <c r="Z534" t="s">
        <v>22</v>
      </c>
      <c r="AA534" t="s">
        <v>22</v>
      </c>
      <c r="AB534" t="s">
        <v>22</v>
      </c>
      <c r="AC534" t="s">
        <v>22</v>
      </c>
      <c r="AD534" t="s">
        <v>22</v>
      </c>
      <c r="AE534" t="s">
        <v>22</v>
      </c>
      <c r="AF534" t="s">
        <v>22</v>
      </c>
      <c r="AG534" t="s">
        <v>22</v>
      </c>
      <c r="AH534" t="s">
        <v>22</v>
      </c>
      <c r="AI534" t="s">
        <v>22</v>
      </c>
      <c r="AJ534" s="17" t="b">
        <v>0</v>
      </c>
      <c r="AK534" t="s">
        <v>22</v>
      </c>
      <c r="AL534" t="s">
        <v>22</v>
      </c>
      <c r="AM534" s="17" t="b">
        <v>0</v>
      </c>
      <c r="AN534" s="6"/>
      <c r="AO534" s="6"/>
      <c r="AP534" s="17" t="b">
        <v>0</v>
      </c>
      <c r="AQ534" s="6" t="b">
        <v>0</v>
      </c>
    </row>
    <row r="535" spans="1:43" x14ac:dyDescent="0.25">
      <c r="A535" t="str">
        <f>_xlfn.CONCAT(Table8[[#This Row],[Order]],"-",Table8[[#This Row],[Line]])</f>
        <v>75859-100</v>
      </c>
      <c r="B535" s="7">
        <v>75859</v>
      </c>
      <c r="C535" s="7">
        <v>100</v>
      </c>
      <c r="D535" s="7">
        <v>1</v>
      </c>
      <c r="E535" s="6" t="s">
        <v>18</v>
      </c>
      <c r="F535" s="6" t="s">
        <v>148</v>
      </c>
      <c r="G535" s="6" t="s">
        <v>4467</v>
      </c>
      <c r="H535" s="6" t="s">
        <v>22</v>
      </c>
      <c r="I535" s="6" t="s">
        <v>27</v>
      </c>
      <c r="J535" s="6"/>
      <c r="K535" s="6"/>
      <c r="L535" s="8">
        <v>43521</v>
      </c>
      <c r="M535" s="8">
        <v>43524</v>
      </c>
      <c r="N535" s="7">
        <v>6</v>
      </c>
      <c r="O535" s="7">
        <v>6</v>
      </c>
      <c r="P535" s="6" t="s">
        <v>589</v>
      </c>
      <c r="Q535" s="6" t="s">
        <v>22</v>
      </c>
      <c r="R535" s="6" t="s">
        <v>18</v>
      </c>
      <c r="S535" s="6" t="s">
        <v>22</v>
      </c>
      <c r="T535" s="6" t="s">
        <v>4468</v>
      </c>
      <c r="U535" s="7">
        <v>12</v>
      </c>
      <c r="V535" s="17" t="b">
        <v>0</v>
      </c>
      <c r="W535" s="17" t="b">
        <v>0</v>
      </c>
      <c r="X535" s="17" t="b">
        <v>0</v>
      </c>
      <c r="Y535" s="17" t="b">
        <v>0</v>
      </c>
      <c r="Z535" t="s">
        <v>22</v>
      </c>
      <c r="AA535" t="s">
        <v>22</v>
      </c>
      <c r="AB535" t="s">
        <v>22</v>
      </c>
      <c r="AC535" t="s">
        <v>22</v>
      </c>
      <c r="AD535" t="s">
        <v>22</v>
      </c>
      <c r="AE535" t="s">
        <v>22</v>
      </c>
      <c r="AF535" t="s">
        <v>22</v>
      </c>
      <c r="AG535" t="s">
        <v>22</v>
      </c>
      <c r="AH535" t="s">
        <v>22</v>
      </c>
      <c r="AI535" t="s">
        <v>22</v>
      </c>
      <c r="AJ535" s="17" t="b">
        <v>0</v>
      </c>
      <c r="AK535" t="s">
        <v>22</v>
      </c>
      <c r="AL535" t="s">
        <v>22</v>
      </c>
      <c r="AM535" s="17" t="b">
        <v>0</v>
      </c>
      <c r="AN535" s="6"/>
      <c r="AO535" s="6"/>
      <c r="AP535" s="17" t="b">
        <v>0</v>
      </c>
      <c r="AQ535" s="6" t="b">
        <v>0</v>
      </c>
    </row>
    <row r="536" spans="1:43" x14ac:dyDescent="0.25">
      <c r="A536" t="str">
        <f>_xlfn.CONCAT(Table8[[#This Row],[Order]],"-",Table8[[#This Row],[Line]])</f>
        <v>75859-104</v>
      </c>
      <c r="B536" s="7">
        <v>75859</v>
      </c>
      <c r="C536" s="7">
        <v>104</v>
      </c>
      <c r="D536" s="7">
        <v>1</v>
      </c>
      <c r="E536" s="6" t="s">
        <v>18</v>
      </c>
      <c r="F536" s="6" t="s">
        <v>3061</v>
      </c>
      <c r="G536" s="6" t="s">
        <v>4469</v>
      </c>
      <c r="H536" s="6" t="s">
        <v>22</v>
      </c>
      <c r="I536" s="6" t="s">
        <v>27</v>
      </c>
      <c r="J536" s="6"/>
      <c r="K536" s="6"/>
      <c r="L536" s="8">
        <v>43549</v>
      </c>
      <c r="M536" s="8">
        <v>43552</v>
      </c>
      <c r="N536" s="7">
        <v>1</v>
      </c>
      <c r="O536" s="7">
        <v>12</v>
      </c>
      <c r="P536" s="6" t="s">
        <v>589</v>
      </c>
      <c r="Q536" s="6" t="s">
        <v>22</v>
      </c>
      <c r="R536" s="6" t="s">
        <v>18</v>
      </c>
      <c r="S536" s="6" t="s">
        <v>22</v>
      </c>
      <c r="T536" s="6" t="s">
        <v>4470</v>
      </c>
      <c r="U536" s="7">
        <v>7</v>
      </c>
      <c r="V536" s="17" t="b">
        <v>0</v>
      </c>
      <c r="W536" s="17" t="b">
        <v>0</v>
      </c>
      <c r="X536" s="17" t="b">
        <v>0</v>
      </c>
      <c r="Y536" s="17" t="b">
        <v>0</v>
      </c>
      <c r="Z536" t="s">
        <v>22</v>
      </c>
      <c r="AA536" t="s">
        <v>22</v>
      </c>
      <c r="AB536" t="s">
        <v>22</v>
      </c>
      <c r="AC536" t="s">
        <v>22</v>
      </c>
      <c r="AD536" t="s">
        <v>22</v>
      </c>
      <c r="AE536" t="s">
        <v>22</v>
      </c>
      <c r="AF536" t="s">
        <v>22</v>
      </c>
      <c r="AG536" t="s">
        <v>22</v>
      </c>
      <c r="AH536" t="s">
        <v>22</v>
      </c>
      <c r="AI536" t="s">
        <v>22</v>
      </c>
      <c r="AJ536" s="17" t="b">
        <v>0</v>
      </c>
      <c r="AK536" t="s">
        <v>22</v>
      </c>
      <c r="AL536" t="s">
        <v>22</v>
      </c>
      <c r="AM536" s="17" t="b">
        <v>0</v>
      </c>
      <c r="AN536" s="6"/>
      <c r="AO536" s="6"/>
      <c r="AP536" s="17" t="b">
        <v>0</v>
      </c>
      <c r="AQ536" s="6" t="b">
        <v>0</v>
      </c>
    </row>
    <row r="537" spans="1:43" x14ac:dyDescent="0.25">
      <c r="A537" t="str">
        <f>_xlfn.CONCAT(Table8[[#This Row],[Order]],"-",Table8[[#This Row],[Line]])</f>
        <v>75859-105</v>
      </c>
      <c r="B537" s="7">
        <v>75859</v>
      </c>
      <c r="C537" s="7">
        <v>105</v>
      </c>
      <c r="D537" s="7">
        <v>1</v>
      </c>
      <c r="E537" s="6" t="s">
        <v>18</v>
      </c>
      <c r="F537" s="6" t="s">
        <v>3062</v>
      </c>
      <c r="G537" s="6" t="s">
        <v>4471</v>
      </c>
      <c r="H537" s="6" t="s">
        <v>22</v>
      </c>
      <c r="I537" s="6" t="s">
        <v>27</v>
      </c>
      <c r="J537" s="6"/>
      <c r="K537" s="6"/>
      <c r="L537" s="8">
        <v>43549</v>
      </c>
      <c r="M537" s="8">
        <v>43552</v>
      </c>
      <c r="N537" s="7">
        <v>1</v>
      </c>
      <c r="O537" s="7">
        <v>9</v>
      </c>
      <c r="P537" s="6" t="s">
        <v>589</v>
      </c>
      <c r="Q537" s="6" t="s">
        <v>22</v>
      </c>
      <c r="R537" s="6" t="s">
        <v>18</v>
      </c>
      <c r="S537" s="6" t="s">
        <v>22</v>
      </c>
      <c r="T537" s="6" t="s">
        <v>4472</v>
      </c>
      <c r="U537" s="7">
        <v>7</v>
      </c>
      <c r="V537" s="17" t="b">
        <v>0</v>
      </c>
      <c r="W537" s="17" t="b">
        <v>0</v>
      </c>
      <c r="X537" s="17" t="b">
        <v>0</v>
      </c>
      <c r="Y537" s="17" t="b">
        <v>0</v>
      </c>
      <c r="Z537" t="s">
        <v>22</v>
      </c>
      <c r="AA537" t="s">
        <v>22</v>
      </c>
      <c r="AB537" t="s">
        <v>22</v>
      </c>
      <c r="AC537" t="s">
        <v>22</v>
      </c>
      <c r="AD537" t="s">
        <v>22</v>
      </c>
      <c r="AE537" t="s">
        <v>22</v>
      </c>
      <c r="AF537" t="s">
        <v>22</v>
      </c>
      <c r="AG537" t="s">
        <v>22</v>
      </c>
      <c r="AH537" t="s">
        <v>22</v>
      </c>
      <c r="AI537" t="s">
        <v>22</v>
      </c>
      <c r="AJ537" s="17" t="b">
        <v>0</v>
      </c>
      <c r="AK537" t="s">
        <v>22</v>
      </c>
      <c r="AL537" t="s">
        <v>22</v>
      </c>
      <c r="AM537" s="17" t="b">
        <v>0</v>
      </c>
      <c r="AN537" s="6"/>
      <c r="AO537" s="6"/>
      <c r="AP537" s="17" t="b">
        <v>0</v>
      </c>
      <c r="AQ537" s="6" t="b">
        <v>0</v>
      </c>
    </row>
    <row r="538" spans="1:43" x14ac:dyDescent="0.25">
      <c r="A538" t="str">
        <f>_xlfn.CONCAT(Table8[[#This Row],[Order]],"-",Table8[[#This Row],[Line]])</f>
        <v>75859-106</v>
      </c>
      <c r="B538" s="7">
        <v>75859</v>
      </c>
      <c r="C538" s="7">
        <v>106</v>
      </c>
      <c r="D538" s="7">
        <v>1</v>
      </c>
      <c r="E538" s="6" t="s">
        <v>18</v>
      </c>
      <c r="F538" s="6" t="s">
        <v>3062</v>
      </c>
      <c r="G538" s="6" t="s">
        <v>4473</v>
      </c>
      <c r="H538" s="6" t="s">
        <v>22</v>
      </c>
      <c r="I538" s="6" t="s">
        <v>27</v>
      </c>
      <c r="J538" s="6"/>
      <c r="K538" s="6"/>
      <c r="L538" s="8">
        <v>43549</v>
      </c>
      <c r="M538" s="8">
        <v>43552</v>
      </c>
      <c r="N538" s="7">
        <v>1</v>
      </c>
      <c r="O538" s="7">
        <v>5</v>
      </c>
      <c r="P538" s="6" t="s">
        <v>589</v>
      </c>
      <c r="Q538" s="6" t="s">
        <v>22</v>
      </c>
      <c r="R538" s="6" t="s">
        <v>18</v>
      </c>
      <c r="S538" s="6" t="s">
        <v>22</v>
      </c>
      <c r="T538" s="6" t="s">
        <v>4474</v>
      </c>
      <c r="U538" s="7">
        <v>7</v>
      </c>
      <c r="V538" s="17" t="b">
        <v>0</v>
      </c>
      <c r="W538" s="17" t="b">
        <v>0</v>
      </c>
      <c r="X538" s="17" t="b">
        <v>0</v>
      </c>
      <c r="Y538" s="17" t="b">
        <v>0</v>
      </c>
      <c r="Z538" t="s">
        <v>22</v>
      </c>
      <c r="AA538" t="s">
        <v>22</v>
      </c>
      <c r="AB538" t="s">
        <v>22</v>
      </c>
      <c r="AC538" t="s">
        <v>22</v>
      </c>
      <c r="AD538" t="s">
        <v>22</v>
      </c>
      <c r="AE538" t="s">
        <v>22</v>
      </c>
      <c r="AF538" t="s">
        <v>22</v>
      </c>
      <c r="AG538" t="s">
        <v>22</v>
      </c>
      <c r="AH538" t="s">
        <v>22</v>
      </c>
      <c r="AI538" t="s">
        <v>22</v>
      </c>
      <c r="AJ538" s="17" t="b">
        <v>0</v>
      </c>
      <c r="AK538" t="s">
        <v>22</v>
      </c>
      <c r="AL538" t="s">
        <v>22</v>
      </c>
      <c r="AM538" s="17" t="b">
        <v>0</v>
      </c>
      <c r="AN538" s="6"/>
      <c r="AO538" s="6"/>
      <c r="AP538" s="17" t="b">
        <v>0</v>
      </c>
      <c r="AQ538" s="6" t="b">
        <v>0</v>
      </c>
    </row>
    <row r="539" spans="1:43" x14ac:dyDescent="0.25">
      <c r="A539" t="str">
        <f>_xlfn.CONCAT(Table8[[#This Row],[Order]],"-",Table8[[#This Row],[Line]])</f>
        <v>75859-115</v>
      </c>
      <c r="B539" s="7">
        <v>75859</v>
      </c>
      <c r="C539" s="7">
        <v>115</v>
      </c>
      <c r="D539" s="7">
        <v>1</v>
      </c>
      <c r="E539" s="6" t="s">
        <v>18</v>
      </c>
      <c r="F539" s="6" t="s">
        <v>3063</v>
      </c>
      <c r="G539" s="6" t="s">
        <v>4461</v>
      </c>
      <c r="H539" s="6" t="s">
        <v>22</v>
      </c>
      <c r="I539" s="6" t="s">
        <v>27</v>
      </c>
      <c r="J539" s="6"/>
      <c r="K539" s="6"/>
      <c r="L539" s="8">
        <v>43521</v>
      </c>
      <c r="M539" s="8">
        <v>43524</v>
      </c>
      <c r="N539" s="7">
        <v>1</v>
      </c>
      <c r="O539" s="7">
        <v>4</v>
      </c>
      <c r="P539" s="6" t="s">
        <v>589</v>
      </c>
      <c r="Q539" s="6" t="s">
        <v>22</v>
      </c>
      <c r="R539" s="6" t="s">
        <v>18</v>
      </c>
      <c r="S539" s="6" t="s">
        <v>22</v>
      </c>
      <c r="T539" s="6" t="s">
        <v>4475</v>
      </c>
      <c r="U539" s="7">
        <v>12</v>
      </c>
      <c r="V539" s="17" t="b">
        <v>0</v>
      </c>
      <c r="W539" s="17" t="b">
        <v>0</v>
      </c>
      <c r="X539" s="17" t="b">
        <v>0</v>
      </c>
      <c r="Y539" s="17" t="b">
        <v>0</v>
      </c>
      <c r="Z539" t="s">
        <v>22</v>
      </c>
      <c r="AA539" t="s">
        <v>3805</v>
      </c>
      <c r="AB539" t="s">
        <v>22</v>
      </c>
      <c r="AC539" t="s">
        <v>22</v>
      </c>
      <c r="AD539" t="s">
        <v>22</v>
      </c>
      <c r="AE539" t="s">
        <v>22</v>
      </c>
      <c r="AF539" t="s">
        <v>22</v>
      </c>
      <c r="AG539" t="s">
        <v>22</v>
      </c>
      <c r="AH539" t="s">
        <v>22</v>
      </c>
      <c r="AI539" t="s">
        <v>22</v>
      </c>
      <c r="AJ539" s="17" t="b">
        <v>0</v>
      </c>
      <c r="AK539" t="s">
        <v>22</v>
      </c>
      <c r="AL539" t="s">
        <v>22</v>
      </c>
      <c r="AM539" s="17" t="b">
        <v>0</v>
      </c>
      <c r="AN539" s="6"/>
      <c r="AO539" s="6"/>
      <c r="AP539" s="17" t="b">
        <v>0</v>
      </c>
      <c r="AQ539" s="6" t="b">
        <v>0</v>
      </c>
    </row>
    <row r="540" spans="1:43" x14ac:dyDescent="0.25">
      <c r="A540" t="str">
        <f>_xlfn.CONCAT(Table8[[#This Row],[Order]],"-",Table8[[#This Row],[Line]])</f>
        <v>75954-1</v>
      </c>
      <c r="B540" s="7">
        <v>75954</v>
      </c>
      <c r="C540" s="7">
        <v>1</v>
      </c>
      <c r="D540" s="7">
        <v>1</v>
      </c>
      <c r="E540" s="6" t="s">
        <v>18</v>
      </c>
      <c r="F540" s="6" t="s">
        <v>230</v>
      </c>
      <c r="G540" s="6" t="s">
        <v>4476</v>
      </c>
      <c r="H540" s="6" t="s">
        <v>22</v>
      </c>
      <c r="I540" s="6" t="s">
        <v>27</v>
      </c>
      <c r="J540" s="6"/>
      <c r="K540" s="6"/>
      <c r="L540" s="8">
        <v>43518</v>
      </c>
      <c r="M540" s="8">
        <v>43523</v>
      </c>
      <c r="N540" s="7">
        <v>2</v>
      </c>
      <c r="O540" s="7">
        <v>2</v>
      </c>
      <c r="P540" s="6" t="s">
        <v>613</v>
      </c>
      <c r="Q540" s="6" t="s">
        <v>22</v>
      </c>
      <c r="R540" s="6" t="s">
        <v>18</v>
      </c>
      <c r="S540" s="6" t="s">
        <v>22</v>
      </c>
      <c r="T540" s="6" t="s">
        <v>4477</v>
      </c>
      <c r="U540" s="7">
        <v>7</v>
      </c>
      <c r="V540" s="17" t="b">
        <v>0</v>
      </c>
      <c r="W540" s="17" t="b">
        <v>0</v>
      </c>
      <c r="X540" s="17" t="b">
        <v>0</v>
      </c>
      <c r="Y540" s="17" t="b">
        <v>0</v>
      </c>
      <c r="Z540" t="s">
        <v>22</v>
      </c>
      <c r="AA540" t="s">
        <v>22</v>
      </c>
      <c r="AB540" t="s">
        <v>22</v>
      </c>
      <c r="AC540" t="s">
        <v>22</v>
      </c>
      <c r="AD540" t="s">
        <v>22</v>
      </c>
      <c r="AE540" t="s">
        <v>22</v>
      </c>
      <c r="AF540" t="s">
        <v>22</v>
      </c>
      <c r="AG540" t="s">
        <v>22</v>
      </c>
      <c r="AH540" t="s">
        <v>22</v>
      </c>
      <c r="AI540" t="s">
        <v>22</v>
      </c>
      <c r="AJ540" s="17" t="b">
        <v>0</v>
      </c>
      <c r="AK540" t="s">
        <v>22</v>
      </c>
      <c r="AL540" t="s">
        <v>22</v>
      </c>
      <c r="AM540" s="17" t="b">
        <v>0</v>
      </c>
      <c r="AN540" s="6"/>
      <c r="AO540" s="6"/>
      <c r="AP540" s="17" t="b">
        <v>0</v>
      </c>
      <c r="AQ540" s="6" t="b">
        <v>0</v>
      </c>
    </row>
    <row r="541" spans="1:43" x14ac:dyDescent="0.25">
      <c r="A541" t="str">
        <f>_xlfn.CONCAT(Table8[[#This Row],[Order]],"-",Table8[[#This Row],[Line]])</f>
        <v>75954-2</v>
      </c>
      <c r="B541" s="7">
        <v>75954</v>
      </c>
      <c r="C541" s="7">
        <v>2</v>
      </c>
      <c r="D541" s="7">
        <v>1</v>
      </c>
      <c r="E541" s="6" t="s">
        <v>18</v>
      </c>
      <c r="F541" s="6" t="s">
        <v>200</v>
      </c>
      <c r="G541" s="6" t="s">
        <v>4478</v>
      </c>
      <c r="H541" s="6" t="s">
        <v>22</v>
      </c>
      <c r="I541" s="6" t="s">
        <v>27</v>
      </c>
      <c r="J541" s="6"/>
      <c r="K541" s="6"/>
      <c r="L541" s="8">
        <v>43518</v>
      </c>
      <c r="M541" s="8">
        <v>43523</v>
      </c>
      <c r="N541" s="7">
        <v>3</v>
      </c>
      <c r="O541" s="7">
        <v>3</v>
      </c>
      <c r="P541" s="6" t="s">
        <v>613</v>
      </c>
      <c r="Q541" s="6" t="s">
        <v>22</v>
      </c>
      <c r="R541" s="6" t="s">
        <v>18</v>
      </c>
      <c r="S541" s="6" t="s">
        <v>22</v>
      </c>
      <c r="T541" s="6" t="s">
        <v>4479</v>
      </c>
      <c r="U541" s="7">
        <v>7</v>
      </c>
      <c r="V541" s="17" t="b">
        <v>0</v>
      </c>
      <c r="W541" s="17" t="b">
        <v>0</v>
      </c>
      <c r="X541" s="17" t="b">
        <v>0</v>
      </c>
      <c r="Y541" s="17" t="b">
        <v>0</v>
      </c>
      <c r="Z541" t="s">
        <v>22</v>
      </c>
      <c r="AA541" t="s">
        <v>22</v>
      </c>
      <c r="AB541" t="s">
        <v>22</v>
      </c>
      <c r="AC541" t="s">
        <v>22</v>
      </c>
      <c r="AD541" t="s">
        <v>22</v>
      </c>
      <c r="AE541" t="s">
        <v>22</v>
      </c>
      <c r="AF541" t="s">
        <v>22</v>
      </c>
      <c r="AG541" t="s">
        <v>22</v>
      </c>
      <c r="AH541" t="s">
        <v>22</v>
      </c>
      <c r="AI541" t="s">
        <v>22</v>
      </c>
      <c r="AJ541" s="17" t="b">
        <v>0</v>
      </c>
      <c r="AK541" t="s">
        <v>22</v>
      </c>
      <c r="AL541" t="s">
        <v>22</v>
      </c>
      <c r="AM541" s="17" t="b">
        <v>0</v>
      </c>
      <c r="AN541" s="6"/>
      <c r="AO541" s="6"/>
      <c r="AP541" s="17" t="b">
        <v>0</v>
      </c>
      <c r="AQ541" s="6" t="b">
        <v>0</v>
      </c>
    </row>
    <row r="542" spans="1:43" x14ac:dyDescent="0.25">
      <c r="A542" t="str">
        <f>_xlfn.CONCAT(Table8[[#This Row],[Order]],"-",Table8[[#This Row],[Line]])</f>
        <v>75954-4</v>
      </c>
      <c r="B542" s="7">
        <v>75954</v>
      </c>
      <c r="C542" s="7">
        <v>4</v>
      </c>
      <c r="D542" s="7">
        <v>1</v>
      </c>
      <c r="E542" s="6" t="s">
        <v>18</v>
      </c>
      <c r="F542" s="6" t="s">
        <v>231</v>
      </c>
      <c r="G542" s="6" t="s">
        <v>4480</v>
      </c>
      <c r="H542" s="6" t="s">
        <v>22</v>
      </c>
      <c r="I542" s="6" t="s">
        <v>27</v>
      </c>
      <c r="J542" s="6"/>
      <c r="K542" s="6"/>
      <c r="L542" s="8">
        <v>43518</v>
      </c>
      <c r="M542" s="8">
        <v>43523</v>
      </c>
      <c r="N542" s="7">
        <v>4</v>
      </c>
      <c r="O542" s="7">
        <v>4</v>
      </c>
      <c r="P542" s="6" t="s">
        <v>613</v>
      </c>
      <c r="Q542" s="6" t="s">
        <v>22</v>
      </c>
      <c r="R542" s="6" t="s">
        <v>18</v>
      </c>
      <c r="S542" s="6" t="s">
        <v>22</v>
      </c>
      <c r="T542" s="6" t="s">
        <v>4481</v>
      </c>
      <c r="U542" s="7">
        <v>7</v>
      </c>
      <c r="V542" s="17" t="b">
        <v>0</v>
      </c>
      <c r="W542" s="17" t="b">
        <v>0</v>
      </c>
      <c r="X542" s="17" t="b">
        <v>0</v>
      </c>
      <c r="Y542" s="17" t="b">
        <v>0</v>
      </c>
      <c r="Z542" t="s">
        <v>22</v>
      </c>
      <c r="AA542" t="s">
        <v>22</v>
      </c>
      <c r="AB542" t="s">
        <v>22</v>
      </c>
      <c r="AC542" t="s">
        <v>22</v>
      </c>
      <c r="AD542" t="s">
        <v>22</v>
      </c>
      <c r="AE542" t="s">
        <v>22</v>
      </c>
      <c r="AF542" t="s">
        <v>22</v>
      </c>
      <c r="AG542" t="s">
        <v>22</v>
      </c>
      <c r="AH542" t="s">
        <v>22</v>
      </c>
      <c r="AI542" t="s">
        <v>22</v>
      </c>
      <c r="AJ542" s="17" t="b">
        <v>0</v>
      </c>
      <c r="AK542" t="s">
        <v>22</v>
      </c>
      <c r="AL542" t="s">
        <v>22</v>
      </c>
      <c r="AM542" s="17" t="b">
        <v>0</v>
      </c>
      <c r="AN542" s="6"/>
      <c r="AO542" s="6"/>
      <c r="AP542" s="17" t="b">
        <v>0</v>
      </c>
      <c r="AQ542" s="6" t="b">
        <v>0</v>
      </c>
    </row>
    <row r="543" spans="1:43" x14ac:dyDescent="0.25">
      <c r="A543" t="str">
        <f>_xlfn.CONCAT(Table8[[#This Row],[Order]],"-",Table8[[#This Row],[Line]])</f>
        <v>75954-5</v>
      </c>
      <c r="B543" s="7">
        <v>75954</v>
      </c>
      <c r="C543" s="7">
        <v>5</v>
      </c>
      <c r="D543" s="7">
        <v>1</v>
      </c>
      <c r="E543" s="6" t="s">
        <v>18</v>
      </c>
      <c r="F543" s="6" t="s">
        <v>238</v>
      </c>
      <c r="G543" s="6" t="s">
        <v>4482</v>
      </c>
      <c r="H543" s="6" t="s">
        <v>22</v>
      </c>
      <c r="I543" s="6" t="s">
        <v>27</v>
      </c>
      <c r="J543" s="6"/>
      <c r="K543" s="6"/>
      <c r="L543" s="8">
        <v>43518</v>
      </c>
      <c r="M543" s="8">
        <v>43523</v>
      </c>
      <c r="N543" s="7">
        <v>8</v>
      </c>
      <c r="O543" s="7">
        <v>16</v>
      </c>
      <c r="P543" s="6" t="s">
        <v>613</v>
      </c>
      <c r="Q543" s="6" t="s">
        <v>22</v>
      </c>
      <c r="R543" s="6" t="s">
        <v>18</v>
      </c>
      <c r="S543" s="6" t="s">
        <v>22</v>
      </c>
      <c r="T543" s="6" t="s">
        <v>4483</v>
      </c>
      <c r="U543" s="7">
        <v>7</v>
      </c>
      <c r="V543" s="17" t="b">
        <v>0</v>
      </c>
      <c r="W543" s="17" t="b">
        <v>0</v>
      </c>
      <c r="X543" s="17" t="b">
        <v>0</v>
      </c>
      <c r="Y543" s="17" t="b">
        <v>0</v>
      </c>
      <c r="Z543" t="s">
        <v>22</v>
      </c>
      <c r="AA543" t="s">
        <v>22</v>
      </c>
      <c r="AB543" t="s">
        <v>22</v>
      </c>
      <c r="AC543" t="s">
        <v>22</v>
      </c>
      <c r="AD543" t="s">
        <v>22</v>
      </c>
      <c r="AE543" t="s">
        <v>22</v>
      </c>
      <c r="AF543" t="s">
        <v>22</v>
      </c>
      <c r="AG543" t="s">
        <v>22</v>
      </c>
      <c r="AH543" t="s">
        <v>22</v>
      </c>
      <c r="AI543" t="s">
        <v>22</v>
      </c>
      <c r="AJ543" s="17" t="b">
        <v>0</v>
      </c>
      <c r="AK543" t="s">
        <v>22</v>
      </c>
      <c r="AL543" t="s">
        <v>22</v>
      </c>
      <c r="AM543" s="17" t="b">
        <v>0</v>
      </c>
      <c r="AN543" s="6"/>
      <c r="AO543" s="6"/>
      <c r="AP543" s="17" t="b">
        <v>0</v>
      </c>
      <c r="AQ543" s="6" t="b">
        <v>0</v>
      </c>
    </row>
    <row r="544" spans="1:43" x14ac:dyDescent="0.25">
      <c r="A544" t="str">
        <f>_xlfn.CONCAT(Table8[[#This Row],[Order]],"-",Table8[[#This Row],[Line]])</f>
        <v>75954-6</v>
      </c>
      <c r="B544" s="7">
        <v>75954</v>
      </c>
      <c r="C544" s="7">
        <v>6</v>
      </c>
      <c r="D544" s="7">
        <v>1</v>
      </c>
      <c r="E544" s="6" t="s">
        <v>18</v>
      </c>
      <c r="F544" s="6" t="s">
        <v>232</v>
      </c>
      <c r="G544" s="6" t="s">
        <v>4484</v>
      </c>
      <c r="H544" s="6" t="s">
        <v>22</v>
      </c>
      <c r="I544" s="6" t="s">
        <v>27</v>
      </c>
      <c r="J544" s="6"/>
      <c r="K544" s="6"/>
      <c r="L544" s="8">
        <v>43518</v>
      </c>
      <c r="M544" s="8">
        <v>43523</v>
      </c>
      <c r="N544" s="7">
        <v>4</v>
      </c>
      <c r="O544" s="7">
        <v>8</v>
      </c>
      <c r="P544" s="6" t="s">
        <v>613</v>
      </c>
      <c r="Q544" s="6" t="s">
        <v>22</v>
      </c>
      <c r="R544" s="6" t="s">
        <v>18</v>
      </c>
      <c r="S544" s="6" t="s">
        <v>22</v>
      </c>
      <c r="T544" s="6" t="s">
        <v>4485</v>
      </c>
      <c r="U544" s="7">
        <v>7</v>
      </c>
      <c r="V544" s="17" t="b">
        <v>0</v>
      </c>
      <c r="W544" s="17" t="b">
        <v>0</v>
      </c>
      <c r="X544" s="17" t="b">
        <v>0</v>
      </c>
      <c r="Y544" s="17" t="b">
        <v>0</v>
      </c>
      <c r="Z544" t="s">
        <v>22</v>
      </c>
      <c r="AA544" t="s">
        <v>22</v>
      </c>
      <c r="AB544" t="s">
        <v>22</v>
      </c>
      <c r="AC544" t="s">
        <v>22</v>
      </c>
      <c r="AD544" t="s">
        <v>22</v>
      </c>
      <c r="AE544" t="s">
        <v>22</v>
      </c>
      <c r="AF544" t="s">
        <v>22</v>
      </c>
      <c r="AG544" t="s">
        <v>22</v>
      </c>
      <c r="AH544" t="s">
        <v>22</v>
      </c>
      <c r="AI544" t="s">
        <v>22</v>
      </c>
      <c r="AJ544" s="17" t="b">
        <v>0</v>
      </c>
      <c r="AK544" t="s">
        <v>22</v>
      </c>
      <c r="AL544" t="s">
        <v>22</v>
      </c>
      <c r="AM544" s="17" t="b">
        <v>0</v>
      </c>
      <c r="AN544" s="6"/>
      <c r="AO544" s="6"/>
      <c r="AP544" s="17" t="b">
        <v>0</v>
      </c>
      <c r="AQ544" s="6" t="b">
        <v>0</v>
      </c>
    </row>
    <row r="545" spans="1:43" x14ac:dyDescent="0.25">
      <c r="A545" t="str">
        <f>_xlfn.CONCAT(Table8[[#This Row],[Order]],"-",Table8[[#This Row],[Line]])</f>
        <v>75954-7</v>
      </c>
      <c r="B545" s="7">
        <v>75954</v>
      </c>
      <c r="C545" s="7">
        <v>7</v>
      </c>
      <c r="D545" s="7">
        <v>1</v>
      </c>
      <c r="E545" s="6" t="s">
        <v>18</v>
      </c>
      <c r="F545" s="6" t="s">
        <v>290</v>
      </c>
      <c r="G545" s="6" t="s">
        <v>4486</v>
      </c>
      <c r="H545" s="6" t="s">
        <v>22</v>
      </c>
      <c r="I545" s="6" t="s">
        <v>27</v>
      </c>
      <c r="J545" s="6"/>
      <c r="K545" s="6"/>
      <c r="L545" s="8">
        <v>43518</v>
      </c>
      <c r="M545" s="8">
        <v>43523</v>
      </c>
      <c r="N545" s="7">
        <v>7</v>
      </c>
      <c r="O545" s="7">
        <v>14</v>
      </c>
      <c r="P545" s="6" t="s">
        <v>613</v>
      </c>
      <c r="Q545" s="6" t="s">
        <v>22</v>
      </c>
      <c r="R545" s="6" t="s">
        <v>18</v>
      </c>
      <c r="S545" s="6" t="s">
        <v>22</v>
      </c>
      <c r="T545" s="6" t="s">
        <v>4487</v>
      </c>
      <c r="U545" s="7">
        <v>7</v>
      </c>
      <c r="V545" s="17" t="b">
        <v>0</v>
      </c>
      <c r="W545" s="17" t="b">
        <v>0</v>
      </c>
      <c r="X545" s="17" t="b">
        <v>0</v>
      </c>
      <c r="Y545" s="17" t="b">
        <v>0</v>
      </c>
      <c r="Z545" t="s">
        <v>22</v>
      </c>
      <c r="AA545" t="s">
        <v>22</v>
      </c>
      <c r="AB545" t="s">
        <v>22</v>
      </c>
      <c r="AC545" t="s">
        <v>22</v>
      </c>
      <c r="AD545" t="s">
        <v>22</v>
      </c>
      <c r="AE545" t="s">
        <v>22</v>
      </c>
      <c r="AF545" t="s">
        <v>22</v>
      </c>
      <c r="AG545" t="s">
        <v>22</v>
      </c>
      <c r="AH545" t="s">
        <v>22</v>
      </c>
      <c r="AI545" t="s">
        <v>22</v>
      </c>
      <c r="AJ545" s="17" t="b">
        <v>0</v>
      </c>
      <c r="AK545" t="s">
        <v>22</v>
      </c>
      <c r="AL545" t="s">
        <v>22</v>
      </c>
      <c r="AM545" s="17" t="b">
        <v>0</v>
      </c>
      <c r="AN545" s="6"/>
      <c r="AO545" s="6"/>
      <c r="AP545" s="17" t="b">
        <v>0</v>
      </c>
      <c r="AQ545" s="6" t="b">
        <v>0</v>
      </c>
    </row>
    <row r="546" spans="1:43" x14ac:dyDescent="0.25">
      <c r="A546" t="str">
        <f>_xlfn.CONCAT(Table8[[#This Row],[Order]],"-",Table8[[#This Row],[Line]])</f>
        <v>75954-8</v>
      </c>
      <c r="B546" s="7">
        <v>75954</v>
      </c>
      <c r="C546" s="7">
        <v>8</v>
      </c>
      <c r="D546" s="7">
        <v>1</v>
      </c>
      <c r="E546" s="6" t="s">
        <v>18</v>
      </c>
      <c r="F546" s="6" t="s">
        <v>165</v>
      </c>
      <c r="G546" s="6" t="s">
        <v>4488</v>
      </c>
      <c r="H546" s="6" t="s">
        <v>22</v>
      </c>
      <c r="I546" s="6" t="s">
        <v>27</v>
      </c>
      <c r="J546" s="6"/>
      <c r="K546" s="6"/>
      <c r="L546" s="8">
        <v>43518</v>
      </c>
      <c r="M546" s="8">
        <v>43523</v>
      </c>
      <c r="N546" s="7">
        <v>1</v>
      </c>
      <c r="O546" s="7">
        <v>1</v>
      </c>
      <c r="P546" s="6" t="s">
        <v>613</v>
      </c>
      <c r="Q546" s="6" t="s">
        <v>22</v>
      </c>
      <c r="R546" s="6" t="s">
        <v>18</v>
      </c>
      <c r="S546" s="6" t="s">
        <v>22</v>
      </c>
      <c r="T546" s="6" t="s">
        <v>4489</v>
      </c>
      <c r="U546" s="7">
        <v>7</v>
      </c>
      <c r="V546" s="17" t="b">
        <v>0</v>
      </c>
      <c r="W546" s="17" t="b">
        <v>0</v>
      </c>
      <c r="X546" s="17" t="b">
        <v>0</v>
      </c>
      <c r="Y546" s="17" t="b">
        <v>0</v>
      </c>
      <c r="Z546" t="s">
        <v>22</v>
      </c>
      <c r="AA546" t="s">
        <v>22</v>
      </c>
      <c r="AB546" t="s">
        <v>22</v>
      </c>
      <c r="AC546" t="s">
        <v>22</v>
      </c>
      <c r="AD546" t="s">
        <v>22</v>
      </c>
      <c r="AE546" t="s">
        <v>22</v>
      </c>
      <c r="AF546" t="s">
        <v>22</v>
      </c>
      <c r="AG546" t="s">
        <v>22</v>
      </c>
      <c r="AH546" t="s">
        <v>22</v>
      </c>
      <c r="AI546" t="s">
        <v>22</v>
      </c>
      <c r="AJ546" s="17" t="b">
        <v>0</v>
      </c>
      <c r="AK546" t="s">
        <v>22</v>
      </c>
      <c r="AL546" t="s">
        <v>22</v>
      </c>
      <c r="AM546" s="17" t="b">
        <v>0</v>
      </c>
      <c r="AN546" s="6"/>
      <c r="AO546" s="6"/>
      <c r="AP546" s="17" t="b">
        <v>0</v>
      </c>
      <c r="AQ546" s="6" t="b">
        <v>0</v>
      </c>
    </row>
    <row r="547" spans="1:43" x14ac:dyDescent="0.25">
      <c r="A547" t="str">
        <f>_xlfn.CONCAT(Table8[[#This Row],[Order]],"-",Table8[[#This Row],[Line]])</f>
        <v>75954-9</v>
      </c>
      <c r="B547" s="7">
        <v>75954</v>
      </c>
      <c r="C547" s="7">
        <v>9</v>
      </c>
      <c r="D547" s="7">
        <v>1</v>
      </c>
      <c r="E547" s="6" t="s">
        <v>18</v>
      </c>
      <c r="F547" s="6" t="s">
        <v>201</v>
      </c>
      <c r="G547" s="6" t="s">
        <v>4490</v>
      </c>
      <c r="H547" s="6" t="s">
        <v>22</v>
      </c>
      <c r="I547" s="6" t="s">
        <v>27</v>
      </c>
      <c r="J547" s="6"/>
      <c r="K547" s="6"/>
      <c r="L547" s="8">
        <v>43518</v>
      </c>
      <c r="M547" s="8">
        <v>43523</v>
      </c>
      <c r="N547" s="7">
        <v>1</v>
      </c>
      <c r="O547" s="7">
        <v>1</v>
      </c>
      <c r="P547" s="6" t="s">
        <v>613</v>
      </c>
      <c r="Q547" s="6" t="s">
        <v>22</v>
      </c>
      <c r="R547" s="6" t="s">
        <v>18</v>
      </c>
      <c r="S547" s="6" t="s">
        <v>22</v>
      </c>
      <c r="T547" s="6" t="s">
        <v>4491</v>
      </c>
      <c r="U547" s="7">
        <v>7</v>
      </c>
      <c r="V547" s="17" t="b">
        <v>0</v>
      </c>
      <c r="W547" s="17" t="b">
        <v>0</v>
      </c>
      <c r="X547" s="17" t="b">
        <v>0</v>
      </c>
      <c r="Y547" s="17" t="b">
        <v>0</v>
      </c>
      <c r="Z547" t="s">
        <v>22</v>
      </c>
      <c r="AA547" t="s">
        <v>22</v>
      </c>
      <c r="AB547" t="s">
        <v>22</v>
      </c>
      <c r="AC547" t="s">
        <v>22</v>
      </c>
      <c r="AD547" t="s">
        <v>22</v>
      </c>
      <c r="AE547" t="s">
        <v>22</v>
      </c>
      <c r="AF547" t="s">
        <v>22</v>
      </c>
      <c r="AG547" t="s">
        <v>22</v>
      </c>
      <c r="AH547" t="s">
        <v>22</v>
      </c>
      <c r="AI547" t="s">
        <v>22</v>
      </c>
      <c r="AJ547" s="17" t="b">
        <v>0</v>
      </c>
      <c r="AK547" t="s">
        <v>22</v>
      </c>
      <c r="AL547" t="s">
        <v>22</v>
      </c>
      <c r="AM547" s="17" t="b">
        <v>0</v>
      </c>
      <c r="AN547" s="6"/>
      <c r="AO547" s="6"/>
      <c r="AP547" s="17" t="b">
        <v>0</v>
      </c>
      <c r="AQ547" s="6" t="b">
        <v>0</v>
      </c>
    </row>
    <row r="548" spans="1:43" x14ac:dyDescent="0.25">
      <c r="A548" t="str">
        <f>_xlfn.CONCAT(Table8[[#This Row],[Order]],"-",Table8[[#This Row],[Line]])</f>
        <v>75954-10</v>
      </c>
      <c r="B548" s="7">
        <v>75954</v>
      </c>
      <c r="C548" s="7">
        <v>10</v>
      </c>
      <c r="D548" s="7">
        <v>1</v>
      </c>
      <c r="E548" s="6" t="s">
        <v>18</v>
      </c>
      <c r="F548" s="6" t="s">
        <v>232</v>
      </c>
      <c r="G548" s="6" t="s">
        <v>4492</v>
      </c>
      <c r="H548" s="6" t="s">
        <v>22</v>
      </c>
      <c r="I548" s="6" t="s">
        <v>27</v>
      </c>
      <c r="J548" s="6"/>
      <c r="K548" s="6"/>
      <c r="L548" s="8">
        <v>43518</v>
      </c>
      <c r="M548" s="8">
        <v>43523</v>
      </c>
      <c r="N548" s="7">
        <v>12</v>
      </c>
      <c r="O548" s="7">
        <v>24</v>
      </c>
      <c r="P548" s="6" t="s">
        <v>613</v>
      </c>
      <c r="Q548" s="6" t="s">
        <v>22</v>
      </c>
      <c r="R548" s="6" t="s">
        <v>18</v>
      </c>
      <c r="S548" s="6" t="s">
        <v>22</v>
      </c>
      <c r="T548" s="6" t="s">
        <v>4493</v>
      </c>
      <c r="U548" s="7">
        <v>7</v>
      </c>
      <c r="V548" s="17" t="b">
        <v>0</v>
      </c>
      <c r="W548" s="17" t="b">
        <v>0</v>
      </c>
      <c r="X548" s="17" t="b">
        <v>0</v>
      </c>
      <c r="Y548" s="17" t="b">
        <v>0</v>
      </c>
      <c r="Z548" t="s">
        <v>22</v>
      </c>
      <c r="AA548" t="s">
        <v>22</v>
      </c>
      <c r="AB548" t="s">
        <v>22</v>
      </c>
      <c r="AC548" t="s">
        <v>22</v>
      </c>
      <c r="AD548" t="s">
        <v>22</v>
      </c>
      <c r="AE548" t="s">
        <v>22</v>
      </c>
      <c r="AF548" t="s">
        <v>22</v>
      </c>
      <c r="AG548" t="s">
        <v>22</v>
      </c>
      <c r="AH548" t="s">
        <v>22</v>
      </c>
      <c r="AI548" t="s">
        <v>22</v>
      </c>
      <c r="AJ548" s="17" t="b">
        <v>0</v>
      </c>
      <c r="AK548" t="s">
        <v>22</v>
      </c>
      <c r="AL548" t="s">
        <v>22</v>
      </c>
      <c r="AM548" s="17" t="b">
        <v>0</v>
      </c>
      <c r="AN548" s="6"/>
      <c r="AO548" s="6"/>
      <c r="AP548" s="17" t="b">
        <v>0</v>
      </c>
      <c r="AQ548" s="6" t="b">
        <v>0</v>
      </c>
    </row>
    <row r="549" spans="1:43" x14ac:dyDescent="0.25">
      <c r="A549" t="str">
        <f>_xlfn.CONCAT(Table8[[#This Row],[Order]],"-",Table8[[#This Row],[Line]])</f>
        <v>75954-11</v>
      </c>
      <c r="B549" s="7">
        <v>75954</v>
      </c>
      <c r="C549" s="7">
        <v>11</v>
      </c>
      <c r="D549" s="7">
        <v>1</v>
      </c>
      <c r="E549" s="6" t="s">
        <v>18</v>
      </c>
      <c r="F549" s="6" t="s">
        <v>229</v>
      </c>
      <c r="G549" s="6" t="s">
        <v>4494</v>
      </c>
      <c r="H549" s="6" t="s">
        <v>22</v>
      </c>
      <c r="I549" s="6" t="s">
        <v>27</v>
      </c>
      <c r="J549" s="6"/>
      <c r="K549" s="6"/>
      <c r="L549" s="8">
        <v>43518</v>
      </c>
      <c r="M549" s="8">
        <v>43523</v>
      </c>
      <c r="N549" s="7">
        <v>5</v>
      </c>
      <c r="O549" s="7">
        <v>10</v>
      </c>
      <c r="P549" s="6" t="s">
        <v>613</v>
      </c>
      <c r="Q549" s="6" t="s">
        <v>22</v>
      </c>
      <c r="R549" s="6" t="s">
        <v>18</v>
      </c>
      <c r="S549" s="6" t="s">
        <v>22</v>
      </c>
      <c r="T549" s="6" t="s">
        <v>4495</v>
      </c>
      <c r="U549" s="7">
        <v>7</v>
      </c>
      <c r="V549" s="17" t="b">
        <v>0</v>
      </c>
      <c r="W549" s="17" t="b">
        <v>0</v>
      </c>
      <c r="X549" s="17" t="b">
        <v>0</v>
      </c>
      <c r="Y549" s="17" t="b">
        <v>0</v>
      </c>
      <c r="Z549" t="s">
        <v>22</v>
      </c>
      <c r="AA549" t="s">
        <v>22</v>
      </c>
      <c r="AB549" t="s">
        <v>22</v>
      </c>
      <c r="AC549" t="s">
        <v>22</v>
      </c>
      <c r="AD549" t="s">
        <v>22</v>
      </c>
      <c r="AE549" t="s">
        <v>22</v>
      </c>
      <c r="AF549" t="s">
        <v>22</v>
      </c>
      <c r="AG549" t="s">
        <v>22</v>
      </c>
      <c r="AH549" t="s">
        <v>22</v>
      </c>
      <c r="AI549" t="s">
        <v>22</v>
      </c>
      <c r="AJ549" s="17" t="b">
        <v>0</v>
      </c>
      <c r="AK549" t="s">
        <v>22</v>
      </c>
      <c r="AL549" t="s">
        <v>22</v>
      </c>
      <c r="AM549" s="17" t="b">
        <v>0</v>
      </c>
      <c r="AN549" s="6"/>
      <c r="AO549" s="6"/>
      <c r="AP549" s="17" t="b">
        <v>0</v>
      </c>
      <c r="AQ549" s="6" t="b">
        <v>0</v>
      </c>
    </row>
    <row r="550" spans="1:43" x14ac:dyDescent="0.25">
      <c r="A550" t="str">
        <f>_xlfn.CONCAT(Table8[[#This Row],[Order]],"-",Table8[[#This Row],[Line]])</f>
        <v>75954-12</v>
      </c>
      <c r="B550" s="7">
        <v>75954</v>
      </c>
      <c r="C550" s="7">
        <v>12</v>
      </c>
      <c r="D550" s="7">
        <v>1</v>
      </c>
      <c r="E550" s="6" t="s">
        <v>18</v>
      </c>
      <c r="F550" s="6" t="s">
        <v>290</v>
      </c>
      <c r="G550" s="6" t="s">
        <v>4496</v>
      </c>
      <c r="H550" s="6" t="s">
        <v>22</v>
      </c>
      <c r="I550" s="6" t="s">
        <v>27</v>
      </c>
      <c r="J550" s="6"/>
      <c r="K550" s="6"/>
      <c r="L550" s="8">
        <v>43518</v>
      </c>
      <c r="M550" s="8">
        <v>43523</v>
      </c>
      <c r="N550" s="7">
        <v>11</v>
      </c>
      <c r="O550" s="7">
        <v>22</v>
      </c>
      <c r="P550" s="6" t="s">
        <v>613</v>
      </c>
      <c r="Q550" s="6" t="s">
        <v>22</v>
      </c>
      <c r="R550" s="6" t="s">
        <v>18</v>
      </c>
      <c r="S550" s="6" t="s">
        <v>22</v>
      </c>
      <c r="T550" s="6" t="s">
        <v>4497</v>
      </c>
      <c r="U550" s="7">
        <v>7</v>
      </c>
      <c r="V550" s="17" t="b">
        <v>0</v>
      </c>
      <c r="W550" s="17" t="b">
        <v>0</v>
      </c>
      <c r="X550" s="17" t="b">
        <v>0</v>
      </c>
      <c r="Y550" s="17" t="b">
        <v>0</v>
      </c>
      <c r="Z550" t="s">
        <v>22</v>
      </c>
      <c r="AA550" t="s">
        <v>22</v>
      </c>
      <c r="AB550" t="s">
        <v>22</v>
      </c>
      <c r="AC550" t="s">
        <v>22</v>
      </c>
      <c r="AD550" t="s">
        <v>22</v>
      </c>
      <c r="AE550" t="s">
        <v>22</v>
      </c>
      <c r="AF550" t="s">
        <v>22</v>
      </c>
      <c r="AG550" t="s">
        <v>22</v>
      </c>
      <c r="AH550" t="s">
        <v>22</v>
      </c>
      <c r="AI550" t="s">
        <v>22</v>
      </c>
      <c r="AJ550" s="17" t="b">
        <v>0</v>
      </c>
      <c r="AK550" t="s">
        <v>22</v>
      </c>
      <c r="AL550" t="s">
        <v>22</v>
      </c>
      <c r="AM550" s="17" t="b">
        <v>0</v>
      </c>
      <c r="AN550" s="6"/>
      <c r="AO550" s="6"/>
      <c r="AP550" s="17" t="b">
        <v>0</v>
      </c>
      <c r="AQ550" s="6" t="b">
        <v>0</v>
      </c>
    </row>
    <row r="551" spans="1:43" x14ac:dyDescent="0.25">
      <c r="A551" t="str">
        <f>_xlfn.CONCAT(Table8[[#This Row],[Order]],"-",Table8[[#This Row],[Line]])</f>
        <v>75954-15</v>
      </c>
      <c r="B551" s="7">
        <v>75954</v>
      </c>
      <c r="C551" s="7">
        <v>15</v>
      </c>
      <c r="D551" s="7">
        <v>1</v>
      </c>
      <c r="E551" s="6" t="s">
        <v>18</v>
      </c>
      <c r="F551" s="6" t="s">
        <v>2950</v>
      </c>
      <c r="G551" s="6" t="s">
        <v>4498</v>
      </c>
      <c r="H551" s="6" t="s">
        <v>22</v>
      </c>
      <c r="I551" s="6" t="s">
        <v>27</v>
      </c>
      <c r="J551" s="6"/>
      <c r="K551" s="6"/>
      <c r="L551" s="8">
        <v>43518</v>
      </c>
      <c r="M551" s="8">
        <v>43523</v>
      </c>
      <c r="N551" s="7">
        <v>2</v>
      </c>
      <c r="O551" s="7">
        <v>4</v>
      </c>
      <c r="P551" s="6" t="s">
        <v>613</v>
      </c>
      <c r="Q551" s="6" t="s">
        <v>22</v>
      </c>
      <c r="R551" s="6" t="s">
        <v>18</v>
      </c>
      <c r="S551" s="6" t="s">
        <v>22</v>
      </c>
      <c r="T551" s="6" t="s">
        <v>4499</v>
      </c>
      <c r="U551" s="7">
        <v>7</v>
      </c>
      <c r="V551" s="17" t="b">
        <v>0</v>
      </c>
      <c r="W551" s="17" t="b">
        <v>0</v>
      </c>
      <c r="X551" s="17" t="b">
        <v>0</v>
      </c>
      <c r="Y551" s="17" t="b">
        <v>0</v>
      </c>
      <c r="Z551" t="s">
        <v>22</v>
      </c>
      <c r="AA551" t="s">
        <v>22</v>
      </c>
      <c r="AB551" t="s">
        <v>22</v>
      </c>
      <c r="AC551" t="s">
        <v>22</v>
      </c>
      <c r="AD551" t="s">
        <v>22</v>
      </c>
      <c r="AE551" t="s">
        <v>22</v>
      </c>
      <c r="AF551" t="s">
        <v>22</v>
      </c>
      <c r="AG551" t="s">
        <v>22</v>
      </c>
      <c r="AH551" t="s">
        <v>22</v>
      </c>
      <c r="AI551" t="s">
        <v>22</v>
      </c>
      <c r="AJ551" s="17" t="b">
        <v>0</v>
      </c>
      <c r="AK551" t="s">
        <v>22</v>
      </c>
      <c r="AL551" t="s">
        <v>22</v>
      </c>
      <c r="AM551" s="17" t="b">
        <v>0</v>
      </c>
      <c r="AN551" s="6"/>
      <c r="AO551" s="6"/>
      <c r="AP551" s="17" t="b">
        <v>0</v>
      </c>
      <c r="AQ551" s="6" t="b">
        <v>0</v>
      </c>
    </row>
    <row r="552" spans="1:43" x14ac:dyDescent="0.25">
      <c r="A552" t="str">
        <f>_xlfn.CONCAT(Table8[[#This Row],[Order]],"-",Table8[[#This Row],[Line]])</f>
        <v>75954-16</v>
      </c>
      <c r="B552" s="7">
        <v>75954</v>
      </c>
      <c r="C552" s="7">
        <v>16</v>
      </c>
      <c r="D552" s="7">
        <v>1</v>
      </c>
      <c r="E552" s="6" t="s">
        <v>18</v>
      </c>
      <c r="F552" s="6" t="s">
        <v>3066</v>
      </c>
      <c r="G552" s="6" t="s">
        <v>4500</v>
      </c>
      <c r="H552" s="6" t="s">
        <v>22</v>
      </c>
      <c r="I552" s="6" t="s">
        <v>27</v>
      </c>
      <c r="J552" s="6"/>
      <c r="K552" s="6"/>
      <c r="L552" s="8">
        <v>43518</v>
      </c>
      <c r="M552" s="8">
        <v>43523</v>
      </c>
      <c r="N552" s="7">
        <v>4</v>
      </c>
      <c r="O552" s="7">
        <v>8</v>
      </c>
      <c r="P552" s="6" t="s">
        <v>613</v>
      </c>
      <c r="Q552" s="6" t="s">
        <v>22</v>
      </c>
      <c r="R552" s="6" t="s">
        <v>18</v>
      </c>
      <c r="S552" s="6" t="s">
        <v>22</v>
      </c>
      <c r="T552" s="6" t="s">
        <v>4501</v>
      </c>
      <c r="U552" s="7">
        <v>7</v>
      </c>
      <c r="V552" s="17" t="b">
        <v>0</v>
      </c>
      <c r="W552" s="17" t="b">
        <v>0</v>
      </c>
      <c r="X552" s="17" t="b">
        <v>0</v>
      </c>
      <c r="Y552" s="17" t="b">
        <v>0</v>
      </c>
      <c r="Z552" t="s">
        <v>22</v>
      </c>
      <c r="AA552" t="s">
        <v>22</v>
      </c>
      <c r="AB552" t="s">
        <v>22</v>
      </c>
      <c r="AC552" t="s">
        <v>22</v>
      </c>
      <c r="AD552" t="s">
        <v>22</v>
      </c>
      <c r="AE552" t="s">
        <v>22</v>
      </c>
      <c r="AF552" t="s">
        <v>22</v>
      </c>
      <c r="AG552" t="s">
        <v>22</v>
      </c>
      <c r="AH552" t="s">
        <v>22</v>
      </c>
      <c r="AI552" t="s">
        <v>22</v>
      </c>
      <c r="AJ552" s="17" t="b">
        <v>0</v>
      </c>
      <c r="AK552" t="s">
        <v>22</v>
      </c>
      <c r="AL552" t="s">
        <v>22</v>
      </c>
      <c r="AM552" s="17" t="b">
        <v>0</v>
      </c>
      <c r="AN552" s="6"/>
      <c r="AO552" s="6"/>
      <c r="AP552" s="17" t="b">
        <v>0</v>
      </c>
      <c r="AQ552" s="6" t="b">
        <v>0</v>
      </c>
    </row>
    <row r="553" spans="1:43" x14ac:dyDescent="0.25">
      <c r="A553" t="str">
        <f>_xlfn.CONCAT(Table8[[#This Row],[Order]],"-",Table8[[#This Row],[Line]])</f>
        <v>75954-17</v>
      </c>
      <c r="B553" s="7">
        <v>75954</v>
      </c>
      <c r="C553" s="7">
        <v>17</v>
      </c>
      <c r="D553" s="7">
        <v>1</v>
      </c>
      <c r="E553" s="6" t="s">
        <v>18</v>
      </c>
      <c r="F553" s="6" t="s">
        <v>164</v>
      </c>
      <c r="G553" s="6" t="s">
        <v>4502</v>
      </c>
      <c r="H553" s="6" t="s">
        <v>22</v>
      </c>
      <c r="I553" s="6" t="s">
        <v>27</v>
      </c>
      <c r="J553" s="6"/>
      <c r="K553" s="6"/>
      <c r="L553" s="8">
        <v>43518</v>
      </c>
      <c r="M553" s="8">
        <v>43523</v>
      </c>
      <c r="N553" s="7">
        <v>55</v>
      </c>
      <c r="O553" s="7">
        <v>55</v>
      </c>
      <c r="P553" s="6" t="s">
        <v>613</v>
      </c>
      <c r="Q553" s="6" t="s">
        <v>22</v>
      </c>
      <c r="R553" s="6" t="s">
        <v>18</v>
      </c>
      <c r="S553" s="6" t="s">
        <v>22</v>
      </c>
      <c r="T553" s="6" t="s">
        <v>4503</v>
      </c>
      <c r="U553" s="7">
        <v>7</v>
      </c>
      <c r="V553" s="17" t="b">
        <v>0</v>
      </c>
      <c r="W553" s="17" t="b">
        <v>0</v>
      </c>
      <c r="X553" s="17" t="b">
        <v>0</v>
      </c>
      <c r="Y553" s="17" t="b">
        <v>0</v>
      </c>
      <c r="Z553" t="s">
        <v>22</v>
      </c>
      <c r="AA553" t="s">
        <v>22</v>
      </c>
      <c r="AB553" t="s">
        <v>22</v>
      </c>
      <c r="AC553" t="s">
        <v>22</v>
      </c>
      <c r="AD553" t="s">
        <v>22</v>
      </c>
      <c r="AE553" t="s">
        <v>22</v>
      </c>
      <c r="AF553" t="s">
        <v>22</v>
      </c>
      <c r="AG553" t="s">
        <v>22</v>
      </c>
      <c r="AH553" t="s">
        <v>22</v>
      </c>
      <c r="AI553" t="s">
        <v>22</v>
      </c>
      <c r="AJ553" s="17" t="b">
        <v>0</v>
      </c>
      <c r="AK553" t="s">
        <v>22</v>
      </c>
      <c r="AL553" t="s">
        <v>22</v>
      </c>
      <c r="AM553" s="17" t="b">
        <v>0</v>
      </c>
      <c r="AN553" s="6"/>
      <c r="AO553" s="6"/>
      <c r="AP553" s="17" t="b">
        <v>0</v>
      </c>
      <c r="AQ553" s="6" t="b">
        <v>0</v>
      </c>
    </row>
    <row r="554" spans="1:43" x14ac:dyDescent="0.25">
      <c r="A554" t="str">
        <f>_xlfn.CONCAT(Table8[[#This Row],[Order]],"-",Table8[[#This Row],[Line]])</f>
        <v>75954-18</v>
      </c>
      <c r="B554" s="7">
        <v>75954</v>
      </c>
      <c r="C554" s="7">
        <v>18</v>
      </c>
      <c r="D554" s="7">
        <v>1</v>
      </c>
      <c r="E554" s="6" t="s">
        <v>18</v>
      </c>
      <c r="F554" s="6" t="s">
        <v>165</v>
      </c>
      <c r="G554" s="6" t="s">
        <v>4488</v>
      </c>
      <c r="H554" s="6" t="s">
        <v>22</v>
      </c>
      <c r="I554" s="6" t="s">
        <v>27</v>
      </c>
      <c r="J554" s="6"/>
      <c r="K554" s="6"/>
      <c r="L554" s="8">
        <v>43518</v>
      </c>
      <c r="M554" s="8">
        <v>43523</v>
      </c>
      <c r="N554" s="7">
        <v>42</v>
      </c>
      <c r="O554" s="7">
        <v>42</v>
      </c>
      <c r="P554" s="6" t="s">
        <v>613</v>
      </c>
      <c r="Q554" s="6" t="s">
        <v>22</v>
      </c>
      <c r="R554" s="6" t="s">
        <v>18</v>
      </c>
      <c r="S554" s="6" t="s">
        <v>22</v>
      </c>
      <c r="T554" s="6" t="s">
        <v>4504</v>
      </c>
      <c r="U554" s="7">
        <v>7</v>
      </c>
      <c r="V554" s="17" t="b">
        <v>0</v>
      </c>
      <c r="W554" s="17" t="b">
        <v>0</v>
      </c>
      <c r="X554" s="17" t="b">
        <v>0</v>
      </c>
      <c r="Y554" s="17" t="b">
        <v>0</v>
      </c>
      <c r="Z554" t="s">
        <v>22</v>
      </c>
      <c r="AA554" t="s">
        <v>22</v>
      </c>
      <c r="AB554" t="s">
        <v>22</v>
      </c>
      <c r="AC554" t="s">
        <v>22</v>
      </c>
      <c r="AD554" t="s">
        <v>22</v>
      </c>
      <c r="AE554" t="s">
        <v>22</v>
      </c>
      <c r="AF554" t="s">
        <v>22</v>
      </c>
      <c r="AG554" t="s">
        <v>22</v>
      </c>
      <c r="AH554" t="s">
        <v>22</v>
      </c>
      <c r="AI554" t="s">
        <v>22</v>
      </c>
      <c r="AJ554" s="17" t="b">
        <v>0</v>
      </c>
      <c r="AK554" t="s">
        <v>22</v>
      </c>
      <c r="AL554" t="s">
        <v>22</v>
      </c>
      <c r="AM554" s="17" t="b">
        <v>0</v>
      </c>
      <c r="AN554" s="6"/>
      <c r="AO554" s="6"/>
      <c r="AP554" s="17" t="b">
        <v>0</v>
      </c>
      <c r="AQ554" s="6" t="b">
        <v>0</v>
      </c>
    </row>
    <row r="555" spans="1:43" x14ac:dyDescent="0.25">
      <c r="A555" t="str">
        <f>_xlfn.CONCAT(Table8[[#This Row],[Order]],"-",Table8[[#This Row],[Line]])</f>
        <v>75954-19</v>
      </c>
      <c r="B555" s="7">
        <v>75954</v>
      </c>
      <c r="C555" s="7">
        <v>19</v>
      </c>
      <c r="D555" s="7">
        <v>1</v>
      </c>
      <c r="E555" s="6" t="s">
        <v>18</v>
      </c>
      <c r="F555" s="6" t="s">
        <v>201</v>
      </c>
      <c r="G555" s="6" t="s">
        <v>4490</v>
      </c>
      <c r="H555" s="6" t="s">
        <v>22</v>
      </c>
      <c r="I555" s="6" t="s">
        <v>27</v>
      </c>
      <c r="J555" s="6"/>
      <c r="K555" s="6"/>
      <c r="L555" s="8">
        <v>43518</v>
      </c>
      <c r="M555" s="8">
        <v>43523</v>
      </c>
      <c r="N555" s="7">
        <v>42</v>
      </c>
      <c r="O555" s="7">
        <v>42</v>
      </c>
      <c r="P555" s="6" t="s">
        <v>613</v>
      </c>
      <c r="Q555" s="6" t="s">
        <v>22</v>
      </c>
      <c r="R555" s="6" t="s">
        <v>18</v>
      </c>
      <c r="S555" s="6" t="s">
        <v>22</v>
      </c>
      <c r="T555" s="6" t="s">
        <v>4505</v>
      </c>
      <c r="U555" s="7">
        <v>7</v>
      </c>
      <c r="V555" s="17" t="b">
        <v>0</v>
      </c>
      <c r="W555" s="17" t="b">
        <v>0</v>
      </c>
      <c r="X555" s="17" t="b">
        <v>0</v>
      </c>
      <c r="Y555" s="17" t="b">
        <v>0</v>
      </c>
      <c r="Z555" t="s">
        <v>22</v>
      </c>
      <c r="AA555" t="s">
        <v>22</v>
      </c>
      <c r="AB555" t="s">
        <v>22</v>
      </c>
      <c r="AC555" t="s">
        <v>22</v>
      </c>
      <c r="AD555" t="s">
        <v>22</v>
      </c>
      <c r="AE555" t="s">
        <v>22</v>
      </c>
      <c r="AF555" t="s">
        <v>22</v>
      </c>
      <c r="AG555" t="s">
        <v>22</v>
      </c>
      <c r="AH555" t="s">
        <v>22</v>
      </c>
      <c r="AI555" t="s">
        <v>22</v>
      </c>
      <c r="AJ555" s="17" t="b">
        <v>0</v>
      </c>
      <c r="AK555" t="s">
        <v>22</v>
      </c>
      <c r="AL555" t="s">
        <v>22</v>
      </c>
      <c r="AM555" s="17" t="b">
        <v>0</v>
      </c>
      <c r="AN555" s="6"/>
      <c r="AO555" s="6"/>
      <c r="AP555" s="17" t="b">
        <v>0</v>
      </c>
      <c r="AQ555" s="6" t="b">
        <v>0</v>
      </c>
    </row>
    <row r="556" spans="1:43" x14ac:dyDescent="0.25">
      <c r="A556" t="str">
        <f>_xlfn.CONCAT(Table8[[#This Row],[Order]],"-",Table8[[#This Row],[Line]])</f>
        <v>75954-20</v>
      </c>
      <c r="B556" s="7">
        <v>75954</v>
      </c>
      <c r="C556" s="7">
        <v>20</v>
      </c>
      <c r="D556" s="7">
        <v>1</v>
      </c>
      <c r="E556" s="6" t="s">
        <v>18</v>
      </c>
      <c r="F556" s="6" t="s">
        <v>232</v>
      </c>
      <c r="G556" s="6" t="s">
        <v>4506</v>
      </c>
      <c r="H556" s="6" t="s">
        <v>22</v>
      </c>
      <c r="I556" s="6" t="s">
        <v>27</v>
      </c>
      <c r="J556" s="6"/>
      <c r="K556" s="6"/>
      <c r="L556" s="8">
        <v>43518</v>
      </c>
      <c r="M556" s="8">
        <v>43523</v>
      </c>
      <c r="N556" s="7">
        <v>1</v>
      </c>
      <c r="O556" s="7">
        <v>2</v>
      </c>
      <c r="P556" s="6" t="s">
        <v>613</v>
      </c>
      <c r="Q556" s="6" t="s">
        <v>22</v>
      </c>
      <c r="R556" s="6" t="s">
        <v>18</v>
      </c>
      <c r="S556" s="6" t="s">
        <v>22</v>
      </c>
      <c r="T556" s="6" t="s">
        <v>4507</v>
      </c>
      <c r="U556" s="7">
        <v>7</v>
      </c>
      <c r="V556" s="17" t="b">
        <v>0</v>
      </c>
      <c r="W556" s="17" t="b">
        <v>0</v>
      </c>
      <c r="X556" s="17" t="b">
        <v>0</v>
      </c>
      <c r="Y556" s="17" t="b">
        <v>0</v>
      </c>
      <c r="Z556" t="s">
        <v>22</v>
      </c>
      <c r="AA556" t="s">
        <v>22</v>
      </c>
      <c r="AB556" t="s">
        <v>22</v>
      </c>
      <c r="AC556" t="s">
        <v>22</v>
      </c>
      <c r="AD556" t="s">
        <v>22</v>
      </c>
      <c r="AE556" t="s">
        <v>22</v>
      </c>
      <c r="AF556" t="s">
        <v>22</v>
      </c>
      <c r="AG556" t="s">
        <v>22</v>
      </c>
      <c r="AH556" t="s">
        <v>22</v>
      </c>
      <c r="AI556" t="s">
        <v>22</v>
      </c>
      <c r="AJ556" s="17" t="b">
        <v>0</v>
      </c>
      <c r="AK556" t="s">
        <v>22</v>
      </c>
      <c r="AL556" t="s">
        <v>22</v>
      </c>
      <c r="AM556" s="17" t="b">
        <v>0</v>
      </c>
      <c r="AN556" s="6"/>
      <c r="AO556" s="6"/>
      <c r="AP556" s="17" t="b">
        <v>0</v>
      </c>
      <c r="AQ556" s="6" t="b">
        <v>0</v>
      </c>
    </row>
    <row r="557" spans="1:43" x14ac:dyDescent="0.25">
      <c r="A557" t="str">
        <f>_xlfn.CONCAT(Table8[[#This Row],[Order]],"-",Table8[[#This Row],[Line]])</f>
        <v>75954-21</v>
      </c>
      <c r="B557" s="7">
        <v>75954</v>
      </c>
      <c r="C557" s="7">
        <v>21</v>
      </c>
      <c r="D557" s="7">
        <v>1</v>
      </c>
      <c r="E557" s="6" t="s">
        <v>18</v>
      </c>
      <c r="F557" s="6" t="s">
        <v>229</v>
      </c>
      <c r="G557" s="6" t="s">
        <v>4494</v>
      </c>
      <c r="H557" s="6" t="s">
        <v>22</v>
      </c>
      <c r="I557" s="6" t="s">
        <v>27</v>
      </c>
      <c r="J557" s="6"/>
      <c r="K557" s="6"/>
      <c r="L557" s="8">
        <v>43518</v>
      </c>
      <c r="M557" s="8">
        <v>43523</v>
      </c>
      <c r="N557" s="7">
        <v>6</v>
      </c>
      <c r="O557" s="7">
        <v>12</v>
      </c>
      <c r="P557" s="6" t="s">
        <v>613</v>
      </c>
      <c r="Q557" s="6" t="s">
        <v>22</v>
      </c>
      <c r="R557" s="6" t="s">
        <v>18</v>
      </c>
      <c r="S557" s="6" t="s">
        <v>22</v>
      </c>
      <c r="T557" s="6" t="s">
        <v>4508</v>
      </c>
      <c r="U557" s="7">
        <v>7</v>
      </c>
      <c r="V557" s="17" t="b">
        <v>0</v>
      </c>
      <c r="W557" s="17" t="b">
        <v>0</v>
      </c>
      <c r="X557" s="17" t="b">
        <v>0</v>
      </c>
      <c r="Y557" s="17" t="b">
        <v>0</v>
      </c>
      <c r="Z557" t="s">
        <v>22</v>
      </c>
      <c r="AA557" t="s">
        <v>22</v>
      </c>
      <c r="AB557" t="s">
        <v>22</v>
      </c>
      <c r="AC557" t="s">
        <v>22</v>
      </c>
      <c r="AD557" t="s">
        <v>22</v>
      </c>
      <c r="AE557" t="s">
        <v>22</v>
      </c>
      <c r="AF557" t="s">
        <v>22</v>
      </c>
      <c r="AG557" t="s">
        <v>22</v>
      </c>
      <c r="AH557" t="s">
        <v>22</v>
      </c>
      <c r="AI557" t="s">
        <v>22</v>
      </c>
      <c r="AJ557" s="17" t="b">
        <v>0</v>
      </c>
      <c r="AK557" t="s">
        <v>22</v>
      </c>
      <c r="AL557" t="s">
        <v>22</v>
      </c>
      <c r="AM557" s="17" t="b">
        <v>0</v>
      </c>
      <c r="AN557" s="6"/>
      <c r="AO557" s="6"/>
      <c r="AP557" s="17" t="b">
        <v>0</v>
      </c>
      <c r="AQ557" s="6" t="b">
        <v>0</v>
      </c>
    </row>
    <row r="558" spans="1:43" x14ac:dyDescent="0.25">
      <c r="A558" t="str">
        <f>_xlfn.CONCAT(Table8[[#This Row],[Order]],"-",Table8[[#This Row],[Line]])</f>
        <v>75954-23</v>
      </c>
      <c r="B558" s="7">
        <v>75954</v>
      </c>
      <c r="C558" s="7">
        <v>23</v>
      </c>
      <c r="D558" s="7">
        <v>1</v>
      </c>
      <c r="E558" s="6" t="s">
        <v>18</v>
      </c>
      <c r="F558" s="6" t="s">
        <v>3067</v>
      </c>
      <c r="G558" s="6" t="s">
        <v>4509</v>
      </c>
      <c r="H558" s="6" t="s">
        <v>22</v>
      </c>
      <c r="I558" s="6" t="s">
        <v>27</v>
      </c>
      <c r="J558" s="6"/>
      <c r="K558" s="6"/>
      <c r="L558" s="8">
        <v>43518</v>
      </c>
      <c r="M558" s="8">
        <v>43523</v>
      </c>
      <c r="N558" s="7">
        <v>1</v>
      </c>
      <c r="O558" s="7">
        <v>1</v>
      </c>
      <c r="P558" s="6" t="s">
        <v>613</v>
      </c>
      <c r="Q558" s="6" t="s">
        <v>21</v>
      </c>
      <c r="R558" s="6" t="s">
        <v>18</v>
      </c>
      <c r="S558" s="6" t="s">
        <v>22</v>
      </c>
      <c r="T558" s="6" t="s">
        <v>4510</v>
      </c>
      <c r="U558" s="7">
        <v>7</v>
      </c>
      <c r="V558" s="17" t="b">
        <v>1</v>
      </c>
      <c r="W558" s="17" t="b">
        <v>0</v>
      </c>
      <c r="X558" s="17" t="b">
        <v>0</v>
      </c>
      <c r="Y558" s="17" t="b">
        <v>0</v>
      </c>
      <c r="Z558" t="s">
        <v>22</v>
      </c>
      <c r="AA558" t="s">
        <v>22</v>
      </c>
      <c r="AB558" t="s">
        <v>22</v>
      </c>
      <c r="AC558" t="s">
        <v>22</v>
      </c>
      <c r="AD558" t="s">
        <v>22</v>
      </c>
      <c r="AE558" t="s">
        <v>22</v>
      </c>
      <c r="AF558" t="s">
        <v>22</v>
      </c>
      <c r="AG558" t="s">
        <v>22</v>
      </c>
      <c r="AH558" t="s">
        <v>22</v>
      </c>
      <c r="AI558" t="s">
        <v>22</v>
      </c>
      <c r="AJ558" s="17" t="b">
        <v>0</v>
      </c>
      <c r="AK558" t="s">
        <v>22</v>
      </c>
      <c r="AL558" t="s">
        <v>22</v>
      </c>
      <c r="AM558" s="17" t="b">
        <v>0</v>
      </c>
      <c r="AN558" s="6"/>
      <c r="AO558" s="6"/>
      <c r="AP558" s="17" t="b">
        <v>0</v>
      </c>
      <c r="AQ558" s="6" t="b">
        <v>0</v>
      </c>
    </row>
    <row r="559" spans="1:43" x14ac:dyDescent="0.25">
      <c r="A559" t="str">
        <f>_xlfn.CONCAT(Table8[[#This Row],[Order]],"-",Table8[[#This Row],[Line]])</f>
        <v>75954-24</v>
      </c>
      <c r="B559" s="7">
        <v>75954</v>
      </c>
      <c r="C559" s="7">
        <v>24</v>
      </c>
      <c r="D559" s="7">
        <v>1</v>
      </c>
      <c r="E559" s="6" t="s">
        <v>18</v>
      </c>
      <c r="F559" s="6" t="s">
        <v>3068</v>
      </c>
      <c r="G559" s="6" t="s">
        <v>4511</v>
      </c>
      <c r="H559" s="6" t="s">
        <v>22</v>
      </c>
      <c r="I559" s="6" t="s">
        <v>27</v>
      </c>
      <c r="J559" s="6"/>
      <c r="K559" s="6"/>
      <c r="L559" s="8">
        <v>43518</v>
      </c>
      <c r="M559" s="8">
        <v>43523</v>
      </c>
      <c r="N559" s="7">
        <v>1</v>
      </c>
      <c r="O559" s="7">
        <v>1</v>
      </c>
      <c r="P559" s="6" t="s">
        <v>613</v>
      </c>
      <c r="Q559" s="6" t="s">
        <v>21</v>
      </c>
      <c r="R559" s="6" t="s">
        <v>18</v>
      </c>
      <c r="S559" s="6" t="s">
        <v>22</v>
      </c>
      <c r="T559" s="6" t="s">
        <v>4512</v>
      </c>
      <c r="U559" s="7">
        <v>7</v>
      </c>
      <c r="V559" s="17" t="b">
        <v>1</v>
      </c>
      <c r="W559" s="17" t="b">
        <v>0</v>
      </c>
      <c r="X559" s="17" t="b">
        <v>0</v>
      </c>
      <c r="Y559" s="17" t="b">
        <v>0</v>
      </c>
      <c r="Z559" t="s">
        <v>22</v>
      </c>
      <c r="AA559" t="s">
        <v>22</v>
      </c>
      <c r="AB559" t="s">
        <v>22</v>
      </c>
      <c r="AC559" t="s">
        <v>22</v>
      </c>
      <c r="AD559" t="s">
        <v>22</v>
      </c>
      <c r="AE559" t="s">
        <v>22</v>
      </c>
      <c r="AF559" t="s">
        <v>22</v>
      </c>
      <c r="AG559" t="s">
        <v>22</v>
      </c>
      <c r="AH559" t="s">
        <v>22</v>
      </c>
      <c r="AI559" t="s">
        <v>22</v>
      </c>
      <c r="AJ559" s="17" t="b">
        <v>0</v>
      </c>
      <c r="AK559" t="s">
        <v>22</v>
      </c>
      <c r="AL559" t="s">
        <v>22</v>
      </c>
      <c r="AM559" s="17" t="b">
        <v>0</v>
      </c>
      <c r="AN559" s="6"/>
      <c r="AO559" s="6"/>
      <c r="AP559" s="17" t="b">
        <v>0</v>
      </c>
      <c r="AQ559" s="6" t="b">
        <v>0</v>
      </c>
    </row>
    <row r="560" spans="1:43" x14ac:dyDescent="0.25">
      <c r="A560" t="str">
        <f>_xlfn.CONCAT(Table8[[#This Row],[Order]],"-",Table8[[#This Row],[Line]])</f>
        <v>75954-25</v>
      </c>
      <c r="B560" s="7">
        <v>75954</v>
      </c>
      <c r="C560" s="7">
        <v>25</v>
      </c>
      <c r="D560" s="7">
        <v>1</v>
      </c>
      <c r="E560" s="6" t="s">
        <v>18</v>
      </c>
      <c r="F560" s="6" t="s">
        <v>242</v>
      </c>
      <c r="G560" s="6" t="s">
        <v>4513</v>
      </c>
      <c r="H560" s="6" t="s">
        <v>22</v>
      </c>
      <c r="I560" s="6" t="s">
        <v>27</v>
      </c>
      <c r="J560" s="6"/>
      <c r="K560" s="6"/>
      <c r="L560" s="8">
        <v>43518</v>
      </c>
      <c r="M560" s="8">
        <v>43523</v>
      </c>
      <c r="N560" s="7">
        <v>1</v>
      </c>
      <c r="O560" s="7">
        <v>1</v>
      </c>
      <c r="P560" s="6" t="s">
        <v>613</v>
      </c>
      <c r="Q560" s="6" t="s">
        <v>21</v>
      </c>
      <c r="R560" s="6" t="s">
        <v>18</v>
      </c>
      <c r="S560" s="6" t="s">
        <v>22</v>
      </c>
      <c r="T560" s="6" t="s">
        <v>4514</v>
      </c>
      <c r="U560" s="7">
        <v>7</v>
      </c>
      <c r="V560" s="17" t="b">
        <v>1</v>
      </c>
      <c r="W560" s="17" t="b">
        <v>0</v>
      </c>
      <c r="X560" s="17" t="b">
        <v>0</v>
      </c>
      <c r="Y560" s="17" t="b">
        <v>0</v>
      </c>
      <c r="Z560" t="s">
        <v>22</v>
      </c>
      <c r="AA560" t="s">
        <v>22</v>
      </c>
      <c r="AB560" t="s">
        <v>22</v>
      </c>
      <c r="AC560" t="s">
        <v>22</v>
      </c>
      <c r="AD560" t="s">
        <v>22</v>
      </c>
      <c r="AE560" t="s">
        <v>22</v>
      </c>
      <c r="AF560" t="s">
        <v>22</v>
      </c>
      <c r="AG560" t="s">
        <v>22</v>
      </c>
      <c r="AH560" t="s">
        <v>22</v>
      </c>
      <c r="AI560" t="s">
        <v>22</v>
      </c>
      <c r="AJ560" s="17" t="b">
        <v>0</v>
      </c>
      <c r="AK560" t="s">
        <v>22</v>
      </c>
      <c r="AL560" t="s">
        <v>22</v>
      </c>
      <c r="AM560" s="17" t="b">
        <v>0</v>
      </c>
      <c r="AN560" s="6"/>
      <c r="AO560" s="6"/>
      <c r="AP560" s="17" t="b">
        <v>0</v>
      </c>
      <c r="AQ560" s="6" t="b">
        <v>0</v>
      </c>
    </row>
    <row r="561" spans="1:43" x14ac:dyDescent="0.25">
      <c r="A561" t="str">
        <f>_xlfn.CONCAT(Table8[[#This Row],[Order]],"-",Table8[[#This Row],[Line]])</f>
        <v>75954-26</v>
      </c>
      <c r="B561" s="7">
        <v>75954</v>
      </c>
      <c r="C561" s="7">
        <v>26</v>
      </c>
      <c r="D561" s="7">
        <v>1</v>
      </c>
      <c r="E561" s="6" t="s">
        <v>18</v>
      </c>
      <c r="F561" s="6" t="s">
        <v>3069</v>
      </c>
      <c r="G561" s="6" t="s">
        <v>4515</v>
      </c>
      <c r="H561" s="6" t="s">
        <v>22</v>
      </c>
      <c r="I561" s="6" t="s">
        <v>27</v>
      </c>
      <c r="J561" s="6"/>
      <c r="K561" s="6"/>
      <c r="L561" s="8">
        <v>43518</v>
      </c>
      <c r="M561" s="8">
        <v>43523</v>
      </c>
      <c r="N561" s="7">
        <v>1</v>
      </c>
      <c r="O561" s="7">
        <v>1</v>
      </c>
      <c r="P561" s="6" t="s">
        <v>613</v>
      </c>
      <c r="Q561" s="6" t="s">
        <v>21</v>
      </c>
      <c r="R561" s="6" t="s">
        <v>18</v>
      </c>
      <c r="S561" s="6" t="s">
        <v>22</v>
      </c>
      <c r="T561" s="6" t="s">
        <v>4516</v>
      </c>
      <c r="U561" s="7">
        <v>7</v>
      </c>
      <c r="V561" s="17" t="b">
        <v>1</v>
      </c>
      <c r="W561" s="17" t="b">
        <v>0</v>
      </c>
      <c r="X561" s="17" t="b">
        <v>0</v>
      </c>
      <c r="Y561" s="17" t="b">
        <v>0</v>
      </c>
      <c r="Z561" t="s">
        <v>22</v>
      </c>
      <c r="AA561" t="s">
        <v>22</v>
      </c>
      <c r="AB561" t="s">
        <v>22</v>
      </c>
      <c r="AC561" t="s">
        <v>22</v>
      </c>
      <c r="AD561" t="s">
        <v>22</v>
      </c>
      <c r="AE561" t="s">
        <v>22</v>
      </c>
      <c r="AF561" t="s">
        <v>22</v>
      </c>
      <c r="AG561" t="s">
        <v>22</v>
      </c>
      <c r="AH561" t="s">
        <v>22</v>
      </c>
      <c r="AI561" t="s">
        <v>22</v>
      </c>
      <c r="AJ561" s="17" t="b">
        <v>0</v>
      </c>
      <c r="AK561" t="s">
        <v>22</v>
      </c>
      <c r="AL561" t="s">
        <v>22</v>
      </c>
      <c r="AM561" s="17" t="b">
        <v>0</v>
      </c>
      <c r="AN561" s="6"/>
      <c r="AO561" s="6"/>
      <c r="AP561" s="17" t="b">
        <v>0</v>
      </c>
      <c r="AQ561" s="6" t="b">
        <v>0</v>
      </c>
    </row>
    <row r="562" spans="1:43" x14ac:dyDescent="0.25">
      <c r="A562" t="str">
        <f>_xlfn.CONCAT(Table8[[#This Row],[Order]],"-",Table8[[#This Row],[Line]])</f>
        <v>75954-27</v>
      </c>
      <c r="B562" s="29">
        <v>75954</v>
      </c>
      <c r="C562" s="29">
        <v>27</v>
      </c>
      <c r="D562" s="29">
        <v>1</v>
      </c>
      <c r="E562" s="28" t="s">
        <v>18</v>
      </c>
      <c r="F562" s="28" t="s">
        <v>3070</v>
      </c>
      <c r="G562" s="28" t="s">
        <v>1893</v>
      </c>
      <c r="H562" s="28" t="s">
        <v>22</v>
      </c>
      <c r="I562" s="28" t="s">
        <v>20</v>
      </c>
      <c r="J562" s="28"/>
      <c r="K562" s="28"/>
      <c r="L562" s="8">
        <v>43500</v>
      </c>
      <c r="M562" s="30">
        <v>43503</v>
      </c>
      <c r="N562" s="29">
        <v>1</v>
      </c>
      <c r="O562" s="29">
        <v>1</v>
      </c>
      <c r="P562" s="6" t="s">
        <v>613</v>
      </c>
      <c r="Q562" s="28" t="s">
        <v>21</v>
      </c>
      <c r="R562" s="6" t="s">
        <v>18</v>
      </c>
      <c r="S562" s="28" t="s">
        <v>22</v>
      </c>
      <c r="T562" s="28" t="s">
        <v>1894</v>
      </c>
      <c r="U562" s="29">
        <v>12</v>
      </c>
      <c r="V562" s="17" t="b">
        <v>1</v>
      </c>
      <c r="W562" s="17" t="b">
        <v>1</v>
      </c>
      <c r="X562" s="17" t="b">
        <v>0</v>
      </c>
      <c r="Y562" s="17" t="b">
        <v>1</v>
      </c>
      <c r="Z562" t="s">
        <v>161</v>
      </c>
      <c r="AA562" t="s">
        <v>22</v>
      </c>
      <c r="AB562" t="s">
        <v>22</v>
      </c>
      <c r="AC562" t="s">
        <v>22</v>
      </c>
      <c r="AD562" t="s">
        <v>22</v>
      </c>
      <c r="AE562" t="s">
        <v>22</v>
      </c>
      <c r="AF562" t="s">
        <v>22</v>
      </c>
      <c r="AG562" t="s">
        <v>22</v>
      </c>
      <c r="AH562" t="s">
        <v>22</v>
      </c>
      <c r="AI562" t="s">
        <v>22</v>
      </c>
      <c r="AJ562" s="17" t="b">
        <v>0</v>
      </c>
      <c r="AK562" t="s">
        <v>22</v>
      </c>
      <c r="AL562" t="s">
        <v>143</v>
      </c>
      <c r="AM562" s="17" t="b">
        <v>0</v>
      </c>
      <c r="AN562" s="6"/>
      <c r="AO562" s="6"/>
      <c r="AP562" s="17" t="b">
        <v>0</v>
      </c>
      <c r="AQ562" s="6" t="b">
        <v>0</v>
      </c>
    </row>
    <row r="563" spans="1:43" x14ac:dyDescent="0.25">
      <c r="A563" t="str">
        <f>_xlfn.CONCAT(Table8[[#This Row],[Order]],"-",Table8[[#This Row],[Line]])</f>
        <v>75954-28</v>
      </c>
      <c r="B563" s="29">
        <v>75954</v>
      </c>
      <c r="C563" s="29">
        <v>28</v>
      </c>
      <c r="D563" s="29">
        <v>1</v>
      </c>
      <c r="E563" s="28" t="s">
        <v>18</v>
      </c>
      <c r="F563" s="28" t="s">
        <v>3071</v>
      </c>
      <c r="G563" s="28" t="s">
        <v>1895</v>
      </c>
      <c r="H563" s="28" t="s">
        <v>22</v>
      </c>
      <c r="I563" s="28" t="s">
        <v>20</v>
      </c>
      <c r="J563" s="28"/>
      <c r="K563" s="28"/>
      <c r="L563" s="8">
        <v>43500</v>
      </c>
      <c r="M563" s="30">
        <v>43503</v>
      </c>
      <c r="N563" s="29">
        <v>2</v>
      </c>
      <c r="O563" s="29">
        <v>4</v>
      </c>
      <c r="P563" s="6" t="s">
        <v>613</v>
      </c>
      <c r="Q563" s="28" t="s">
        <v>21</v>
      </c>
      <c r="R563" s="6" t="s">
        <v>18</v>
      </c>
      <c r="S563" s="28" t="s">
        <v>22</v>
      </c>
      <c r="T563" s="28" t="s">
        <v>1896</v>
      </c>
      <c r="U563" s="29">
        <v>12</v>
      </c>
      <c r="V563" s="17" t="b">
        <v>1</v>
      </c>
      <c r="W563" s="17" t="b">
        <v>1</v>
      </c>
      <c r="X563" s="17" t="b">
        <v>0</v>
      </c>
      <c r="Y563" s="17" t="b">
        <v>1</v>
      </c>
      <c r="Z563" t="s">
        <v>161</v>
      </c>
      <c r="AA563" t="s">
        <v>22</v>
      </c>
      <c r="AB563" t="s">
        <v>22</v>
      </c>
      <c r="AC563" t="s">
        <v>22</v>
      </c>
      <c r="AD563" t="s">
        <v>22</v>
      </c>
      <c r="AE563" t="s">
        <v>22</v>
      </c>
      <c r="AF563" t="s">
        <v>22</v>
      </c>
      <c r="AG563" t="s">
        <v>22</v>
      </c>
      <c r="AH563" t="s">
        <v>22</v>
      </c>
      <c r="AI563" t="s">
        <v>22</v>
      </c>
      <c r="AJ563" s="17" t="b">
        <v>0</v>
      </c>
      <c r="AK563" t="s">
        <v>22</v>
      </c>
      <c r="AL563" t="s">
        <v>143</v>
      </c>
      <c r="AM563" s="17" t="b">
        <v>0</v>
      </c>
      <c r="AN563" s="6"/>
      <c r="AO563" s="6"/>
      <c r="AP563" s="17" t="b">
        <v>0</v>
      </c>
      <c r="AQ563" s="6" t="b">
        <v>0</v>
      </c>
    </row>
    <row r="564" spans="1:43" x14ac:dyDescent="0.25">
      <c r="A564" t="str">
        <f>_xlfn.CONCAT(Table8[[#This Row],[Order]],"-",Table8[[#This Row],[Line]])</f>
        <v>75954-29</v>
      </c>
      <c r="B564" s="29">
        <v>75954</v>
      </c>
      <c r="C564" s="29">
        <v>29</v>
      </c>
      <c r="D564" s="29">
        <v>1</v>
      </c>
      <c r="E564" s="28" t="s">
        <v>18</v>
      </c>
      <c r="F564" s="28" t="s">
        <v>3072</v>
      </c>
      <c r="G564" s="28" t="s">
        <v>1897</v>
      </c>
      <c r="H564" s="28" t="s">
        <v>22</v>
      </c>
      <c r="I564" s="28" t="s">
        <v>20</v>
      </c>
      <c r="J564" s="28"/>
      <c r="K564" s="28"/>
      <c r="L564" s="8">
        <v>43500</v>
      </c>
      <c r="M564" s="30">
        <v>43503</v>
      </c>
      <c r="N564" s="29">
        <v>1</v>
      </c>
      <c r="O564" s="29">
        <v>1</v>
      </c>
      <c r="P564" s="6" t="s">
        <v>613</v>
      </c>
      <c r="Q564" s="28" t="s">
        <v>21</v>
      </c>
      <c r="R564" s="6" t="s">
        <v>18</v>
      </c>
      <c r="S564" s="28" t="s">
        <v>22</v>
      </c>
      <c r="T564" s="28" t="s">
        <v>1898</v>
      </c>
      <c r="U564" s="29">
        <v>12</v>
      </c>
      <c r="V564" s="17" t="b">
        <v>1</v>
      </c>
      <c r="W564" s="17" t="b">
        <v>1</v>
      </c>
      <c r="X564" s="17" t="b">
        <v>0</v>
      </c>
      <c r="Y564" s="17" t="b">
        <v>1</v>
      </c>
      <c r="Z564" t="s">
        <v>161</v>
      </c>
      <c r="AA564" t="s">
        <v>22</v>
      </c>
      <c r="AB564" t="s">
        <v>22</v>
      </c>
      <c r="AC564" t="s">
        <v>22</v>
      </c>
      <c r="AD564" t="s">
        <v>22</v>
      </c>
      <c r="AE564" t="s">
        <v>22</v>
      </c>
      <c r="AF564" t="s">
        <v>22</v>
      </c>
      <c r="AG564" t="s">
        <v>22</v>
      </c>
      <c r="AH564" t="s">
        <v>22</v>
      </c>
      <c r="AI564" t="s">
        <v>22</v>
      </c>
      <c r="AJ564" s="17" t="b">
        <v>0</v>
      </c>
      <c r="AK564" t="s">
        <v>22</v>
      </c>
      <c r="AL564" t="s">
        <v>143</v>
      </c>
      <c r="AM564" s="17" t="b">
        <v>0</v>
      </c>
      <c r="AN564" s="6"/>
      <c r="AO564" s="6"/>
      <c r="AP564" s="17" t="b">
        <v>0</v>
      </c>
      <c r="AQ564" s="6" t="b">
        <v>0</v>
      </c>
    </row>
    <row r="565" spans="1:43" x14ac:dyDescent="0.25">
      <c r="A565" t="str">
        <f>_xlfn.CONCAT(Table8[[#This Row],[Order]],"-",Table8[[#This Row],[Line]])</f>
        <v>75954-32</v>
      </c>
      <c r="B565" s="7">
        <v>75954</v>
      </c>
      <c r="C565" s="7">
        <v>32</v>
      </c>
      <c r="D565" s="7">
        <v>1</v>
      </c>
      <c r="E565" s="6" t="s">
        <v>18</v>
      </c>
      <c r="F565" s="6" t="s">
        <v>3073</v>
      </c>
      <c r="G565" s="6" t="s">
        <v>4517</v>
      </c>
      <c r="H565" s="6" t="s">
        <v>22</v>
      </c>
      <c r="I565" s="6" t="s">
        <v>27</v>
      </c>
      <c r="J565" s="6"/>
      <c r="K565" s="6"/>
      <c r="L565" s="8">
        <v>43518</v>
      </c>
      <c r="M565" s="8">
        <v>43523</v>
      </c>
      <c r="N565" s="7">
        <v>6</v>
      </c>
      <c r="O565" s="7">
        <v>30</v>
      </c>
      <c r="P565" s="6" t="s">
        <v>613</v>
      </c>
      <c r="Q565" s="6" t="s">
        <v>22</v>
      </c>
      <c r="R565" s="6" t="s">
        <v>18</v>
      </c>
      <c r="S565" s="6" t="s">
        <v>22</v>
      </c>
      <c r="T565" s="6" t="s">
        <v>4518</v>
      </c>
      <c r="U565" s="7">
        <v>7</v>
      </c>
      <c r="V565" s="17" t="b">
        <v>0</v>
      </c>
      <c r="W565" s="17" t="b">
        <v>0</v>
      </c>
      <c r="X565" s="17" t="b">
        <v>0</v>
      </c>
      <c r="Y565" s="17" t="b">
        <v>0</v>
      </c>
      <c r="Z565" t="s">
        <v>22</v>
      </c>
      <c r="AA565" t="s">
        <v>22</v>
      </c>
      <c r="AB565" t="s">
        <v>22</v>
      </c>
      <c r="AC565" t="s">
        <v>22</v>
      </c>
      <c r="AD565" t="s">
        <v>22</v>
      </c>
      <c r="AE565" t="s">
        <v>22</v>
      </c>
      <c r="AF565" t="s">
        <v>22</v>
      </c>
      <c r="AG565" t="s">
        <v>22</v>
      </c>
      <c r="AH565" t="s">
        <v>22</v>
      </c>
      <c r="AI565" t="s">
        <v>22</v>
      </c>
      <c r="AJ565" s="17" t="b">
        <v>0</v>
      </c>
      <c r="AK565" t="s">
        <v>22</v>
      </c>
      <c r="AL565" t="s">
        <v>22</v>
      </c>
      <c r="AM565" s="17" t="b">
        <v>0</v>
      </c>
      <c r="AN565" s="6"/>
      <c r="AO565" s="6"/>
      <c r="AP565" s="17" t="b">
        <v>0</v>
      </c>
      <c r="AQ565" s="6" t="b">
        <v>0</v>
      </c>
    </row>
    <row r="566" spans="1:43" x14ac:dyDescent="0.25">
      <c r="A566" t="str">
        <f>_xlfn.CONCAT(Table8[[#This Row],[Order]],"-",Table8[[#This Row],[Line]])</f>
        <v>75954-34</v>
      </c>
      <c r="B566" s="7">
        <v>75954</v>
      </c>
      <c r="C566" s="7">
        <v>34</v>
      </c>
      <c r="D566" s="7">
        <v>1</v>
      </c>
      <c r="E566" s="6" t="s">
        <v>18</v>
      </c>
      <c r="F566" s="6" t="s">
        <v>3074</v>
      </c>
      <c r="G566" s="6" t="s">
        <v>4519</v>
      </c>
      <c r="H566" s="6" t="s">
        <v>22</v>
      </c>
      <c r="I566" s="6" t="s">
        <v>27</v>
      </c>
      <c r="J566" s="6"/>
      <c r="K566" s="6"/>
      <c r="L566" s="8">
        <v>43518</v>
      </c>
      <c r="M566" s="8">
        <v>43523</v>
      </c>
      <c r="N566" s="7">
        <v>6</v>
      </c>
      <c r="O566" s="7">
        <v>12</v>
      </c>
      <c r="P566" s="6" t="s">
        <v>613</v>
      </c>
      <c r="Q566" s="6" t="s">
        <v>22</v>
      </c>
      <c r="R566" s="6" t="s">
        <v>18</v>
      </c>
      <c r="S566" s="6" t="s">
        <v>22</v>
      </c>
      <c r="T566" s="6" t="s">
        <v>4520</v>
      </c>
      <c r="U566" s="7">
        <v>7</v>
      </c>
      <c r="V566" s="17" t="b">
        <v>0</v>
      </c>
      <c r="W566" s="17" t="b">
        <v>0</v>
      </c>
      <c r="X566" s="17" t="b">
        <v>0</v>
      </c>
      <c r="Y566" s="17" t="b">
        <v>0</v>
      </c>
      <c r="Z566" t="s">
        <v>22</v>
      </c>
      <c r="AA566" t="s">
        <v>22</v>
      </c>
      <c r="AB566" t="s">
        <v>22</v>
      </c>
      <c r="AC566" t="s">
        <v>22</v>
      </c>
      <c r="AD566" t="s">
        <v>22</v>
      </c>
      <c r="AE566" t="s">
        <v>22</v>
      </c>
      <c r="AF566" t="s">
        <v>22</v>
      </c>
      <c r="AG566" t="s">
        <v>22</v>
      </c>
      <c r="AH566" t="s">
        <v>22</v>
      </c>
      <c r="AI566" t="s">
        <v>22</v>
      </c>
      <c r="AJ566" s="17" t="b">
        <v>0</v>
      </c>
      <c r="AK566" t="s">
        <v>22</v>
      </c>
      <c r="AL566" t="s">
        <v>22</v>
      </c>
      <c r="AM566" s="17" t="b">
        <v>0</v>
      </c>
      <c r="AN566" s="6"/>
      <c r="AO566" s="6"/>
      <c r="AP566" s="17" t="b">
        <v>0</v>
      </c>
      <c r="AQ566" s="6" t="b">
        <v>0</v>
      </c>
    </row>
    <row r="567" spans="1:43" x14ac:dyDescent="0.25">
      <c r="A567" t="str">
        <f>_xlfn.CONCAT(Table8[[#This Row],[Order]],"-",Table8[[#This Row],[Line]])</f>
        <v>75954-35</v>
      </c>
      <c r="B567" s="7">
        <v>75954</v>
      </c>
      <c r="C567" s="7">
        <v>35</v>
      </c>
      <c r="D567" s="7">
        <v>1</v>
      </c>
      <c r="E567" s="6" t="s">
        <v>18</v>
      </c>
      <c r="F567" s="6" t="s">
        <v>3075</v>
      </c>
      <c r="G567" s="6" t="s">
        <v>4521</v>
      </c>
      <c r="H567" s="6" t="s">
        <v>22</v>
      </c>
      <c r="I567" s="6" t="s">
        <v>27</v>
      </c>
      <c r="J567" s="6"/>
      <c r="K567" s="6"/>
      <c r="L567" s="8">
        <v>43518</v>
      </c>
      <c r="M567" s="8">
        <v>43523</v>
      </c>
      <c r="N567" s="7">
        <v>2</v>
      </c>
      <c r="O567" s="7">
        <v>6</v>
      </c>
      <c r="P567" s="6" t="s">
        <v>613</v>
      </c>
      <c r="Q567" s="6" t="s">
        <v>22</v>
      </c>
      <c r="R567" s="6" t="s">
        <v>18</v>
      </c>
      <c r="S567" s="6" t="s">
        <v>22</v>
      </c>
      <c r="T567" s="6" t="s">
        <v>4522</v>
      </c>
      <c r="U567" s="7">
        <v>7</v>
      </c>
      <c r="V567" s="17" t="b">
        <v>0</v>
      </c>
      <c r="W567" s="17" t="b">
        <v>0</v>
      </c>
      <c r="X567" s="17" t="b">
        <v>0</v>
      </c>
      <c r="Y567" s="17" t="b">
        <v>0</v>
      </c>
      <c r="Z567" t="s">
        <v>22</v>
      </c>
      <c r="AA567" t="s">
        <v>22</v>
      </c>
      <c r="AB567" t="s">
        <v>22</v>
      </c>
      <c r="AC567" t="s">
        <v>22</v>
      </c>
      <c r="AD567" t="s">
        <v>22</v>
      </c>
      <c r="AE567" t="s">
        <v>22</v>
      </c>
      <c r="AF567" t="s">
        <v>22</v>
      </c>
      <c r="AG567" t="s">
        <v>22</v>
      </c>
      <c r="AH567" t="s">
        <v>22</v>
      </c>
      <c r="AI567" t="s">
        <v>22</v>
      </c>
      <c r="AJ567" s="17" t="b">
        <v>0</v>
      </c>
      <c r="AK567" t="s">
        <v>22</v>
      </c>
      <c r="AL567" t="s">
        <v>22</v>
      </c>
      <c r="AM567" s="17" t="b">
        <v>0</v>
      </c>
      <c r="AN567" s="6"/>
      <c r="AO567" s="6"/>
      <c r="AP567" s="17" t="b">
        <v>0</v>
      </c>
      <c r="AQ567" s="6" t="b">
        <v>0</v>
      </c>
    </row>
    <row r="568" spans="1:43" x14ac:dyDescent="0.25">
      <c r="A568" t="str">
        <f>_xlfn.CONCAT(Table8[[#This Row],[Order]],"-",Table8[[#This Row],[Line]])</f>
        <v>75954-36</v>
      </c>
      <c r="B568" s="7">
        <v>75954</v>
      </c>
      <c r="C568" s="7">
        <v>36</v>
      </c>
      <c r="D568" s="7">
        <v>1</v>
      </c>
      <c r="E568" s="6" t="s">
        <v>18</v>
      </c>
      <c r="F568" s="6" t="s">
        <v>240</v>
      </c>
      <c r="G568" s="6" t="s">
        <v>4523</v>
      </c>
      <c r="H568" s="6" t="s">
        <v>22</v>
      </c>
      <c r="I568" s="6" t="s">
        <v>27</v>
      </c>
      <c r="J568" s="6"/>
      <c r="K568" s="6"/>
      <c r="L568" s="8">
        <v>43518</v>
      </c>
      <c r="M568" s="8">
        <v>43523</v>
      </c>
      <c r="N568" s="7">
        <v>22</v>
      </c>
      <c r="O568" s="7">
        <v>22</v>
      </c>
      <c r="P568" s="6" t="s">
        <v>613</v>
      </c>
      <c r="Q568" s="6" t="s">
        <v>22</v>
      </c>
      <c r="R568" s="6" t="s">
        <v>18</v>
      </c>
      <c r="S568" s="6" t="s">
        <v>22</v>
      </c>
      <c r="T568" s="6" t="s">
        <v>4524</v>
      </c>
      <c r="U568" s="7">
        <v>7</v>
      </c>
      <c r="V568" s="17" t="b">
        <v>0</v>
      </c>
      <c r="W568" s="17" t="b">
        <v>0</v>
      </c>
      <c r="X568" s="17" t="b">
        <v>0</v>
      </c>
      <c r="Y568" s="17" t="b">
        <v>0</v>
      </c>
      <c r="Z568" t="s">
        <v>22</v>
      </c>
      <c r="AA568" t="s">
        <v>22</v>
      </c>
      <c r="AB568" t="s">
        <v>22</v>
      </c>
      <c r="AC568" t="s">
        <v>22</v>
      </c>
      <c r="AD568" t="s">
        <v>22</v>
      </c>
      <c r="AE568" t="s">
        <v>22</v>
      </c>
      <c r="AF568" t="s">
        <v>22</v>
      </c>
      <c r="AG568" t="s">
        <v>22</v>
      </c>
      <c r="AH568" t="s">
        <v>22</v>
      </c>
      <c r="AI568" t="s">
        <v>22</v>
      </c>
      <c r="AJ568" s="17" t="b">
        <v>0</v>
      </c>
      <c r="AK568" t="s">
        <v>22</v>
      </c>
      <c r="AL568" t="s">
        <v>22</v>
      </c>
      <c r="AM568" s="17" t="b">
        <v>0</v>
      </c>
      <c r="AN568" s="6"/>
      <c r="AO568" s="6"/>
      <c r="AP568" s="17" t="b">
        <v>0</v>
      </c>
      <c r="AQ568" s="6" t="b">
        <v>0</v>
      </c>
    </row>
    <row r="569" spans="1:43" x14ac:dyDescent="0.25">
      <c r="A569" t="str">
        <f>_xlfn.CONCAT(Table8[[#This Row],[Order]],"-",Table8[[#This Row],[Line]])</f>
        <v>75954-37</v>
      </c>
      <c r="B569" s="7">
        <v>75954</v>
      </c>
      <c r="C569" s="7">
        <v>37</v>
      </c>
      <c r="D569" s="7">
        <v>1</v>
      </c>
      <c r="E569" s="6" t="s">
        <v>18</v>
      </c>
      <c r="F569" s="6" t="s">
        <v>3076</v>
      </c>
      <c r="G569" s="6" t="s">
        <v>4525</v>
      </c>
      <c r="H569" s="6" t="s">
        <v>22</v>
      </c>
      <c r="I569" s="6" t="s">
        <v>27</v>
      </c>
      <c r="J569" s="6"/>
      <c r="K569" s="6"/>
      <c r="L569" s="8">
        <v>43518</v>
      </c>
      <c r="M569" s="8">
        <v>43523</v>
      </c>
      <c r="N569" s="7">
        <v>2</v>
      </c>
      <c r="O569" s="7">
        <v>4</v>
      </c>
      <c r="P569" s="6" t="s">
        <v>613</v>
      </c>
      <c r="Q569" s="6" t="s">
        <v>22</v>
      </c>
      <c r="R569" s="6" t="s">
        <v>18</v>
      </c>
      <c r="S569" s="6" t="s">
        <v>22</v>
      </c>
      <c r="T569" s="6" t="s">
        <v>4526</v>
      </c>
      <c r="U569" s="7">
        <v>7</v>
      </c>
      <c r="V569" s="17" t="b">
        <v>0</v>
      </c>
      <c r="W569" s="17" t="b">
        <v>0</v>
      </c>
      <c r="X569" s="17" t="b">
        <v>0</v>
      </c>
      <c r="Y569" s="17" t="b">
        <v>0</v>
      </c>
      <c r="Z569" t="s">
        <v>22</v>
      </c>
      <c r="AA569" t="s">
        <v>22</v>
      </c>
      <c r="AB569" t="s">
        <v>22</v>
      </c>
      <c r="AC569" t="s">
        <v>22</v>
      </c>
      <c r="AD569" t="s">
        <v>22</v>
      </c>
      <c r="AE569" t="s">
        <v>22</v>
      </c>
      <c r="AF569" t="s">
        <v>22</v>
      </c>
      <c r="AG569" t="s">
        <v>22</v>
      </c>
      <c r="AH569" t="s">
        <v>22</v>
      </c>
      <c r="AI569" t="s">
        <v>22</v>
      </c>
      <c r="AJ569" s="17" t="b">
        <v>0</v>
      </c>
      <c r="AK569" t="s">
        <v>22</v>
      </c>
      <c r="AL569" t="s">
        <v>22</v>
      </c>
      <c r="AM569" s="17" t="b">
        <v>0</v>
      </c>
      <c r="AN569" s="6"/>
      <c r="AO569" s="6"/>
      <c r="AP569" s="17" t="b">
        <v>0</v>
      </c>
      <c r="AQ569" s="6" t="b">
        <v>0</v>
      </c>
    </row>
    <row r="570" spans="1:43" x14ac:dyDescent="0.25">
      <c r="A570" t="str">
        <f>_xlfn.CONCAT(Table8[[#This Row],[Order]],"-",Table8[[#This Row],[Line]])</f>
        <v>75954-41</v>
      </c>
      <c r="B570" s="29">
        <v>75954</v>
      </c>
      <c r="C570" s="29">
        <v>41</v>
      </c>
      <c r="D570" s="29">
        <v>1</v>
      </c>
      <c r="E570" s="28" t="s">
        <v>18</v>
      </c>
      <c r="F570" s="28" t="s">
        <v>3077</v>
      </c>
      <c r="G570" s="28" t="s">
        <v>1899</v>
      </c>
      <c r="H570" s="28" t="s">
        <v>22</v>
      </c>
      <c r="I570" s="28" t="s">
        <v>20</v>
      </c>
      <c r="J570" s="28"/>
      <c r="K570" s="28"/>
      <c r="L570" s="8">
        <v>43500</v>
      </c>
      <c r="M570" s="30">
        <v>43503</v>
      </c>
      <c r="N570" s="29">
        <v>1</v>
      </c>
      <c r="O570" s="29">
        <v>1</v>
      </c>
      <c r="P570" s="6" t="s">
        <v>613</v>
      </c>
      <c r="Q570" s="28" t="s">
        <v>21</v>
      </c>
      <c r="R570" s="6" t="s">
        <v>18</v>
      </c>
      <c r="S570" s="28" t="s">
        <v>22</v>
      </c>
      <c r="T570" s="28" t="s">
        <v>1900</v>
      </c>
      <c r="U570" s="29">
        <v>12</v>
      </c>
      <c r="V570" s="17" t="b">
        <v>1</v>
      </c>
      <c r="W570" s="17" t="b">
        <v>1</v>
      </c>
      <c r="X570" s="17" t="b">
        <v>0</v>
      </c>
      <c r="Y570" s="17" t="b">
        <v>1</v>
      </c>
      <c r="Z570" t="s">
        <v>161</v>
      </c>
      <c r="AA570" t="s">
        <v>22</v>
      </c>
      <c r="AB570" t="s">
        <v>22</v>
      </c>
      <c r="AC570" t="s">
        <v>22</v>
      </c>
      <c r="AD570" t="s">
        <v>22</v>
      </c>
      <c r="AE570" t="s">
        <v>22</v>
      </c>
      <c r="AF570" t="s">
        <v>22</v>
      </c>
      <c r="AG570" t="s">
        <v>22</v>
      </c>
      <c r="AH570" t="s">
        <v>22</v>
      </c>
      <c r="AI570" t="s">
        <v>22</v>
      </c>
      <c r="AJ570" s="17" t="b">
        <v>0</v>
      </c>
      <c r="AK570" t="s">
        <v>22</v>
      </c>
      <c r="AL570" t="s">
        <v>143</v>
      </c>
      <c r="AM570" s="17" t="b">
        <v>0</v>
      </c>
      <c r="AN570" s="6"/>
      <c r="AO570" s="6"/>
      <c r="AP570" s="17" t="b">
        <v>0</v>
      </c>
      <c r="AQ570" s="6" t="b">
        <v>0</v>
      </c>
    </row>
    <row r="571" spans="1:43" x14ac:dyDescent="0.25">
      <c r="A571" t="str">
        <f>_xlfn.CONCAT(Table8[[#This Row],[Order]],"-",Table8[[#This Row],[Line]])</f>
        <v>75954-42</v>
      </c>
      <c r="B571" s="29">
        <v>75954</v>
      </c>
      <c r="C571" s="29">
        <v>42</v>
      </c>
      <c r="D571" s="29">
        <v>1</v>
      </c>
      <c r="E571" s="28" t="s">
        <v>18</v>
      </c>
      <c r="F571" s="28" t="s">
        <v>3078</v>
      </c>
      <c r="G571" s="28" t="s">
        <v>1901</v>
      </c>
      <c r="H571" s="28" t="s">
        <v>22</v>
      </c>
      <c r="I571" s="28" t="s">
        <v>20</v>
      </c>
      <c r="J571" s="28"/>
      <c r="K571" s="28"/>
      <c r="L571" s="8">
        <v>43500</v>
      </c>
      <c r="M571" s="30">
        <v>43503</v>
      </c>
      <c r="N571" s="29">
        <v>1</v>
      </c>
      <c r="O571" s="29">
        <v>2</v>
      </c>
      <c r="P571" s="6" t="s">
        <v>613</v>
      </c>
      <c r="Q571" s="28" t="s">
        <v>21</v>
      </c>
      <c r="R571" s="6" t="s">
        <v>18</v>
      </c>
      <c r="S571" s="28" t="s">
        <v>22</v>
      </c>
      <c r="T571" s="28" t="s">
        <v>1902</v>
      </c>
      <c r="U571" s="29">
        <v>12</v>
      </c>
      <c r="V571" s="17" t="b">
        <v>1</v>
      </c>
      <c r="W571" s="17" t="b">
        <v>1</v>
      </c>
      <c r="X571" s="17" t="b">
        <v>0</v>
      </c>
      <c r="Y571" s="17" t="b">
        <v>1</v>
      </c>
      <c r="Z571" t="s">
        <v>161</v>
      </c>
      <c r="AA571" t="s">
        <v>22</v>
      </c>
      <c r="AB571" t="s">
        <v>22</v>
      </c>
      <c r="AC571" t="s">
        <v>22</v>
      </c>
      <c r="AD571" t="s">
        <v>22</v>
      </c>
      <c r="AE571" t="s">
        <v>22</v>
      </c>
      <c r="AF571" t="s">
        <v>22</v>
      </c>
      <c r="AG571" t="s">
        <v>22</v>
      </c>
      <c r="AH571" t="s">
        <v>22</v>
      </c>
      <c r="AI571" t="s">
        <v>22</v>
      </c>
      <c r="AJ571" s="17" t="b">
        <v>0</v>
      </c>
      <c r="AK571" t="s">
        <v>22</v>
      </c>
      <c r="AL571" t="s">
        <v>143</v>
      </c>
      <c r="AM571" s="17" t="b">
        <v>0</v>
      </c>
      <c r="AN571" s="6"/>
      <c r="AO571" s="6"/>
      <c r="AP571" s="17" t="b">
        <v>0</v>
      </c>
      <c r="AQ571" s="6" t="b">
        <v>0</v>
      </c>
    </row>
    <row r="572" spans="1:43" x14ac:dyDescent="0.25">
      <c r="A572" t="str">
        <f>_xlfn.CONCAT(Table8[[#This Row],[Order]],"-",Table8[[#This Row],[Line]])</f>
        <v>75966-8</v>
      </c>
      <c r="B572" s="123">
        <v>75966</v>
      </c>
      <c r="C572" s="123">
        <v>8</v>
      </c>
      <c r="D572" s="123">
        <v>1</v>
      </c>
      <c r="E572" s="124" t="s">
        <v>18</v>
      </c>
      <c r="F572" s="124" t="s">
        <v>340</v>
      </c>
      <c r="G572" s="124" t="s">
        <v>1903</v>
      </c>
      <c r="H572" s="124" t="s">
        <v>208</v>
      </c>
      <c r="I572" s="124" t="s">
        <v>20</v>
      </c>
      <c r="J572" s="124"/>
      <c r="K572" s="124"/>
      <c r="L572" s="8">
        <v>43502</v>
      </c>
      <c r="M572" s="125">
        <v>43507</v>
      </c>
      <c r="N572" s="123">
        <v>520</v>
      </c>
      <c r="O572" s="123">
        <v>520</v>
      </c>
      <c r="P572" s="6" t="s">
        <v>613</v>
      </c>
      <c r="Q572" s="124" t="s">
        <v>22</v>
      </c>
      <c r="R572" s="6" t="s">
        <v>18</v>
      </c>
      <c r="S572" s="124" t="s">
        <v>22</v>
      </c>
      <c r="T572" s="124" t="s">
        <v>66</v>
      </c>
      <c r="U572" s="123">
        <v>10</v>
      </c>
      <c r="V572" s="17" t="b">
        <v>1</v>
      </c>
      <c r="W572" s="17" t="b">
        <v>0</v>
      </c>
      <c r="X572" s="17" t="b">
        <v>0</v>
      </c>
      <c r="Y572" s="17" t="b">
        <v>0</v>
      </c>
      <c r="Z572" t="s">
        <v>22</v>
      </c>
      <c r="AA572" t="s">
        <v>22</v>
      </c>
      <c r="AB572" t="s">
        <v>22</v>
      </c>
      <c r="AC572" t="s">
        <v>22</v>
      </c>
      <c r="AD572" t="s">
        <v>22</v>
      </c>
      <c r="AE572" t="s">
        <v>22</v>
      </c>
      <c r="AF572" t="s">
        <v>22</v>
      </c>
      <c r="AG572" t="s">
        <v>22</v>
      </c>
      <c r="AH572" t="s">
        <v>22</v>
      </c>
      <c r="AI572" t="s">
        <v>22</v>
      </c>
      <c r="AJ572" s="17" t="b">
        <v>0</v>
      </c>
      <c r="AK572" t="s">
        <v>22</v>
      </c>
      <c r="AL572" t="s">
        <v>22</v>
      </c>
      <c r="AM572" s="17" t="b">
        <v>0</v>
      </c>
      <c r="AN572" s="6"/>
      <c r="AO572" s="6"/>
      <c r="AP572" s="17" t="b">
        <v>0</v>
      </c>
      <c r="AQ572" s="6" t="b">
        <v>0</v>
      </c>
    </row>
    <row r="573" spans="1:43" x14ac:dyDescent="0.25">
      <c r="A573" t="str">
        <f>_xlfn.CONCAT(Table8[[#This Row],[Order]],"-",Table8[[#This Row],[Line]])</f>
        <v>76021-1</v>
      </c>
      <c r="B573" s="29">
        <v>76021</v>
      </c>
      <c r="C573" s="29">
        <v>1</v>
      </c>
      <c r="D573" s="29">
        <v>1</v>
      </c>
      <c r="E573" s="28" t="s">
        <v>18</v>
      </c>
      <c r="F573" s="28" t="s">
        <v>197</v>
      </c>
      <c r="G573" s="28" t="s">
        <v>2610</v>
      </c>
      <c r="H573" s="28" t="s">
        <v>22</v>
      </c>
      <c r="I573" s="28" t="s">
        <v>20</v>
      </c>
      <c r="J573" s="28"/>
      <c r="K573" s="28"/>
      <c r="L573" s="8">
        <v>43504</v>
      </c>
      <c r="M573" s="30">
        <v>43509</v>
      </c>
      <c r="N573" s="29">
        <v>10</v>
      </c>
      <c r="O573" s="29">
        <v>10</v>
      </c>
      <c r="P573" s="6" t="s">
        <v>608</v>
      </c>
      <c r="Q573" s="28" t="s">
        <v>22</v>
      </c>
      <c r="R573" s="6" t="s">
        <v>18</v>
      </c>
      <c r="S573" s="28" t="s">
        <v>22</v>
      </c>
      <c r="T573" s="28" t="s">
        <v>2611</v>
      </c>
      <c r="U573" s="29">
        <v>18</v>
      </c>
      <c r="V573" s="17" t="b">
        <v>1</v>
      </c>
      <c r="W573" s="17" t="b">
        <v>1</v>
      </c>
      <c r="X573" s="17" t="b">
        <v>1</v>
      </c>
      <c r="Y573" s="17" t="b">
        <v>1</v>
      </c>
      <c r="Z573" t="s">
        <v>22</v>
      </c>
      <c r="AA573" t="s">
        <v>161</v>
      </c>
      <c r="AB573" t="s">
        <v>22</v>
      </c>
      <c r="AC573" t="s">
        <v>22</v>
      </c>
      <c r="AD573" t="s">
        <v>22</v>
      </c>
      <c r="AE573" t="s">
        <v>22</v>
      </c>
      <c r="AF573" t="s">
        <v>22</v>
      </c>
      <c r="AG573" t="s">
        <v>22</v>
      </c>
      <c r="AH573" t="s">
        <v>22</v>
      </c>
      <c r="AI573" t="s">
        <v>22</v>
      </c>
      <c r="AJ573" s="17" t="b">
        <v>0</v>
      </c>
      <c r="AK573" t="s">
        <v>22</v>
      </c>
      <c r="AL573" t="s">
        <v>22</v>
      </c>
      <c r="AM573" s="17" t="b">
        <v>0</v>
      </c>
      <c r="AN573" s="6"/>
      <c r="AO573" s="6"/>
      <c r="AP573" s="17" t="b">
        <v>0</v>
      </c>
      <c r="AQ573" s="6" t="b">
        <v>0</v>
      </c>
    </row>
    <row r="574" spans="1:43" x14ac:dyDescent="0.25">
      <c r="A574" t="str">
        <f>_xlfn.CONCAT(Table8[[#This Row],[Order]],"-",Table8[[#This Row],[Line]])</f>
        <v>76028-32</v>
      </c>
      <c r="B574" s="29">
        <v>76028</v>
      </c>
      <c r="C574" s="29">
        <v>32</v>
      </c>
      <c r="D574" s="29">
        <v>1</v>
      </c>
      <c r="E574" s="28" t="s">
        <v>18</v>
      </c>
      <c r="F574" s="28" t="s">
        <v>209</v>
      </c>
      <c r="G574" s="28" t="s">
        <v>662</v>
      </c>
      <c r="H574" s="28" t="s">
        <v>22</v>
      </c>
      <c r="I574" s="28" t="s">
        <v>20</v>
      </c>
      <c r="J574" s="28"/>
      <c r="K574" s="28"/>
      <c r="L574" s="8">
        <v>43501</v>
      </c>
      <c r="M574" s="30">
        <v>43504</v>
      </c>
      <c r="N574" s="29">
        <v>2</v>
      </c>
      <c r="O574" s="29">
        <v>10</v>
      </c>
      <c r="P574" s="6" t="s">
        <v>644</v>
      </c>
      <c r="Q574" s="28" t="s">
        <v>22</v>
      </c>
      <c r="R574" s="6" t="s">
        <v>19</v>
      </c>
      <c r="S574" s="28" t="s">
        <v>22</v>
      </c>
      <c r="T574" s="28" t="s">
        <v>663</v>
      </c>
      <c r="U574" s="29">
        <v>4</v>
      </c>
      <c r="V574" s="17" t="b">
        <v>1</v>
      </c>
      <c r="W574" s="17" t="b">
        <v>0</v>
      </c>
      <c r="X574" s="17" t="b">
        <v>0</v>
      </c>
      <c r="Y574" s="17" t="b">
        <v>0</v>
      </c>
      <c r="Z574" t="s">
        <v>22</v>
      </c>
      <c r="AA574" t="s">
        <v>22</v>
      </c>
      <c r="AB574" t="s">
        <v>22</v>
      </c>
      <c r="AC574" t="s">
        <v>22</v>
      </c>
      <c r="AD574" t="s">
        <v>22</v>
      </c>
      <c r="AE574" t="s">
        <v>22</v>
      </c>
      <c r="AF574" t="s">
        <v>22</v>
      </c>
      <c r="AG574" t="s">
        <v>22</v>
      </c>
      <c r="AH574" t="s">
        <v>22</v>
      </c>
      <c r="AI574" t="s">
        <v>22</v>
      </c>
      <c r="AJ574" s="17" t="b">
        <v>0</v>
      </c>
      <c r="AK574" t="s">
        <v>22</v>
      </c>
      <c r="AL574" t="s">
        <v>22</v>
      </c>
      <c r="AM574" s="17" t="b">
        <v>0</v>
      </c>
      <c r="AN574" s="6"/>
      <c r="AO574" s="6"/>
      <c r="AP574" s="17" t="b">
        <v>0</v>
      </c>
      <c r="AQ574" s="6" t="b">
        <v>0</v>
      </c>
    </row>
    <row r="575" spans="1:43" x14ac:dyDescent="0.25">
      <c r="A575" t="str">
        <f>_xlfn.CONCAT(Table8[[#This Row],[Order]],"-",Table8[[#This Row],[Line]])</f>
        <v>76028-44</v>
      </c>
      <c r="B575" s="7">
        <v>76028</v>
      </c>
      <c r="C575" s="7">
        <v>44</v>
      </c>
      <c r="D575" s="7">
        <v>1</v>
      </c>
      <c r="E575" s="6" t="s">
        <v>18</v>
      </c>
      <c r="F575" s="6" t="s">
        <v>209</v>
      </c>
      <c r="G575" s="6" t="s">
        <v>1684</v>
      </c>
      <c r="H575" s="6" t="s">
        <v>22</v>
      </c>
      <c r="I575" s="6" t="s">
        <v>27</v>
      </c>
      <c r="J575" s="6"/>
      <c r="K575" s="6"/>
      <c r="L575" s="8">
        <v>43501</v>
      </c>
      <c r="M575" s="8">
        <v>43504</v>
      </c>
      <c r="N575" s="7">
        <v>1</v>
      </c>
      <c r="O575" s="7">
        <v>9</v>
      </c>
      <c r="P575" s="6" t="s">
        <v>644</v>
      </c>
      <c r="Q575" s="6" t="s">
        <v>22</v>
      </c>
      <c r="R575" s="6" t="s">
        <v>19</v>
      </c>
      <c r="S575" s="6" t="s">
        <v>22</v>
      </c>
      <c r="T575" s="6" t="s">
        <v>1685</v>
      </c>
      <c r="U575" s="7">
        <v>4</v>
      </c>
      <c r="V575" s="17" t="b">
        <v>0</v>
      </c>
      <c r="W575" s="17" t="b">
        <v>0</v>
      </c>
      <c r="X575" s="17" t="b">
        <v>0</v>
      </c>
      <c r="Y575" s="17" t="b">
        <v>0</v>
      </c>
      <c r="Z575" t="s">
        <v>22</v>
      </c>
      <c r="AA575" t="s">
        <v>22</v>
      </c>
      <c r="AB575" t="s">
        <v>22</v>
      </c>
      <c r="AC575" t="s">
        <v>22</v>
      </c>
      <c r="AD575" t="s">
        <v>22</v>
      </c>
      <c r="AE575" t="s">
        <v>22</v>
      </c>
      <c r="AF575" t="s">
        <v>22</v>
      </c>
      <c r="AG575" t="s">
        <v>22</v>
      </c>
      <c r="AH575" t="s">
        <v>22</v>
      </c>
      <c r="AI575" t="s">
        <v>22</v>
      </c>
      <c r="AJ575" s="17" t="b">
        <v>0</v>
      </c>
      <c r="AK575" t="s">
        <v>22</v>
      </c>
      <c r="AL575" t="s">
        <v>22</v>
      </c>
      <c r="AM575" s="17" t="b">
        <v>0</v>
      </c>
      <c r="AN575" s="6"/>
      <c r="AO575" s="6"/>
      <c r="AP575" s="17" t="b">
        <v>0</v>
      </c>
      <c r="AQ575" s="6" t="b">
        <v>0</v>
      </c>
    </row>
    <row r="576" spans="1:43" x14ac:dyDescent="0.25">
      <c r="A576" t="str">
        <f>_xlfn.CONCAT(Table8[[#This Row],[Order]],"-",Table8[[#This Row],[Line]])</f>
        <v>76076-1</v>
      </c>
      <c r="B576" s="35">
        <v>76076</v>
      </c>
      <c r="C576" s="35">
        <v>1</v>
      </c>
      <c r="D576" s="35">
        <v>1</v>
      </c>
      <c r="E576" s="34" t="s">
        <v>18</v>
      </c>
      <c r="F576" s="34" t="s">
        <v>337</v>
      </c>
      <c r="G576" s="34" t="s">
        <v>1645</v>
      </c>
      <c r="H576" s="34" t="s">
        <v>22</v>
      </c>
      <c r="I576" s="34" t="s">
        <v>31</v>
      </c>
      <c r="J576" s="36">
        <v>43495</v>
      </c>
      <c r="K576" s="34" t="s">
        <v>4527</v>
      </c>
      <c r="L576" s="8">
        <v>43501</v>
      </c>
      <c r="M576" s="36">
        <v>43504</v>
      </c>
      <c r="N576" s="35">
        <v>4</v>
      </c>
      <c r="O576" s="35">
        <v>4</v>
      </c>
      <c r="P576" s="6" t="s">
        <v>626</v>
      </c>
      <c r="Q576" s="34" t="s">
        <v>21</v>
      </c>
      <c r="R576" s="6" t="s">
        <v>18</v>
      </c>
      <c r="S576" s="34" t="s">
        <v>22</v>
      </c>
      <c r="T576" s="34" t="s">
        <v>1646</v>
      </c>
      <c r="U576" s="35">
        <v>12</v>
      </c>
      <c r="V576" s="17" t="b">
        <v>1</v>
      </c>
      <c r="W576" s="17" t="b">
        <v>1</v>
      </c>
      <c r="X576" s="17" t="b">
        <v>1</v>
      </c>
      <c r="Y576" s="17" t="b">
        <v>1</v>
      </c>
      <c r="Z576" t="s">
        <v>22</v>
      </c>
      <c r="AA576" t="s">
        <v>22</v>
      </c>
      <c r="AB576" t="s">
        <v>22</v>
      </c>
      <c r="AC576" t="s">
        <v>22</v>
      </c>
      <c r="AD576" t="s">
        <v>22</v>
      </c>
      <c r="AE576" t="s">
        <v>22</v>
      </c>
      <c r="AF576" t="s">
        <v>22</v>
      </c>
      <c r="AG576" t="s">
        <v>22</v>
      </c>
      <c r="AH576" t="s">
        <v>22</v>
      </c>
      <c r="AI576" t="s">
        <v>22</v>
      </c>
      <c r="AJ576" s="17" t="b">
        <v>1</v>
      </c>
      <c r="AK576" t="s">
        <v>22</v>
      </c>
      <c r="AL576" t="s">
        <v>143</v>
      </c>
      <c r="AM576" s="17" t="b">
        <v>1</v>
      </c>
      <c r="AN576" s="126">
        <v>43499.558660416697</v>
      </c>
      <c r="AO576" s="6"/>
      <c r="AP576" s="17" t="b">
        <v>1</v>
      </c>
      <c r="AQ576" s="6" t="b">
        <v>0</v>
      </c>
    </row>
    <row r="577" spans="1:43" x14ac:dyDescent="0.25">
      <c r="A577" t="str">
        <f>_xlfn.CONCAT(Table8[[#This Row],[Order]],"-",Table8[[#This Row],[Line]])</f>
        <v>76076-2</v>
      </c>
      <c r="B577" s="35">
        <v>76076</v>
      </c>
      <c r="C577" s="35">
        <v>2</v>
      </c>
      <c r="D577" s="35">
        <v>1</v>
      </c>
      <c r="E577" s="34" t="s">
        <v>18</v>
      </c>
      <c r="F577" s="34" t="s">
        <v>227</v>
      </c>
      <c r="G577" s="34" t="s">
        <v>1647</v>
      </c>
      <c r="H577" s="34" t="s">
        <v>22</v>
      </c>
      <c r="I577" s="34" t="s">
        <v>31</v>
      </c>
      <c r="J577" s="36">
        <v>43495</v>
      </c>
      <c r="K577" s="34" t="s">
        <v>4528</v>
      </c>
      <c r="L577" s="8">
        <v>43501</v>
      </c>
      <c r="M577" s="36">
        <v>43504</v>
      </c>
      <c r="N577" s="35">
        <v>1</v>
      </c>
      <c r="O577" s="35">
        <v>1</v>
      </c>
      <c r="P577" s="6" t="s">
        <v>626</v>
      </c>
      <c r="Q577" s="34" t="s">
        <v>21</v>
      </c>
      <c r="R577" s="6" t="s">
        <v>18</v>
      </c>
      <c r="S577" s="34" t="s">
        <v>22</v>
      </c>
      <c r="T577" s="34" t="s">
        <v>1648</v>
      </c>
      <c r="U577" s="35">
        <v>12</v>
      </c>
      <c r="V577" s="17" t="b">
        <v>1</v>
      </c>
      <c r="W577" s="17" t="b">
        <v>1</v>
      </c>
      <c r="X577" s="17" t="b">
        <v>1</v>
      </c>
      <c r="Y577" s="17" t="b">
        <v>1</v>
      </c>
      <c r="Z577" t="s">
        <v>22</v>
      </c>
      <c r="AA577" t="s">
        <v>22</v>
      </c>
      <c r="AB577" t="s">
        <v>22</v>
      </c>
      <c r="AC577" t="s">
        <v>22</v>
      </c>
      <c r="AD577" t="s">
        <v>22</v>
      </c>
      <c r="AE577" t="s">
        <v>22</v>
      </c>
      <c r="AF577" t="s">
        <v>22</v>
      </c>
      <c r="AG577" t="s">
        <v>22</v>
      </c>
      <c r="AH577" t="s">
        <v>22</v>
      </c>
      <c r="AI577" t="s">
        <v>22</v>
      </c>
      <c r="AJ577" s="17" t="b">
        <v>1</v>
      </c>
      <c r="AK577" t="s">
        <v>22</v>
      </c>
      <c r="AL577" t="s">
        <v>143</v>
      </c>
      <c r="AM577" s="17" t="b">
        <v>1</v>
      </c>
      <c r="AN577" s="126">
        <v>43499.558654085602</v>
      </c>
      <c r="AO577" s="6"/>
      <c r="AP577" s="17" t="b">
        <v>1</v>
      </c>
      <c r="AQ577" s="6" t="b">
        <v>0</v>
      </c>
    </row>
    <row r="578" spans="1:43" x14ac:dyDescent="0.25">
      <c r="A578" t="str">
        <f>_xlfn.CONCAT(Table8[[#This Row],[Order]],"-",Table8[[#This Row],[Line]])</f>
        <v>76076-3</v>
      </c>
      <c r="B578" s="35">
        <v>76076</v>
      </c>
      <c r="C578" s="35">
        <v>3</v>
      </c>
      <c r="D578" s="35">
        <v>1</v>
      </c>
      <c r="E578" s="34" t="s">
        <v>18</v>
      </c>
      <c r="F578" s="34" t="s">
        <v>163</v>
      </c>
      <c r="G578" s="34" t="s">
        <v>1649</v>
      </c>
      <c r="H578" s="34" t="s">
        <v>22</v>
      </c>
      <c r="I578" s="34" t="s">
        <v>31</v>
      </c>
      <c r="J578" s="36">
        <v>43495</v>
      </c>
      <c r="K578" s="34" t="s">
        <v>4529</v>
      </c>
      <c r="L578" s="8">
        <v>43501</v>
      </c>
      <c r="M578" s="36">
        <v>43504</v>
      </c>
      <c r="N578" s="35">
        <v>2</v>
      </c>
      <c r="O578" s="35">
        <v>2</v>
      </c>
      <c r="P578" s="6" t="s">
        <v>626</v>
      </c>
      <c r="Q578" s="34" t="s">
        <v>21</v>
      </c>
      <c r="R578" s="6" t="s">
        <v>18</v>
      </c>
      <c r="S578" s="34" t="s">
        <v>22</v>
      </c>
      <c r="T578" s="34" t="s">
        <v>1650</v>
      </c>
      <c r="U578" s="35">
        <v>12</v>
      </c>
      <c r="V578" s="17" t="b">
        <v>1</v>
      </c>
      <c r="W578" s="17" t="b">
        <v>1</v>
      </c>
      <c r="X578" s="17" t="b">
        <v>1</v>
      </c>
      <c r="Y578" s="17" t="b">
        <v>1</v>
      </c>
      <c r="Z578" t="s">
        <v>22</v>
      </c>
      <c r="AA578" t="s">
        <v>22</v>
      </c>
      <c r="AB578" t="s">
        <v>22</v>
      </c>
      <c r="AC578" t="s">
        <v>22</v>
      </c>
      <c r="AD578" t="s">
        <v>22</v>
      </c>
      <c r="AE578" t="s">
        <v>22</v>
      </c>
      <c r="AF578" t="s">
        <v>22</v>
      </c>
      <c r="AG578" t="s">
        <v>22</v>
      </c>
      <c r="AH578" t="s">
        <v>22</v>
      </c>
      <c r="AI578" t="s">
        <v>22</v>
      </c>
      <c r="AJ578" s="17" t="b">
        <v>1</v>
      </c>
      <c r="AK578" t="s">
        <v>22</v>
      </c>
      <c r="AL578" t="s">
        <v>143</v>
      </c>
      <c r="AM578" s="17" t="b">
        <v>1</v>
      </c>
      <c r="AN578" s="126">
        <v>43499.558647418999</v>
      </c>
      <c r="AO578" s="6"/>
      <c r="AP578" s="17" t="b">
        <v>1</v>
      </c>
      <c r="AQ578" s="6" t="b">
        <v>0</v>
      </c>
    </row>
    <row r="579" spans="1:43" x14ac:dyDescent="0.25">
      <c r="A579" t="str">
        <f>_xlfn.CONCAT(Table8[[#This Row],[Order]],"-",Table8[[#This Row],[Line]])</f>
        <v>76076-4</v>
      </c>
      <c r="B579" s="35">
        <v>76076</v>
      </c>
      <c r="C579" s="35">
        <v>4</v>
      </c>
      <c r="D579" s="35">
        <v>1</v>
      </c>
      <c r="E579" s="34" t="s">
        <v>18</v>
      </c>
      <c r="F579" s="34" t="s">
        <v>228</v>
      </c>
      <c r="G579" s="34" t="s">
        <v>1651</v>
      </c>
      <c r="H579" s="34" t="s">
        <v>22</v>
      </c>
      <c r="I579" s="34" t="s">
        <v>31</v>
      </c>
      <c r="J579" s="36">
        <v>43495</v>
      </c>
      <c r="K579" s="34" t="s">
        <v>4530</v>
      </c>
      <c r="L579" s="8">
        <v>43501</v>
      </c>
      <c r="M579" s="36">
        <v>43504</v>
      </c>
      <c r="N579" s="35">
        <v>3</v>
      </c>
      <c r="O579" s="35">
        <v>3</v>
      </c>
      <c r="P579" s="6" t="s">
        <v>626</v>
      </c>
      <c r="Q579" s="34" t="s">
        <v>21</v>
      </c>
      <c r="R579" s="6" t="s">
        <v>18</v>
      </c>
      <c r="S579" s="34" t="s">
        <v>22</v>
      </c>
      <c r="T579" s="34" t="s">
        <v>1652</v>
      </c>
      <c r="U579" s="35">
        <v>12</v>
      </c>
      <c r="V579" s="17" t="b">
        <v>1</v>
      </c>
      <c r="W579" s="17" t="b">
        <v>1</v>
      </c>
      <c r="X579" s="17" t="b">
        <v>1</v>
      </c>
      <c r="Y579" s="17" t="b">
        <v>1</v>
      </c>
      <c r="Z579" t="s">
        <v>22</v>
      </c>
      <c r="AA579" t="s">
        <v>22</v>
      </c>
      <c r="AB579" t="s">
        <v>22</v>
      </c>
      <c r="AC579" t="s">
        <v>22</v>
      </c>
      <c r="AD579" t="s">
        <v>22</v>
      </c>
      <c r="AE579" t="s">
        <v>22</v>
      </c>
      <c r="AF579" t="s">
        <v>22</v>
      </c>
      <c r="AG579" t="s">
        <v>22</v>
      </c>
      <c r="AH579" t="s">
        <v>22</v>
      </c>
      <c r="AI579" t="s">
        <v>22</v>
      </c>
      <c r="AJ579" s="17" t="b">
        <v>1</v>
      </c>
      <c r="AK579" t="s">
        <v>22</v>
      </c>
      <c r="AL579" t="s">
        <v>143</v>
      </c>
      <c r="AM579" s="17" t="b">
        <v>1</v>
      </c>
      <c r="AN579" s="126">
        <v>43499.558634062501</v>
      </c>
      <c r="AO579" s="6"/>
      <c r="AP579" s="17" t="b">
        <v>1</v>
      </c>
      <c r="AQ579" s="6" t="b">
        <v>0</v>
      </c>
    </row>
    <row r="580" spans="1:43" x14ac:dyDescent="0.25">
      <c r="A580" t="str">
        <f>_xlfn.CONCAT(Table8[[#This Row],[Order]],"-",Table8[[#This Row],[Line]])</f>
        <v>76093-2</v>
      </c>
      <c r="B580" s="35">
        <v>76093</v>
      </c>
      <c r="C580" s="35">
        <v>2</v>
      </c>
      <c r="D580" s="35">
        <v>1</v>
      </c>
      <c r="E580" s="34" t="s">
        <v>18</v>
      </c>
      <c r="F580" s="34" t="s">
        <v>3080</v>
      </c>
      <c r="G580" s="34" t="s">
        <v>694</v>
      </c>
      <c r="H580" s="34" t="s">
        <v>22</v>
      </c>
      <c r="I580" s="34" t="s">
        <v>31</v>
      </c>
      <c r="J580" s="36">
        <v>43500</v>
      </c>
      <c r="K580" s="34" t="s">
        <v>4531</v>
      </c>
      <c r="L580" s="8">
        <v>43503</v>
      </c>
      <c r="M580" s="36">
        <v>43508</v>
      </c>
      <c r="N580" s="35">
        <v>5</v>
      </c>
      <c r="O580" s="35">
        <v>5</v>
      </c>
      <c r="P580" s="6" t="s">
        <v>609</v>
      </c>
      <c r="Q580" s="34" t="s">
        <v>21</v>
      </c>
      <c r="R580" s="6" t="s">
        <v>18</v>
      </c>
      <c r="S580" s="34" t="s">
        <v>22</v>
      </c>
      <c r="T580" s="34" t="s">
        <v>695</v>
      </c>
      <c r="U580" s="35">
        <v>12</v>
      </c>
      <c r="V580" s="17" t="b">
        <v>1</v>
      </c>
      <c r="W580" s="17" t="b">
        <v>1</v>
      </c>
      <c r="X580" s="17" t="b">
        <v>1</v>
      </c>
      <c r="Y580" s="17" t="b">
        <v>1</v>
      </c>
      <c r="Z580" t="s">
        <v>22</v>
      </c>
      <c r="AA580" t="s">
        <v>3805</v>
      </c>
      <c r="AB580" t="s">
        <v>22</v>
      </c>
      <c r="AC580" t="s">
        <v>22</v>
      </c>
      <c r="AD580" t="s">
        <v>22</v>
      </c>
      <c r="AE580" t="s">
        <v>22</v>
      </c>
      <c r="AF580" t="s">
        <v>22</v>
      </c>
      <c r="AG580" t="s">
        <v>22</v>
      </c>
      <c r="AH580" t="s">
        <v>22</v>
      </c>
      <c r="AI580" t="s">
        <v>22</v>
      </c>
      <c r="AJ580" s="17" t="b">
        <v>1</v>
      </c>
      <c r="AK580" t="s">
        <v>22</v>
      </c>
      <c r="AL580" t="s">
        <v>143</v>
      </c>
      <c r="AM580" s="17" t="b">
        <v>0</v>
      </c>
      <c r="AN580" s="6"/>
      <c r="AO580" s="6"/>
      <c r="AP580" s="17" t="b">
        <v>0</v>
      </c>
      <c r="AQ580" s="6" t="b">
        <v>0</v>
      </c>
    </row>
    <row r="581" spans="1:43" x14ac:dyDescent="0.25">
      <c r="A581" t="str">
        <f>_xlfn.CONCAT(Table8[[#This Row],[Order]],"-",Table8[[#This Row],[Line]])</f>
        <v>76134-1</v>
      </c>
      <c r="B581" s="7">
        <v>76134</v>
      </c>
      <c r="C581" s="7">
        <v>1</v>
      </c>
      <c r="D581" s="7">
        <v>1</v>
      </c>
      <c r="E581" s="6" t="s">
        <v>18</v>
      </c>
      <c r="F581" s="6" t="s">
        <v>263</v>
      </c>
      <c r="G581" s="6" t="s">
        <v>4532</v>
      </c>
      <c r="H581" s="6" t="s">
        <v>22</v>
      </c>
      <c r="I581" s="6" t="s">
        <v>27</v>
      </c>
      <c r="J581" s="6"/>
      <c r="K581" s="6"/>
      <c r="L581" s="8">
        <v>43574</v>
      </c>
      <c r="M581" s="8">
        <v>43579</v>
      </c>
      <c r="N581" s="7">
        <v>1</v>
      </c>
      <c r="O581" s="7">
        <v>6</v>
      </c>
      <c r="P581" s="6" t="s">
        <v>644</v>
      </c>
      <c r="Q581" s="6" t="s">
        <v>22</v>
      </c>
      <c r="R581" s="6" t="s">
        <v>18</v>
      </c>
      <c r="S581" s="6" t="s">
        <v>22</v>
      </c>
      <c r="T581" s="6" t="s">
        <v>4533</v>
      </c>
      <c r="U581" s="7">
        <v>4</v>
      </c>
      <c r="V581" s="17" t="b">
        <v>0</v>
      </c>
      <c r="W581" s="17" t="b">
        <v>0</v>
      </c>
      <c r="X581" s="17" t="b">
        <v>0</v>
      </c>
      <c r="Y581" s="17" t="b">
        <v>0</v>
      </c>
      <c r="Z581" t="s">
        <v>22</v>
      </c>
      <c r="AA581" t="s">
        <v>22</v>
      </c>
      <c r="AB581" t="s">
        <v>22</v>
      </c>
      <c r="AC581" t="s">
        <v>22</v>
      </c>
      <c r="AD581" t="s">
        <v>22</v>
      </c>
      <c r="AE581" t="s">
        <v>22</v>
      </c>
      <c r="AF581" t="s">
        <v>22</v>
      </c>
      <c r="AG581" t="s">
        <v>22</v>
      </c>
      <c r="AH581" t="s">
        <v>22</v>
      </c>
      <c r="AI581" t="s">
        <v>22</v>
      </c>
      <c r="AJ581" s="17" t="b">
        <v>0</v>
      </c>
      <c r="AK581" t="s">
        <v>22</v>
      </c>
      <c r="AL581" t="s">
        <v>22</v>
      </c>
      <c r="AM581" s="17" t="b">
        <v>0</v>
      </c>
      <c r="AN581" s="6"/>
      <c r="AO581" s="6"/>
      <c r="AP581" s="17" t="b">
        <v>0</v>
      </c>
      <c r="AQ581" s="6" t="b">
        <v>0</v>
      </c>
    </row>
    <row r="582" spans="1:43" x14ac:dyDescent="0.25">
      <c r="A582" t="str">
        <f>_xlfn.CONCAT(Table8[[#This Row],[Order]],"-",Table8[[#This Row],[Line]])</f>
        <v>76134-2</v>
      </c>
      <c r="B582" s="7">
        <v>76134</v>
      </c>
      <c r="C582" s="7">
        <v>2</v>
      </c>
      <c r="D582" s="7">
        <v>1</v>
      </c>
      <c r="E582" s="6" t="s">
        <v>18</v>
      </c>
      <c r="F582" s="6" t="s">
        <v>348</v>
      </c>
      <c r="G582" s="6" t="s">
        <v>4534</v>
      </c>
      <c r="H582" s="6" t="s">
        <v>22</v>
      </c>
      <c r="I582" s="6" t="s">
        <v>27</v>
      </c>
      <c r="J582" s="6"/>
      <c r="K582" s="6"/>
      <c r="L582" s="8">
        <v>43574</v>
      </c>
      <c r="M582" s="8">
        <v>43579</v>
      </c>
      <c r="N582" s="7">
        <v>3</v>
      </c>
      <c r="O582" s="7">
        <v>18</v>
      </c>
      <c r="P582" s="6" t="s">
        <v>644</v>
      </c>
      <c r="Q582" s="6" t="s">
        <v>22</v>
      </c>
      <c r="R582" s="6" t="s">
        <v>18</v>
      </c>
      <c r="S582" s="6" t="s">
        <v>22</v>
      </c>
      <c r="T582" s="6" t="s">
        <v>4535</v>
      </c>
      <c r="U582" s="7">
        <v>4</v>
      </c>
      <c r="V582" s="17" t="b">
        <v>0</v>
      </c>
      <c r="W582" s="17" t="b">
        <v>0</v>
      </c>
      <c r="X582" s="17" t="b">
        <v>0</v>
      </c>
      <c r="Y582" s="17" t="b">
        <v>0</v>
      </c>
      <c r="Z582" t="s">
        <v>22</v>
      </c>
      <c r="AA582" t="s">
        <v>22</v>
      </c>
      <c r="AB582" t="s">
        <v>22</v>
      </c>
      <c r="AC582" t="s">
        <v>22</v>
      </c>
      <c r="AD582" t="s">
        <v>22</v>
      </c>
      <c r="AE582" t="s">
        <v>22</v>
      </c>
      <c r="AF582" t="s">
        <v>22</v>
      </c>
      <c r="AG582" t="s">
        <v>22</v>
      </c>
      <c r="AH582" t="s">
        <v>22</v>
      </c>
      <c r="AI582" t="s">
        <v>22</v>
      </c>
      <c r="AJ582" s="17" t="b">
        <v>0</v>
      </c>
      <c r="AK582" t="s">
        <v>22</v>
      </c>
      <c r="AL582" t="s">
        <v>22</v>
      </c>
      <c r="AM582" s="17" t="b">
        <v>0</v>
      </c>
      <c r="AN582" s="6"/>
      <c r="AO582" s="6"/>
      <c r="AP582" s="17" t="b">
        <v>0</v>
      </c>
      <c r="AQ582" s="6" t="b">
        <v>0</v>
      </c>
    </row>
    <row r="583" spans="1:43" x14ac:dyDescent="0.25">
      <c r="A583" t="str">
        <f>_xlfn.CONCAT(Table8[[#This Row],[Order]],"-",Table8[[#This Row],[Line]])</f>
        <v>76134-3</v>
      </c>
      <c r="B583" s="7">
        <v>76134</v>
      </c>
      <c r="C583" s="7">
        <v>3</v>
      </c>
      <c r="D583" s="7">
        <v>1</v>
      </c>
      <c r="E583" s="6" t="s">
        <v>18</v>
      </c>
      <c r="F583" s="6" t="s">
        <v>323</v>
      </c>
      <c r="G583" s="6" t="s">
        <v>4536</v>
      </c>
      <c r="H583" s="6" t="s">
        <v>22</v>
      </c>
      <c r="I583" s="6" t="s">
        <v>27</v>
      </c>
      <c r="J583" s="6"/>
      <c r="K583" s="6"/>
      <c r="L583" s="8">
        <v>43574</v>
      </c>
      <c r="M583" s="8">
        <v>43579</v>
      </c>
      <c r="N583" s="7">
        <v>1</v>
      </c>
      <c r="O583" s="7">
        <v>6</v>
      </c>
      <c r="P583" s="6" t="s">
        <v>644</v>
      </c>
      <c r="Q583" s="6" t="s">
        <v>22</v>
      </c>
      <c r="R583" s="6" t="s">
        <v>18</v>
      </c>
      <c r="S583" s="6" t="s">
        <v>22</v>
      </c>
      <c r="T583" s="6" t="s">
        <v>4537</v>
      </c>
      <c r="U583" s="7">
        <v>4</v>
      </c>
      <c r="V583" s="17" t="b">
        <v>0</v>
      </c>
      <c r="W583" s="17" t="b">
        <v>0</v>
      </c>
      <c r="X583" s="17" t="b">
        <v>0</v>
      </c>
      <c r="Y583" s="17" t="b">
        <v>0</v>
      </c>
      <c r="Z583" t="s">
        <v>22</v>
      </c>
      <c r="AA583" t="s">
        <v>22</v>
      </c>
      <c r="AB583" t="s">
        <v>22</v>
      </c>
      <c r="AC583" t="s">
        <v>22</v>
      </c>
      <c r="AD583" t="s">
        <v>22</v>
      </c>
      <c r="AE583" t="s">
        <v>22</v>
      </c>
      <c r="AF583" t="s">
        <v>22</v>
      </c>
      <c r="AG583" t="s">
        <v>22</v>
      </c>
      <c r="AH583" t="s">
        <v>22</v>
      </c>
      <c r="AI583" t="s">
        <v>22</v>
      </c>
      <c r="AJ583" s="17" t="b">
        <v>0</v>
      </c>
      <c r="AK583" t="s">
        <v>22</v>
      </c>
      <c r="AL583" t="s">
        <v>22</v>
      </c>
      <c r="AM583" s="17" t="b">
        <v>0</v>
      </c>
      <c r="AN583" s="6"/>
      <c r="AO583" s="6"/>
      <c r="AP583" s="17" t="b">
        <v>0</v>
      </c>
      <c r="AQ583" s="6" t="b">
        <v>0</v>
      </c>
    </row>
    <row r="584" spans="1:43" x14ac:dyDescent="0.25">
      <c r="A584" t="str">
        <f>_xlfn.CONCAT(Table8[[#This Row],[Order]],"-",Table8[[#This Row],[Line]])</f>
        <v>76134-4</v>
      </c>
      <c r="B584" s="7">
        <v>76134</v>
      </c>
      <c r="C584" s="7">
        <v>4</v>
      </c>
      <c r="D584" s="7">
        <v>1</v>
      </c>
      <c r="E584" s="6" t="s">
        <v>18</v>
      </c>
      <c r="F584" s="6" t="s">
        <v>349</v>
      </c>
      <c r="G584" s="6" t="s">
        <v>4538</v>
      </c>
      <c r="H584" s="6" t="s">
        <v>22</v>
      </c>
      <c r="I584" s="6" t="s">
        <v>27</v>
      </c>
      <c r="J584" s="6"/>
      <c r="K584" s="6"/>
      <c r="L584" s="8">
        <v>43574</v>
      </c>
      <c r="M584" s="8">
        <v>43579</v>
      </c>
      <c r="N584" s="7">
        <v>1</v>
      </c>
      <c r="O584" s="7">
        <v>3</v>
      </c>
      <c r="P584" s="6" t="s">
        <v>644</v>
      </c>
      <c r="Q584" s="6" t="s">
        <v>22</v>
      </c>
      <c r="R584" s="6" t="s">
        <v>18</v>
      </c>
      <c r="S584" s="6" t="s">
        <v>22</v>
      </c>
      <c r="T584" s="6" t="s">
        <v>4539</v>
      </c>
      <c r="U584" s="7">
        <v>4</v>
      </c>
      <c r="V584" s="17" t="b">
        <v>0</v>
      </c>
      <c r="W584" s="17" t="b">
        <v>0</v>
      </c>
      <c r="X584" s="17" t="b">
        <v>0</v>
      </c>
      <c r="Y584" s="17" t="b">
        <v>0</v>
      </c>
      <c r="Z584" t="s">
        <v>22</v>
      </c>
      <c r="AA584" t="s">
        <v>22</v>
      </c>
      <c r="AB584" t="s">
        <v>22</v>
      </c>
      <c r="AC584" t="s">
        <v>22</v>
      </c>
      <c r="AD584" t="s">
        <v>22</v>
      </c>
      <c r="AE584" t="s">
        <v>22</v>
      </c>
      <c r="AF584" t="s">
        <v>22</v>
      </c>
      <c r="AG584" t="s">
        <v>22</v>
      </c>
      <c r="AH584" t="s">
        <v>22</v>
      </c>
      <c r="AI584" t="s">
        <v>22</v>
      </c>
      <c r="AJ584" s="17" t="b">
        <v>0</v>
      </c>
      <c r="AK584" t="s">
        <v>22</v>
      </c>
      <c r="AL584" t="s">
        <v>22</v>
      </c>
      <c r="AM584" s="17" t="b">
        <v>0</v>
      </c>
      <c r="AN584" s="6"/>
      <c r="AO584" s="6"/>
      <c r="AP584" s="17" t="b">
        <v>0</v>
      </c>
      <c r="AQ584" s="6" t="b">
        <v>0</v>
      </c>
    </row>
    <row r="585" spans="1:43" x14ac:dyDescent="0.25">
      <c r="A585" t="str">
        <f>_xlfn.CONCAT(Table8[[#This Row],[Order]],"-",Table8[[#This Row],[Line]])</f>
        <v>76134-5</v>
      </c>
      <c r="B585" s="7">
        <v>76134</v>
      </c>
      <c r="C585" s="7">
        <v>5</v>
      </c>
      <c r="D585" s="7">
        <v>1</v>
      </c>
      <c r="E585" s="6" t="s">
        <v>18</v>
      </c>
      <c r="F585" s="6" t="s">
        <v>137</v>
      </c>
      <c r="G585" s="6" t="s">
        <v>4540</v>
      </c>
      <c r="H585" s="6" t="s">
        <v>22</v>
      </c>
      <c r="I585" s="6" t="s">
        <v>27</v>
      </c>
      <c r="J585" s="6"/>
      <c r="K585" s="6"/>
      <c r="L585" s="8">
        <v>43574</v>
      </c>
      <c r="M585" s="8">
        <v>43579</v>
      </c>
      <c r="N585" s="7">
        <v>1</v>
      </c>
      <c r="O585" s="7">
        <v>2</v>
      </c>
      <c r="P585" s="6" t="s">
        <v>644</v>
      </c>
      <c r="Q585" s="6" t="s">
        <v>22</v>
      </c>
      <c r="R585" s="6" t="s">
        <v>18</v>
      </c>
      <c r="S585" s="6" t="s">
        <v>22</v>
      </c>
      <c r="T585" s="6" t="s">
        <v>4541</v>
      </c>
      <c r="U585" s="7">
        <v>4</v>
      </c>
      <c r="V585" s="17" t="b">
        <v>0</v>
      </c>
      <c r="W585" s="17" t="b">
        <v>0</v>
      </c>
      <c r="X585" s="17" t="b">
        <v>0</v>
      </c>
      <c r="Y585" s="17" t="b">
        <v>0</v>
      </c>
      <c r="Z585" t="s">
        <v>22</v>
      </c>
      <c r="AA585" t="s">
        <v>22</v>
      </c>
      <c r="AB585" t="s">
        <v>22</v>
      </c>
      <c r="AC585" t="s">
        <v>22</v>
      </c>
      <c r="AD585" t="s">
        <v>22</v>
      </c>
      <c r="AE585" t="s">
        <v>22</v>
      </c>
      <c r="AF585" t="s">
        <v>22</v>
      </c>
      <c r="AG585" t="s">
        <v>22</v>
      </c>
      <c r="AH585" t="s">
        <v>22</v>
      </c>
      <c r="AI585" t="s">
        <v>22</v>
      </c>
      <c r="AJ585" s="17" t="b">
        <v>0</v>
      </c>
      <c r="AK585" t="s">
        <v>22</v>
      </c>
      <c r="AL585" t="s">
        <v>22</v>
      </c>
      <c r="AM585" s="17" t="b">
        <v>0</v>
      </c>
      <c r="AN585" s="6"/>
      <c r="AO585" s="6"/>
      <c r="AP585" s="17" t="b">
        <v>0</v>
      </c>
      <c r="AQ585" s="6" t="b">
        <v>0</v>
      </c>
    </row>
    <row r="586" spans="1:43" x14ac:dyDescent="0.25">
      <c r="A586" t="str">
        <f>_xlfn.CONCAT(Table8[[#This Row],[Order]],"-",Table8[[#This Row],[Line]])</f>
        <v>76134-6</v>
      </c>
      <c r="B586" s="7">
        <v>76134</v>
      </c>
      <c r="C586" s="7">
        <v>6</v>
      </c>
      <c r="D586" s="7">
        <v>1</v>
      </c>
      <c r="E586" s="6" t="s">
        <v>18</v>
      </c>
      <c r="F586" s="6" t="s">
        <v>350</v>
      </c>
      <c r="G586" s="6" t="s">
        <v>4542</v>
      </c>
      <c r="H586" s="6" t="s">
        <v>22</v>
      </c>
      <c r="I586" s="6" t="s">
        <v>27</v>
      </c>
      <c r="J586" s="6"/>
      <c r="K586" s="6"/>
      <c r="L586" s="8">
        <v>43574</v>
      </c>
      <c r="M586" s="8">
        <v>43579</v>
      </c>
      <c r="N586" s="7">
        <v>2</v>
      </c>
      <c r="O586" s="7">
        <v>6</v>
      </c>
      <c r="P586" s="6" t="s">
        <v>644</v>
      </c>
      <c r="Q586" s="6" t="s">
        <v>22</v>
      </c>
      <c r="R586" s="6" t="s">
        <v>18</v>
      </c>
      <c r="S586" s="6" t="s">
        <v>22</v>
      </c>
      <c r="T586" s="6" t="s">
        <v>4543</v>
      </c>
      <c r="U586" s="7">
        <v>4</v>
      </c>
      <c r="V586" s="17" t="b">
        <v>0</v>
      </c>
      <c r="W586" s="17" t="b">
        <v>0</v>
      </c>
      <c r="X586" s="17" t="b">
        <v>0</v>
      </c>
      <c r="Y586" s="17" t="b">
        <v>0</v>
      </c>
      <c r="Z586" t="s">
        <v>22</v>
      </c>
      <c r="AA586" t="s">
        <v>22</v>
      </c>
      <c r="AB586" t="s">
        <v>22</v>
      </c>
      <c r="AC586" t="s">
        <v>22</v>
      </c>
      <c r="AD586" t="s">
        <v>22</v>
      </c>
      <c r="AE586" t="s">
        <v>22</v>
      </c>
      <c r="AF586" t="s">
        <v>22</v>
      </c>
      <c r="AG586" t="s">
        <v>22</v>
      </c>
      <c r="AH586" t="s">
        <v>22</v>
      </c>
      <c r="AI586" t="s">
        <v>22</v>
      </c>
      <c r="AJ586" s="17" t="b">
        <v>0</v>
      </c>
      <c r="AK586" t="s">
        <v>22</v>
      </c>
      <c r="AL586" t="s">
        <v>22</v>
      </c>
      <c r="AM586" s="17" t="b">
        <v>0</v>
      </c>
      <c r="AN586" s="6"/>
      <c r="AO586" s="6"/>
      <c r="AP586" s="17" t="b">
        <v>0</v>
      </c>
      <c r="AQ586" s="6" t="b">
        <v>0</v>
      </c>
    </row>
    <row r="587" spans="1:43" x14ac:dyDescent="0.25">
      <c r="A587" t="str">
        <f>_xlfn.CONCAT(Table8[[#This Row],[Order]],"-",Table8[[#This Row],[Line]])</f>
        <v>76134-7</v>
      </c>
      <c r="B587" s="7">
        <v>76134</v>
      </c>
      <c r="C587" s="7">
        <v>7</v>
      </c>
      <c r="D587" s="7">
        <v>1</v>
      </c>
      <c r="E587" s="6" t="s">
        <v>18</v>
      </c>
      <c r="F587" s="6" t="s">
        <v>351</v>
      </c>
      <c r="G587" s="6" t="s">
        <v>4544</v>
      </c>
      <c r="H587" s="6" t="s">
        <v>22</v>
      </c>
      <c r="I587" s="6" t="s">
        <v>27</v>
      </c>
      <c r="J587" s="6"/>
      <c r="K587" s="6"/>
      <c r="L587" s="8">
        <v>43574</v>
      </c>
      <c r="M587" s="8">
        <v>43579</v>
      </c>
      <c r="N587" s="7">
        <v>1</v>
      </c>
      <c r="O587" s="7">
        <v>5</v>
      </c>
      <c r="P587" s="6" t="s">
        <v>644</v>
      </c>
      <c r="Q587" s="6" t="s">
        <v>22</v>
      </c>
      <c r="R587" s="6" t="s">
        <v>18</v>
      </c>
      <c r="S587" s="6" t="s">
        <v>22</v>
      </c>
      <c r="T587" s="6" t="s">
        <v>4545</v>
      </c>
      <c r="U587" s="7">
        <v>4</v>
      </c>
      <c r="V587" s="17" t="b">
        <v>0</v>
      </c>
      <c r="W587" s="17" t="b">
        <v>0</v>
      </c>
      <c r="X587" s="17" t="b">
        <v>0</v>
      </c>
      <c r="Y587" s="17" t="b">
        <v>0</v>
      </c>
      <c r="Z587" t="s">
        <v>22</v>
      </c>
      <c r="AA587" t="s">
        <v>22</v>
      </c>
      <c r="AB587" t="s">
        <v>22</v>
      </c>
      <c r="AC587" t="s">
        <v>22</v>
      </c>
      <c r="AD587" t="s">
        <v>22</v>
      </c>
      <c r="AE587" t="s">
        <v>22</v>
      </c>
      <c r="AF587" t="s">
        <v>22</v>
      </c>
      <c r="AG587" t="s">
        <v>22</v>
      </c>
      <c r="AH587" t="s">
        <v>22</v>
      </c>
      <c r="AI587" t="s">
        <v>22</v>
      </c>
      <c r="AJ587" s="17" t="b">
        <v>0</v>
      </c>
      <c r="AK587" t="s">
        <v>22</v>
      </c>
      <c r="AL587" t="s">
        <v>22</v>
      </c>
      <c r="AM587" s="17" t="b">
        <v>0</v>
      </c>
      <c r="AN587" s="6"/>
      <c r="AO587" s="6"/>
      <c r="AP587" s="17" t="b">
        <v>0</v>
      </c>
      <c r="AQ587" s="6" t="b">
        <v>0</v>
      </c>
    </row>
    <row r="588" spans="1:43" x14ac:dyDescent="0.25">
      <c r="A588" t="str">
        <f>_xlfn.CONCAT(Table8[[#This Row],[Order]],"-",Table8[[#This Row],[Line]])</f>
        <v>76134-8</v>
      </c>
      <c r="B588" s="7">
        <v>76134</v>
      </c>
      <c r="C588" s="7">
        <v>8</v>
      </c>
      <c r="D588" s="7">
        <v>1</v>
      </c>
      <c r="E588" s="6" t="s">
        <v>18</v>
      </c>
      <c r="F588" s="6" t="s">
        <v>135</v>
      </c>
      <c r="G588" s="6" t="s">
        <v>4546</v>
      </c>
      <c r="H588" s="6" t="s">
        <v>22</v>
      </c>
      <c r="I588" s="6" t="s">
        <v>27</v>
      </c>
      <c r="J588" s="6"/>
      <c r="K588" s="6"/>
      <c r="L588" s="8">
        <v>43574</v>
      </c>
      <c r="M588" s="8">
        <v>43579</v>
      </c>
      <c r="N588" s="7">
        <v>3</v>
      </c>
      <c r="O588" s="7">
        <v>3</v>
      </c>
      <c r="P588" s="6" t="s">
        <v>644</v>
      </c>
      <c r="Q588" s="6" t="s">
        <v>22</v>
      </c>
      <c r="R588" s="6" t="s">
        <v>18</v>
      </c>
      <c r="S588" s="6" t="s">
        <v>22</v>
      </c>
      <c r="T588" s="6" t="s">
        <v>4547</v>
      </c>
      <c r="U588" s="7">
        <v>4</v>
      </c>
      <c r="V588" s="17" t="b">
        <v>0</v>
      </c>
      <c r="W588" s="17" t="b">
        <v>0</v>
      </c>
      <c r="X588" s="17" t="b">
        <v>0</v>
      </c>
      <c r="Y588" s="17" t="b">
        <v>0</v>
      </c>
      <c r="Z588" t="s">
        <v>22</v>
      </c>
      <c r="AA588" t="s">
        <v>22</v>
      </c>
      <c r="AB588" t="s">
        <v>22</v>
      </c>
      <c r="AC588" t="s">
        <v>22</v>
      </c>
      <c r="AD588" t="s">
        <v>22</v>
      </c>
      <c r="AE588" t="s">
        <v>22</v>
      </c>
      <c r="AF588" t="s">
        <v>22</v>
      </c>
      <c r="AG588" t="s">
        <v>22</v>
      </c>
      <c r="AH588" t="s">
        <v>22</v>
      </c>
      <c r="AI588" t="s">
        <v>22</v>
      </c>
      <c r="AJ588" s="17" t="b">
        <v>0</v>
      </c>
      <c r="AK588" t="s">
        <v>22</v>
      </c>
      <c r="AL588" t="s">
        <v>22</v>
      </c>
      <c r="AM588" s="17" t="b">
        <v>0</v>
      </c>
      <c r="AN588" s="6"/>
      <c r="AO588" s="6"/>
      <c r="AP588" s="17" t="b">
        <v>0</v>
      </c>
      <c r="AQ588" s="6" t="b">
        <v>0</v>
      </c>
    </row>
    <row r="589" spans="1:43" x14ac:dyDescent="0.25">
      <c r="A589" t="str">
        <f>_xlfn.CONCAT(Table8[[#This Row],[Order]],"-",Table8[[#This Row],[Line]])</f>
        <v>76134-9</v>
      </c>
      <c r="B589" s="7">
        <v>76134</v>
      </c>
      <c r="C589" s="7">
        <v>9</v>
      </c>
      <c r="D589" s="7">
        <v>1</v>
      </c>
      <c r="E589" s="6" t="s">
        <v>18</v>
      </c>
      <c r="F589" s="6" t="s">
        <v>352</v>
      </c>
      <c r="G589" s="6" t="s">
        <v>4548</v>
      </c>
      <c r="H589" s="6" t="s">
        <v>22</v>
      </c>
      <c r="I589" s="6" t="s">
        <v>27</v>
      </c>
      <c r="J589" s="6"/>
      <c r="K589" s="6"/>
      <c r="L589" s="8">
        <v>43574</v>
      </c>
      <c r="M589" s="8">
        <v>43579</v>
      </c>
      <c r="N589" s="7">
        <v>1</v>
      </c>
      <c r="O589" s="7">
        <v>1</v>
      </c>
      <c r="P589" s="6" t="s">
        <v>644</v>
      </c>
      <c r="Q589" s="6" t="s">
        <v>22</v>
      </c>
      <c r="R589" s="6" t="s">
        <v>18</v>
      </c>
      <c r="S589" s="6" t="s">
        <v>22</v>
      </c>
      <c r="T589" s="6" t="s">
        <v>4549</v>
      </c>
      <c r="U589" s="7">
        <v>4</v>
      </c>
      <c r="V589" s="17" t="b">
        <v>0</v>
      </c>
      <c r="W589" s="17" t="b">
        <v>0</v>
      </c>
      <c r="X589" s="17" t="b">
        <v>0</v>
      </c>
      <c r="Y589" s="17" t="b">
        <v>0</v>
      </c>
      <c r="Z589" t="s">
        <v>22</v>
      </c>
      <c r="AA589" t="s">
        <v>22</v>
      </c>
      <c r="AB589" t="s">
        <v>22</v>
      </c>
      <c r="AC589" t="s">
        <v>22</v>
      </c>
      <c r="AD589" t="s">
        <v>22</v>
      </c>
      <c r="AE589" t="s">
        <v>22</v>
      </c>
      <c r="AF589" t="s">
        <v>22</v>
      </c>
      <c r="AG589" t="s">
        <v>22</v>
      </c>
      <c r="AH589" t="s">
        <v>22</v>
      </c>
      <c r="AI589" t="s">
        <v>22</v>
      </c>
      <c r="AJ589" s="17" t="b">
        <v>0</v>
      </c>
      <c r="AK589" t="s">
        <v>22</v>
      </c>
      <c r="AL589" t="s">
        <v>22</v>
      </c>
      <c r="AM589" s="17" t="b">
        <v>0</v>
      </c>
      <c r="AN589" s="6"/>
      <c r="AO589" s="6"/>
      <c r="AP589" s="17" t="b">
        <v>0</v>
      </c>
      <c r="AQ589" s="6" t="b">
        <v>0</v>
      </c>
    </row>
    <row r="590" spans="1:43" x14ac:dyDescent="0.25">
      <c r="A590" t="str">
        <f>_xlfn.CONCAT(Table8[[#This Row],[Order]],"-",Table8[[#This Row],[Line]])</f>
        <v>76134-10</v>
      </c>
      <c r="B590" s="7">
        <v>76134</v>
      </c>
      <c r="C590" s="7">
        <v>10</v>
      </c>
      <c r="D590" s="7">
        <v>1</v>
      </c>
      <c r="E590" s="6" t="s">
        <v>18</v>
      </c>
      <c r="F590" s="6" t="s">
        <v>345</v>
      </c>
      <c r="G590" s="6" t="s">
        <v>4550</v>
      </c>
      <c r="H590" s="6" t="s">
        <v>22</v>
      </c>
      <c r="I590" s="6" t="s">
        <v>27</v>
      </c>
      <c r="J590" s="6"/>
      <c r="K590" s="6"/>
      <c r="L590" s="8">
        <v>43574</v>
      </c>
      <c r="M590" s="8">
        <v>43579</v>
      </c>
      <c r="N590" s="7">
        <v>1</v>
      </c>
      <c r="O590" s="7">
        <v>5</v>
      </c>
      <c r="P590" s="6" t="s">
        <v>644</v>
      </c>
      <c r="Q590" s="6" t="s">
        <v>22</v>
      </c>
      <c r="R590" s="6" t="s">
        <v>18</v>
      </c>
      <c r="S590" s="6" t="s">
        <v>22</v>
      </c>
      <c r="T590" s="6" t="s">
        <v>4551</v>
      </c>
      <c r="U590" s="7">
        <v>4</v>
      </c>
      <c r="V590" s="17" t="b">
        <v>0</v>
      </c>
      <c r="W590" s="17" t="b">
        <v>0</v>
      </c>
      <c r="X590" s="17" t="b">
        <v>0</v>
      </c>
      <c r="Y590" s="17" t="b">
        <v>0</v>
      </c>
      <c r="Z590" t="s">
        <v>22</v>
      </c>
      <c r="AA590" t="s">
        <v>22</v>
      </c>
      <c r="AB590" t="s">
        <v>22</v>
      </c>
      <c r="AC590" t="s">
        <v>22</v>
      </c>
      <c r="AD590" t="s">
        <v>22</v>
      </c>
      <c r="AE590" t="s">
        <v>22</v>
      </c>
      <c r="AF590" t="s">
        <v>22</v>
      </c>
      <c r="AG590" t="s">
        <v>22</v>
      </c>
      <c r="AH590" t="s">
        <v>22</v>
      </c>
      <c r="AI590" t="s">
        <v>22</v>
      </c>
      <c r="AJ590" s="17" t="b">
        <v>0</v>
      </c>
      <c r="AK590" t="s">
        <v>22</v>
      </c>
      <c r="AL590" t="s">
        <v>22</v>
      </c>
      <c r="AM590" s="17" t="b">
        <v>0</v>
      </c>
      <c r="AN590" s="6"/>
      <c r="AO590" s="6"/>
      <c r="AP590" s="17" t="b">
        <v>0</v>
      </c>
      <c r="AQ590" s="6" t="b">
        <v>0</v>
      </c>
    </row>
    <row r="591" spans="1:43" x14ac:dyDescent="0.25">
      <c r="A591" t="str">
        <f>_xlfn.CONCAT(Table8[[#This Row],[Order]],"-",Table8[[#This Row],[Line]])</f>
        <v>76134-11</v>
      </c>
      <c r="B591" s="7">
        <v>76134</v>
      </c>
      <c r="C591" s="7">
        <v>11</v>
      </c>
      <c r="D591" s="7">
        <v>1</v>
      </c>
      <c r="E591" s="6" t="s">
        <v>18</v>
      </c>
      <c r="F591" s="6" t="s">
        <v>346</v>
      </c>
      <c r="G591" s="6" t="s">
        <v>4552</v>
      </c>
      <c r="H591" s="6" t="s">
        <v>22</v>
      </c>
      <c r="I591" s="6" t="s">
        <v>27</v>
      </c>
      <c r="J591" s="6"/>
      <c r="K591" s="6"/>
      <c r="L591" s="8">
        <v>43574</v>
      </c>
      <c r="M591" s="8">
        <v>43579</v>
      </c>
      <c r="N591" s="7">
        <v>1</v>
      </c>
      <c r="O591" s="7">
        <v>5</v>
      </c>
      <c r="P591" s="6" t="s">
        <v>644</v>
      </c>
      <c r="Q591" s="6" t="s">
        <v>22</v>
      </c>
      <c r="R591" s="6" t="s">
        <v>18</v>
      </c>
      <c r="S591" s="6" t="s">
        <v>22</v>
      </c>
      <c r="T591" s="6" t="s">
        <v>4553</v>
      </c>
      <c r="U591" s="7">
        <v>4</v>
      </c>
      <c r="V591" s="17" t="b">
        <v>0</v>
      </c>
      <c r="W591" s="17" t="b">
        <v>0</v>
      </c>
      <c r="X591" s="17" t="b">
        <v>0</v>
      </c>
      <c r="Y591" s="17" t="b">
        <v>0</v>
      </c>
      <c r="Z591" t="s">
        <v>22</v>
      </c>
      <c r="AA591" t="s">
        <v>22</v>
      </c>
      <c r="AB591" t="s">
        <v>22</v>
      </c>
      <c r="AC591" t="s">
        <v>22</v>
      </c>
      <c r="AD591" t="s">
        <v>22</v>
      </c>
      <c r="AE591" t="s">
        <v>22</v>
      </c>
      <c r="AF591" t="s">
        <v>22</v>
      </c>
      <c r="AG591" t="s">
        <v>22</v>
      </c>
      <c r="AH591" t="s">
        <v>22</v>
      </c>
      <c r="AI591" t="s">
        <v>22</v>
      </c>
      <c r="AJ591" s="17" t="b">
        <v>0</v>
      </c>
      <c r="AK591" t="s">
        <v>22</v>
      </c>
      <c r="AL591" t="s">
        <v>22</v>
      </c>
      <c r="AM591" s="17" t="b">
        <v>0</v>
      </c>
      <c r="AN591" s="6"/>
      <c r="AO591" s="6"/>
      <c r="AP591" s="17" t="b">
        <v>0</v>
      </c>
      <c r="AQ591" s="6" t="b">
        <v>0</v>
      </c>
    </row>
    <row r="592" spans="1:43" x14ac:dyDescent="0.25">
      <c r="A592" t="str">
        <f>_xlfn.CONCAT(Table8[[#This Row],[Order]],"-",Table8[[#This Row],[Line]])</f>
        <v>76134-12</v>
      </c>
      <c r="B592" s="7">
        <v>76134</v>
      </c>
      <c r="C592" s="7">
        <v>12</v>
      </c>
      <c r="D592" s="7">
        <v>1</v>
      </c>
      <c r="E592" s="6" t="s">
        <v>18</v>
      </c>
      <c r="F592" s="6" t="s">
        <v>148</v>
      </c>
      <c r="G592" s="6" t="s">
        <v>4554</v>
      </c>
      <c r="H592" s="6" t="s">
        <v>22</v>
      </c>
      <c r="I592" s="6" t="s">
        <v>27</v>
      </c>
      <c r="J592" s="6"/>
      <c r="K592" s="6"/>
      <c r="L592" s="8">
        <v>43574</v>
      </c>
      <c r="M592" s="8">
        <v>43579</v>
      </c>
      <c r="N592" s="7">
        <v>21</v>
      </c>
      <c r="O592" s="7">
        <v>21</v>
      </c>
      <c r="P592" s="6" t="s">
        <v>644</v>
      </c>
      <c r="Q592" s="6" t="s">
        <v>22</v>
      </c>
      <c r="R592" s="6" t="s">
        <v>18</v>
      </c>
      <c r="S592" s="6" t="s">
        <v>22</v>
      </c>
      <c r="T592" s="6" t="s">
        <v>4555</v>
      </c>
      <c r="U592" s="7">
        <v>4</v>
      </c>
      <c r="V592" s="17" t="b">
        <v>0</v>
      </c>
      <c r="W592" s="17" t="b">
        <v>0</v>
      </c>
      <c r="X592" s="17" t="b">
        <v>0</v>
      </c>
      <c r="Y592" s="17" t="b">
        <v>0</v>
      </c>
      <c r="Z592" t="s">
        <v>22</v>
      </c>
      <c r="AA592" t="s">
        <v>22</v>
      </c>
      <c r="AB592" t="s">
        <v>22</v>
      </c>
      <c r="AC592" t="s">
        <v>22</v>
      </c>
      <c r="AD592" t="s">
        <v>22</v>
      </c>
      <c r="AE592" t="s">
        <v>22</v>
      </c>
      <c r="AF592" t="s">
        <v>22</v>
      </c>
      <c r="AG592" t="s">
        <v>22</v>
      </c>
      <c r="AH592" t="s">
        <v>22</v>
      </c>
      <c r="AI592" t="s">
        <v>22</v>
      </c>
      <c r="AJ592" s="17" t="b">
        <v>0</v>
      </c>
      <c r="AK592" t="s">
        <v>22</v>
      </c>
      <c r="AL592" t="s">
        <v>22</v>
      </c>
      <c r="AM592" s="17" t="b">
        <v>0</v>
      </c>
      <c r="AN592" s="6"/>
      <c r="AO592" s="6"/>
      <c r="AP592" s="17" t="b">
        <v>0</v>
      </c>
      <c r="AQ592" s="6" t="b">
        <v>0</v>
      </c>
    </row>
    <row r="593" spans="1:43" x14ac:dyDescent="0.25">
      <c r="A593" t="str">
        <f>_xlfn.CONCAT(Table8[[#This Row],[Order]],"-",Table8[[#This Row],[Line]])</f>
        <v>76134-13</v>
      </c>
      <c r="B593" s="7">
        <v>76134</v>
      </c>
      <c r="C593" s="7">
        <v>13</v>
      </c>
      <c r="D593" s="7">
        <v>1</v>
      </c>
      <c r="E593" s="6" t="s">
        <v>18</v>
      </c>
      <c r="F593" s="6" t="s">
        <v>135</v>
      </c>
      <c r="G593" s="6" t="s">
        <v>4556</v>
      </c>
      <c r="H593" s="6" t="s">
        <v>22</v>
      </c>
      <c r="I593" s="6" t="s">
        <v>27</v>
      </c>
      <c r="J593" s="6"/>
      <c r="K593" s="6"/>
      <c r="L593" s="8">
        <v>43574</v>
      </c>
      <c r="M593" s="8">
        <v>43579</v>
      </c>
      <c r="N593" s="7">
        <v>2</v>
      </c>
      <c r="O593" s="7">
        <v>2</v>
      </c>
      <c r="P593" s="6" t="s">
        <v>644</v>
      </c>
      <c r="Q593" s="6" t="s">
        <v>22</v>
      </c>
      <c r="R593" s="6" t="s">
        <v>18</v>
      </c>
      <c r="S593" s="6" t="s">
        <v>22</v>
      </c>
      <c r="T593" s="6" t="s">
        <v>4557</v>
      </c>
      <c r="U593" s="7">
        <v>4</v>
      </c>
      <c r="V593" s="17" t="b">
        <v>0</v>
      </c>
      <c r="W593" s="17" t="b">
        <v>0</v>
      </c>
      <c r="X593" s="17" t="b">
        <v>0</v>
      </c>
      <c r="Y593" s="17" t="b">
        <v>0</v>
      </c>
      <c r="Z593" t="s">
        <v>22</v>
      </c>
      <c r="AA593" t="s">
        <v>22</v>
      </c>
      <c r="AB593" t="s">
        <v>22</v>
      </c>
      <c r="AC593" t="s">
        <v>22</v>
      </c>
      <c r="AD593" t="s">
        <v>22</v>
      </c>
      <c r="AE593" t="s">
        <v>22</v>
      </c>
      <c r="AF593" t="s">
        <v>22</v>
      </c>
      <c r="AG593" t="s">
        <v>22</v>
      </c>
      <c r="AH593" t="s">
        <v>22</v>
      </c>
      <c r="AI593" t="s">
        <v>22</v>
      </c>
      <c r="AJ593" s="17" t="b">
        <v>0</v>
      </c>
      <c r="AK593" t="s">
        <v>22</v>
      </c>
      <c r="AL593" t="s">
        <v>22</v>
      </c>
      <c r="AM593" s="17" t="b">
        <v>0</v>
      </c>
      <c r="AN593" s="6"/>
      <c r="AO593" s="6"/>
      <c r="AP593" s="17" t="b">
        <v>0</v>
      </c>
      <c r="AQ593" s="6" t="b">
        <v>0</v>
      </c>
    </row>
    <row r="594" spans="1:43" x14ac:dyDescent="0.25">
      <c r="A594" t="str">
        <f>_xlfn.CONCAT(Table8[[#This Row],[Order]],"-",Table8[[#This Row],[Line]])</f>
        <v>76134-14</v>
      </c>
      <c r="B594" s="7">
        <v>76134</v>
      </c>
      <c r="C594" s="7">
        <v>14</v>
      </c>
      <c r="D594" s="7">
        <v>1</v>
      </c>
      <c r="E594" s="6" t="s">
        <v>18</v>
      </c>
      <c r="F594" s="6" t="s">
        <v>347</v>
      </c>
      <c r="G594" s="6" t="s">
        <v>4558</v>
      </c>
      <c r="H594" s="6" t="s">
        <v>22</v>
      </c>
      <c r="I594" s="6" t="s">
        <v>27</v>
      </c>
      <c r="J594" s="6"/>
      <c r="K594" s="6"/>
      <c r="L594" s="8">
        <v>43574</v>
      </c>
      <c r="M594" s="8">
        <v>43579</v>
      </c>
      <c r="N594" s="7">
        <v>2</v>
      </c>
      <c r="O594" s="7">
        <v>4</v>
      </c>
      <c r="P594" s="6" t="s">
        <v>644</v>
      </c>
      <c r="Q594" s="6" t="s">
        <v>22</v>
      </c>
      <c r="R594" s="6" t="s">
        <v>18</v>
      </c>
      <c r="S594" s="6" t="s">
        <v>22</v>
      </c>
      <c r="T594" s="6" t="s">
        <v>4559</v>
      </c>
      <c r="U594" s="7">
        <v>4</v>
      </c>
      <c r="V594" s="17" t="b">
        <v>0</v>
      </c>
      <c r="W594" s="17" t="b">
        <v>0</v>
      </c>
      <c r="X594" s="17" t="b">
        <v>0</v>
      </c>
      <c r="Y594" s="17" t="b">
        <v>0</v>
      </c>
      <c r="Z594" t="s">
        <v>22</v>
      </c>
      <c r="AA594" t="s">
        <v>22</v>
      </c>
      <c r="AB594" t="s">
        <v>22</v>
      </c>
      <c r="AC594" t="s">
        <v>22</v>
      </c>
      <c r="AD594" t="s">
        <v>22</v>
      </c>
      <c r="AE594" t="s">
        <v>22</v>
      </c>
      <c r="AF594" t="s">
        <v>22</v>
      </c>
      <c r="AG594" t="s">
        <v>22</v>
      </c>
      <c r="AH594" t="s">
        <v>22</v>
      </c>
      <c r="AI594" t="s">
        <v>22</v>
      </c>
      <c r="AJ594" s="17" t="b">
        <v>0</v>
      </c>
      <c r="AK594" t="s">
        <v>22</v>
      </c>
      <c r="AL594" t="s">
        <v>22</v>
      </c>
      <c r="AM594" s="17" t="b">
        <v>0</v>
      </c>
      <c r="AN594" s="6"/>
      <c r="AO594" s="6"/>
      <c r="AP594" s="17" t="b">
        <v>0</v>
      </c>
      <c r="AQ594" s="6" t="b">
        <v>0</v>
      </c>
    </row>
    <row r="595" spans="1:43" x14ac:dyDescent="0.25">
      <c r="A595" t="str">
        <f>_xlfn.CONCAT(Table8[[#This Row],[Order]],"-",Table8[[#This Row],[Line]])</f>
        <v>76134-15</v>
      </c>
      <c r="B595" s="7">
        <v>76134</v>
      </c>
      <c r="C595" s="7">
        <v>15</v>
      </c>
      <c r="D595" s="7">
        <v>1</v>
      </c>
      <c r="E595" s="6" t="s">
        <v>18</v>
      </c>
      <c r="F595" s="6" t="s">
        <v>137</v>
      </c>
      <c r="G595" s="6" t="s">
        <v>4560</v>
      </c>
      <c r="H595" s="6" t="s">
        <v>22</v>
      </c>
      <c r="I595" s="6" t="s">
        <v>27</v>
      </c>
      <c r="J595" s="6"/>
      <c r="K595" s="6"/>
      <c r="L595" s="8">
        <v>43574</v>
      </c>
      <c r="M595" s="8">
        <v>43579</v>
      </c>
      <c r="N595" s="7">
        <v>1</v>
      </c>
      <c r="O595" s="7">
        <v>2</v>
      </c>
      <c r="P595" s="6" t="s">
        <v>644</v>
      </c>
      <c r="Q595" s="6" t="s">
        <v>22</v>
      </c>
      <c r="R595" s="6" t="s">
        <v>18</v>
      </c>
      <c r="S595" s="6" t="s">
        <v>22</v>
      </c>
      <c r="T595" s="6" t="s">
        <v>4561</v>
      </c>
      <c r="U595" s="7">
        <v>4</v>
      </c>
      <c r="V595" s="17" t="b">
        <v>0</v>
      </c>
      <c r="W595" s="17" t="b">
        <v>0</v>
      </c>
      <c r="X595" s="17" t="b">
        <v>0</v>
      </c>
      <c r="Y595" s="17" t="b">
        <v>0</v>
      </c>
      <c r="Z595" t="s">
        <v>22</v>
      </c>
      <c r="AA595" t="s">
        <v>22</v>
      </c>
      <c r="AB595" t="s">
        <v>22</v>
      </c>
      <c r="AC595" t="s">
        <v>22</v>
      </c>
      <c r="AD595" t="s">
        <v>22</v>
      </c>
      <c r="AE595" t="s">
        <v>22</v>
      </c>
      <c r="AF595" t="s">
        <v>22</v>
      </c>
      <c r="AG595" t="s">
        <v>22</v>
      </c>
      <c r="AH595" t="s">
        <v>22</v>
      </c>
      <c r="AI595" t="s">
        <v>22</v>
      </c>
      <c r="AJ595" s="17" t="b">
        <v>0</v>
      </c>
      <c r="AK595" t="s">
        <v>22</v>
      </c>
      <c r="AL595" t="s">
        <v>22</v>
      </c>
      <c r="AM595" s="17" t="b">
        <v>0</v>
      </c>
      <c r="AN595" s="6"/>
      <c r="AO595" s="6"/>
      <c r="AP595" s="17" t="b">
        <v>0</v>
      </c>
      <c r="AQ595" s="6" t="b">
        <v>0</v>
      </c>
    </row>
    <row r="596" spans="1:43" x14ac:dyDescent="0.25">
      <c r="A596" t="str">
        <f>_xlfn.CONCAT(Table8[[#This Row],[Order]],"-",Table8[[#This Row],[Line]])</f>
        <v>76155-1</v>
      </c>
      <c r="B596" s="7">
        <v>76155</v>
      </c>
      <c r="C596" s="7">
        <v>1</v>
      </c>
      <c r="D596" s="7">
        <v>1</v>
      </c>
      <c r="E596" s="6" t="s">
        <v>18</v>
      </c>
      <c r="F596" s="6" t="s">
        <v>138</v>
      </c>
      <c r="G596" s="6" t="s">
        <v>4562</v>
      </c>
      <c r="H596" s="6" t="s">
        <v>22</v>
      </c>
      <c r="I596" s="6" t="s">
        <v>27</v>
      </c>
      <c r="J596" s="6"/>
      <c r="K596" s="6"/>
      <c r="L596" s="8">
        <v>43515</v>
      </c>
      <c r="M596" s="8">
        <v>43518</v>
      </c>
      <c r="N596" s="7">
        <v>2</v>
      </c>
      <c r="O596" s="7">
        <v>2</v>
      </c>
      <c r="P596" s="6" t="s">
        <v>606</v>
      </c>
      <c r="Q596" s="6" t="s">
        <v>22</v>
      </c>
      <c r="R596" s="6" t="s">
        <v>18</v>
      </c>
      <c r="S596" s="6" t="s">
        <v>22</v>
      </c>
      <c r="T596" s="6" t="s">
        <v>4563</v>
      </c>
      <c r="U596" s="7">
        <v>4</v>
      </c>
      <c r="V596" s="17" t="b">
        <v>0</v>
      </c>
      <c r="W596" s="17" t="b">
        <v>0</v>
      </c>
      <c r="X596" s="17" t="b">
        <v>0</v>
      </c>
      <c r="Y596" s="17" t="b">
        <v>0</v>
      </c>
      <c r="Z596" t="s">
        <v>22</v>
      </c>
      <c r="AA596" t="s">
        <v>22</v>
      </c>
      <c r="AB596" t="s">
        <v>22</v>
      </c>
      <c r="AC596" t="s">
        <v>22</v>
      </c>
      <c r="AD596" t="s">
        <v>22</v>
      </c>
      <c r="AE596" t="s">
        <v>22</v>
      </c>
      <c r="AF596" t="s">
        <v>22</v>
      </c>
      <c r="AG596" t="s">
        <v>22</v>
      </c>
      <c r="AH596" t="s">
        <v>22</v>
      </c>
      <c r="AI596" t="s">
        <v>22</v>
      </c>
      <c r="AJ596" s="17" t="b">
        <v>0</v>
      </c>
      <c r="AK596" t="s">
        <v>22</v>
      </c>
      <c r="AL596" t="s">
        <v>22</v>
      </c>
      <c r="AM596" s="17" t="b">
        <v>0</v>
      </c>
      <c r="AN596" s="6"/>
      <c r="AO596" s="6"/>
      <c r="AP596" s="17" t="b">
        <v>0</v>
      </c>
      <c r="AQ596" s="6" t="b">
        <v>0</v>
      </c>
    </row>
    <row r="597" spans="1:43" x14ac:dyDescent="0.25">
      <c r="A597" t="str">
        <f>_xlfn.CONCAT(Table8[[#This Row],[Order]],"-",Table8[[#This Row],[Line]])</f>
        <v>76155-2</v>
      </c>
      <c r="B597" s="7">
        <v>76155</v>
      </c>
      <c r="C597" s="7">
        <v>2</v>
      </c>
      <c r="D597" s="7">
        <v>1</v>
      </c>
      <c r="E597" s="6" t="s">
        <v>18</v>
      </c>
      <c r="F597" s="6" t="s">
        <v>138</v>
      </c>
      <c r="G597" s="6" t="s">
        <v>4562</v>
      </c>
      <c r="H597" s="6" t="s">
        <v>22</v>
      </c>
      <c r="I597" s="6" t="s">
        <v>27</v>
      </c>
      <c r="J597" s="6"/>
      <c r="K597" s="6"/>
      <c r="L597" s="8">
        <v>43515</v>
      </c>
      <c r="M597" s="8">
        <v>43518</v>
      </c>
      <c r="N597" s="7">
        <v>4</v>
      </c>
      <c r="O597" s="7">
        <v>4</v>
      </c>
      <c r="P597" s="6" t="s">
        <v>606</v>
      </c>
      <c r="Q597" s="6" t="s">
        <v>22</v>
      </c>
      <c r="R597" s="6" t="s">
        <v>18</v>
      </c>
      <c r="S597" s="6" t="s">
        <v>22</v>
      </c>
      <c r="T597" s="6" t="s">
        <v>4564</v>
      </c>
      <c r="U597" s="7">
        <v>4</v>
      </c>
      <c r="V597" s="17" t="b">
        <v>0</v>
      </c>
      <c r="W597" s="17" t="b">
        <v>0</v>
      </c>
      <c r="X597" s="17" t="b">
        <v>0</v>
      </c>
      <c r="Y597" s="17" t="b">
        <v>0</v>
      </c>
      <c r="Z597" t="s">
        <v>22</v>
      </c>
      <c r="AA597" t="s">
        <v>22</v>
      </c>
      <c r="AB597" t="s">
        <v>22</v>
      </c>
      <c r="AC597" t="s">
        <v>22</v>
      </c>
      <c r="AD597" t="s">
        <v>22</v>
      </c>
      <c r="AE597" t="s">
        <v>22</v>
      </c>
      <c r="AF597" t="s">
        <v>22</v>
      </c>
      <c r="AG597" t="s">
        <v>22</v>
      </c>
      <c r="AH597" t="s">
        <v>22</v>
      </c>
      <c r="AI597" t="s">
        <v>22</v>
      </c>
      <c r="AJ597" s="17" t="b">
        <v>0</v>
      </c>
      <c r="AK597" t="s">
        <v>22</v>
      </c>
      <c r="AL597" t="s">
        <v>22</v>
      </c>
      <c r="AM597" s="17" t="b">
        <v>0</v>
      </c>
      <c r="AN597" s="6"/>
      <c r="AO597" s="6"/>
      <c r="AP597" s="17" t="b">
        <v>0</v>
      </c>
      <c r="AQ597" s="6" t="b">
        <v>0</v>
      </c>
    </row>
    <row r="598" spans="1:43" x14ac:dyDescent="0.25">
      <c r="A598" t="str">
        <f>_xlfn.CONCAT(Table8[[#This Row],[Order]],"-",Table8[[#This Row],[Line]])</f>
        <v>76155-3</v>
      </c>
      <c r="B598" s="7">
        <v>76155</v>
      </c>
      <c r="C598" s="7">
        <v>3</v>
      </c>
      <c r="D598" s="7">
        <v>1</v>
      </c>
      <c r="E598" s="6" t="s">
        <v>18</v>
      </c>
      <c r="F598" s="6" t="s">
        <v>138</v>
      </c>
      <c r="G598" s="6" t="s">
        <v>4562</v>
      </c>
      <c r="H598" s="6" t="s">
        <v>22</v>
      </c>
      <c r="I598" s="6" t="s">
        <v>27</v>
      </c>
      <c r="J598" s="6"/>
      <c r="K598" s="6"/>
      <c r="L598" s="8">
        <v>43515</v>
      </c>
      <c r="M598" s="8">
        <v>43518</v>
      </c>
      <c r="N598" s="7">
        <v>121</v>
      </c>
      <c r="O598" s="7">
        <v>121</v>
      </c>
      <c r="P598" s="6" t="s">
        <v>606</v>
      </c>
      <c r="Q598" s="6" t="s">
        <v>22</v>
      </c>
      <c r="R598" s="6" t="s">
        <v>18</v>
      </c>
      <c r="S598" s="6" t="s">
        <v>22</v>
      </c>
      <c r="T598" s="6" t="s">
        <v>4565</v>
      </c>
      <c r="U598" s="7">
        <v>4</v>
      </c>
      <c r="V598" s="17" t="b">
        <v>0</v>
      </c>
      <c r="W598" s="17" t="b">
        <v>0</v>
      </c>
      <c r="X598" s="17" t="b">
        <v>0</v>
      </c>
      <c r="Y598" s="17" t="b">
        <v>0</v>
      </c>
      <c r="Z598" t="s">
        <v>22</v>
      </c>
      <c r="AA598" t="s">
        <v>22</v>
      </c>
      <c r="AB598" t="s">
        <v>22</v>
      </c>
      <c r="AC598" t="s">
        <v>22</v>
      </c>
      <c r="AD598" t="s">
        <v>22</v>
      </c>
      <c r="AE598" t="s">
        <v>22</v>
      </c>
      <c r="AF598" t="s">
        <v>22</v>
      </c>
      <c r="AG598" t="s">
        <v>22</v>
      </c>
      <c r="AH598" t="s">
        <v>22</v>
      </c>
      <c r="AI598" t="s">
        <v>22</v>
      </c>
      <c r="AJ598" s="17" t="b">
        <v>0</v>
      </c>
      <c r="AK598" t="s">
        <v>22</v>
      </c>
      <c r="AL598" t="s">
        <v>22</v>
      </c>
      <c r="AM598" s="17" t="b">
        <v>0</v>
      </c>
      <c r="AN598" s="6"/>
      <c r="AO598" s="6"/>
      <c r="AP598" s="17" t="b">
        <v>0</v>
      </c>
      <c r="AQ598" s="6" t="b">
        <v>0</v>
      </c>
    </row>
    <row r="599" spans="1:43" x14ac:dyDescent="0.25">
      <c r="A599" t="str">
        <f>_xlfn.CONCAT(Table8[[#This Row],[Order]],"-",Table8[[#This Row],[Line]])</f>
        <v>76155-4</v>
      </c>
      <c r="B599" s="7">
        <v>76155</v>
      </c>
      <c r="C599" s="7">
        <v>4</v>
      </c>
      <c r="D599" s="7">
        <v>1</v>
      </c>
      <c r="E599" s="6" t="s">
        <v>18</v>
      </c>
      <c r="F599" s="6" t="s">
        <v>138</v>
      </c>
      <c r="G599" s="6" t="s">
        <v>4562</v>
      </c>
      <c r="H599" s="6" t="s">
        <v>22</v>
      </c>
      <c r="I599" s="6" t="s">
        <v>27</v>
      </c>
      <c r="J599" s="6"/>
      <c r="K599" s="6"/>
      <c r="L599" s="8">
        <v>43515</v>
      </c>
      <c r="M599" s="8">
        <v>43518</v>
      </c>
      <c r="N599" s="7">
        <v>16</v>
      </c>
      <c r="O599" s="7">
        <v>16</v>
      </c>
      <c r="P599" s="6" t="s">
        <v>606</v>
      </c>
      <c r="Q599" s="6" t="s">
        <v>22</v>
      </c>
      <c r="R599" s="6" t="s">
        <v>18</v>
      </c>
      <c r="S599" s="6" t="s">
        <v>22</v>
      </c>
      <c r="T599" s="6" t="s">
        <v>4566</v>
      </c>
      <c r="U599" s="7">
        <v>4</v>
      </c>
      <c r="V599" s="17" t="b">
        <v>0</v>
      </c>
      <c r="W599" s="17" t="b">
        <v>0</v>
      </c>
      <c r="X599" s="17" t="b">
        <v>0</v>
      </c>
      <c r="Y599" s="17" t="b">
        <v>0</v>
      </c>
      <c r="Z599" t="s">
        <v>22</v>
      </c>
      <c r="AA599" t="s">
        <v>22</v>
      </c>
      <c r="AB599" t="s">
        <v>22</v>
      </c>
      <c r="AC599" t="s">
        <v>22</v>
      </c>
      <c r="AD599" t="s">
        <v>22</v>
      </c>
      <c r="AE599" t="s">
        <v>22</v>
      </c>
      <c r="AF599" t="s">
        <v>22</v>
      </c>
      <c r="AG599" t="s">
        <v>22</v>
      </c>
      <c r="AH599" t="s">
        <v>22</v>
      </c>
      <c r="AI599" t="s">
        <v>22</v>
      </c>
      <c r="AJ599" s="17" t="b">
        <v>0</v>
      </c>
      <c r="AK599" t="s">
        <v>22</v>
      </c>
      <c r="AL599" t="s">
        <v>22</v>
      </c>
      <c r="AM599" s="17" t="b">
        <v>0</v>
      </c>
      <c r="AN599" s="6"/>
      <c r="AO599" s="6"/>
      <c r="AP599" s="17" t="b">
        <v>0</v>
      </c>
      <c r="AQ599" s="6" t="b">
        <v>0</v>
      </c>
    </row>
    <row r="600" spans="1:43" x14ac:dyDescent="0.25">
      <c r="A600" t="str">
        <f>_xlfn.CONCAT(Table8[[#This Row],[Order]],"-",Table8[[#This Row],[Line]])</f>
        <v>76155-5</v>
      </c>
      <c r="B600" s="7">
        <v>76155</v>
      </c>
      <c r="C600" s="7">
        <v>5</v>
      </c>
      <c r="D600" s="7">
        <v>1</v>
      </c>
      <c r="E600" s="6" t="s">
        <v>18</v>
      </c>
      <c r="F600" s="6" t="s">
        <v>401</v>
      </c>
      <c r="G600" s="6" t="s">
        <v>4567</v>
      </c>
      <c r="H600" s="6" t="s">
        <v>22</v>
      </c>
      <c r="I600" s="6" t="s">
        <v>27</v>
      </c>
      <c r="J600" s="6"/>
      <c r="K600" s="6"/>
      <c r="L600" s="8">
        <v>43515</v>
      </c>
      <c r="M600" s="8">
        <v>43518</v>
      </c>
      <c r="N600" s="7">
        <v>11</v>
      </c>
      <c r="O600" s="7">
        <v>11</v>
      </c>
      <c r="P600" s="6" t="s">
        <v>606</v>
      </c>
      <c r="Q600" s="6" t="s">
        <v>22</v>
      </c>
      <c r="R600" s="6" t="s">
        <v>18</v>
      </c>
      <c r="S600" s="6" t="s">
        <v>22</v>
      </c>
      <c r="T600" s="6" t="s">
        <v>4568</v>
      </c>
      <c r="U600" s="7">
        <v>4</v>
      </c>
      <c r="V600" s="17" t="b">
        <v>0</v>
      </c>
      <c r="W600" s="17" t="b">
        <v>0</v>
      </c>
      <c r="X600" s="17" t="b">
        <v>0</v>
      </c>
      <c r="Y600" s="17" t="b">
        <v>0</v>
      </c>
      <c r="Z600" t="s">
        <v>22</v>
      </c>
      <c r="AA600" t="s">
        <v>22</v>
      </c>
      <c r="AB600" t="s">
        <v>22</v>
      </c>
      <c r="AC600" t="s">
        <v>22</v>
      </c>
      <c r="AD600" t="s">
        <v>22</v>
      </c>
      <c r="AE600" t="s">
        <v>22</v>
      </c>
      <c r="AF600" t="s">
        <v>22</v>
      </c>
      <c r="AG600" t="s">
        <v>22</v>
      </c>
      <c r="AH600" t="s">
        <v>22</v>
      </c>
      <c r="AI600" t="s">
        <v>22</v>
      </c>
      <c r="AJ600" s="17" t="b">
        <v>0</v>
      </c>
      <c r="AK600" t="s">
        <v>22</v>
      </c>
      <c r="AL600" t="s">
        <v>22</v>
      </c>
      <c r="AM600" s="17" t="b">
        <v>0</v>
      </c>
      <c r="AN600" s="6"/>
      <c r="AO600" s="6"/>
      <c r="AP600" s="17" t="b">
        <v>0</v>
      </c>
      <c r="AQ600" s="6" t="b">
        <v>0</v>
      </c>
    </row>
    <row r="601" spans="1:43" x14ac:dyDescent="0.25">
      <c r="A601" t="str">
        <f>_xlfn.CONCAT(Table8[[#This Row],[Order]],"-",Table8[[#This Row],[Line]])</f>
        <v>76155-6</v>
      </c>
      <c r="B601" s="7">
        <v>76155</v>
      </c>
      <c r="C601" s="7">
        <v>6</v>
      </c>
      <c r="D601" s="7">
        <v>1</v>
      </c>
      <c r="E601" s="6" t="s">
        <v>18</v>
      </c>
      <c r="F601" s="6" t="s">
        <v>401</v>
      </c>
      <c r="G601" s="6" t="s">
        <v>4567</v>
      </c>
      <c r="H601" s="6" t="s">
        <v>22</v>
      </c>
      <c r="I601" s="6" t="s">
        <v>27</v>
      </c>
      <c r="J601" s="6"/>
      <c r="K601" s="6"/>
      <c r="L601" s="8">
        <v>43515</v>
      </c>
      <c r="M601" s="8">
        <v>43518</v>
      </c>
      <c r="N601" s="7">
        <v>14</v>
      </c>
      <c r="O601" s="7">
        <v>14</v>
      </c>
      <c r="P601" s="6" t="s">
        <v>606</v>
      </c>
      <c r="Q601" s="6" t="s">
        <v>22</v>
      </c>
      <c r="R601" s="6" t="s">
        <v>18</v>
      </c>
      <c r="S601" s="6" t="s">
        <v>22</v>
      </c>
      <c r="T601" s="6" t="s">
        <v>4569</v>
      </c>
      <c r="U601" s="7">
        <v>4</v>
      </c>
      <c r="V601" s="17" t="b">
        <v>0</v>
      </c>
      <c r="W601" s="17" t="b">
        <v>0</v>
      </c>
      <c r="X601" s="17" t="b">
        <v>0</v>
      </c>
      <c r="Y601" s="17" t="b">
        <v>0</v>
      </c>
      <c r="Z601" t="s">
        <v>22</v>
      </c>
      <c r="AA601" t="s">
        <v>22</v>
      </c>
      <c r="AB601" t="s">
        <v>22</v>
      </c>
      <c r="AC601" t="s">
        <v>22</v>
      </c>
      <c r="AD601" t="s">
        <v>22</v>
      </c>
      <c r="AE601" t="s">
        <v>22</v>
      </c>
      <c r="AF601" t="s">
        <v>22</v>
      </c>
      <c r="AG601" t="s">
        <v>22</v>
      </c>
      <c r="AH601" t="s">
        <v>22</v>
      </c>
      <c r="AI601" t="s">
        <v>22</v>
      </c>
      <c r="AJ601" s="17" t="b">
        <v>0</v>
      </c>
      <c r="AK601" t="s">
        <v>22</v>
      </c>
      <c r="AL601" t="s">
        <v>22</v>
      </c>
      <c r="AM601" s="17" t="b">
        <v>0</v>
      </c>
      <c r="AN601" s="6"/>
      <c r="AO601" s="6"/>
      <c r="AP601" s="17" t="b">
        <v>0</v>
      </c>
      <c r="AQ601" s="6" t="b">
        <v>0</v>
      </c>
    </row>
    <row r="602" spans="1:43" x14ac:dyDescent="0.25">
      <c r="A602" t="str">
        <f>_xlfn.CONCAT(Table8[[#This Row],[Order]],"-",Table8[[#This Row],[Line]])</f>
        <v>76155-7</v>
      </c>
      <c r="B602" s="7">
        <v>76155</v>
      </c>
      <c r="C602" s="7">
        <v>7</v>
      </c>
      <c r="D602" s="7">
        <v>1</v>
      </c>
      <c r="E602" s="6" t="s">
        <v>18</v>
      </c>
      <c r="F602" s="6" t="s">
        <v>401</v>
      </c>
      <c r="G602" s="6" t="s">
        <v>4567</v>
      </c>
      <c r="H602" s="6" t="s">
        <v>22</v>
      </c>
      <c r="I602" s="6" t="s">
        <v>27</v>
      </c>
      <c r="J602" s="6"/>
      <c r="K602" s="6"/>
      <c r="L602" s="8">
        <v>43515</v>
      </c>
      <c r="M602" s="8">
        <v>43518</v>
      </c>
      <c r="N602" s="7">
        <v>3</v>
      </c>
      <c r="O602" s="7">
        <v>3</v>
      </c>
      <c r="P602" s="6" t="s">
        <v>606</v>
      </c>
      <c r="Q602" s="6" t="s">
        <v>22</v>
      </c>
      <c r="R602" s="6" t="s">
        <v>18</v>
      </c>
      <c r="S602" s="6" t="s">
        <v>22</v>
      </c>
      <c r="T602" s="6" t="s">
        <v>4570</v>
      </c>
      <c r="U602" s="7">
        <v>4</v>
      </c>
      <c r="V602" s="17" t="b">
        <v>0</v>
      </c>
      <c r="W602" s="17" t="b">
        <v>0</v>
      </c>
      <c r="X602" s="17" t="b">
        <v>0</v>
      </c>
      <c r="Y602" s="17" t="b">
        <v>0</v>
      </c>
      <c r="Z602" t="s">
        <v>22</v>
      </c>
      <c r="AA602" t="s">
        <v>22</v>
      </c>
      <c r="AB602" t="s">
        <v>22</v>
      </c>
      <c r="AC602" t="s">
        <v>22</v>
      </c>
      <c r="AD602" t="s">
        <v>22</v>
      </c>
      <c r="AE602" t="s">
        <v>22</v>
      </c>
      <c r="AF602" t="s">
        <v>22</v>
      </c>
      <c r="AG602" t="s">
        <v>22</v>
      </c>
      <c r="AH602" t="s">
        <v>22</v>
      </c>
      <c r="AI602" t="s">
        <v>22</v>
      </c>
      <c r="AJ602" s="17" t="b">
        <v>0</v>
      </c>
      <c r="AK602" t="s">
        <v>22</v>
      </c>
      <c r="AL602" t="s">
        <v>22</v>
      </c>
      <c r="AM602" s="17" t="b">
        <v>0</v>
      </c>
      <c r="AN602" s="6"/>
      <c r="AO602" s="6"/>
      <c r="AP602" s="17" t="b">
        <v>0</v>
      </c>
      <c r="AQ602" s="6" t="b">
        <v>0</v>
      </c>
    </row>
    <row r="603" spans="1:43" x14ac:dyDescent="0.25">
      <c r="A603" t="str">
        <f>_xlfn.CONCAT(Table8[[#This Row],[Order]],"-",Table8[[#This Row],[Line]])</f>
        <v>76181-1</v>
      </c>
      <c r="B603" s="29">
        <v>76181</v>
      </c>
      <c r="C603" s="29">
        <v>1</v>
      </c>
      <c r="D603" s="29">
        <v>1</v>
      </c>
      <c r="E603" s="28" t="s">
        <v>18</v>
      </c>
      <c r="F603" s="28" t="s">
        <v>180</v>
      </c>
      <c r="G603" s="28" t="s">
        <v>4571</v>
      </c>
      <c r="H603" s="28" t="s">
        <v>22</v>
      </c>
      <c r="I603" s="28" t="s">
        <v>20</v>
      </c>
      <c r="J603" s="28"/>
      <c r="K603" s="28"/>
      <c r="L603" s="8">
        <v>43509</v>
      </c>
      <c r="M603" s="30">
        <v>43514</v>
      </c>
      <c r="N603" s="29">
        <v>3</v>
      </c>
      <c r="O603" s="29">
        <v>9</v>
      </c>
      <c r="P603" s="6" t="s">
        <v>657</v>
      </c>
      <c r="Q603" s="28" t="s">
        <v>22</v>
      </c>
      <c r="R603" s="6" t="s">
        <v>18</v>
      </c>
      <c r="S603" s="28" t="s">
        <v>22</v>
      </c>
      <c r="T603" s="28" t="s">
        <v>4572</v>
      </c>
      <c r="U603" s="29">
        <v>4</v>
      </c>
      <c r="V603" s="17" t="b">
        <v>1</v>
      </c>
      <c r="W603" s="17" t="b">
        <v>0</v>
      </c>
      <c r="X603" s="17" t="b">
        <v>0</v>
      </c>
      <c r="Y603" s="17" t="b">
        <v>1</v>
      </c>
      <c r="Z603" t="s">
        <v>22</v>
      </c>
      <c r="AA603" t="s">
        <v>161</v>
      </c>
      <c r="AB603" t="s">
        <v>22</v>
      </c>
      <c r="AC603" t="s">
        <v>22</v>
      </c>
      <c r="AD603" t="s">
        <v>161</v>
      </c>
      <c r="AE603" t="s">
        <v>22</v>
      </c>
      <c r="AF603" t="s">
        <v>22</v>
      </c>
      <c r="AG603" t="s">
        <v>22</v>
      </c>
      <c r="AH603" t="s">
        <v>22</v>
      </c>
      <c r="AI603" t="s">
        <v>22</v>
      </c>
      <c r="AJ603" s="17" t="b">
        <v>0</v>
      </c>
      <c r="AK603" t="s">
        <v>22</v>
      </c>
      <c r="AL603" t="s">
        <v>143</v>
      </c>
      <c r="AM603" s="17" t="b">
        <v>0</v>
      </c>
      <c r="AN603" s="6"/>
      <c r="AO603" s="6"/>
      <c r="AP603" s="17" t="b">
        <v>0</v>
      </c>
      <c r="AQ603" s="6" t="b">
        <v>0</v>
      </c>
    </row>
    <row r="604" spans="1:43" x14ac:dyDescent="0.25">
      <c r="A604" t="str">
        <f>_xlfn.CONCAT(Table8[[#This Row],[Order]],"-",Table8[[#This Row],[Line]])</f>
        <v>76181-2</v>
      </c>
      <c r="B604" s="35">
        <v>76181</v>
      </c>
      <c r="C604" s="35">
        <v>2</v>
      </c>
      <c r="D604" s="35">
        <v>1</v>
      </c>
      <c r="E604" s="34" t="s">
        <v>18</v>
      </c>
      <c r="F604" s="34" t="s">
        <v>265</v>
      </c>
      <c r="G604" s="34" t="s">
        <v>4573</v>
      </c>
      <c r="H604" s="34" t="s">
        <v>22</v>
      </c>
      <c r="I604" s="34" t="s">
        <v>31</v>
      </c>
      <c r="J604" s="36">
        <v>43499</v>
      </c>
      <c r="K604" s="34" t="s">
        <v>4574</v>
      </c>
      <c r="L604" s="8">
        <v>43509</v>
      </c>
      <c r="M604" s="36">
        <v>43514</v>
      </c>
      <c r="N604" s="35">
        <v>1</v>
      </c>
      <c r="O604" s="35">
        <v>18</v>
      </c>
      <c r="P604" s="6" t="s">
        <v>657</v>
      </c>
      <c r="Q604" s="34" t="s">
        <v>22</v>
      </c>
      <c r="R604" s="6" t="s">
        <v>18</v>
      </c>
      <c r="S604" s="34" t="s">
        <v>22</v>
      </c>
      <c r="T604" s="34" t="s">
        <v>4575</v>
      </c>
      <c r="U604" s="35">
        <v>4</v>
      </c>
      <c r="V604" s="17" t="b">
        <v>1</v>
      </c>
      <c r="W604" s="17" t="b">
        <v>1</v>
      </c>
      <c r="X604" s="17" t="b">
        <v>1</v>
      </c>
      <c r="Y604" s="17" t="b">
        <v>1</v>
      </c>
      <c r="Z604" t="s">
        <v>22</v>
      </c>
      <c r="AA604" t="s">
        <v>3805</v>
      </c>
      <c r="AB604" t="s">
        <v>22</v>
      </c>
      <c r="AC604" t="s">
        <v>22</v>
      </c>
      <c r="AD604" t="s">
        <v>22</v>
      </c>
      <c r="AE604" t="s">
        <v>22</v>
      </c>
      <c r="AF604" t="s">
        <v>22</v>
      </c>
      <c r="AG604" t="s">
        <v>22</v>
      </c>
      <c r="AH604" t="s">
        <v>22</v>
      </c>
      <c r="AI604" t="s">
        <v>22</v>
      </c>
      <c r="AJ604" s="17" t="b">
        <v>1</v>
      </c>
      <c r="AK604" t="s">
        <v>22</v>
      </c>
      <c r="AL604" t="s">
        <v>143</v>
      </c>
      <c r="AM604" s="17" t="b">
        <v>0</v>
      </c>
      <c r="AN604" s="6"/>
      <c r="AO604" s="6"/>
      <c r="AP604" s="17" t="b">
        <v>0</v>
      </c>
      <c r="AQ604" s="6" t="b">
        <v>0</v>
      </c>
    </row>
    <row r="605" spans="1:43" x14ac:dyDescent="0.25">
      <c r="A605" t="str">
        <f>_xlfn.CONCAT(Table8[[#This Row],[Order]],"-",Table8[[#This Row],[Line]])</f>
        <v>76181-3</v>
      </c>
      <c r="B605" s="29">
        <v>76181</v>
      </c>
      <c r="C605" s="29">
        <v>3</v>
      </c>
      <c r="D605" s="29">
        <v>1</v>
      </c>
      <c r="E605" s="28" t="s">
        <v>18</v>
      </c>
      <c r="F605" s="28" t="s">
        <v>180</v>
      </c>
      <c r="G605" s="28" t="s">
        <v>4576</v>
      </c>
      <c r="H605" s="28" t="s">
        <v>22</v>
      </c>
      <c r="I605" s="28" t="s">
        <v>20</v>
      </c>
      <c r="J605" s="28"/>
      <c r="K605" s="28"/>
      <c r="L605" s="8">
        <v>43509</v>
      </c>
      <c r="M605" s="30">
        <v>43514</v>
      </c>
      <c r="N605" s="29">
        <v>3</v>
      </c>
      <c r="O605" s="29">
        <v>9</v>
      </c>
      <c r="P605" s="6" t="s">
        <v>657</v>
      </c>
      <c r="Q605" s="28" t="s">
        <v>22</v>
      </c>
      <c r="R605" s="6" t="s">
        <v>18</v>
      </c>
      <c r="S605" s="28" t="s">
        <v>22</v>
      </c>
      <c r="T605" s="28" t="s">
        <v>4577</v>
      </c>
      <c r="U605" s="29">
        <v>4</v>
      </c>
      <c r="V605" s="17" t="b">
        <v>1</v>
      </c>
      <c r="W605" s="17" t="b">
        <v>0</v>
      </c>
      <c r="X605" s="17" t="b">
        <v>0</v>
      </c>
      <c r="Y605" s="17" t="b">
        <v>1</v>
      </c>
      <c r="Z605" t="s">
        <v>22</v>
      </c>
      <c r="AA605" t="s">
        <v>161</v>
      </c>
      <c r="AB605" t="s">
        <v>22</v>
      </c>
      <c r="AC605" t="s">
        <v>22</v>
      </c>
      <c r="AD605" t="s">
        <v>161</v>
      </c>
      <c r="AE605" t="s">
        <v>22</v>
      </c>
      <c r="AF605" t="s">
        <v>22</v>
      </c>
      <c r="AG605" t="s">
        <v>22</v>
      </c>
      <c r="AH605" t="s">
        <v>22</v>
      </c>
      <c r="AI605" t="s">
        <v>22</v>
      </c>
      <c r="AJ605" s="17" t="b">
        <v>0</v>
      </c>
      <c r="AK605" t="s">
        <v>22</v>
      </c>
      <c r="AL605" t="s">
        <v>143</v>
      </c>
      <c r="AM605" s="17" t="b">
        <v>0</v>
      </c>
      <c r="AN605" s="6"/>
      <c r="AO605" s="6"/>
      <c r="AP605" s="17" t="b">
        <v>0</v>
      </c>
      <c r="AQ605" s="6" t="b">
        <v>0</v>
      </c>
    </row>
    <row r="606" spans="1:43" x14ac:dyDescent="0.25">
      <c r="A606" t="str">
        <f>_xlfn.CONCAT(Table8[[#This Row],[Order]],"-",Table8[[#This Row],[Line]])</f>
        <v>76181-4</v>
      </c>
      <c r="B606" s="29">
        <v>76181</v>
      </c>
      <c r="C606" s="29">
        <v>4</v>
      </c>
      <c r="D606" s="29">
        <v>1</v>
      </c>
      <c r="E606" s="28" t="s">
        <v>18</v>
      </c>
      <c r="F606" s="28" t="s">
        <v>180</v>
      </c>
      <c r="G606" s="28" t="s">
        <v>4578</v>
      </c>
      <c r="H606" s="28" t="s">
        <v>22</v>
      </c>
      <c r="I606" s="28" t="s">
        <v>20</v>
      </c>
      <c r="J606" s="28"/>
      <c r="K606" s="28"/>
      <c r="L606" s="8">
        <v>43509</v>
      </c>
      <c r="M606" s="30">
        <v>43514</v>
      </c>
      <c r="N606" s="29">
        <v>3</v>
      </c>
      <c r="O606" s="29">
        <v>9</v>
      </c>
      <c r="P606" s="6" t="s">
        <v>657</v>
      </c>
      <c r="Q606" s="28" t="s">
        <v>22</v>
      </c>
      <c r="R606" s="6" t="s">
        <v>18</v>
      </c>
      <c r="S606" s="28" t="s">
        <v>22</v>
      </c>
      <c r="T606" s="28" t="s">
        <v>4579</v>
      </c>
      <c r="U606" s="29">
        <v>4</v>
      </c>
      <c r="V606" s="17" t="b">
        <v>1</v>
      </c>
      <c r="W606" s="17" t="b">
        <v>0</v>
      </c>
      <c r="X606" s="17" t="b">
        <v>0</v>
      </c>
      <c r="Y606" s="17" t="b">
        <v>0</v>
      </c>
      <c r="Z606" t="s">
        <v>22</v>
      </c>
      <c r="AA606" t="s">
        <v>161</v>
      </c>
      <c r="AB606" t="s">
        <v>22</v>
      </c>
      <c r="AC606" t="s">
        <v>22</v>
      </c>
      <c r="AD606" t="s">
        <v>161</v>
      </c>
      <c r="AE606" t="s">
        <v>22</v>
      </c>
      <c r="AF606" t="s">
        <v>22</v>
      </c>
      <c r="AG606" t="s">
        <v>22</v>
      </c>
      <c r="AH606" t="s">
        <v>22</v>
      </c>
      <c r="AI606" t="s">
        <v>22</v>
      </c>
      <c r="AJ606" s="17" t="b">
        <v>0</v>
      </c>
      <c r="AK606" t="s">
        <v>22</v>
      </c>
      <c r="AL606" t="s">
        <v>22</v>
      </c>
      <c r="AM606" s="17" t="b">
        <v>0</v>
      </c>
      <c r="AN606" s="6"/>
      <c r="AO606" s="6"/>
      <c r="AP606" s="17" t="b">
        <v>0</v>
      </c>
      <c r="AQ606" s="6" t="b">
        <v>0</v>
      </c>
    </row>
    <row r="607" spans="1:43" x14ac:dyDescent="0.25">
      <c r="A607" t="str">
        <f>_xlfn.CONCAT(Table8[[#This Row],[Order]],"-",Table8[[#This Row],[Line]])</f>
        <v>76191-1</v>
      </c>
      <c r="B607" s="123">
        <v>76191</v>
      </c>
      <c r="C607" s="123">
        <v>1</v>
      </c>
      <c r="D607" s="123">
        <v>1</v>
      </c>
      <c r="E607" s="124" t="s">
        <v>18</v>
      </c>
      <c r="F607" s="124" t="s">
        <v>354</v>
      </c>
      <c r="G607" s="124" t="s">
        <v>664</v>
      </c>
      <c r="H607" s="124" t="s">
        <v>171</v>
      </c>
      <c r="I607" s="124" t="s">
        <v>20</v>
      </c>
      <c r="J607" s="125">
        <v>43480</v>
      </c>
      <c r="K607" s="124" t="s">
        <v>4580</v>
      </c>
      <c r="L607" s="125">
        <v>43479</v>
      </c>
      <c r="M607" s="125">
        <v>43482</v>
      </c>
      <c r="N607" s="123">
        <v>5</v>
      </c>
      <c r="O607" s="123">
        <v>5</v>
      </c>
      <c r="P607" s="6" t="s">
        <v>610</v>
      </c>
      <c r="Q607" s="124" t="s">
        <v>21</v>
      </c>
      <c r="R607" s="6" t="s">
        <v>18</v>
      </c>
      <c r="S607" s="124" t="s">
        <v>22</v>
      </c>
      <c r="T607" s="124" t="s">
        <v>628</v>
      </c>
      <c r="U607" s="123">
        <v>4</v>
      </c>
      <c r="V607" s="17" t="b">
        <v>1</v>
      </c>
      <c r="W607" s="17" t="b">
        <v>1</v>
      </c>
      <c r="X607" s="17" t="b">
        <v>1</v>
      </c>
      <c r="Y607" s="17" t="b">
        <v>1</v>
      </c>
      <c r="Z607" t="s">
        <v>22</v>
      </c>
      <c r="AA607" t="s">
        <v>3805</v>
      </c>
      <c r="AB607" t="s">
        <v>22</v>
      </c>
      <c r="AC607" t="s">
        <v>22</v>
      </c>
      <c r="AD607" t="s">
        <v>22</v>
      </c>
      <c r="AE607" t="s">
        <v>22</v>
      </c>
      <c r="AF607" t="s">
        <v>22</v>
      </c>
      <c r="AG607" t="s">
        <v>22</v>
      </c>
      <c r="AH607" t="s">
        <v>22</v>
      </c>
      <c r="AI607" t="s">
        <v>22</v>
      </c>
      <c r="AJ607" s="17" t="b">
        <v>1</v>
      </c>
      <c r="AK607" t="s">
        <v>22</v>
      </c>
      <c r="AL607" t="s">
        <v>143</v>
      </c>
      <c r="AM607" s="17" t="b">
        <v>1</v>
      </c>
      <c r="AN607" s="126">
        <v>43482.449240937502</v>
      </c>
      <c r="AO607" s="6"/>
      <c r="AP607" s="17" t="b">
        <v>1</v>
      </c>
      <c r="AQ607" s="6" t="b">
        <v>0</v>
      </c>
    </row>
    <row r="608" spans="1:43" x14ac:dyDescent="0.25">
      <c r="A608" t="str">
        <f>_xlfn.CONCAT(Table8[[#This Row],[Order]],"-",Table8[[#This Row],[Line]])</f>
        <v>76192-1</v>
      </c>
      <c r="B608" s="123">
        <v>76192</v>
      </c>
      <c r="C608" s="123">
        <v>1</v>
      </c>
      <c r="D608" s="123">
        <v>1</v>
      </c>
      <c r="E608" s="124" t="s">
        <v>18</v>
      </c>
      <c r="F608" s="124" t="s">
        <v>355</v>
      </c>
      <c r="G608" s="124" t="s">
        <v>677</v>
      </c>
      <c r="H608" s="124" t="s">
        <v>156</v>
      </c>
      <c r="I608" s="124" t="s">
        <v>20</v>
      </c>
      <c r="J608" s="125">
        <v>43496</v>
      </c>
      <c r="K608" s="124" t="s">
        <v>4581</v>
      </c>
      <c r="L608" s="125">
        <v>43490</v>
      </c>
      <c r="M608" s="125">
        <v>43495</v>
      </c>
      <c r="N608" s="123">
        <v>2</v>
      </c>
      <c r="O608" s="123">
        <v>2</v>
      </c>
      <c r="P608" s="6" t="s">
        <v>626</v>
      </c>
      <c r="Q608" s="124" t="s">
        <v>21</v>
      </c>
      <c r="R608" s="6" t="s">
        <v>18</v>
      </c>
      <c r="S608" s="124" t="s">
        <v>22</v>
      </c>
      <c r="T608" s="124" t="s">
        <v>678</v>
      </c>
      <c r="U608" s="123">
        <v>1</v>
      </c>
      <c r="V608" s="17" t="b">
        <v>1</v>
      </c>
      <c r="W608" s="17" t="b">
        <v>1</v>
      </c>
      <c r="X608" s="17" t="b">
        <v>1</v>
      </c>
      <c r="Y608" s="17" t="b">
        <v>1</v>
      </c>
      <c r="Z608" t="s">
        <v>3805</v>
      </c>
      <c r="AA608" t="s">
        <v>3805</v>
      </c>
      <c r="AB608" t="s">
        <v>22</v>
      </c>
      <c r="AC608" t="s">
        <v>22</v>
      </c>
      <c r="AD608" t="s">
        <v>161</v>
      </c>
      <c r="AE608" t="s">
        <v>22</v>
      </c>
      <c r="AF608" t="s">
        <v>22</v>
      </c>
      <c r="AG608" t="s">
        <v>22</v>
      </c>
      <c r="AH608" t="s">
        <v>22</v>
      </c>
      <c r="AI608" t="s">
        <v>161</v>
      </c>
      <c r="AJ608" s="17" t="b">
        <v>0</v>
      </c>
      <c r="AK608" t="s">
        <v>22</v>
      </c>
      <c r="AL608" t="s">
        <v>143</v>
      </c>
      <c r="AM608" s="17" t="b">
        <v>0</v>
      </c>
      <c r="AN608" s="6"/>
      <c r="AO608" s="6"/>
      <c r="AP608" s="17" t="b">
        <v>0</v>
      </c>
      <c r="AQ608" s="6" t="b">
        <v>0</v>
      </c>
    </row>
    <row r="609" spans="1:43" x14ac:dyDescent="0.25">
      <c r="A609" t="str">
        <f>_xlfn.CONCAT(Table8[[#This Row],[Order]],"-",Table8[[#This Row],[Line]])</f>
        <v>76192-2</v>
      </c>
      <c r="B609" s="123">
        <v>76192</v>
      </c>
      <c r="C609" s="123">
        <v>2</v>
      </c>
      <c r="D609" s="123">
        <v>1</v>
      </c>
      <c r="E609" s="124" t="s">
        <v>18</v>
      </c>
      <c r="F609" s="124" t="s">
        <v>356</v>
      </c>
      <c r="G609" s="124" t="s">
        <v>679</v>
      </c>
      <c r="H609" s="124" t="s">
        <v>208</v>
      </c>
      <c r="I609" s="124" t="s">
        <v>20</v>
      </c>
      <c r="J609" s="125">
        <v>43496</v>
      </c>
      <c r="K609" s="124" t="s">
        <v>4582</v>
      </c>
      <c r="L609" s="125">
        <v>43490</v>
      </c>
      <c r="M609" s="125">
        <v>43495</v>
      </c>
      <c r="N609" s="123">
        <v>2</v>
      </c>
      <c r="O609" s="123">
        <v>2</v>
      </c>
      <c r="P609" s="6" t="s">
        <v>626</v>
      </c>
      <c r="Q609" s="124" t="s">
        <v>21</v>
      </c>
      <c r="R609" s="6" t="s">
        <v>18</v>
      </c>
      <c r="S609" s="124" t="s">
        <v>22</v>
      </c>
      <c r="T609" s="124" t="s">
        <v>680</v>
      </c>
      <c r="U609" s="123">
        <v>1</v>
      </c>
      <c r="V609" s="17" t="b">
        <v>1</v>
      </c>
      <c r="W609" s="17" t="b">
        <v>1</v>
      </c>
      <c r="X609" s="17" t="b">
        <v>1</v>
      </c>
      <c r="Y609" s="17" t="b">
        <v>1</v>
      </c>
      <c r="Z609" t="s">
        <v>3805</v>
      </c>
      <c r="AA609" t="s">
        <v>3805</v>
      </c>
      <c r="AB609" t="s">
        <v>22</v>
      </c>
      <c r="AC609" t="s">
        <v>22</v>
      </c>
      <c r="AD609" t="s">
        <v>161</v>
      </c>
      <c r="AE609" t="s">
        <v>22</v>
      </c>
      <c r="AF609" t="s">
        <v>22</v>
      </c>
      <c r="AG609" t="s">
        <v>22</v>
      </c>
      <c r="AH609" t="s">
        <v>22</v>
      </c>
      <c r="AI609" t="s">
        <v>161</v>
      </c>
      <c r="AJ609" s="17" t="b">
        <v>0</v>
      </c>
      <c r="AK609" t="s">
        <v>22</v>
      </c>
      <c r="AL609" t="s">
        <v>143</v>
      </c>
      <c r="AM609" s="17" t="b">
        <v>0</v>
      </c>
      <c r="AN609" s="6"/>
      <c r="AO609" s="6"/>
      <c r="AP609" s="17" t="b">
        <v>0</v>
      </c>
      <c r="AQ609" s="6" t="b">
        <v>0</v>
      </c>
    </row>
    <row r="610" spans="1:43" x14ac:dyDescent="0.25">
      <c r="A610" t="str">
        <f>_xlfn.CONCAT(Table8[[#This Row],[Order]],"-",Table8[[#This Row],[Line]])</f>
        <v>76192-3</v>
      </c>
      <c r="B610" s="123">
        <v>76192</v>
      </c>
      <c r="C610" s="123">
        <v>3</v>
      </c>
      <c r="D610" s="123">
        <v>1</v>
      </c>
      <c r="E610" s="124" t="s">
        <v>18</v>
      </c>
      <c r="F610" s="124" t="s">
        <v>357</v>
      </c>
      <c r="G610" s="124" t="s">
        <v>681</v>
      </c>
      <c r="H610" s="124" t="s">
        <v>208</v>
      </c>
      <c r="I610" s="124" t="s">
        <v>20</v>
      </c>
      <c r="J610" s="125">
        <v>43496</v>
      </c>
      <c r="K610" s="124" t="s">
        <v>4583</v>
      </c>
      <c r="L610" s="125">
        <v>43490</v>
      </c>
      <c r="M610" s="125">
        <v>43495</v>
      </c>
      <c r="N610" s="123">
        <v>2</v>
      </c>
      <c r="O610" s="123">
        <v>2</v>
      </c>
      <c r="P610" s="6" t="s">
        <v>626</v>
      </c>
      <c r="Q610" s="124" t="s">
        <v>21</v>
      </c>
      <c r="R610" s="6" t="s">
        <v>18</v>
      </c>
      <c r="S610" s="124" t="s">
        <v>22</v>
      </c>
      <c r="T610" s="124" t="s">
        <v>682</v>
      </c>
      <c r="U610" s="123">
        <v>1</v>
      </c>
      <c r="V610" s="17" t="b">
        <v>1</v>
      </c>
      <c r="W610" s="17" t="b">
        <v>1</v>
      </c>
      <c r="X610" s="17" t="b">
        <v>1</v>
      </c>
      <c r="Y610" s="17" t="b">
        <v>1</v>
      </c>
      <c r="Z610" t="s">
        <v>3805</v>
      </c>
      <c r="AA610" t="s">
        <v>3805</v>
      </c>
      <c r="AB610" t="s">
        <v>22</v>
      </c>
      <c r="AC610" t="s">
        <v>22</v>
      </c>
      <c r="AD610" t="s">
        <v>161</v>
      </c>
      <c r="AE610" t="s">
        <v>22</v>
      </c>
      <c r="AF610" t="s">
        <v>22</v>
      </c>
      <c r="AG610" t="s">
        <v>22</v>
      </c>
      <c r="AH610" t="s">
        <v>22</v>
      </c>
      <c r="AI610" t="s">
        <v>161</v>
      </c>
      <c r="AJ610" s="17" t="b">
        <v>0</v>
      </c>
      <c r="AK610" t="s">
        <v>22</v>
      </c>
      <c r="AL610" t="s">
        <v>143</v>
      </c>
      <c r="AM610" s="17" t="b">
        <v>0</v>
      </c>
      <c r="AN610" s="6"/>
      <c r="AO610" s="6"/>
      <c r="AP610" s="17" t="b">
        <v>0</v>
      </c>
      <c r="AQ610" s="6" t="b">
        <v>0</v>
      </c>
    </row>
    <row r="611" spans="1:43" x14ac:dyDescent="0.25">
      <c r="A611" t="str">
        <f>_xlfn.CONCAT(Table8[[#This Row],[Order]],"-",Table8[[#This Row],[Line]])</f>
        <v>76192-4</v>
      </c>
      <c r="B611" s="29">
        <v>76192</v>
      </c>
      <c r="C611" s="29">
        <v>4</v>
      </c>
      <c r="D611" s="29">
        <v>1</v>
      </c>
      <c r="E611" s="28" t="s">
        <v>18</v>
      </c>
      <c r="F611" s="28" t="s">
        <v>358</v>
      </c>
      <c r="G611" s="28" t="s">
        <v>683</v>
      </c>
      <c r="H611" s="28" t="s">
        <v>22</v>
      </c>
      <c r="I611" s="28" t="s">
        <v>20</v>
      </c>
      <c r="J611" s="30">
        <v>43496</v>
      </c>
      <c r="K611" s="28" t="s">
        <v>4584</v>
      </c>
      <c r="L611" s="125">
        <v>43490</v>
      </c>
      <c r="M611" s="30">
        <v>43495</v>
      </c>
      <c r="N611" s="29">
        <v>2</v>
      </c>
      <c r="O611" s="29">
        <v>4</v>
      </c>
      <c r="P611" s="6" t="s">
        <v>626</v>
      </c>
      <c r="Q611" s="28" t="s">
        <v>21</v>
      </c>
      <c r="R611" s="6" t="s">
        <v>18</v>
      </c>
      <c r="S611" s="28" t="s">
        <v>22</v>
      </c>
      <c r="T611" s="28" t="s">
        <v>684</v>
      </c>
      <c r="U611" s="29">
        <v>1</v>
      </c>
      <c r="V611" s="17" t="b">
        <v>1</v>
      </c>
      <c r="W611" s="17" t="b">
        <v>1</v>
      </c>
      <c r="X611" s="17" t="b">
        <v>1</v>
      </c>
      <c r="Y611" s="17" t="b">
        <v>1</v>
      </c>
      <c r="Z611" t="s">
        <v>3805</v>
      </c>
      <c r="AA611" t="s">
        <v>3805</v>
      </c>
      <c r="AB611" t="s">
        <v>22</v>
      </c>
      <c r="AC611" t="s">
        <v>22</v>
      </c>
      <c r="AD611" t="s">
        <v>161</v>
      </c>
      <c r="AE611" t="s">
        <v>22</v>
      </c>
      <c r="AF611" t="s">
        <v>22</v>
      </c>
      <c r="AG611" t="s">
        <v>22</v>
      </c>
      <c r="AH611" t="s">
        <v>22</v>
      </c>
      <c r="AI611" t="s">
        <v>161</v>
      </c>
      <c r="AJ611" s="17" t="b">
        <v>0</v>
      </c>
      <c r="AK611" t="s">
        <v>22</v>
      </c>
      <c r="AL611" t="s">
        <v>143</v>
      </c>
      <c r="AM611" s="17" t="b">
        <v>0</v>
      </c>
      <c r="AN611" s="6"/>
      <c r="AO611" s="6"/>
      <c r="AP611" s="17" t="b">
        <v>0</v>
      </c>
      <c r="AQ611" s="6" t="b">
        <v>0</v>
      </c>
    </row>
    <row r="612" spans="1:43" x14ac:dyDescent="0.25">
      <c r="A612" t="str">
        <f>_xlfn.CONCAT(Table8[[#This Row],[Order]],"-",Table8[[#This Row],[Line]])</f>
        <v>76192-5</v>
      </c>
      <c r="B612" s="29">
        <v>76192</v>
      </c>
      <c r="C612" s="29">
        <v>5</v>
      </c>
      <c r="D612" s="29">
        <v>1</v>
      </c>
      <c r="E612" s="28" t="s">
        <v>18</v>
      </c>
      <c r="F612" s="28" t="s">
        <v>359</v>
      </c>
      <c r="G612" s="28" t="s">
        <v>685</v>
      </c>
      <c r="H612" s="28" t="s">
        <v>22</v>
      </c>
      <c r="I612" s="28" t="s">
        <v>20</v>
      </c>
      <c r="J612" s="30">
        <v>43496</v>
      </c>
      <c r="K612" s="28" t="s">
        <v>4585</v>
      </c>
      <c r="L612" s="125">
        <v>43490</v>
      </c>
      <c r="M612" s="30">
        <v>43495</v>
      </c>
      <c r="N612" s="29">
        <v>8</v>
      </c>
      <c r="O612" s="29">
        <v>16</v>
      </c>
      <c r="P612" s="6" t="s">
        <v>626</v>
      </c>
      <c r="Q612" s="28" t="s">
        <v>21</v>
      </c>
      <c r="R612" s="6" t="s">
        <v>18</v>
      </c>
      <c r="S612" s="28" t="s">
        <v>22</v>
      </c>
      <c r="T612" s="28" t="s">
        <v>686</v>
      </c>
      <c r="U612" s="29">
        <v>1</v>
      </c>
      <c r="V612" s="17" t="b">
        <v>1</v>
      </c>
      <c r="W612" s="17" t="b">
        <v>1</v>
      </c>
      <c r="X612" s="17" t="b">
        <v>1</v>
      </c>
      <c r="Y612" s="17" t="b">
        <v>1</v>
      </c>
      <c r="Z612" t="s">
        <v>3805</v>
      </c>
      <c r="AA612" t="s">
        <v>3805</v>
      </c>
      <c r="AB612" t="s">
        <v>22</v>
      </c>
      <c r="AC612" t="s">
        <v>22</v>
      </c>
      <c r="AD612" t="s">
        <v>161</v>
      </c>
      <c r="AE612" t="s">
        <v>22</v>
      </c>
      <c r="AF612" t="s">
        <v>22</v>
      </c>
      <c r="AG612" t="s">
        <v>22</v>
      </c>
      <c r="AH612" t="s">
        <v>22</v>
      </c>
      <c r="AI612" t="s">
        <v>161</v>
      </c>
      <c r="AJ612" s="17" t="b">
        <v>0</v>
      </c>
      <c r="AK612" t="s">
        <v>22</v>
      </c>
      <c r="AL612" t="s">
        <v>143</v>
      </c>
      <c r="AM612" s="17" t="b">
        <v>0</v>
      </c>
      <c r="AN612" s="6"/>
      <c r="AO612" s="6"/>
      <c r="AP612" s="17" t="b">
        <v>0</v>
      </c>
      <c r="AQ612" s="6" t="b">
        <v>0</v>
      </c>
    </row>
    <row r="613" spans="1:43" x14ac:dyDescent="0.25">
      <c r="A613" t="str">
        <f>_xlfn.CONCAT(Table8[[#This Row],[Order]],"-",Table8[[#This Row],[Line]])</f>
        <v>76192-6</v>
      </c>
      <c r="B613" s="29">
        <v>76192</v>
      </c>
      <c r="C613" s="29">
        <v>6</v>
      </c>
      <c r="D613" s="29">
        <v>1</v>
      </c>
      <c r="E613" s="28" t="s">
        <v>18</v>
      </c>
      <c r="F613" s="28" t="s">
        <v>360</v>
      </c>
      <c r="G613" s="28" t="s">
        <v>687</v>
      </c>
      <c r="H613" s="28" t="s">
        <v>22</v>
      </c>
      <c r="I613" s="28" t="s">
        <v>20</v>
      </c>
      <c r="J613" s="30">
        <v>43496</v>
      </c>
      <c r="K613" s="28" t="s">
        <v>4586</v>
      </c>
      <c r="L613" s="125">
        <v>43490</v>
      </c>
      <c r="M613" s="30">
        <v>43495</v>
      </c>
      <c r="N613" s="29">
        <v>2</v>
      </c>
      <c r="O613" s="29">
        <v>4</v>
      </c>
      <c r="P613" s="6" t="s">
        <v>626</v>
      </c>
      <c r="Q613" s="28" t="s">
        <v>21</v>
      </c>
      <c r="R613" s="6" t="s">
        <v>18</v>
      </c>
      <c r="S613" s="28" t="s">
        <v>22</v>
      </c>
      <c r="T613" s="28" t="s">
        <v>688</v>
      </c>
      <c r="U613" s="29">
        <v>1</v>
      </c>
      <c r="V613" s="17" t="b">
        <v>1</v>
      </c>
      <c r="W613" s="17" t="b">
        <v>1</v>
      </c>
      <c r="X613" s="17" t="b">
        <v>1</v>
      </c>
      <c r="Y613" s="17" t="b">
        <v>1</v>
      </c>
      <c r="Z613" t="s">
        <v>3805</v>
      </c>
      <c r="AA613" t="s">
        <v>3805</v>
      </c>
      <c r="AB613" t="s">
        <v>22</v>
      </c>
      <c r="AC613" t="s">
        <v>22</v>
      </c>
      <c r="AD613" t="s">
        <v>161</v>
      </c>
      <c r="AE613" t="s">
        <v>22</v>
      </c>
      <c r="AF613" t="s">
        <v>22</v>
      </c>
      <c r="AG613" t="s">
        <v>22</v>
      </c>
      <c r="AH613" t="s">
        <v>22</v>
      </c>
      <c r="AI613" t="s">
        <v>161</v>
      </c>
      <c r="AJ613" s="17" t="b">
        <v>0</v>
      </c>
      <c r="AK613" t="s">
        <v>22</v>
      </c>
      <c r="AL613" t="s">
        <v>143</v>
      </c>
      <c r="AM613" s="17" t="b">
        <v>0</v>
      </c>
      <c r="AN613" s="6"/>
      <c r="AO613" s="6"/>
      <c r="AP613" s="17" t="b">
        <v>0</v>
      </c>
      <c r="AQ613" s="6" t="b">
        <v>0</v>
      </c>
    </row>
    <row r="614" spans="1:43" x14ac:dyDescent="0.25">
      <c r="A614" t="str">
        <f>_xlfn.CONCAT(Table8[[#This Row],[Order]],"-",Table8[[#This Row],[Line]])</f>
        <v>76203-28</v>
      </c>
      <c r="B614" s="29">
        <v>76203</v>
      </c>
      <c r="C614" s="29">
        <v>28</v>
      </c>
      <c r="D614" s="29">
        <v>1</v>
      </c>
      <c r="E614" s="28" t="s">
        <v>18</v>
      </c>
      <c r="F614" s="28" t="s">
        <v>2989</v>
      </c>
      <c r="G614" s="28" t="s">
        <v>736</v>
      </c>
      <c r="H614" s="28" t="s">
        <v>168</v>
      </c>
      <c r="I614" s="28" t="s">
        <v>20</v>
      </c>
      <c r="J614" s="28"/>
      <c r="K614" s="28"/>
      <c r="L614" s="8">
        <v>43504</v>
      </c>
      <c r="M614" s="30">
        <v>43509</v>
      </c>
      <c r="N614" s="29">
        <v>2</v>
      </c>
      <c r="O614" s="29">
        <v>2</v>
      </c>
      <c r="P614" s="6" t="s">
        <v>589</v>
      </c>
      <c r="Q614" s="28" t="s">
        <v>22</v>
      </c>
      <c r="R614" s="6" t="s">
        <v>18</v>
      </c>
      <c r="S614" s="28" t="s">
        <v>22</v>
      </c>
      <c r="T614" s="28" t="s">
        <v>812</v>
      </c>
      <c r="U614" s="29">
        <v>1</v>
      </c>
      <c r="V614" s="17" t="b">
        <v>1</v>
      </c>
      <c r="W614" s="17" t="b">
        <v>0</v>
      </c>
      <c r="X614" s="17" t="b">
        <v>0</v>
      </c>
      <c r="Y614" s="17" t="b">
        <v>0</v>
      </c>
      <c r="Z614" t="s">
        <v>22</v>
      </c>
      <c r="AA614" t="s">
        <v>22</v>
      </c>
      <c r="AB614" t="s">
        <v>22</v>
      </c>
      <c r="AC614" t="s">
        <v>22</v>
      </c>
      <c r="AD614" t="s">
        <v>22</v>
      </c>
      <c r="AE614" t="s">
        <v>22</v>
      </c>
      <c r="AF614" t="s">
        <v>22</v>
      </c>
      <c r="AG614" t="s">
        <v>22</v>
      </c>
      <c r="AH614" t="s">
        <v>22</v>
      </c>
      <c r="AI614" t="s">
        <v>22</v>
      </c>
      <c r="AJ614" s="17" t="b">
        <v>0</v>
      </c>
      <c r="AK614" t="s">
        <v>22</v>
      </c>
      <c r="AL614" t="s">
        <v>143</v>
      </c>
      <c r="AM614" s="17" t="b">
        <v>0</v>
      </c>
      <c r="AN614" s="6"/>
      <c r="AO614" s="6"/>
      <c r="AP614" s="17" t="b">
        <v>0</v>
      </c>
      <c r="AQ614" s="6" t="b">
        <v>1</v>
      </c>
    </row>
    <row r="615" spans="1:43" x14ac:dyDescent="0.25">
      <c r="A615" t="str">
        <f>_xlfn.CONCAT(Table8[[#This Row],[Order]],"-",Table8[[#This Row],[Line]])</f>
        <v>76203-29</v>
      </c>
      <c r="B615" s="29">
        <v>76203</v>
      </c>
      <c r="C615" s="29">
        <v>29</v>
      </c>
      <c r="D615" s="29">
        <v>1</v>
      </c>
      <c r="E615" s="28" t="s">
        <v>18</v>
      </c>
      <c r="F615" s="28" t="s">
        <v>2991</v>
      </c>
      <c r="G615" s="28" t="s">
        <v>813</v>
      </c>
      <c r="H615" s="28" t="s">
        <v>22</v>
      </c>
      <c r="I615" s="28" t="s">
        <v>20</v>
      </c>
      <c r="J615" s="28"/>
      <c r="K615" s="28"/>
      <c r="L615" s="8">
        <v>43504</v>
      </c>
      <c r="M615" s="30">
        <v>43509</v>
      </c>
      <c r="N615" s="29">
        <v>1</v>
      </c>
      <c r="O615" s="29">
        <v>2</v>
      </c>
      <c r="P615" s="6" t="s">
        <v>589</v>
      </c>
      <c r="Q615" s="28" t="s">
        <v>22</v>
      </c>
      <c r="R615" s="6" t="s">
        <v>18</v>
      </c>
      <c r="S615" s="28" t="s">
        <v>22</v>
      </c>
      <c r="T615" s="28" t="s">
        <v>814</v>
      </c>
      <c r="U615" s="29">
        <v>1</v>
      </c>
      <c r="V615" s="17" t="b">
        <v>1</v>
      </c>
      <c r="W615" s="17" t="b">
        <v>0</v>
      </c>
      <c r="X615" s="17" t="b">
        <v>0</v>
      </c>
      <c r="Y615" s="17" t="b">
        <v>0</v>
      </c>
      <c r="Z615" t="s">
        <v>22</v>
      </c>
      <c r="AA615" t="s">
        <v>22</v>
      </c>
      <c r="AB615" t="s">
        <v>22</v>
      </c>
      <c r="AC615" t="s">
        <v>22</v>
      </c>
      <c r="AD615" t="s">
        <v>22</v>
      </c>
      <c r="AE615" t="s">
        <v>22</v>
      </c>
      <c r="AF615" t="s">
        <v>22</v>
      </c>
      <c r="AG615" t="s">
        <v>22</v>
      </c>
      <c r="AH615" t="s">
        <v>22</v>
      </c>
      <c r="AI615" t="s">
        <v>22</v>
      </c>
      <c r="AJ615" s="17" t="b">
        <v>0</v>
      </c>
      <c r="AK615" t="s">
        <v>22</v>
      </c>
      <c r="AL615" t="s">
        <v>143</v>
      </c>
      <c r="AM615" s="17" t="b">
        <v>0</v>
      </c>
      <c r="AN615" s="6"/>
      <c r="AO615" s="6"/>
      <c r="AP615" s="17" t="b">
        <v>0</v>
      </c>
      <c r="AQ615" s="6" t="b">
        <v>0</v>
      </c>
    </row>
    <row r="616" spans="1:43" x14ac:dyDescent="0.25">
      <c r="A616" t="str">
        <f>_xlfn.CONCAT(Table8[[#This Row],[Order]],"-",Table8[[#This Row],[Line]])</f>
        <v>76203-30</v>
      </c>
      <c r="B616" s="29">
        <v>76203</v>
      </c>
      <c r="C616" s="29">
        <v>30</v>
      </c>
      <c r="D616" s="29">
        <v>1</v>
      </c>
      <c r="E616" s="28" t="s">
        <v>18</v>
      </c>
      <c r="F616" s="28" t="s">
        <v>319</v>
      </c>
      <c r="G616" s="28" t="s">
        <v>742</v>
      </c>
      <c r="H616" s="28" t="s">
        <v>22</v>
      </c>
      <c r="I616" s="28" t="s">
        <v>20</v>
      </c>
      <c r="J616" s="28"/>
      <c r="K616" s="28"/>
      <c r="L616" s="8">
        <v>43504</v>
      </c>
      <c r="M616" s="30">
        <v>43509</v>
      </c>
      <c r="N616" s="29">
        <v>1</v>
      </c>
      <c r="O616" s="29">
        <v>1</v>
      </c>
      <c r="P616" s="6" t="s">
        <v>589</v>
      </c>
      <c r="Q616" s="28" t="s">
        <v>22</v>
      </c>
      <c r="R616" s="6" t="s">
        <v>18</v>
      </c>
      <c r="S616" s="28" t="s">
        <v>22</v>
      </c>
      <c r="T616" s="28" t="s">
        <v>815</v>
      </c>
      <c r="U616" s="29">
        <v>1</v>
      </c>
      <c r="V616" s="17" t="b">
        <v>1</v>
      </c>
      <c r="W616" s="17" t="b">
        <v>0</v>
      </c>
      <c r="X616" s="17" t="b">
        <v>0</v>
      </c>
      <c r="Y616" s="17" t="b">
        <v>0</v>
      </c>
      <c r="Z616" t="s">
        <v>22</v>
      </c>
      <c r="AA616" t="s">
        <v>22</v>
      </c>
      <c r="AB616" t="s">
        <v>22</v>
      </c>
      <c r="AC616" t="s">
        <v>22</v>
      </c>
      <c r="AD616" t="s">
        <v>22</v>
      </c>
      <c r="AE616" t="s">
        <v>22</v>
      </c>
      <c r="AF616" t="s">
        <v>22</v>
      </c>
      <c r="AG616" t="s">
        <v>22</v>
      </c>
      <c r="AH616" t="s">
        <v>22</v>
      </c>
      <c r="AI616" t="s">
        <v>22</v>
      </c>
      <c r="AJ616" s="17" t="b">
        <v>0</v>
      </c>
      <c r="AK616" t="s">
        <v>22</v>
      </c>
      <c r="AL616" t="s">
        <v>143</v>
      </c>
      <c r="AM616" s="17" t="b">
        <v>0</v>
      </c>
      <c r="AN616" s="6"/>
      <c r="AO616" s="6"/>
      <c r="AP616" s="17" t="b">
        <v>0</v>
      </c>
      <c r="AQ616" s="6" t="b">
        <v>0</v>
      </c>
    </row>
    <row r="617" spans="1:43" x14ac:dyDescent="0.25">
      <c r="A617" t="str">
        <f>_xlfn.CONCAT(Table8[[#This Row],[Order]],"-",Table8[[#This Row],[Line]])</f>
        <v>76203-31</v>
      </c>
      <c r="B617" s="29">
        <v>76203</v>
      </c>
      <c r="C617" s="29">
        <v>31</v>
      </c>
      <c r="D617" s="29">
        <v>1</v>
      </c>
      <c r="E617" s="28" t="s">
        <v>18</v>
      </c>
      <c r="F617" s="28" t="s">
        <v>320</v>
      </c>
      <c r="G617" s="28" t="s">
        <v>724</v>
      </c>
      <c r="H617" s="28" t="s">
        <v>22</v>
      </c>
      <c r="I617" s="28" t="s">
        <v>20</v>
      </c>
      <c r="J617" s="28"/>
      <c r="K617" s="28"/>
      <c r="L617" s="8">
        <v>43504</v>
      </c>
      <c r="M617" s="30">
        <v>43509</v>
      </c>
      <c r="N617" s="29">
        <v>4</v>
      </c>
      <c r="O617" s="29">
        <v>4</v>
      </c>
      <c r="P617" s="6" t="s">
        <v>589</v>
      </c>
      <c r="Q617" s="28" t="s">
        <v>22</v>
      </c>
      <c r="R617" s="6" t="s">
        <v>18</v>
      </c>
      <c r="S617" s="28" t="s">
        <v>22</v>
      </c>
      <c r="T617" s="28" t="s">
        <v>816</v>
      </c>
      <c r="U617" s="29">
        <v>1</v>
      </c>
      <c r="V617" s="17" t="b">
        <v>1</v>
      </c>
      <c r="W617" s="17" t="b">
        <v>0</v>
      </c>
      <c r="X617" s="17" t="b">
        <v>0</v>
      </c>
      <c r="Y617" s="17" t="b">
        <v>0</v>
      </c>
      <c r="Z617" t="s">
        <v>22</v>
      </c>
      <c r="AA617" t="s">
        <v>22</v>
      </c>
      <c r="AB617" t="s">
        <v>22</v>
      </c>
      <c r="AC617" t="s">
        <v>22</v>
      </c>
      <c r="AD617" t="s">
        <v>22</v>
      </c>
      <c r="AE617" t="s">
        <v>22</v>
      </c>
      <c r="AF617" t="s">
        <v>22</v>
      </c>
      <c r="AG617" t="s">
        <v>22</v>
      </c>
      <c r="AH617" t="s">
        <v>22</v>
      </c>
      <c r="AI617" t="s">
        <v>22</v>
      </c>
      <c r="AJ617" s="17" t="b">
        <v>0</v>
      </c>
      <c r="AK617" t="s">
        <v>22</v>
      </c>
      <c r="AL617" t="s">
        <v>143</v>
      </c>
      <c r="AM617" s="17" t="b">
        <v>0</v>
      </c>
      <c r="AN617" s="6"/>
      <c r="AO617" s="6"/>
      <c r="AP617" s="17" t="b">
        <v>0</v>
      </c>
      <c r="AQ617" s="6" t="b">
        <v>0</v>
      </c>
    </row>
    <row r="618" spans="1:43" x14ac:dyDescent="0.25">
      <c r="A618" t="str">
        <f>_xlfn.CONCAT(Table8[[#This Row],[Order]],"-",Table8[[#This Row],[Line]])</f>
        <v>76203-32</v>
      </c>
      <c r="B618" s="29">
        <v>76203</v>
      </c>
      <c r="C618" s="29">
        <v>32</v>
      </c>
      <c r="D618" s="29">
        <v>1</v>
      </c>
      <c r="E618" s="28" t="s">
        <v>18</v>
      </c>
      <c r="F618" s="28" t="s">
        <v>319</v>
      </c>
      <c r="G618" s="28" t="s">
        <v>726</v>
      </c>
      <c r="H618" s="28" t="s">
        <v>22</v>
      </c>
      <c r="I618" s="28" t="s">
        <v>20</v>
      </c>
      <c r="J618" s="28"/>
      <c r="K618" s="28"/>
      <c r="L618" s="8">
        <v>43504</v>
      </c>
      <c r="M618" s="30">
        <v>43509</v>
      </c>
      <c r="N618" s="29">
        <v>2</v>
      </c>
      <c r="O618" s="29">
        <v>2</v>
      </c>
      <c r="P618" s="6" t="s">
        <v>589</v>
      </c>
      <c r="Q618" s="28" t="s">
        <v>22</v>
      </c>
      <c r="R618" s="6" t="s">
        <v>18</v>
      </c>
      <c r="S618" s="28" t="s">
        <v>22</v>
      </c>
      <c r="T618" s="28" t="s">
        <v>817</v>
      </c>
      <c r="U618" s="29">
        <v>1</v>
      </c>
      <c r="V618" s="17" t="b">
        <v>1</v>
      </c>
      <c r="W618" s="17" t="b">
        <v>0</v>
      </c>
      <c r="X618" s="17" t="b">
        <v>0</v>
      </c>
      <c r="Y618" s="17" t="b">
        <v>0</v>
      </c>
      <c r="Z618" t="s">
        <v>22</v>
      </c>
      <c r="AA618" t="s">
        <v>22</v>
      </c>
      <c r="AB618" t="s">
        <v>22</v>
      </c>
      <c r="AC618" t="s">
        <v>22</v>
      </c>
      <c r="AD618" t="s">
        <v>22</v>
      </c>
      <c r="AE618" t="s">
        <v>22</v>
      </c>
      <c r="AF618" t="s">
        <v>22</v>
      </c>
      <c r="AG618" t="s">
        <v>22</v>
      </c>
      <c r="AH618" t="s">
        <v>22</v>
      </c>
      <c r="AI618" t="s">
        <v>22</v>
      </c>
      <c r="AJ618" s="17" t="b">
        <v>0</v>
      </c>
      <c r="AK618" t="s">
        <v>22</v>
      </c>
      <c r="AL618" t="s">
        <v>143</v>
      </c>
      <c r="AM618" s="17" t="b">
        <v>0</v>
      </c>
      <c r="AN618" s="6"/>
      <c r="AO618" s="6"/>
      <c r="AP618" s="17" t="b">
        <v>0</v>
      </c>
      <c r="AQ618" s="6" t="b">
        <v>0</v>
      </c>
    </row>
    <row r="619" spans="1:43" x14ac:dyDescent="0.25">
      <c r="A619" t="str">
        <f>_xlfn.CONCAT(Table8[[#This Row],[Order]],"-",Table8[[#This Row],[Line]])</f>
        <v>76241-6</v>
      </c>
      <c r="B619" s="7">
        <v>76241</v>
      </c>
      <c r="C619" s="7">
        <v>6</v>
      </c>
      <c r="D619" s="7">
        <v>1</v>
      </c>
      <c r="E619" s="6" t="s">
        <v>18</v>
      </c>
      <c r="F619" s="6" t="s">
        <v>149</v>
      </c>
      <c r="G619" s="6" t="s">
        <v>4587</v>
      </c>
      <c r="H619" s="6" t="s">
        <v>22</v>
      </c>
      <c r="I619" s="6" t="s">
        <v>27</v>
      </c>
      <c r="J619" s="6"/>
      <c r="K619" s="6"/>
      <c r="L619" s="8">
        <v>43514</v>
      </c>
      <c r="M619" s="8">
        <v>43517</v>
      </c>
      <c r="N619" s="7">
        <v>1</v>
      </c>
      <c r="O619" s="7">
        <v>1</v>
      </c>
      <c r="P619" s="6" t="s">
        <v>644</v>
      </c>
      <c r="Q619" s="6" t="s">
        <v>22</v>
      </c>
      <c r="R619" s="6" t="s">
        <v>18</v>
      </c>
      <c r="S619" s="6" t="s">
        <v>22</v>
      </c>
      <c r="T619" s="6" t="s">
        <v>4588</v>
      </c>
      <c r="U619" s="7">
        <v>18</v>
      </c>
      <c r="V619" s="17" t="b">
        <v>0</v>
      </c>
      <c r="W619" s="17" t="b">
        <v>0</v>
      </c>
      <c r="X619" s="17" t="b">
        <v>0</v>
      </c>
      <c r="Y619" s="17" t="b">
        <v>0</v>
      </c>
      <c r="Z619" t="s">
        <v>22</v>
      </c>
      <c r="AA619" t="s">
        <v>22</v>
      </c>
      <c r="AB619" t="s">
        <v>22</v>
      </c>
      <c r="AC619" t="s">
        <v>22</v>
      </c>
      <c r="AD619" t="s">
        <v>22</v>
      </c>
      <c r="AE619" t="s">
        <v>22</v>
      </c>
      <c r="AF619" t="s">
        <v>22</v>
      </c>
      <c r="AG619" t="s">
        <v>22</v>
      </c>
      <c r="AH619" t="s">
        <v>22</v>
      </c>
      <c r="AI619" t="s">
        <v>22</v>
      </c>
      <c r="AJ619" s="17" t="b">
        <v>0</v>
      </c>
      <c r="AK619" t="s">
        <v>22</v>
      </c>
      <c r="AL619" t="s">
        <v>22</v>
      </c>
      <c r="AM619" s="17" t="b">
        <v>0</v>
      </c>
      <c r="AN619" s="6"/>
      <c r="AO619" s="6"/>
      <c r="AP619" s="17" t="b">
        <v>0</v>
      </c>
      <c r="AQ619" s="6" t="b">
        <v>0</v>
      </c>
    </row>
    <row r="620" spans="1:43" x14ac:dyDescent="0.25">
      <c r="A620" t="str">
        <f>_xlfn.CONCAT(Table8[[#This Row],[Order]],"-",Table8[[#This Row],[Line]])</f>
        <v>76241-7</v>
      </c>
      <c r="B620" s="7">
        <v>76241</v>
      </c>
      <c r="C620" s="7">
        <v>7</v>
      </c>
      <c r="D620" s="7">
        <v>1</v>
      </c>
      <c r="E620" s="6" t="s">
        <v>18</v>
      </c>
      <c r="F620" s="6" t="s">
        <v>213</v>
      </c>
      <c r="G620" s="6" t="s">
        <v>4589</v>
      </c>
      <c r="H620" s="6" t="s">
        <v>22</v>
      </c>
      <c r="I620" s="6" t="s">
        <v>27</v>
      </c>
      <c r="J620" s="6"/>
      <c r="K620" s="6"/>
      <c r="L620" s="8">
        <v>43514</v>
      </c>
      <c r="M620" s="8">
        <v>43517</v>
      </c>
      <c r="N620" s="7">
        <v>2</v>
      </c>
      <c r="O620" s="7">
        <v>4</v>
      </c>
      <c r="P620" s="6" t="s">
        <v>644</v>
      </c>
      <c r="Q620" s="6" t="s">
        <v>22</v>
      </c>
      <c r="R620" s="6" t="s">
        <v>18</v>
      </c>
      <c r="S620" s="6" t="s">
        <v>22</v>
      </c>
      <c r="T620" s="6" t="s">
        <v>4590</v>
      </c>
      <c r="U620" s="7">
        <v>18</v>
      </c>
      <c r="V620" s="17" t="b">
        <v>0</v>
      </c>
      <c r="W620" s="17" t="b">
        <v>0</v>
      </c>
      <c r="X620" s="17" t="b">
        <v>0</v>
      </c>
      <c r="Y620" s="17" t="b">
        <v>0</v>
      </c>
      <c r="Z620" t="s">
        <v>22</v>
      </c>
      <c r="AA620" t="s">
        <v>22</v>
      </c>
      <c r="AB620" t="s">
        <v>22</v>
      </c>
      <c r="AC620" t="s">
        <v>22</v>
      </c>
      <c r="AD620" t="s">
        <v>22</v>
      </c>
      <c r="AE620" t="s">
        <v>22</v>
      </c>
      <c r="AF620" t="s">
        <v>22</v>
      </c>
      <c r="AG620" t="s">
        <v>22</v>
      </c>
      <c r="AH620" t="s">
        <v>22</v>
      </c>
      <c r="AI620" t="s">
        <v>22</v>
      </c>
      <c r="AJ620" s="17" t="b">
        <v>0</v>
      </c>
      <c r="AK620" t="s">
        <v>22</v>
      </c>
      <c r="AL620" t="s">
        <v>22</v>
      </c>
      <c r="AM620" s="17" t="b">
        <v>0</v>
      </c>
      <c r="AN620" s="6"/>
      <c r="AO620" s="6"/>
      <c r="AP620" s="17" t="b">
        <v>0</v>
      </c>
      <c r="AQ620" s="6" t="b">
        <v>0</v>
      </c>
    </row>
    <row r="621" spans="1:43" x14ac:dyDescent="0.25">
      <c r="A621" t="str">
        <f>_xlfn.CONCAT(Table8[[#This Row],[Order]],"-",Table8[[#This Row],[Line]])</f>
        <v>76241-8</v>
      </c>
      <c r="B621" s="7">
        <v>76241</v>
      </c>
      <c r="C621" s="7">
        <v>8</v>
      </c>
      <c r="D621" s="7">
        <v>1</v>
      </c>
      <c r="E621" s="6" t="s">
        <v>18</v>
      </c>
      <c r="F621" s="6" t="s">
        <v>3081</v>
      </c>
      <c r="G621" s="6" t="s">
        <v>4591</v>
      </c>
      <c r="H621" s="6" t="s">
        <v>22</v>
      </c>
      <c r="I621" s="6" t="s">
        <v>27</v>
      </c>
      <c r="J621" s="6"/>
      <c r="K621" s="6"/>
      <c r="L621" s="8">
        <v>43514</v>
      </c>
      <c r="M621" s="8">
        <v>43517</v>
      </c>
      <c r="N621" s="7">
        <v>1</v>
      </c>
      <c r="O621" s="7">
        <v>2</v>
      </c>
      <c r="P621" s="6" t="s">
        <v>644</v>
      </c>
      <c r="Q621" s="6" t="s">
        <v>22</v>
      </c>
      <c r="R621" s="6" t="s">
        <v>18</v>
      </c>
      <c r="S621" s="6" t="s">
        <v>22</v>
      </c>
      <c r="T621" s="6" t="s">
        <v>4592</v>
      </c>
      <c r="U621" s="7">
        <v>18</v>
      </c>
      <c r="V621" s="17" t="b">
        <v>0</v>
      </c>
      <c r="W621" s="17" t="b">
        <v>0</v>
      </c>
      <c r="X621" s="17" t="b">
        <v>0</v>
      </c>
      <c r="Y621" s="17" t="b">
        <v>0</v>
      </c>
      <c r="Z621" t="s">
        <v>22</v>
      </c>
      <c r="AA621" t="s">
        <v>22</v>
      </c>
      <c r="AB621" t="s">
        <v>22</v>
      </c>
      <c r="AC621" t="s">
        <v>22</v>
      </c>
      <c r="AD621" t="s">
        <v>22</v>
      </c>
      <c r="AE621" t="s">
        <v>22</v>
      </c>
      <c r="AF621" t="s">
        <v>22</v>
      </c>
      <c r="AG621" t="s">
        <v>22</v>
      </c>
      <c r="AH621" t="s">
        <v>22</v>
      </c>
      <c r="AI621" t="s">
        <v>22</v>
      </c>
      <c r="AJ621" s="17" t="b">
        <v>0</v>
      </c>
      <c r="AK621" t="s">
        <v>22</v>
      </c>
      <c r="AL621" t="s">
        <v>22</v>
      </c>
      <c r="AM621" s="17" t="b">
        <v>0</v>
      </c>
      <c r="AN621" s="6"/>
      <c r="AO621" s="6"/>
      <c r="AP621" s="17" t="b">
        <v>0</v>
      </c>
      <c r="AQ621" s="6" t="b">
        <v>0</v>
      </c>
    </row>
    <row r="622" spans="1:43" x14ac:dyDescent="0.25">
      <c r="A622" t="str">
        <f>_xlfn.CONCAT(Table8[[#This Row],[Order]],"-",Table8[[#This Row],[Line]])</f>
        <v>76241-9</v>
      </c>
      <c r="B622" s="7">
        <v>76241</v>
      </c>
      <c r="C622" s="7">
        <v>9</v>
      </c>
      <c r="D622" s="7">
        <v>1</v>
      </c>
      <c r="E622" s="6" t="s">
        <v>18</v>
      </c>
      <c r="F622" s="6" t="s">
        <v>3082</v>
      </c>
      <c r="G622" s="6" t="s">
        <v>4593</v>
      </c>
      <c r="H622" s="6" t="s">
        <v>22</v>
      </c>
      <c r="I622" s="6" t="s">
        <v>27</v>
      </c>
      <c r="J622" s="6"/>
      <c r="K622" s="6"/>
      <c r="L622" s="8">
        <v>43514</v>
      </c>
      <c r="M622" s="8">
        <v>43517</v>
      </c>
      <c r="N622" s="7">
        <v>1</v>
      </c>
      <c r="O622" s="7">
        <v>3</v>
      </c>
      <c r="P622" s="6" t="s">
        <v>644</v>
      </c>
      <c r="Q622" s="6" t="s">
        <v>22</v>
      </c>
      <c r="R622" s="6" t="s">
        <v>18</v>
      </c>
      <c r="S622" s="6" t="s">
        <v>22</v>
      </c>
      <c r="T622" s="6" t="s">
        <v>4594</v>
      </c>
      <c r="U622" s="7">
        <v>18</v>
      </c>
      <c r="V622" s="17" t="b">
        <v>0</v>
      </c>
      <c r="W622" s="17" t="b">
        <v>0</v>
      </c>
      <c r="X622" s="17" t="b">
        <v>0</v>
      </c>
      <c r="Y622" s="17" t="b">
        <v>0</v>
      </c>
      <c r="Z622" t="s">
        <v>22</v>
      </c>
      <c r="AA622" t="s">
        <v>22</v>
      </c>
      <c r="AB622" t="s">
        <v>22</v>
      </c>
      <c r="AC622" t="s">
        <v>22</v>
      </c>
      <c r="AD622" t="s">
        <v>22</v>
      </c>
      <c r="AE622" t="s">
        <v>22</v>
      </c>
      <c r="AF622" t="s">
        <v>22</v>
      </c>
      <c r="AG622" t="s">
        <v>22</v>
      </c>
      <c r="AH622" t="s">
        <v>22</v>
      </c>
      <c r="AI622" t="s">
        <v>22</v>
      </c>
      <c r="AJ622" s="17" t="b">
        <v>0</v>
      </c>
      <c r="AK622" t="s">
        <v>22</v>
      </c>
      <c r="AL622" t="s">
        <v>22</v>
      </c>
      <c r="AM622" s="17" t="b">
        <v>0</v>
      </c>
      <c r="AN622" s="6"/>
      <c r="AO622" s="6"/>
      <c r="AP622" s="17" t="b">
        <v>0</v>
      </c>
      <c r="AQ622" s="6" t="b">
        <v>0</v>
      </c>
    </row>
    <row r="623" spans="1:43" x14ac:dyDescent="0.25">
      <c r="A623" t="str">
        <f>_xlfn.CONCAT(Table8[[#This Row],[Order]],"-",Table8[[#This Row],[Line]])</f>
        <v>76241-10</v>
      </c>
      <c r="B623" s="7">
        <v>76241</v>
      </c>
      <c r="C623" s="7">
        <v>10</v>
      </c>
      <c r="D623" s="7">
        <v>1</v>
      </c>
      <c r="E623" s="6" t="s">
        <v>18</v>
      </c>
      <c r="F623" s="6" t="s">
        <v>146</v>
      </c>
      <c r="G623" s="6" t="s">
        <v>4595</v>
      </c>
      <c r="H623" s="6" t="s">
        <v>22</v>
      </c>
      <c r="I623" s="6" t="s">
        <v>27</v>
      </c>
      <c r="J623" s="6"/>
      <c r="K623" s="6"/>
      <c r="L623" s="8">
        <v>43514</v>
      </c>
      <c r="M623" s="8">
        <v>43517</v>
      </c>
      <c r="N623" s="7">
        <v>2</v>
      </c>
      <c r="O623" s="7">
        <v>2</v>
      </c>
      <c r="P623" s="6" t="s">
        <v>644</v>
      </c>
      <c r="Q623" s="6" t="s">
        <v>22</v>
      </c>
      <c r="R623" s="6" t="s">
        <v>18</v>
      </c>
      <c r="S623" s="6" t="s">
        <v>22</v>
      </c>
      <c r="T623" s="6" t="s">
        <v>4596</v>
      </c>
      <c r="U623" s="7">
        <v>18</v>
      </c>
      <c r="V623" s="17" t="b">
        <v>0</v>
      </c>
      <c r="W623" s="17" t="b">
        <v>0</v>
      </c>
      <c r="X623" s="17" t="b">
        <v>0</v>
      </c>
      <c r="Y623" s="17" t="b">
        <v>0</v>
      </c>
      <c r="Z623" t="s">
        <v>22</v>
      </c>
      <c r="AA623" t="s">
        <v>22</v>
      </c>
      <c r="AB623" t="s">
        <v>22</v>
      </c>
      <c r="AC623" t="s">
        <v>22</v>
      </c>
      <c r="AD623" t="s">
        <v>22</v>
      </c>
      <c r="AE623" t="s">
        <v>22</v>
      </c>
      <c r="AF623" t="s">
        <v>22</v>
      </c>
      <c r="AG623" t="s">
        <v>22</v>
      </c>
      <c r="AH623" t="s">
        <v>22</v>
      </c>
      <c r="AI623" t="s">
        <v>22</v>
      </c>
      <c r="AJ623" s="17" t="b">
        <v>0</v>
      </c>
      <c r="AK623" t="s">
        <v>22</v>
      </c>
      <c r="AL623" t="s">
        <v>22</v>
      </c>
      <c r="AM623" s="17" t="b">
        <v>0</v>
      </c>
      <c r="AN623" s="6"/>
      <c r="AO623" s="6"/>
      <c r="AP623" s="17" t="b">
        <v>0</v>
      </c>
      <c r="AQ623" s="6" t="b">
        <v>0</v>
      </c>
    </row>
    <row r="624" spans="1:43" x14ac:dyDescent="0.25">
      <c r="A624" t="str">
        <f>_xlfn.CONCAT(Table8[[#This Row],[Order]],"-",Table8[[#This Row],[Line]])</f>
        <v>76285-2</v>
      </c>
      <c r="B624" s="7">
        <v>76285</v>
      </c>
      <c r="C624" s="7">
        <v>2</v>
      </c>
      <c r="D624" s="7">
        <v>1</v>
      </c>
      <c r="E624" s="6" t="s">
        <v>18</v>
      </c>
      <c r="F624" s="6" t="s">
        <v>3083</v>
      </c>
      <c r="G624" s="6" t="s">
        <v>4597</v>
      </c>
      <c r="H624" s="6" t="s">
        <v>22</v>
      </c>
      <c r="I624" s="6" t="s">
        <v>27</v>
      </c>
      <c r="J624" s="6"/>
      <c r="K624" s="6"/>
      <c r="L624" s="8">
        <v>43514</v>
      </c>
      <c r="M624" s="8">
        <v>43517</v>
      </c>
      <c r="N624" s="7">
        <v>1</v>
      </c>
      <c r="O624" s="7">
        <v>3</v>
      </c>
      <c r="P624" s="6" t="s">
        <v>644</v>
      </c>
      <c r="Q624" s="6" t="s">
        <v>22</v>
      </c>
      <c r="R624" s="6" t="s">
        <v>18</v>
      </c>
      <c r="S624" s="6" t="s">
        <v>22</v>
      </c>
      <c r="T624" s="6" t="s">
        <v>4598</v>
      </c>
      <c r="U624" s="7">
        <v>12</v>
      </c>
      <c r="V624" s="17" t="b">
        <v>0</v>
      </c>
      <c r="W624" s="17" t="b">
        <v>0</v>
      </c>
      <c r="X624" s="17" t="b">
        <v>0</v>
      </c>
      <c r="Y624" s="17" t="b">
        <v>0</v>
      </c>
      <c r="Z624" t="s">
        <v>22</v>
      </c>
      <c r="AA624" t="s">
        <v>22</v>
      </c>
      <c r="AB624" t="s">
        <v>22</v>
      </c>
      <c r="AC624" t="s">
        <v>22</v>
      </c>
      <c r="AD624" t="s">
        <v>22</v>
      </c>
      <c r="AE624" t="s">
        <v>22</v>
      </c>
      <c r="AF624" t="s">
        <v>22</v>
      </c>
      <c r="AG624" t="s">
        <v>22</v>
      </c>
      <c r="AH624" t="s">
        <v>22</v>
      </c>
      <c r="AI624" t="s">
        <v>22</v>
      </c>
      <c r="AJ624" s="17" t="b">
        <v>0</v>
      </c>
      <c r="AK624" t="s">
        <v>22</v>
      </c>
      <c r="AL624" t="s">
        <v>22</v>
      </c>
      <c r="AM624" s="17" t="b">
        <v>0</v>
      </c>
      <c r="AN624" s="6"/>
      <c r="AO624" s="6"/>
      <c r="AP624" s="17" t="b">
        <v>0</v>
      </c>
      <c r="AQ624" s="6" t="b">
        <v>0</v>
      </c>
    </row>
    <row r="625" spans="1:43" x14ac:dyDescent="0.25">
      <c r="A625" t="str">
        <f>_xlfn.CONCAT(Table8[[#This Row],[Order]],"-",Table8[[#This Row],[Line]])</f>
        <v>76294-1</v>
      </c>
      <c r="B625" s="7">
        <v>76294</v>
      </c>
      <c r="C625" s="7">
        <v>1</v>
      </c>
      <c r="D625" s="7">
        <v>1</v>
      </c>
      <c r="E625" s="6" t="s">
        <v>18</v>
      </c>
      <c r="F625" s="6" t="s">
        <v>3084</v>
      </c>
      <c r="G625" s="6" t="s">
        <v>4599</v>
      </c>
      <c r="H625" s="6" t="s">
        <v>22</v>
      </c>
      <c r="I625" s="6" t="s">
        <v>27</v>
      </c>
      <c r="J625" s="6"/>
      <c r="K625" s="6"/>
      <c r="L625" s="8">
        <v>43530</v>
      </c>
      <c r="M625" s="8">
        <v>43535</v>
      </c>
      <c r="N625" s="7">
        <v>8</v>
      </c>
      <c r="O625" s="7">
        <v>48</v>
      </c>
      <c r="P625" s="6" t="s">
        <v>626</v>
      </c>
      <c r="Q625" s="6" t="s">
        <v>22</v>
      </c>
      <c r="R625" s="6" t="s">
        <v>18</v>
      </c>
      <c r="S625" s="6" t="s">
        <v>22</v>
      </c>
      <c r="T625" s="6" t="s">
        <v>4600</v>
      </c>
      <c r="U625" s="7">
        <v>1</v>
      </c>
      <c r="V625" s="17" t="b">
        <v>0</v>
      </c>
      <c r="W625" s="17" t="b">
        <v>0</v>
      </c>
      <c r="X625" s="17" t="b">
        <v>0</v>
      </c>
      <c r="Y625" s="17" t="b">
        <v>0</v>
      </c>
      <c r="Z625" t="s">
        <v>22</v>
      </c>
      <c r="AA625" t="s">
        <v>22</v>
      </c>
      <c r="AB625" t="s">
        <v>22</v>
      </c>
      <c r="AC625" t="s">
        <v>22</v>
      </c>
      <c r="AD625" t="s">
        <v>22</v>
      </c>
      <c r="AE625" t="s">
        <v>22</v>
      </c>
      <c r="AF625" t="s">
        <v>22</v>
      </c>
      <c r="AG625" t="s">
        <v>22</v>
      </c>
      <c r="AH625" t="s">
        <v>22</v>
      </c>
      <c r="AI625" t="s">
        <v>22</v>
      </c>
      <c r="AJ625" s="17" t="b">
        <v>0</v>
      </c>
      <c r="AK625" t="s">
        <v>22</v>
      </c>
      <c r="AL625" t="s">
        <v>22</v>
      </c>
      <c r="AM625" s="17" t="b">
        <v>0</v>
      </c>
      <c r="AN625" s="6"/>
      <c r="AO625" s="6"/>
      <c r="AP625" s="17" t="b">
        <v>0</v>
      </c>
      <c r="AQ625" s="6" t="b">
        <v>0</v>
      </c>
    </row>
    <row r="626" spans="1:43" x14ac:dyDescent="0.25">
      <c r="A626" t="str">
        <f>_xlfn.CONCAT(Table8[[#This Row],[Order]],"-",Table8[[#This Row],[Line]])</f>
        <v>76294-2</v>
      </c>
      <c r="B626" s="7">
        <v>76294</v>
      </c>
      <c r="C626" s="7">
        <v>2</v>
      </c>
      <c r="D626" s="7">
        <v>1</v>
      </c>
      <c r="E626" s="6" t="s">
        <v>18</v>
      </c>
      <c r="F626" s="6" t="s">
        <v>148</v>
      </c>
      <c r="G626" s="6" t="s">
        <v>4601</v>
      </c>
      <c r="H626" s="6" t="s">
        <v>22</v>
      </c>
      <c r="I626" s="6" t="s">
        <v>27</v>
      </c>
      <c r="J626" s="6"/>
      <c r="K626" s="6"/>
      <c r="L626" s="8">
        <v>43530</v>
      </c>
      <c r="M626" s="8">
        <v>43535</v>
      </c>
      <c r="N626" s="7">
        <v>8</v>
      </c>
      <c r="O626" s="7">
        <v>8</v>
      </c>
      <c r="P626" s="6" t="s">
        <v>626</v>
      </c>
      <c r="Q626" s="6" t="s">
        <v>22</v>
      </c>
      <c r="R626" s="6" t="s">
        <v>18</v>
      </c>
      <c r="S626" s="6" t="s">
        <v>22</v>
      </c>
      <c r="T626" s="6" t="s">
        <v>3982</v>
      </c>
      <c r="U626" s="7">
        <v>1</v>
      </c>
      <c r="V626" s="17" t="b">
        <v>0</v>
      </c>
      <c r="W626" s="17" t="b">
        <v>0</v>
      </c>
      <c r="X626" s="17" t="b">
        <v>0</v>
      </c>
      <c r="Y626" s="17" t="b">
        <v>0</v>
      </c>
      <c r="Z626" t="s">
        <v>22</v>
      </c>
      <c r="AA626" t="s">
        <v>22</v>
      </c>
      <c r="AB626" t="s">
        <v>22</v>
      </c>
      <c r="AC626" t="s">
        <v>22</v>
      </c>
      <c r="AD626" t="s">
        <v>22</v>
      </c>
      <c r="AE626" t="s">
        <v>22</v>
      </c>
      <c r="AF626" t="s">
        <v>22</v>
      </c>
      <c r="AG626" t="s">
        <v>22</v>
      </c>
      <c r="AH626" t="s">
        <v>22</v>
      </c>
      <c r="AI626" t="s">
        <v>22</v>
      </c>
      <c r="AJ626" s="17" t="b">
        <v>0</v>
      </c>
      <c r="AK626" t="s">
        <v>22</v>
      </c>
      <c r="AL626" t="s">
        <v>22</v>
      </c>
      <c r="AM626" s="17" t="b">
        <v>0</v>
      </c>
      <c r="AN626" s="6"/>
      <c r="AO626" s="6"/>
      <c r="AP626" s="17" t="b">
        <v>0</v>
      </c>
      <c r="AQ626" s="6" t="b">
        <v>0</v>
      </c>
    </row>
    <row r="627" spans="1:43" x14ac:dyDescent="0.25">
      <c r="A627" t="str">
        <f>_xlfn.CONCAT(Table8[[#This Row],[Order]],"-",Table8[[#This Row],[Line]])</f>
        <v>76294-3</v>
      </c>
      <c r="B627" s="7">
        <v>76294</v>
      </c>
      <c r="C627" s="7">
        <v>3</v>
      </c>
      <c r="D627" s="7">
        <v>1</v>
      </c>
      <c r="E627" s="6" t="s">
        <v>18</v>
      </c>
      <c r="F627" s="6" t="s">
        <v>148</v>
      </c>
      <c r="G627" s="6" t="s">
        <v>4602</v>
      </c>
      <c r="H627" s="6" t="s">
        <v>22</v>
      </c>
      <c r="I627" s="6" t="s">
        <v>27</v>
      </c>
      <c r="J627" s="6"/>
      <c r="K627" s="6"/>
      <c r="L627" s="8">
        <v>43530</v>
      </c>
      <c r="M627" s="8">
        <v>43535</v>
      </c>
      <c r="N627" s="7">
        <v>4</v>
      </c>
      <c r="O627" s="7">
        <v>4</v>
      </c>
      <c r="P627" s="6" t="s">
        <v>626</v>
      </c>
      <c r="Q627" s="6" t="s">
        <v>22</v>
      </c>
      <c r="R627" s="6" t="s">
        <v>18</v>
      </c>
      <c r="S627" s="6" t="s">
        <v>22</v>
      </c>
      <c r="T627" s="6" t="s">
        <v>4603</v>
      </c>
      <c r="U627" s="7">
        <v>1</v>
      </c>
      <c r="V627" s="17" t="b">
        <v>0</v>
      </c>
      <c r="W627" s="17" t="b">
        <v>0</v>
      </c>
      <c r="X627" s="17" t="b">
        <v>0</v>
      </c>
      <c r="Y627" s="17" t="b">
        <v>0</v>
      </c>
      <c r="Z627" t="s">
        <v>22</v>
      </c>
      <c r="AA627" t="s">
        <v>22</v>
      </c>
      <c r="AB627" t="s">
        <v>22</v>
      </c>
      <c r="AC627" t="s">
        <v>22</v>
      </c>
      <c r="AD627" t="s">
        <v>22</v>
      </c>
      <c r="AE627" t="s">
        <v>22</v>
      </c>
      <c r="AF627" t="s">
        <v>22</v>
      </c>
      <c r="AG627" t="s">
        <v>22</v>
      </c>
      <c r="AH627" t="s">
        <v>22</v>
      </c>
      <c r="AI627" t="s">
        <v>22</v>
      </c>
      <c r="AJ627" s="17" t="b">
        <v>0</v>
      </c>
      <c r="AK627" t="s">
        <v>22</v>
      </c>
      <c r="AL627" t="s">
        <v>22</v>
      </c>
      <c r="AM627" s="17" t="b">
        <v>0</v>
      </c>
      <c r="AN627" s="6"/>
      <c r="AO627" s="6"/>
      <c r="AP627" s="17" t="b">
        <v>0</v>
      </c>
      <c r="AQ627" s="6" t="b">
        <v>0</v>
      </c>
    </row>
    <row r="628" spans="1:43" x14ac:dyDescent="0.25">
      <c r="A628" t="str">
        <f>_xlfn.CONCAT(Table8[[#This Row],[Order]],"-",Table8[[#This Row],[Line]])</f>
        <v>76370-1</v>
      </c>
      <c r="B628" s="35">
        <v>76370</v>
      </c>
      <c r="C628" s="35">
        <v>1</v>
      </c>
      <c r="D628" s="35">
        <v>1</v>
      </c>
      <c r="E628" s="34" t="s">
        <v>18</v>
      </c>
      <c r="F628" s="34" t="s">
        <v>188</v>
      </c>
      <c r="G628" s="34" t="s">
        <v>4604</v>
      </c>
      <c r="H628" s="34" t="s">
        <v>156</v>
      </c>
      <c r="I628" s="34" t="s">
        <v>37</v>
      </c>
      <c r="J628" s="36">
        <v>43494</v>
      </c>
      <c r="K628" s="34" t="s">
        <v>4605</v>
      </c>
      <c r="L628" s="125">
        <v>43494</v>
      </c>
      <c r="M628" s="36">
        <v>43497</v>
      </c>
      <c r="N628" s="35">
        <v>3</v>
      </c>
      <c r="O628" s="35">
        <v>3</v>
      </c>
      <c r="P628" s="6" t="s">
        <v>606</v>
      </c>
      <c r="Q628" s="34" t="s">
        <v>22</v>
      </c>
      <c r="R628" s="6" t="s">
        <v>18</v>
      </c>
      <c r="S628" s="34" t="s">
        <v>22</v>
      </c>
      <c r="T628" s="34" t="s">
        <v>78</v>
      </c>
      <c r="U628" s="35">
        <v>12</v>
      </c>
      <c r="V628" s="17" t="b">
        <v>1</v>
      </c>
      <c r="W628" s="17" t="b">
        <v>1</v>
      </c>
      <c r="X628" s="17" t="b">
        <v>1</v>
      </c>
      <c r="Y628" s="17" t="b">
        <v>1</v>
      </c>
      <c r="Z628" t="s">
        <v>22</v>
      </c>
      <c r="AA628" t="s">
        <v>22</v>
      </c>
      <c r="AB628" t="s">
        <v>22</v>
      </c>
      <c r="AC628" t="s">
        <v>22</v>
      </c>
      <c r="AD628" t="s">
        <v>22</v>
      </c>
      <c r="AE628" t="s">
        <v>22</v>
      </c>
      <c r="AF628" t="s">
        <v>22</v>
      </c>
      <c r="AG628" t="s">
        <v>22</v>
      </c>
      <c r="AH628" t="s">
        <v>22</v>
      </c>
      <c r="AI628" t="s">
        <v>22</v>
      </c>
      <c r="AJ628" s="17" t="b">
        <v>1</v>
      </c>
      <c r="AK628" t="s">
        <v>22</v>
      </c>
      <c r="AL628" t="s">
        <v>143</v>
      </c>
      <c r="AM628" s="17" t="b">
        <v>1</v>
      </c>
      <c r="AN628" s="126">
        <v>43495.485572141202</v>
      </c>
      <c r="AO628" s="6"/>
      <c r="AP628" s="17" t="b">
        <v>1</v>
      </c>
      <c r="AQ628" s="6" t="b">
        <v>1</v>
      </c>
    </row>
    <row r="629" spans="1:43" x14ac:dyDescent="0.25">
      <c r="A629" t="str">
        <f>_xlfn.CONCAT(Table8[[#This Row],[Order]],"-",Table8[[#This Row],[Line]])</f>
        <v>76372-1</v>
      </c>
      <c r="B629" s="7">
        <v>76372</v>
      </c>
      <c r="C629" s="7">
        <v>1</v>
      </c>
      <c r="D629" s="7">
        <v>1</v>
      </c>
      <c r="E629" s="6" t="s">
        <v>18</v>
      </c>
      <c r="F629" s="6" t="s">
        <v>180</v>
      </c>
      <c r="G629" s="6" t="s">
        <v>4606</v>
      </c>
      <c r="H629" s="6" t="s">
        <v>22</v>
      </c>
      <c r="I629" s="6" t="s">
        <v>27</v>
      </c>
      <c r="J629" s="6"/>
      <c r="K629" s="6"/>
      <c r="L629" s="8">
        <v>43510</v>
      </c>
      <c r="M629" s="8">
        <v>43515</v>
      </c>
      <c r="N629" s="7">
        <v>1</v>
      </c>
      <c r="O629" s="7">
        <v>42</v>
      </c>
      <c r="P629" s="6" t="s">
        <v>606</v>
      </c>
      <c r="Q629" s="6" t="s">
        <v>22</v>
      </c>
      <c r="R629" s="6" t="s">
        <v>18</v>
      </c>
      <c r="S629" s="6" t="s">
        <v>22</v>
      </c>
      <c r="T629" s="6" t="s">
        <v>4607</v>
      </c>
      <c r="U629" s="7">
        <v>7</v>
      </c>
      <c r="V629" s="17" t="b">
        <v>0</v>
      </c>
      <c r="W629" s="17" t="b">
        <v>0</v>
      </c>
      <c r="X629" s="17" t="b">
        <v>0</v>
      </c>
      <c r="Y629" s="17" t="b">
        <v>0</v>
      </c>
      <c r="Z629" t="s">
        <v>22</v>
      </c>
      <c r="AA629" t="s">
        <v>22</v>
      </c>
      <c r="AB629" t="s">
        <v>22</v>
      </c>
      <c r="AC629" t="s">
        <v>22</v>
      </c>
      <c r="AD629" t="s">
        <v>22</v>
      </c>
      <c r="AE629" t="s">
        <v>22</v>
      </c>
      <c r="AF629" t="s">
        <v>22</v>
      </c>
      <c r="AG629" t="s">
        <v>22</v>
      </c>
      <c r="AH629" t="s">
        <v>22</v>
      </c>
      <c r="AI629" t="s">
        <v>22</v>
      </c>
      <c r="AJ629" s="17" t="b">
        <v>0</v>
      </c>
      <c r="AK629" t="s">
        <v>22</v>
      </c>
      <c r="AL629" t="s">
        <v>22</v>
      </c>
      <c r="AM629" s="17" t="b">
        <v>0</v>
      </c>
      <c r="AN629" s="6"/>
      <c r="AO629" s="6"/>
      <c r="AP629" s="17" t="b">
        <v>0</v>
      </c>
      <c r="AQ629" s="6" t="b">
        <v>0</v>
      </c>
    </row>
    <row r="630" spans="1:43" x14ac:dyDescent="0.25">
      <c r="A630" t="str">
        <f>_xlfn.CONCAT(Table8[[#This Row],[Order]],"-",Table8[[#This Row],[Line]])</f>
        <v>76372-2</v>
      </c>
      <c r="B630" s="7">
        <v>76372</v>
      </c>
      <c r="C630" s="7">
        <v>2</v>
      </c>
      <c r="D630" s="7">
        <v>1</v>
      </c>
      <c r="E630" s="6" t="s">
        <v>18</v>
      </c>
      <c r="F630" s="6" t="s">
        <v>307</v>
      </c>
      <c r="G630" s="6" t="s">
        <v>4608</v>
      </c>
      <c r="H630" s="6" t="s">
        <v>22</v>
      </c>
      <c r="I630" s="6" t="s">
        <v>27</v>
      </c>
      <c r="J630" s="6"/>
      <c r="K630" s="6"/>
      <c r="L630" s="8">
        <v>43510</v>
      </c>
      <c r="M630" s="8">
        <v>43515</v>
      </c>
      <c r="N630" s="7">
        <v>1</v>
      </c>
      <c r="O630" s="7">
        <v>34</v>
      </c>
      <c r="P630" s="6" t="s">
        <v>606</v>
      </c>
      <c r="Q630" s="6" t="s">
        <v>22</v>
      </c>
      <c r="R630" s="6" t="s">
        <v>18</v>
      </c>
      <c r="S630" s="6" t="s">
        <v>22</v>
      </c>
      <c r="T630" s="6" t="s">
        <v>4609</v>
      </c>
      <c r="U630" s="7">
        <v>7</v>
      </c>
      <c r="V630" s="17" t="b">
        <v>0</v>
      </c>
      <c r="W630" s="17" t="b">
        <v>0</v>
      </c>
      <c r="X630" s="17" t="b">
        <v>0</v>
      </c>
      <c r="Y630" s="17" t="b">
        <v>0</v>
      </c>
      <c r="Z630" t="s">
        <v>22</v>
      </c>
      <c r="AA630" t="s">
        <v>22</v>
      </c>
      <c r="AB630" t="s">
        <v>22</v>
      </c>
      <c r="AC630" t="s">
        <v>22</v>
      </c>
      <c r="AD630" t="s">
        <v>22</v>
      </c>
      <c r="AE630" t="s">
        <v>22</v>
      </c>
      <c r="AF630" t="s">
        <v>22</v>
      </c>
      <c r="AG630" t="s">
        <v>22</v>
      </c>
      <c r="AH630" t="s">
        <v>22</v>
      </c>
      <c r="AI630" t="s">
        <v>22</v>
      </c>
      <c r="AJ630" s="17" t="b">
        <v>0</v>
      </c>
      <c r="AK630" t="s">
        <v>22</v>
      </c>
      <c r="AL630" t="s">
        <v>22</v>
      </c>
      <c r="AM630" s="17" t="b">
        <v>0</v>
      </c>
      <c r="AN630" s="6"/>
      <c r="AO630" s="6"/>
      <c r="AP630" s="17" t="b">
        <v>0</v>
      </c>
      <c r="AQ630" s="6" t="b">
        <v>0</v>
      </c>
    </row>
    <row r="631" spans="1:43" x14ac:dyDescent="0.25">
      <c r="A631" t="str">
        <f>_xlfn.CONCAT(Table8[[#This Row],[Order]],"-",Table8[[#This Row],[Line]])</f>
        <v>76372-3</v>
      </c>
      <c r="B631" s="7">
        <v>76372</v>
      </c>
      <c r="C631" s="7">
        <v>3</v>
      </c>
      <c r="D631" s="7">
        <v>1</v>
      </c>
      <c r="E631" s="6" t="s">
        <v>18</v>
      </c>
      <c r="F631" s="6" t="s">
        <v>180</v>
      </c>
      <c r="G631" s="6" t="s">
        <v>4610</v>
      </c>
      <c r="H631" s="6" t="s">
        <v>22</v>
      </c>
      <c r="I631" s="6" t="s">
        <v>27</v>
      </c>
      <c r="J631" s="6"/>
      <c r="K631" s="6"/>
      <c r="L631" s="8">
        <v>43510</v>
      </c>
      <c r="M631" s="8">
        <v>43515</v>
      </c>
      <c r="N631" s="7">
        <v>1</v>
      </c>
      <c r="O631" s="7">
        <v>15</v>
      </c>
      <c r="P631" s="6" t="s">
        <v>606</v>
      </c>
      <c r="Q631" s="6" t="s">
        <v>22</v>
      </c>
      <c r="R631" s="6" t="s">
        <v>18</v>
      </c>
      <c r="S631" s="6" t="s">
        <v>22</v>
      </c>
      <c r="T631" s="6" t="s">
        <v>4611</v>
      </c>
      <c r="U631" s="7">
        <v>7</v>
      </c>
      <c r="V631" s="17" t="b">
        <v>0</v>
      </c>
      <c r="W631" s="17" t="b">
        <v>0</v>
      </c>
      <c r="X631" s="17" t="b">
        <v>0</v>
      </c>
      <c r="Y631" s="17" t="b">
        <v>0</v>
      </c>
      <c r="Z631" t="s">
        <v>22</v>
      </c>
      <c r="AA631" t="s">
        <v>22</v>
      </c>
      <c r="AB631" t="s">
        <v>22</v>
      </c>
      <c r="AC631" t="s">
        <v>22</v>
      </c>
      <c r="AD631" t="s">
        <v>22</v>
      </c>
      <c r="AE631" t="s">
        <v>22</v>
      </c>
      <c r="AF631" t="s">
        <v>22</v>
      </c>
      <c r="AG631" t="s">
        <v>22</v>
      </c>
      <c r="AH631" t="s">
        <v>22</v>
      </c>
      <c r="AI631" t="s">
        <v>22</v>
      </c>
      <c r="AJ631" s="17" t="b">
        <v>0</v>
      </c>
      <c r="AK631" t="s">
        <v>22</v>
      </c>
      <c r="AL631" t="s">
        <v>22</v>
      </c>
      <c r="AM631" s="17" t="b">
        <v>0</v>
      </c>
      <c r="AN631" s="6"/>
      <c r="AO631" s="6"/>
      <c r="AP631" s="17" t="b">
        <v>0</v>
      </c>
      <c r="AQ631" s="6" t="b">
        <v>0</v>
      </c>
    </row>
    <row r="632" spans="1:43" x14ac:dyDescent="0.25">
      <c r="A632" t="str">
        <f>_xlfn.CONCAT(Table8[[#This Row],[Order]],"-",Table8[[#This Row],[Line]])</f>
        <v>76465-4</v>
      </c>
      <c r="B632" s="7">
        <v>76465</v>
      </c>
      <c r="C632" s="7">
        <v>4</v>
      </c>
      <c r="D632" s="7">
        <v>1</v>
      </c>
      <c r="E632" s="6" t="s">
        <v>18</v>
      </c>
      <c r="F632" s="6" t="s">
        <v>3086</v>
      </c>
      <c r="G632" s="6" t="s">
        <v>4612</v>
      </c>
      <c r="H632" s="6" t="s">
        <v>22</v>
      </c>
      <c r="I632" s="6" t="s">
        <v>27</v>
      </c>
      <c r="J632" s="6"/>
      <c r="K632" s="6"/>
      <c r="L632" s="8">
        <v>43510</v>
      </c>
      <c r="M632" s="8">
        <v>43515</v>
      </c>
      <c r="N632" s="7">
        <v>4</v>
      </c>
      <c r="O632" s="7">
        <v>4</v>
      </c>
      <c r="P632" s="6" t="s">
        <v>644</v>
      </c>
      <c r="Q632" s="6" t="s">
        <v>22</v>
      </c>
      <c r="R632" s="6" t="s">
        <v>18</v>
      </c>
      <c r="S632" s="6" t="s">
        <v>22</v>
      </c>
      <c r="T632" s="6" t="s">
        <v>4613</v>
      </c>
      <c r="U632" s="7">
        <v>4</v>
      </c>
      <c r="V632" s="17" t="b">
        <v>0</v>
      </c>
      <c r="W632" s="17" t="b">
        <v>0</v>
      </c>
      <c r="X632" s="17" t="b">
        <v>0</v>
      </c>
      <c r="Y632" s="17" t="b">
        <v>0</v>
      </c>
      <c r="Z632" t="s">
        <v>22</v>
      </c>
      <c r="AA632" t="s">
        <v>22</v>
      </c>
      <c r="AB632" t="s">
        <v>22</v>
      </c>
      <c r="AC632" t="s">
        <v>22</v>
      </c>
      <c r="AD632" t="s">
        <v>22</v>
      </c>
      <c r="AE632" t="s">
        <v>22</v>
      </c>
      <c r="AF632" t="s">
        <v>22</v>
      </c>
      <c r="AG632" t="s">
        <v>22</v>
      </c>
      <c r="AH632" t="s">
        <v>22</v>
      </c>
      <c r="AI632" t="s">
        <v>22</v>
      </c>
      <c r="AJ632" s="17" t="b">
        <v>0</v>
      </c>
      <c r="AK632" t="s">
        <v>22</v>
      </c>
      <c r="AL632" t="s">
        <v>22</v>
      </c>
      <c r="AM632" s="17" t="b">
        <v>0</v>
      </c>
      <c r="AN632" s="6"/>
      <c r="AO632" s="6"/>
      <c r="AP632" s="17" t="b">
        <v>0</v>
      </c>
      <c r="AQ632" s="6" t="b">
        <v>0</v>
      </c>
    </row>
    <row r="633" spans="1:43" x14ac:dyDescent="0.25">
      <c r="A633" t="str">
        <f>_xlfn.CONCAT(Table8[[#This Row],[Order]],"-",Table8[[#This Row],[Line]])</f>
        <v>76465-5</v>
      </c>
      <c r="B633" s="7">
        <v>76465</v>
      </c>
      <c r="C633" s="7">
        <v>5</v>
      </c>
      <c r="D633" s="7">
        <v>1</v>
      </c>
      <c r="E633" s="6" t="s">
        <v>18</v>
      </c>
      <c r="F633" s="6" t="s">
        <v>439</v>
      </c>
      <c r="G633" s="6" t="s">
        <v>4614</v>
      </c>
      <c r="H633" s="6" t="s">
        <v>22</v>
      </c>
      <c r="I633" s="6" t="s">
        <v>27</v>
      </c>
      <c r="J633" s="6"/>
      <c r="K633" s="6"/>
      <c r="L633" s="8">
        <v>43510</v>
      </c>
      <c r="M633" s="8">
        <v>43515</v>
      </c>
      <c r="N633" s="7">
        <v>1</v>
      </c>
      <c r="O633" s="7">
        <v>4</v>
      </c>
      <c r="P633" s="6" t="s">
        <v>644</v>
      </c>
      <c r="Q633" s="6" t="s">
        <v>22</v>
      </c>
      <c r="R633" s="6" t="s">
        <v>18</v>
      </c>
      <c r="S633" s="6" t="s">
        <v>22</v>
      </c>
      <c r="T633" s="6" t="s">
        <v>4615</v>
      </c>
      <c r="U633" s="7">
        <v>4</v>
      </c>
      <c r="V633" s="17" t="b">
        <v>0</v>
      </c>
      <c r="W633" s="17" t="b">
        <v>0</v>
      </c>
      <c r="X633" s="17" t="b">
        <v>0</v>
      </c>
      <c r="Y633" s="17" t="b">
        <v>0</v>
      </c>
      <c r="Z633" t="s">
        <v>22</v>
      </c>
      <c r="AA633" t="s">
        <v>22</v>
      </c>
      <c r="AB633" t="s">
        <v>22</v>
      </c>
      <c r="AC633" t="s">
        <v>22</v>
      </c>
      <c r="AD633" t="s">
        <v>22</v>
      </c>
      <c r="AE633" t="s">
        <v>22</v>
      </c>
      <c r="AF633" t="s">
        <v>22</v>
      </c>
      <c r="AG633" t="s">
        <v>22</v>
      </c>
      <c r="AH633" t="s">
        <v>22</v>
      </c>
      <c r="AI633" t="s">
        <v>22</v>
      </c>
      <c r="AJ633" s="17" t="b">
        <v>0</v>
      </c>
      <c r="AK633" t="s">
        <v>22</v>
      </c>
      <c r="AL633" t="s">
        <v>22</v>
      </c>
      <c r="AM633" s="17" t="b">
        <v>0</v>
      </c>
      <c r="AN633" s="6"/>
      <c r="AO633" s="6"/>
      <c r="AP633" s="17" t="b">
        <v>0</v>
      </c>
      <c r="AQ633" s="6" t="b">
        <v>0</v>
      </c>
    </row>
    <row r="634" spans="1:43" x14ac:dyDescent="0.25">
      <c r="A634" t="str">
        <f>_xlfn.CONCAT(Table8[[#This Row],[Order]],"-",Table8[[#This Row],[Line]])</f>
        <v>76465-6</v>
      </c>
      <c r="B634" s="7">
        <v>76465</v>
      </c>
      <c r="C634" s="7">
        <v>6</v>
      </c>
      <c r="D634" s="7">
        <v>1</v>
      </c>
      <c r="E634" s="6" t="s">
        <v>18</v>
      </c>
      <c r="F634" s="6" t="s">
        <v>3087</v>
      </c>
      <c r="G634" s="6" t="s">
        <v>4616</v>
      </c>
      <c r="H634" s="6" t="s">
        <v>22</v>
      </c>
      <c r="I634" s="6" t="s">
        <v>27</v>
      </c>
      <c r="J634" s="6"/>
      <c r="K634" s="6"/>
      <c r="L634" s="8">
        <v>43510</v>
      </c>
      <c r="M634" s="8">
        <v>43515</v>
      </c>
      <c r="N634" s="7">
        <v>1</v>
      </c>
      <c r="O634" s="7">
        <v>8</v>
      </c>
      <c r="P634" s="6" t="s">
        <v>644</v>
      </c>
      <c r="Q634" s="6" t="s">
        <v>22</v>
      </c>
      <c r="R634" s="6" t="s">
        <v>18</v>
      </c>
      <c r="S634" s="6" t="s">
        <v>22</v>
      </c>
      <c r="T634" s="6" t="s">
        <v>4617</v>
      </c>
      <c r="U634" s="7">
        <v>4</v>
      </c>
      <c r="V634" s="17" t="b">
        <v>0</v>
      </c>
      <c r="W634" s="17" t="b">
        <v>0</v>
      </c>
      <c r="X634" s="17" t="b">
        <v>0</v>
      </c>
      <c r="Y634" s="17" t="b">
        <v>0</v>
      </c>
      <c r="Z634" t="s">
        <v>22</v>
      </c>
      <c r="AA634" t="s">
        <v>22</v>
      </c>
      <c r="AB634" t="s">
        <v>22</v>
      </c>
      <c r="AC634" t="s">
        <v>22</v>
      </c>
      <c r="AD634" t="s">
        <v>22</v>
      </c>
      <c r="AE634" t="s">
        <v>22</v>
      </c>
      <c r="AF634" t="s">
        <v>22</v>
      </c>
      <c r="AG634" t="s">
        <v>22</v>
      </c>
      <c r="AH634" t="s">
        <v>22</v>
      </c>
      <c r="AI634" t="s">
        <v>22</v>
      </c>
      <c r="AJ634" s="17" t="b">
        <v>0</v>
      </c>
      <c r="AK634" t="s">
        <v>22</v>
      </c>
      <c r="AL634" t="s">
        <v>22</v>
      </c>
      <c r="AM634" s="17" t="b">
        <v>0</v>
      </c>
      <c r="AN634" s="6"/>
      <c r="AO634" s="6"/>
      <c r="AP634" s="17" t="b">
        <v>0</v>
      </c>
      <c r="AQ634" s="6" t="b">
        <v>0</v>
      </c>
    </row>
    <row r="635" spans="1:43" x14ac:dyDescent="0.25">
      <c r="A635" t="str">
        <f>_xlfn.CONCAT(Table8[[#This Row],[Order]],"-",Table8[[#This Row],[Line]])</f>
        <v>76465-8</v>
      </c>
      <c r="B635" s="7">
        <v>76465</v>
      </c>
      <c r="C635" s="7">
        <v>8</v>
      </c>
      <c r="D635" s="7">
        <v>1</v>
      </c>
      <c r="E635" s="6" t="s">
        <v>18</v>
      </c>
      <c r="F635" s="6" t="s">
        <v>3088</v>
      </c>
      <c r="G635" s="6" t="s">
        <v>4618</v>
      </c>
      <c r="H635" s="6" t="s">
        <v>22</v>
      </c>
      <c r="I635" s="6" t="s">
        <v>27</v>
      </c>
      <c r="J635" s="6"/>
      <c r="K635" s="6"/>
      <c r="L635" s="8">
        <v>43510</v>
      </c>
      <c r="M635" s="8">
        <v>43515</v>
      </c>
      <c r="N635" s="7">
        <v>9</v>
      </c>
      <c r="O635" s="7">
        <v>9</v>
      </c>
      <c r="P635" s="6" t="s">
        <v>644</v>
      </c>
      <c r="Q635" s="6" t="s">
        <v>22</v>
      </c>
      <c r="R635" s="6" t="s">
        <v>18</v>
      </c>
      <c r="S635" s="6" t="s">
        <v>22</v>
      </c>
      <c r="T635" s="6" t="s">
        <v>4619</v>
      </c>
      <c r="U635" s="7">
        <v>4</v>
      </c>
      <c r="V635" s="17" t="b">
        <v>0</v>
      </c>
      <c r="W635" s="17" t="b">
        <v>0</v>
      </c>
      <c r="X635" s="17" t="b">
        <v>0</v>
      </c>
      <c r="Y635" s="17" t="b">
        <v>0</v>
      </c>
      <c r="Z635" t="s">
        <v>22</v>
      </c>
      <c r="AA635" t="s">
        <v>22</v>
      </c>
      <c r="AB635" t="s">
        <v>22</v>
      </c>
      <c r="AC635" t="s">
        <v>22</v>
      </c>
      <c r="AD635" t="s">
        <v>22</v>
      </c>
      <c r="AE635" t="s">
        <v>22</v>
      </c>
      <c r="AF635" t="s">
        <v>22</v>
      </c>
      <c r="AG635" t="s">
        <v>22</v>
      </c>
      <c r="AH635" t="s">
        <v>22</v>
      </c>
      <c r="AI635" t="s">
        <v>22</v>
      </c>
      <c r="AJ635" s="17" t="b">
        <v>0</v>
      </c>
      <c r="AK635" t="s">
        <v>22</v>
      </c>
      <c r="AL635" t="s">
        <v>22</v>
      </c>
      <c r="AM635" s="17" t="b">
        <v>0</v>
      </c>
      <c r="AN635" s="6"/>
      <c r="AO635" s="6"/>
      <c r="AP635" s="17" t="b">
        <v>0</v>
      </c>
      <c r="AQ635" s="6" t="b">
        <v>0</v>
      </c>
    </row>
    <row r="636" spans="1:43" x14ac:dyDescent="0.25">
      <c r="A636" t="str">
        <f>_xlfn.CONCAT(Table8[[#This Row],[Order]],"-",Table8[[#This Row],[Line]])</f>
        <v>76465-9</v>
      </c>
      <c r="B636" s="7">
        <v>76465</v>
      </c>
      <c r="C636" s="7">
        <v>9</v>
      </c>
      <c r="D636" s="7">
        <v>1</v>
      </c>
      <c r="E636" s="6" t="s">
        <v>18</v>
      </c>
      <c r="F636" s="6" t="s">
        <v>3085</v>
      </c>
      <c r="G636" s="6" t="s">
        <v>4620</v>
      </c>
      <c r="H636" s="6" t="s">
        <v>22</v>
      </c>
      <c r="I636" s="6" t="s">
        <v>27</v>
      </c>
      <c r="J636" s="6"/>
      <c r="K636" s="6"/>
      <c r="L636" s="8">
        <v>43510</v>
      </c>
      <c r="M636" s="8">
        <v>43515</v>
      </c>
      <c r="N636" s="7">
        <v>8</v>
      </c>
      <c r="O636" s="7">
        <v>8</v>
      </c>
      <c r="P636" s="6" t="s">
        <v>644</v>
      </c>
      <c r="Q636" s="6" t="s">
        <v>22</v>
      </c>
      <c r="R636" s="6" t="s">
        <v>18</v>
      </c>
      <c r="S636" s="6" t="s">
        <v>22</v>
      </c>
      <c r="T636" s="6" t="s">
        <v>4621</v>
      </c>
      <c r="U636" s="7">
        <v>4</v>
      </c>
      <c r="V636" s="17" t="b">
        <v>0</v>
      </c>
      <c r="W636" s="17" t="b">
        <v>0</v>
      </c>
      <c r="X636" s="17" t="b">
        <v>0</v>
      </c>
      <c r="Y636" s="17" t="b">
        <v>0</v>
      </c>
      <c r="Z636" t="s">
        <v>22</v>
      </c>
      <c r="AA636" t="s">
        <v>22</v>
      </c>
      <c r="AB636" t="s">
        <v>22</v>
      </c>
      <c r="AC636" t="s">
        <v>22</v>
      </c>
      <c r="AD636" t="s">
        <v>22</v>
      </c>
      <c r="AE636" t="s">
        <v>22</v>
      </c>
      <c r="AF636" t="s">
        <v>22</v>
      </c>
      <c r="AG636" t="s">
        <v>22</v>
      </c>
      <c r="AH636" t="s">
        <v>22</v>
      </c>
      <c r="AI636" t="s">
        <v>22</v>
      </c>
      <c r="AJ636" s="17" t="b">
        <v>0</v>
      </c>
      <c r="AK636" t="s">
        <v>22</v>
      </c>
      <c r="AL636" t="s">
        <v>22</v>
      </c>
      <c r="AM636" s="17" t="b">
        <v>0</v>
      </c>
      <c r="AN636" s="6"/>
      <c r="AO636" s="6"/>
      <c r="AP636" s="17" t="b">
        <v>0</v>
      </c>
      <c r="AQ636" s="6" t="b">
        <v>0</v>
      </c>
    </row>
    <row r="637" spans="1:43" x14ac:dyDescent="0.25">
      <c r="A637" t="str">
        <f>_xlfn.CONCAT(Table8[[#This Row],[Order]],"-",Table8[[#This Row],[Line]])</f>
        <v>76465-10</v>
      </c>
      <c r="B637" s="7">
        <v>76465</v>
      </c>
      <c r="C637" s="7">
        <v>10</v>
      </c>
      <c r="D637" s="7">
        <v>1</v>
      </c>
      <c r="E637" s="6" t="s">
        <v>18</v>
      </c>
      <c r="F637" s="6" t="s">
        <v>3085</v>
      </c>
      <c r="G637" s="6" t="s">
        <v>4622</v>
      </c>
      <c r="H637" s="6" t="s">
        <v>22</v>
      </c>
      <c r="I637" s="6" t="s">
        <v>27</v>
      </c>
      <c r="J637" s="6"/>
      <c r="K637" s="6"/>
      <c r="L637" s="8">
        <v>43510</v>
      </c>
      <c r="M637" s="8">
        <v>43515</v>
      </c>
      <c r="N637" s="7">
        <v>8</v>
      </c>
      <c r="O637" s="7">
        <v>8</v>
      </c>
      <c r="P637" s="6" t="s">
        <v>644</v>
      </c>
      <c r="Q637" s="6" t="s">
        <v>22</v>
      </c>
      <c r="R637" s="6" t="s">
        <v>18</v>
      </c>
      <c r="S637" s="6" t="s">
        <v>22</v>
      </c>
      <c r="T637" s="6" t="s">
        <v>4623</v>
      </c>
      <c r="U637" s="7">
        <v>4</v>
      </c>
      <c r="V637" s="17" t="b">
        <v>0</v>
      </c>
      <c r="W637" s="17" t="b">
        <v>0</v>
      </c>
      <c r="X637" s="17" t="b">
        <v>0</v>
      </c>
      <c r="Y637" s="17" t="b">
        <v>0</v>
      </c>
      <c r="Z637" t="s">
        <v>22</v>
      </c>
      <c r="AA637" t="s">
        <v>22</v>
      </c>
      <c r="AB637" t="s">
        <v>22</v>
      </c>
      <c r="AC637" t="s">
        <v>22</v>
      </c>
      <c r="AD637" t="s">
        <v>22</v>
      </c>
      <c r="AE637" t="s">
        <v>22</v>
      </c>
      <c r="AF637" t="s">
        <v>22</v>
      </c>
      <c r="AG637" t="s">
        <v>22</v>
      </c>
      <c r="AH637" t="s">
        <v>22</v>
      </c>
      <c r="AI637" t="s">
        <v>22</v>
      </c>
      <c r="AJ637" s="17" t="b">
        <v>0</v>
      </c>
      <c r="AK637" t="s">
        <v>22</v>
      </c>
      <c r="AL637" t="s">
        <v>22</v>
      </c>
      <c r="AM637" s="17" t="b">
        <v>0</v>
      </c>
      <c r="AN637" s="6"/>
      <c r="AO637" s="6"/>
      <c r="AP637" s="17" t="b">
        <v>0</v>
      </c>
      <c r="AQ637" s="6" t="b">
        <v>0</v>
      </c>
    </row>
    <row r="638" spans="1:43" x14ac:dyDescent="0.25">
      <c r="A638" t="str">
        <f>_xlfn.CONCAT(Table8[[#This Row],[Order]],"-",Table8[[#This Row],[Line]])</f>
        <v>76465-11</v>
      </c>
      <c r="B638" s="7">
        <v>76465</v>
      </c>
      <c r="C638" s="7">
        <v>11</v>
      </c>
      <c r="D638" s="7">
        <v>1</v>
      </c>
      <c r="E638" s="6" t="s">
        <v>18</v>
      </c>
      <c r="F638" s="6" t="s">
        <v>3085</v>
      </c>
      <c r="G638" s="6" t="s">
        <v>4624</v>
      </c>
      <c r="H638" s="6" t="s">
        <v>22</v>
      </c>
      <c r="I638" s="6" t="s">
        <v>27</v>
      </c>
      <c r="J638" s="6"/>
      <c r="K638" s="6"/>
      <c r="L638" s="8">
        <v>43510</v>
      </c>
      <c r="M638" s="8">
        <v>43515</v>
      </c>
      <c r="N638" s="7">
        <v>2</v>
      </c>
      <c r="O638" s="7">
        <v>2</v>
      </c>
      <c r="P638" s="6" t="s">
        <v>644</v>
      </c>
      <c r="Q638" s="6" t="s">
        <v>22</v>
      </c>
      <c r="R638" s="6" t="s">
        <v>18</v>
      </c>
      <c r="S638" s="6" t="s">
        <v>22</v>
      </c>
      <c r="T638" s="6" t="s">
        <v>4625</v>
      </c>
      <c r="U638" s="7">
        <v>4</v>
      </c>
      <c r="V638" s="17" t="b">
        <v>0</v>
      </c>
      <c r="W638" s="17" t="b">
        <v>0</v>
      </c>
      <c r="X638" s="17" t="b">
        <v>0</v>
      </c>
      <c r="Y638" s="17" t="b">
        <v>0</v>
      </c>
      <c r="Z638" t="s">
        <v>22</v>
      </c>
      <c r="AA638" t="s">
        <v>22</v>
      </c>
      <c r="AB638" t="s">
        <v>22</v>
      </c>
      <c r="AC638" t="s">
        <v>22</v>
      </c>
      <c r="AD638" t="s">
        <v>22</v>
      </c>
      <c r="AE638" t="s">
        <v>22</v>
      </c>
      <c r="AF638" t="s">
        <v>22</v>
      </c>
      <c r="AG638" t="s">
        <v>22</v>
      </c>
      <c r="AH638" t="s">
        <v>22</v>
      </c>
      <c r="AI638" t="s">
        <v>22</v>
      </c>
      <c r="AJ638" s="17" t="b">
        <v>0</v>
      </c>
      <c r="AK638" t="s">
        <v>22</v>
      </c>
      <c r="AL638" t="s">
        <v>22</v>
      </c>
      <c r="AM638" s="17" t="b">
        <v>0</v>
      </c>
      <c r="AN638" s="6"/>
      <c r="AO638" s="6"/>
      <c r="AP638" s="17" t="b">
        <v>0</v>
      </c>
      <c r="AQ638" s="6" t="b">
        <v>0</v>
      </c>
    </row>
    <row r="639" spans="1:43" x14ac:dyDescent="0.25">
      <c r="A639" t="str">
        <f>_xlfn.CONCAT(Table8[[#This Row],[Order]],"-",Table8[[#This Row],[Line]])</f>
        <v>76465-12</v>
      </c>
      <c r="B639" s="7">
        <v>76465</v>
      </c>
      <c r="C639" s="7">
        <v>12</v>
      </c>
      <c r="D639" s="7">
        <v>1</v>
      </c>
      <c r="E639" s="6" t="s">
        <v>18</v>
      </c>
      <c r="F639" s="6" t="s">
        <v>3085</v>
      </c>
      <c r="G639" s="6" t="s">
        <v>4626</v>
      </c>
      <c r="H639" s="6" t="s">
        <v>22</v>
      </c>
      <c r="I639" s="6" t="s">
        <v>27</v>
      </c>
      <c r="J639" s="6"/>
      <c r="K639" s="6"/>
      <c r="L639" s="8">
        <v>43510</v>
      </c>
      <c r="M639" s="8">
        <v>43515</v>
      </c>
      <c r="N639" s="7">
        <v>1</v>
      </c>
      <c r="O639" s="7">
        <v>1</v>
      </c>
      <c r="P639" s="6" t="s">
        <v>644</v>
      </c>
      <c r="Q639" s="6" t="s">
        <v>22</v>
      </c>
      <c r="R639" s="6" t="s">
        <v>18</v>
      </c>
      <c r="S639" s="6" t="s">
        <v>22</v>
      </c>
      <c r="T639" s="6" t="s">
        <v>4627</v>
      </c>
      <c r="U639" s="7">
        <v>4</v>
      </c>
      <c r="V639" s="17" t="b">
        <v>0</v>
      </c>
      <c r="W639" s="17" t="b">
        <v>0</v>
      </c>
      <c r="X639" s="17" t="b">
        <v>0</v>
      </c>
      <c r="Y639" s="17" t="b">
        <v>0</v>
      </c>
      <c r="Z639" t="s">
        <v>22</v>
      </c>
      <c r="AA639" t="s">
        <v>22</v>
      </c>
      <c r="AB639" t="s">
        <v>22</v>
      </c>
      <c r="AC639" t="s">
        <v>22</v>
      </c>
      <c r="AD639" t="s">
        <v>22</v>
      </c>
      <c r="AE639" t="s">
        <v>22</v>
      </c>
      <c r="AF639" t="s">
        <v>22</v>
      </c>
      <c r="AG639" t="s">
        <v>22</v>
      </c>
      <c r="AH639" t="s">
        <v>22</v>
      </c>
      <c r="AI639" t="s">
        <v>22</v>
      </c>
      <c r="AJ639" s="17" t="b">
        <v>0</v>
      </c>
      <c r="AK639" t="s">
        <v>22</v>
      </c>
      <c r="AL639" t="s">
        <v>22</v>
      </c>
      <c r="AM639" s="17" t="b">
        <v>0</v>
      </c>
      <c r="AN639" s="6"/>
      <c r="AO639" s="6"/>
      <c r="AP639" s="17" t="b">
        <v>0</v>
      </c>
      <c r="AQ639" s="6" t="b">
        <v>0</v>
      </c>
    </row>
    <row r="640" spans="1:43" x14ac:dyDescent="0.25">
      <c r="A640" t="str">
        <f>_xlfn.CONCAT(Table8[[#This Row],[Order]],"-",Table8[[#This Row],[Line]])</f>
        <v>76472-1</v>
      </c>
      <c r="B640" s="7">
        <v>76472</v>
      </c>
      <c r="C640" s="7">
        <v>1</v>
      </c>
      <c r="D640" s="7">
        <v>1</v>
      </c>
      <c r="E640" s="6" t="s">
        <v>18</v>
      </c>
      <c r="F640" s="6" t="s">
        <v>352</v>
      </c>
      <c r="G640" s="6" t="s">
        <v>4628</v>
      </c>
      <c r="H640" s="6" t="s">
        <v>22</v>
      </c>
      <c r="I640" s="6" t="s">
        <v>27</v>
      </c>
      <c r="J640" s="6"/>
      <c r="K640" s="6"/>
      <c r="L640" s="8">
        <v>43551</v>
      </c>
      <c r="M640" s="8">
        <v>43556</v>
      </c>
      <c r="N640" s="7">
        <v>1</v>
      </c>
      <c r="O640" s="7">
        <v>1</v>
      </c>
      <c r="P640" s="6" t="s">
        <v>589</v>
      </c>
      <c r="Q640" s="6" t="s">
        <v>22</v>
      </c>
      <c r="R640" s="6" t="s">
        <v>18</v>
      </c>
      <c r="S640" s="6" t="s">
        <v>22</v>
      </c>
      <c r="T640" s="6" t="s">
        <v>4629</v>
      </c>
      <c r="U640" s="7">
        <v>12</v>
      </c>
      <c r="V640" s="17" t="b">
        <v>0</v>
      </c>
      <c r="W640" s="17" t="b">
        <v>0</v>
      </c>
      <c r="X640" s="17" t="b">
        <v>0</v>
      </c>
      <c r="Y640" s="17" t="b">
        <v>0</v>
      </c>
      <c r="Z640" t="s">
        <v>22</v>
      </c>
      <c r="AA640" t="s">
        <v>22</v>
      </c>
      <c r="AB640" t="s">
        <v>22</v>
      </c>
      <c r="AC640" t="s">
        <v>22</v>
      </c>
      <c r="AD640" t="s">
        <v>22</v>
      </c>
      <c r="AE640" t="s">
        <v>22</v>
      </c>
      <c r="AF640" t="s">
        <v>22</v>
      </c>
      <c r="AG640" t="s">
        <v>22</v>
      </c>
      <c r="AH640" t="s">
        <v>22</v>
      </c>
      <c r="AI640" t="s">
        <v>22</v>
      </c>
      <c r="AJ640" s="17" t="b">
        <v>0</v>
      </c>
      <c r="AK640" t="s">
        <v>22</v>
      </c>
      <c r="AL640" t="s">
        <v>22</v>
      </c>
      <c r="AM640" s="17" t="b">
        <v>0</v>
      </c>
      <c r="AN640" s="6"/>
      <c r="AO640" s="6"/>
      <c r="AP640" s="17" t="b">
        <v>0</v>
      </c>
      <c r="AQ640" s="6" t="b">
        <v>0</v>
      </c>
    </row>
    <row r="641" spans="1:43" x14ac:dyDescent="0.25">
      <c r="A641" t="str">
        <f>_xlfn.CONCAT(Table8[[#This Row],[Order]],"-",Table8[[#This Row],[Line]])</f>
        <v>76472-2</v>
      </c>
      <c r="B641" s="7">
        <v>76472</v>
      </c>
      <c r="C641" s="7">
        <v>2</v>
      </c>
      <c r="D641" s="7">
        <v>1</v>
      </c>
      <c r="E641" s="6" t="s">
        <v>18</v>
      </c>
      <c r="F641" s="6" t="s">
        <v>148</v>
      </c>
      <c r="G641" s="6" t="s">
        <v>4630</v>
      </c>
      <c r="H641" s="6" t="s">
        <v>22</v>
      </c>
      <c r="I641" s="6" t="s">
        <v>27</v>
      </c>
      <c r="J641" s="6"/>
      <c r="K641" s="6"/>
      <c r="L641" s="8">
        <v>43551</v>
      </c>
      <c r="M641" s="8">
        <v>43556</v>
      </c>
      <c r="N641" s="7">
        <v>1</v>
      </c>
      <c r="O641" s="7">
        <v>1</v>
      </c>
      <c r="P641" s="6" t="s">
        <v>589</v>
      </c>
      <c r="Q641" s="6" t="s">
        <v>22</v>
      </c>
      <c r="R641" s="6" t="s">
        <v>18</v>
      </c>
      <c r="S641" s="6" t="s">
        <v>22</v>
      </c>
      <c r="T641" s="6" t="s">
        <v>4631</v>
      </c>
      <c r="U641" s="7">
        <v>12</v>
      </c>
      <c r="V641" s="17" t="b">
        <v>0</v>
      </c>
      <c r="W641" s="17" t="b">
        <v>0</v>
      </c>
      <c r="X641" s="17" t="b">
        <v>0</v>
      </c>
      <c r="Y641" s="17" t="b">
        <v>0</v>
      </c>
      <c r="Z641" t="s">
        <v>22</v>
      </c>
      <c r="AA641" t="s">
        <v>22</v>
      </c>
      <c r="AB641" t="s">
        <v>22</v>
      </c>
      <c r="AC641" t="s">
        <v>22</v>
      </c>
      <c r="AD641" t="s">
        <v>22</v>
      </c>
      <c r="AE641" t="s">
        <v>22</v>
      </c>
      <c r="AF641" t="s">
        <v>22</v>
      </c>
      <c r="AG641" t="s">
        <v>22</v>
      </c>
      <c r="AH641" t="s">
        <v>22</v>
      </c>
      <c r="AI641" t="s">
        <v>22</v>
      </c>
      <c r="AJ641" s="17" t="b">
        <v>0</v>
      </c>
      <c r="AK641" t="s">
        <v>22</v>
      </c>
      <c r="AL641" t="s">
        <v>22</v>
      </c>
      <c r="AM641" s="17" t="b">
        <v>0</v>
      </c>
      <c r="AN641" s="6"/>
      <c r="AO641" s="6"/>
      <c r="AP641" s="17" t="b">
        <v>0</v>
      </c>
      <c r="AQ641" s="6" t="b">
        <v>0</v>
      </c>
    </row>
    <row r="642" spans="1:43" x14ac:dyDescent="0.25">
      <c r="A642" t="str">
        <f>_xlfn.CONCAT(Table8[[#This Row],[Order]],"-",Table8[[#This Row],[Line]])</f>
        <v>76528-1</v>
      </c>
      <c r="B642" s="123">
        <v>76528</v>
      </c>
      <c r="C642" s="123">
        <v>1</v>
      </c>
      <c r="D642" s="123">
        <v>1</v>
      </c>
      <c r="E642" s="124" t="s">
        <v>24</v>
      </c>
      <c r="F642" s="124" t="s">
        <v>411</v>
      </c>
      <c r="G642" s="124" t="s">
        <v>2320</v>
      </c>
      <c r="H642" s="124" t="s">
        <v>156</v>
      </c>
      <c r="I642" s="124" t="s">
        <v>31</v>
      </c>
      <c r="J642" s="125">
        <v>43493</v>
      </c>
      <c r="K642" s="124" t="s">
        <v>4632</v>
      </c>
      <c r="L642" s="125">
        <v>43488</v>
      </c>
      <c r="M642" s="125">
        <v>43493</v>
      </c>
      <c r="N642" s="123">
        <v>1</v>
      </c>
      <c r="O642" s="123">
        <v>1</v>
      </c>
      <c r="P642" s="6" t="s">
        <v>624</v>
      </c>
      <c r="Q642" s="124" t="s">
        <v>22</v>
      </c>
      <c r="R642" s="6" t="s">
        <v>18</v>
      </c>
      <c r="S642" s="124" t="s">
        <v>22</v>
      </c>
      <c r="T642" s="124" t="s">
        <v>29</v>
      </c>
      <c r="U642" s="123">
        <v>12</v>
      </c>
      <c r="V642" s="17" t="b">
        <v>1</v>
      </c>
      <c r="W642" s="17" t="b">
        <v>1</v>
      </c>
      <c r="X642" s="17" t="b">
        <v>1</v>
      </c>
      <c r="Y642" s="17" t="b">
        <v>1</v>
      </c>
      <c r="Z642" t="s">
        <v>22</v>
      </c>
      <c r="AA642" t="s">
        <v>3805</v>
      </c>
      <c r="AB642" t="s">
        <v>22</v>
      </c>
      <c r="AC642" t="s">
        <v>22</v>
      </c>
      <c r="AD642" t="s">
        <v>22</v>
      </c>
      <c r="AE642" t="s">
        <v>22</v>
      </c>
      <c r="AF642" t="s">
        <v>22</v>
      </c>
      <c r="AG642" t="s">
        <v>22</v>
      </c>
      <c r="AH642" t="s">
        <v>22</v>
      </c>
      <c r="AI642" t="s">
        <v>22</v>
      </c>
      <c r="AJ642" s="17" t="b">
        <v>1</v>
      </c>
      <c r="AK642" t="s">
        <v>22</v>
      </c>
      <c r="AL642" t="s">
        <v>143</v>
      </c>
      <c r="AM642" s="17" t="b">
        <v>1</v>
      </c>
      <c r="AN642" s="126">
        <v>43494.404688506896</v>
      </c>
      <c r="AO642" s="6"/>
      <c r="AP642" s="17" t="b">
        <v>1</v>
      </c>
      <c r="AQ642" s="6" t="b">
        <v>0</v>
      </c>
    </row>
    <row r="643" spans="1:43" x14ac:dyDescent="0.25">
      <c r="A643" t="str">
        <f>_xlfn.CONCAT(Table8[[#This Row],[Order]],"-",Table8[[#This Row],[Line]])</f>
        <v>76550-1</v>
      </c>
      <c r="B643" s="7">
        <v>76550</v>
      </c>
      <c r="C643" s="7">
        <v>1</v>
      </c>
      <c r="D643" s="7">
        <v>1</v>
      </c>
      <c r="E643" s="6" t="s">
        <v>18</v>
      </c>
      <c r="F643" s="6" t="s">
        <v>3089</v>
      </c>
      <c r="G643" s="6" t="s">
        <v>4633</v>
      </c>
      <c r="H643" s="6" t="s">
        <v>22</v>
      </c>
      <c r="I643" s="6" t="s">
        <v>27</v>
      </c>
      <c r="J643" s="6"/>
      <c r="K643" s="6"/>
      <c r="L643" s="8">
        <v>43544</v>
      </c>
      <c r="M643" s="8">
        <v>43549</v>
      </c>
      <c r="N643" s="7">
        <v>52</v>
      </c>
      <c r="O643" s="7">
        <v>52</v>
      </c>
      <c r="P643" s="6" t="s">
        <v>610</v>
      </c>
      <c r="Q643" s="6" t="s">
        <v>22</v>
      </c>
      <c r="R643" s="6" t="s">
        <v>0</v>
      </c>
      <c r="S643" s="6" t="s">
        <v>22</v>
      </c>
      <c r="T643" s="6" t="s">
        <v>4634</v>
      </c>
      <c r="U643" s="7">
        <v>15</v>
      </c>
      <c r="V643" s="17" t="b">
        <v>0</v>
      </c>
      <c r="W643" s="17" t="b">
        <v>0</v>
      </c>
      <c r="X643" s="17" t="b">
        <v>0</v>
      </c>
      <c r="Y643" s="17" t="b">
        <v>0</v>
      </c>
      <c r="Z643" t="s">
        <v>22</v>
      </c>
      <c r="AA643" t="s">
        <v>22</v>
      </c>
      <c r="AB643" t="s">
        <v>22</v>
      </c>
      <c r="AC643" t="s">
        <v>22</v>
      </c>
      <c r="AD643" t="s">
        <v>22</v>
      </c>
      <c r="AE643" t="s">
        <v>22</v>
      </c>
      <c r="AF643" t="s">
        <v>22</v>
      </c>
      <c r="AG643" t="s">
        <v>22</v>
      </c>
      <c r="AH643" t="s">
        <v>22</v>
      </c>
      <c r="AI643" t="s">
        <v>22</v>
      </c>
      <c r="AJ643" s="17" t="b">
        <v>0</v>
      </c>
      <c r="AK643" t="s">
        <v>22</v>
      </c>
      <c r="AL643" t="s">
        <v>22</v>
      </c>
      <c r="AM643" s="17" t="b">
        <v>0</v>
      </c>
      <c r="AN643" s="6"/>
      <c r="AO643" s="6"/>
      <c r="AP643" s="17" t="b">
        <v>0</v>
      </c>
      <c r="AQ643" s="6" t="b">
        <v>0</v>
      </c>
    </row>
    <row r="644" spans="1:43" x14ac:dyDescent="0.25">
      <c r="A644" t="str">
        <f>_xlfn.CONCAT(Table8[[#This Row],[Order]],"-",Table8[[#This Row],[Line]])</f>
        <v>76550-2</v>
      </c>
      <c r="B644" s="7">
        <v>76550</v>
      </c>
      <c r="C644" s="7">
        <v>2</v>
      </c>
      <c r="D644" s="7">
        <v>1</v>
      </c>
      <c r="E644" s="6" t="s">
        <v>18</v>
      </c>
      <c r="F644" s="6" t="s">
        <v>3091</v>
      </c>
      <c r="G644" s="6" t="s">
        <v>4635</v>
      </c>
      <c r="H644" s="6" t="s">
        <v>22</v>
      </c>
      <c r="I644" s="6" t="s">
        <v>27</v>
      </c>
      <c r="J644" s="6"/>
      <c r="K644" s="6"/>
      <c r="L644" s="8">
        <v>43544</v>
      </c>
      <c r="M644" s="8">
        <v>43549</v>
      </c>
      <c r="N644" s="7">
        <v>8</v>
      </c>
      <c r="O644" s="7">
        <v>8</v>
      </c>
      <c r="P644" s="6" t="s">
        <v>610</v>
      </c>
      <c r="Q644" s="6" t="s">
        <v>22</v>
      </c>
      <c r="R644" s="6" t="s">
        <v>0</v>
      </c>
      <c r="S644" s="6" t="s">
        <v>22</v>
      </c>
      <c r="T644" s="6" t="s">
        <v>39</v>
      </c>
      <c r="U644" s="7">
        <v>15</v>
      </c>
      <c r="V644" s="17" t="b">
        <v>0</v>
      </c>
      <c r="W644" s="17" t="b">
        <v>0</v>
      </c>
      <c r="X644" s="17" t="b">
        <v>0</v>
      </c>
      <c r="Y644" s="17" t="b">
        <v>0</v>
      </c>
      <c r="Z644" t="s">
        <v>22</v>
      </c>
      <c r="AA644" t="s">
        <v>22</v>
      </c>
      <c r="AB644" t="s">
        <v>22</v>
      </c>
      <c r="AC644" t="s">
        <v>22</v>
      </c>
      <c r="AD644" t="s">
        <v>22</v>
      </c>
      <c r="AE644" t="s">
        <v>22</v>
      </c>
      <c r="AF644" t="s">
        <v>22</v>
      </c>
      <c r="AG644" t="s">
        <v>22</v>
      </c>
      <c r="AH644" t="s">
        <v>22</v>
      </c>
      <c r="AI644" t="s">
        <v>22</v>
      </c>
      <c r="AJ644" s="17" t="b">
        <v>0</v>
      </c>
      <c r="AK644" t="s">
        <v>22</v>
      </c>
      <c r="AL644" t="s">
        <v>22</v>
      </c>
      <c r="AM644" s="17" t="b">
        <v>0</v>
      </c>
      <c r="AN644" s="6"/>
      <c r="AO644" s="6"/>
      <c r="AP644" s="17" t="b">
        <v>0</v>
      </c>
      <c r="AQ644" s="6" t="b">
        <v>0</v>
      </c>
    </row>
    <row r="645" spans="1:43" x14ac:dyDescent="0.25">
      <c r="A645" t="str">
        <f>_xlfn.CONCAT(Table8[[#This Row],[Order]],"-",Table8[[#This Row],[Line]])</f>
        <v>76550-3</v>
      </c>
      <c r="B645" s="7">
        <v>76550</v>
      </c>
      <c r="C645" s="7">
        <v>3</v>
      </c>
      <c r="D645" s="7">
        <v>1</v>
      </c>
      <c r="E645" s="6" t="s">
        <v>18</v>
      </c>
      <c r="F645" s="6" t="s">
        <v>3092</v>
      </c>
      <c r="G645" s="6" t="s">
        <v>4636</v>
      </c>
      <c r="H645" s="6" t="s">
        <v>22</v>
      </c>
      <c r="I645" s="6" t="s">
        <v>27</v>
      </c>
      <c r="J645" s="6"/>
      <c r="K645" s="6"/>
      <c r="L645" s="8">
        <v>43544</v>
      </c>
      <c r="M645" s="8">
        <v>43549</v>
      </c>
      <c r="N645" s="7">
        <v>4</v>
      </c>
      <c r="O645" s="7">
        <v>20</v>
      </c>
      <c r="P645" s="6" t="s">
        <v>610</v>
      </c>
      <c r="Q645" s="6" t="s">
        <v>22</v>
      </c>
      <c r="R645" s="6" t="s">
        <v>0</v>
      </c>
      <c r="S645" s="6" t="s">
        <v>22</v>
      </c>
      <c r="T645" s="6" t="s">
        <v>4637</v>
      </c>
      <c r="U645" s="7">
        <v>15</v>
      </c>
      <c r="V645" s="17" t="b">
        <v>0</v>
      </c>
      <c r="W645" s="17" t="b">
        <v>0</v>
      </c>
      <c r="X645" s="17" t="b">
        <v>0</v>
      </c>
      <c r="Y645" s="17" t="b">
        <v>0</v>
      </c>
      <c r="Z645" t="s">
        <v>22</v>
      </c>
      <c r="AA645" t="s">
        <v>22</v>
      </c>
      <c r="AB645" t="s">
        <v>22</v>
      </c>
      <c r="AC645" t="s">
        <v>22</v>
      </c>
      <c r="AD645" t="s">
        <v>22</v>
      </c>
      <c r="AE645" t="s">
        <v>22</v>
      </c>
      <c r="AF645" t="s">
        <v>22</v>
      </c>
      <c r="AG645" t="s">
        <v>22</v>
      </c>
      <c r="AH645" t="s">
        <v>22</v>
      </c>
      <c r="AI645" t="s">
        <v>22</v>
      </c>
      <c r="AJ645" s="17" t="b">
        <v>0</v>
      </c>
      <c r="AK645" t="s">
        <v>22</v>
      </c>
      <c r="AL645" t="s">
        <v>22</v>
      </c>
      <c r="AM645" s="17" t="b">
        <v>0</v>
      </c>
      <c r="AN645" s="6"/>
      <c r="AO645" s="6"/>
      <c r="AP645" s="17" t="b">
        <v>0</v>
      </c>
      <c r="AQ645" s="6" t="b">
        <v>0</v>
      </c>
    </row>
    <row r="646" spans="1:43" x14ac:dyDescent="0.25">
      <c r="A646" t="str">
        <f>_xlfn.CONCAT(Table8[[#This Row],[Order]],"-",Table8[[#This Row],[Line]])</f>
        <v>76550-4</v>
      </c>
      <c r="B646" s="7">
        <v>76550</v>
      </c>
      <c r="C646" s="7">
        <v>4</v>
      </c>
      <c r="D646" s="7">
        <v>1</v>
      </c>
      <c r="E646" s="6" t="s">
        <v>18</v>
      </c>
      <c r="F646" s="6" t="s">
        <v>250</v>
      </c>
      <c r="G646" s="6" t="s">
        <v>4638</v>
      </c>
      <c r="H646" s="6" t="s">
        <v>22</v>
      </c>
      <c r="I646" s="6" t="s">
        <v>27</v>
      </c>
      <c r="J646" s="6"/>
      <c r="K646" s="6"/>
      <c r="L646" s="8">
        <v>43511</v>
      </c>
      <c r="M646" s="8">
        <v>43516</v>
      </c>
      <c r="N646" s="7">
        <v>1</v>
      </c>
      <c r="O646" s="7">
        <v>6</v>
      </c>
      <c r="P646" s="6" t="s">
        <v>610</v>
      </c>
      <c r="Q646" s="6" t="s">
        <v>22</v>
      </c>
      <c r="R646" s="6" t="s">
        <v>0</v>
      </c>
      <c r="S646" s="6" t="s">
        <v>22</v>
      </c>
      <c r="T646" s="6" t="s">
        <v>4639</v>
      </c>
      <c r="U646" s="7">
        <v>7</v>
      </c>
      <c r="V646" s="17" t="b">
        <v>0</v>
      </c>
      <c r="W646" s="17" t="b">
        <v>0</v>
      </c>
      <c r="X646" s="17" t="b">
        <v>0</v>
      </c>
      <c r="Y646" s="17" t="b">
        <v>0</v>
      </c>
      <c r="Z646" t="s">
        <v>22</v>
      </c>
      <c r="AA646" t="s">
        <v>22</v>
      </c>
      <c r="AB646" t="s">
        <v>22</v>
      </c>
      <c r="AC646" t="s">
        <v>22</v>
      </c>
      <c r="AD646" t="s">
        <v>22</v>
      </c>
      <c r="AE646" t="s">
        <v>22</v>
      </c>
      <c r="AF646" t="s">
        <v>22</v>
      </c>
      <c r="AG646" t="s">
        <v>22</v>
      </c>
      <c r="AH646" t="s">
        <v>22</v>
      </c>
      <c r="AI646" t="s">
        <v>22</v>
      </c>
      <c r="AJ646" s="17" t="b">
        <v>0</v>
      </c>
      <c r="AK646" t="s">
        <v>22</v>
      </c>
      <c r="AL646" t="s">
        <v>22</v>
      </c>
      <c r="AM646" s="17" t="b">
        <v>0</v>
      </c>
      <c r="AN646" s="6"/>
      <c r="AO646" s="6"/>
      <c r="AP646" s="17" t="b">
        <v>0</v>
      </c>
      <c r="AQ646" s="6" t="b">
        <v>0</v>
      </c>
    </row>
    <row r="647" spans="1:43" x14ac:dyDescent="0.25">
      <c r="A647" t="str">
        <f>_xlfn.CONCAT(Table8[[#This Row],[Order]],"-",Table8[[#This Row],[Line]])</f>
        <v>76550-5</v>
      </c>
      <c r="B647" s="7">
        <v>76550</v>
      </c>
      <c r="C647" s="7">
        <v>5</v>
      </c>
      <c r="D647" s="7">
        <v>1</v>
      </c>
      <c r="E647" s="6" t="s">
        <v>18</v>
      </c>
      <c r="F647" s="6" t="s">
        <v>250</v>
      </c>
      <c r="G647" s="6" t="s">
        <v>4640</v>
      </c>
      <c r="H647" s="6" t="s">
        <v>22</v>
      </c>
      <c r="I647" s="6" t="s">
        <v>27</v>
      </c>
      <c r="J647" s="6"/>
      <c r="K647" s="6"/>
      <c r="L647" s="8">
        <v>43511</v>
      </c>
      <c r="M647" s="8">
        <v>43516</v>
      </c>
      <c r="N647" s="7">
        <v>1</v>
      </c>
      <c r="O647" s="7">
        <v>14</v>
      </c>
      <c r="P647" s="6" t="s">
        <v>610</v>
      </c>
      <c r="Q647" s="6" t="s">
        <v>22</v>
      </c>
      <c r="R647" s="6" t="s">
        <v>0</v>
      </c>
      <c r="S647" s="6" t="s">
        <v>22</v>
      </c>
      <c r="T647" s="6" t="s">
        <v>4641</v>
      </c>
      <c r="U647" s="7">
        <v>7</v>
      </c>
      <c r="V647" s="17" t="b">
        <v>0</v>
      </c>
      <c r="W647" s="17" t="b">
        <v>0</v>
      </c>
      <c r="X647" s="17" t="b">
        <v>0</v>
      </c>
      <c r="Y647" s="17" t="b">
        <v>0</v>
      </c>
      <c r="Z647" t="s">
        <v>22</v>
      </c>
      <c r="AA647" t="s">
        <v>22</v>
      </c>
      <c r="AB647" t="s">
        <v>22</v>
      </c>
      <c r="AC647" t="s">
        <v>22</v>
      </c>
      <c r="AD647" t="s">
        <v>22</v>
      </c>
      <c r="AE647" t="s">
        <v>22</v>
      </c>
      <c r="AF647" t="s">
        <v>22</v>
      </c>
      <c r="AG647" t="s">
        <v>22</v>
      </c>
      <c r="AH647" t="s">
        <v>22</v>
      </c>
      <c r="AI647" t="s">
        <v>22</v>
      </c>
      <c r="AJ647" s="17" t="b">
        <v>0</v>
      </c>
      <c r="AK647" t="s">
        <v>22</v>
      </c>
      <c r="AL647" t="s">
        <v>22</v>
      </c>
      <c r="AM647" s="17" t="b">
        <v>0</v>
      </c>
      <c r="AN647" s="6"/>
      <c r="AO647" s="6"/>
      <c r="AP647" s="17" t="b">
        <v>0</v>
      </c>
      <c r="AQ647" s="6" t="b">
        <v>0</v>
      </c>
    </row>
    <row r="648" spans="1:43" x14ac:dyDescent="0.25">
      <c r="A648" t="str">
        <f>_xlfn.CONCAT(Table8[[#This Row],[Order]],"-",Table8[[#This Row],[Line]])</f>
        <v>76550-6</v>
      </c>
      <c r="B648" s="7">
        <v>76550</v>
      </c>
      <c r="C648" s="7">
        <v>6</v>
      </c>
      <c r="D648" s="7">
        <v>1</v>
      </c>
      <c r="E648" s="6" t="s">
        <v>18</v>
      </c>
      <c r="F648" s="6" t="s">
        <v>250</v>
      </c>
      <c r="G648" s="6" t="s">
        <v>4642</v>
      </c>
      <c r="H648" s="6" t="s">
        <v>22</v>
      </c>
      <c r="I648" s="6" t="s">
        <v>27</v>
      </c>
      <c r="J648" s="6"/>
      <c r="K648" s="6"/>
      <c r="L648" s="8">
        <v>43511</v>
      </c>
      <c r="M648" s="8">
        <v>43516</v>
      </c>
      <c r="N648" s="7">
        <v>1</v>
      </c>
      <c r="O648" s="7">
        <v>11</v>
      </c>
      <c r="P648" s="6" t="s">
        <v>610</v>
      </c>
      <c r="Q648" s="6" t="s">
        <v>22</v>
      </c>
      <c r="R648" s="6" t="s">
        <v>0</v>
      </c>
      <c r="S648" s="6" t="s">
        <v>22</v>
      </c>
      <c r="T648" s="6" t="s">
        <v>4643</v>
      </c>
      <c r="U648" s="7">
        <v>7</v>
      </c>
      <c r="V648" s="17" t="b">
        <v>0</v>
      </c>
      <c r="W648" s="17" t="b">
        <v>0</v>
      </c>
      <c r="X648" s="17" t="b">
        <v>0</v>
      </c>
      <c r="Y648" s="17" t="b">
        <v>0</v>
      </c>
      <c r="Z648" t="s">
        <v>22</v>
      </c>
      <c r="AA648" t="s">
        <v>22</v>
      </c>
      <c r="AB648" t="s">
        <v>22</v>
      </c>
      <c r="AC648" t="s">
        <v>22</v>
      </c>
      <c r="AD648" t="s">
        <v>22</v>
      </c>
      <c r="AE648" t="s">
        <v>22</v>
      </c>
      <c r="AF648" t="s">
        <v>22</v>
      </c>
      <c r="AG648" t="s">
        <v>22</v>
      </c>
      <c r="AH648" t="s">
        <v>22</v>
      </c>
      <c r="AI648" t="s">
        <v>22</v>
      </c>
      <c r="AJ648" s="17" t="b">
        <v>0</v>
      </c>
      <c r="AK648" t="s">
        <v>22</v>
      </c>
      <c r="AL648" t="s">
        <v>22</v>
      </c>
      <c r="AM648" s="17" t="b">
        <v>0</v>
      </c>
      <c r="AN648" s="6"/>
      <c r="AO648" s="6"/>
      <c r="AP648" s="17" t="b">
        <v>0</v>
      </c>
      <c r="AQ648" s="6" t="b">
        <v>0</v>
      </c>
    </row>
    <row r="649" spans="1:43" x14ac:dyDescent="0.25">
      <c r="A649" t="str">
        <f>_xlfn.CONCAT(Table8[[#This Row],[Order]],"-",Table8[[#This Row],[Line]])</f>
        <v>76550-7</v>
      </c>
      <c r="B649" s="7">
        <v>76550</v>
      </c>
      <c r="C649" s="7">
        <v>7</v>
      </c>
      <c r="D649" s="7">
        <v>1</v>
      </c>
      <c r="E649" s="6" t="s">
        <v>18</v>
      </c>
      <c r="F649" s="6" t="s">
        <v>382</v>
      </c>
      <c r="G649" s="6" t="s">
        <v>4644</v>
      </c>
      <c r="H649" s="6" t="s">
        <v>22</v>
      </c>
      <c r="I649" s="6" t="s">
        <v>27</v>
      </c>
      <c r="J649" s="6"/>
      <c r="K649" s="6"/>
      <c r="L649" s="8">
        <v>43511</v>
      </c>
      <c r="M649" s="8">
        <v>43516</v>
      </c>
      <c r="N649" s="7">
        <v>1</v>
      </c>
      <c r="O649" s="7">
        <v>1</v>
      </c>
      <c r="P649" s="6" t="s">
        <v>610</v>
      </c>
      <c r="Q649" s="6" t="s">
        <v>22</v>
      </c>
      <c r="R649" s="6" t="s">
        <v>0</v>
      </c>
      <c r="S649" s="6" t="s">
        <v>22</v>
      </c>
      <c r="T649" s="6" t="s">
        <v>4645</v>
      </c>
      <c r="U649" s="7">
        <v>7</v>
      </c>
      <c r="V649" s="17" t="b">
        <v>0</v>
      </c>
      <c r="W649" s="17" t="b">
        <v>0</v>
      </c>
      <c r="X649" s="17" t="b">
        <v>0</v>
      </c>
      <c r="Y649" s="17" t="b">
        <v>0</v>
      </c>
      <c r="Z649" t="s">
        <v>22</v>
      </c>
      <c r="AA649" t="s">
        <v>22</v>
      </c>
      <c r="AB649" t="s">
        <v>22</v>
      </c>
      <c r="AC649" t="s">
        <v>22</v>
      </c>
      <c r="AD649" t="s">
        <v>22</v>
      </c>
      <c r="AE649" t="s">
        <v>22</v>
      </c>
      <c r="AF649" t="s">
        <v>22</v>
      </c>
      <c r="AG649" t="s">
        <v>22</v>
      </c>
      <c r="AH649" t="s">
        <v>22</v>
      </c>
      <c r="AI649" t="s">
        <v>22</v>
      </c>
      <c r="AJ649" s="17" t="b">
        <v>0</v>
      </c>
      <c r="AK649" t="s">
        <v>22</v>
      </c>
      <c r="AL649" t="s">
        <v>22</v>
      </c>
      <c r="AM649" s="17" t="b">
        <v>0</v>
      </c>
      <c r="AN649" s="6"/>
      <c r="AO649" s="6"/>
      <c r="AP649" s="17" t="b">
        <v>0</v>
      </c>
      <c r="AQ649" s="6" t="b">
        <v>0</v>
      </c>
    </row>
    <row r="650" spans="1:43" x14ac:dyDescent="0.25">
      <c r="A650" t="str">
        <f>_xlfn.CONCAT(Table8[[#This Row],[Order]],"-",Table8[[#This Row],[Line]])</f>
        <v>76550-8</v>
      </c>
      <c r="B650" s="7">
        <v>76550</v>
      </c>
      <c r="C650" s="7">
        <v>8</v>
      </c>
      <c r="D650" s="7">
        <v>1</v>
      </c>
      <c r="E650" s="6" t="s">
        <v>18</v>
      </c>
      <c r="F650" s="6" t="s">
        <v>250</v>
      </c>
      <c r="G650" s="6" t="s">
        <v>4646</v>
      </c>
      <c r="H650" s="6" t="s">
        <v>22</v>
      </c>
      <c r="I650" s="6" t="s">
        <v>27</v>
      </c>
      <c r="J650" s="6"/>
      <c r="K650" s="6"/>
      <c r="L650" s="8">
        <v>43511</v>
      </c>
      <c r="M650" s="8">
        <v>43516</v>
      </c>
      <c r="N650" s="7">
        <v>1</v>
      </c>
      <c r="O650" s="7">
        <v>14</v>
      </c>
      <c r="P650" s="6" t="s">
        <v>610</v>
      </c>
      <c r="Q650" s="6" t="s">
        <v>22</v>
      </c>
      <c r="R650" s="6" t="s">
        <v>0</v>
      </c>
      <c r="S650" s="6" t="s">
        <v>22</v>
      </c>
      <c r="T650" s="6" t="s">
        <v>4647</v>
      </c>
      <c r="U650" s="7">
        <v>7</v>
      </c>
      <c r="V650" s="17" t="b">
        <v>0</v>
      </c>
      <c r="W650" s="17" t="b">
        <v>0</v>
      </c>
      <c r="X650" s="17" t="b">
        <v>0</v>
      </c>
      <c r="Y650" s="17" t="b">
        <v>0</v>
      </c>
      <c r="Z650" t="s">
        <v>22</v>
      </c>
      <c r="AA650" t="s">
        <v>22</v>
      </c>
      <c r="AB650" t="s">
        <v>22</v>
      </c>
      <c r="AC650" t="s">
        <v>22</v>
      </c>
      <c r="AD650" t="s">
        <v>22</v>
      </c>
      <c r="AE650" t="s">
        <v>22</v>
      </c>
      <c r="AF650" t="s">
        <v>22</v>
      </c>
      <c r="AG650" t="s">
        <v>22</v>
      </c>
      <c r="AH650" t="s">
        <v>22</v>
      </c>
      <c r="AI650" t="s">
        <v>22</v>
      </c>
      <c r="AJ650" s="17" t="b">
        <v>0</v>
      </c>
      <c r="AK650" t="s">
        <v>22</v>
      </c>
      <c r="AL650" t="s">
        <v>22</v>
      </c>
      <c r="AM650" s="17" t="b">
        <v>0</v>
      </c>
      <c r="AN650" s="6"/>
      <c r="AO650" s="6"/>
      <c r="AP650" s="17" t="b">
        <v>0</v>
      </c>
      <c r="AQ650" s="6" t="b">
        <v>0</v>
      </c>
    </row>
    <row r="651" spans="1:43" x14ac:dyDescent="0.25">
      <c r="A651" t="str">
        <f>_xlfn.CONCAT(Table8[[#This Row],[Order]],"-",Table8[[#This Row],[Line]])</f>
        <v>76550-9</v>
      </c>
      <c r="B651" s="7">
        <v>76550</v>
      </c>
      <c r="C651" s="7">
        <v>9</v>
      </c>
      <c r="D651" s="7">
        <v>1</v>
      </c>
      <c r="E651" s="6" t="s">
        <v>18</v>
      </c>
      <c r="F651" s="6" t="s">
        <v>250</v>
      </c>
      <c r="G651" s="6" t="s">
        <v>4648</v>
      </c>
      <c r="H651" s="6" t="s">
        <v>22</v>
      </c>
      <c r="I651" s="6" t="s">
        <v>27</v>
      </c>
      <c r="J651" s="6"/>
      <c r="K651" s="6"/>
      <c r="L651" s="8">
        <v>43511</v>
      </c>
      <c r="M651" s="8">
        <v>43516</v>
      </c>
      <c r="N651" s="7">
        <v>1</v>
      </c>
      <c r="O651" s="7">
        <v>14</v>
      </c>
      <c r="P651" s="6" t="s">
        <v>610</v>
      </c>
      <c r="Q651" s="6" t="s">
        <v>22</v>
      </c>
      <c r="R651" s="6" t="s">
        <v>0</v>
      </c>
      <c r="S651" s="6" t="s">
        <v>22</v>
      </c>
      <c r="T651" s="6" t="s">
        <v>4649</v>
      </c>
      <c r="U651" s="7">
        <v>7</v>
      </c>
      <c r="V651" s="17" t="b">
        <v>0</v>
      </c>
      <c r="W651" s="17" t="b">
        <v>0</v>
      </c>
      <c r="X651" s="17" t="b">
        <v>0</v>
      </c>
      <c r="Y651" s="17" t="b">
        <v>0</v>
      </c>
      <c r="Z651" t="s">
        <v>22</v>
      </c>
      <c r="AA651" t="s">
        <v>22</v>
      </c>
      <c r="AB651" t="s">
        <v>22</v>
      </c>
      <c r="AC651" t="s">
        <v>22</v>
      </c>
      <c r="AD651" t="s">
        <v>22</v>
      </c>
      <c r="AE651" t="s">
        <v>22</v>
      </c>
      <c r="AF651" t="s">
        <v>22</v>
      </c>
      <c r="AG651" t="s">
        <v>22</v>
      </c>
      <c r="AH651" t="s">
        <v>22</v>
      </c>
      <c r="AI651" t="s">
        <v>22</v>
      </c>
      <c r="AJ651" s="17" t="b">
        <v>0</v>
      </c>
      <c r="AK651" t="s">
        <v>22</v>
      </c>
      <c r="AL651" t="s">
        <v>22</v>
      </c>
      <c r="AM651" s="17" t="b">
        <v>0</v>
      </c>
      <c r="AN651" s="6"/>
      <c r="AO651" s="6"/>
      <c r="AP651" s="17" t="b">
        <v>0</v>
      </c>
      <c r="AQ651" s="6" t="b">
        <v>0</v>
      </c>
    </row>
    <row r="652" spans="1:43" x14ac:dyDescent="0.25">
      <c r="A652" t="str">
        <f>_xlfn.CONCAT(Table8[[#This Row],[Order]],"-",Table8[[#This Row],[Line]])</f>
        <v>76550-10</v>
      </c>
      <c r="B652" s="7">
        <v>76550</v>
      </c>
      <c r="C652" s="7">
        <v>10</v>
      </c>
      <c r="D652" s="7">
        <v>1</v>
      </c>
      <c r="E652" s="6" t="s">
        <v>18</v>
      </c>
      <c r="F652" s="6" t="s">
        <v>250</v>
      </c>
      <c r="G652" s="6" t="s">
        <v>4650</v>
      </c>
      <c r="H652" s="6" t="s">
        <v>22</v>
      </c>
      <c r="I652" s="6" t="s">
        <v>27</v>
      </c>
      <c r="J652" s="6"/>
      <c r="K652" s="6"/>
      <c r="L652" s="8">
        <v>43511</v>
      </c>
      <c r="M652" s="8">
        <v>43516</v>
      </c>
      <c r="N652" s="7">
        <v>1</v>
      </c>
      <c r="O652" s="7">
        <v>7</v>
      </c>
      <c r="P652" s="6" t="s">
        <v>610</v>
      </c>
      <c r="Q652" s="6" t="s">
        <v>22</v>
      </c>
      <c r="R652" s="6" t="s">
        <v>0</v>
      </c>
      <c r="S652" s="6" t="s">
        <v>22</v>
      </c>
      <c r="T652" s="6" t="s">
        <v>4651</v>
      </c>
      <c r="U652" s="7">
        <v>7</v>
      </c>
      <c r="V652" s="17" t="b">
        <v>0</v>
      </c>
      <c r="W652" s="17" t="b">
        <v>0</v>
      </c>
      <c r="X652" s="17" t="b">
        <v>0</v>
      </c>
      <c r="Y652" s="17" t="b">
        <v>0</v>
      </c>
      <c r="Z652" t="s">
        <v>22</v>
      </c>
      <c r="AA652" t="s">
        <v>22</v>
      </c>
      <c r="AB652" t="s">
        <v>22</v>
      </c>
      <c r="AC652" t="s">
        <v>22</v>
      </c>
      <c r="AD652" t="s">
        <v>22</v>
      </c>
      <c r="AE652" t="s">
        <v>22</v>
      </c>
      <c r="AF652" t="s">
        <v>22</v>
      </c>
      <c r="AG652" t="s">
        <v>22</v>
      </c>
      <c r="AH652" t="s">
        <v>22</v>
      </c>
      <c r="AI652" t="s">
        <v>22</v>
      </c>
      <c r="AJ652" s="17" t="b">
        <v>0</v>
      </c>
      <c r="AK652" t="s">
        <v>22</v>
      </c>
      <c r="AL652" t="s">
        <v>22</v>
      </c>
      <c r="AM652" s="17" t="b">
        <v>0</v>
      </c>
      <c r="AN652" s="6"/>
      <c r="AO652" s="6"/>
      <c r="AP652" s="17" t="b">
        <v>0</v>
      </c>
      <c r="AQ652" s="6" t="b">
        <v>0</v>
      </c>
    </row>
    <row r="653" spans="1:43" x14ac:dyDescent="0.25">
      <c r="A653" t="str">
        <f>_xlfn.CONCAT(Table8[[#This Row],[Order]],"-",Table8[[#This Row],[Line]])</f>
        <v>76550-11</v>
      </c>
      <c r="B653" s="7">
        <v>76550</v>
      </c>
      <c r="C653" s="7">
        <v>11</v>
      </c>
      <c r="D653" s="7">
        <v>1</v>
      </c>
      <c r="E653" s="6" t="s">
        <v>18</v>
      </c>
      <c r="F653" s="6" t="s">
        <v>250</v>
      </c>
      <c r="G653" s="6" t="s">
        <v>4652</v>
      </c>
      <c r="H653" s="6" t="s">
        <v>22</v>
      </c>
      <c r="I653" s="6" t="s">
        <v>27</v>
      </c>
      <c r="J653" s="6"/>
      <c r="K653" s="6"/>
      <c r="L653" s="8">
        <v>43511</v>
      </c>
      <c r="M653" s="8">
        <v>43516</v>
      </c>
      <c r="N653" s="7">
        <v>8</v>
      </c>
      <c r="O653" s="7">
        <v>16</v>
      </c>
      <c r="P653" s="6" t="s">
        <v>610</v>
      </c>
      <c r="Q653" s="6" t="s">
        <v>22</v>
      </c>
      <c r="R653" s="6" t="s">
        <v>0</v>
      </c>
      <c r="S653" s="6" t="s">
        <v>22</v>
      </c>
      <c r="T653" s="6" t="s">
        <v>44</v>
      </c>
      <c r="U653" s="7">
        <v>7</v>
      </c>
      <c r="V653" s="17" t="b">
        <v>0</v>
      </c>
      <c r="W653" s="17" t="b">
        <v>0</v>
      </c>
      <c r="X653" s="17" t="b">
        <v>0</v>
      </c>
      <c r="Y653" s="17" t="b">
        <v>0</v>
      </c>
      <c r="Z653" t="s">
        <v>22</v>
      </c>
      <c r="AA653" t="s">
        <v>22</v>
      </c>
      <c r="AB653" t="s">
        <v>22</v>
      </c>
      <c r="AC653" t="s">
        <v>22</v>
      </c>
      <c r="AD653" t="s">
        <v>22</v>
      </c>
      <c r="AE653" t="s">
        <v>22</v>
      </c>
      <c r="AF653" t="s">
        <v>22</v>
      </c>
      <c r="AG653" t="s">
        <v>22</v>
      </c>
      <c r="AH653" t="s">
        <v>22</v>
      </c>
      <c r="AI653" t="s">
        <v>22</v>
      </c>
      <c r="AJ653" s="17" t="b">
        <v>0</v>
      </c>
      <c r="AK653" t="s">
        <v>22</v>
      </c>
      <c r="AL653" t="s">
        <v>22</v>
      </c>
      <c r="AM653" s="17" t="b">
        <v>0</v>
      </c>
      <c r="AN653" s="6"/>
      <c r="AO653" s="6"/>
      <c r="AP653" s="17" t="b">
        <v>0</v>
      </c>
      <c r="AQ653" s="6" t="b">
        <v>0</v>
      </c>
    </row>
    <row r="654" spans="1:43" x14ac:dyDescent="0.25">
      <c r="A654" t="str">
        <f>_xlfn.CONCAT(Table8[[#This Row],[Order]],"-",Table8[[#This Row],[Line]])</f>
        <v>76550-12</v>
      </c>
      <c r="B654" s="7">
        <v>76550</v>
      </c>
      <c r="C654" s="7">
        <v>12</v>
      </c>
      <c r="D654" s="7">
        <v>1</v>
      </c>
      <c r="E654" s="6" t="s">
        <v>18</v>
      </c>
      <c r="F654" s="6" t="s">
        <v>250</v>
      </c>
      <c r="G654" s="6" t="s">
        <v>4653</v>
      </c>
      <c r="H654" s="6" t="s">
        <v>22</v>
      </c>
      <c r="I654" s="6" t="s">
        <v>27</v>
      </c>
      <c r="J654" s="6"/>
      <c r="K654" s="6"/>
      <c r="L654" s="8">
        <v>43511</v>
      </c>
      <c r="M654" s="8">
        <v>43516</v>
      </c>
      <c r="N654" s="7">
        <v>1</v>
      </c>
      <c r="O654" s="7">
        <v>6</v>
      </c>
      <c r="P654" s="6" t="s">
        <v>610</v>
      </c>
      <c r="Q654" s="6" t="s">
        <v>22</v>
      </c>
      <c r="R654" s="6" t="s">
        <v>0</v>
      </c>
      <c r="S654" s="6" t="s">
        <v>22</v>
      </c>
      <c r="T654" s="6" t="s">
        <v>4654</v>
      </c>
      <c r="U654" s="7">
        <v>7</v>
      </c>
      <c r="V654" s="17" t="b">
        <v>0</v>
      </c>
      <c r="W654" s="17" t="b">
        <v>0</v>
      </c>
      <c r="X654" s="17" t="b">
        <v>0</v>
      </c>
      <c r="Y654" s="17" t="b">
        <v>0</v>
      </c>
      <c r="Z654" t="s">
        <v>22</v>
      </c>
      <c r="AA654" t="s">
        <v>22</v>
      </c>
      <c r="AB654" t="s">
        <v>22</v>
      </c>
      <c r="AC654" t="s">
        <v>22</v>
      </c>
      <c r="AD654" t="s">
        <v>22</v>
      </c>
      <c r="AE654" t="s">
        <v>22</v>
      </c>
      <c r="AF654" t="s">
        <v>22</v>
      </c>
      <c r="AG654" t="s">
        <v>22</v>
      </c>
      <c r="AH654" t="s">
        <v>22</v>
      </c>
      <c r="AI654" t="s">
        <v>22</v>
      </c>
      <c r="AJ654" s="17" t="b">
        <v>0</v>
      </c>
      <c r="AK654" t="s">
        <v>22</v>
      </c>
      <c r="AL654" t="s">
        <v>22</v>
      </c>
      <c r="AM654" s="17" t="b">
        <v>0</v>
      </c>
      <c r="AN654" s="6"/>
      <c r="AO654" s="6"/>
      <c r="AP654" s="17" t="b">
        <v>0</v>
      </c>
      <c r="AQ654" s="6" t="b">
        <v>0</v>
      </c>
    </row>
    <row r="655" spans="1:43" x14ac:dyDescent="0.25">
      <c r="A655" t="str">
        <f>_xlfn.CONCAT(Table8[[#This Row],[Order]],"-",Table8[[#This Row],[Line]])</f>
        <v>76550-13</v>
      </c>
      <c r="B655" s="7">
        <v>76550</v>
      </c>
      <c r="C655" s="7">
        <v>13</v>
      </c>
      <c r="D655" s="7">
        <v>1</v>
      </c>
      <c r="E655" s="6" t="s">
        <v>18</v>
      </c>
      <c r="F655" s="6" t="s">
        <v>3090</v>
      </c>
      <c r="G655" s="6" t="s">
        <v>4655</v>
      </c>
      <c r="H655" s="6" t="s">
        <v>22</v>
      </c>
      <c r="I655" s="6" t="s">
        <v>27</v>
      </c>
      <c r="J655" s="6"/>
      <c r="K655" s="6"/>
      <c r="L655" s="8">
        <v>43511</v>
      </c>
      <c r="M655" s="8">
        <v>43516</v>
      </c>
      <c r="N655" s="7">
        <v>6</v>
      </c>
      <c r="O655" s="7">
        <v>30</v>
      </c>
      <c r="P655" s="6" t="s">
        <v>610</v>
      </c>
      <c r="Q655" s="6" t="s">
        <v>22</v>
      </c>
      <c r="R655" s="6" t="s">
        <v>0</v>
      </c>
      <c r="S655" s="6" t="s">
        <v>22</v>
      </c>
      <c r="T655" s="6" t="s">
        <v>4656</v>
      </c>
      <c r="U655" s="7">
        <v>7</v>
      </c>
      <c r="V655" s="17" t="b">
        <v>0</v>
      </c>
      <c r="W655" s="17" t="b">
        <v>0</v>
      </c>
      <c r="X655" s="17" t="b">
        <v>0</v>
      </c>
      <c r="Y655" s="17" t="b">
        <v>0</v>
      </c>
      <c r="Z655" t="s">
        <v>22</v>
      </c>
      <c r="AA655" t="s">
        <v>22</v>
      </c>
      <c r="AB655" t="s">
        <v>22</v>
      </c>
      <c r="AC655" t="s">
        <v>22</v>
      </c>
      <c r="AD655" t="s">
        <v>22</v>
      </c>
      <c r="AE655" t="s">
        <v>22</v>
      </c>
      <c r="AF655" t="s">
        <v>22</v>
      </c>
      <c r="AG655" t="s">
        <v>22</v>
      </c>
      <c r="AH655" t="s">
        <v>22</v>
      </c>
      <c r="AI655" t="s">
        <v>22</v>
      </c>
      <c r="AJ655" s="17" t="b">
        <v>0</v>
      </c>
      <c r="AK655" t="s">
        <v>22</v>
      </c>
      <c r="AL655" t="s">
        <v>22</v>
      </c>
      <c r="AM655" s="17" t="b">
        <v>0</v>
      </c>
      <c r="AN655" s="6"/>
      <c r="AO655" s="6"/>
      <c r="AP655" s="17" t="b">
        <v>0</v>
      </c>
      <c r="AQ655" s="6" t="b">
        <v>0</v>
      </c>
    </row>
    <row r="656" spans="1:43" x14ac:dyDescent="0.25">
      <c r="A656" t="str">
        <f>_xlfn.CONCAT(Table8[[#This Row],[Order]],"-",Table8[[#This Row],[Line]])</f>
        <v>76592-1</v>
      </c>
      <c r="B656" s="29">
        <v>76592</v>
      </c>
      <c r="C656" s="29">
        <v>1</v>
      </c>
      <c r="D656" s="29">
        <v>1</v>
      </c>
      <c r="E656" s="28" t="s">
        <v>18</v>
      </c>
      <c r="F656" s="28" t="s">
        <v>2982</v>
      </c>
      <c r="G656" s="28" t="s">
        <v>1739</v>
      </c>
      <c r="H656" s="28" t="s">
        <v>141</v>
      </c>
      <c r="I656" s="28" t="s">
        <v>20</v>
      </c>
      <c r="J656" s="28"/>
      <c r="K656" s="28"/>
      <c r="L656" s="8">
        <v>43501</v>
      </c>
      <c r="M656" s="30">
        <v>43504</v>
      </c>
      <c r="N656" s="29">
        <v>1</v>
      </c>
      <c r="O656" s="29">
        <v>8</v>
      </c>
      <c r="P656" s="6" t="s">
        <v>590</v>
      </c>
      <c r="Q656" s="28" t="s">
        <v>21</v>
      </c>
      <c r="R656" s="6" t="s">
        <v>18</v>
      </c>
      <c r="S656" s="28" t="s">
        <v>22</v>
      </c>
      <c r="T656" s="28" t="s">
        <v>1740</v>
      </c>
      <c r="U656" s="29">
        <v>7</v>
      </c>
      <c r="V656" s="17" t="b">
        <v>1</v>
      </c>
      <c r="W656" s="17" t="b">
        <v>1</v>
      </c>
      <c r="X656" s="17" t="b">
        <v>0</v>
      </c>
      <c r="Y656" s="17" t="b">
        <v>0</v>
      </c>
      <c r="Z656" t="s">
        <v>161</v>
      </c>
      <c r="AA656" t="s">
        <v>22</v>
      </c>
      <c r="AB656" t="s">
        <v>22</v>
      </c>
      <c r="AC656" t="s">
        <v>22</v>
      </c>
      <c r="AD656" t="s">
        <v>22</v>
      </c>
      <c r="AE656" t="s">
        <v>22</v>
      </c>
      <c r="AF656" t="s">
        <v>22</v>
      </c>
      <c r="AG656" t="s">
        <v>161</v>
      </c>
      <c r="AH656" t="s">
        <v>3805</v>
      </c>
      <c r="AI656" t="s">
        <v>22</v>
      </c>
      <c r="AJ656" s="17" t="b">
        <v>0</v>
      </c>
      <c r="AK656" t="s">
        <v>22</v>
      </c>
      <c r="AL656" t="s">
        <v>22</v>
      </c>
      <c r="AM656" s="17" t="b">
        <v>0</v>
      </c>
      <c r="AN656" s="6"/>
      <c r="AO656" s="6"/>
      <c r="AP656" s="17" t="b">
        <v>0</v>
      </c>
      <c r="AQ656" s="6" t="b">
        <v>1</v>
      </c>
    </row>
    <row r="657" spans="1:43" x14ac:dyDescent="0.25">
      <c r="A657" t="str">
        <f>_xlfn.CONCAT(Table8[[#This Row],[Order]],"-",Table8[[#This Row],[Line]])</f>
        <v>76592-2</v>
      </c>
      <c r="B657" s="29">
        <v>76592</v>
      </c>
      <c r="C657" s="29">
        <v>2</v>
      </c>
      <c r="D657" s="29">
        <v>1</v>
      </c>
      <c r="E657" s="28" t="s">
        <v>18</v>
      </c>
      <c r="F657" s="28" t="s">
        <v>3094</v>
      </c>
      <c r="G657" s="28" t="s">
        <v>1741</v>
      </c>
      <c r="H657" s="28" t="s">
        <v>141</v>
      </c>
      <c r="I657" s="28" t="s">
        <v>20</v>
      </c>
      <c r="J657" s="28"/>
      <c r="K657" s="28"/>
      <c r="L657" s="8">
        <v>43501</v>
      </c>
      <c r="M657" s="30">
        <v>43504</v>
      </c>
      <c r="N657" s="29">
        <v>1</v>
      </c>
      <c r="O657" s="29">
        <v>8</v>
      </c>
      <c r="P657" s="6" t="s">
        <v>590</v>
      </c>
      <c r="Q657" s="28" t="s">
        <v>21</v>
      </c>
      <c r="R657" s="6" t="s">
        <v>18</v>
      </c>
      <c r="S657" s="28" t="s">
        <v>22</v>
      </c>
      <c r="T657" s="28" t="s">
        <v>1742</v>
      </c>
      <c r="U657" s="29">
        <v>7</v>
      </c>
      <c r="V657" s="17" t="b">
        <v>1</v>
      </c>
      <c r="W657" s="17" t="b">
        <v>1</v>
      </c>
      <c r="X657" s="17" t="b">
        <v>0</v>
      </c>
      <c r="Y657" s="17" t="b">
        <v>0</v>
      </c>
      <c r="Z657" t="s">
        <v>161</v>
      </c>
      <c r="AA657" t="s">
        <v>22</v>
      </c>
      <c r="AB657" t="s">
        <v>22</v>
      </c>
      <c r="AC657" t="s">
        <v>22</v>
      </c>
      <c r="AD657" t="s">
        <v>22</v>
      </c>
      <c r="AE657" t="s">
        <v>22</v>
      </c>
      <c r="AF657" t="s">
        <v>22</v>
      </c>
      <c r="AG657" t="s">
        <v>161</v>
      </c>
      <c r="AH657" t="s">
        <v>3805</v>
      </c>
      <c r="AI657" t="s">
        <v>22</v>
      </c>
      <c r="AJ657" s="17" t="b">
        <v>0</v>
      </c>
      <c r="AK657" t="s">
        <v>22</v>
      </c>
      <c r="AL657" t="s">
        <v>22</v>
      </c>
      <c r="AM657" s="17" t="b">
        <v>0</v>
      </c>
      <c r="AN657" s="6"/>
      <c r="AO657" s="6"/>
      <c r="AP657" s="17" t="b">
        <v>0</v>
      </c>
      <c r="AQ657" s="6" t="b">
        <v>1</v>
      </c>
    </row>
    <row r="658" spans="1:43" x14ac:dyDescent="0.25">
      <c r="A658" t="str">
        <f>_xlfn.CONCAT(Table8[[#This Row],[Order]],"-",Table8[[#This Row],[Line]])</f>
        <v>76592-19</v>
      </c>
      <c r="B658" s="29">
        <v>76592</v>
      </c>
      <c r="C658" s="29">
        <v>19</v>
      </c>
      <c r="D658" s="29">
        <v>1</v>
      </c>
      <c r="E658" s="28" t="s">
        <v>18</v>
      </c>
      <c r="F658" s="28" t="s">
        <v>3093</v>
      </c>
      <c r="G658" s="28" t="s">
        <v>1743</v>
      </c>
      <c r="H658" s="28" t="s">
        <v>22</v>
      </c>
      <c r="I658" s="28" t="s">
        <v>20</v>
      </c>
      <c r="J658" s="28"/>
      <c r="K658" s="28"/>
      <c r="L658" s="8">
        <v>43501</v>
      </c>
      <c r="M658" s="30">
        <v>43504</v>
      </c>
      <c r="N658" s="29">
        <v>1</v>
      </c>
      <c r="O658" s="29">
        <v>3</v>
      </c>
      <c r="P658" s="6" t="s">
        <v>590</v>
      </c>
      <c r="Q658" s="28" t="s">
        <v>21</v>
      </c>
      <c r="R658" s="6" t="s">
        <v>18</v>
      </c>
      <c r="S658" s="28" t="s">
        <v>22</v>
      </c>
      <c r="T658" s="28" t="s">
        <v>1744</v>
      </c>
      <c r="U658" s="29">
        <v>7</v>
      </c>
      <c r="V658" s="17" t="b">
        <v>1</v>
      </c>
      <c r="W658" s="17" t="b">
        <v>1</v>
      </c>
      <c r="X658" s="17" t="b">
        <v>0</v>
      </c>
      <c r="Y658" s="17" t="b">
        <v>0</v>
      </c>
      <c r="Z658" t="s">
        <v>161</v>
      </c>
      <c r="AA658" t="s">
        <v>22</v>
      </c>
      <c r="AB658" t="s">
        <v>22</v>
      </c>
      <c r="AC658" t="s">
        <v>22</v>
      </c>
      <c r="AD658" t="s">
        <v>22</v>
      </c>
      <c r="AE658" t="s">
        <v>22</v>
      </c>
      <c r="AF658" t="s">
        <v>22</v>
      </c>
      <c r="AG658" t="s">
        <v>161</v>
      </c>
      <c r="AH658" t="s">
        <v>3805</v>
      </c>
      <c r="AI658" t="s">
        <v>22</v>
      </c>
      <c r="AJ658" s="17" t="b">
        <v>0</v>
      </c>
      <c r="AK658" t="s">
        <v>22</v>
      </c>
      <c r="AL658" t="s">
        <v>22</v>
      </c>
      <c r="AM658" s="17" t="b">
        <v>0</v>
      </c>
      <c r="AN658" s="6"/>
      <c r="AO658" s="6"/>
      <c r="AP658" s="17" t="b">
        <v>0</v>
      </c>
      <c r="AQ658" s="6" t="b">
        <v>0</v>
      </c>
    </row>
    <row r="659" spans="1:43" x14ac:dyDescent="0.25">
      <c r="A659" t="str">
        <f>_xlfn.CONCAT(Table8[[#This Row],[Order]],"-",Table8[[#This Row],[Line]])</f>
        <v>76592-22</v>
      </c>
      <c r="B659" s="29">
        <v>76592</v>
      </c>
      <c r="C659" s="29">
        <v>22</v>
      </c>
      <c r="D659" s="29">
        <v>1</v>
      </c>
      <c r="E659" s="28" t="s">
        <v>18</v>
      </c>
      <c r="F659" s="28" t="s">
        <v>3095</v>
      </c>
      <c r="G659" s="28" t="s">
        <v>1745</v>
      </c>
      <c r="H659" s="28" t="s">
        <v>22</v>
      </c>
      <c r="I659" s="28" t="s">
        <v>20</v>
      </c>
      <c r="J659" s="28"/>
      <c r="K659" s="28"/>
      <c r="L659" s="8">
        <v>43501</v>
      </c>
      <c r="M659" s="30">
        <v>43504</v>
      </c>
      <c r="N659" s="29">
        <v>1</v>
      </c>
      <c r="O659" s="29">
        <v>5</v>
      </c>
      <c r="P659" s="6" t="s">
        <v>590</v>
      </c>
      <c r="Q659" s="28" t="s">
        <v>21</v>
      </c>
      <c r="R659" s="6" t="s">
        <v>18</v>
      </c>
      <c r="S659" s="28" t="s">
        <v>22</v>
      </c>
      <c r="T659" s="28" t="s">
        <v>1746</v>
      </c>
      <c r="U659" s="29">
        <v>7</v>
      </c>
      <c r="V659" s="17" t="b">
        <v>1</v>
      </c>
      <c r="W659" s="17" t="b">
        <v>1</v>
      </c>
      <c r="X659" s="17" t="b">
        <v>0</v>
      </c>
      <c r="Y659" s="17" t="b">
        <v>0</v>
      </c>
      <c r="Z659" t="s">
        <v>161</v>
      </c>
      <c r="AA659" t="s">
        <v>22</v>
      </c>
      <c r="AB659" t="s">
        <v>22</v>
      </c>
      <c r="AC659" t="s">
        <v>22</v>
      </c>
      <c r="AD659" t="s">
        <v>22</v>
      </c>
      <c r="AE659" t="s">
        <v>22</v>
      </c>
      <c r="AF659" t="s">
        <v>22</v>
      </c>
      <c r="AG659" t="s">
        <v>161</v>
      </c>
      <c r="AH659" t="s">
        <v>3805</v>
      </c>
      <c r="AI659" t="s">
        <v>22</v>
      </c>
      <c r="AJ659" s="17" t="b">
        <v>0</v>
      </c>
      <c r="AK659" t="s">
        <v>22</v>
      </c>
      <c r="AL659" t="s">
        <v>22</v>
      </c>
      <c r="AM659" s="17" t="b">
        <v>0</v>
      </c>
      <c r="AN659" s="6"/>
      <c r="AO659" s="6"/>
      <c r="AP659" s="17" t="b">
        <v>0</v>
      </c>
      <c r="AQ659" s="6" t="b">
        <v>0</v>
      </c>
    </row>
    <row r="660" spans="1:43" x14ac:dyDescent="0.25">
      <c r="A660" t="str">
        <f>_xlfn.CONCAT(Table8[[#This Row],[Order]],"-",Table8[[#This Row],[Line]])</f>
        <v>76659-1</v>
      </c>
      <c r="B660" s="7">
        <v>76659</v>
      </c>
      <c r="C660" s="7">
        <v>1</v>
      </c>
      <c r="D660" s="7">
        <v>1</v>
      </c>
      <c r="E660" s="6" t="s">
        <v>18</v>
      </c>
      <c r="F660" s="6" t="s">
        <v>129</v>
      </c>
      <c r="G660" s="6" t="s">
        <v>4657</v>
      </c>
      <c r="H660" s="6" t="s">
        <v>22</v>
      </c>
      <c r="I660" s="6" t="s">
        <v>27</v>
      </c>
      <c r="J660" s="6"/>
      <c r="K660" s="6"/>
      <c r="L660" s="8">
        <v>43549</v>
      </c>
      <c r="M660" s="8">
        <v>43552</v>
      </c>
      <c r="N660" s="7">
        <v>2</v>
      </c>
      <c r="O660" s="7">
        <v>2</v>
      </c>
      <c r="P660" s="6" t="s">
        <v>606</v>
      </c>
      <c r="Q660" s="6" t="s">
        <v>22</v>
      </c>
      <c r="R660" s="6" t="s">
        <v>18</v>
      </c>
      <c r="S660" s="6" t="s">
        <v>22</v>
      </c>
      <c r="T660" s="6" t="s">
        <v>4228</v>
      </c>
      <c r="U660" s="7">
        <v>12</v>
      </c>
      <c r="V660" s="17" t="b">
        <v>0</v>
      </c>
      <c r="W660" s="17" t="b">
        <v>0</v>
      </c>
      <c r="X660" s="17" t="b">
        <v>0</v>
      </c>
      <c r="Y660" s="17" t="b">
        <v>0</v>
      </c>
      <c r="Z660" t="s">
        <v>22</v>
      </c>
      <c r="AA660" t="s">
        <v>22</v>
      </c>
      <c r="AB660" t="s">
        <v>22</v>
      </c>
      <c r="AC660" t="s">
        <v>22</v>
      </c>
      <c r="AD660" t="s">
        <v>22</v>
      </c>
      <c r="AE660" t="s">
        <v>22</v>
      </c>
      <c r="AF660" t="s">
        <v>22</v>
      </c>
      <c r="AG660" t="s">
        <v>22</v>
      </c>
      <c r="AH660" t="s">
        <v>22</v>
      </c>
      <c r="AI660" t="s">
        <v>22</v>
      </c>
      <c r="AJ660" s="17" t="b">
        <v>0</v>
      </c>
      <c r="AK660" t="s">
        <v>22</v>
      </c>
      <c r="AL660" t="s">
        <v>22</v>
      </c>
      <c r="AM660" s="17" t="b">
        <v>0</v>
      </c>
      <c r="AN660" s="6"/>
      <c r="AO660" s="6"/>
      <c r="AP660" s="17" t="b">
        <v>0</v>
      </c>
      <c r="AQ660" s="6" t="b">
        <v>0</v>
      </c>
    </row>
    <row r="661" spans="1:43" x14ac:dyDescent="0.25">
      <c r="A661" t="str">
        <f>_xlfn.CONCAT(Table8[[#This Row],[Order]],"-",Table8[[#This Row],[Line]])</f>
        <v>76659-2</v>
      </c>
      <c r="B661" s="7">
        <v>76659</v>
      </c>
      <c r="C661" s="7">
        <v>2</v>
      </c>
      <c r="D661" s="7">
        <v>1</v>
      </c>
      <c r="E661" s="6" t="s">
        <v>18</v>
      </c>
      <c r="F661" s="6" t="s">
        <v>148</v>
      </c>
      <c r="G661" s="6" t="s">
        <v>4658</v>
      </c>
      <c r="H661" s="6" t="s">
        <v>22</v>
      </c>
      <c r="I661" s="6" t="s">
        <v>27</v>
      </c>
      <c r="J661" s="6"/>
      <c r="K661" s="6"/>
      <c r="L661" s="8">
        <v>43549</v>
      </c>
      <c r="M661" s="8">
        <v>43552</v>
      </c>
      <c r="N661" s="7">
        <v>9</v>
      </c>
      <c r="O661" s="7">
        <v>9</v>
      </c>
      <c r="P661" s="6" t="s">
        <v>606</v>
      </c>
      <c r="Q661" s="6" t="s">
        <v>22</v>
      </c>
      <c r="R661" s="6" t="s">
        <v>18</v>
      </c>
      <c r="S661" s="6" t="s">
        <v>22</v>
      </c>
      <c r="T661" s="6" t="s">
        <v>4659</v>
      </c>
      <c r="U661" s="7">
        <v>12</v>
      </c>
      <c r="V661" s="17" t="b">
        <v>0</v>
      </c>
      <c r="W661" s="17" t="b">
        <v>0</v>
      </c>
      <c r="X661" s="17" t="b">
        <v>0</v>
      </c>
      <c r="Y661" s="17" t="b">
        <v>0</v>
      </c>
      <c r="Z661" t="s">
        <v>22</v>
      </c>
      <c r="AA661" t="s">
        <v>22</v>
      </c>
      <c r="AB661" t="s">
        <v>22</v>
      </c>
      <c r="AC661" t="s">
        <v>22</v>
      </c>
      <c r="AD661" t="s">
        <v>22</v>
      </c>
      <c r="AE661" t="s">
        <v>22</v>
      </c>
      <c r="AF661" t="s">
        <v>22</v>
      </c>
      <c r="AG661" t="s">
        <v>22</v>
      </c>
      <c r="AH661" t="s">
        <v>22</v>
      </c>
      <c r="AI661" t="s">
        <v>22</v>
      </c>
      <c r="AJ661" s="17" t="b">
        <v>0</v>
      </c>
      <c r="AK661" t="s">
        <v>22</v>
      </c>
      <c r="AL661" t="s">
        <v>22</v>
      </c>
      <c r="AM661" s="17" t="b">
        <v>0</v>
      </c>
      <c r="AN661" s="6"/>
      <c r="AO661" s="6"/>
      <c r="AP661" s="17" t="b">
        <v>0</v>
      </c>
      <c r="AQ661" s="6" t="b">
        <v>0</v>
      </c>
    </row>
    <row r="662" spans="1:43" x14ac:dyDescent="0.25">
      <c r="A662" t="str">
        <f>_xlfn.CONCAT(Table8[[#This Row],[Order]],"-",Table8[[#This Row],[Line]])</f>
        <v>76659-3</v>
      </c>
      <c r="B662" s="7">
        <v>76659</v>
      </c>
      <c r="C662" s="7">
        <v>3</v>
      </c>
      <c r="D662" s="7">
        <v>1</v>
      </c>
      <c r="E662" s="6" t="s">
        <v>18</v>
      </c>
      <c r="F662" s="6" t="s">
        <v>148</v>
      </c>
      <c r="G662" s="6" t="s">
        <v>4660</v>
      </c>
      <c r="H662" s="6" t="s">
        <v>22</v>
      </c>
      <c r="I662" s="6" t="s">
        <v>27</v>
      </c>
      <c r="J662" s="6"/>
      <c r="K662" s="6"/>
      <c r="L662" s="8">
        <v>43549</v>
      </c>
      <c r="M662" s="8">
        <v>43552</v>
      </c>
      <c r="N662" s="7">
        <v>2</v>
      </c>
      <c r="O662" s="7">
        <v>2</v>
      </c>
      <c r="P662" s="6" t="s">
        <v>606</v>
      </c>
      <c r="Q662" s="6" t="s">
        <v>22</v>
      </c>
      <c r="R662" s="6" t="s">
        <v>18</v>
      </c>
      <c r="S662" s="6" t="s">
        <v>22</v>
      </c>
      <c r="T662" s="6" t="s">
        <v>4283</v>
      </c>
      <c r="U662" s="7">
        <v>12</v>
      </c>
      <c r="V662" s="17" t="b">
        <v>0</v>
      </c>
      <c r="W662" s="17" t="b">
        <v>0</v>
      </c>
      <c r="X662" s="17" t="b">
        <v>0</v>
      </c>
      <c r="Y662" s="17" t="b">
        <v>0</v>
      </c>
      <c r="Z662" t="s">
        <v>22</v>
      </c>
      <c r="AA662" t="s">
        <v>22</v>
      </c>
      <c r="AB662" t="s">
        <v>22</v>
      </c>
      <c r="AC662" t="s">
        <v>22</v>
      </c>
      <c r="AD662" t="s">
        <v>22</v>
      </c>
      <c r="AE662" t="s">
        <v>22</v>
      </c>
      <c r="AF662" t="s">
        <v>22</v>
      </c>
      <c r="AG662" t="s">
        <v>22</v>
      </c>
      <c r="AH662" t="s">
        <v>22</v>
      </c>
      <c r="AI662" t="s">
        <v>22</v>
      </c>
      <c r="AJ662" s="17" t="b">
        <v>0</v>
      </c>
      <c r="AK662" t="s">
        <v>22</v>
      </c>
      <c r="AL662" t="s">
        <v>22</v>
      </c>
      <c r="AM662" s="17" t="b">
        <v>0</v>
      </c>
      <c r="AN662" s="6"/>
      <c r="AO662" s="6"/>
      <c r="AP662" s="17" t="b">
        <v>0</v>
      </c>
      <c r="AQ662" s="6" t="b">
        <v>0</v>
      </c>
    </row>
    <row r="663" spans="1:43" x14ac:dyDescent="0.25">
      <c r="A663" t="str">
        <f>_xlfn.CONCAT(Table8[[#This Row],[Order]],"-",Table8[[#This Row],[Line]])</f>
        <v>76659-4</v>
      </c>
      <c r="B663" s="7">
        <v>76659</v>
      </c>
      <c r="C663" s="7">
        <v>4</v>
      </c>
      <c r="D663" s="7">
        <v>1</v>
      </c>
      <c r="E663" s="6" t="s">
        <v>18</v>
      </c>
      <c r="F663" s="6" t="s">
        <v>148</v>
      </c>
      <c r="G663" s="6" t="s">
        <v>4661</v>
      </c>
      <c r="H663" s="6" t="s">
        <v>181</v>
      </c>
      <c r="I663" s="6" t="s">
        <v>27</v>
      </c>
      <c r="J663" s="6"/>
      <c r="K663" s="6"/>
      <c r="L663" s="8">
        <v>43549</v>
      </c>
      <c r="M663" s="8">
        <v>43552</v>
      </c>
      <c r="N663" s="7">
        <v>6</v>
      </c>
      <c r="O663" s="7">
        <v>6</v>
      </c>
      <c r="P663" s="6" t="s">
        <v>606</v>
      </c>
      <c r="Q663" s="6" t="s">
        <v>22</v>
      </c>
      <c r="R663" s="6" t="s">
        <v>18</v>
      </c>
      <c r="S663" s="6" t="s">
        <v>22</v>
      </c>
      <c r="T663" s="6" t="s">
        <v>4662</v>
      </c>
      <c r="U663" s="7">
        <v>12</v>
      </c>
      <c r="V663" s="17" t="b">
        <v>0</v>
      </c>
      <c r="W663" s="17" t="b">
        <v>0</v>
      </c>
      <c r="X663" s="17" t="b">
        <v>0</v>
      </c>
      <c r="Y663" s="17" t="b">
        <v>0</v>
      </c>
      <c r="Z663" t="s">
        <v>22</v>
      </c>
      <c r="AA663" t="s">
        <v>22</v>
      </c>
      <c r="AB663" t="s">
        <v>22</v>
      </c>
      <c r="AC663" t="s">
        <v>22</v>
      </c>
      <c r="AD663" t="s">
        <v>22</v>
      </c>
      <c r="AE663" t="s">
        <v>22</v>
      </c>
      <c r="AF663" t="s">
        <v>22</v>
      </c>
      <c r="AG663" t="s">
        <v>22</v>
      </c>
      <c r="AH663" t="s">
        <v>22</v>
      </c>
      <c r="AI663" t="s">
        <v>22</v>
      </c>
      <c r="AJ663" s="17" t="b">
        <v>0</v>
      </c>
      <c r="AK663" t="s">
        <v>22</v>
      </c>
      <c r="AL663" t="s">
        <v>22</v>
      </c>
      <c r="AM663" s="17" t="b">
        <v>0</v>
      </c>
      <c r="AN663" s="6"/>
      <c r="AO663" s="6"/>
      <c r="AP663" s="17" t="b">
        <v>0</v>
      </c>
      <c r="AQ663" s="6" t="b">
        <v>1</v>
      </c>
    </row>
    <row r="664" spans="1:43" x14ac:dyDescent="0.25">
      <c r="A664" t="str">
        <f>_xlfn.CONCAT(Table8[[#This Row],[Order]],"-",Table8[[#This Row],[Line]])</f>
        <v>76687-1</v>
      </c>
      <c r="B664" s="29">
        <v>76687</v>
      </c>
      <c r="C664" s="29">
        <v>1</v>
      </c>
      <c r="D664" s="29">
        <v>1</v>
      </c>
      <c r="E664" s="28" t="s">
        <v>18</v>
      </c>
      <c r="F664" s="28" t="s">
        <v>175</v>
      </c>
      <c r="G664" s="28" t="s">
        <v>4663</v>
      </c>
      <c r="H664" s="28" t="s">
        <v>22</v>
      </c>
      <c r="I664" s="28" t="s">
        <v>20</v>
      </c>
      <c r="J664" s="28"/>
      <c r="K664" s="28"/>
      <c r="L664" s="8">
        <v>43509</v>
      </c>
      <c r="M664" s="30">
        <v>43514</v>
      </c>
      <c r="N664" s="29">
        <v>2</v>
      </c>
      <c r="O664" s="29">
        <v>2</v>
      </c>
      <c r="P664" s="6" t="s">
        <v>589</v>
      </c>
      <c r="Q664" s="28" t="s">
        <v>22</v>
      </c>
      <c r="R664" s="6" t="s">
        <v>18</v>
      </c>
      <c r="S664" s="28" t="s">
        <v>22</v>
      </c>
      <c r="T664" s="28" t="s">
        <v>661</v>
      </c>
      <c r="U664" s="29">
        <v>1</v>
      </c>
      <c r="V664" s="17" t="b">
        <v>1</v>
      </c>
      <c r="W664" s="17" t="b">
        <v>0</v>
      </c>
      <c r="X664" s="17" t="b">
        <v>0</v>
      </c>
      <c r="Y664" s="17" t="b">
        <v>0</v>
      </c>
      <c r="Z664" t="s">
        <v>22</v>
      </c>
      <c r="AA664" t="s">
        <v>22</v>
      </c>
      <c r="AB664" t="s">
        <v>22</v>
      </c>
      <c r="AC664" t="s">
        <v>22</v>
      </c>
      <c r="AD664" t="s">
        <v>22</v>
      </c>
      <c r="AE664" t="s">
        <v>22</v>
      </c>
      <c r="AF664" t="s">
        <v>22</v>
      </c>
      <c r="AG664" t="s">
        <v>22</v>
      </c>
      <c r="AH664" t="s">
        <v>22</v>
      </c>
      <c r="AI664" t="s">
        <v>22</v>
      </c>
      <c r="AJ664" s="17" t="b">
        <v>0</v>
      </c>
      <c r="AK664" t="s">
        <v>22</v>
      </c>
      <c r="AL664" t="s">
        <v>22</v>
      </c>
      <c r="AM664" s="17" t="b">
        <v>0</v>
      </c>
      <c r="AN664" s="6"/>
      <c r="AO664" s="6"/>
      <c r="AP664" s="17" t="b">
        <v>0</v>
      </c>
      <c r="AQ664" s="6" t="b">
        <v>0</v>
      </c>
    </row>
    <row r="665" spans="1:43" x14ac:dyDescent="0.25">
      <c r="A665" t="str">
        <f>_xlfn.CONCAT(Table8[[#This Row],[Order]],"-",Table8[[#This Row],[Line]])</f>
        <v>76687-2</v>
      </c>
      <c r="B665" s="29">
        <v>76687</v>
      </c>
      <c r="C665" s="29">
        <v>2</v>
      </c>
      <c r="D665" s="29">
        <v>1</v>
      </c>
      <c r="E665" s="28" t="s">
        <v>18</v>
      </c>
      <c r="F665" s="28" t="s">
        <v>266</v>
      </c>
      <c r="G665" s="28" t="s">
        <v>4664</v>
      </c>
      <c r="H665" s="28" t="s">
        <v>22</v>
      </c>
      <c r="I665" s="28" t="s">
        <v>20</v>
      </c>
      <c r="J665" s="28"/>
      <c r="K665" s="28"/>
      <c r="L665" s="8">
        <v>43509</v>
      </c>
      <c r="M665" s="30">
        <v>43514</v>
      </c>
      <c r="N665" s="29">
        <v>7</v>
      </c>
      <c r="O665" s="29">
        <v>7</v>
      </c>
      <c r="P665" s="6" t="s">
        <v>589</v>
      </c>
      <c r="Q665" s="28" t="s">
        <v>22</v>
      </c>
      <c r="R665" s="6" t="s">
        <v>18</v>
      </c>
      <c r="S665" s="28" t="s">
        <v>22</v>
      </c>
      <c r="T665" s="28" t="s">
        <v>1593</v>
      </c>
      <c r="U665" s="29">
        <v>1</v>
      </c>
      <c r="V665" s="17" t="b">
        <v>1</v>
      </c>
      <c r="W665" s="17" t="b">
        <v>1</v>
      </c>
      <c r="X665" s="17" t="b">
        <v>1</v>
      </c>
      <c r="Y665" s="17" t="b">
        <v>1</v>
      </c>
      <c r="Z665" t="s">
        <v>22</v>
      </c>
      <c r="AA665" t="s">
        <v>22</v>
      </c>
      <c r="AB665" t="s">
        <v>22</v>
      </c>
      <c r="AC665" t="s">
        <v>22</v>
      </c>
      <c r="AD665" t="s">
        <v>22</v>
      </c>
      <c r="AE665" t="s">
        <v>22</v>
      </c>
      <c r="AF665" t="s">
        <v>22</v>
      </c>
      <c r="AG665" t="s">
        <v>22</v>
      </c>
      <c r="AH665" t="s">
        <v>22</v>
      </c>
      <c r="AI665" t="s">
        <v>22</v>
      </c>
      <c r="AJ665" s="17" t="b">
        <v>1</v>
      </c>
      <c r="AK665" t="s">
        <v>22</v>
      </c>
      <c r="AL665" t="s">
        <v>22</v>
      </c>
      <c r="AM665" s="17" t="b">
        <v>0</v>
      </c>
      <c r="AN665" s="6"/>
      <c r="AO665" s="6"/>
      <c r="AP665" s="17" t="b">
        <v>0</v>
      </c>
      <c r="AQ665" s="6" t="b">
        <v>0</v>
      </c>
    </row>
    <row r="666" spans="1:43" x14ac:dyDescent="0.25">
      <c r="A666" t="str">
        <f>_xlfn.CONCAT(Table8[[#This Row],[Order]],"-",Table8[[#This Row],[Line]])</f>
        <v>76687-3</v>
      </c>
      <c r="B666" s="29">
        <v>76687</v>
      </c>
      <c r="C666" s="29">
        <v>3</v>
      </c>
      <c r="D666" s="29">
        <v>1</v>
      </c>
      <c r="E666" s="28" t="s">
        <v>18</v>
      </c>
      <c r="F666" s="28" t="s">
        <v>267</v>
      </c>
      <c r="G666" s="28" t="s">
        <v>4665</v>
      </c>
      <c r="H666" s="28" t="s">
        <v>22</v>
      </c>
      <c r="I666" s="28" t="s">
        <v>20</v>
      </c>
      <c r="J666" s="28"/>
      <c r="K666" s="28"/>
      <c r="L666" s="8">
        <v>43509</v>
      </c>
      <c r="M666" s="30">
        <v>43514</v>
      </c>
      <c r="N666" s="29">
        <v>13</v>
      </c>
      <c r="O666" s="29">
        <v>13</v>
      </c>
      <c r="P666" s="6" t="s">
        <v>589</v>
      </c>
      <c r="Q666" s="28" t="s">
        <v>22</v>
      </c>
      <c r="R666" s="6" t="s">
        <v>18</v>
      </c>
      <c r="S666" s="28" t="s">
        <v>22</v>
      </c>
      <c r="T666" s="28" t="s">
        <v>4666</v>
      </c>
      <c r="U666" s="29">
        <v>1</v>
      </c>
      <c r="V666" s="17" t="b">
        <v>1</v>
      </c>
      <c r="W666" s="17" t="b">
        <v>1</v>
      </c>
      <c r="X666" s="17" t="b">
        <v>1</v>
      </c>
      <c r="Y666" s="17" t="b">
        <v>1</v>
      </c>
      <c r="Z666" t="s">
        <v>22</v>
      </c>
      <c r="AA666" t="s">
        <v>22</v>
      </c>
      <c r="AB666" t="s">
        <v>22</v>
      </c>
      <c r="AC666" t="s">
        <v>22</v>
      </c>
      <c r="AD666" t="s">
        <v>22</v>
      </c>
      <c r="AE666" t="s">
        <v>22</v>
      </c>
      <c r="AF666" t="s">
        <v>22</v>
      </c>
      <c r="AG666" t="s">
        <v>22</v>
      </c>
      <c r="AH666" t="s">
        <v>22</v>
      </c>
      <c r="AI666" t="s">
        <v>22</v>
      </c>
      <c r="AJ666" s="17" t="b">
        <v>1</v>
      </c>
      <c r="AK666" t="s">
        <v>22</v>
      </c>
      <c r="AL666" t="s">
        <v>22</v>
      </c>
      <c r="AM666" s="17" t="b">
        <v>0</v>
      </c>
      <c r="AN666" s="6"/>
      <c r="AO666" s="6"/>
      <c r="AP666" s="17" t="b">
        <v>0</v>
      </c>
      <c r="AQ666" s="6" t="b">
        <v>0</v>
      </c>
    </row>
    <row r="667" spans="1:43" x14ac:dyDescent="0.25">
      <c r="A667" t="str">
        <f>_xlfn.CONCAT(Table8[[#This Row],[Order]],"-",Table8[[#This Row],[Line]])</f>
        <v>76687-4</v>
      </c>
      <c r="B667" s="29">
        <v>76687</v>
      </c>
      <c r="C667" s="29">
        <v>4</v>
      </c>
      <c r="D667" s="29">
        <v>1</v>
      </c>
      <c r="E667" s="28" t="s">
        <v>18</v>
      </c>
      <c r="F667" s="28" t="s">
        <v>267</v>
      </c>
      <c r="G667" s="28" t="s">
        <v>4667</v>
      </c>
      <c r="H667" s="28" t="s">
        <v>22</v>
      </c>
      <c r="I667" s="28" t="s">
        <v>20</v>
      </c>
      <c r="J667" s="28"/>
      <c r="K667" s="28"/>
      <c r="L667" s="8">
        <v>43509</v>
      </c>
      <c r="M667" s="30">
        <v>43514</v>
      </c>
      <c r="N667" s="29">
        <v>2</v>
      </c>
      <c r="O667" s="29">
        <v>2</v>
      </c>
      <c r="P667" s="6" t="s">
        <v>589</v>
      </c>
      <c r="Q667" s="28" t="s">
        <v>22</v>
      </c>
      <c r="R667" s="6" t="s">
        <v>18</v>
      </c>
      <c r="S667" s="28" t="s">
        <v>22</v>
      </c>
      <c r="T667" s="28" t="s">
        <v>4668</v>
      </c>
      <c r="U667" s="29">
        <v>1</v>
      </c>
      <c r="V667" s="17" t="b">
        <v>1</v>
      </c>
      <c r="W667" s="17" t="b">
        <v>1</v>
      </c>
      <c r="X667" s="17" t="b">
        <v>1</v>
      </c>
      <c r="Y667" s="17" t="b">
        <v>1</v>
      </c>
      <c r="Z667" t="s">
        <v>22</v>
      </c>
      <c r="AA667" t="s">
        <v>22</v>
      </c>
      <c r="AB667" t="s">
        <v>22</v>
      </c>
      <c r="AC667" t="s">
        <v>22</v>
      </c>
      <c r="AD667" t="s">
        <v>22</v>
      </c>
      <c r="AE667" t="s">
        <v>22</v>
      </c>
      <c r="AF667" t="s">
        <v>22</v>
      </c>
      <c r="AG667" t="s">
        <v>22</v>
      </c>
      <c r="AH667" t="s">
        <v>22</v>
      </c>
      <c r="AI667" t="s">
        <v>22</v>
      </c>
      <c r="AJ667" s="17" t="b">
        <v>1</v>
      </c>
      <c r="AK667" t="s">
        <v>22</v>
      </c>
      <c r="AL667" t="s">
        <v>22</v>
      </c>
      <c r="AM667" s="17" t="b">
        <v>0</v>
      </c>
      <c r="AN667" s="6"/>
      <c r="AO667" s="6"/>
      <c r="AP667" s="17" t="b">
        <v>0</v>
      </c>
      <c r="AQ667" s="6" t="b">
        <v>0</v>
      </c>
    </row>
    <row r="668" spans="1:43" x14ac:dyDescent="0.25">
      <c r="A668" t="str">
        <f>_xlfn.CONCAT(Table8[[#This Row],[Order]],"-",Table8[[#This Row],[Line]])</f>
        <v>76687-5</v>
      </c>
      <c r="B668" s="29">
        <v>76687</v>
      </c>
      <c r="C668" s="29">
        <v>5</v>
      </c>
      <c r="D668" s="29">
        <v>1</v>
      </c>
      <c r="E668" s="28" t="s">
        <v>18</v>
      </c>
      <c r="F668" s="28" t="s">
        <v>267</v>
      </c>
      <c r="G668" s="28" t="s">
        <v>4669</v>
      </c>
      <c r="H668" s="28" t="s">
        <v>22</v>
      </c>
      <c r="I668" s="28" t="s">
        <v>20</v>
      </c>
      <c r="J668" s="28"/>
      <c r="K668" s="28"/>
      <c r="L668" s="8">
        <v>43509</v>
      </c>
      <c r="M668" s="30">
        <v>43514</v>
      </c>
      <c r="N668" s="29">
        <v>33</v>
      </c>
      <c r="O668" s="29">
        <v>33</v>
      </c>
      <c r="P668" s="6" t="s">
        <v>589</v>
      </c>
      <c r="Q668" s="28" t="s">
        <v>22</v>
      </c>
      <c r="R668" s="6" t="s">
        <v>18</v>
      </c>
      <c r="S668" s="28" t="s">
        <v>22</v>
      </c>
      <c r="T668" s="28" t="s">
        <v>1597</v>
      </c>
      <c r="U668" s="29">
        <v>1</v>
      </c>
      <c r="V668" s="17" t="b">
        <v>1</v>
      </c>
      <c r="W668" s="17" t="b">
        <v>1</v>
      </c>
      <c r="X668" s="17" t="b">
        <v>1</v>
      </c>
      <c r="Y668" s="17" t="b">
        <v>1</v>
      </c>
      <c r="Z668" t="s">
        <v>22</v>
      </c>
      <c r="AA668" t="s">
        <v>22</v>
      </c>
      <c r="AB668" t="s">
        <v>22</v>
      </c>
      <c r="AC668" t="s">
        <v>22</v>
      </c>
      <c r="AD668" t="s">
        <v>22</v>
      </c>
      <c r="AE668" t="s">
        <v>22</v>
      </c>
      <c r="AF668" t="s">
        <v>22</v>
      </c>
      <c r="AG668" t="s">
        <v>22</v>
      </c>
      <c r="AH668" t="s">
        <v>22</v>
      </c>
      <c r="AI668" t="s">
        <v>22</v>
      </c>
      <c r="AJ668" s="17" t="b">
        <v>1</v>
      </c>
      <c r="AK668" t="s">
        <v>22</v>
      </c>
      <c r="AL668" t="s">
        <v>22</v>
      </c>
      <c r="AM668" s="17" t="b">
        <v>0</v>
      </c>
      <c r="AN668" s="6"/>
      <c r="AO668" s="6"/>
      <c r="AP668" s="17" t="b">
        <v>0</v>
      </c>
      <c r="AQ668" s="6" t="b">
        <v>0</v>
      </c>
    </row>
    <row r="669" spans="1:43" x14ac:dyDescent="0.25">
      <c r="A669" t="str">
        <f>_xlfn.CONCAT(Table8[[#This Row],[Order]],"-",Table8[[#This Row],[Line]])</f>
        <v>76687-6</v>
      </c>
      <c r="B669" s="29">
        <v>76687</v>
      </c>
      <c r="C669" s="29">
        <v>6</v>
      </c>
      <c r="D669" s="29">
        <v>1</v>
      </c>
      <c r="E669" s="28" t="s">
        <v>18</v>
      </c>
      <c r="F669" s="28" t="s">
        <v>267</v>
      </c>
      <c r="G669" s="28" t="s">
        <v>4665</v>
      </c>
      <c r="H669" s="28" t="s">
        <v>22</v>
      </c>
      <c r="I669" s="28" t="s">
        <v>20</v>
      </c>
      <c r="J669" s="28"/>
      <c r="K669" s="28"/>
      <c r="L669" s="8">
        <v>43509</v>
      </c>
      <c r="M669" s="30">
        <v>43514</v>
      </c>
      <c r="N669" s="29">
        <v>9</v>
      </c>
      <c r="O669" s="29">
        <v>9</v>
      </c>
      <c r="P669" s="6" t="s">
        <v>589</v>
      </c>
      <c r="Q669" s="28" t="s">
        <v>22</v>
      </c>
      <c r="R669" s="6" t="s">
        <v>18</v>
      </c>
      <c r="S669" s="28" t="s">
        <v>22</v>
      </c>
      <c r="T669" s="28" t="s">
        <v>4670</v>
      </c>
      <c r="U669" s="29">
        <v>1</v>
      </c>
      <c r="V669" s="17" t="b">
        <v>1</v>
      </c>
      <c r="W669" s="17" t="b">
        <v>1</v>
      </c>
      <c r="X669" s="17" t="b">
        <v>1</v>
      </c>
      <c r="Y669" s="17" t="b">
        <v>1</v>
      </c>
      <c r="Z669" t="s">
        <v>22</v>
      </c>
      <c r="AA669" t="s">
        <v>22</v>
      </c>
      <c r="AB669" t="s">
        <v>22</v>
      </c>
      <c r="AC669" t="s">
        <v>22</v>
      </c>
      <c r="AD669" t="s">
        <v>22</v>
      </c>
      <c r="AE669" t="s">
        <v>22</v>
      </c>
      <c r="AF669" t="s">
        <v>22</v>
      </c>
      <c r="AG669" t="s">
        <v>22</v>
      </c>
      <c r="AH669" t="s">
        <v>22</v>
      </c>
      <c r="AI669" t="s">
        <v>22</v>
      </c>
      <c r="AJ669" s="17" t="b">
        <v>1</v>
      </c>
      <c r="AK669" t="s">
        <v>22</v>
      </c>
      <c r="AL669" t="s">
        <v>22</v>
      </c>
      <c r="AM669" s="17" t="b">
        <v>0</v>
      </c>
      <c r="AN669" s="6"/>
      <c r="AO669" s="6"/>
      <c r="AP669" s="17" t="b">
        <v>0</v>
      </c>
      <c r="AQ669" s="6" t="b">
        <v>0</v>
      </c>
    </row>
    <row r="670" spans="1:43" x14ac:dyDescent="0.25">
      <c r="A670" t="str">
        <f>_xlfn.CONCAT(Table8[[#This Row],[Order]],"-",Table8[[#This Row],[Line]])</f>
        <v>76687-7</v>
      </c>
      <c r="B670" s="29">
        <v>76687</v>
      </c>
      <c r="C670" s="29">
        <v>7</v>
      </c>
      <c r="D670" s="29">
        <v>1</v>
      </c>
      <c r="E670" s="28" t="s">
        <v>18</v>
      </c>
      <c r="F670" s="28" t="s">
        <v>268</v>
      </c>
      <c r="G670" s="28" t="s">
        <v>4671</v>
      </c>
      <c r="H670" s="28" t="s">
        <v>22</v>
      </c>
      <c r="I670" s="28" t="s">
        <v>20</v>
      </c>
      <c r="J670" s="28"/>
      <c r="K670" s="28"/>
      <c r="L670" s="8">
        <v>43509</v>
      </c>
      <c r="M670" s="30">
        <v>43514</v>
      </c>
      <c r="N670" s="29">
        <v>7</v>
      </c>
      <c r="O670" s="29">
        <v>14</v>
      </c>
      <c r="P670" s="6" t="s">
        <v>589</v>
      </c>
      <c r="Q670" s="28" t="s">
        <v>22</v>
      </c>
      <c r="R670" s="6" t="s">
        <v>18</v>
      </c>
      <c r="S670" s="28" t="s">
        <v>22</v>
      </c>
      <c r="T670" s="28" t="s">
        <v>4672</v>
      </c>
      <c r="U670" s="29">
        <v>1</v>
      </c>
      <c r="V670" s="17" t="b">
        <v>1</v>
      </c>
      <c r="W670" s="17" t="b">
        <v>1</v>
      </c>
      <c r="X670" s="17" t="b">
        <v>1</v>
      </c>
      <c r="Y670" s="17" t="b">
        <v>1</v>
      </c>
      <c r="Z670" t="s">
        <v>22</v>
      </c>
      <c r="AA670" t="s">
        <v>22</v>
      </c>
      <c r="AB670" t="s">
        <v>22</v>
      </c>
      <c r="AC670" t="s">
        <v>22</v>
      </c>
      <c r="AD670" t="s">
        <v>22</v>
      </c>
      <c r="AE670" t="s">
        <v>22</v>
      </c>
      <c r="AF670" t="s">
        <v>22</v>
      </c>
      <c r="AG670" t="s">
        <v>22</v>
      </c>
      <c r="AH670" t="s">
        <v>22</v>
      </c>
      <c r="AI670" t="s">
        <v>22</v>
      </c>
      <c r="AJ670" s="17" t="b">
        <v>1</v>
      </c>
      <c r="AK670" t="s">
        <v>22</v>
      </c>
      <c r="AL670" t="s">
        <v>22</v>
      </c>
      <c r="AM670" s="17" t="b">
        <v>0</v>
      </c>
      <c r="AN670" s="6"/>
      <c r="AO670" s="6"/>
      <c r="AP670" s="17" t="b">
        <v>0</v>
      </c>
      <c r="AQ670" s="6" t="b">
        <v>0</v>
      </c>
    </row>
    <row r="671" spans="1:43" x14ac:dyDescent="0.25">
      <c r="A671" t="str">
        <f>_xlfn.CONCAT(Table8[[#This Row],[Order]],"-",Table8[[#This Row],[Line]])</f>
        <v>76687-8</v>
      </c>
      <c r="B671" s="29">
        <v>76687</v>
      </c>
      <c r="C671" s="29">
        <v>8</v>
      </c>
      <c r="D671" s="29">
        <v>1</v>
      </c>
      <c r="E671" s="28" t="s">
        <v>18</v>
      </c>
      <c r="F671" s="28" t="s">
        <v>268</v>
      </c>
      <c r="G671" s="28" t="s">
        <v>4673</v>
      </c>
      <c r="H671" s="28" t="s">
        <v>22</v>
      </c>
      <c r="I671" s="28" t="s">
        <v>20</v>
      </c>
      <c r="J671" s="28"/>
      <c r="K671" s="28"/>
      <c r="L671" s="8">
        <v>43509</v>
      </c>
      <c r="M671" s="30">
        <v>43514</v>
      </c>
      <c r="N671" s="29">
        <v>1</v>
      </c>
      <c r="O671" s="29">
        <v>2</v>
      </c>
      <c r="P671" s="6" t="s">
        <v>589</v>
      </c>
      <c r="Q671" s="28" t="s">
        <v>22</v>
      </c>
      <c r="R671" s="6" t="s">
        <v>18</v>
      </c>
      <c r="S671" s="28" t="s">
        <v>22</v>
      </c>
      <c r="T671" s="28" t="s">
        <v>4674</v>
      </c>
      <c r="U671" s="29">
        <v>1</v>
      </c>
      <c r="V671" s="17" t="b">
        <v>1</v>
      </c>
      <c r="W671" s="17" t="b">
        <v>1</v>
      </c>
      <c r="X671" s="17" t="b">
        <v>1</v>
      </c>
      <c r="Y671" s="17" t="b">
        <v>1</v>
      </c>
      <c r="Z671" t="s">
        <v>22</v>
      </c>
      <c r="AA671" t="s">
        <v>22</v>
      </c>
      <c r="AB671" t="s">
        <v>22</v>
      </c>
      <c r="AC671" t="s">
        <v>22</v>
      </c>
      <c r="AD671" t="s">
        <v>22</v>
      </c>
      <c r="AE671" t="s">
        <v>22</v>
      </c>
      <c r="AF671" t="s">
        <v>22</v>
      </c>
      <c r="AG671" t="s">
        <v>22</v>
      </c>
      <c r="AH671" t="s">
        <v>22</v>
      </c>
      <c r="AI671" t="s">
        <v>22</v>
      </c>
      <c r="AJ671" s="17" t="b">
        <v>1</v>
      </c>
      <c r="AK671" t="s">
        <v>22</v>
      </c>
      <c r="AL671" t="s">
        <v>22</v>
      </c>
      <c r="AM671" s="17" t="b">
        <v>0</v>
      </c>
      <c r="AN671" s="6"/>
      <c r="AO671" s="6"/>
      <c r="AP671" s="17" t="b">
        <v>0</v>
      </c>
      <c r="AQ671" s="6" t="b">
        <v>0</v>
      </c>
    </row>
    <row r="672" spans="1:43" x14ac:dyDescent="0.25">
      <c r="A672" t="str">
        <f>_xlfn.CONCAT(Table8[[#This Row],[Order]],"-",Table8[[#This Row],[Line]])</f>
        <v>76687-9</v>
      </c>
      <c r="B672" s="29">
        <v>76687</v>
      </c>
      <c r="C672" s="29">
        <v>9</v>
      </c>
      <c r="D672" s="29">
        <v>1</v>
      </c>
      <c r="E672" s="28" t="s">
        <v>18</v>
      </c>
      <c r="F672" s="28" t="s">
        <v>268</v>
      </c>
      <c r="G672" s="28" t="s">
        <v>4675</v>
      </c>
      <c r="H672" s="28" t="s">
        <v>22</v>
      </c>
      <c r="I672" s="28" t="s">
        <v>20</v>
      </c>
      <c r="J672" s="28"/>
      <c r="K672" s="28"/>
      <c r="L672" s="8">
        <v>43509</v>
      </c>
      <c r="M672" s="30">
        <v>43514</v>
      </c>
      <c r="N672" s="29">
        <v>1</v>
      </c>
      <c r="O672" s="29">
        <v>2</v>
      </c>
      <c r="P672" s="6" t="s">
        <v>589</v>
      </c>
      <c r="Q672" s="28" t="s">
        <v>22</v>
      </c>
      <c r="R672" s="6" t="s">
        <v>18</v>
      </c>
      <c r="S672" s="28" t="s">
        <v>22</v>
      </c>
      <c r="T672" s="28" t="s">
        <v>4676</v>
      </c>
      <c r="U672" s="29">
        <v>1</v>
      </c>
      <c r="V672" s="17" t="b">
        <v>1</v>
      </c>
      <c r="W672" s="17" t="b">
        <v>1</v>
      </c>
      <c r="X672" s="17" t="b">
        <v>1</v>
      </c>
      <c r="Y672" s="17" t="b">
        <v>1</v>
      </c>
      <c r="Z672" t="s">
        <v>22</v>
      </c>
      <c r="AA672" t="s">
        <v>22</v>
      </c>
      <c r="AB672" t="s">
        <v>22</v>
      </c>
      <c r="AC672" t="s">
        <v>22</v>
      </c>
      <c r="AD672" t="s">
        <v>22</v>
      </c>
      <c r="AE672" t="s">
        <v>22</v>
      </c>
      <c r="AF672" t="s">
        <v>22</v>
      </c>
      <c r="AG672" t="s">
        <v>22</v>
      </c>
      <c r="AH672" t="s">
        <v>22</v>
      </c>
      <c r="AI672" t="s">
        <v>22</v>
      </c>
      <c r="AJ672" s="17" t="b">
        <v>1</v>
      </c>
      <c r="AK672" t="s">
        <v>22</v>
      </c>
      <c r="AL672" t="s">
        <v>22</v>
      </c>
      <c r="AM672" s="17" t="b">
        <v>0</v>
      </c>
      <c r="AN672" s="6"/>
      <c r="AO672" s="6"/>
      <c r="AP672" s="17" t="b">
        <v>0</v>
      </c>
      <c r="AQ672" s="6" t="b">
        <v>0</v>
      </c>
    </row>
    <row r="673" spans="1:43" x14ac:dyDescent="0.25">
      <c r="A673" t="str">
        <f>_xlfn.CONCAT(Table8[[#This Row],[Order]],"-",Table8[[#This Row],[Line]])</f>
        <v>76687-10</v>
      </c>
      <c r="B673" s="29">
        <v>76687</v>
      </c>
      <c r="C673" s="29">
        <v>10</v>
      </c>
      <c r="D673" s="29">
        <v>1</v>
      </c>
      <c r="E673" s="28" t="s">
        <v>18</v>
      </c>
      <c r="F673" s="28" t="s">
        <v>268</v>
      </c>
      <c r="G673" s="28" t="s">
        <v>4671</v>
      </c>
      <c r="H673" s="28" t="s">
        <v>22</v>
      </c>
      <c r="I673" s="28" t="s">
        <v>20</v>
      </c>
      <c r="J673" s="28"/>
      <c r="K673" s="28"/>
      <c r="L673" s="8">
        <v>43509</v>
      </c>
      <c r="M673" s="30">
        <v>43514</v>
      </c>
      <c r="N673" s="29">
        <v>1</v>
      </c>
      <c r="O673" s="29">
        <v>2</v>
      </c>
      <c r="P673" s="6" t="s">
        <v>589</v>
      </c>
      <c r="Q673" s="28" t="s">
        <v>22</v>
      </c>
      <c r="R673" s="6" t="s">
        <v>18</v>
      </c>
      <c r="S673" s="28" t="s">
        <v>22</v>
      </c>
      <c r="T673" s="28" t="s">
        <v>4677</v>
      </c>
      <c r="U673" s="29">
        <v>1</v>
      </c>
      <c r="V673" s="17" t="b">
        <v>1</v>
      </c>
      <c r="W673" s="17" t="b">
        <v>1</v>
      </c>
      <c r="X673" s="17" t="b">
        <v>1</v>
      </c>
      <c r="Y673" s="17" t="b">
        <v>1</v>
      </c>
      <c r="Z673" t="s">
        <v>22</v>
      </c>
      <c r="AA673" t="s">
        <v>22</v>
      </c>
      <c r="AB673" t="s">
        <v>22</v>
      </c>
      <c r="AC673" t="s">
        <v>22</v>
      </c>
      <c r="AD673" t="s">
        <v>22</v>
      </c>
      <c r="AE673" t="s">
        <v>22</v>
      </c>
      <c r="AF673" t="s">
        <v>22</v>
      </c>
      <c r="AG673" t="s">
        <v>22</v>
      </c>
      <c r="AH673" t="s">
        <v>22</v>
      </c>
      <c r="AI673" t="s">
        <v>22</v>
      </c>
      <c r="AJ673" s="17" t="b">
        <v>1</v>
      </c>
      <c r="AK673" t="s">
        <v>22</v>
      </c>
      <c r="AL673" t="s">
        <v>22</v>
      </c>
      <c r="AM673" s="17" t="b">
        <v>0</v>
      </c>
      <c r="AN673" s="6"/>
      <c r="AO673" s="6"/>
      <c r="AP673" s="17" t="b">
        <v>0</v>
      </c>
      <c r="AQ673" s="6" t="b">
        <v>0</v>
      </c>
    </row>
    <row r="674" spans="1:43" x14ac:dyDescent="0.25">
      <c r="A674" t="str">
        <f>_xlfn.CONCAT(Table8[[#This Row],[Order]],"-",Table8[[#This Row],[Line]])</f>
        <v>76687-11</v>
      </c>
      <c r="B674" s="29">
        <v>76687</v>
      </c>
      <c r="C674" s="29">
        <v>11</v>
      </c>
      <c r="D674" s="29">
        <v>1</v>
      </c>
      <c r="E674" s="28" t="s">
        <v>18</v>
      </c>
      <c r="F674" s="28" t="s">
        <v>260</v>
      </c>
      <c r="G674" s="28" t="s">
        <v>4678</v>
      </c>
      <c r="H674" s="28" t="s">
        <v>22</v>
      </c>
      <c r="I674" s="28" t="s">
        <v>20</v>
      </c>
      <c r="J674" s="28"/>
      <c r="K674" s="28"/>
      <c r="L674" s="8">
        <v>43509</v>
      </c>
      <c r="M674" s="30">
        <v>43514</v>
      </c>
      <c r="N674" s="29">
        <v>3</v>
      </c>
      <c r="O674" s="29">
        <v>3</v>
      </c>
      <c r="P674" s="6" t="s">
        <v>589</v>
      </c>
      <c r="Q674" s="28" t="s">
        <v>22</v>
      </c>
      <c r="R674" s="6" t="s">
        <v>18</v>
      </c>
      <c r="S674" s="28" t="s">
        <v>22</v>
      </c>
      <c r="T674" s="28" t="s">
        <v>719</v>
      </c>
      <c r="U674" s="29">
        <v>1</v>
      </c>
      <c r="V674" s="17" t="b">
        <v>1</v>
      </c>
      <c r="W674" s="17" t="b">
        <v>1</v>
      </c>
      <c r="X674" s="17" t="b">
        <v>1</v>
      </c>
      <c r="Y674" s="17" t="b">
        <v>1</v>
      </c>
      <c r="Z674" t="s">
        <v>22</v>
      </c>
      <c r="AA674" t="s">
        <v>3805</v>
      </c>
      <c r="AB674" t="s">
        <v>22</v>
      </c>
      <c r="AC674" t="s">
        <v>22</v>
      </c>
      <c r="AD674" t="s">
        <v>22</v>
      </c>
      <c r="AE674" t="s">
        <v>22</v>
      </c>
      <c r="AF674" t="s">
        <v>22</v>
      </c>
      <c r="AG674" t="s">
        <v>22</v>
      </c>
      <c r="AH674" t="s">
        <v>22</v>
      </c>
      <c r="AI674" t="s">
        <v>22</v>
      </c>
      <c r="AJ674" s="17" t="b">
        <v>1</v>
      </c>
      <c r="AK674" t="s">
        <v>22</v>
      </c>
      <c r="AL674" t="s">
        <v>22</v>
      </c>
      <c r="AM674" s="17" t="b">
        <v>0</v>
      </c>
      <c r="AN674" s="6"/>
      <c r="AO674" s="6"/>
      <c r="AP674" s="17" t="b">
        <v>0</v>
      </c>
      <c r="AQ674" s="6" t="b">
        <v>0</v>
      </c>
    </row>
    <row r="675" spans="1:43" x14ac:dyDescent="0.25">
      <c r="A675" t="str">
        <f>_xlfn.CONCAT(Table8[[#This Row],[Order]],"-",Table8[[#This Row],[Line]])</f>
        <v>76687-12</v>
      </c>
      <c r="B675" s="29">
        <v>76687</v>
      </c>
      <c r="C675" s="29">
        <v>12</v>
      </c>
      <c r="D675" s="29">
        <v>1</v>
      </c>
      <c r="E675" s="28" t="s">
        <v>18</v>
      </c>
      <c r="F675" s="28" t="s">
        <v>260</v>
      </c>
      <c r="G675" s="28" t="s">
        <v>4679</v>
      </c>
      <c r="H675" s="28" t="s">
        <v>22</v>
      </c>
      <c r="I675" s="28" t="s">
        <v>20</v>
      </c>
      <c r="J675" s="28"/>
      <c r="K675" s="28"/>
      <c r="L675" s="8">
        <v>43509</v>
      </c>
      <c r="M675" s="30">
        <v>43514</v>
      </c>
      <c r="N675" s="29">
        <v>9</v>
      </c>
      <c r="O675" s="29">
        <v>9</v>
      </c>
      <c r="P675" s="6" t="s">
        <v>589</v>
      </c>
      <c r="Q675" s="28" t="s">
        <v>22</v>
      </c>
      <c r="R675" s="6" t="s">
        <v>18</v>
      </c>
      <c r="S675" s="28" t="s">
        <v>22</v>
      </c>
      <c r="T675" s="28" t="s">
        <v>4680</v>
      </c>
      <c r="U675" s="29">
        <v>1</v>
      </c>
      <c r="V675" s="17" t="b">
        <v>1</v>
      </c>
      <c r="W675" s="17" t="b">
        <v>1</v>
      </c>
      <c r="X675" s="17" t="b">
        <v>1</v>
      </c>
      <c r="Y675" s="17" t="b">
        <v>1</v>
      </c>
      <c r="Z675" t="s">
        <v>22</v>
      </c>
      <c r="AA675" t="s">
        <v>3805</v>
      </c>
      <c r="AB675" t="s">
        <v>22</v>
      </c>
      <c r="AC675" t="s">
        <v>22</v>
      </c>
      <c r="AD675" t="s">
        <v>22</v>
      </c>
      <c r="AE675" t="s">
        <v>22</v>
      </c>
      <c r="AF675" t="s">
        <v>22</v>
      </c>
      <c r="AG675" t="s">
        <v>22</v>
      </c>
      <c r="AH675" t="s">
        <v>22</v>
      </c>
      <c r="AI675" t="s">
        <v>22</v>
      </c>
      <c r="AJ675" s="17" t="b">
        <v>1</v>
      </c>
      <c r="AK675" t="s">
        <v>22</v>
      </c>
      <c r="AL675" t="s">
        <v>22</v>
      </c>
      <c r="AM675" s="17" t="b">
        <v>0</v>
      </c>
      <c r="AN675" s="6"/>
      <c r="AO675" s="6"/>
      <c r="AP675" s="17" t="b">
        <v>0</v>
      </c>
      <c r="AQ675" s="6" t="b">
        <v>0</v>
      </c>
    </row>
    <row r="676" spans="1:43" x14ac:dyDescent="0.25">
      <c r="A676" t="str">
        <f>_xlfn.CONCAT(Table8[[#This Row],[Order]],"-",Table8[[#This Row],[Line]])</f>
        <v>76687-13</v>
      </c>
      <c r="B676" s="29">
        <v>76687</v>
      </c>
      <c r="C676" s="29">
        <v>13</v>
      </c>
      <c r="D676" s="29">
        <v>1</v>
      </c>
      <c r="E676" s="28" t="s">
        <v>18</v>
      </c>
      <c r="F676" s="28" t="s">
        <v>261</v>
      </c>
      <c r="G676" s="28" t="s">
        <v>4681</v>
      </c>
      <c r="H676" s="28" t="s">
        <v>22</v>
      </c>
      <c r="I676" s="28" t="s">
        <v>20</v>
      </c>
      <c r="J676" s="28"/>
      <c r="K676" s="28"/>
      <c r="L676" s="8">
        <v>43509</v>
      </c>
      <c r="M676" s="30">
        <v>43514</v>
      </c>
      <c r="N676" s="29">
        <v>2</v>
      </c>
      <c r="O676" s="29">
        <v>2</v>
      </c>
      <c r="P676" s="6" t="s">
        <v>589</v>
      </c>
      <c r="Q676" s="28" t="s">
        <v>22</v>
      </c>
      <c r="R676" s="6" t="s">
        <v>18</v>
      </c>
      <c r="S676" s="28" t="s">
        <v>22</v>
      </c>
      <c r="T676" s="28" t="s">
        <v>1824</v>
      </c>
      <c r="U676" s="29">
        <v>1</v>
      </c>
      <c r="V676" s="17" t="b">
        <v>1</v>
      </c>
      <c r="W676" s="17" t="b">
        <v>1</v>
      </c>
      <c r="X676" s="17" t="b">
        <v>1</v>
      </c>
      <c r="Y676" s="17" t="b">
        <v>1</v>
      </c>
      <c r="Z676" t="s">
        <v>22</v>
      </c>
      <c r="AA676" t="s">
        <v>3805</v>
      </c>
      <c r="AB676" t="s">
        <v>22</v>
      </c>
      <c r="AC676" t="s">
        <v>22</v>
      </c>
      <c r="AD676" t="s">
        <v>22</v>
      </c>
      <c r="AE676" t="s">
        <v>22</v>
      </c>
      <c r="AF676" t="s">
        <v>22</v>
      </c>
      <c r="AG676" t="s">
        <v>22</v>
      </c>
      <c r="AH676" t="s">
        <v>22</v>
      </c>
      <c r="AI676" t="s">
        <v>22</v>
      </c>
      <c r="AJ676" s="17" t="b">
        <v>1</v>
      </c>
      <c r="AK676" t="s">
        <v>22</v>
      </c>
      <c r="AL676" t="s">
        <v>22</v>
      </c>
      <c r="AM676" s="17" t="b">
        <v>0</v>
      </c>
      <c r="AN676" s="6"/>
      <c r="AO676" s="6"/>
      <c r="AP676" s="17" t="b">
        <v>0</v>
      </c>
      <c r="AQ676" s="6" t="b">
        <v>0</v>
      </c>
    </row>
    <row r="677" spans="1:43" x14ac:dyDescent="0.25">
      <c r="A677" t="str">
        <f>_xlfn.CONCAT(Table8[[#This Row],[Order]],"-",Table8[[#This Row],[Line]])</f>
        <v>76692-1</v>
      </c>
      <c r="B677" s="29">
        <v>76692</v>
      </c>
      <c r="C677" s="29">
        <v>1</v>
      </c>
      <c r="D677" s="29">
        <v>1</v>
      </c>
      <c r="E677" s="28" t="s">
        <v>18</v>
      </c>
      <c r="F677" s="28" t="s">
        <v>146</v>
      </c>
      <c r="G677" s="28" t="s">
        <v>4682</v>
      </c>
      <c r="H677" s="28" t="s">
        <v>22</v>
      </c>
      <c r="I677" s="28" t="s">
        <v>20</v>
      </c>
      <c r="J677" s="28"/>
      <c r="K677" s="28"/>
      <c r="L677" s="8">
        <v>43509</v>
      </c>
      <c r="M677" s="30">
        <v>43514</v>
      </c>
      <c r="N677" s="29">
        <v>8</v>
      </c>
      <c r="O677" s="29">
        <v>8</v>
      </c>
      <c r="P677" s="6" t="s">
        <v>624</v>
      </c>
      <c r="Q677" s="28" t="s">
        <v>22</v>
      </c>
      <c r="R677" s="6" t="s">
        <v>18</v>
      </c>
      <c r="S677" s="28" t="s">
        <v>22</v>
      </c>
      <c r="T677" s="28" t="s">
        <v>873</v>
      </c>
      <c r="U677" s="29">
        <v>12</v>
      </c>
      <c r="V677" s="17" t="b">
        <v>1</v>
      </c>
      <c r="W677" s="17" t="b">
        <v>0</v>
      </c>
      <c r="X677" s="17" t="b">
        <v>0</v>
      </c>
      <c r="Y677" s="17" t="b">
        <v>1</v>
      </c>
      <c r="Z677" t="s">
        <v>161</v>
      </c>
      <c r="AA677" t="s">
        <v>22</v>
      </c>
      <c r="AB677" t="s">
        <v>22</v>
      </c>
      <c r="AC677" t="s">
        <v>22</v>
      </c>
      <c r="AD677" t="s">
        <v>22</v>
      </c>
      <c r="AE677" t="s">
        <v>22</v>
      </c>
      <c r="AF677" t="s">
        <v>22</v>
      </c>
      <c r="AG677" t="s">
        <v>22</v>
      </c>
      <c r="AH677" t="s">
        <v>22</v>
      </c>
      <c r="AI677" t="s">
        <v>22</v>
      </c>
      <c r="AJ677" s="17" t="b">
        <v>0</v>
      </c>
      <c r="AK677" t="s">
        <v>22</v>
      </c>
      <c r="AL677" t="s">
        <v>22</v>
      </c>
      <c r="AM677" s="17" t="b">
        <v>0</v>
      </c>
      <c r="AN677" s="6"/>
      <c r="AO677" s="6"/>
      <c r="AP677" s="17" t="b">
        <v>0</v>
      </c>
      <c r="AQ677" s="6" t="b">
        <v>0</v>
      </c>
    </row>
    <row r="678" spans="1:43" x14ac:dyDescent="0.25">
      <c r="A678" t="str">
        <f>_xlfn.CONCAT(Table8[[#This Row],[Order]],"-",Table8[[#This Row],[Line]])</f>
        <v>76692-2</v>
      </c>
      <c r="B678" s="29">
        <v>76692</v>
      </c>
      <c r="C678" s="29">
        <v>2</v>
      </c>
      <c r="D678" s="29">
        <v>1</v>
      </c>
      <c r="E678" s="28" t="s">
        <v>18</v>
      </c>
      <c r="F678" s="28" t="s">
        <v>127</v>
      </c>
      <c r="G678" s="28" t="s">
        <v>4683</v>
      </c>
      <c r="H678" s="28" t="s">
        <v>22</v>
      </c>
      <c r="I678" s="28" t="s">
        <v>20</v>
      </c>
      <c r="J678" s="28"/>
      <c r="K678" s="28"/>
      <c r="L678" s="8">
        <v>43509</v>
      </c>
      <c r="M678" s="30">
        <v>43514</v>
      </c>
      <c r="N678" s="29">
        <v>6</v>
      </c>
      <c r="O678" s="29">
        <v>6</v>
      </c>
      <c r="P678" s="6" t="s">
        <v>624</v>
      </c>
      <c r="Q678" s="28" t="s">
        <v>22</v>
      </c>
      <c r="R678" s="6" t="s">
        <v>18</v>
      </c>
      <c r="S678" s="28" t="s">
        <v>22</v>
      </c>
      <c r="T678" s="28" t="s">
        <v>715</v>
      </c>
      <c r="U678" s="29">
        <v>12</v>
      </c>
      <c r="V678" s="17" t="b">
        <v>1</v>
      </c>
      <c r="W678" s="17" t="b">
        <v>0</v>
      </c>
      <c r="X678" s="17" t="b">
        <v>0</v>
      </c>
      <c r="Y678" s="17" t="b">
        <v>1</v>
      </c>
      <c r="Z678" t="s">
        <v>161</v>
      </c>
      <c r="AA678" t="s">
        <v>22</v>
      </c>
      <c r="AB678" t="s">
        <v>22</v>
      </c>
      <c r="AC678" t="s">
        <v>22</v>
      </c>
      <c r="AD678" t="s">
        <v>22</v>
      </c>
      <c r="AE678" t="s">
        <v>22</v>
      </c>
      <c r="AF678" t="s">
        <v>22</v>
      </c>
      <c r="AG678" t="s">
        <v>22</v>
      </c>
      <c r="AH678" t="s">
        <v>22</v>
      </c>
      <c r="AI678" t="s">
        <v>22</v>
      </c>
      <c r="AJ678" s="17" t="b">
        <v>0</v>
      </c>
      <c r="AK678" t="s">
        <v>22</v>
      </c>
      <c r="AL678" t="s">
        <v>22</v>
      </c>
      <c r="AM678" s="17" t="b">
        <v>0</v>
      </c>
      <c r="AN678" s="6"/>
      <c r="AO678" s="6"/>
      <c r="AP678" s="17" t="b">
        <v>0</v>
      </c>
      <c r="AQ678" s="6" t="b">
        <v>0</v>
      </c>
    </row>
    <row r="679" spans="1:43" x14ac:dyDescent="0.25">
      <c r="A679" t="str">
        <f>_xlfn.CONCAT(Table8[[#This Row],[Order]],"-",Table8[[#This Row],[Line]])</f>
        <v>76692-3</v>
      </c>
      <c r="B679" s="29">
        <v>76692</v>
      </c>
      <c r="C679" s="29">
        <v>3</v>
      </c>
      <c r="D679" s="29">
        <v>1</v>
      </c>
      <c r="E679" s="28" t="s">
        <v>18</v>
      </c>
      <c r="F679" s="28" t="s">
        <v>127</v>
      </c>
      <c r="G679" s="28" t="s">
        <v>4684</v>
      </c>
      <c r="H679" s="28" t="s">
        <v>22</v>
      </c>
      <c r="I679" s="28" t="s">
        <v>20</v>
      </c>
      <c r="J679" s="28"/>
      <c r="K679" s="28"/>
      <c r="L679" s="8">
        <v>43509</v>
      </c>
      <c r="M679" s="30">
        <v>43514</v>
      </c>
      <c r="N679" s="29">
        <v>3</v>
      </c>
      <c r="O679" s="29">
        <v>3</v>
      </c>
      <c r="P679" s="6" t="s">
        <v>624</v>
      </c>
      <c r="Q679" s="28" t="s">
        <v>22</v>
      </c>
      <c r="R679" s="6" t="s">
        <v>18</v>
      </c>
      <c r="S679" s="28" t="s">
        <v>22</v>
      </c>
      <c r="T679" s="28" t="s">
        <v>4685</v>
      </c>
      <c r="U679" s="29">
        <v>12</v>
      </c>
      <c r="V679" s="17" t="b">
        <v>1</v>
      </c>
      <c r="W679" s="17" t="b">
        <v>0</v>
      </c>
      <c r="X679" s="17" t="b">
        <v>0</v>
      </c>
      <c r="Y679" s="17" t="b">
        <v>1</v>
      </c>
      <c r="Z679" t="s">
        <v>161</v>
      </c>
      <c r="AA679" t="s">
        <v>22</v>
      </c>
      <c r="AB679" t="s">
        <v>22</v>
      </c>
      <c r="AC679" t="s">
        <v>22</v>
      </c>
      <c r="AD679" t="s">
        <v>22</v>
      </c>
      <c r="AE679" t="s">
        <v>22</v>
      </c>
      <c r="AF679" t="s">
        <v>22</v>
      </c>
      <c r="AG679" t="s">
        <v>22</v>
      </c>
      <c r="AH679" t="s">
        <v>22</v>
      </c>
      <c r="AI679" t="s">
        <v>22</v>
      </c>
      <c r="AJ679" s="17" t="b">
        <v>0</v>
      </c>
      <c r="AK679" t="s">
        <v>22</v>
      </c>
      <c r="AL679" t="s">
        <v>22</v>
      </c>
      <c r="AM679" s="17" t="b">
        <v>0</v>
      </c>
      <c r="AN679" s="6"/>
      <c r="AO679" s="6"/>
      <c r="AP679" s="17" t="b">
        <v>0</v>
      </c>
      <c r="AQ679" s="6" t="b">
        <v>0</v>
      </c>
    </row>
    <row r="680" spans="1:43" x14ac:dyDescent="0.25">
      <c r="A680" t="str">
        <f>_xlfn.CONCAT(Table8[[#This Row],[Order]],"-",Table8[[#This Row],[Line]])</f>
        <v>76704-1</v>
      </c>
      <c r="B680" s="29">
        <v>76704</v>
      </c>
      <c r="C680" s="29">
        <v>1</v>
      </c>
      <c r="D680" s="29">
        <v>1</v>
      </c>
      <c r="E680" s="28" t="s">
        <v>18</v>
      </c>
      <c r="F680" s="28" t="s">
        <v>3096</v>
      </c>
      <c r="G680" s="28" t="s">
        <v>1412</v>
      </c>
      <c r="H680" s="28" t="s">
        <v>22</v>
      </c>
      <c r="I680" s="28" t="s">
        <v>20</v>
      </c>
      <c r="J680" s="28"/>
      <c r="K680" s="28"/>
      <c r="L680" s="8">
        <v>43501</v>
      </c>
      <c r="M680" s="30">
        <v>43504</v>
      </c>
      <c r="N680" s="29">
        <v>1</v>
      </c>
      <c r="O680" s="29">
        <v>2</v>
      </c>
      <c r="P680" s="6" t="s">
        <v>590</v>
      </c>
      <c r="Q680" s="28" t="s">
        <v>22</v>
      </c>
      <c r="R680" s="6" t="s">
        <v>19</v>
      </c>
      <c r="S680" s="28" t="s">
        <v>22</v>
      </c>
      <c r="T680" s="28" t="s">
        <v>1413</v>
      </c>
      <c r="U680" s="29">
        <v>12</v>
      </c>
      <c r="V680" s="17" t="b">
        <v>1</v>
      </c>
      <c r="W680" s="17" t="b">
        <v>0</v>
      </c>
      <c r="X680" s="17" t="b">
        <v>0</v>
      </c>
      <c r="Y680" s="17" t="b">
        <v>0</v>
      </c>
      <c r="Z680" t="s">
        <v>22</v>
      </c>
      <c r="AA680" t="s">
        <v>161</v>
      </c>
      <c r="AB680" t="s">
        <v>22</v>
      </c>
      <c r="AC680" t="s">
        <v>22</v>
      </c>
      <c r="AD680" t="s">
        <v>22</v>
      </c>
      <c r="AE680" t="s">
        <v>22</v>
      </c>
      <c r="AF680" t="s">
        <v>22</v>
      </c>
      <c r="AG680" t="s">
        <v>22</v>
      </c>
      <c r="AH680" t="s">
        <v>22</v>
      </c>
      <c r="AI680" t="s">
        <v>22</v>
      </c>
      <c r="AJ680" s="17" t="b">
        <v>0</v>
      </c>
      <c r="AK680" t="s">
        <v>22</v>
      </c>
      <c r="AL680" t="s">
        <v>22</v>
      </c>
      <c r="AM680" s="17" t="b">
        <v>0</v>
      </c>
      <c r="AN680" s="6"/>
      <c r="AO680" s="6"/>
      <c r="AP680" s="17" t="b">
        <v>0</v>
      </c>
      <c r="AQ680" s="6" t="b">
        <v>0</v>
      </c>
    </row>
    <row r="681" spans="1:43" x14ac:dyDescent="0.25">
      <c r="A681" t="str">
        <f>_xlfn.CONCAT(Table8[[#This Row],[Order]],"-",Table8[[#This Row],[Line]])</f>
        <v>76762-4</v>
      </c>
      <c r="B681" s="29">
        <v>76762</v>
      </c>
      <c r="C681" s="29">
        <v>4</v>
      </c>
      <c r="D681" s="29">
        <v>1</v>
      </c>
      <c r="E681" s="28" t="s">
        <v>18</v>
      </c>
      <c r="F681" s="28" t="s">
        <v>3098</v>
      </c>
      <c r="G681" s="28" t="s">
        <v>1515</v>
      </c>
      <c r="H681" s="28" t="s">
        <v>22</v>
      </c>
      <c r="I681" s="28" t="s">
        <v>20</v>
      </c>
      <c r="J681" s="28"/>
      <c r="K681" s="28"/>
      <c r="L681" s="125">
        <v>43497</v>
      </c>
      <c r="M681" s="30">
        <v>43502</v>
      </c>
      <c r="N681" s="29">
        <v>1</v>
      </c>
      <c r="O681" s="29">
        <v>16</v>
      </c>
      <c r="P681" s="6" t="s">
        <v>590</v>
      </c>
      <c r="Q681" s="28" t="s">
        <v>22</v>
      </c>
      <c r="R681" s="6" t="s">
        <v>19</v>
      </c>
      <c r="S681" s="28" t="s">
        <v>22</v>
      </c>
      <c r="T681" s="28" t="s">
        <v>1516</v>
      </c>
      <c r="U681" s="29">
        <v>7</v>
      </c>
      <c r="V681" s="17" t="b">
        <v>1</v>
      </c>
      <c r="W681" s="17" t="b">
        <v>0</v>
      </c>
      <c r="X681" s="17" t="b">
        <v>0</v>
      </c>
      <c r="Y681" s="17" t="b">
        <v>1</v>
      </c>
      <c r="Z681" t="s">
        <v>161</v>
      </c>
      <c r="AA681" t="s">
        <v>22</v>
      </c>
      <c r="AB681" t="s">
        <v>22</v>
      </c>
      <c r="AC681" t="s">
        <v>22</v>
      </c>
      <c r="AD681" t="s">
        <v>22</v>
      </c>
      <c r="AE681" t="s">
        <v>22</v>
      </c>
      <c r="AF681" t="s">
        <v>22</v>
      </c>
      <c r="AG681" t="s">
        <v>161</v>
      </c>
      <c r="AH681" t="s">
        <v>3805</v>
      </c>
      <c r="AI681" t="s">
        <v>22</v>
      </c>
      <c r="AJ681" s="17" t="b">
        <v>0</v>
      </c>
      <c r="AK681" t="s">
        <v>22</v>
      </c>
      <c r="AL681" t="s">
        <v>22</v>
      </c>
      <c r="AM681" s="17" t="b">
        <v>0</v>
      </c>
      <c r="AN681" s="6"/>
      <c r="AO681" s="6"/>
      <c r="AP681" s="17" t="b">
        <v>0</v>
      </c>
      <c r="AQ681" s="6" t="b">
        <v>0</v>
      </c>
    </row>
    <row r="682" spans="1:43" x14ac:dyDescent="0.25">
      <c r="A682" t="str">
        <f>_xlfn.CONCAT(Table8[[#This Row],[Order]],"-",Table8[[#This Row],[Line]])</f>
        <v>76762-5</v>
      </c>
      <c r="B682" s="29">
        <v>76762</v>
      </c>
      <c r="C682" s="29">
        <v>5</v>
      </c>
      <c r="D682" s="29">
        <v>1</v>
      </c>
      <c r="E682" s="28" t="s">
        <v>18</v>
      </c>
      <c r="F682" s="28" t="s">
        <v>3098</v>
      </c>
      <c r="G682" s="28" t="s">
        <v>1515</v>
      </c>
      <c r="H682" s="28" t="s">
        <v>22</v>
      </c>
      <c r="I682" s="28" t="s">
        <v>20</v>
      </c>
      <c r="J682" s="28"/>
      <c r="K682" s="28"/>
      <c r="L682" s="125">
        <v>43497</v>
      </c>
      <c r="M682" s="30">
        <v>43502</v>
      </c>
      <c r="N682" s="29">
        <v>1</v>
      </c>
      <c r="O682" s="29">
        <v>16</v>
      </c>
      <c r="P682" s="6" t="s">
        <v>590</v>
      </c>
      <c r="Q682" s="28" t="s">
        <v>22</v>
      </c>
      <c r="R682" s="6" t="s">
        <v>19</v>
      </c>
      <c r="S682" s="28" t="s">
        <v>22</v>
      </c>
      <c r="T682" s="28" t="s">
        <v>1517</v>
      </c>
      <c r="U682" s="29">
        <v>7</v>
      </c>
      <c r="V682" s="17" t="b">
        <v>1</v>
      </c>
      <c r="W682" s="17" t="b">
        <v>0</v>
      </c>
      <c r="X682" s="17" t="b">
        <v>0</v>
      </c>
      <c r="Y682" s="17" t="b">
        <v>1</v>
      </c>
      <c r="Z682" t="s">
        <v>161</v>
      </c>
      <c r="AA682" t="s">
        <v>22</v>
      </c>
      <c r="AB682" t="s">
        <v>22</v>
      </c>
      <c r="AC682" t="s">
        <v>22</v>
      </c>
      <c r="AD682" t="s">
        <v>22</v>
      </c>
      <c r="AE682" t="s">
        <v>22</v>
      </c>
      <c r="AF682" t="s">
        <v>22</v>
      </c>
      <c r="AG682" t="s">
        <v>161</v>
      </c>
      <c r="AH682" t="s">
        <v>3805</v>
      </c>
      <c r="AI682" t="s">
        <v>22</v>
      </c>
      <c r="AJ682" s="17" t="b">
        <v>0</v>
      </c>
      <c r="AK682" t="s">
        <v>22</v>
      </c>
      <c r="AL682" t="s">
        <v>22</v>
      </c>
      <c r="AM682" s="17" t="b">
        <v>0</v>
      </c>
      <c r="AN682" s="6"/>
      <c r="AO682" s="6"/>
      <c r="AP682" s="17" t="b">
        <v>0</v>
      </c>
      <c r="AQ682" s="6" t="b">
        <v>0</v>
      </c>
    </row>
    <row r="683" spans="1:43" x14ac:dyDescent="0.25">
      <c r="A683" t="str">
        <f>_xlfn.CONCAT(Table8[[#This Row],[Order]],"-",Table8[[#This Row],[Line]])</f>
        <v>76762-6</v>
      </c>
      <c r="B683" s="29">
        <v>76762</v>
      </c>
      <c r="C683" s="29">
        <v>6</v>
      </c>
      <c r="D683" s="29">
        <v>1</v>
      </c>
      <c r="E683" s="28" t="s">
        <v>18</v>
      </c>
      <c r="F683" s="28" t="s">
        <v>406</v>
      </c>
      <c r="G683" s="28" t="s">
        <v>1518</v>
      </c>
      <c r="H683" s="28" t="s">
        <v>22</v>
      </c>
      <c r="I683" s="28" t="s">
        <v>20</v>
      </c>
      <c r="J683" s="28"/>
      <c r="K683" s="28"/>
      <c r="L683" s="125">
        <v>43497</v>
      </c>
      <c r="M683" s="30">
        <v>43502</v>
      </c>
      <c r="N683" s="29">
        <v>1</v>
      </c>
      <c r="O683" s="29">
        <v>9</v>
      </c>
      <c r="P683" s="6" t="s">
        <v>590</v>
      </c>
      <c r="Q683" s="28" t="s">
        <v>22</v>
      </c>
      <c r="R683" s="6" t="s">
        <v>19</v>
      </c>
      <c r="S683" s="28" t="s">
        <v>22</v>
      </c>
      <c r="T683" s="28" t="s">
        <v>1519</v>
      </c>
      <c r="U683" s="29">
        <v>7</v>
      </c>
      <c r="V683" s="17" t="b">
        <v>1</v>
      </c>
      <c r="W683" s="17" t="b">
        <v>0</v>
      </c>
      <c r="X683" s="17" t="b">
        <v>0</v>
      </c>
      <c r="Y683" s="17" t="b">
        <v>1</v>
      </c>
      <c r="Z683" t="s">
        <v>161</v>
      </c>
      <c r="AA683" t="s">
        <v>22</v>
      </c>
      <c r="AB683" t="s">
        <v>22</v>
      </c>
      <c r="AC683" t="s">
        <v>22</v>
      </c>
      <c r="AD683" t="s">
        <v>22</v>
      </c>
      <c r="AE683" t="s">
        <v>22</v>
      </c>
      <c r="AF683" t="s">
        <v>22</v>
      </c>
      <c r="AG683" t="s">
        <v>161</v>
      </c>
      <c r="AH683" t="s">
        <v>3805</v>
      </c>
      <c r="AI683" t="s">
        <v>22</v>
      </c>
      <c r="AJ683" s="17" t="b">
        <v>0</v>
      </c>
      <c r="AK683" t="s">
        <v>22</v>
      </c>
      <c r="AL683" t="s">
        <v>22</v>
      </c>
      <c r="AM683" s="17" t="b">
        <v>0</v>
      </c>
      <c r="AN683" s="6"/>
      <c r="AO683" s="6"/>
      <c r="AP683" s="17" t="b">
        <v>0</v>
      </c>
      <c r="AQ683" s="6" t="b">
        <v>0</v>
      </c>
    </row>
    <row r="684" spans="1:43" x14ac:dyDescent="0.25">
      <c r="A684" t="str">
        <f>_xlfn.CONCAT(Table8[[#This Row],[Order]],"-",Table8[[#This Row],[Line]])</f>
        <v>76762-7</v>
      </c>
      <c r="B684" s="29">
        <v>76762</v>
      </c>
      <c r="C684" s="29">
        <v>7</v>
      </c>
      <c r="D684" s="29">
        <v>1</v>
      </c>
      <c r="E684" s="28" t="s">
        <v>18</v>
      </c>
      <c r="F684" s="28" t="s">
        <v>3100</v>
      </c>
      <c r="G684" s="28" t="s">
        <v>1520</v>
      </c>
      <c r="H684" s="28" t="s">
        <v>168</v>
      </c>
      <c r="I684" s="28" t="s">
        <v>20</v>
      </c>
      <c r="J684" s="28"/>
      <c r="K684" s="28"/>
      <c r="L684" s="125">
        <v>43497</v>
      </c>
      <c r="M684" s="30">
        <v>43502</v>
      </c>
      <c r="N684" s="29">
        <v>1</v>
      </c>
      <c r="O684" s="29">
        <v>10</v>
      </c>
      <c r="P684" s="6" t="s">
        <v>590</v>
      </c>
      <c r="Q684" s="28" t="s">
        <v>22</v>
      </c>
      <c r="R684" s="6" t="s">
        <v>19</v>
      </c>
      <c r="S684" s="28" t="s">
        <v>22</v>
      </c>
      <c r="T684" s="28" t="s">
        <v>1521</v>
      </c>
      <c r="U684" s="29">
        <v>7</v>
      </c>
      <c r="V684" s="17" t="b">
        <v>1</v>
      </c>
      <c r="W684" s="17" t="b">
        <v>0</v>
      </c>
      <c r="X684" s="17" t="b">
        <v>0</v>
      </c>
      <c r="Y684" s="17" t="b">
        <v>1</v>
      </c>
      <c r="Z684" t="s">
        <v>161</v>
      </c>
      <c r="AA684" t="s">
        <v>22</v>
      </c>
      <c r="AB684" t="s">
        <v>22</v>
      </c>
      <c r="AC684" t="s">
        <v>22</v>
      </c>
      <c r="AD684" t="s">
        <v>22</v>
      </c>
      <c r="AE684" t="s">
        <v>22</v>
      </c>
      <c r="AF684" t="s">
        <v>22</v>
      </c>
      <c r="AG684" t="s">
        <v>161</v>
      </c>
      <c r="AH684" t="s">
        <v>3805</v>
      </c>
      <c r="AI684" t="s">
        <v>22</v>
      </c>
      <c r="AJ684" s="17" t="b">
        <v>0</v>
      </c>
      <c r="AK684" t="s">
        <v>22</v>
      </c>
      <c r="AL684" t="s">
        <v>22</v>
      </c>
      <c r="AM684" s="17" t="b">
        <v>0</v>
      </c>
      <c r="AN684" s="6"/>
      <c r="AO684" s="6"/>
      <c r="AP684" s="17" t="b">
        <v>0</v>
      </c>
      <c r="AQ684" s="6" t="b">
        <v>1</v>
      </c>
    </row>
    <row r="685" spans="1:43" x14ac:dyDescent="0.25">
      <c r="A685" t="str">
        <f>_xlfn.CONCAT(Table8[[#This Row],[Order]],"-",Table8[[#This Row],[Line]])</f>
        <v>76762-8</v>
      </c>
      <c r="B685" s="29">
        <v>76762</v>
      </c>
      <c r="C685" s="29">
        <v>8</v>
      </c>
      <c r="D685" s="29">
        <v>1</v>
      </c>
      <c r="E685" s="28" t="s">
        <v>18</v>
      </c>
      <c r="F685" s="28" t="s">
        <v>3101</v>
      </c>
      <c r="G685" s="28" t="s">
        <v>1522</v>
      </c>
      <c r="H685" s="28" t="s">
        <v>141</v>
      </c>
      <c r="I685" s="28" t="s">
        <v>20</v>
      </c>
      <c r="J685" s="28"/>
      <c r="K685" s="28"/>
      <c r="L685" s="125">
        <v>43497</v>
      </c>
      <c r="M685" s="30">
        <v>43502</v>
      </c>
      <c r="N685" s="29">
        <v>1</v>
      </c>
      <c r="O685" s="29">
        <v>10</v>
      </c>
      <c r="P685" s="6" t="s">
        <v>590</v>
      </c>
      <c r="Q685" s="28" t="s">
        <v>22</v>
      </c>
      <c r="R685" s="6" t="s">
        <v>19</v>
      </c>
      <c r="S685" s="28" t="s">
        <v>22</v>
      </c>
      <c r="T685" s="28" t="s">
        <v>1523</v>
      </c>
      <c r="U685" s="29">
        <v>7</v>
      </c>
      <c r="V685" s="17" t="b">
        <v>1</v>
      </c>
      <c r="W685" s="17" t="b">
        <v>0</v>
      </c>
      <c r="X685" s="17" t="b">
        <v>0</v>
      </c>
      <c r="Y685" s="17" t="b">
        <v>1</v>
      </c>
      <c r="Z685" t="s">
        <v>161</v>
      </c>
      <c r="AA685" t="s">
        <v>22</v>
      </c>
      <c r="AB685" t="s">
        <v>22</v>
      </c>
      <c r="AC685" t="s">
        <v>22</v>
      </c>
      <c r="AD685" t="s">
        <v>22</v>
      </c>
      <c r="AE685" t="s">
        <v>22</v>
      </c>
      <c r="AF685" t="s">
        <v>22</v>
      </c>
      <c r="AG685" t="s">
        <v>161</v>
      </c>
      <c r="AH685" t="s">
        <v>3805</v>
      </c>
      <c r="AI685" t="s">
        <v>22</v>
      </c>
      <c r="AJ685" s="17" t="b">
        <v>0</v>
      </c>
      <c r="AK685" t="s">
        <v>22</v>
      </c>
      <c r="AL685" t="s">
        <v>22</v>
      </c>
      <c r="AM685" s="17" t="b">
        <v>0</v>
      </c>
      <c r="AN685" s="6"/>
      <c r="AO685" s="6"/>
      <c r="AP685" s="17" t="b">
        <v>0</v>
      </c>
      <c r="AQ685" s="6" t="b">
        <v>1</v>
      </c>
    </row>
    <row r="686" spans="1:43" x14ac:dyDescent="0.25">
      <c r="A686" t="str">
        <f>_xlfn.CONCAT(Table8[[#This Row],[Order]],"-",Table8[[#This Row],[Line]])</f>
        <v>76762-9</v>
      </c>
      <c r="B686" s="29">
        <v>76762</v>
      </c>
      <c r="C686" s="29">
        <v>9</v>
      </c>
      <c r="D686" s="29">
        <v>1</v>
      </c>
      <c r="E686" s="28" t="s">
        <v>18</v>
      </c>
      <c r="F686" s="28" t="s">
        <v>3097</v>
      </c>
      <c r="G686" s="28" t="s">
        <v>4686</v>
      </c>
      <c r="H686" s="28" t="s">
        <v>22</v>
      </c>
      <c r="I686" s="28" t="s">
        <v>20</v>
      </c>
      <c r="J686" s="28"/>
      <c r="K686" s="28"/>
      <c r="L686" s="8">
        <v>43509</v>
      </c>
      <c r="M686" s="30">
        <v>43514</v>
      </c>
      <c r="N686" s="29">
        <v>2</v>
      </c>
      <c r="O686" s="29">
        <v>2</v>
      </c>
      <c r="P686" s="6" t="s">
        <v>590</v>
      </c>
      <c r="Q686" s="28" t="s">
        <v>22</v>
      </c>
      <c r="R686" s="6" t="s">
        <v>19</v>
      </c>
      <c r="S686" s="28" t="s">
        <v>22</v>
      </c>
      <c r="T686" s="28" t="s">
        <v>4687</v>
      </c>
      <c r="U686" s="29">
        <v>18</v>
      </c>
      <c r="V686" s="17" t="b">
        <v>1</v>
      </c>
      <c r="W686" s="17" t="b">
        <v>0</v>
      </c>
      <c r="X686" s="17" t="b">
        <v>0</v>
      </c>
      <c r="Y686" s="17" t="b">
        <v>1</v>
      </c>
      <c r="Z686" t="s">
        <v>161</v>
      </c>
      <c r="AA686" t="s">
        <v>22</v>
      </c>
      <c r="AB686" t="s">
        <v>22</v>
      </c>
      <c r="AC686" t="s">
        <v>22</v>
      </c>
      <c r="AD686" t="s">
        <v>22</v>
      </c>
      <c r="AE686" t="s">
        <v>22</v>
      </c>
      <c r="AF686" t="s">
        <v>22</v>
      </c>
      <c r="AG686" t="s">
        <v>161</v>
      </c>
      <c r="AH686" t="s">
        <v>161</v>
      </c>
      <c r="AI686" t="s">
        <v>22</v>
      </c>
      <c r="AJ686" s="17" t="b">
        <v>0</v>
      </c>
      <c r="AK686" t="s">
        <v>22</v>
      </c>
      <c r="AL686" t="s">
        <v>22</v>
      </c>
      <c r="AM686" s="17" t="b">
        <v>0</v>
      </c>
      <c r="AN686" s="6"/>
      <c r="AO686" s="6"/>
      <c r="AP686" s="17" t="b">
        <v>0</v>
      </c>
      <c r="AQ686" s="6" t="b">
        <v>0</v>
      </c>
    </row>
    <row r="687" spans="1:43" x14ac:dyDescent="0.25">
      <c r="A687" t="str">
        <f>_xlfn.CONCAT(Table8[[#This Row],[Order]],"-",Table8[[#This Row],[Line]])</f>
        <v>76762-10</v>
      </c>
      <c r="B687" s="29">
        <v>76762</v>
      </c>
      <c r="C687" s="29">
        <v>10</v>
      </c>
      <c r="D687" s="29">
        <v>1</v>
      </c>
      <c r="E687" s="28" t="s">
        <v>18</v>
      </c>
      <c r="F687" s="28" t="s">
        <v>3097</v>
      </c>
      <c r="G687" s="28" t="s">
        <v>4688</v>
      </c>
      <c r="H687" s="28" t="s">
        <v>22</v>
      </c>
      <c r="I687" s="28" t="s">
        <v>20</v>
      </c>
      <c r="J687" s="28"/>
      <c r="K687" s="28"/>
      <c r="L687" s="8">
        <v>43509</v>
      </c>
      <c r="M687" s="30">
        <v>43514</v>
      </c>
      <c r="N687" s="29">
        <v>2</v>
      </c>
      <c r="O687" s="29">
        <v>2</v>
      </c>
      <c r="P687" s="6" t="s">
        <v>590</v>
      </c>
      <c r="Q687" s="28" t="s">
        <v>22</v>
      </c>
      <c r="R687" s="6" t="s">
        <v>19</v>
      </c>
      <c r="S687" s="28" t="s">
        <v>22</v>
      </c>
      <c r="T687" s="28" t="s">
        <v>4689</v>
      </c>
      <c r="U687" s="29">
        <v>18</v>
      </c>
      <c r="V687" s="17" t="b">
        <v>1</v>
      </c>
      <c r="W687" s="17" t="b">
        <v>0</v>
      </c>
      <c r="X687" s="17" t="b">
        <v>0</v>
      </c>
      <c r="Y687" s="17" t="b">
        <v>1</v>
      </c>
      <c r="Z687" t="s">
        <v>161</v>
      </c>
      <c r="AA687" t="s">
        <v>22</v>
      </c>
      <c r="AB687" t="s">
        <v>22</v>
      </c>
      <c r="AC687" t="s">
        <v>22</v>
      </c>
      <c r="AD687" t="s">
        <v>22</v>
      </c>
      <c r="AE687" t="s">
        <v>22</v>
      </c>
      <c r="AF687" t="s">
        <v>22</v>
      </c>
      <c r="AG687" t="s">
        <v>161</v>
      </c>
      <c r="AH687" t="s">
        <v>161</v>
      </c>
      <c r="AI687" t="s">
        <v>22</v>
      </c>
      <c r="AJ687" s="17" t="b">
        <v>0</v>
      </c>
      <c r="AK687" t="s">
        <v>22</v>
      </c>
      <c r="AL687" t="s">
        <v>22</v>
      </c>
      <c r="AM687" s="17" t="b">
        <v>0</v>
      </c>
      <c r="AN687" s="6"/>
      <c r="AO687" s="6"/>
      <c r="AP687" s="17" t="b">
        <v>0</v>
      </c>
      <c r="AQ687" s="6" t="b">
        <v>0</v>
      </c>
    </row>
    <row r="688" spans="1:43" x14ac:dyDescent="0.25">
      <c r="A688" t="str">
        <f>_xlfn.CONCAT(Table8[[#This Row],[Order]],"-",Table8[[#This Row],[Line]])</f>
        <v>76817-1</v>
      </c>
      <c r="B688" s="35">
        <v>76817</v>
      </c>
      <c r="C688" s="35">
        <v>1</v>
      </c>
      <c r="D688" s="35">
        <v>1</v>
      </c>
      <c r="E688" s="34" t="s">
        <v>18</v>
      </c>
      <c r="F688" s="34" t="s">
        <v>157</v>
      </c>
      <c r="G688" s="34" t="s">
        <v>1913</v>
      </c>
      <c r="H688" s="34" t="s">
        <v>22</v>
      </c>
      <c r="I688" s="34" t="s">
        <v>37</v>
      </c>
      <c r="J688" s="36">
        <v>43494</v>
      </c>
      <c r="K688" s="34" t="s">
        <v>4690</v>
      </c>
      <c r="L688" s="125">
        <v>43495</v>
      </c>
      <c r="M688" s="36">
        <v>43500</v>
      </c>
      <c r="N688" s="35">
        <v>1</v>
      </c>
      <c r="O688" s="35">
        <v>1</v>
      </c>
      <c r="P688" s="6" t="s">
        <v>610</v>
      </c>
      <c r="Q688" s="34" t="s">
        <v>21</v>
      </c>
      <c r="R688" s="6" t="s">
        <v>18</v>
      </c>
      <c r="S688" s="34" t="s">
        <v>22</v>
      </c>
      <c r="T688" s="34" t="s">
        <v>59</v>
      </c>
      <c r="U688" s="35">
        <v>4</v>
      </c>
      <c r="V688" s="17" t="b">
        <v>1</v>
      </c>
      <c r="W688" s="17" t="b">
        <v>1</v>
      </c>
      <c r="X688" s="17" t="b">
        <v>1</v>
      </c>
      <c r="Y688" s="17" t="b">
        <v>1</v>
      </c>
      <c r="Z688" t="s">
        <v>22</v>
      </c>
      <c r="AA688" t="s">
        <v>3805</v>
      </c>
      <c r="AB688" t="s">
        <v>22</v>
      </c>
      <c r="AC688" t="s">
        <v>22</v>
      </c>
      <c r="AD688" t="s">
        <v>22</v>
      </c>
      <c r="AE688" t="s">
        <v>22</v>
      </c>
      <c r="AF688" t="s">
        <v>22</v>
      </c>
      <c r="AG688" t="s">
        <v>22</v>
      </c>
      <c r="AH688" t="s">
        <v>22</v>
      </c>
      <c r="AI688" t="s">
        <v>22</v>
      </c>
      <c r="AJ688" s="17" t="b">
        <v>1</v>
      </c>
      <c r="AK688" t="s">
        <v>22</v>
      </c>
      <c r="AL688" t="s">
        <v>143</v>
      </c>
      <c r="AM688" s="17" t="b">
        <v>1</v>
      </c>
      <c r="AN688" s="126">
        <v>43495.485181365701</v>
      </c>
      <c r="AO688" s="6"/>
      <c r="AP688" s="17" t="b">
        <v>1</v>
      </c>
      <c r="AQ688" s="6" t="b">
        <v>0</v>
      </c>
    </row>
    <row r="689" spans="1:43" x14ac:dyDescent="0.25">
      <c r="A689" t="str">
        <f>_xlfn.CONCAT(Table8[[#This Row],[Order]],"-",Table8[[#This Row],[Line]])</f>
        <v>76817-2</v>
      </c>
      <c r="B689" s="35">
        <v>76817</v>
      </c>
      <c r="C689" s="35">
        <v>2</v>
      </c>
      <c r="D689" s="35">
        <v>1</v>
      </c>
      <c r="E689" s="34" t="s">
        <v>18</v>
      </c>
      <c r="F689" s="34" t="s">
        <v>303</v>
      </c>
      <c r="G689" s="34" t="s">
        <v>1914</v>
      </c>
      <c r="H689" s="34" t="s">
        <v>22</v>
      </c>
      <c r="I689" s="34" t="s">
        <v>37</v>
      </c>
      <c r="J689" s="36">
        <v>43494</v>
      </c>
      <c r="K689" s="34" t="s">
        <v>4691</v>
      </c>
      <c r="L689" s="125">
        <v>43495</v>
      </c>
      <c r="M689" s="36">
        <v>43500</v>
      </c>
      <c r="N689" s="35">
        <v>2</v>
      </c>
      <c r="O689" s="35">
        <v>4</v>
      </c>
      <c r="P689" s="6" t="s">
        <v>610</v>
      </c>
      <c r="Q689" s="34" t="s">
        <v>21</v>
      </c>
      <c r="R689" s="6" t="s">
        <v>18</v>
      </c>
      <c r="S689" s="34" t="s">
        <v>22</v>
      </c>
      <c r="T689" s="34" t="s">
        <v>1915</v>
      </c>
      <c r="U689" s="35">
        <v>4</v>
      </c>
      <c r="V689" s="17" t="b">
        <v>1</v>
      </c>
      <c r="W689" s="17" t="b">
        <v>1</v>
      </c>
      <c r="X689" s="17" t="b">
        <v>1</v>
      </c>
      <c r="Y689" s="17" t="b">
        <v>1</v>
      </c>
      <c r="Z689" t="s">
        <v>22</v>
      </c>
      <c r="AA689" t="s">
        <v>3805</v>
      </c>
      <c r="AB689" t="s">
        <v>22</v>
      </c>
      <c r="AC689" t="s">
        <v>22</v>
      </c>
      <c r="AD689" t="s">
        <v>22</v>
      </c>
      <c r="AE689" t="s">
        <v>22</v>
      </c>
      <c r="AF689" t="s">
        <v>22</v>
      </c>
      <c r="AG689" t="s">
        <v>22</v>
      </c>
      <c r="AH689" t="s">
        <v>22</v>
      </c>
      <c r="AI689" t="s">
        <v>22</v>
      </c>
      <c r="AJ689" s="17" t="b">
        <v>1</v>
      </c>
      <c r="AK689" t="s">
        <v>22</v>
      </c>
      <c r="AL689" t="s">
        <v>143</v>
      </c>
      <c r="AM689" s="17" t="b">
        <v>1</v>
      </c>
      <c r="AN689" s="126">
        <v>43495.485200891198</v>
      </c>
      <c r="AO689" s="6"/>
      <c r="AP689" s="17" t="b">
        <v>1</v>
      </c>
      <c r="AQ689" s="6" t="b">
        <v>0</v>
      </c>
    </row>
    <row r="690" spans="1:43" x14ac:dyDescent="0.25">
      <c r="A690" t="str">
        <f>_xlfn.CONCAT(Table8[[#This Row],[Order]],"-",Table8[[#This Row],[Line]])</f>
        <v>76817-3</v>
      </c>
      <c r="B690" s="35">
        <v>76817</v>
      </c>
      <c r="C690" s="35">
        <v>3</v>
      </c>
      <c r="D690" s="35">
        <v>1</v>
      </c>
      <c r="E690" s="34" t="s">
        <v>18</v>
      </c>
      <c r="F690" s="34" t="s">
        <v>2889</v>
      </c>
      <c r="G690" s="34" t="s">
        <v>1916</v>
      </c>
      <c r="H690" s="34" t="s">
        <v>171</v>
      </c>
      <c r="I690" s="34" t="s">
        <v>37</v>
      </c>
      <c r="J690" s="36">
        <v>43494</v>
      </c>
      <c r="K690" s="34" t="s">
        <v>4692</v>
      </c>
      <c r="L690" s="125">
        <v>43495</v>
      </c>
      <c r="M690" s="36">
        <v>43500</v>
      </c>
      <c r="N690" s="35">
        <v>2</v>
      </c>
      <c r="O690" s="35">
        <v>4</v>
      </c>
      <c r="P690" s="6" t="s">
        <v>610</v>
      </c>
      <c r="Q690" s="34" t="s">
        <v>21</v>
      </c>
      <c r="R690" s="6" t="s">
        <v>18</v>
      </c>
      <c r="S690" s="34" t="s">
        <v>22</v>
      </c>
      <c r="T690" s="34" t="s">
        <v>1917</v>
      </c>
      <c r="U690" s="35">
        <v>4</v>
      </c>
      <c r="V690" s="17" t="b">
        <v>1</v>
      </c>
      <c r="W690" s="17" t="b">
        <v>1</v>
      </c>
      <c r="X690" s="17" t="b">
        <v>1</v>
      </c>
      <c r="Y690" s="17" t="b">
        <v>1</v>
      </c>
      <c r="Z690" t="s">
        <v>22</v>
      </c>
      <c r="AA690" t="s">
        <v>3805</v>
      </c>
      <c r="AB690" t="s">
        <v>22</v>
      </c>
      <c r="AC690" t="s">
        <v>22</v>
      </c>
      <c r="AD690" t="s">
        <v>22</v>
      </c>
      <c r="AE690" t="s">
        <v>22</v>
      </c>
      <c r="AF690" t="s">
        <v>22</v>
      </c>
      <c r="AG690" t="s">
        <v>22</v>
      </c>
      <c r="AH690" t="s">
        <v>22</v>
      </c>
      <c r="AI690" t="s">
        <v>22</v>
      </c>
      <c r="AJ690" s="17" t="b">
        <v>1</v>
      </c>
      <c r="AK690" t="s">
        <v>22</v>
      </c>
      <c r="AL690" t="s">
        <v>143</v>
      </c>
      <c r="AM690" s="17" t="b">
        <v>1</v>
      </c>
      <c r="AN690" s="126">
        <v>43495.4851907755</v>
      </c>
      <c r="AO690" s="6"/>
      <c r="AP690" s="17" t="b">
        <v>1</v>
      </c>
      <c r="AQ690" s="6" t="b">
        <v>1</v>
      </c>
    </row>
    <row r="691" spans="1:43" x14ac:dyDescent="0.25">
      <c r="A691" t="str">
        <f>_xlfn.CONCAT(Table8[[#This Row],[Order]],"-",Table8[[#This Row],[Line]])</f>
        <v>76817-4</v>
      </c>
      <c r="B691" s="35">
        <v>76817</v>
      </c>
      <c r="C691" s="35">
        <v>4</v>
      </c>
      <c r="D691" s="35">
        <v>1</v>
      </c>
      <c r="E691" s="34" t="s">
        <v>18</v>
      </c>
      <c r="F691" s="34" t="s">
        <v>219</v>
      </c>
      <c r="G691" s="34" t="s">
        <v>1918</v>
      </c>
      <c r="H691" s="34" t="s">
        <v>22</v>
      </c>
      <c r="I691" s="34" t="s">
        <v>37</v>
      </c>
      <c r="J691" s="36">
        <v>43494</v>
      </c>
      <c r="K691" s="34" t="s">
        <v>4693</v>
      </c>
      <c r="L691" s="125">
        <v>43495</v>
      </c>
      <c r="M691" s="36">
        <v>43500</v>
      </c>
      <c r="N691" s="35">
        <v>1</v>
      </c>
      <c r="O691" s="35">
        <v>1</v>
      </c>
      <c r="P691" s="6" t="s">
        <v>610</v>
      </c>
      <c r="Q691" s="34" t="s">
        <v>21</v>
      </c>
      <c r="R691" s="6" t="s">
        <v>18</v>
      </c>
      <c r="S691" s="34" t="s">
        <v>22</v>
      </c>
      <c r="T691" s="34" t="s">
        <v>1919</v>
      </c>
      <c r="U691" s="35">
        <v>4</v>
      </c>
      <c r="V691" s="17" t="b">
        <v>1</v>
      </c>
      <c r="W691" s="17" t="b">
        <v>1</v>
      </c>
      <c r="X691" s="17" t="b">
        <v>1</v>
      </c>
      <c r="Y691" s="17" t="b">
        <v>1</v>
      </c>
      <c r="Z691" t="s">
        <v>22</v>
      </c>
      <c r="AA691" t="s">
        <v>3805</v>
      </c>
      <c r="AB691" t="s">
        <v>22</v>
      </c>
      <c r="AC691" t="s">
        <v>22</v>
      </c>
      <c r="AD691" t="s">
        <v>22</v>
      </c>
      <c r="AE691" t="s">
        <v>22</v>
      </c>
      <c r="AF691" t="s">
        <v>22</v>
      </c>
      <c r="AG691" t="s">
        <v>22</v>
      </c>
      <c r="AH691" t="s">
        <v>22</v>
      </c>
      <c r="AI691" t="s">
        <v>22</v>
      </c>
      <c r="AJ691" s="17" t="b">
        <v>1</v>
      </c>
      <c r="AK691" t="s">
        <v>22</v>
      </c>
      <c r="AL691" t="s">
        <v>143</v>
      </c>
      <c r="AM691" s="17" t="b">
        <v>1</v>
      </c>
      <c r="AN691" s="126">
        <v>43495.485160613403</v>
      </c>
      <c r="AO691" s="6"/>
      <c r="AP691" s="17" t="b">
        <v>1</v>
      </c>
      <c r="AQ691" s="6" t="b">
        <v>0</v>
      </c>
    </row>
    <row r="692" spans="1:43" x14ac:dyDescent="0.25">
      <c r="A692" t="str">
        <f>_xlfn.CONCAT(Table8[[#This Row],[Order]],"-",Table8[[#This Row],[Line]])</f>
        <v>76817-5</v>
      </c>
      <c r="B692" s="35">
        <v>76817</v>
      </c>
      <c r="C692" s="35">
        <v>5</v>
      </c>
      <c r="D692" s="35">
        <v>1</v>
      </c>
      <c r="E692" s="34" t="s">
        <v>18</v>
      </c>
      <c r="F692" s="34" t="s">
        <v>219</v>
      </c>
      <c r="G692" s="34" t="s">
        <v>1920</v>
      </c>
      <c r="H692" s="34" t="s">
        <v>22</v>
      </c>
      <c r="I692" s="34" t="s">
        <v>37</v>
      </c>
      <c r="J692" s="36">
        <v>43494</v>
      </c>
      <c r="K692" s="34" t="s">
        <v>4694</v>
      </c>
      <c r="L692" s="125">
        <v>43495</v>
      </c>
      <c r="M692" s="36">
        <v>43500</v>
      </c>
      <c r="N692" s="35">
        <v>2</v>
      </c>
      <c r="O692" s="35">
        <v>2</v>
      </c>
      <c r="P692" s="6" t="s">
        <v>610</v>
      </c>
      <c r="Q692" s="34" t="s">
        <v>21</v>
      </c>
      <c r="R692" s="6" t="s">
        <v>18</v>
      </c>
      <c r="S692" s="34" t="s">
        <v>22</v>
      </c>
      <c r="T692" s="34" t="s">
        <v>833</v>
      </c>
      <c r="U692" s="35">
        <v>4</v>
      </c>
      <c r="V692" s="17" t="b">
        <v>1</v>
      </c>
      <c r="W692" s="17" t="b">
        <v>1</v>
      </c>
      <c r="X692" s="17" t="b">
        <v>1</v>
      </c>
      <c r="Y692" s="17" t="b">
        <v>1</v>
      </c>
      <c r="Z692" t="s">
        <v>22</v>
      </c>
      <c r="AA692" t="s">
        <v>3805</v>
      </c>
      <c r="AB692" t="s">
        <v>22</v>
      </c>
      <c r="AC692" t="s">
        <v>22</v>
      </c>
      <c r="AD692" t="s">
        <v>22</v>
      </c>
      <c r="AE692" t="s">
        <v>22</v>
      </c>
      <c r="AF692" t="s">
        <v>22</v>
      </c>
      <c r="AG692" t="s">
        <v>22</v>
      </c>
      <c r="AH692" t="s">
        <v>22</v>
      </c>
      <c r="AI692" t="s">
        <v>22</v>
      </c>
      <c r="AJ692" s="17" t="b">
        <v>1</v>
      </c>
      <c r="AK692" t="s">
        <v>22</v>
      </c>
      <c r="AL692" t="s">
        <v>143</v>
      </c>
      <c r="AM692" s="17" t="b">
        <v>1</v>
      </c>
      <c r="AN692" s="126">
        <v>43495.485170567103</v>
      </c>
      <c r="AO692" s="6"/>
      <c r="AP692" s="17" t="b">
        <v>1</v>
      </c>
      <c r="AQ692" s="6" t="b">
        <v>0</v>
      </c>
    </row>
    <row r="693" spans="1:43" x14ac:dyDescent="0.25">
      <c r="A693" t="str">
        <f>_xlfn.CONCAT(Table8[[#This Row],[Order]],"-",Table8[[#This Row],[Line]])</f>
        <v>76817-6</v>
      </c>
      <c r="B693" s="35">
        <v>76817</v>
      </c>
      <c r="C693" s="35">
        <v>6</v>
      </c>
      <c r="D693" s="35">
        <v>1</v>
      </c>
      <c r="E693" s="34" t="s">
        <v>18</v>
      </c>
      <c r="F693" s="34" t="s">
        <v>240</v>
      </c>
      <c r="G693" s="34" t="s">
        <v>1921</v>
      </c>
      <c r="H693" s="34" t="s">
        <v>22</v>
      </c>
      <c r="I693" s="34" t="s">
        <v>37</v>
      </c>
      <c r="J693" s="36">
        <v>43494</v>
      </c>
      <c r="K693" s="34" t="s">
        <v>4695</v>
      </c>
      <c r="L693" s="125">
        <v>43495</v>
      </c>
      <c r="M693" s="36">
        <v>43500</v>
      </c>
      <c r="N693" s="35">
        <v>2</v>
      </c>
      <c r="O693" s="35">
        <v>2</v>
      </c>
      <c r="P693" s="6" t="s">
        <v>610</v>
      </c>
      <c r="Q693" s="34" t="s">
        <v>21</v>
      </c>
      <c r="R693" s="6" t="s">
        <v>18</v>
      </c>
      <c r="S693" s="34" t="s">
        <v>22</v>
      </c>
      <c r="T693" s="34" t="s">
        <v>1922</v>
      </c>
      <c r="U693" s="35">
        <v>4</v>
      </c>
      <c r="V693" s="17" t="b">
        <v>1</v>
      </c>
      <c r="W693" s="17" t="b">
        <v>1</v>
      </c>
      <c r="X693" s="17" t="b">
        <v>1</v>
      </c>
      <c r="Y693" s="17" t="b">
        <v>1</v>
      </c>
      <c r="Z693" t="s">
        <v>22</v>
      </c>
      <c r="AA693" t="s">
        <v>3805</v>
      </c>
      <c r="AB693" t="s">
        <v>22</v>
      </c>
      <c r="AC693" t="s">
        <v>22</v>
      </c>
      <c r="AD693" t="s">
        <v>22</v>
      </c>
      <c r="AE693" t="s">
        <v>22</v>
      </c>
      <c r="AF693" t="s">
        <v>22</v>
      </c>
      <c r="AG693" t="s">
        <v>22</v>
      </c>
      <c r="AH693" t="s">
        <v>22</v>
      </c>
      <c r="AI693" t="s">
        <v>22</v>
      </c>
      <c r="AJ693" s="17" t="b">
        <v>1</v>
      </c>
      <c r="AK693" t="s">
        <v>22</v>
      </c>
      <c r="AL693" t="s">
        <v>143</v>
      </c>
      <c r="AM693" s="17" t="b">
        <v>1</v>
      </c>
      <c r="AN693" s="126">
        <v>43495.485150266199</v>
      </c>
      <c r="AO693" s="6"/>
      <c r="AP693" s="17" t="b">
        <v>1</v>
      </c>
      <c r="AQ693" s="6" t="b">
        <v>0</v>
      </c>
    </row>
    <row r="694" spans="1:43" x14ac:dyDescent="0.25">
      <c r="A694" t="str">
        <f>_xlfn.CONCAT(Table8[[#This Row],[Order]],"-",Table8[[#This Row],[Line]])</f>
        <v>76817-7</v>
      </c>
      <c r="B694" s="35">
        <v>76817</v>
      </c>
      <c r="C694" s="35">
        <v>7</v>
      </c>
      <c r="D694" s="35">
        <v>1</v>
      </c>
      <c r="E694" s="34" t="s">
        <v>18</v>
      </c>
      <c r="F694" s="34" t="s">
        <v>220</v>
      </c>
      <c r="G694" s="34" t="s">
        <v>1923</v>
      </c>
      <c r="H694" s="34" t="s">
        <v>22</v>
      </c>
      <c r="I694" s="34" t="s">
        <v>37</v>
      </c>
      <c r="J694" s="36">
        <v>43494</v>
      </c>
      <c r="K694" s="34" t="s">
        <v>4696</v>
      </c>
      <c r="L694" s="125">
        <v>43495</v>
      </c>
      <c r="M694" s="36">
        <v>43500</v>
      </c>
      <c r="N694" s="35">
        <v>12</v>
      </c>
      <c r="O694" s="35">
        <v>24</v>
      </c>
      <c r="P694" s="6" t="s">
        <v>610</v>
      </c>
      <c r="Q694" s="34" t="s">
        <v>21</v>
      </c>
      <c r="R694" s="6" t="s">
        <v>18</v>
      </c>
      <c r="S694" s="34" t="s">
        <v>22</v>
      </c>
      <c r="T694" s="34" t="s">
        <v>1924</v>
      </c>
      <c r="U694" s="35">
        <v>4</v>
      </c>
      <c r="V694" s="17" t="b">
        <v>1</v>
      </c>
      <c r="W694" s="17" t="b">
        <v>1</v>
      </c>
      <c r="X694" s="17" t="b">
        <v>1</v>
      </c>
      <c r="Y694" s="17" t="b">
        <v>1</v>
      </c>
      <c r="Z694" t="s">
        <v>22</v>
      </c>
      <c r="AA694" t="s">
        <v>3805</v>
      </c>
      <c r="AB694" t="s">
        <v>22</v>
      </c>
      <c r="AC694" t="s">
        <v>22</v>
      </c>
      <c r="AD694" t="s">
        <v>22</v>
      </c>
      <c r="AE694" t="s">
        <v>22</v>
      </c>
      <c r="AF694" t="s">
        <v>22</v>
      </c>
      <c r="AG694" t="s">
        <v>22</v>
      </c>
      <c r="AH694" t="s">
        <v>22</v>
      </c>
      <c r="AI694" t="s">
        <v>22</v>
      </c>
      <c r="AJ694" s="17" t="b">
        <v>1</v>
      </c>
      <c r="AK694" t="s">
        <v>22</v>
      </c>
      <c r="AL694" t="s">
        <v>143</v>
      </c>
      <c r="AM694" s="17" t="b">
        <v>1</v>
      </c>
      <c r="AN694" s="126">
        <v>43495.485139780103</v>
      </c>
      <c r="AO694" s="6"/>
      <c r="AP694" s="17" t="b">
        <v>1</v>
      </c>
      <c r="AQ694" s="6" t="b">
        <v>0</v>
      </c>
    </row>
    <row r="695" spans="1:43" x14ac:dyDescent="0.25">
      <c r="A695" t="str">
        <f>_xlfn.CONCAT(Table8[[#This Row],[Order]],"-",Table8[[#This Row],[Line]])</f>
        <v>76817-8</v>
      </c>
      <c r="B695" s="35">
        <v>76817</v>
      </c>
      <c r="C695" s="35">
        <v>8</v>
      </c>
      <c r="D695" s="35">
        <v>1</v>
      </c>
      <c r="E695" s="34" t="s">
        <v>18</v>
      </c>
      <c r="F695" s="34" t="s">
        <v>220</v>
      </c>
      <c r="G695" s="34" t="s">
        <v>1925</v>
      </c>
      <c r="H695" s="34" t="s">
        <v>22</v>
      </c>
      <c r="I695" s="34" t="s">
        <v>31</v>
      </c>
      <c r="J695" s="36">
        <v>43500</v>
      </c>
      <c r="K695" s="34" t="s">
        <v>4697</v>
      </c>
      <c r="L695" s="125">
        <v>43495</v>
      </c>
      <c r="M695" s="36">
        <v>43500</v>
      </c>
      <c r="N695" s="35">
        <v>4</v>
      </c>
      <c r="O695" s="35">
        <v>8</v>
      </c>
      <c r="P695" s="6" t="s">
        <v>610</v>
      </c>
      <c r="Q695" s="34" t="s">
        <v>21</v>
      </c>
      <c r="R695" s="6" t="s">
        <v>18</v>
      </c>
      <c r="S695" s="34" t="s">
        <v>22</v>
      </c>
      <c r="T695" s="34" t="s">
        <v>1926</v>
      </c>
      <c r="U695" s="35">
        <v>4</v>
      </c>
      <c r="V695" s="17" t="b">
        <v>1</v>
      </c>
      <c r="W695" s="17" t="b">
        <v>1</v>
      </c>
      <c r="X695" s="17" t="b">
        <v>1</v>
      </c>
      <c r="Y695" s="17" t="b">
        <v>1</v>
      </c>
      <c r="Z695" t="s">
        <v>22</v>
      </c>
      <c r="AA695" t="s">
        <v>3805</v>
      </c>
      <c r="AB695" t="s">
        <v>22</v>
      </c>
      <c r="AC695" t="s">
        <v>22</v>
      </c>
      <c r="AD695" t="s">
        <v>22</v>
      </c>
      <c r="AE695" t="s">
        <v>22</v>
      </c>
      <c r="AF695" t="s">
        <v>22</v>
      </c>
      <c r="AG695" t="s">
        <v>22</v>
      </c>
      <c r="AH695" t="s">
        <v>22</v>
      </c>
      <c r="AI695" t="s">
        <v>22</v>
      </c>
      <c r="AJ695" s="17" t="b">
        <v>1</v>
      </c>
      <c r="AK695" t="s">
        <v>22</v>
      </c>
      <c r="AL695" t="s">
        <v>143</v>
      </c>
      <c r="AM695" s="17" t="b">
        <v>1</v>
      </c>
      <c r="AN695" s="126">
        <v>43495.485130011599</v>
      </c>
      <c r="AO695" s="6"/>
      <c r="AP695" s="17" t="b">
        <v>1</v>
      </c>
      <c r="AQ695" s="6" t="b">
        <v>0</v>
      </c>
    </row>
    <row r="696" spans="1:43" x14ac:dyDescent="0.25">
      <c r="A696" t="str">
        <f>_xlfn.CONCAT(Table8[[#This Row],[Order]],"-",Table8[[#This Row],[Line]])</f>
        <v>76817-9</v>
      </c>
      <c r="B696" s="35">
        <v>76817</v>
      </c>
      <c r="C696" s="35">
        <v>9</v>
      </c>
      <c r="D696" s="35">
        <v>1</v>
      </c>
      <c r="E696" s="34" t="s">
        <v>18</v>
      </c>
      <c r="F696" s="34" t="s">
        <v>240</v>
      </c>
      <c r="G696" s="34" t="s">
        <v>1927</v>
      </c>
      <c r="H696" s="34" t="s">
        <v>22</v>
      </c>
      <c r="I696" s="34" t="s">
        <v>37</v>
      </c>
      <c r="J696" s="36">
        <v>43494</v>
      </c>
      <c r="K696" s="34" t="s">
        <v>4698</v>
      </c>
      <c r="L696" s="125">
        <v>43495</v>
      </c>
      <c r="M696" s="36">
        <v>43500</v>
      </c>
      <c r="N696" s="35">
        <v>8</v>
      </c>
      <c r="O696" s="35">
        <v>8</v>
      </c>
      <c r="P696" s="6" t="s">
        <v>610</v>
      </c>
      <c r="Q696" s="34" t="s">
        <v>21</v>
      </c>
      <c r="R696" s="6" t="s">
        <v>18</v>
      </c>
      <c r="S696" s="34" t="s">
        <v>22</v>
      </c>
      <c r="T696" s="34" t="s">
        <v>1928</v>
      </c>
      <c r="U696" s="35">
        <v>4</v>
      </c>
      <c r="V696" s="17" t="b">
        <v>1</v>
      </c>
      <c r="W696" s="17" t="b">
        <v>1</v>
      </c>
      <c r="X696" s="17" t="b">
        <v>1</v>
      </c>
      <c r="Y696" s="17" t="b">
        <v>1</v>
      </c>
      <c r="Z696" t="s">
        <v>22</v>
      </c>
      <c r="AA696" t="s">
        <v>3805</v>
      </c>
      <c r="AB696" t="s">
        <v>22</v>
      </c>
      <c r="AC696" t="s">
        <v>22</v>
      </c>
      <c r="AD696" t="s">
        <v>22</v>
      </c>
      <c r="AE696" t="s">
        <v>22</v>
      </c>
      <c r="AF696" t="s">
        <v>22</v>
      </c>
      <c r="AG696" t="s">
        <v>22</v>
      </c>
      <c r="AH696" t="s">
        <v>22</v>
      </c>
      <c r="AI696" t="s">
        <v>22</v>
      </c>
      <c r="AJ696" s="17" t="b">
        <v>1</v>
      </c>
      <c r="AK696" t="s">
        <v>22</v>
      </c>
      <c r="AL696" t="s">
        <v>143</v>
      </c>
      <c r="AM696" s="17" t="b">
        <v>1</v>
      </c>
      <c r="AN696" s="126">
        <v>43495.485221724499</v>
      </c>
      <c r="AO696" s="6"/>
      <c r="AP696" s="17" t="b">
        <v>1</v>
      </c>
      <c r="AQ696" s="6" t="b">
        <v>0</v>
      </c>
    </row>
    <row r="697" spans="1:43" x14ac:dyDescent="0.25">
      <c r="A697" t="str">
        <f>_xlfn.CONCAT(Table8[[#This Row],[Order]],"-",Table8[[#This Row],[Line]])</f>
        <v>76817-10</v>
      </c>
      <c r="B697" s="35">
        <v>76817</v>
      </c>
      <c r="C697" s="35">
        <v>10</v>
      </c>
      <c r="D697" s="35">
        <v>1</v>
      </c>
      <c r="E697" s="34" t="s">
        <v>18</v>
      </c>
      <c r="F697" s="34" t="s">
        <v>240</v>
      </c>
      <c r="G697" s="34" t="s">
        <v>1929</v>
      </c>
      <c r="H697" s="34" t="s">
        <v>168</v>
      </c>
      <c r="I697" s="34" t="s">
        <v>37</v>
      </c>
      <c r="J697" s="36">
        <v>43494</v>
      </c>
      <c r="K697" s="34" t="s">
        <v>4699</v>
      </c>
      <c r="L697" s="125">
        <v>43495</v>
      </c>
      <c r="M697" s="36">
        <v>43500</v>
      </c>
      <c r="N697" s="35">
        <v>2</v>
      </c>
      <c r="O697" s="35">
        <v>2</v>
      </c>
      <c r="P697" s="6" t="s">
        <v>610</v>
      </c>
      <c r="Q697" s="34" t="s">
        <v>21</v>
      </c>
      <c r="R697" s="6" t="s">
        <v>18</v>
      </c>
      <c r="S697" s="34" t="s">
        <v>22</v>
      </c>
      <c r="T697" s="34" t="s">
        <v>1930</v>
      </c>
      <c r="U697" s="35">
        <v>4</v>
      </c>
      <c r="V697" s="17" t="b">
        <v>1</v>
      </c>
      <c r="W697" s="17" t="b">
        <v>1</v>
      </c>
      <c r="X697" s="17" t="b">
        <v>1</v>
      </c>
      <c r="Y697" s="17" t="b">
        <v>1</v>
      </c>
      <c r="Z697" t="s">
        <v>22</v>
      </c>
      <c r="AA697" t="s">
        <v>3805</v>
      </c>
      <c r="AB697" t="s">
        <v>22</v>
      </c>
      <c r="AC697" t="s">
        <v>22</v>
      </c>
      <c r="AD697" t="s">
        <v>22</v>
      </c>
      <c r="AE697" t="s">
        <v>22</v>
      </c>
      <c r="AF697" t="s">
        <v>22</v>
      </c>
      <c r="AG697" t="s">
        <v>22</v>
      </c>
      <c r="AH697" t="s">
        <v>22</v>
      </c>
      <c r="AI697" t="s">
        <v>22</v>
      </c>
      <c r="AJ697" s="17" t="b">
        <v>1</v>
      </c>
      <c r="AK697" t="s">
        <v>22</v>
      </c>
      <c r="AL697" t="s">
        <v>143</v>
      </c>
      <c r="AM697" s="17" t="b">
        <v>1</v>
      </c>
      <c r="AN697" s="126">
        <v>43495.4852314815</v>
      </c>
      <c r="AO697" s="6"/>
      <c r="AP697" s="17" t="b">
        <v>1</v>
      </c>
      <c r="AQ697" s="6" t="b">
        <v>1</v>
      </c>
    </row>
    <row r="698" spans="1:43" x14ac:dyDescent="0.25">
      <c r="A698" t="str">
        <f>_xlfn.CONCAT(Table8[[#This Row],[Order]],"-",Table8[[#This Row],[Line]])</f>
        <v>76817-11</v>
      </c>
      <c r="B698" s="35">
        <v>76817</v>
      </c>
      <c r="C698" s="35">
        <v>11</v>
      </c>
      <c r="D698" s="35">
        <v>1</v>
      </c>
      <c r="E698" s="34" t="s">
        <v>18</v>
      </c>
      <c r="F698" s="34" t="s">
        <v>3066</v>
      </c>
      <c r="G698" s="34" t="s">
        <v>1931</v>
      </c>
      <c r="H698" s="34" t="s">
        <v>22</v>
      </c>
      <c r="I698" s="34" t="s">
        <v>37</v>
      </c>
      <c r="J698" s="36">
        <v>43494</v>
      </c>
      <c r="K698" s="34" t="s">
        <v>4700</v>
      </c>
      <c r="L698" s="125">
        <v>43495</v>
      </c>
      <c r="M698" s="36">
        <v>43500</v>
      </c>
      <c r="N698" s="35">
        <v>2</v>
      </c>
      <c r="O698" s="35">
        <v>4</v>
      </c>
      <c r="P698" s="6" t="s">
        <v>610</v>
      </c>
      <c r="Q698" s="34" t="s">
        <v>21</v>
      </c>
      <c r="R698" s="6" t="s">
        <v>18</v>
      </c>
      <c r="S698" s="34" t="s">
        <v>22</v>
      </c>
      <c r="T698" s="34" t="s">
        <v>1932</v>
      </c>
      <c r="U698" s="35">
        <v>4</v>
      </c>
      <c r="V698" s="17" t="b">
        <v>1</v>
      </c>
      <c r="W698" s="17" t="b">
        <v>1</v>
      </c>
      <c r="X698" s="17" t="b">
        <v>1</v>
      </c>
      <c r="Y698" s="17" t="b">
        <v>1</v>
      </c>
      <c r="Z698" t="s">
        <v>22</v>
      </c>
      <c r="AA698" t="s">
        <v>3805</v>
      </c>
      <c r="AB698" t="s">
        <v>22</v>
      </c>
      <c r="AC698" t="s">
        <v>22</v>
      </c>
      <c r="AD698" t="s">
        <v>22</v>
      </c>
      <c r="AE698" t="s">
        <v>22</v>
      </c>
      <c r="AF698" t="s">
        <v>22</v>
      </c>
      <c r="AG698" t="s">
        <v>22</v>
      </c>
      <c r="AH698" t="s">
        <v>22</v>
      </c>
      <c r="AI698" t="s">
        <v>22</v>
      </c>
      <c r="AJ698" s="17" t="b">
        <v>1</v>
      </c>
      <c r="AK698" t="s">
        <v>22</v>
      </c>
      <c r="AL698" t="s">
        <v>143</v>
      </c>
      <c r="AM698" s="17" t="b">
        <v>1</v>
      </c>
      <c r="AN698" s="126">
        <v>43495.485253553197</v>
      </c>
      <c r="AO698" s="6"/>
      <c r="AP698" s="17" t="b">
        <v>1</v>
      </c>
      <c r="AQ698" s="6" t="b">
        <v>0</v>
      </c>
    </row>
    <row r="699" spans="1:43" x14ac:dyDescent="0.25">
      <c r="A699" t="str">
        <f>_xlfn.CONCAT(Table8[[#This Row],[Order]],"-",Table8[[#This Row],[Line]])</f>
        <v>76817-12</v>
      </c>
      <c r="B699" s="35">
        <v>76817</v>
      </c>
      <c r="C699" s="35">
        <v>12</v>
      </c>
      <c r="D699" s="35">
        <v>1</v>
      </c>
      <c r="E699" s="34" t="s">
        <v>18</v>
      </c>
      <c r="F699" s="34" t="s">
        <v>3066</v>
      </c>
      <c r="G699" s="34" t="s">
        <v>1933</v>
      </c>
      <c r="H699" s="34" t="s">
        <v>22</v>
      </c>
      <c r="I699" s="34" t="s">
        <v>37</v>
      </c>
      <c r="J699" s="36">
        <v>43494</v>
      </c>
      <c r="K699" s="34" t="s">
        <v>4701</v>
      </c>
      <c r="L699" s="125">
        <v>43495</v>
      </c>
      <c r="M699" s="36">
        <v>43500</v>
      </c>
      <c r="N699" s="35">
        <v>2</v>
      </c>
      <c r="O699" s="35">
        <v>4</v>
      </c>
      <c r="P699" s="6" t="s">
        <v>610</v>
      </c>
      <c r="Q699" s="34" t="s">
        <v>21</v>
      </c>
      <c r="R699" s="6" t="s">
        <v>18</v>
      </c>
      <c r="S699" s="34" t="s">
        <v>22</v>
      </c>
      <c r="T699" s="34" t="s">
        <v>1934</v>
      </c>
      <c r="U699" s="35">
        <v>4</v>
      </c>
      <c r="V699" s="17" t="b">
        <v>1</v>
      </c>
      <c r="W699" s="17" t="b">
        <v>1</v>
      </c>
      <c r="X699" s="17" t="b">
        <v>1</v>
      </c>
      <c r="Y699" s="17" t="b">
        <v>1</v>
      </c>
      <c r="Z699" t="s">
        <v>22</v>
      </c>
      <c r="AA699" t="s">
        <v>3805</v>
      </c>
      <c r="AB699" t="s">
        <v>22</v>
      </c>
      <c r="AC699" t="s">
        <v>22</v>
      </c>
      <c r="AD699" t="s">
        <v>22</v>
      </c>
      <c r="AE699" t="s">
        <v>22</v>
      </c>
      <c r="AF699" t="s">
        <v>22</v>
      </c>
      <c r="AG699" t="s">
        <v>22</v>
      </c>
      <c r="AH699" t="s">
        <v>22</v>
      </c>
      <c r="AI699" t="s">
        <v>22</v>
      </c>
      <c r="AJ699" s="17" t="b">
        <v>1</v>
      </c>
      <c r="AK699" t="s">
        <v>22</v>
      </c>
      <c r="AL699" t="s">
        <v>143</v>
      </c>
      <c r="AM699" s="17" t="b">
        <v>1</v>
      </c>
      <c r="AN699" s="126">
        <v>43495.485243206</v>
      </c>
      <c r="AO699" s="6"/>
      <c r="AP699" s="17" t="b">
        <v>1</v>
      </c>
      <c r="AQ699" s="6" t="b">
        <v>0</v>
      </c>
    </row>
    <row r="700" spans="1:43" x14ac:dyDescent="0.25">
      <c r="A700" t="str">
        <f>_xlfn.CONCAT(Table8[[#This Row],[Order]],"-",Table8[[#This Row],[Line]])</f>
        <v>76817-13</v>
      </c>
      <c r="B700" s="35">
        <v>76817</v>
      </c>
      <c r="C700" s="35">
        <v>13</v>
      </c>
      <c r="D700" s="35">
        <v>1</v>
      </c>
      <c r="E700" s="34" t="s">
        <v>18</v>
      </c>
      <c r="F700" s="34" t="s">
        <v>303</v>
      </c>
      <c r="G700" s="34" t="s">
        <v>1935</v>
      </c>
      <c r="H700" s="34" t="s">
        <v>22</v>
      </c>
      <c r="I700" s="34" t="s">
        <v>37</v>
      </c>
      <c r="J700" s="36">
        <v>43494</v>
      </c>
      <c r="K700" s="34" t="s">
        <v>4702</v>
      </c>
      <c r="L700" s="125">
        <v>43495</v>
      </c>
      <c r="M700" s="36">
        <v>43500</v>
      </c>
      <c r="N700" s="35">
        <v>1</v>
      </c>
      <c r="O700" s="35">
        <v>2</v>
      </c>
      <c r="P700" s="6" t="s">
        <v>610</v>
      </c>
      <c r="Q700" s="34" t="s">
        <v>21</v>
      </c>
      <c r="R700" s="6" t="s">
        <v>18</v>
      </c>
      <c r="S700" s="34" t="s">
        <v>22</v>
      </c>
      <c r="T700" s="34" t="s">
        <v>1936</v>
      </c>
      <c r="U700" s="35">
        <v>4</v>
      </c>
      <c r="V700" s="17" t="b">
        <v>1</v>
      </c>
      <c r="W700" s="17" t="b">
        <v>1</v>
      </c>
      <c r="X700" s="17" t="b">
        <v>1</v>
      </c>
      <c r="Y700" s="17" t="b">
        <v>1</v>
      </c>
      <c r="Z700" t="s">
        <v>22</v>
      </c>
      <c r="AA700" t="s">
        <v>3805</v>
      </c>
      <c r="AB700" t="s">
        <v>22</v>
      </c>
      <c r="AC700" t="s">
        <v>22</v>
      </c>
      <c r="AD700" t="s">
        <v>22</v>
      </c>
      <c r="AE700" t="s">
        <v>22</v>
      </c>
      <c r="AF700" t="s">
        <v>22</v>
      </c>
      <c r="AG700" t="s">
        <v>22</v>
      </c>
      <c r="AH700" t="s">
        <v>22</v>
      </c>
      <c r="AI700" t="s">
        <v>22</v>
      </c>
      <c r="AJ700" s="17" t="b">
        <v>1</v>
      </c>
      <c r="AK700" t="s">
        <v>22</v>
      </c>
      <c r="AL700" t="s">
        <v>143</v>
      </c>
      <c r="AM700" s="17" t="b">
        <v>1</v>
      </c>
      <c r="AN700" s="126">
        <v>43495.485263506896</v>
      </c>
      <c r="AO700" s="6"/>
      <c r="AP700" s="17" t="b">
        <v>1</v>
      </c>
      <c r="AQ700" s="6" t="b">
        <v>0</v>
      </c>
    </row>
    <row r="701" spans="1:43" x14ac:dyDescent="0.25">
      <c r="A701" t="str">
        <f>_xlfn.CONCAT(Table8[[#This Row],[Order]],"-",Table8[[#This Row],[Line]])</f>
        <v>76817-14</v>
      </c>
      <c r="B701" s="35">
        <v>76817</v>
      </c>
      <c r="C701" s="35">
        <v>14</v>
      </c>
      <c r="D701" s="35">
        <v>1</v>
      </c>
      <c r="E701" s="34" t="s">
        <v>18</v>
      </c>
      <c r="F701" s="34" t="s">
        <v>240</v>
      </c>
      <c r="G701" s="34" t="s">
        <v>1937</v>
      </c>
      <c r="H701" s="34" t="s">
        <v>22</v>
      </c>
      <c r="I701" s="34" t="s">
        <v>37</v>
      </c>
      <c r="J701" s="36">
        <v>43494</v>
      </c>
      <c r="K701" s="34" t="s">
        <v>4703</v>
      </c>
      <c r="L701" s="125">
        <v>43495</v>
      </c>
      <c r="M701" s="36">
        <v>43500</v>
      </c>
      <c r="N701" s="35">
        <v>1</v>
      </c>
      <c r="O701" s="35">
        <v>1</v>
      </c>
      <c r="P701" s="6" t="s">
        <v>610</v>
      </c>
      <c r="Q701" s="34" t="s">
        <v>21</v>
      </c>
      <c r="R701" s="6" t="s">
        <v>18</v>
      </c>
      <c r="S701" s="34" t="s">
        <v>22</v>
      </c>
      <c r="T701" s="34" t="s">
        <v>1624</v>
      </c>
      <c r="U701" s="35">
        <v>4</v>
      </c>
      <c r="V701" s="17" t="b">
        <v>1</v>
      </c>
      <c r="W701" s="17" t="b">
        <v>1</v>
      </c>
      <c r="X701" s="17" t="b">
        <v>1</v>
      </c>
      <c r="Y701" s="17" t="b">
        <v>1</v>
      </c>
      <c r="Z701" t="s">
        <v>22</v>
      </c>
      <c r="AA701" t="s">
        <v>3805</v>
      </c>
      <c r="AB701" t="s">
        <v>22</v>
      </c>
      <c r="AC701" t="s">
        <v>22</v>
      </c>
      <c r="AD701" t="s">
        <v>22</v>
      </c>
      <c r="AE701" t="s">
        <v>22</v>
      </c>
      <c r="AF701" t="s">
        <v>22</v>
      </c>
      <c r="AG701" t="s">
        <v>22</v>
      </c>
      <c r="AH701" t="s">
        <v>22</v>
      </c>
      <c r="AI701" t="s">
        <v>22</v>
      </c>
      <c r="AJ701" s="17" t="b">
        <v>1</v>
      </c>
      <c r="AK701" t="s">
        <v>22</v>
      </c>
      <c r="AL701" t="s">
        <v>143</v>
      </c>
      <c r="AM701" s="17" t="b">
        <v>1</v>
      </c>
      <c r="AN701" s="126">
        <v>43495.485212118103</v>
      </c>
      <c r="AO701" s="6"/>
      <c r="AP701" s="17" t="b">
        <v>1</v>
      </c>
      <c r="AQ701" s="6" t="b">
        <v>0</v>
      </c>
    </row>
    <row r="702" spans="1:43" x14ac:dyDescent="0.25">
      <c r="A702" t="str">
        <f>_xlfn.CONCAT(Table8[[#This Row],[Order]],"-",Table8[[#This Row],[Line]])</f>
        <v>76823-1</v>
      </c>
      <c r="B702" s="35">
        <v>76823</v>
      </c>
      <c r="C702" s="35">
        <v>1</v>
      </c>
      <c r="D702" s="35">
        <v>1</v>
      </c>
      <c r="E702" s="34" t="s">
        <v>18</v>
      </c>
      <c r="F702" s="34" t="s">
        <v>381</v>
      </c>
      <c r="G702" s="34" t="s">
        <v>2339</v>
      </c>
      <c r="H702" s="34" t="s">
        <v>177</v>
      </c>
      <c r="I702" s="34" t="s">
        <v>31</v>
      </c>
      <c r="J702" s="36">
        <v>43496</v>
      </c>
      <c r="K702" s="34" t="s">
        <v>4704</v>
      </c>
      <c r="L702" s="125">
        <v>43495</v>
      </c>
      <c r="M702" s="36">
        <v>43500</v>
      </c>
      <c r="N702" s="35">
        <v>13</v>
      </c>
      <c r="O702" s="35">
        <v>13</v>
      </c>
      <c r="P702" s="6" t="s">
        <v>610</v>
      </c>
      <c r="Q702" s="34" t="s">
        <v>21</v>
      </c>
      <c r="R702" s="6" t="s">
        <v>0</v>
      </c>
      <c r="S702" s="34" t="s">
        <v>22</v>
      </c>
      <c r="T702" s="34" t="s">
        <v>2340</v>
      </c>
      <c r="U702" s="35">
        <v>4</v>
      </c>
      <c r="V702" s="17" t="b">
        <v>1</v>
      </c>
      <c r="W702" s="17" t="b">
        <v>1</v>
      </c>
      <c r="X702" s="17" t="b">
        <v>1</v>
      </c>
      <c r="Y702" s="17" t="b">
        <v>1</v>
      </c>
      <c r="Z702" t="s">
        <v>3805</v>
      </c>
      <c r="AA702" t="s">
        <v>3805</v>
      </c>
      <c r="AB702" t="s">
        <v>22</v>
      </c>
      <c r="AC702" t="s">
        <v>22</v>
      </c>
      <c r="AD702" t="s">
        <v>22</v>
      </c>
      <c r="AE702" t="s">
        <v>22</v>
      </c>
      <c r="AF702" t="s">
        <v>22</v>
      </c>
      <c r="AG702" t="s">
        <v>22</v>
      </c>
      <c r="AH702" t="s">
        <v>22</v>
      </c>
      <c r="AI702" t="s">
        <v>22</v>
      </c>
      <c r="AJ702" s="17" t="b">
        <v>1</v>
      </c>
      <c r="AK702" t="s">
        <v>22</v>
      </c>
      <c r="AL702" t="s">
        <v>143</v>
      </c>
      <c r="AM702" s="17" t="b">
        <v>1</v>
      </c>
      <c r="AN702" s="126">
        <v>43497.349061192101</v>
      </c>
      <c r="AO702" s="6"/>
      <c r="AP702" s="17" t="b">
        <v>1</v>
      </c>
      <c r="AQ702" s="6" t="b">
        <v>1</v>
      </c>
    </row>
    <row r="703" spans="1:43" x14ac:dyDescent="0.25">
      <c r="A703" t="str">
        <f>_xlfn.CONCAT(Table8[[#This Row],[Order]],"-",Table8[[#This Row],[Line]])</f>
        <v>76823-3</v>
      </c>
      <c r="B703" s="35">
        <v>76823</v>
      </c>
      <c r="C703" s="35">
        <v>3</v>
      </c>
      <c r="D703" s="35">
        <v>1</v>
      </c>
      <c r="E703" s="34" t="s">
        <v>18</v>
      </c>
      <c r="F703" s="34" t="s">
        <v>354</v>
      </c>
      <c r="G703" s="34" t="s">
        <v>2341</v>
      </c>
      <c r="H703" s="34" t="s">
        <v>208</v>
      </c>
      <c r="I703" s="34" t="s">
        <v>31</v>
      </c>
      <c r="J703" s="36">
        <v>43496</v>
      </c>
      <c r="K703" s="34" t="s">
        <v>4705</v>
      </c>
      <c r="L703" s="125">
        <v>43495</v>
      </c>
      <c r="M703" s="36">
        <v>43500</v>
      </c>
      <c r="N703" s="35">
        <v>20</v>
      </c>
      <c r="O703" s="35">
        <v>20</v>
      </c>
      <c r="P703" s="6" t="s">
        <v>610</v>
      </c>
      <c r="Q703" s="34" t="s">
        <v>21</v>
      </c>
      <c r="R703" s="6" t="s">
        <v>0</v>
      </c>
      <c r="S703" s="34" t="s">
        <v>22</v>
      </c>
      <c r="T703" s="34" t="s">
        <v>2342</v>
      </c>
      <c r="U703" s="35">
        <v>4</v>
      </c>
      <c r="V703" s="17" t="b">
        <v>1</v>
      </c>
      <c r="W703" s="17" t="b">
        <v>1</v>
      </c>
      <c r="X703" s="17" t="b">
        <v>1</v>
      </c>
      <c r="Y703" s="17" t="b">
        <v>1</v>
      </c>
      <c r="Z703" t="s">
        <v>3805</v>
      </c>
      <c r="AA703" t="s">
        <v>3805</v>
      </c>
      <c r="AB703" t="s">
        <v>22</v>
      </c>
      <c r="AC703" t="s">
        <v>22</v>
      </c>
      <c r="AD703" t="s">
        <v>22</v>
      </c>
      <c r="AE703" t="s">
        <v>22</v>
      </c>
      <c r="AF703" t="s">
        <v>22</v>
      </c>
      <c r="AG703" t="s">
        <v>22</v>
      </c>
      <c r="AH703" t="s">
        <v>22</v>
      </c>
      <c r="AI703" t="s">
        <v>22</v>
      </c>
      <c r="AJ703" s="17" t="b">
        <v>1</v>
      </c>
      <c r="AK703" t="s">
        <v>22</v>
      </c>
      <c r="AL703" t="s">
        <v>143</v>
      </c>
      <c r="AM703" s="17" t="b">
        <v>1</v>
      </c>
      <c r="AN703" s="126">
        <v>43497.349050925899</v>
      </c>
      <c r="AO703" s="6"/>
      <c r="AP703" s="17" t="b">
        <v>1</v>
      </c>
      <c r="AQ703" s="6" t="b">
        <v>1</v>
      </c>
    </row>
    <row r="704" spans="1:43" x14ac:dyDescent="0.25">
      <c r="A704" t="str">
        <f>_xlfn.CONCAT(Table8[[#This Row],[Order]],"-",Table8[[#This Row],[Line]])</f>
        <v>76823-4</v>
      </c>
      <c r="B704" s="35">
        <v>76823</v>
      </c>
      <c r="C704" s="35">
        <v>4</v>
      </c>
      <c r="D704" s="35">
        <v>1</v>
      </c>
      <c r="E704" s="34" t="s">
        <v>18</v>
      </c>
      <c r="F704" s="34" t="s">
        <v>3103</v>
      </c>
      <c r="G704" s="34" t="s">
        <v>2343</v>
      </c>
      <c r="H704" s="34" t="s">
        <v>22</v>
      </c>
      <c r="I704" s="34" t="s">
        <v>31</v>
      </c>
      <c r="J704" s="36">
        <v>43496</v>
      </c>
      <c r="K704" s="34" t="s">
        <v>4706</v>
      </c>
      <c r="L704" s="125">
        <v>43495</v>
      </c>
      <c r="M704" s="36">
        <v>43500</v>
      </c>
      <c r="N704" s="35">
        <v>9</v>
      </c>
      <c r="O704" s="35">
        <v>9</v>
      </c>
      <c r="P704" s="6" t="s">
        <v>610</v>
      </c>
      <c r="Q704" s="34" t="s">
        <v>21</v>
      </c>
      <c r="R704" s="6" t="s">
        <v>0</v>
      </c>
      <c r="S704" s="34" t="s">
        <v>22</v>
      </c>
      <c r="T704" s="34" t="s">
        <v>2344</v>
      </c>
      <c r="U704" s="35">
        <v>4</v>
      </c>
      <c r="V704" s="17" t="b">
        <v>1</v>
      </c>
      <c r="W704" s="17" t="b">
        <v>1</v>
      </c>
      <c r="X704" s="17" t="b">
        <v>1</v>
      </c>
      <c r="Y704" s="17" t="b">
        <v>1</v>
      </c>
      <c r="Z704" t="s">
        <v>3805</v>
      </c>
      <c r="AA704" t="s">
        <v>3805</v>
      </c>
      <c r="AB704" t="s">
        <v>22</v>
      </c>
      <c r="AC704" t="s">
        <v>22</v>
      </c>
      <c r="AD704" t="s">
        <v>22</v>
      </c>
      <c r="AE704" t="s">
        <v>22</v>
      </c>
      <c r="AF704" t="s">
        <v>22</v>
      </c>
      <c r="AG704" t="s">
        <v>22</v>
      </c>
      <c r="AH704" t="s">
        <v>22</v>
      </c>
      <c r="AI704" t="s">
        <v>22</v>
      </c>
      <c r="AJ704" s="17" t="b">
        <v>1</v>
      </c>
      <c r="AK704" t="s">
        <v>22</v>
      </c>
      <c r="AL704" t="s">
        <v>143</v>
      </c>
      <c r="AM704" s="17" t="b">
        <v>1</v>
      </c>
      <c r="AN704" s="126">
        <v>43497.349040428198</v>
      </c>
      <c r="AO704" s="6"/>
      <c r="AP704" s="17" t="b">
        <v>1</v>
      </c>
      <c r="AQ704" s="6" t="b">
        <v>0</v>
      </c>
    </row>
    <row r="705" spans="1:43" x14ac:dyDescent="0.25">
      <c r="A705" t="str">
        <f>_xlfn.CONCAT(Table8[[#This Row],[Order]],"-",Table8[[#This Row],[Line]])</f>
        <v>76823-5</v>
      </c>
      <c r="B705" s="35">
        <v>76823</v>
      </c>
      <c r="C705" s="35">
        <v>5</v>
      </c>
      <c r="D705" s="35">
        <v>1</v>
      </c>
      <c r="E705" s="34" t="s">
        <v>18</v>
      </c>
      <c r="F705" s="34" t="s">
        <v>3104</v>
      </c>
      <c r="G705" s="34" t="s">
        <v>2345</v>
      </c>
      <c r="H705" s="34" t="s">
        <v>22</v>
      </c>
      <c r="I705" s="34" t="s">
        <v>31</v>
      </c>
      <c r="J705" s="36">
        <v>43496</v>
      </c>
      <c r="K705" s="34" t="s">
        <v>4707</v>
      </c>
      <c r="L705" s="125">
        <v>43495</v>
      </c>
      <c r="M705" s="36">
        <v>43500</v>
      </c>
      <c r="N705" s="35">
        <v>1</v>
      </c>
      <c r="O705" s="35">
        <v>2</v>
      </c>
      <c r="P705" s="6" t="s">
        <v>610</v>
      </c>
      <c r="Q705" s="34" t="s">
        <v>21</v>
      </c>
      <c r="R705" s="6" t="s">
        <v>0</v>
      </c>
      <c r="S705" s="34" t="s">
        <v>22</v>
      </c>
      <c r="T705" s="34" t="s">
        <v>2346</v>
      </c>
      <c r="U705" s="35">
        <v>4</v>
      </c>
      <c r="V705" s="17" t="b">
        <v>1</v>
      </c>
      <c r="W705" s="17" t="b">
        <v>1</v>
      </c>
      <c r="X705" s="17" t="b">
        <v>1</v>
      </c>
      <c r="Y705" s="17" t="b">
        <v>1</v>
      </c>
      <c r="Z705" t="s">
        <v>3805</v>
      </c>
      <c r="AA705" t="s">
        <v>3805</v>
      </c>
      <c r="AB705" t="s">
        <v>22</v>
      </c>
      <c r="AC705" t="s">
        <v>22</v>
      </c>
      <c r="AD705" t="s">
        <v>22</v>
      </c>
      <c r="AE705" t="s">
        <v>22</v>
      </c>
      <c r="AF705" t="s">
        <v>22</v>
      </c>
      <c r="AG705" t="s">
        <v>22</v>
      </c>
      <c r="AH705" t="s">
        <v>22</v>
      </c>
      <c r="AI705" t="s">
        <v>22</v>
      </c>
      <c r="AJ705" s="17" t="b">
        <v>1</v>
      </c>
      <c r="AK705" t="s">
        <v>22</v>
      </c>
      <c r="AL705" t="s">
        <v>143</v>
      </c>
      <c r="AM705" s="17" t="b">
        <v>1</v>
      </c>
      <c r="AN705" s="126">
        <v>43497.3490292477</v>
      </c>
      <c r="AO705" s="6"/>
      <c r="AP705" s="17" t="b">
        <v>1</v>
      </c>
      <c r="AQ705" s="6" t="b">
        <v>0</v>
      </c>
    </row>
    <row r="706" spans="1:43" x14ac:dyDescent="0.25">
      <c r="A706" t="str">
        <f>_xlfn.CONCAT(Table8[[#This Row],[Order]],"-",Table8[[#This Row],[Line]])</f>
        <v>76823-6</v>
      </c>
      <c r="B706" s="35">
        <v>76823</v>
      </c>
      <c r="C706" s="35">
        <v>6</v>
      </c>
      <c r="D706" s="35">
        <v>1</v>
      </c>
      <c r="E706" s="34" t="s">
        <v>18</v>
      </c>
      <c r="F706" s="34" t="s">
        <v>3105</v>
      </c>
      <c r="G706" s="34" t="s">
        <v>2347</v>
      </c>
      <c r="H706" s="34" t="s">
        <v>22</v>
      </c>
      <c r="I706" s="34" t="s">
        <v>31</v>
      </c>
      <c r="J706" s="36">
        <v>43496</v>
      </c>
      <c r="K706" s="34" t="s">
        <v>4708</v>
      </c>
      <c r="L706" s="125">
        <v>43495</v>
      </c>
      <c r="M706" s="36">
        <v>43500</v>
      </c>
      <c r="N706" s="35">
        <v>2</v>
      </c>
      <c r="O706" s="35">
        <v>4</v>
      </c>
      <c r="P706" s="6" t="s">
        <v>610</v>
      </c>
      <c r="Q706" s="34" t="s">
        <v>21</v>
      </c>
      <c r="R706" s="6" t="s">
        <v>0</v>
      </c>
      <c r="S706" s="34" t="s">
        <v>22</v>
      </c>
      <c r="T706" s="34" t="s">
        <v>2348</v>
      </c>
      <c r="U706" s="35">
        <v>4</v>
      </c>
      <c r="V706" s="17" t="b">
        <v>1</v>
      </c>
      <c r="W706" s="17" t="b">
        <v>1</v>
      </c>
      <c r="X706" s="17" t="b">
        <v>1</v>
      </c>
      <c r="Y706" s="17" t="b">
        <v>1</v>
      </c>
      <c r="Z706" t="s">
        <v>3805</v>
      </c>
      <c r="AA706" t="s">
        <v>3805</v>
      </c>
      <c r="AB706" t="s">
        <v>22</v>
      </c>
      <c r="AC706" t="s">
        <v>22</v>
      </c>
      <c r="AD706" t="s">
        <v>22</v>
      </c>
      <c r="AE706" t="s">
        <v>22</v>
      </c>
      <c r="AF706" t="s">
        <v>22</v>
      </c>
      <c r="AG706" t="s">
        <v>22</v>
      </c>
      <c r="AH706" t="s">
        <v>22</v>
      </c>
      <c r="AI706" t="s">
        <v>22</v>
      </c>
      <c r="AJ706" s="17" t="b">
        <v>1</v>
      </c>
      <c r="AK706" t="s">
        <v>22</v>
      </c>
      <c r="AL706" t="s">
        <v>143</v>
      </c>
      <c r="AM706" s="17" t="b">
        <v>1</v>
      </c>
      <c r="AN706" s="126">
        <v>43497.349018055596</v>
      </c>
      <c r="AO706" s="6"/>
      <c r="AP706" s="17" t="b">
        <v>1</v>
      </c>
      <c r="AQ706" s="6" t="b">
        <v>0</v>
      </c>
    </row>
    <row r="707" spans="1:43" x14ac:dyDescent="0.25">
      <c r="A707" t="str">
        <f>_xlfn.CONCAT(Table8[[#This Row],[Order]],"-",Table8[[#This Row],[Line]])</f>
        <v>76823-7</v>
      </c>
      <c r="B707" s="35">
        <v>76823</v>
      </c>
      <c r="C707" s="35">
        <v>7</v>
      </c>
      <c r="D707" s="35">
        <v>1</v>
      </c>
      <c r="E707" s="34" t="s">
        <v>18</v>
      </c>
      <c r="F707" s="34" t="s">
        <v>180</v>
      </c>
      <c r="G707" s="34" t="s">
        <v>629</v>
      </c>
      <c r="H707" s="34" t="s">
        <v>208</v>
      </c>
      <c r="I707" s="34" t="s">
        <v>37</v>
      </c>
      <c r="J707" s="36">
        <v>43495</v>
      </c>
      <c r="K707" s="34" t="s">
        <v>4709</v>
      </c>
      <c r="L707" s="125">
        <v>43495</v>
      </c>
      <c r="M707" s="36">
        <v>43500</v>
      </c>
      <c r="N707" s="35">
        <v>6</v>
      </c>
      <c r="O707" s="35">
        <v>24</v>
      </c>
      <c r="P707" s="6" t="s">
        <v>610</v>
      </c>
      <c r="Q707" s="34" t="s">
        <v>21</v>
      </c>
      <c r="R707" s="6" t="s">
        <v>0</v>
      </c>
      <c r="S707" s="34" t="s">
        <v>22</v>
      </c>
      <c r="T707" s="34" t="s">
        <v>630</v>
      </c>
      <c r="U707" s="35">
        <v>7</v>
      </c>
      <c r="V707" s="17" t="b">
        <v>1</v>
      </c>
      <c r="W707" s="17" t="b">
        <v>1</v>
      </c>
      <c r="X707" s="17" t="b">
        <v>1</v>
      </c>
      <c r="Y707" s="17" t="b">
        <v>1</v>
      </c>
      <c r="Z707" t="s">
        <v>22</v>
      </c>
      <c r="AA707" t="s">
        <v>3805</v>
      </c>
      <c r="AB707" t="s">
        <v>22</v>
      </c>
      <c r="AC707" t="s">
        <v>22</v>
      </c>
      <c r="AD707" t="s">
        <v>161</v>
      </c>
      <c r="AE707" t="s">
        <v>22</v>
      </c>
      <c r="AF707" t="s">
        <v>22</v>
      </c>
      <c r="AG707" t="s">
        <v>22</v>
      </c>
      <c r="AH707" t="s">
        <v>22</v>
      </c>
      <c r="AI707" t="s">
        <v>22</v>
      </c>
      <c r="AJ707" s="17" t="b">
        <v>1</v>
      </c>
      <c r="AK707" t="s">
        <v>22</v>
      </c>
      <c r="AL707" t="s">
        <v>143</v>
      </c>
      <c r="AM707" s="17" t="b">
        <v>1</v>
      </c>
      <c r="AN707" s="126">
        <v>43497.563546493097</v>
      </c>
      <c r="AO707" s="6"/>
      <c r="AP707" s="17" t="b">
        <v>1</v>
      </c>
      <c r="AQ707" s="6" t="b">
        <v>1</v>
      </c>
    </row>
    <row r="708" spans="1:43" x14ac:dyDescent="0.25">
      <c r="A708" t="str">
        <f>_xlfn.CONCAT(Table8[[#This Row],[Order]],"-",Table8[[#This Row],[Line]])</f>
        <v>76823-8</v>
      </c>
      <c r="B708" s="35">
        <v>76823</v>
      </c>
      <c r="C708" s="35">
        <v>8</v>
      </c>
      <c r="D708" s="35">
        <v>1</v>
      </c>
      <c r="E708" s="34" t="s">
        <v>18</v>
      </c>
      <c r="F708" s="34" t="s">
        <v>180</v>
      </c>
      <c r="G708" s="34" t="s">
        <v>631</v>
      </c>
      <c r="H708" s="34" t="s">
        <v>208</v>
      </c>
      <c r="I708" s="34" t="s">
        <v>37</v>
      </c>
      <c r="J708" s="36">
        <v>43495</v>
      </c>
      <c r="K708" s="34" t="s">
        <v>4710</v>
      </c>
      <c r="L708" s="125">
        <v>43495</v>
      </c>
      <c r="M708" s="36">
        <v>43500</v>
      </c>
      <c r="N708" s="35">
        <v>3</v>
      </c>
      <c r="O708" s="35">
        <v>15</v>
      </c>
      <c r="P708" s="6" t="s">
        <v>610</v>
      </c>
      <c r="Q708" s="34" t="s">
        <v>21</v>
      </c>
      <c r="R708" s="6" t="s">
        <v>0</v>
      </c>
      <c r="S708" s="34" t="s">
        <v>22</v>
      </c>
      <c r="T708" s="34" t="s">
        <v>632</v>
      </c>
      <c r="U708" s="35">
        <v>7</v>
      </c>
      <c r="V708" s="17" t="b">
        <v>1</v>
      </c>
      <c r="W708" s="17" t="b">
        <v>1</v>
      </c>
      <c r="X708" s="17" t="b">
        <v>1</v>
      </c>
      <c r="Y708" s="17" t="b">
        <v>1</v>
      </c>
      <c r="Z708" t="s">
        <v>22</v>
      </c>
      <c r="AA708" t="s">
        <v>3805</v>
      </c>
      <c r="AB708" t="s">
        <v>22</v>
      </c>
      <c r="AC708" t="s">
        <v>22</v>
      </c>
      <c r="AD708" t="s">
        <v>161</v>
      </c>
      <c r="AE708" t="s">
        <v>22</v>
      </c>
      <c r="AF708" t="s">
        <v>22</v>
      </c>
      <c r="AG708" t="s">
        <v>22</v>
      </c>
      <c r="AH708" t="s">
        <v>22</v>
      </c>
      <c r="AI708" t="s">
        <v>22</v>
      </c>
      <c r="AJ708" s="17" t="b">
        <v>1</v>
      </c>
      <c r="AK708" t="s">
        <v>22</v>
      </c>
      <c r="AL708" t="s">
        <v>143</v>
      </c>
      <c r="AM708" s="17" t="b">
        <v>1</v>
      </c>
      <c r="AN708" s="126">
        <v>43497.563565081</v>
      </c>
      <c r="AO708" s="6"/>
      <c r="AP708" s="17" t="b">
        <v>1</v>
      </c>
      <c r="AQ708" s="6" t="b">
        <v>1</v>
      </c>
    </row>
    <row r="709" spans="1:43" x14ac:dyDescent="0.25">
      <c r="A709" t="str">
        <f>_xlfn.CONCAT(Table8[[#This Row],[Order]],"-",Table8[[#This Row],[Line]])</f>
        <v>76823-9</v>
      </c>
      <c r="B709" s="35">
        <v>76823</v>
      </c>
      <c r="C709" s="35">
        <v>9</v>
      </c>
      <c r="D709" s="35">
        <v>1</v>
      </c>
      <c r="E709" s="34" t="s">
        <v>18</v>
      </c>
      <c r="F709" s="34" t="s">
        <v>3106</v>
      </c>
      <c r="G709" s="34" t="s">
        <v>633</v>
      </c>
      <c r="H709" s="34" t="s">
        <v>22</v>
      </c>
      <c r="I709" s="34" t="s">
        <v>37</v>
      </c>
      <c r="J709" s="36">
        <v>43495</v>
      </c>
      <c r="K709" s="34" t="s">
        <v>4711</v>
      </c>
      <c r="L709" s="125">
        <v>43495</v>
      </c>
      <c r="M709" s="36">
        <v>43500</v>
      </c>
      <c r="N709" s="35">
        <v>1</v>
      </c>
      <c r="O709" s="35">
        <v>2</v>
      </c>
      <c r="P709" s="6" t="s">
        <v>610</v>
      </c>
      <c r="Q709" s="34" t="s">
        <v>21</v>
      </c>
      <c r="R709" s="6" t="s">
        <v>0</v>
      </c>
      <c r="S709" s="34" t="s">
        <v>22</v>
      </c>
      <c r="T709" s="34" t="s">
        <v>634</v>
      </c>
      <c r="U709" s="35">
        <v>7</v>
      </c>
      <c r="V709" s="17" t="b">
        <v>1</v>
      </c>
      <c r="W709" s="17" t="b">
        <v>1</v>
      </c>
      <c r="X709" s="17" t="b">
        <v>1</v>
      </c>
      <c r="Y709" s="17" t="b">
        <v>1</v>
      </c>
      <c r="Z709" t="s">
        <v>22</v>
      </c>
      <c r="AA709" t="s">
        <v>3805</v>
      </c>
      <c r="AB709" t="s">
        <v>22</v>
      </c>
      <c r="AC709" t="s">
        <v>22</v>
      </c>
      <c r="AD709" t="s">
        <v>161</v>
      </c>
      <c r="AE709" t="s">
        <v>22</v>
      </c>
      <c r="AF709" t="s">
        <v>22</v>
      </c>
      <c r="AG709" t="s">
        <v>22</v>
      </c>
      <c r="AH709" t="s">
        <v>22</v>
      </c>
      <c r="AI709" t="s">
        <v>22</v>
      </c>
      <c r="AJ709" s="17" t="b">
        <v>1</v>
      </c>
      <c r="AK709" t="s">
        <v>22</v>
      </c>
      <c r="AL709" t="s">
        <v>143</v>
      </c>
      <c r="AM709" s="17" t="b">
        <v>1</v>
      </c>
      <c r="AN709" s="126">
        <v>43497.564690474501</v>
      </c>
      <c r="AO709" s="6"/>
      <c r="AP709" s="17" t="b">
        <v>1</v>
      </c>
      <c r="AQ709" s="6" t="b">
        <v>0</v>
      </c>
    </row>
    <row r="710" spans="1:43" x14ac:dyDescent="0.25">
      <c r="A710" t="str">
        <f>_xlfn.CONCAT(Table8[[#This Row],[Order]],"-",Table8[[#This Row],[Line]])</f>
        <v>76823-10</v>
      </c>
      <c r="B710" s="35">
        <v>76823</v>
      </c>
      <c r="C710" s="35">
        <v>10</v>
      </c>
      <c r="D710" s="35">
        <v>1</v>
      </c>
      <c r="E710" s="34" t="s">
        <v>18</v>
      </c>
      <c r="F710" s="34" t="s">
        <v>331</v>
      </c>
      <c r="G710" s="34" t="s">
        <v>635</v>
      </c>
      <c r="H710" s="34" t="s">
        <v>22</v>
      </c>
      <c r="I710" s="34" t="s">
        <v>37</v>
      </c>
      <c r="J710" s="36">
        <v>43495</v>
      </c>
      <c r="K710" s="34" t="s">
        <v>4712</v>
      </c>
      <c r="L710" s="125">
        <v>43495</v>
      </c>
      <c r="M710" s="36">
        <v>43500</v>
      </c>
      <c r="N710" s="35">
        <v>1</v>
      </c>
      <c r="O710" s="35">
        <v>3</v>
      </c>
      <c r="P710" s="6" t="s">
        <v>610</v>
      </c>
      <c r="Q710" s="34" t="s">
        <v>21</v>
      </c>
      <c r="R710" s="6" t="s">
        <v>0</v>
      </c>
      <c r="S710" s="34" t="s">
        <v>22</v>
      </c>
      <c r="T710" s="34" t="s">
        <v>636</v>
      </c>
      <c r="U710" s="35">
        <v>7</v>
      </c>
      <c r="V710" s="17" t="b">
        <v>1</v>
      </c>
      <c r="W710" s="17" t="b">
        <v>1</v>
      </c>
      <c r="X710" s="17" t="b">
        <v>1</v>
      </c>
      <c r="Y710" s="17" t="b">
        <v>1</v>
      </c>
      <c r="Z710" t="s">
        <v>22</v>
      </c>
      <c r="AA710" t="s">
        <v>3805</v>
      </c>
      <c r="AB710" t="s">
        <v>22</v>
      </c>
      <c r="AC710" t="s">
        <v>22</v>
      </c>
      <c r="AD710" t="s">
        <v>161</v>
      </c>
      <c r="AE710" t="s">
        <v>22</v>
      </c>
      <c r="AF710" t="s">
        <v>22</v>
      </c>
      <c r="AG710" t="s">
        <v>22</v>
      </c>
      <c r="AH710" t="s">
        <v>22</v>
      </c>
      <c r="AI710" t="s">
        <v>22</v>
      </c>
      <c r="AJ710" s="17" t="b">
        <v>1</v>
      </c>
      <c r="AK710" t="s">
        <v>22</v>
      </c>
      <c r="AL710" t="s">
        <v>143</v>
      </c>
      <c r="AM710" s="17" t="b">
        <v>1</v>
      </c>
      <c r="AN710" s="126">
        <v>43497.564702581003</v>
      </c>
      <c r="AO710" s="6"/>
      <c r="AP710" s="17" t="b">
        <v>1</v>
      </c>
      <c r="AQ710" s="6" t="b">
        <v>0</v>
      </c>
    </row>
    <row r="711" spans="1:43" x14ac:dyDescent="0.25">
      <c r="A711" t="str">
        <f>_xlfn.CONCAT(Table8[[#This Row],[Order]],"-",Table8[[#This Row],[Line]])</f>
        <v>76823-11</v>
      </c>
      <c r="B711" s="35">
        <v>76823</v>
      </c>
      <c r="C711" s="35">
        <v>11</v>
      </c>
      <c r="D711" s="35">
        <v>1</v>
      </c>
      <c r="E711" s="34" t="s">
        <v>18</v>
      </c>
      <c r="F711" s="34" t="s">
        <v>180</v>
      </c>
      <c r="G711" s="34" t="s">
        <v>637</v>
      </c>
      <c r="H711" s="34" t="s">
        <v>22</v>
      </c>
      <c r="I711" s="34" t="s">
        <v>37</v>
      </c>
      <c r="J711" s="36">
        <v>43495</v>
      </c>
      <c r="K711" s="34" t="s">
        <v>4713</v>
      </c>
      <c r="L711" s="125">
        <v>43495</v>
      </c>
      <c r="M711" s="36">
        <v>43500</v>
      </c>
      <c r="N711" s="35">
        <v>9</v>
      </c>
      <c r="O711" s="35">
        <v>81</v>
      </c>
      <c r="P711" s="6" t="s">
        <v>610</v>
      </c>
      <c r="Q711" s="34" t="s">
        <v>21</v>
      </c>
      <c r="R711" s="6" t="s">
        <v>0</v>
      </c>
      <c r="S711" s="34" t="s">
        <v>22</v>
      </c>
      <c r="T711" s="34" t="s">
        <v>638</v>
      </c>
      <c r="U711" s="35">
        <v>7</v>
      </c>
      <c r="V711" s="17" t="b">
        <v>1</v>
      </c>
      <c r="W711" s="17" t="b">
        <v>1</v>
      </c>
      <c r="X711" s="17" t="b">
        <v>1</v>
      </c>
      <c r="Y711" s="17" t="b">
        <v>1</v>
      </c>
      <c r="Z711" t="s">
        <v>22</v>
      </c>
      <c r="AA711" t="s">
        <v>3805</v>
      </c>
      <c r="AB711" t="s">
        <v>22</v>
      </c>
      <c r="AC711" t="s">
        <v>22</v>
      </c>
      <c r="AD711" t="s">
        <v>161</v>
      </c>
      <c r="AE711" t="s">
        <v>22</v>
      </c>
      <c r="AF711" t="s">
        <v>22</v>
      </c>
      <c r="AG711" t="s">
        <v>22</v>
      </c>
      <c r="AH711" t="s">
        <v>22</v>
      </c>
      <c r="AI711" t="s">
        <v>22</v>
      </c>
      <c r="AJ711" s="17" t="b">
        <v>1</v>
      </c>
      <c r="AK711" t="s">
        <v>22</v>
      </c>
      <c r="AL711" t="s">
        <v>143</v>
      </c>
      <c r="AM711" s="17" t="b">
        <v>1</v>
      </c>
      <c r="AN711" s="126">
        <v>43497.564714664397</v>
      </c>
      <c r="AO711" s="6"/>
      <c r="AP711" s="17" t="b">
        <v>1</v>
      </c>
      <c r="AQ711" s="6" t="b">
        <v>0</v>
      </c>
    </row>
    <row r="712" spans="1:43" x14ac:dyDescent="0.25">
      <c r="A712" t="str">
        <f>_xlfn.CONCAT(Table8[[#This Row],[Order]],"-",Table8[[#This Row],[Line]])</f>
        <v>76823-12</v>
      </c>
      <c r="B712" s="35">
        <v>76823</v>
      </c>
      <c r="C712" s="35">
        <v>12</v>
      </c>
      <c r="D712" s="35">
        <v>1</v>
      </c>
      <c r="E712" s="34" t="s">
        <v>18</v>
      </c>
      <c r="F712" s="34" t="s">
        <v>180</v>
      </c>
      <c r="G712" s="34" t="s">
        <v>639</v>
      </c>
      <c r="H712" s="34" t="s">
        <v>22</v>
      </c>
      <c r="I712" s="34" t="s">
        <v>37</v>
      </c>
      <c r="J712" s="36">
        <v>43495</v>
      </c>
      <c r="K712" s="34" t="s">
        <v>4714</v>
      </c>
      <c r="L712" s="125">
        <v>43495</v>
      </c>
      <c r="M712" s="36">
        <v>43500</v>
      </c>
      <c r="N712" s="35">
        <v>4</v>
      </c>
      <c r="O712" s="35">
        <v>24</v>
      </c>
      <c r="P712" s="6" t="s">
        <v>610</v>
      </c>
      <c r="Q712" s="34" t="s">
        <v>21</v>
      </c>
      <c r="R712" s="6" t="s">
        <v>0</v>
      </c>
      <c r="S712" s="34" t="s">
        <v>22</v>
      </c>
      <c r="T712" s="34" t="s">
        <v>640</v>
      </c>
      <c r="U712" s="35">
        <v>7</v>
      </c>
      <c r="V712" s="17" t="b">
        <v>1</v>
      </c>
      <c r="W712" s="17" t="b">
        <v>1</v>
      </c>
      <c r="X712" s="17" t="b">
        <v>1</v>
      </c>
      <c r="Y712" s="17" t="b">
        <v>1</v>
      </c>
      <c r="Z712" t="s">
        <v>22</v>
      </c>
      <c r="AA712" t="s">
        <v>3805</v>
      </c>
      <c r="AB712" t="s">
        <v>22</v>
      </c>
      <c r="AC712" t="s">
        <v>22</v>
      </c>
      <c r="AD712" t="s">
        <v>161</v>
      </c>
      <c r="AE712" t="s">
        <v>22</v>
      </c>
      <c r="AF712" t="s">
        <v>22</v>
      </c>
      <c r="AG712" t="s">
        <v>22</v>
      </c>
      <c r="AH712" t="s">
        <v>22</v>
      </c>
      <c r="AI712" t="s">
        <v>22</v>
      </c>
      <c r="AJ712" s="17" t="b">
        <v>1</v>
      </c>
      <c r="AK712" t="s">
        <v>22</v>
      </c>
      <c r="AL712" t="s">
        <v>143</v>
      </c>
      <c r="AM712" s="17" t="b">
        <v>1</v>
      </c>
      <c r="AN712" s="126">
        <v>43497.564725844903</v>
      </c>
      <c r="AO712" s="6"/>
      <c r="AP712" s="17" t="b">
        <v>1</v>
      </c>
      <c r="AQ712" s="6" t="b">
        <v>0</v>
      </c>
    </row>
    <row r="713" spans="1:43" x14ac:dyDescent="0.25">
      <c r="A713" t="str">
        <f>_xlfn.CONCAT(Table8[[#This Row],[Order]],"-",Table8[[#This Row],[Line]])</f>
        <v>76823-13</v>
      </c>
      <c r="B713" s="35">
        <v>76823</v>
      </c>
      <c r="C713" s="35">
        <v>13</v>
      </c>
      <c r="D713" s="35">
        <v>1</v>
      </c>
      <c r="E713" s="34" t="s">
        <v>18</v>
      </c>
      <c r="F713" s="34" t="s">
        <v>274</v>
      </c>
      <c r="G713" s="34" t="s">
        <v>641</v>
      </c>
      <c r="H713" s="34" t="s">
        <v>22</v>
      </c>
      <c r="I713" s="34" t="s">
        <v>31</v>
      </c>
      <c r="J713" s="36">
        <v>43495</v>
      </c>
      <c r="K713" s="34" t="s">
        <v>4715</v>
      </c>
      <c r="L713" s="125">
        <v>43495</v>
      </c>
      <c r="M713" s="36">
        <v>43500</v>
      </c>
      <c r="N713" s="35">
        <v>10</v>
      </c>
      <c r="O713" s="35">
        <v>10</v>
      </c>
      <c r="P713" s="6" t="s">
        <v>610</v>
      </c>
      <c r="Q713" s="34" t="s">
        <v>21</v>
      </c>
      <c r="R713" s="6" t="s">
        <v>0</v>
      </c>
      <c r="S713" s="34" t="s">
        <v>22</v>
      </c>
      <c r="T713" s="34" t="s">
        <v>642</v>
      </c>
      <c r="U713" s="35">
        <v>7</v>
      </c>
      <c r="V713" s="17" t="b">
        <v>1</v>
      </c>
      <c r="W713" s="17" t="b">
        <v>1</v>
      </c>
      <c r="X713" s="17" t="b">
        <v>1</v>
      </c>
      <c r="Y713" s="17" t="b">
        <v>1</v>
      </c>
      <c r="Z713" t="s">
        <v>22</v>
      </c>
      <c r="AA713" t="s">
        <v>3805</v>
      </c>
      <c r="AB713" t="s">
        <v>22</v>
      </c>
      <c r="AC713" t="s">
        <v>22</v>
      </c>
      <c r="AD713" t="s">
        <v>22</v>
      </c>
      <c r="AE713" t="s">
        <v>22</v>
      </c>
      <c r="AF713" t="s">
        <v>22</v>
      </c>
      <c r="AG713" t="s">
        <v>22</v>
      </c>
      <c r="AH713" t="s">
        <v>22</v>
      </c>
      <c r="AI713" t="s">
        <v>22</v>
      </c>
      <c r="AJ713" s="17" t="b">
        <v>1</v>
      </c>
      <c r="AK713" t="s">
        <v>22</v>
      </c>
      <c r="AL713" t="s">
        <v>143</v>
      </c>
      <c r="AM713" s="17" t="b">
        <v>1</v>
      </c>
      <c r="AN713" s="126">
        <v>43497.526659490701</v>
      </c>
      <c r="AO713" s="6"/>
      <c r="AP713" s="17" t="b">
        <v>1</v>
      </c>
      <c r="AQ713" s="6" t="b">
        <v>0</v>
      </c>
    </row>
    <row r="714" spans="1:43" x14ac:dyDescent="0.25">
      <c r="A714" t="str">
        <f>_xlfn.CONCAT(Table8[[#This Row],[Order]],"-",Table8[[#This Row],[Line]])</f>
        <v>76853-1</v>
      </c>
      <c r="B714" s="7">
        <v>76853</v>
      </c>
      <c r="C714" s="7">
        <v>1</v>
      </c>
      <c r="D714" s="7">
        <v>1</v>
      </c>
      <c r="E714" s="6" t="s">
        <v>18</v>
      </c>
      <c r="F714" s="6" t="s">
        <v>3089</v>
      </c>
      <c r="G714" s="6" t="s">
        <v>4716</v>
      </c>
      <c r="H714" s="6" t="s">
        <v>22</v>
      </c>
      <c r="I714" s="6" t="s">
        <v>27</v>
      </c>
      <c r="J714" s="6"/>
      <c r="K714" s="6"/>
      <c r="L714" s="8">
        <v>43515</v>
      </c>
      <c r="M714" s="8">
        <v>43518</v>
      </c>
      <c r="N714" s="7">
        <v>30</v>
      </c>
      <c r="O714" s="7">
        <v>30</v>
      </c>
      <c r="P714" s="6" t="s">
        <v>652</v>
      </c>
      <c r="Q714" s="6" t="s">
        <v>22</v>
      </c>
      <c r="R714" s="6" t="s">
        <v>18</v>
      </c>
      <c r="S714" s="6" t="s">
        <v>22</v>
      </c>
      <c r="T714" s="6" t="s">
        <v>4717</v>
      </c>
      <c r="U714" s="7">
        <v>18</v>
      </c>
      <c r="V714" s="17" t="b">
        <v>0</v>
      </c>
      <c r="W714" s="17" t="b">
        <v>0</v>
      </c>
      <c r="X714" s="17" t="b">
        <v>0</v>
      </c>
      <c r="Y714" s="17" t="b">
        <v>0</v>
      </c>
      <c r="Z714" t="s">
        <v>22</v>
      </c>
      <c r="AA714" t="s">
        <v>22</v>
      </c>
      <c r="AB714" t="s">
        <v>22</v>
      </c>
      <c r="AC714" t="s">
        <v>22</v>
      </c>
      <c r="AD714" t="s">
        <v>22</v>
      </c>
      <c r="AE714" t="s">
        <v>22</v>
      </c>
      <c r="AF714" t="s">
        <v>22</v>
      </c>
      <c r="AG714" t="s">
        <v>22</v>
      </c>
      <c r="AH714" t="s">
        <v>22</v>
      </c>
      <c r="AI714" t="s">
        <v>22</v>
      </c>
      <c r="AJ714" s="17" t="b">
        <v>0</v>
      </c>
      <c r="AK714" t="s">
        <v>22</v>
      </c>
      <c r="AL714" t="s">
        <v>22</v>
      </c>
      <c r="AM714" s="17" t="b">
        <v>0</v>
      </c>
      <c r="AN714" s="6"/>
      <c r="AO714" s="6"/>
      <c r="AP714" s="17" t="b">
        <v>0</v>
      </c>
      <c r="AQ714" s="6" t="b">
        <v>0</v>
      </c>
    </row>
    <row r="715" spans="1:43" x14ac:dyDescent="0.25">
      <c r="A715" t="str">
        <f>_xlfn.CONCAT(Table8[[#This Row],[Order]],"-",Table8[[#This Row],[Line]])</f>
        <v>76853-2</v>
      </c>
      <c r="B715" s="7">
        <v>76853</v>
      </c>
      <c r="C715" s="7">
        <v>2</v>
      </c>
      <c r="D715" s="7">
        <v>1</v>
      </c>
      <c r="E715" s="6" t="s">
        <v>18</v>
      </c>
      <c r="F715" s="6" t="s">
        <v>3112</v>
      </c>
      <c r="G715" s="6" t="s">
        <v>4718</v>
      </c>
      <c r="H715" s="6" t="s">
        <v>22</v>
      </c>
      <c r="I715" s="6" t="s">
        <v>27</v>
      </c>
      <c r="J715" s="6"/>
      <c r="K715" s="6"/>
      <c r="L715" s="8">
        <v>43515</v>
      </c>
      <c r="M715" s="8">
        <v>43518</v>
      </c>
      <c r="N715" s="7">
        <v>3</v>
      </c>
      <c r="O715" s="7">
        <v>3</v>
      </c>
      <c r="P715" s="6" t="s">
        <v>652</v>
      </c>
      <c r="Q715" s="6" t="s">
        <v>22</v>
      </c>
      <c r="R715" s="6" t="s">
        <v>18</v>
      </c>
      <c r="S715" s="6" t="s">
        <v>22</v>
      </c>
      <c r="T715" s="6" t="s">
        <v>4719</v>
      </c>
      <c r="U715" s="7">
        <v>18</v>
      </c>
      <c r="V715" s="17" t="b">
        <v>0</v>
      </c>
      <c r="W715" s="17" t="b">
        <v>0</v>
      </c>
      <c r="X715" s="17" t="b">
        <v>0</v>
      </c>
      <c r="Y715" s="17" t="b">
        <v>0</v>
      </c>
      <c r="Z715" t="s">
        <v>22</v>
      </c>
      <c r="AA715" t="s">
        <v>22</v>
      </c>
      <c r="AB715" t="s">
        <v>22</v>
      </c>
      <c r="AC715" t="s">
        <v>22</v>
      </c>
      <c r="AD715" t="s">
        <v>22</v>
      </c>
      <c r="AE715" t="s">
        <v>22</v>
      </c>
      <c r="AF715" t="s">
        <v>22</v>
      </c>
      <c r="AG715" t="s">
        <v>22</v>
      </c>
      <c r="AH715" t="s">
        <v>22</v>
      </c>
      <c r="AI715" t="s">
        <v>22</v>
      </c>
      <c r="AJ715" s="17" t="b">
        <v>0</v>
      </c>
      <c r="AK715" t="s">
        <v>22</v>
      </c>
      <c r="AL715" t="s">
        <v>22</v>
      </c>
      <c r="AM715" s="17" t="b">
        <v>0</v>
      </c>
      <c r="AN715" s="6"/>
      <c r="AO715" s="6"/>
      <c r="AP715" s="17" t="b">
        <v>0</v>
      </c>
      <c r="AQ715" s="6" t="b">
        <v>0</v>
      </c>
    </row>
    <row r="716" spans="1:43" x14ac:dyDescent="0.25">
      <c r="A716" t="str">
        <f>_xlfn.CONCAT(Table8[[#This Row],[Order]],"-",Table8[[#This Row],[Line]])</f>
        <v>76853-3</v>
      </c>
      <c r="B716" s="7">
        <v>76853</v>
      </c>
      <c r="C716" s="7">
        <v>3</v>
      </c>
      <c r="D716" s="7">
        <v>1</v>
      </c>
      <c r="E716" s="6" t="s">
        <v>18</v>
      </c>
      <c r="F716" s="6" t="s">
        <v>3112</v>
      </c>
      <c r="G716" s="6" t="s">
        <v>4720</v>
      </c>
      <c r="H716" s="6" t="s">
        <v>22</v>
      </c>
      <c r="I716" s="6" t="s">
        <v>27</v>
      </c>
      <c r="J716" s="6"/>
      <c r="K716" s="6"/>
      <c r="L716" s="8">
        <v>43515</v>
      </c>
      <c r="M716" s="8">
        <v>43518</v>
      </c>
      <c r="N716" s="7">
        <v>1</v>
      </c>
      <c r="O716" s="7">
        <v>1</v>
      </c>
      <c r="P716" s="6" t="s">
        <v>652</v>
      </c>
      <c r="Q716" s="6" t="s">
        <v>22</v>
      </c>
      <c r="R716" s="6" t="s">
        <v>18</v>
      </c>
      <c r="S716" s="6" t="s">
        <v>22</v>
      </c>
      <c r="T716" s="6" t="s">
        <v>4721</v>
      </c>
      <c r="U716" s="7">
        <v>18</v>
      </c>
      <c r="V716" s="17" t="b">
        <v>0</v>
      </c>
      <c r="W716" s="17" t="b">
        <v>0</v>
      </c>
      <c r="X716" s="17" t="b">
        <v>0</v>
      </c>
      <c r="Y716" s="17" t="b">
        <v>0</v>
      </c>
      <c r="Z716" t="s">
        <v>22</v>
      </c>
      <c r="AA716" t="s">
        <v>22</v>
      </c>
      <c r="AB716" t="s">
        <v>22</v>
      </c>
      <c r="AC716" t="s">
        <v>22</v>
      </c>
      <c r="AD716" t="s">
        <v>22</v>
      </c>
      <c r="AE716" t="s">
        <v>22</v>
      </c>
      <c r="AF716" t="s">
        <v>22</v>
      </c>
      <c r="AG716" t="s">
        <v>22</v>
      </c>
      <c r="AH716" t="s">
        <v>22</v>
      </c>
      <c r="AI716" t="s">
        <v>22</v>
      </c>
      <c r="AJ716" s="17" t="b">
        <v>0</v>
      </c>
      <c r="AK716" t="s">
        <v>22</v>
      </c>
      <c r="AL716" t="s">
        <v>22</v>
      </c>
      <c r="AM716" s="17" t="b">
        <v>0</v>
      </c>
      <c r="AN716" s="6"/>
      <c r="AO716" s="6"/>
      <c r="AP716" s="17" t="b">
        <v>0</v>
      </c>
      <c r="AQ716" s="6" t="b">
        <v>0</v>
      </c>
    </row>
    <row r="717" spans="1:43" x14ac:dyDescent="0.25">
      <c r="A717" t="str">
        <f>_xlfn.CONCAT(Table8[[#This Row],[Order]],"-",Table8[[#This Row],[Line]])</f>
        <v>76853-4</v>
      </c>
      <c r="B717" s="7">
        <v>76853</v>
      </c>
      <c r="C717" s="7">
        <v>4</v>
      </c>
      <c r="D717" s="7">
        <v>1</v>
      </c>
      <c r="E717" s="6" t="s">
        <v>18</v>
      </c>
      <c r="F717" s="6" t="s">
        <v>3113</v>
      </c>
      <c r="G717" s="6" t="s">
        <v>4722</v>
      </c>
      <c r="H717" s="6" t="s">
        <v>22</v>
      </c>
      <c r="I717" s="6" t="s">
        <v>27</v>
      </c>
      <c r="J717" s="6"/>
      <c r="K717" s="6"/>
      <c r="L717" s="8">
        <v>43515</v>
      </c>
      <c r="M717" s="8">
        <v>43518</v>
      </c>
      <c r="N717" s="7">
        <v>8</v>
      </c>
      <c r="O717" s="7">
        <v>8</v>
      </c>
      <c r="P717" s="6" t="s">
        <v>652</v>
      </c>
      <c r="Q717" s="6" t="s">
        <v>22</v>
      </c>
      <c r="R717" s="6" t="s">
        <v>18</v>
      </c>
      <c r="S717" s="6" t="s">
        <v>22</v>
      </c>
      <c r="T717" s="6" t="s">
        <v>4723</v>
      </c>
      <c r="U717" s="7">
        <v>18</v>
      </c>
      <c r="V717" s="17" t="b">
        <v>0</v>
      </c>
      <c r="W717" s="17" t="b">
        <v>0</v>
      </c>
      <c r="X717" s="17" t="b">
        <v>0</v>
      </c>
      <c r="Y717" s="17" t="b">
        <v>0</v>
      </c>
      <c r="Z717" t="s">
        <v>22</v>
      </c>
      <c r="AA717" t="s">
        <v>22</v>
      </c>
      <c r="AB717" t="s">
        <v>22</v>
      </c>
      <c r="AC717" t="s">
        <v>22</v>
      </c>
      <c r="AD717" t="s">
        <v>22</v>
      </c>
      <c r="AE717" t="s">
        <v>22</v>
      </c>
      <c r="AF717" t="s">
        <v>22</v>
      </c>
      <c r="AG717" t="s">
        <v>22</v>
      </c>
      <c r="AH717" t="s">
        <v>22</v>
      </c>
      <c r="AI717" t="s">
        <v>22</v>
      </c>
      <c r="AJ717" s="17" t="b">
        <v>0</v>
      </c>
      <c r="AK717" t="s">
        <v>22</v>
      </c>
      <c r="AL717" t="s">
        <v>22</v>
      </c>
      <c r="AM717" s="17" t="b">
        <v>0</v>
      </c>
      <c r="AN717" s="6"/>
      <c r="AO717" s="6"/>
      <c r="AP717" s="17" t="b">
        <v>0</v>
      </c>
      <c r="AQ717" s="6" t="b">
        <v>0</v>
      </c>
    </row>
    <row r="718" spans="1:43" x14ac:dyDescent="0.25">
      <c r="A718" t="str">
        <f>_xlfn.CONCAT(Table8[[#This Row],[Order]],"-",Table8[[#This Row],[Line]])</f>
        <v>76853-5</v>
      </c>
      <c r="B718" s="7">
        <v>76853</v>
      </c>
      <c r="C718" s="7">
        <v>5</v>
      </c>
      <c r="D718" s="7">
        <v>1</v>
      </c>
      <c r="E718" s="6" t="s">
        <v>18</v>
      </c>
      <c r="F718" s="6" t="s">
        <v>3107</v>
      </c>
      <c r="G718" s="6" t="s">
        <v>4724</v>
      </c>
      <c r="H718" s="6" t="s">
        <v>22</v>
      </c>
      <c r="I718" s="6" t="s">
        <v>27</v>
      </c>
      <c r="J718" s="6"/>
      <c r="K718" s="6"/>
      <c r="L718" s="8">
        <v>43515</v>
      </c>
      <c r="M718" s="8">
        <v>43518</v>
      </c>
      <c r="N718" s="7">
        <v>18</v>
      </c>
      <c r="O718" s="7">
        <v>36</v>
      </c>
      <c r="P718" s="6" t="s">
        <v>652</v>
      </c>
      <c r="Q718" s="6" t="s">
        <v>22</v>
      </c>
      <c r="R718" s="6" t="s">
        <v>18</v>
      </c>
      <c r="S718" s="6" t="s">
        <v>22</v>
      </c>
      <c r="T718" s="6" t="s">
        <v>4725</v>
      </c>
      <c r="U718" s="7">
        <v>18</v>
      </c>
      <c r="V718" s="17" t="b">
        <v>0</v>
      </c>
      <c r="W718" s="17" t="b">
        <v>0</v>
      </c>
      <c r="X718" s="17" t="b">
        <v>0</v>
      </c>
      <c r="Y718" s="17" t="b">
        <v>0</v>
      </c>
      <c r="Z718" t="s">
        <v>22</v>
      </c>
      <c r="AA718" t="s">
        <v>22</v>
      </c>
      <c r="AB718" t="s">
        <v>22</v>
      </c>
      <c r="AC718" t="s">
        <v>22</v>
      </c>
      <c r="AD718" t="s">
        <v>22</v>
      </c>
      <c r="AE718" t="s">
        <v>22</v>
      </c>
      <c r="AF718" t="s">
        <v>22</v>
      </c>
      <c r="AG718" t="s">
        <v>22</v>
      </c>
      <c r="AH718" t="s">
        <v>22</v>
      </c>
      <c r="AI718" t="s">
        <v>22</v>
      </c>
      <c r="AJ718" s="17" t="b">
        <v>0</v>
      </c>
      <c r="AK718" t="s">
        <v>22</v>
      </c>
      <c r="AL718" t="s">
        <v>22</v>
      </c>
      <c r="AM718" s="17" t="b">
        <v>0</v>
      </c>
      <c r="AN718" s="6"/>
      <c r="AO718" s="6"/>
      <c r="AP718" s="17" t="b">
        <v>0</v>
      </c>
      <c r="AQ718" s="6" t="b">
        <v>0</v>
      </c>
    </row>
    <row r="719" spans="1:43" x14ac:dyDescent="0.25">
      <c r="A719" t="str">
        <f>_xlfn.CONCAT(Table8[[#This Row],[Order]],"-",Table8[[#This Row],[Line]])</f>
        <v>76853-6</v>
      </c>
      <c r="B719" s="7">
        <v>76853</v>
      </c>
      <c r="C719" s="7">
        <v>6</v>
      </c>
      <c r="D719" s="7">
        <v>1</v>
      </c>
      <c r="E719" s="6" t="s">
        <v>18</v>
      </c>
      <c r="F719" s="6" t="s">
        <v>3089</v>
      </c>
      <c r="G719" s="6" t="s">
        <v>4726</v>
      </c>
      <c r="H719" s="6" t="s">
        <v>22</v>
      </c>
      <c r="I719" s="6" t="s">
        <v>27</v>
      </c>
      <c r="J719" s="6"/>
      <c r="K719" s="6"/>
      <c r="L719" s="8">
        <v>43515</v>
      </c>
      <c r="M719" s="8">
        <v>43518</v>
      </c>
      <c r="N719" s="7">
        <v>4</v>
      </c>
      <c r="O719" s="7">
        <v>4</v>
      </c>
      <c r="P719" s="6" t="s">
        <v>652</v>
      </c>
      <c r="Q719" s="6" t="s">
        <v>22</v>
      </c>
      <c r="R719" s="6" t="s">
        <v>18</v>
      </c>
      <c r="S719" s="6" t="s">
        <v>22</v>
      </c>
      <c r="T719" s="6" t="s">
        <v>4727</v>
      </c>
      <c r="U719" s="7">
        <v>18</v>
      </c>
      <c r="V719" s="17" t="b">
        <v>0</v>
      </c>
      <c r="W719" s="17" t="b">
        <v>0</v>
      </c>
      <c r="X719" s="17" t="b">
        <v>0</v>
      </c>
      <c r="Y719" s="17" t="b">
        <v>0</v>
      </c>
      <c r="Z719" t="s">
        <v>22</v>
      </c>
      <c r="AA719" t="s">
        <v>22</v>
      </c>
      <c r="AB719" t="s">
        <v>22</v>
      </c>
      <c r="AC719" t="s">
        <v>22</v>
      </c>
      <c r="AD719" t="s">
        <v>22</v>
      </c>
      <c r="AE719" t="s">
        <v>22</v>
      </c>
      <c r="AF719" t="s">
        <v>22</v>
      </c>
      <c r="AG719" t="s">
        <v>22</v>
      </c>
      <c r="AH719" t="s">
        <v>22</v>
      </c>
      <c r="AI719" t="s">
        <v>22</v>
      </c>
      <c r="AJ719" s="17" t="b">
        <v>0</v>
      </c>
      <c r="AK719" t="s">
        <v>22</v>
      </c>
      <c r="AL719" t="s">
        <v>22</v>
      </c>
      <c r="AM719" s="17" t="b">
        <v>0</v>
      </c>
      <c r="AN719" s="6"/>
      <c r="AO719" s="6"/>
      <c r="AP719" s="17" t="b">
        <v>0</v>
      </c>
      <c r="AQ719" s="6" t="b">
        <v>0</v>
      </c>
    </row>
    <row r="720" spans="1:43" x14ac:dyDescent="0.25">
      <c r="A720" t="str">
        <f>_xlfn.CONCAT(Table8[[#This Row],[Order]],"-",Table8[[#This Row],[Line]])</f>
        <v>76853-7</v>
      </c>
      <c r="B720" s="7">
        <v>76853</v>
      </c>
      <c r="C720" s="7">
        <v>7</v>
      </c>
      <c r="D720" s="7">
        <v>1</v>
      </c>
      <c r="E720" s="6" t="s">
        <v>18</v>
      </c>
      <c r="F720" s="6" t="s">
        <v>3114</v>
      </c>
      <c r="G720" s="6" t="s">
        <v>4728</v>
      </c>
      <c r="H720" s="6" t="s">
        <v>22</v>
      </c>
      <c r="I720" s="6" t="s">
        <v>27</v>
      </c>
      <c r="J720" s="6"/>
      <c r="K720" s="6"/>
      <c r="L720" s="8">
        <v>43515</v>
      </c>
      <c r="M720" s="8">
        <v>43518</v>
      </c>
      <c r="N720" s="7">
        <v>7</v>
      </c>
      <c r="O720" s="7">
        <v>7</v>
      </c>
      <c r="P720" s="6" t="s">
        <v>652</v>
      </c>
      <c r="Q720" s="6" t="s">
        <v>22</v>
      </c>
      <c r="R720" s="6" t="s">
        <v>18</v>
      </c>
      <c r="S720" s="6" t="s">
        <v>22</v>
      </c>
      <c r="T720" s="6" t="s">
        <v>4729</v>
      </c>
      <c r="U720" s="7">
        <v>18</v>
      </c>
      <c r="V720" s="17" t="b">
        <v>0</v>
      </c>
      <c r="W720" s="17" t="b">
        <v>0</v>
      </c>
      <c r="X720" s="17" t="b">
        <v>0</v>
      </c>
      <c r="Y720" s="17" t="b">
        <v>0</v>
      </c>
      <c r="Z720" t="s">
        <v>22</v>
      </c>
      <c r="AA720" t="s">
        <v>22</v>
      </c>
      <c r="AB720" t="s">
        <v>22</v>
      </c>
      <c r="AC720" t="s">
        <v>22</v>
      </c>
      <c r="AD720" t="s">
        <v>22</v>
      </c>
      <c r="AE720" t="s">
        <v>22</v>
      </c>
      <c r="AF720" t="s">
        <v>22</v>
      </c>
      <c r="AG720" t="s">
        <v>22</v>
      </c>
      <c r="AH720" t="s">
        <v>22</v>
      </c>
      <c r="AI720" t="s">
        <v>22</v>
      </c>
      <c r="AJ720" s="17" t="b">
        <v>0</v>
      </c>
      <c r="AK720" t="s">
        <v>22</v>
      </c>
      <c r="AL720" t="s">
        <v>22</v>
      </c>
      <c r="AM720" s="17" t="b">
        <v>0</v>
      </c>
      <c r="AN720" s="6"/>
      <c r="AO720" s="6"/>
      <c r="AP720" s="17" t="b">
        <v>0</v>
      </c>
      <c r="AQ720" s="6" t="b">
        <v>0</v>
      </c>
    </row>
    <row r="721" spans="1:43" x14ac:dyDescent="0.25">
      <c r="A721" t="str">
        <f>_xlfn.CONCAT(Table8[[#This Row],[Order]],"-",Table8[[#This Row],[Line]])</f>
        <v>76853-8</v>
      </c>
      <c r="B721" s="7">
        <v>76853</v>
      </c>
      <c r="C721" s="7">
        <v>8</v>
      </c>
      <c r="D721" s="7">
        <v>1</v>
      </c>
      <c r="E721" s="6" t="s">
        <v>18</v>
      </c>
      <c r="F721" s="6" t="s">
        <v>3113</v>
      </c>
      <c r="G721" s="6" t="s">
        <v>4730</v>
      </c>
      <c r="H721" s="6" t="s">
        <v>22</v>
      </c>
      <c r="I721" s="6" t="s">
        <v>27</v>
      </c>
      <c r="J721" s="6"/>
      <c r="K721" s="6"/>
      <c r="L721" s="8">
        <v>43515</v>
      </c>
      <c r="M721" s="8">
        <v>43518</v>
      </c>
      <c r="N721" s="7">
        <v>14</v>
      </c>
      <c r="O721" s="7">
        <v>14</v>
      </c>
      <c r="P721" s="6" t="s">
        <v>652</v>
      </c>
      <c r="Q721" s="6" t="s">
        <v>22</v>
      </c>
      <c r="R721" s="6" t="s">
        <v>18</v>
      </c>
      <c r="S721" s="6" t="s">
        <v>22</v>
      </c>
      <c r="T721" s="6" t="s">
        <v>4731</v>
      </c>
      <c r="U721" s="7">
        <v>18</v>
      </c>
      <c r="V721" s="17" t="b">
        <v>0</v>
      </c>
      <c r="W721" s="17" t="b">
        <v>0</v>
      </c>
      <c r="X721" s="17" t="b">
        <v>0</v>
      </c>
      <c r="Y721" s="17" t="b">
        <v>0</v>
      </c>
      <c r="Z721" t="s">
        <v>22</v>
      </c>
      <c r="AA721" t="s">
        <v>22</v>
      </c>
      <c r="AB721" t="s">
        <v>22</v>
      </c>
      <c r="AC721" t="s">
        <v>22</v>
      </c>
      <c r="AD721" t="s">
        <v>22</v>
      </c>
      <c r="AE721" t="s">
        <v>22</v>
      </c>
      <c r="AF721" t="s">
        <v>22</v>
      </c>
      <c r="AG721" t="s">
        <v>22</v>
      </c>
      <c r="AH721" t="s">
        <v>22</v>
      </c>
      <c r="AI721" t="s">
        <v>22</v>
      </c>
      <c r="AJ721" s="17" t="b">
        <v>0</v>
      </c>
      <c r="AK721" t="s">
        <v>22</v>
      </c>
      <c r="AL721" t="s">
        <v>22</v>
      </c>
      <c r="AM721" s="17" t="b">
        <v>0</v>
      </c>
      <c r="AN721" s="6"/>
      <c r="AO721" s="6"/>
      <c r="AP721" s="17" t="b">
        <v>0</v>
      </c>
      <c r="AQ721" s="6" t="b">
        <v>0</v>
      </c>
    </row>
    <row r="722" spans="1:43" x14ac:dyDescent="0.25">
      <c r="A722" t="str">
        <f>_xlfn.CONCAT(Table8[[#This Row],[Order]],"-",Table8[[#This Row],[Line]])</f>
        <v>76853-9</v>
      </c>
      <c r="B722" s="7">
        <v>76853</v>
      </c>
      <c r="C722" s="7">
        <v>9</v>
      </c>
      <c r="D722" s="7">
        <v>1</v>
      </c>
      <c r="E722" s="6" t="s">
        <v>18</v>
      </c>
      <c r="F722" s="6" t="s">
        <v>3113</v>
      </c>
      <c r="G722" s="6" t="s">
        <v>4732</v>
      </c>
      <c r="H722" s="6" t="s">
        <v>22</v>
      </c>
      <c r="I722" s="6" t="s">
        <v>27</v>
      </c>
      <c r="J722" s="6"/>
      <c r="K722" s="6"/>
      <c r="L722" s="8">
        <v>43515</v>
      </c>
      <c r="M722" s="8">
        <v>43518</v>
      </c>
      <c r="N722" s="7">
        <v>1</v>
      </c>
      <c r="O722" s="7">
        <v>1</v>
      </c>
      <c r="P722" s="6" t="s">
        <v>652</v>
      </c>
      <c r="Q722" s="6" t="s">
        <v>22</v>
      </c>
      <c r="R722" s="6" t="s">
        <v>18</v>
      </c>
      <c r="S722" s="6" t="s">
        <v>22</v>
      </c>
      <c r="T722" s="6" t="s">
        <v>4733</v>
      </c>
      <c r="U722" s="7">
        <v>18</v>
      </c>
      <c r="V722" s="17" t="b">
        <v>0</v>
      </c>
      <c r="W722" s="17" t="b">
        <v>0</v>
      </c>
      <c r="X722" s="17" t="b">
        <v>0</v>
      </c>
      <c r="Y722" s="17" t="b">
        <v>0</v>
      </c>
      <c r="Z722" t="s">
        <v>22</v>
      </c>
      <c r="AA722" t="s">
        <v>22</v>
      </c>
      <c r="AB722" t="s">
        <v>22</v>
      </c>
      <c r="AC722" t="s">
        <v>22</v>
      </c>
      <c r="AD722" t="s">
        <v>22</v>
      </c>
      <c r="AE722" t="s">
        <v>22</v>
      </c>
      <c r="AF722" t="s">
        <v>22</v>
      </c>
      <c r="AG722" t="s">
        <v>22</v>
      </c>
      <c r="AH722" t="s">
        <v>22</v>
      </c>
      <c r="AI722" t="s">
        <v>22</v>
      </c>
      <c r="AJ722" s="17" t="b">
        <v>0</v>
      </c>
      <c r="AK722" t="s">
        <v>22</v>
      </c>
      <c r="AL722" t="s">
        <v>22</v>
      </c>
      <c r="AM722" s="17" t="b">
        <v>0</v>
      </c>
      <c r="AN722" s="6"/>
      <c r="AO722" s="6"/>
      <c r="AP722" s="17" t="b">
        <v>0</v>
      </c>
      <c r="AQ722" s="6" t="b">
        <v>0</v>
      </c>
    </row>
    <row r="723" spans="1:43" x14ac:dyDescent="0.25">
      <c r="A723" t="str">
        <f>_xlfn.CONCAT(Table8[[#This Row],[Order]],"-",Table8[[#This Row],[Line]])</f>
        <v>76853-10</v>
      </c>
      <c r="B723" s="7">
        <v>76853</v>
      </c>
      <c r="C723" s="7">
        <v>10</v>
      </c>
      <c r="D723" s="7">
        <v>1</v>
      </c>
      <c r="E723" s="6" t="s">
        <v>18</v>
      </c>
      <c r="F723" s="6" t="s">
        <v>3091</v>
      </c>
      <c r="G723" s="6" t="s">
        <v>4734</v>
      </c>
      <c r="H723" s="6" t="s">
        <v>22</v>
      </c>
      <c r="I723" s="6" t="s">
        <v>27</v>
      </c>
      <c r="J723" s="6"/>
      <c r="K723" s="6"/>
      <c r="L723" s="8">
        <v>43515</v>
      </c>
      <c r="M723" s="8">
        <v>43518</v>
      </c>
      <c r="N723" s="7">
        <v>8</v>
      </c>
      <c r="O723" s="7">
        <v>8</v>
      </c>
      <c r="P723" s="6" t="s">
        <v>652</v>
      </c>
      <c r="Q723" s="6" t="s">
        <v>22</v>
      </c>
      <c r="R723" s="6" t="s">
        <v>18</v>
      </c>
      <c r="S723" s="6" t="s">
        <v>22</v>
      </c>
      <c r="T723" s="6" t="s">
        <v>4735</v>
      </c>
      <c r="U723" s="7">
        <v>18</v>
      </c>
      <c r="V723" s="17" t="b">
        <v>0</v>
      </c>
      <c r="W723" s="17" t="b">
        <v>0</v>
      </c>
      <c r="X723" s="17" t="b">
        <v>0</v>
      </c>
      <c r="Y723" s="17" t="b">
        <v>0</v>
      </c>
      <c r="Z723" t="s">
        <v>22</v>
      </c>
      <c r="AA723" t="s">
        <v>22</v>
      </c>
      <c r="AB723" t="s">
        <v>22</v>
      </c>
      <c r="AC723" t="s">
        <v>22</v>
      </c>
      <c r="AD723" t="s">
        <v>22</v>
      </c>
      <c r="AE723" t="s">
        <v>22</v>
      </c>
      <c r="AF723" t="s">
        <v>22</v>
      </c>
      <c r="AG723" t="s">
        <v>22</v>
      </c>
      <c r="AH723" t="s">
        <v>22</v>
      </c>
      <c r="AI723" t="s">
        <v>22</v>
      </c>
      <c r="AJ723" s="17" t="b">
        <v>0</v>
      </c>
      <c r="AK723" t="s">
        <v>22</v>
      </c>
      <c r="AL723" t="s">
        <v>22</v>
      </c>
      <c r="AM723" s="17" t="b">
        <v>0</v>
      </c>
      <c r="AN723" s="6"/>
      <c r="AO723" s="6"/>
      <c r="AP723" s="17" t="b">
        <v>0</v>
      </c>
      <c r="AQ723" s="6" t="b">
        <v>0</v>
      </c>
    </row>
    <row r="724" spans="1:43" x14ac:dyDescent="0.25">
      <c r="A724" t="str">
        <f>_xlfn.CONCAT(Table8[[#This Row],[Order]],"-",Table8[[#This Row],[Line]])</f>
        <v>76853-11</v>
      </c>
      <c r="B724" s="7">
        <v>76853</v>
      </c>
      <c r="C724" s="7">
        <v>11</v>
      </c>
      <c r="D724" s="7">
        <v>1</v>
      </c>
      <c r="E724" s="6" t="s">
        <v>18</v>
      </c>
      <c r="F724" s="6" t="s">
        <v>3107</v>
      </c>
      <c r="G724" s="6" t="s">
        <v>4736</v>
      </c>
      <c r="H724" s="6" t="s">
        <v>22</v>
      </c>
      <c r="I724" s="6" t="s">
        <v>27</v>
      </c>
      <c r="J724" s="6"/>
      <c r="K724" s="6"/>
      <c r="L724" s="8">
        <v>43515</v>
      </c>
      <c r="M724" s="8">
        <v>43518</v>
      </c>
      <c r="N724" s="7">
        <v>4</v>
      </c>
      <c r="O724" s="7">
        <v>8</v>
      </c>
      <c r="P724" s="6" t="s">
        <v>652</v>
      </c>
      <c r="Q724" s="6" t="s">
        <v>22</v>
      </c>
      <c r="R724" s="6" t="s">
        <v>18</v>
      </c>
      <c r="S724" s="6" t="s">
        <v>22</v>
      </c>
      <c r="T724" s="6" t="s">
        <v>4737</v>
      </c>
      <c r="U724" s="7">
        <v>18</v>
      </c>
      <c r="V724" s="17" t="b">
        <v>0</v>
      </c>
      <c r="W724" s="17" t="b">
        <v>0</v>
      </c>
      <c r="X724" s="17" t="b">
        <v>0</v>
      </c>
      <c r="Y724" s="17" t="b">
        <v>0</v>
      </c>
      <c r="Z724" t="s">
        <v>22</v>
      </c>
      <c r="AA724" t="s">
        <v>22</v>
      </c>
      <c r="AB724" t="s">
        <v>22</v>
      </c>
      <c r="AC724" t="s">
        <v>22</v>
      </c>
      <c r="AD724" t="s">
        <v>22</v>
      </c>
      <c r="AE724" t="s">
        <v>22</v>
      </c>
      <c r="AF724" t="s">
        <v>22</v>
      </c>
      <c r="AG724" t="s">
        <v>22</v>
      </c>
      <c r="AH724" t="s">
        <v>22</v>
      </c>
      <c r="AI724" t="s">
        <v>22</v>
      </c>
      <c r="AJ724" s="17" t="b">
        <v>0</v>
      </c>
      <c r="AK724" t="s">
        <v>22</v>
      </c>
      <c r="AL724" t="s">
        <v>22</v>
      </c>
      <c r="AM724" s="17" t="b">
        <v>0</v>
      </c>
      <c r="AN724" s="6"/>
      <c r="AO724" s="6"/>
      <c r="AP724" s="17" t="b">
        <v>0</v>
      </c>
      <c r="AQ724" s="6" t="b">
        <v>0</v>
      </c>
    </row>
    <row r="725" spans="1:43" x14ac:dyDescent="0.25">
      <c r="A725" t="str">
        <f>_xlfn.CONCAT(Table8[[#This Row],[Order]],"-",Table8[[#This Row],[Line]])</f>
        <v>76853-12</v>
      </c>
      <c r="B725" s="7">
        <v>76853</v>
      </c>
      <c r="C725" s="7">
        <v>12</v>
      </c>
      <c r="D725" s="7">
        <v>1</v>
      </c>
      <c r="E725" s="6" t="s">
        <v>18</v>
      </c>
      <c r="F725" s="6" t="s">
        <v>3108</v>
      </c>
      <c r="G725" s="6" t="s">
        <v>4738</v>
      </c>
      <c r="H725" s="6" t="s">
        <v>22</v>
      </c>
      <c r="I725" s="6" t="s">
        <v>27</v>
      </c>
      <c r="J725" s="6"/>
      <c r="K725" s="6"/>
      <c r="L725" s="8">
        <v>43515</v>
      </c>
      <c r="M725" s="8">
        <v>43518</v>
      </c>
      <c r="N725" s="7">
        <v>3</v>
      </c>
      <c r="O725" s="7">
        <v>6</v>
      </c>
      <c r="P725" s="6" t="s">
        <v>652</v>
      </c>
      <c r="Q725" s="6" t="s">
        <v>22</v>
      </c>
      <c r="R725" s="6" t="s">
        <v>18</v>
      </c>
      <c r="S725" s="6" t="s">
        <v>22</v>
      </c>
      <c r="T725" s="6" t="s">
        <v>4739</v>
      </c>
      <c r="U725" s="7">
        <v>18</v>
      </c>
      <c r="V725" s="17" t="b">
        <v>0</v>
      </c>
      <c r="W725" s="17" t="b">
        <v>0</v>
      </c>
      <c r="X725" s="17" t="b">
        <v>0</v>
      </c>
      <c r="Y725" s="17" t="b">
        <v>0</v>
      </c>
      <c r="Z725" t="s">
        <v>22</v>
      </c>
      <c r="AA725" t="s">
        <v>22</v>
      </c>
      <c r="AB725" t="s">
        <v>22</v>
      </c>
      <c r="AC725" t="s">
        <v>22</v>
      </c>
      <c r="AD725" t="s">
        <v>22</v>
      </c>
      <c r="AE725" t="s">
        <v>22</v>
      </c>
      <c r="AF725" t="s">
        <v>22</v>
      </c>
      <c r="AG725" t="s">
        <v>22</v>
      </c>
      <c r="AH725" t="s">
        <v>22</v>
      </c>
      <c r="AI725" t="s">
        <v>22</v>
      </c>
      <c r="AJ725" s="17" t="b">
        <v>0</v>
      </c>
      <c r="AK725" t="s">
        <v>22</v>
      </c>
      <c r="AL725" t="s">
        <v>22</v>
      </c>
      <c r="AM725" s="17" t="b">
        <v>0</v>
      </c>
      <c r="AN725" s="6"/>
      <c r="AO725" s="6"/>
      <c r="AP725" s="17" t="b">
        <v>0</v>
      </c>
      <c r="AQ725" s="6" t="b">
        <v>0</v>
      </c>
    </row>
    <row r="726" spans="1:43" x14ac:dyDescent="0.25">
      <c r="A726" t="str">
        <f>_xlfn.CONCAT(Table8[[#This Row],[Order]],"-",Table8[[#This Row],[Line]])</f>
        <v>76853-13</v>
      </c>
      <c r="B726" s="7">
        <v>76853</v>
      </c>
      <c r="C726" s="7">
        <v>13</v>
      </c>
      <c r="D726" s="7">
        <v>1</v>
      </c>
      <c r="E726" s="6" t="s">
        <v>18</v>
      </c>
      <c r="F726" s="6" t="s">
        <v>3109</v>
      </c>
      <c r="G726" s="6" t="s">
        <v>4740</v>
      </c>
      <c r="H726" s="6" t="s">
        <v>22</v>
      </c>
      <c r="I726" s="6" t="s">
        <v>27</v>
      </c>
      <c r="J726" s="6"/>
      <c r="K726" s="6"/>
      <c r="L726" s="8">
        <v>43515</v>
      </c>
      <c r="M726" s="8">
        <v>43518</v>
      </c>
      <c r="N726" s="7">
        <v>2</v>
      </c>
      <c r="O726" s="7">
        <v>4</v>
      </c>
      <c r="P726" s="6" t="s">
        <v>652</v>
      </c>
      <c r="Q726" s="6" t="s">
        <v>22</v>
      </c>
      <c r="R726" s="6" t="s">
        <v>18</v>
      </c>
      <c r="S726" s="6" t="s">
        <v>22</v>
      </c>
      <c r="T726" s="6" t="s">
        <v>4741</v>
      </c>
      <c r="U726" s="7">
        <v>18</v>
      </c>
      <c r="V726" s="17" t="b">
        <v>0</v>
      </c>
      <c r="W726" s="17" t="b">
        <v>0</v>
      </c>
      <c r="X726" s="17" t="b">
        <v>0</v>
      </c>
      <c r="Y726" s="17" t="b">
        <v>0</v>
      </c>
      <c r="Z726" t="s">
        <v>22</v>
      </c>
      <c r="AA726" t="s">
        <v>22</v>
      </c>
      <c r="AB726" t="s">
        <v>22</v>
      </c>
      <c r="AC726" t="s">
        <v>22</v>
      </c>
      <c r="AD726" t="s">
        <v>22</v>
      </c>
      <c r="AE726" t="s">
        <v>22</v>
      </c>
      <c r="AF726" t="s">
        <v>22</v>
      </c>
      <c r="AG726" t="s">
        <v>22</v>
      </c>
      <c r="AH726" t="s">
        <v>22</v>
      </c>
      <c r="AI726" t="s">
        <v>22</v>
      </c>
      <c r="AJ726" s="17" t="b">
        <v>0</v>
      </c>
      <c r="AK726" t="s">
        <v>22</v>
      </c>
      <c r="AL726" t="s">
        <v>22</v>
      </c>
      <c r="AM726" s="17" t="b">
        <v>0</v>
      </c>
      <c r="AN726" s="6"/>
      <c r="AO726" s="6"/>
      <c r="AP726" s="17" t="b">
        <v>0</v>
      </c>
      <c r="AQ726" s="6" t="b">
        <v>0</v>
      </c>
    </row>
    <row r="727" spans="1:43" x14ac:dyDescent="0.25">
      <c r="A727" t="str">
        <f>_xlfn.CONCAT(Table8[[#This Row],[Order]],"-",Table8[[#This Row],[Line]])</f>
        <v>76853-14</v>
      </c>
      <c r="B727" s="7">
        <v>76853</v>
      </c>
      <c r="C727" s="7">
        <v>14</v>
      </c>
      <c r="D727" s="7">
        <v>1</v>
      </c>
      <c r="E727" s="6" t="s">
        <v>18</v>
      </c>
      <c r="F727" s="6" t="s">
        <v>3110</v>
      </c>
      <c r="G727" s="6" t="s">
        <v>4742</v>
      </c>
      <c r="H727" s="6" t="s">
        <v>22</v>
      </c>
      <c r="I727" s="6" t="s">
        <v>27</v>
      </c>
      <c r="J727" s="6"/>
      <c r="K727" s="6"/>
      <c r="L727" s="8">
        <v>43515</v>
      </c>
      <c r="M727" s="8">
        <v>43518</v>
      </c>
      <c r="N727" s="7">
        <v>3</v>
      </c>
      <c r="O727" s="7">
        <v>6</v>
      </c>
      <c r="P727" s="6" t="s">
        <v>652</v>
      </c>
      <c r="Q727" s="6" t="s">
        <v>22</v>
      </c>
      <c r="R727" s="6" t="s">
        <v>18</v>
      </c>
      <c r="S727" s="6" t="s">
        <v>22</v>
      </c>
      <c r="T727" s="6" t="s">
        <v>4743</v>
      </c>
      <c r="U727" s="7">
        <v>18</v>
      </c>
      <c r="V727" s="17" t="b">
        <v>0</v>
      </c>
      <c r="W727" s="17" t="b">
        <v>0</v>
      </c>
      <c r="X727" s="17" t="b">
        <v>0</v>
      </c>
      <c r="Y727" s="17" t="b">
        <v>0</v>
      </c>
      <c r="Z727" t="s">
        <v>22</v>
      </c>
      <c r="AA727" t="s">
        <v>22</v>
      </c>
      <c r="AB727" t="s">
        <v>22</v>
      </c>
      <c r="AC727" t="s">
        <v>22</v>
      </c>
      <c r="AD727" t="s">
        <v>22</v>
      </c>
      <c r="AE727" t="s">
        <v>22</v>
      </c>
      <c r="AF727" t="s">
        <v>22</v>
      </c>
      <c r="AG727" t="s">
        <v>22</v>
      </c>
      <c r="AH727" t="s">
        <v>22</v>
      </c>
      <c r="AI727" t="s">
        <v>22</v>
      </c>
      <c r="AJ727" s="17" t="b">
        <v>0</v>
      </c>
      <c r="AK727" t="s">
        <v>22</v>
      </c>
      <c r="AL727" t="s">
        <v>22</v>
      </c>
      <c r="AM727" s="17" t="b">
        <v>0</v>
      </c>
      <c r="AN727" s="6"/>
      <c r="AO727" s="6"/>
      <c r="AP727" s="17" t="b">
        <v>0</v>
      </c>
      <c r="AQ727" s="6" t="b">
        <v>0</v>
      </c>
    </row>
    <row r="728" spans="1:43" x14ac:dyDescent="0.25">
      <c r="A728" t="str">
        <f>_xlfn.CONCAT(Table8[[#This Row],[Order]],"-",Table8[[#This Row],[Line]])</f>
        <v>76853-15</v>
      </c>
      <c r="B728" s="7">
        <v>76853</v>
      </c>
      <c r="C728" s="7">
        <v>15</v>
      </c>
      <c r="D728" s="7">
        <v>1</v>
      </c>
      <c r="E728" s="6" t="s">
        <v>18</v>
      </c>
      <c r="F728" s="6" t="s">
        <v>3111</v>
      </c>
      <c r="G728" s="6" t="s">
        <v>4744</v>
      </c>
      <c r="H728" s="6" t="s">
        <v>22</v>
      </c>
      <c r="I728" s="6" t="s">
        <v>27</v>
      </c>
      <c r="J728" s="6"/>
      <c r="K728" s="6"/>
      <c r="L728" s="8">
        <v>43515</v>
      </c>
      <c r="M728" s="8">
        <v>43518</v>
      </c>
      <c r="N728" s="7">
        <v>4</v>
      </c>
      <c r="O728" s="7">
        <v>12</v>
      </c>
      <c r="P728" s="6" t="s">
        <v>652</v>
      </c>
      <c r="Q728" s="6" t="s">
        <v>22</v>
      </c>
      <c r="R728" s="6" t="s">
        <v>18</v>
      </c>
      <c r="S728" s="6" t="s">
        <v>22</v>
      </c>
      <c r="T728" s="6" t="s">
        <v>4745</v>
      </c>
      <c r="U728" s="7">
        <v>18</v>
      </c>
      <c r="V728" s="17" t="b">
        <v>0</v>
      </c>
      <c r="W728" s="17" t="b">
        <v>0</v>
      </c>
      <c r="X728" s="17" t="b">
        <v>0</v>
      </c>
      <c r="Y728" s="17" t="b">
        <v>0</v>
      </c>
      <c r="Z728" t="s">
        <v>22</v>
      </c>
      <c r="AA728" t="s">
        <v>22</v>
      </c>
      <c r="AB728" t="s">
        <v>22</v>
      </c>
      <c r="AC728" t="s">
        <v>22</v>
      </c>
      <c r="AD728" t="s">
        <v>22</v>
      </c>
      <c r="AE728" t="s">
        <v>22</v>
      </c>
      <c r="AF728" t="s">
        <v>22</v>
      </c>
      <c r="AG728" t="s">
        <v>22</v>
      </c>
      <c r="AH728" t="s">
        <v>22</v>
      </c>
      <c r="AI728" t="s">
        <v>22</v>
      </c>
      <c r="AJ728" s="17" t="b">
        <v>0</v>
      </c>
      <c r="AK728" t="s">
        <v>22</v>
      </c>
      <c r="AL728" t="s">
        <v>22</v>
      </c>
      <c r="AM728" s="17" t="b">
        <v>0</v>
      </c>
      <c r="AN728" s="6"/>
      <c r="AO728" s="6"/>
      <c r="AP728" s="17" t="b">
        <v>0</v>
      </c>
      <c r="AQ728" s="6" t="b">
        <v>0</v>
      </c>
    </row>
    <row r="729" spans="1:43" x14ac:dyDescent="0.25">
      <c r="A729" t="str">
        <f>_xlfn.CONCAT(Table8[[#This Row],[Order]],"-",Table8[[#This Row],[Line]])</f>
        <v>76853-16</v>
      </c>
      <c r="B729" s="7">
        <v>76853</v>
      </c>
      <c r="C729" s="7">
        <v>16</v>
      </c>
      <c r="D729" s="7">
        <v>1</v>
      </c>
      <c r="E729" s="6" t="s">
        <v>18</v>
      </c>
      <c r="F729" s="6" t="s">
        <v>3089</v>
      </c>
      <c r="G729" s="6" t="s">
        <v>4726</v>
      </c>
      <c r="H729" s="6" t="s">
        <v>22</v>
      </c>
      <c r="I729" s="6" t="s">
        <v>27</v>
      </c>
      <c r="J729" s="6"/>
      <c r="K729" s="6"/>
      <c r="L729" s="8">
        <v>43515</v>
      </c>
      <c r="M729" s="8">
        <v>43518</v>
      </c>
      <c r="N729" s="7">
        <v>13</v>
      </c>
      <c r="O729" s="7">
        <v>13</v>
      </c>
      <c r="P729" s="6" t="s">
        <v>652</v>
      </c>
      <c r="Q729" s="6" t="s">
        <v>22</v>
      </c>
      <c r="R729" s="6" t="s">
        <v>18</v>
      </c>
      <c r="S729" s="6" t="s">
        <v>22</v>
      </c>
      <c r="T729" s="6" t="s">
        <v>4746</v>
      </c>
      <c r="U729" s="7">
        <v>18</v>
      </c>
      <c r="V729" s="17" t="b">
        <v>0</v>
      </c>
      <c r="W729" s="17" t="b">
        <v>0</v>
      </c>
      <c r="X729" s="17" t="b">
        <v>0</v>
      </c>
      <c r="Y729" s="17" t="b">
        <v>0</v>
      </c>
      <c r="Z729" t="s">
        <v>22</v>
      </c>
      <c r="AA729" t="s">
        <v>22</v>
      </c>
      <c r="AB729" t="s">
        <v>22</v>
      </c>
      <c r="AC729" t="s">
        <v>22</v>
      </c>
      <c r="AD729" t="s">
        <v>22</v>
      </c>
      <c r="AE729" t="s">
        <v>22</v>
      </c>
      <c r="AF729" t="s">
        <v>22</v>
      </c>
      <c r="AG729" t="s">
        <v>22</v>
      </c>
      <c r="AH729" t="s">
        <v>22</v>
      </c>
      <c r="AI729" t="s">
        <v>22</v>
      </c>
      <c r="AJ729" s="17" t="b">
        <v>0</v>
      </c>
      <c r="AK729" t="s">
        <v>22</v>
      </c>
      <c r="AL729" t="s">
        <v>22</v>
      </c>
      <c r="AM729" s="17" t="b">
        <v>0</v>
      </c>
      <c r="AN729" s="6"/>
      <c r="AO729" s="6"/>
      <c r="AP729" s="17" t="b">
        <v>0</v>
      </c>
      <c r="AQ729" s="6" t="b">
        <v>0</v>
      </c>
    </row>
    <row r="730" spans="1:43" x14ac:dyDescent="0.25">
      <c r="A730" t="str">
        <f>_xlfn.CONCAT(Table8[[#This Row],[Order]],"-",Table8[[#This Row],[Line]])</f>
        <v>76884-1</v>
      </c>
      <c r="B730" s="123">
        <v>76884</v>
      </c>
      <c r="C730" s="123">
        <v>1</v>
      </c>
      <c r="D730" s="123">
        <v>1</v>
      </c>
      <c r="E730" s="124" t="s">
        <v>28</v>
      </c>
      <c r="F730" s="124" t="s">
        <v>390</v>
      </c>
      <c r="G730" s="124" t="s">
        <v>30</v>
      </c>
      <c r="H730" s="124" t="s">
        <v>171</v>
      </c>
      <c r="I730" s="124" t="s">
        <v>37</v>
      </c>
      <c r="J730" s="125">
        <v>43492</v>
      </c>
      <c r="K730" s="124" t="s">
        <v>4747</v>
      </c>
      <c r="L730" s="125">
        <v>43455</v>
      </c>
      <c r="M730" s="125">
        <v>43502</v>
      </c>
      <c r="N730" s="123">
        <v>2</v>
      </c>
      <c r="O730" s="123">
        <v>4</v>
      </c>
      <c r="P730" s="6" t="s">
        <v>606</v>
      </c>
      <c r="Q730" s="124" t="s">
        <v>22</v>
      </c>
      <c r="R730" s="6" t="s">
        <v>18</v>
      </c>
      <c r="S730" s="124" t="s">
        <v>22</v>
      </c>
      <c r="T730" s="124" t="s">
        <v>29</v>
      </c>
      <c r="U730" s="123">
        <v>1</v>
      </c>
      <c r="V730" s="17" t="b">
        <v>1</v>
      </c>
      <c r="W730" s="17" t="b">
        <v>1</v>
      </c>
      <c r="X730" s="17" t="b">
        <v>1</v>
      </c>
      <c r="Y730" s="17" t="b">
        <v>1</v>
      </c>
      <c r="Z730" t="s">
        <v>22</v>
      </c>
      <c r="AA730" t="s">
        <v>22</v>
      </c>
      <c r="AB730" t="s">
        <v>22</v>
      </c>
      <c r="AC730" t="s">
        <v>22</v>
      </c>
      <c r="AD730" t="s">
        <v>22</v>
      </c>
      <c r="AE730" t="s">
        <v>22</v>
      </c>
      <c r="AF730" t="s">
        <v>22</v>
      </c>
      <c r="AG730" t="s">
        <v>22</v>
      </c>
      <c r="AH730" t="s">
        <v>22</v>
      </c>
      <c r="AI730" t="s">
        <v>22</v>
      </c>
      <c r="AJ730" s="17" t="b">
        <v>1</v>
      </c>
      <c r="AK730" t="s">
        <v>22</v>
      </c>
      <c r="AL730" t="s">
        <v>143</v>
      </c>
      <c r="AM730" s="17" t="b">
        <v>0</v>
      </c>
      <c r="AN730" s="6"/>
      <c r="AO730" s="6"/>
      <c r="AP730" s="17" t="b">
        <v>0</v>
      </c>
      <c r="AQ730" s="6" t="b">
        <v>0</v>
      </c>
    </row>
    <row r="731" spans="1:43" x14ac:dyDescent="0.25">
      <c r="A731" t="str">
        <f>_xlfn.CONCAT(Table8[[#This Row],[Order]],"-",Table8[[#This Row],[Line]])</f>
        <v>76910-2</v>
      </c>
      <c r="B731" s="29">
        <v>76910</v>
      </c>
      <c r="C731" s="29">
        <v>2</v>
      </c>
      <c r="D731" s="29">
        <v>1</v>
      </c>
      <c r="E731" s="28" t="s">
        <v>18</v>
      </c>
      <c r="F731" s="28" t="s">
        <v>3115</v>
      </c>
      <c r="G731" s="28" t="s">
        <v>4748</v>
      </c>
      <c r="H731" s="28" t="s">
        <v>22</v>
      </c>
      <c r="I731" s="28" t="s">
        <v>20</v>
      </c>
      <c r="J731" s="28"/>
      <c r="K731" s="28"/>
      <c r="L731" s="8">
        <v>43509</v>
      </c>
      <c r="M731" s="30">
        <v>43514</v>
      </c>
      <c r="N731" s="29">
        <v>1</v>
      </c>
      <c r="O731" s="29">
        <v>1</v>
      </c>
      <c r="P731" s="6" t="s">
        <v>652</v>
      </c>
      <c r="Q731" s="28" t="s">
        <v>22</v>
      </c>
      <c r="R731" s="6" t="s">
        <v>0</v>
      </c>
      <c r="S731" s="28" t="s">
        <v>22</v>
      </c>
      <c r="T731" s="28" t="s">
        <v>4749</v>
      </c>
      <c r="U731" s="29">
        <v>1</v>
      </c>
      <c r="V731" s="17" t="b">
        <v>1</v>
      </c>
      <c r="W731" s="17" t="b">
        <v>0</v>
      </c>
      <c r="X731" s="17" t="b">
        <v>0</v>
      </c>
      <c r="Y731" s="17" t="b">
        <v>0</v>
      </c>
      <c r="Z731" t="s">
        <v>22</v>
      </c>
      <c r="AA731" t="s">
        <v>22</v>
      </c>
      <c r="AB731" t="s">
        <v>22</v>
      </c>
      <c r="AC731" t="s">
        <v>22</v>
      </c>
      <c r="AD731" t="s">
        <v>22</v>
      </c>
      <c r="AE731" t="s">
        <v>22</v>
      </c>
      <c r="AF731" t="s">
        <v>22</v>
      </c>
      <c r="AG731" t="s">
        <v>22</v>
      </c>
      <c r="AH731" t="s">
        <v>22</v>
      </c>
      <c r="AI731" t="s">
        <v>22</v>
      </c>
      <c r="AJ731" s="17" t="b">
        <v>0</v>
      </c>
      <c r="AK731" t="s">
        <v>22</v>
      </c>
      <c r="AL731" t="s">
        <v>22</v>
      </c>
      <c r="AM731" s="17" t="b">
        <v>0</v>
      </c>
      <c r="AN731" s="6"/>
      <c r="AO731" s="6"/>
      <c r="AP731" s="17" t="b">
        <v>0</v>
      </c>
      <c r="AQ731" s="6" t="b">
        <v>0</v>
      </c>
    </row>
    <row r="732" spans="1:43" x14ac:dyDescent="0.25">
      <c r="A732" t="str">
        <f>_xlfn.CONCAT(Table8[[#This Row],[Order]],"-",Table8[[#This Row],[Line]])</f>
        <v>76910-3</v>
      </c>
      <c r="B732" s="29">
        <v>76910</v>
      </c>
      <c r="C732" s="29">
        <v>3</v>
      </c>
      <c r="D732" s="29">
        <v>1</v>
      </c>
      <c r="E732" s="28" t="s">
        <v>18</v>
      </c>
      <c r="F732" s="28" t="s">
        <v>148</v>
      </c>
      <c r="G732" s="28" t="s">
        <v>4750</v>
      </c>
      <c r="H732" s="28" t="s">
        <v>22</v>
      </c>
      <c r="I732" s="28" t="s">
        <v>20</v>
      </c>
      <c r="J732" s="28"/>
      <c r="K732" s="28"/>
      <c r="L732" s="8">
        <v>43509</v>
      </c>
      <c r="M732" s="30">
        <v>43514</v>
      </c>
      <c r="N732" s="29">
        <v>1</v>
      </c>
      <c r="O732" s="29">
        <v>1</v>
      </c>
      <c r="P732" s="6" t="s">
        <v>652</v>
      </c>
      <c r="Q732" s="28" t="s">
        <v>22</v>
      </c>
      <c r="R732" s="6" t="s">
        <v>0</v>
      </c>
      <c r="S732" s="28" t="s">
        <v>22</v>
      </c>
      <c r="T732" s="28" t="s">
        <v>4751</v>
      </c>
      <c r="U732" s="29">
        <v>1</v>
      </c>
      <c r="V732" s="17" t="b">
        <v>1</v>
      </c>
      <c r="W732" s="17" t="b">
        <v>0</v>
      </c>
      <c r="X732" s="17" t="b">
        <v>0</v>
      </c>
      <c r="Y732" s="17" t="b">
        <v>0</v>
      </c>
      <c r="Z732" t="s">
        <v>22</v>
      </c>
      <c r="AA732" t="s">
        <v>22</v>
      </c>
      <c r="AB732" t="s">
        <v>22</v>
      </c>
      <c r="AC732" t="s">
        <v>22</v>
      </c>
      <c r="AD732" t="s">
        <v>22</v>
      </c>
      <c r="AE732" t="s">
        <v>22</v>
      </c>
      <c r="AF732" t="s">
        <v>22</v>
      </c>
      <c r="AG732" t="s">
        <v>22</v>
      </c>
      <c r="AH732" t="s">
        <v>22</v>
      </c>
      <c r="AI732" t="s">
        <v>22</v>
      </c>
      <c r="AJ732" s="17" t="b">
        <v>0</v>
      </c>
      <c r="AK732" t="s">
        <v>22</v>
      </c>
      <c r="AL732" t="s">
        <v>22</v>
      </c>
      <c r="AM732" s="17" t="b">
        <v>0</v>
      </c>
      <c r="AN732" s="6"/>
      <c r="AO732" s="6"/>
      <c r="AP732" s="17" t="b">
        <v>0</v>
      </c>
      <c r="AQ732" s="6" t="b">
        <v>0</v>
      </c>
    </row>
    <row r="733" spans="1:43" x14ac:dyDescent="0.25">
      <c r="A733" t="str">
        <f>_xlfn.CONCAT(Table8[[#This Row],[Order]],"-",Table8[[#This Row],[Line]])</f>
        <v>76910-5</v>
      </c>
      <c r="B733" s="29">
        <v>76910</v>
      </c>
      <c r="C733" s="29">
        <v>5</v>
      </c>
      <c r="D733" s="29">
        <v>1</v>
      </c>
      <c r="E733" s="28" t="s">
        <v>18</v>
      </c>
      <c r="F733" s="28" t="s">
        <v>2836</v>
      </c>
      <c r="G733" s="28" t="s">
        <v>4752</v>
      </c>
      <c r="H733" s="28" t="s">
        <v>22</v>
      </c>
      <c r="I733" s="28" t="s">
        <v>20</v>
      </c>
      <c r="J733" s="28"/>
      <c r="K733" s="28"/>
      <c r="L733" s="8">
        <v>43509</v>
      </c>
      <c r="M733" s="30">
        <v>43514</v>
      </c>
      <c r="N733" s="29">
        <v>1</v>
      </c>
      <c r="O733" s="29">
        <v>2</v>
      </c>
      <c r="P733" s="6" t="s">
        <v>652</v>
      </c>
      <c r="Q733" s="28" t="s">
        <v>22</v>
      </c>
      <c r="R733" s="6" t="s">
        <v>0</v>
      </c>
      <c r="S733" s="28" t="s">
        <v>22</v>
      </c>
      <c r="T733" s="28" t="s">
        <v>4753</v>
      </c>
      <c r="U733" s="29">
        <v>1</v>
      </c>
      <c r="V733" s="17" t="b">
        <v>1</v>
      </c>
      <c r="W733" s="17" t="b">
        <v>0</v>
      </c>
      <c r="X733" s="17" t="b">
        <v>0</v>
      </c>
      <c r="Y733" s="17" t="b">
        <v>0</v>
      </c>
      <c r="Z733" t="s">
        <v>22</v>
      </c>
      <c r="AA733" t="s">
        <v>22</v>
      </c>
      <c r="AB733" t="s">
        <v>22</v>
      </c>
      <c r="AC733" t="s">
        <v>22</v>
      </c>
      <c r="AD733" t="s">
        <v>22</v>
      </c>
      <c r="AE733" t="s">
        <v>22</v>
      </c>
      <c r="AF733" t="s">
        <v>22</v>
      </c>
      <c r="AG733" t="s">
        <v>22</v>
      </c>
      <c r="AH733" t="s">
        <v>22</v>
      </c>
      <c r="AI733" t="s">
        <v>22</v>
      </c>
      <c r="AJ733" s="17" t="b">
        <v>0</v>
      </c>
      <c r="AK733" t="s">
        <v>22</v>
      </c>
      <c r="AL733" t="s">
        <v>22</v>
      </c>
      <c r="AM733" s="17" t="b">
        <v>0</v>
      </c>
      <c r="AN733" s="6"/>
      <c r="AO733" s="6"/>
      <c r="AP733" s="17" t="b">
        <v>0</v>
      </c>
      <c r="AQ733" s="6" t="b">
        <v>0</v>
      </c>
    </row>
    <row r="734" spans="1:43" x14ac:dyDescent="0.25">
      <c r="A734" t="str">
        <f>_xlfn.CONCAT(Table8[[#This Row],[Order]],"-",Table8[[#This Row],[Line]])</f>
        <v>76910-6</v>
      </c>
      <c r="B734" s="29">
        <v>76910</v>
      </c>
      <c r="C734" s="29">
        <v>6</v>
      </c>
      <c r="D734" s="29">
        <v>1</v>
      </c>
      <c r="E734" s="28" t="s">
        <v>18</v>
      </c>
      <c r="F734" s="28" t="s">
        <v>260</v>
      </c>
      <c r="G734" s="28" t="s">
        <v>4754</v>
      </c>
      <c r="H734" s="28" t="s">
        <v>22</v>
      </c>
      <c r="I734" s="28" t="s">
        <v>20</v>
      </c>
      <c r="J734" s="28"/>
      <c r="K734" s="28"/>
      <c r="L734" s="8">
        <v>43509</v>
      </c>
      <c r="M734" s="30">
        <v>43514</v>
      </c>
      <c r="N734" s="29">
        <v>2</v>
      </c>
      <c r="O734" s="29">
        <v>2</v>
      </c>
      <c r="P734" s="6" t="s">
        <v>652</v>
      </c>
      <c r="Q734" s="28" t="s">
        <v>22</v>
      </c>
      <c r="R734" s="6" t="s">
        <v>0</v>
      </c>
      <c r="S734" s="28" t="s">
        <v>22</v>
      </c>
      <c r="T734" s="28" t="s">
        <v>4755</v>
      </c>
      <c r="U734" s="29">
        <v>1</v>
      </c>
      <c r="V734" s="17" t="b">
        <v>1</v>
      </c>
      <c r="W734" s="17" t="b">
        <v>0</v>
      </c>
      <c r="X734" s="17" t="b">
        <v>0</v>
      </c>
      <c r="Y734" s="17" t="b">
        <v>0</v>
      </c>
      <c r="Z734" t="s">
        <v>22</v>
      </c>
      <c r="AA734" t="s">
        <v>22</v>
      </c>
      <c r="AB734" t="s">
        <v>22</v>
      </c>
      <c r="AC734" t="s">
        <v>22</v>
      </c>
      <c r="AD734" t="s">
        <v>22</v>
      </c>
      <c r="AE734" t="s">
        <v>22</v>
      </c>
      <c r="AF734" t="s">
        <v>22</v>
      </c>
      <c r="AG734" t="s">
        <v>22</v>
      </c>
      <c r="AH734" t="s">
        <v>22</v>
      </c>
      <c r="AI734" t="s">
        <v>22</v>
      </c>
      <c r="AJ734" s="17" t="b">
        <v>0</v>
      </c>
      <c r="AK734" t="s">
        <v>22</v>
      </c>
      <c r="AL734" t="s">
        <v>22</v>
      </c>
      <c r="AM734" s="17" t="b">
        <v>0</v>
      </c>
      <c r="AN734" s="6"/>
      <c r="AO734" s="6"/>
      <c r="AP734" s="17" t="b">
        <v>0</v>
      </c>
      <c r="AQ734" s="6" t="b">
        <v>0</v>
      </c>
    </row>
    <row r="735" spans="1:43" x14ac:dyDescent="0.25">
      <c r="A735" t="str">
        <f>_xlfn.CONCAT(Table8[[#This Row],[Order]],"-",Table8[[#This Row],[Line]])</f>
        <v>76910-7</v>
      </c>
      <c r="B735" s="29">
        <v>76910</v>
      </c>
      <c r="C735" s="29">
        <v>7</v>
      </c>
      <c r="D735" s="29">
        <v>1</v>
      </c>
      <c r="E735" s="28" t="s">
        <v>18</v>
      </c>
      <c r="F735" s="28" t="s">
        <v>260</v>
      </c>
      <c r="G735" s="28" t="s">
        <v>4756</v>
      </c>
      <c r="H735" s="28" t="s">
        <v>22</v>
      </c>
      <c r="I735" s="28" t="s">
        <v>20</v>
      </c>
      <c r="J735" s="28"/>
      <c r="K735" s="28"/>
      <c r="L735" s="8">
        <v>43509</v>
      </c>
      <c r="M735" s="30">
        <v>43514</v>
      </c>
      <c r="N735" s="29">
        <v>3</v>
      </c>
      <c r="O735" s="29">
        <v>3</v>
      </c>
      <c r="P735" s="6" t="s">
        <v>652</v>
      </c>
      <c r="Q735" s="28" t="s">
        <v>22</v>
      </c>
      <c r="R735" s="6" t="s">
        <v>0</v>
      </c>
      <c r="S735" s="28" t="s">
        <v>22</v>
      </c>
      <c r="T735" s="28" t="s">
        <v>4757</v>
      </c>
      <c r="U735" s="29">
        <v>1</v>
      </c>
      <c r="V735" s="17" t="b">
        <v>1</v>
      </c>
      <c r="W735" s="17" t="b">
        <v>0</v>
      </c>
      <c r="X735" s="17" t="b">
        <v>0</v>
      </c>
      <c r="Y735" s="17" t="b">
        <v>0</v>
      </c>
      <c r="Z735" t="s">
        <v>22</v>
      </c>
      <c r="AA735" t="s">
        <v>22</v>
      </c>
      <c r="AB735" t="s">
        <v>22</v>
      </c>
      <c r="AC735" t="s">
        <v>22</v>
      </c>
      <c r="AD735" t="s">
        <v>22</v>
      </c>
      <c r="AE735" t="s">
        <v>22</v>
      </c>
      <c r="AF735" t="s">
        <v>22</v>
      </c>
      <c r="AG735" t="s">
        <v>22</v>
      </c>
      <c r="AH735" t="s">
        <v>22</v>
      </c>
      <c r="AI735" t="s">
        <v>22</v>
      </c>
      <c r="AJ735" s="17" t="b">
        <v>0</v>
      </c>
      <c r="AK735" t="s">
        <v>22</v>
      </c>
      <c r="AL735" t="s">
        <v>22</v>
      </c>
      <c r="AM735" s="17" t="b">
        <v>0</v>
      </c>
      <c r="AN735" s="6"/>
      <c r="AO735" s="6"/>
      <c r="AP735" s="17" t="b">
        <v>0</v>
      </c>
      <c r="AQ735" s="6" t="b">
        <v>0</v>
      </c>
    </row>
    <row r="736" spans="1:43" x14ac:dyDescent="0.25">
      <c r="A736" t="str">
        <f>_xlfn.CONCAT(Table8[[#This Row],[Order]],"-",Table8[[#This Row],[Line]])</f>
        <v>76910-8</v>
      </c>
      <c r="B736" s="29">
        <v>76910</v>
      </c>
      <c r="C736" s="29">
        <v>8</v>
      </c>
      <c r="D736" s="29">
        <v>1</v>
      </c>
      <c r="E736" s="28" t="s">
        <v>18</v>
      </c>
      <c r="F736" s="28" t="s">
        <v>339</v>
      </c>
      <c r="G736" s="28" t="s">
        <v>4758</v>
      </c>
      <c r="H736" s="28" t="s">
        <v>22</v>
      </c>
      <c r="I736" s="28" t="s">
        <v>20</v>
      </c>
      <c r="J736" s="28"/>
      <c r="K736" s="28"/>
      <c r="L736" s="8">
        <v>43509</v>
      </c>
      <c r="M736" s="30">
        <v>43514</v>
      </c>
      <c r="N736" s="29">
        <v>7</v>
      </c>
      <c r="O736" s="29">
        <v>7</v>
      </c>
      <c r="P736" s="6" t="s">
        <v>652</v>
      </c>
      <c r="Q736" s="28" t="s">
        <v>22</v>
      </c>
      <c r="R736" s="6" t="s">
        <v>0</v>
      </c>
      <c r="S736" s="28" t="s">
        <v>22</v>
      </c>
      <c r="T736" s="28" t="s">
        <v>4759</v>
      </c>
      <c r="U736" s="29">
        <v>1</v>
      </c>
      <c r="V736" s="17" t="b">
        <v>1</v>
      </c>
      <c r="W736" s="17" t="b">
        <v>0</v>
      </c>
      <c r="X736" s="17" t="b">
        <v>0</v>
      </c>
      <c r="Y736" s="17" t="b">
        <v>0</v>
      </c>
      <c r="Z736" t="s">
        <v>22</v>
      </c>
      <c r="AA736" t="s">
        <v>22</v>
      </c>
      <c r="AB736" t="s">
        <v>22</v>
      </c>
      <c r="AC736" t="s">
        <v>22</v>
      </c>
      <c r="AD736" t="s">
        <v>22</v>
      </c>
      <c r="AE736" t="s">
        <v>22</v>
      </c>
      <c r="AF736" t="s">
        <v>22</v>
      </c>
      <c r="AG736" t="s">
        <v>22</v>
      </c>
      <c r="AH736" t="s">
        <v>22</v>
      </c>
      <c r="AI736" t="s">
        <v>22</v>
      </c>
      <c r="AJ736" s="17" t="b">
        <v>0</v>
      </c>
      <c r="AK736" t="s">
        <v>22</v>
      </c>
      <c r="AL736" t="s">
        <v>22</v>
      </c>
      <c r="AM736" s="17" t="b">
        <v>0</v>
      </c>
      <c r="AN736" s="6"/>
      <c r="AO736" s="6"/>
      <c r="AP736" s="17" t="b">
        <v>0</v>
      </c>
      <c r="AQ736" s="6" t="b">
        <v>0</v>
      </c>
    </row>
    <row r="737" spans="1:43" x14ac:dyDescent="0.25">
      <c r="A737" t="str">
        <f>_xlfn.CONCAT(Table8[[#This Row],[Order]],"-",Table8[[#This Row],[Line]])</f>
        <v>76910-9</v>
      </c>
      <c r="B737" s="29">
        <v>76910</v>
      </c>
      <c r="C737" s="29">
        <v>9</v>
      </c>
      <c r="D737" s="29">
        <v>1</v>
      </c>
      <c r="E737" s="28" t="s">
        <v>18</v>
      </c>
      <c r="F737" s="28" t="s">
        <v>339</v>
      </c>
      <c r="G737" s="28" t="s">
        <v>4760</v>
      </c>
      <c r="H737" s="28" t="s">
        <v>22</v>
      </c>
      <c r="I737" s="28" t="s">
        <v>20</v>
      </c>
      <c r="J737" s="28"/>
      <c r="K737" s="28"/>
      <c r="L737" s="8">
        <v>43509</v>
      </c>
      <c r="M737" s="30">
        <v>43514</v>
      </c>
      <c r="N737" s="29">
        <v>3</v>
      </c>
      <c r="O737" s="29">
        <v>3</v>
      </c>
      <c r="P737" s="6" t="s">
        <v>652</v>
      </c>
      <c r="Q737" s="28" t="s">
        <v>22</v>
      </c>
      <c r="R737" s="6" t="s">
        <v>0</v>
      </c>
      <c r="S737" s="28" t="s">
        <v>22</v>
      </c>
      <c r="T737" s="28" t="s">
        <v>4761</v>
      </c>
      <c r="U737" s="29">
        <v>1</v>
      </c>
      <c r="V737" s="17" t="b">
        <v>1</v>
      </c>
      <c r="W737" s="17" t="b">
        <v>0</v>
      </c>
      <c r="X737" s="17" t="b">
        <v>0</v>
      </c>
      <c r="Y737" s="17" t="b">
        <v>0</v>
      </c>
      <c r="Z737" t="s">
        <v>22</v>
      </c>
      <c r="AA737" t="s">
        <v>22</v>
      </c>
      <c r="AB737" t="s">
        <v>22</v>
      </c>
      <c r="AC737" t="s">
        <v>22</v>
      </c>
      <c r="AD737" t="s">
        <v>22</v>
      </c>
      <c r="AE737" t="s">
        <v>22</v>
      </c>
      <c r="AF737" t="s">
        <v>22</v>
      </c>
      <c r="AG737" t="s">
        <v>22</v>
      </c>
      <c r="AH737" t="s">
        <v>22</v>
      </c>
      <c r="AI737" t="s">
        <v>22</v>
      </c>
      <c r="AJ737" s="17" t="b">
        <v>0</v>
      </c>
      <c r="AK737" t="s">
        <v>22</v>
      </c>
      <c r="AL737" t="s">
        <v>22</v>
      </c>
      <c r="AM737" s="17" t="b">
        <v>0</v>
      </c>
      <c r="AN737" s="6"/>
      <c r="AO737" s="6"/>
      <c r="AP737" s="17" t="b">
        <v>0</v>
      </c>
      <c r="AQ737" s="6" t="b">
        <v>0</v>
      </c>
    </row>
    <row r="738" spans="1:43" x14ac:dyDescent="0.25">
      <c r="A738" t="str">
        <f>_xlfn.CONCAT(Table8[[#This Row],[Order]],"-",Table8[[#This Row],[Line]])</f>
        <v>76910-10</v>
      </c>
      <c r="B738" s="29">
        <v>76910</v>
      </c>
      <c r="C738" s="29">
        <v>10</v>
      </c>
      <c r="D738" s="29">
        <v>1</v>
      </c>
      <c r="E738" s="28" t="s">
        <v>18</v>
      </c>
      <c r="F738" s="28" t="s">
        <v>261</v>
      </c>
      <c r="G738" s="28" t="s">
        <v>4762</v>
      </c>
      <c r="H738" s="28" t="s">
        <v>22</v>
      </c>
      <c r="I738" s="28" t="s">
        <v>20</v>
      </c>
      <c r="J738" s="28"/>
      <c r="K738" s="28"/>
      <c r="L738" s="8">
        <v>43509</v>
      </c>
      <c r="M738" s="30">
        <v>43514</v>
      </c>
      <c r="N738" s="29">
        <v>2</v>
      </c>
      <c r="O738" s="29">
        <v>2</v>
      </c>
      <c r="P738" s="6" t="s">
        <v>652</v>
      </c>
      <c r="Q738" s="28" t="s">
        <v>22</v>
      </c>
      <c r="R738" s="6" t="s">
        <v>0</v>
      </c>
      <c r="S738" s="28" t="s">
        <v>22</v>
      </c>
      <c r="T738" s="28" t="s">
        <v>4763</v>
      </c>
      <c r="U738" s="29">
        <v>1</v>
      </c>
      <c r="V738" s="17" t="b">
        <v>1</v>
      </c>
      <c r="W738" s="17" t="b">
        <v>0</v>
      </c>
      <c r="X738" s="17" t="b">
        <v>0</v>
      </c>
      <c r="Y738" s="17" t="b">
        <v>0</v>
      </c>
      <c r="Z738" t="s">
        <v>22</v>
      </c>
      <c r="AA738" t="s">
        <v>22</v>
      </c>
      <c r="AB738" t="s">
        <v>22</v>
      </c>
      <c r="AC738" t="s">
        <v>22</v>
      </c>
      <c r="AD738" t="s">
        <v>22</v>
      </c>
      <c r="AE738" t="s">
        <v>22</v>
      </c>
      <c r="AF738" t="s">
        <v>22</v>
      </c>
      <c r="AG738" t="s">
        <v>22</v>
      </c>
      <c r="AH738" t="s">
        <v>22</v>
      </c>
      <c r="AI738" t="s">
        <v>22</v>
      </c>
      <c r="AJ738" s="17" t="b">
        <v>0</v>
      </c>
      <c r="AK738" t="s">
        <v>22</v>
      </c>
      <c r="AL738" t="s">
        <v>22</v>
      </c>
      <c r="AM738" s="17" t="b">
        <v>0</v>
      </c>
      <c r="AN738" s="6"/>
      <c r="AO738" s="6"/>
      <c r="AP738" s="17" t="b">
        <v>0</v>
      </c>
      <c r="AQ738" s="6" t="b">
        <v>0</v>
      </c>
    </row>
    <row r="739" spans="1:43" x14ac:dyDescent="0.25">
      <c r="A739" t="str">
        <f>_xlfn.CONCAT(Table8[[#This Row],[Order]],"-",Table8[[#This Row],[Line]])</f>
        <v>76910-11</v>
      </c>
      <c r="B739" s="29">
        <v>76910</v>
      </c>
      <c r="C739" s="29">
        <v>11</v>
      </c>
      <c r="D739" s="29">
        <v>1</v>
      </c>
      <c r="E739" s="28" t="s">
        <v>18</v>
      </c>
      <c r="F739" s="28" t="s">
        <v>261</v>
      </c>
      <c r="G739" s="28" t="s">
        <v>4764</v>
      </c>
      <c r="H739" s="28" t="s">
        <v>22</v>
      </c>
      <c r="I739" s="28" t="s">
        <v>20</v>
      </c>
      <c r="J739" s="28"/>
      <c r="K739" s="28"/>
      <c r="L739" s="8">
        <v>43509</v>
      </c>
      <c r="M739" s="30">
        <v>43514</v>
      </c>
      <c r="N739" s="29">
        <v>2</v>
      </c>
      <c r="O739" s="29">
        <v>2</v>
      </c>
      <c r="P739" s="6" t="s">
        <v>652</v>
      </c>
      <c r="Q739" s="28" t="s">
        <v>22</v>
      </c>
      <c r="R739" s="6" t="s">
        <v>0</v>
      </c>
      <c r="S739" s="28" t="s">
        <v>22</v>
      </c>
      <c r="T739" s="28" t="s">
        <v>4765</v>
      </c>
      <c r="U739" s="29">
        <v>1</v>
      </c>
      <c r="V739" s="17" t="b">
        <v>1</v>
      </c>
      <c r="W739" s="17" t="b">
        <v>0</v>
      </c>
      <c r="X739" s="17" t="b">
        <v>0</v>
      </c>
      <c r="Y739" s="17" t="b">
        <v>0</v>
      </c>
      <c r="Z739" t="s">
        <v>22</v>
      </c>
      <c r="AA739" t="s">
        <v>22</v>
      </c>
      <c r="AB739" t="s">
        <v>22</v>
      </c>
      <c r="AC739" t="s">
        <v>22</v>
      </c>
      <c r="AD739" t="s">
        <v>22</v>
      </c>
      <c r="AE739" t="s">
        <v>22</v>
      </c>
      <c r="AF739" t="s">
        <v>22</v>
      </c>
      <c r="AG739" t="s">
        <v>22</v>
      </c>
      <c r="AH739" t="s">
        <v>22</v>
      </c>
      <c r="AI739" t="s">
        <v>22</v>
      </c>
      <c r="AJ739" s="17" t="b">
        <v>0</v>
      </c>
      <c r="AK739" t="s">
        <v>22</v>
      </c>
      <c r="AL739" t="s">
        <v>22</v>
      </c>
      <c r="AM739" s="17" t="b">
        <v>0</v>
      </c>
      <c r="AN739" s="6"/>
      <c r="AO739" s="6"/>
      <c r="AP739" s="17" t="b">
        <v>0</v>
      </c>
      <c r="AQ739" s="6" t="b">
        <v>0</v>
      </c>
    </row>
    <row r="740" spans="1:43" x14ac:dyDescent="0.25">
      <c r="A740" t="str">
        <f>_xlfn.CONCAT(Table8[[#This Row],[Order]],"-",Table8[[#This Row],[Line]])</f>
        <v>76910-13</v>
      </c>
      <c r="B740" s="29">
        <v>76910</v>
      </c>
      <c r="C740" s="29">
        <v>13</v>
      </c>
      <c r="D740" s="29">
        <v>1</v>
      </c>
      <c r="E740" s="28" t="s">
        <v>18</v>
      </c>
      <c r="F740" s="28" t="s">
        <v>3115</v>
      </c>
      <c r="G740" s="28" t="s">
        <v>4766</v>
      </c>
      <c r="H740" s="28" t="s">
        <v>22</v>
      </c>
      <c r="I740" s="28" t="s">
        <v>20</v>
      </c>
      <c r="J740" s="28"/>
      <c r="K740" s="28"/>
      <c r="L740" s="8">
        <v>43509</v>
      </c>
      <c r="M740" s="30">
        <v>43514</v>
      </c>
      <c r="N740" s="29">
        <v>2</v>
      </c>
      <c r="O740" s="29">
        <v>2</v>
      </c>
      <c r="P740" s="6" t="s">
        <v>652</v>
      </c>
      <c r="Q740" s="28" t="s">
        <v>22</v>
      </c>
      <c r="R740" s="6" t="s">
        <v>0</v>
      </c>
      <c r="S740" s="28" t="s">
        <v>22</v>
      </c>
      <c r="T740" s="28" t="s">
        <v>4767</v>
      </c>
      <c r="U740" s="29">
        <v>1</v>
      </c>
      <c r="V740" s="17" t="b">
        <v>1</v>
      </c>
      <c r="W740" s="17" t="b">
        <v>0</v>
      </c>
      <c r="X740" s="17" t="b">
        <v>0</v>
      </c>
      <c r="Y740" s="17" t="b">
        <v>0</v>
      </c>
      <c r="Z740" t="s">
        <v>22</v>
      </c>
      <c r="AA740" t="s">
        <v>3805</v>
      </c>
      <c r="AB740" t="s">
        <v>22</v>
      </c>
      <c r="AC740" t="s">
        <v>22</v>
      </c>
      <c r="AD740" t="s">
        <v>22</v>
      </c>
      <c r="AE740" t="s">
        <v>22</v>
      </c>
      <c r="AF740" t="s">
        <v>22</v>
      </c>
      <c r="AG740" t="s">
        <v>22</v>
      </c>
      <c r="AH740" t="s">
        <v>22</v>
      </c>
      <c r="AI740" t="s">
        <v>22</v>
      </c>
      <c r="AJ740" s="17" t="b">
        <v>1</v>
      </c>
      <c r="AK740" t="s">
        <v>22</v>
      </c>
      <c r="AL740" t="s">
        <v>22</v>
      </c>
      <c r="AM740" s="17" t="b">
        <v>0</v>
      </c>
      <c r="AN740" s="6"/>
      <c r="AO740" s="6"/>
      <c r="AP740" s="17" t="b">
        <v>0</v>
      </c>
      <c r="AQ740" s="6" t="b">
        <v>0</v>
      </c>
    </row>
    <row r="741" spans="1:43" x14ac:dyDescent="0.25">
      <c r="A741" t="str">
        <f>_xlfn.CONCAT(Table8[[#This Row],[Order]],"-",Table8[[#This Row],[Line]])</f>
        <v>76910-16</v>
      </c>
      <c r="B741" s="29">
        <v>76910</v>
      </c>
      <c r="C741" s="29">
        <v>16</v>
      </c>
      <c r="D741" s="29">
        <v>1</v>
      </c>
      <c r="E741" s="28" t="s">
        <v>18</v>
      </c>
      <c r="F741" s="28" t="s">
        <v>330</v>
      </c>
      <c r="G741" s="28" t="s">
        <v>4768</v>
      </c>
      <c r="H741" s="28" t="s">
        <v>22</v>
      </c>
      <c r="I741" s="28" t="s">
        <v>20</v>
      </c>
      <c r="J741" s="28"/>
      <c r="K741" s="28"/>
      <c r="L741" s="8">
        <v>43509</v>
      </c>
      <c r="M741" s="30">
        <v>43514</v>
      </c>
      <c r="N741" s="29">
        <v>2</v>
      </c>
      <c r="O741" s="29">
        <v>2</v>
      </c>
      <c r="P741" s="6" t="s">
        <v>652</v>
      </c>
      <c r="Q741" s="28" t="s">
        <v>22</v>
      </c>
      <c r="R741" s="6" t="s">
        <v>0</v>
      </c>
      <c r="S741" s="28" t="s">
        <v>22</v>
      </c>
      <c r="T741" s="28" t="s">
        <v>4769</v>
      </c>
      <c r="U741" s="29">
        <v>1</v>
      </c>
      <c r="V741" s="17" t="b">
        <v>1</v>
      </c>
      <c r="W741" s="17" t="b">
        <v>0</v>
      </c>
      <c r="X741" s="17" t="b">
        <v>0</v>
      </c>
      <c r="Y741" s="17" t="b">
        <v>0</v>
      </c>
      <c r="Z741" t="s">
        <v>22</v>
      </c>
      <c r="AA741" t="s">
        <v>3805</v>
      </c>
      <c r="AB741" t="s">
        <v>22</v>
      </c>
      <c r="AC741" t="s">
        <v>22</v>
      </c>
      <c r="AD741" t="s">
        <v>22</v>
      </c>
      <c r="AE741" t="s">
        <v>22</v>
      </c>
      <c r="AF741" t="s">
        <v>22</v>
      </c>
      <c r="AG741" t="s">
        <v>22</v>
      </c>
      <c r="AH741" t="s">
        <v>22</v>
      </c>
      <c r="AI741" t="s">
        <v>22</v>
      </c>
      <c r="AJ741" s="17" t="b">
        <v>1</v>
      </c>
      <c r="AK741" t="s">
        <v>22</v>
      </c>
      <c r="AL741" t="s">
        <v>22</v>
      </c>
      <c r="AM741" s="17" t="b">
        <v>0</v>
      </c>
      <c r="AN741" s="6"/>
      <c r="AO741" s="6"/>
      <c r="AP741" s="17" t="b">
        <v>0</v>
      </c>
      <c r="AQ741" s="6" t="b">
        <v>0</v>
      </c>
    </row>
    <row r="742" spans="1:43" x14ac:dyDescent="0.25">
      <c r="A742" t="str">
        <f>_xlfn.CONCAT(Table8[[#This Row],[Order]],"-",Table8[[#This Row],[Line]])</f>
        <v>76910-17</v>
      </c>
      <c r="B742" s="29">
        <v>76910</v>
      </c>
      <c r="C742" s="29">
        <v>17</v>
      </c>
      <c r="D742" s="29">
        <v>1</v>
      </c>
      <c r="E742" s="28" t="s">
        <v>18</v>
      </c>
      <c r="F742" s="28" t="s">
        <v>330</v>
      </c>
      <c r="G742" s="28" t="s">
        <v>4770</v>
      </c>
      <c r="H742" s="28" t="s">
        <v>22</v>
      </c>
      <c r="I742" s="28" t="s">
        <v>20</v>
      </c>
      <c r="J742" s="28"/>
      <c r="K742" s="28"/>
      <c r="L742" s="8">
        <v>43509</v>
      </c>
      <c r="M742" s="30">
        <v>43514</v>
      </c>
      <c r="N742" s="29">
        <v>1</v>
      </c>
      <c r="O742" s="29">
        <v>1</v>
      </c>
      <c r="P742" s="6" t="s">
        <v>652</v>
      </c>
      <c r="Q742" s="28" t="s">
        <v>22</v>
      </c>
      <c r="R742" s="6" t="s">
        <v>0</v>
      </c>
      <c r="S742" s="28" t="s">
        <v>22</v>
      </c>
      <c r="T742" s="28" t="s">
        <v>4771</v>
      </c>
      <c r="U742" s="29">
        <v>1</v>
      </c>
      <c r="V742" s="17" t="b">
        <v>1</v>
      </c>
      <c r="W742" s="17" t="b">
        <v>0</v>
      </c>
      <c r="X742" s="17" t="b">
        <v>0</v>
      </c>
      <c r="Y742" s="17" t="b">
        <v>0</v>
      </c>
      <c r="Z742" t="s">
        <v>22</v>
      </c>
      <c r="AA742" t="s">
        <v>3805</v>
      </c>
      <c r="AB742" t="s">
        <v>22</v>
      </c>
      <c r="AC742" t="s">
        <v>22</v>
      </c>
      <c r="AD742" t="s">
        <v>22</v>
      </c>
      <c r="AE742" t="s">
        <v>22</v>
      </c>
      <c r="AF742" t="s">
        <v>22</v>
      </c>
      <c r="AG742" t="s">
        <v>22</v>
      </c>
      <c r="AH742" t="s">
        <v>22</v>
      </c>
      <c r="AI742" t="s">
        <v>22</v>
      </c>
      <c r="AJ742" s="17" t="b">
        <v>1</v>
      </c>
      <c r="AK742" t="s">
        <v>22</v>
      </c>
      <c r="AL742" t="s">
        <v>22</v>
      </c>
      <c r="AM742" s="17" t="b">
        <v>0</v>
      </c>
      <c r="AN742" s="6"/>
      <c r="AO742" s="6"/>
      <c r="AP742" s="17" t="b">
        <v>0</v>
      </c>
      <c r="AQ742" s="6" t="b">
        <v>0</v>
      </c>
    </row>
    <row r="743" spans="1:43" x14ac:dyDescent="0.25">
      <c r="A743" t="str">
        <f>_xlfn.CONCAT(Table8[[#This Row],[Order]],"-",Table8[[#This Row],[Line]])</f>
        <v>76910-18</v>
      </c>
      <c r="B743" s="7">
        <v>76910</v>
      </c>
      <c r="C743" s="7">
        <v>18</v>
      </c>
      <c r="D743" s="7">
        <v>1</v>
      </c>
      <c r="E743" s="6" t="s">
        <v>18</v>
      </c>
      <c r="F743" s="6" t="s">
        <v>3116</v>
      </c>
      <c r="G743" s="6" t="s">
        <v>4772</v>
      </c>
      <c r="H743" s="6" t="s">
        <v>22</v>
      </c>
      <c r="I743" s="6" t="s">
        <v>27</v>
      </c>
      <c r="J743" s="6"/>
      <c r="K743" s="6"/>
      <c r="L743" s="8">
        <v>43518</v>
      </c>
      <c r="M743" s="8">
        <v>43523</v>
      </c>
      <c r="N743" s="7">
        <v>1</v>
      </c>
      <c r="O743" s="7">
        <v>1</v>
      </c>
      <c r="P743" s="6" t="s">
        <v>652</v>
      </c>
      <c r="Q743" s="6" t="s">
        <v>22</v>
      </c>
      <c r="R743" s="6" t="s">
        <v>0</v>
      </c>
      <c r="S743" s="6" t="s">
        <v>22</v>
      </c>
      <c r="T743" s="6" t="s">
        <v>4773</v>
      </c>
      <c r="U743" s="7">
        <v>12</v>
      </c>
      <c r="V743" s="17" t="b">
        <v>0</v>
      </c>
      <c r="W743" s="17" t="b">
        <v>0</v>
      </c>
      <c r="X743" s="17" t="b">
        <v>0</v>
      </c>
      <c r="Y743" s="17" t="b">
        <v>0</v>
      </c>
      <c r="Z743" t="s">
        <v>22</v>
      </c>
      <c r="AA743" t="s">
        <v>22</v>
      </c>
      <c r="AB743" t="s">
        <v>22</v>
      </c>
      <c r="AC743" t="s">
        <v>22</v>
      </c>
      <c r="AD743" t="s">
        <v>22</v>
      </c>
      <c r="AE743" t="s">
        <v>22</v>
      </c>
      <c r="AF743" t="s">
        <v>22</v>
      </c>
      <c r="AG743" t="s">
        <v>22</v>
      </c>
      <c r="AH743" t="s">
        <v>22</v>
      </c>
      <c r="AI743" t="s">
        <v>22</v>
      </c>
      <c r="AJ743" s="17" t="b">
        <v>0</v>
      </c>
      <c r="AK743" t="s">
        <v>22</v>
      </c>
      <c r="AL743" t="s">
        <v>22</v>
      </c>
      <c r="AM743" s="17" t="b">
        <v>0</v>
      </c>
      <c r="AN743" s="6"/>
      <c r="AO743" s="6"/>
      <c r="AP743" s="17" t="b">
        <v>0</v>
      </c>
      <c r="AQ743" s="6" t="b">
        <v>0</v>
      </c>
    </row>
    <row r="744" spans="1:43" x14ac:dyDescent="0.25">
      <c r="A744" t="str">
        <f>_xlfn.CONCAT(Table8[[#This Row],[Order]],"-",Table8[[#This Row],[Line]])</f>
        <v>76910-19</v>
      </c>
      <c r="B744" s="7">
        <v>76910</v>
      </c>
      <c r="C744" s="7">
        <v>19</v>
      </c>
      <c r="D744" s="7">
        <v>1</v>
      </c>
      <c r="E744" s="6" t="s">
        <v>18</v>
      </c>
      <c r="F744" s="6" t="s">
        <v>3117</v>
      </c>
      <c r="G744" s="6" t="s">
        <v>4774</v>
      </c>
      <c r="H744" s="6" t="s">
        <v>22</v>
      </c>
      <c r="I744" s="6" t="s">
        <v>27</v>
      </c>
      <c r="J744" s="6"/>
      <c r="K744" s="6"/>
      <c r="L744" s="8">
        <v>43518</v>
      </c>
      <c r="M744" s="8">
        <v>43523</v>
      </c>
      <c r="N744" s="7">
        <v>1</v>
      </c>
      <c r="O744" s="7">
        <v>1</v>
      </c>
      <c r="P744" s="6" t="s">
        <v>652</v>
      </c>
      <c r="Q744" s="6" t="s">
        <v>22</v>
      </c>
      <c r="R744" s="6" t="s">
        <v>0</v>
      </c>
      <c r="S744" s="6" t="s">
        <v>22</v>
      </c>
      <c r="T744" s="6" t="s">
        <v>4775</v>
      </c>
      <c r="U744" s="7">
        <v>12</v>
      </c>
      <c r="V744" s="17" t="b">
        <v>0</v>
      </c>
      <c r="W744" s="17" t="b">
        <v>0</v>
      </c>
      <c r="X744" s="17" t="b">
        <v>0</v>
      </c>
      <c r="Y744" s="17" t="b">
        <v>0</v>
      </c>
      <c r="Z744" t="s">
        <v>22</v>
      </c>
      <c r="AA744" t="s">
        <v>22</v>
      </c>
      <c r="AB744" t="s">
        <v>22</v>
      </c>
      <c r="AC744" t="s">
        <v>22</v>
      </c>
      <c r="AD744" t="s">
        <v>22</v>
      </c>
      <c r="AE744" t="s">
        <v>22</v>
      </c>
      <c r="AF744" t="s">
        <v>22</v>
      </c>
      <c r="AG744" t="s">
        <v>22</v>
      </c>
      <c r="AH744" t="s">
        <v>22</v>
      </c>
      <c r="AI744" t="s">
        <v>22</v>
      </c>
      <c r="AJ744" s="17" t="b">
        <v>0</v>
      </c>
      <c r="AK744" t="s">
        <v>22</v>
      </c>
      <c r="AL744" t="s">
        <v>22</v>
      </c>
      <c r="AM744" s="17" t="b">
        <v>0</v>
      </c>
      <c r="AN744" s="6"/>
      <c r="AO744" s="6"/>
      <c r="AP744" s="17" t="b">
        <v>0</v>
      </c>
      <c r="AQ744" s="6" t="b">
        <v>0</v>
      </c>
    </row>
    <row r="745" spans="1:43" x14ac:dyDescent="0.25">
      <c r="A745" t="str">
        <f>_xlfn.CONCAT(Table8[[#This Row],[Order]],"-",Table8[[#This Row],[Line]])</f>
        <v>76910-20</v>
      </c>
      <c r="B745" s="7">
        <v>76910</v>
      </c>
      <c r="C745" s="7">
        <v>20</v>
      </c>
      <c r="D745" s="7">
        <v>1</v>
      </c>
      <c r="E745" s="6" t="s">
        <v>18</v>
      </c>
      <c r="F745" s="6" t="s">
        <v>3118</v>
      </c>
      <c r="G745" s="6" t="s">
        <v>4776</v>
      </c>
      <c r="H745" s="6" t="s">
        <v>22</v>
      </c>
      <c r="I745" s="6" t="s">
        <v>27</v>
      </c>
      <c r="J745" s="6"/>
      <c r="K745" s="6"/>
      <c r="L745" s="8">
        <v>43518</v>
      </c>
      <c r="M745" s="8">
        <v>43523</v>
      </c>
      <c r="N745" s="7">
        <v>1</v>
      </c>
      <c r="O745" s="7">
        <v>1</v>
      </c>
      <c r="P745" s="6" t="s">
        <v>652</v>
      </c>
      <c r="Q745" s="6" t="s">
        <v>22</v>
      </c>
      <c r="R745" s="6" t="s">
        <v>0</v>
      </c>
      <c r="S745" s="6" t="s">
        <v>22</v>
      </c>
      <c r="T745" s="6" t="s">
        <v>4777</v>
      </c>
      <c r="U745" s="7">
        <v>12</v>
      </c>
      <c r="V745" s="17" t="b">
        <v>0</v>
      </c>
      <c r="W745" s="17" t="b">
        <v>0</v>
      </c>
      <c r="X745" s="17" t="b">
        <v>0</v>
      </c>
      <c r="Y745" s="17" t="b">
        <v>0</v>
      </c>
      <c r="Z745" t="s">
        <v>22</v>
      </c>
      <c r="AA745" t="s">
        <v>22</v>
      </c>
      <c r="AB745" t="s">
        <v>22</v>
      </c>
      <c r="AC745" t="s">
        <v>22</v>
      </c>
      <c r="AD745" t="s">
        <v>22</v>
      </c>
      <c r="AE745" t="s">
        <v>22</v>
      </c>
      <c r="AF745" t="s">
        <v>22</v>
      </c>
      <c r="AG745" t="s">
        <v>22</v>
      </c>
      <c r="AH745" t="s">
        <v>22</v>
      </c>
      <c r="AI745" t="s">
        <v>22</v>
      </c>
      <c r="AJ745" s="17" t="b">
        <v>0</v>
      </c>
      <c r="AK745" t="s">
        <v>22</v>
      </c>
      <c r="AL745" t="s">
        <v>22</v>
      </c>
      <c r="AM745" s="17" t="b">
        <v>0</v>
      </c>
      <c r="AN745" s="6"/>
      <c r="AO745" s="6"/>
      <c r="AP745" s="17" t="b">
        <v>0</v>
      </c>
      <c r="AQ745" s="6" t="b">
        <v>0</v>
      </c>
    </row>
    <row r="746" spans="1:43" x14ac:dyDescent="0.25">
      <c r="A746" t="str">
        <f>_xlfn.CONCAT(Table8[[#This Row],[Order]],"-",Table8[[#This Row],[Line]])</f>
        <v>76910-21</v>
      </c>
      <c r="B746" s="29">
        <v>76910</v>
      </c>
      <c r="C746" s="29">
        <v>21</v>
      </c>
      <c r="D746" s="29">
        <v>1</v>
      </c>
      <c r="E746" s="28" t="s">
        <v>18</v>
      </c>
      <c r="F746" s="28" t="s">
        <v>3115</v>
      </c>
      <c r="G746" s="28" t="s">
        <v>4778</v>
      </c>
      <c r="H746" s="28" t="s">
        <v>22</v>
      </c>
      <c r="I746" s="28" t="s">
        <v>20</v>
      </c>
      <c r="J746" s="28"/>
      <c r="K746" s="28"/>
      <c r="L746" s="8">
        <v>43509</v>
      </c>
      <c r="M746" s="30">
        <v>43514</v>
      </c>
      <c r="N746" s="29">
        <v>2</v>
      </c>
      <c r="O746" s="29">
        <v>2</v>
      </c>
      <c r="P746" s="6" t="s">
        <v>652</v>
      </c>
      <c r="Q746" s="28" t="s">
        <v>22</v>
      </c>
      <c r="R746" s="6" t="s">
        <v>0</v>
      </c>
      <c r="S746" s="28" t="s">
        <v>22</v>
      </c>
      <c r="T746" s="28" t="s">
        <v>4779</v>
      </c>
      <c r="U746" s="29">
        <v>1</v>
      </c>
      <c r="V746" s="17" t="b">
        <v>1</v>
      </c>
      <c r="W746" s="17" t="b">
        <v>0</v>
      </c>
      <c r="X746" s="17" t="b">
        <v>0</v>
      </c>
      <c r="Y746" s="17" t="b">
        <v>0</v>
      </c>
      <c r="Z746" t="s">
        <v>22</v>
      </c>
      <c r="AA746" t="s">
        <v>3805</v>
      </c>
      <c r="AB746" t="s">
        <v>22</v>
      </c>
      <c r="AC746" t="s">
        <v>22</v>
      </c>
      <c r="AD746" t="s">
        <v>22</v>
      </c>
      <c r="AE746" t="s">
        <v>22</v>
      </c>
      <c r="AF746" t="s">
        <v>22</v>
      </c>
      <c r="AG746" t="s">
        <v>22</v>
      </c>
      <c r="AH746" t="s">
        <v>22</v>
      </c>
      <c r="AI746" t="s">
        <v>22</v>
      </c>
      <c r="AJ746" s="17" t="b">
        <v>1</v>
      </c>
      <c r="AK746" t="s">
        <v>22</v>
      </c>
      <c r="AL746" t="s">
        <v>22</v>
      </c>
      <c r="AM746" s="17" t="b">
        <v>0</v>
      </c>
      <c r="AN746" s="6"/>
      <c r="AO746" s="6"/>
      <c r="AP746" s="17" t="b">
        <v>0</v>
      </c>
      <c r="AQ746" s="6" t="b">
        <v>0</v>
      </c>
    </row>
    <row r="747" spans="1:43" x14ac:dyDescent="0.25">
      <c r="A747" t="str">
        <f>_xlfn.CONCAT(Table8[[#This Row],[Order]],"-",Table8[[#This Row],[Line]])</f>
        <v>76910-22</v>
      </c>
      <c r="B747" s="29">
        <v>76910</v>
      </c>
      <c r="C747" s="29">
        <v>22</v>
      </c>
      <c r="D747" s="29">
        <v>1</v>
      </c>
      <c r="E747" s="28" t="s">
        <v>18</v>
      </c>
      <c r="F747" s="28" t="s">
        <v>3115</v>
      </c>
      <c r="G747" s="28" t="s">
        <v>4780</v>
      </c>
      <c r="H747" s="28" t="s">
        <v>22</v>
      </c>
      <c r="I747" s="28" t="s">
        <v>20</v>
      </c>
      <c r="J747" s="28"/>
      <c r="K747" s="28"/>
      <c r="L747" s="8">
        <v>43509</v>
      </c>
      <c r="M747" s="30">
        <v>43514</v>
      </c>
      <c r="N747" s="29">
        <v>2</v>
      </c>
      <c r="O747" s="29">
        <v>2</v>
      </c>
      <c r="P747" s="6" t="s">
        <v>652</v>
      </c>
      <c r="Q747" s="28" t="s">
        <v>22</v>
      </c>
      <c r="R747" s="6" t="s">
        <v>0</v>
      </c>
      <c r="S747" s="28" t="s">
        <v>22</v>
      </c>
      <c r="T747" s="28" t="s">
        <v>4781</v>
      </c>
      <c r="U747" s="29">
        <v>1</v>
      </c>
      <c r="V747" s="17" t="b">
        <v>1</v>
      </c>
      <c r="W747" s="17" t="b">
        <v>0</v>
      </c>
      <c r="X747" s="17" t="b">
        <v>0</v>
      </c>
      <c r="Y747" s="17" t="b">
        <v>0</v>
      </c>
      <c r="Z747" t="s">
        <v>22</v>
      </c>
      <c r="AA747" t="s">
        <v>22</v>
      </c>
      <c r="AB747" t="s">
        <v>22</v>
      </c>
      <c r="AC747" t="s">
        <v>22</v>
      </c>
      <c r="AD747" t="s">
        <v>22</v>
      </c>
      <c r="AE747" t="s">
        <v>22</v>
      </c>
      <c r="AF747" t="s">
        <v>22</v>
      </c>
      <c r="AG747" t="s">
        <v>22</v>
      </c>
      <c r="AH747" t="s">
        <v>22</v>
      </c>
      <c r="AI747" t="s">
        <v>22</v>
      </c>
      <c r="AJ747" s="17" t="b">
        <v>0</v>
      </c>
      <c r="AK747" t="s">
        <v>22</v>
      </c>
      <c r="AL747" t="s">
        <v>22</v>
      </c>
      <c r="AM747" s="17" t="b">
        <v>0</v>
      </c>
      <c r="AN747" s="6"/>
      <c r="AO747" s="6"/>
      <c r="AP747" s="17" t="b">
        <v>0</v>
      </c>
      <c r="AQ747" s="6" t="b">
        <v>0</v>
      </c>
    </row>
    <row r="748" spans="1:43" x14ac:dyDescent="0.25">
      <c r="A748" t="str">
        <f>_xlfn.CONCAT(Table8[[#This Row],[Order]],"-",Table8[[#This Row],[Line]])</f>
        <v>76910-23</v>
      </c>
      <c r="B748" s="29">
        <v>76910</v>
      </c>
      <c r="C748" s="29">
        <v>23</v>
      </c>
      <c r="D748" s="29">
        <v>1</v>
      </c>
      <c r="E748" s="28" t="s">
        <v>18</v>
      </c>
      <c r="F748" s="28" t="s">
        <v>148</v>
      </c>
      <c r="G748" s="28" t="s">
        <v>4782</v>
      </c>
      <c r="H748" s="28" t="s">
        <v>22</v>
      </c>
      <c r="I748" s="28" t="s">
        <v>20</v>
      </c>
      <c r="J748" s="28"/>
      <c r="K748" s="28"/>
      <c r="L748" s="8">
        <v>43509</v>
      </c>
      <c r="M748" s="30">
        <v>43514</v>
      </c>
      <c r="N748" s="29">
        <v>1</v>
      </c>
      <c r="O748" s="29">
        <v>1</v>
      </c>
      <c r="P748" s="6" t="s">
        <v>652</v>
      </c>
      <c r="Q748" s="28" t="s">
        <v>22</v>
      </c>
      <c r="R748" s="6" t="s">
        <v>0</v>
      </c>
      <c r="S748" s="28" t="s">
        <v>22</v>
      </c>
      <c r="T748" s="28" t="s">
        <v>4783</v>
      </c>
      <c r="U748" s="29">
        <v>1</v>
      </c>
      <c r="V748" s="17" t="b">
        <v>1</v>
      </c>
      <c r="W748" s="17" t="b">
        <v>0</v>
      </c>
      <c r="X748" s="17" t="b">
        <v>0</v>
      </c>
      <c r="Y748" s="17" t="b">
        <v>0</v>
      </c>
      <c r="Z748" t="s">
        <v>22</v>
      </c>
      <c r="AA748" t="s">
        <v>22</v>
      </c>
      <c r="AB748" t="s">
        <v>22</v>
      </c>
      <c r="AC748" t="s">
        <v>22</v>
      </c>
      <c r="AD748" t="s">
        <v>22</v>
      </c>
      <c r="AE748" t="s">
        <v>22</v>
      </c>
      <c r="AF748" t="s">
        <v>22</v>
      </c>
      <c r="AG748" t="s">
        <v>22</v>
      </c>
      <c r="AH748" t="s">
        <v>22</v>
      </c>
      <c r="AI748" t="s">
        <v>22</v>
      </c>
      <c r="AJ748" s="17" t="b">
        <v>0</v>
      </c>
      <c r="AK748" t="s">
        <v>22</v>
      </c>
      <c r="AL748" t="s">
        <v>22</v>
      </c>
      <c r="AM748" s="17" t="b">
        <v>0</v>
      </c>
      <c r="AN748" s="6"/>
      <c r="AO748" s="6"/>
      <c r="AP748" s="17" t="b">
        <v>0</v>
      </c>
      <c r="AQ748" s="6" t="b">
        <v>0</v>
      </c>
    </row>
    <row r="749" spans="1:43" x14ac:dyDescent="0.25">
      <c r="A749" t="str">
        <f>_xlfn.CONCAT(Table8[[#This Row],[Order]],"-",Table8[[#This Row],[Line]])</f>
        <v>76910-24</v>
      </c>
      <c r="B749" s="29">
        <v>76910</v>
      </c>
      <c r="C749" s="29">
        <v>24</v>
      </c>
      <c r="D749" s="29">
        <v>1</v>
      </c>
      <c r="E749" s="28" t="s">
        <v>18</v>
      </c>
      <c r="F749" s="28" t="s">
        <v>160</v>
      </c>
      <c r="G749" s="28" t="s">
        <v>4784</v>
      </c>
      <c r="H749" s="28" t="s">
        <v>22</v>
      </c>
      <c r="I749" s="28" t="s">
        <v>20</v>
      </c>
      <c r="J749" s="28"/>
      <c r="K749" s="28"/>
      <c r="L749" s="8">
        <v>43509</v>
      </c>
      <c r="M749" s="30">
        <v>43514</v>
      </c>
      <c r="N749" s="29">
        <v>2</v>
      </c>
      <c r="O749" s="29">
        <v>2</v>
      </c>
      <c r="P749" s="6" t="s">
        <v>652</v>
      </c>
      <c r="Q749" s="28" t="s">
        <v>22</v>
      </c>
      <c r="R749" s="6" t="s">
        <v>0</v>
      </c>
      <c r="S749" s="28" t="s">
        <v>22</v>
      </c>
      <c r="T749" s="28" t="s">
        <v>4785</v>
      </c>
      <c r="U749" s="29">
        <v>1</v>
      </c>
      <c r="V749" s="17" t="b">
        <v>1</v>
      </c>
      <c r="W749" s="17" t="b">
        <v>0</v>
      </c>
      <c r="X749" s="17" t="b">
        <v>0</v>
      </c>
      <c r="Y749" s="17" t="b">
        <v>0</v>
      </c>
      <c r="Z749" t="s">
        <v>22</v>
      </c>
      <c r="AA749" t="s">
        <v>22</v>
      </c>
      <c r="AB749" t="s">
        <v>22</v>
      </c>
      <c r="AC749" t="s">
        <v>22</v>
      </c>
      <c r="AD749" t="s">
        <v>22</v>
      </c>
      <c r="AE749" t="s">
        <v>22</v>
      </c>
      <c r="AF749" t="s">
        <v>22</v>
      </c>
      <c r="AG749" t="s">
        <v>22</v>
      </c>
      <c r="AH749" t="s">
        <v>22</v>
      </c>
      <c r="AI749" t="s">
        <v>22</v>
      </c>
      <c r="AJ749" s="17" t="b">
        <v>0</v>
      </c>
      <c r="AK749" t="s">
        <v>22</v>
      </c>
      <c r="AL749" t="s">
        <v>22</v>
      </c>
      <c r="AM749" s="17" t="b">
        <v>0</v>
      </c>
      <c r="AN749" s="6"/>
      <c r="AO749" s="6"/>
      <c r="AP749" s="17" t="b">
        <v>0</v>
      </c>
      <c r="AQ749" s="6" t="b">
        <v>0</v>
      </c>
    </row>
    <row r="750" spans="1:43" x14ac:dyDescent="0.25">
      <c r="A750" t="str">
        <f>_xlfn.CONCAT(Table8[[#This Row],[Order]],"-",Table8[[#This Row],[Line]])</f>
        <v>76910-25</v>
      </c>
      <c r="B750" s="29">
        <v>76910</v>
      </c>
      <c r="C750" s="29">
        <v>25</v>
      </c>
      <c r="D750" s="29">
        <v>1</v>
      </c>
      <c r="E750" s="28" t="s">
        <v>18</v>
      </c>
      <c r="F750" s="28" t="s">
        <v>157</v>
      </c>
      <c r="G750" s="28" t="s">
        <v>4786</v>
      </c>
      <c r="H750" s="28" t="s">
        <v>22</v>
      </c>
      <c r="I750" s="28" t="s">
        <v>20</v>
      </c>
      <c r="J750" s="28"/>
      <c r="K750" s="28"/>
      <c r="L750" s="8">
        <v>43509</v>
      </c>
      <c r="M750" s="30">
        <v>43514</v>
      </c>
      <c r="N750" s="29">
        <v>1</v>
      </c>
      <c r="O750" s="29">
        <v>1</v>
      </c>
      <c r="P750" s="6" t="s">
        <v>652</v>
      </c>
      <c r="Q750" s="28" t="s">
        <v>22</v>
      </c>
      <c r="R750" s="6" t="s">
        <v>0</v>
      </c>
      <c r="S750" s="28" t="s">
        <v>22</v>
      </c>
      <c r="T750" s="28" t="s">
        <v>4787</v>
      </c>
      <c r="U750" s="29">
        <v>1</v>
      </c>
      <c r="V750" s="17" t="b">
        <v>1</v>
      </c>
      <c r="W750" s="17" t="b">
        <v>0</v>
      </c>
      <c r="X750" s="17" t="b">
        <v>0</v>
      </c>
      <c r="Y750" s="17" t="b">
        <v>0</v>
      </c>
      <c r="Z750" t="s">
        <v>22</v>
      </c>
      <c r="AA750" t="s">
        <v>22</v>
      </c>
      <c r="AB750" t="s">
        <v>22</v>
      </c>
      <c r="AC750" t="s">
        <v>22</v>
      </c>
      <c r="AD750" t="s">
        <v>22</v>
      </c>
      <c r="AE750" t="s">
        <v>22</v>
      </c>
      <c r="AF750" t="s">
        <v>22</v>
      </c>
      <c r="AG750" t="s">
        <v>22</v>
      </c>
      <c r="AH750" t="s">
        <v>22</v>
      </c>
      <c r="AI750" t="s">
        <v>22</v>
      </c>
      <c r="AJ750" s="17" t="b">
        <v>0</v>
      </c>
      <c r="AK750" t="s">
        <v>22</v>
      </c>
      <c r="AL750" t="s">
        <v>22</v>
      </c>
      <c r="AM750" s="17" t="b">
        <v>0</v>
      </c>
      <c r="AN750" s="6"/>
      <c r="AO750" s="6"/>
      <c r="AP750" s="17" t="b">
        <v>0</v>
      </c>
      <c r="AQ750" s="6" t="b">
        <v>0</v>
      </c>
    </row>
    <row r="751" spans="1:43" x14ac:dyDescent="0.25">
      <c r="A751" t="str">
        <f>_xlfn.CONCAT(Table8[[#This Row],[Order]],"-",Table8[[#This Row],[Line]])</f>
        <v>76910-26</v>
      </c>
      <c r="B751" s="29">
        <v>76910</v>
      </c>
      <c r="C751" s="29">
        <v>26</v>
      </c>
      <c r="D751" s="29">
        <v>1</v>
      </c>
      <c r="E751" s="28" t="s">
        <v>18</v>
      </c>
      <c r="F751" s="28" t="s">
        <v>427</v>
      </c>
      <c r="G751" s="28" t="s">
        <v>4788</v>
      </c>
      <c r="H751" s="28" t="s">
        <v>22</v>
      </c>
      <c r="I751" s="28" t="s">
        <v>20</v>
      </c>
      <c r="J751" s="28"/>
      <c r="K751" s="28"/>
      <c r="L751" s="8">
        <v>43509</v>
      </c>
      <c r="M751" s="30">
        <v>43514</v>
      </c>
      <c r="N751" s="29">
        <v>2</v>
      </c>
      <c r="O751" s="29">
        <v>2</v>
      </c>
      <c r="P751" s="6" t="s">
        <v>652</v>
      </c>
      <c r="Q751" s="28" t="s">
        <v>22</v>
      </c>
      <c r="R751" s="6" t="s">
        <v>0</v>
      </c>
      <c r="S751" s="28" t="s">
        <v>22</v>
      </c>
      <c r="T751" s="28" t="s">
        <v>4789</v>
      </c>
      <c r="U751" s="29">
        <v>1</v>
      </c>
      <c r="V751" s="17" t="b">
        <v>1</v>
      </c>
      <c r="W751" s="17" t="b">
        <v>0</v>
      </c>
      <c r="X751" s="17" t="b">
        <v>0</v>
      </c>
      <c r="Y751" s="17" t="b">
        <v>0</v>
      </c>
      <c r="Z751" t="s">
        <v>22</v>
      </c>
      <c r="AA751" t="s">
        <v>22</v>
      </c>
      <c r="AB751" t="s">
        <v>22</v>
      </c>
      <c r="AC751" t="s">
        <v>22</v>
      </c>
      <c r="AD751" t="s">
        <v>22</v>
      </c>
      <c r="AE751" t="s">
        <v>22</v>
      </c>
      <c r="AF751" t="s">
        <v>22</v>
      </c>
      <c r="AG751" t="s">
        <v>22</v>
      </c>
      <c r="AH751" t="s">
        <v>22</v>
      </c>
      <c r="AI751" t="s">
        <v>22</v>
      </c>
      <c r="AJ751" s="17" t="b">
        <v>0</v>
      </c>
      <c r="AK751" t="s">
        <v>22</v>
      </c>
      <c r="AL751" t="s">
        <v>22</v>
      </c>
      <c r="AM751" s="17" t="b">
        <v>0</v>
      </c>
      <c r="AN751" s="6"/>
      <c r="AO751" s="6"/>
      <c r="AP751" s="17" t="b">
        <v>0</v>
      </c>
      <c r="AQ751" s="6" t="b">
        <v>0</v>
      </c>
    </row>
    <row r="752" spans="1:43" x14ac:dyDescent="0.25">
      <c r="A752" t="str">
        <f>_xlfn.CONCAT(Table8[[#This Row],[Order]],"-",Table8[[#This Row],[Line]])</f>
        <v>76910-28</v>
      </c>
      <c r="B752" s="29">
        <v>76910</v>
      </c>
      <c r="C752" s="29">
        <v>28</v>
      </c>
      <c r="D752" s="29">
        <v>1</v>
      </c>
      <c r="E752" s="28" t="s">
        <v>18</v>
      </c>
      <c r="F752" s="28" t="s">
        <v>3115</v>
      </c>
      <c r="G752" s="28" t="s">
        <v>4790</v>
      </c>
      <c r="H752" s="28" t="s">
        <v>22</v>
      </c>
      <c r="I752" s="28" t="s">
        <v>20</v>
      </c>
      <c r="J752" s="28"/>
      <c r="K752" s="28"/>
      <c r="L752" s="8">
        <v>43509</v>
      </c>
      <c r="M752" s="30">
        <v>43514</v>
      </c>
      <c r="N752" s="29">
        <v>2</v>
      </c>
      <c r="O752" s="29">
        <v>2</v>
      </c>
      <c r="P752" s="6" t="s">
        <v>652</v>
      </c>
      <c r="Q752" s="28" t="s">
        <v>22</v>
      </c>
      <c r="R752" s="6" t="s">
        <v>0</v>
      </c>
      <c r="S752" s="28" t="s">
        <v>22</v>
      </c>
      <c r="T752" s="28" t="s">
        <v>4791</v>
      </c>
      <c r="U752" s="29">
        <v>1</v>
      </c>
      <c r="V752" s="17" t="b">
        <v>1</v>
      </c>
      <c r="W752" s="17" t="b">
        <v>0</v>
      </c>
      <c r="X752" s="17" t="b">
        <v>0</v>
      </c>
      <c r="Y752" s="17" t="b">
        <v>0</v>
      </c>
      <c r="Z752" t="s">
        <v>22</v>
      </c>
      <c r="AA752" t="s">
        <v>22</v>
      </c>
      <c r="AB752" t="s">
        <v>22</v>
      </c>
      <c r="AC752" t="s">
        <v>22</v>
      </c>
      <c r="AD752" t="s">
        <v>22</v>
      </c>
      <c r="AE752" t="s">
        <v>22</v>
      </c>
      <c r="AF752" t="s">
        <v>22</v>
      </c>
      <c r="AG752" t="s">
        <v>22</v>
      </c>
      <c r="AH752" t="s">
        <v>22</v>
      </c>
      <c r="AI752" t="s">
        <v>22</v>
      </c>
      <c r="AJ752" s="17" t="b">
        <v>0</v>
      </c>
      <c r="AK752" t="s">
        <v>22</v>
      </c>
      <c r="AL752" t="s">
        <v>22</v>
      </c>
      <c r="AM752" s="17" t="b">
        <v>0</v>
      </c>
      <c r="AN752" s="6"/>
      <c r="AO752" s="6"/>
      <c r="AP752" s="17" t="b">
        <v>0</v>
      </c>
      <c r="AQ752" s="6" t="b">
        <v>0</v>
      </c>
    </row>
    <row r="753" spans="1:43" x14ac:dyDescent="0.25">
      <c r="A753" t="str">
        <f>_xlfn.CONCAT(Table8[[#This Row],[Order]],"-",Table8[[#This Row],[Line]])</f>
        <v>76914-1</v>
      </c>
      <c r="B753" s="29">
        <v>76914</v>
      </c>
      <c r="C753" s="29">
        <v>1</v>
      </c>
      <c r="D753" s="29">
        <v>1</v>
      </c>
      <c r="E753" s="28" t="s">
        <v>18</v>
      </c>
      <c r="F753" s="28" t="s">
        <v>352</v>
      </c>
      <c r="G753" s="28" t="s">
        <v>4628</v>
      </c>
      <c r="H753" s="28" t="s">
        <v>22</v>
      </c>
      <c r="I753" s="28" t="s">
        <v>20</v>
      </c>
      <c r="J753" s="28"/>
      <c r="K753" s="28"/>
      <c r="L753" s="125">
        <v>43497</v>
      </c>
      <c r="M753" s="30">
        <v>43544</v>
      </c>
      <c r="N753" s="29">
        <v>1</v>
      </c>
      <c r="O753" s="29">
        <v>1</v>
      </c>
      <c r="P753" s="6" t="s">
        <v>589</v>
      </c>
      <c r="Q753" s="28" t="s">
        <v>21</v>
      </c>
      <c r="R753" s="6" t="s">
        <v>18</v>
      </c>
      <c r="S753" s="28" t="s">
        <v>22</v>
      </c>
      <c r="T753" s="28" t="s">
        <v>4792</v>
      </c>
      <c r="U753" s="29">
        <v>12</v>
      </c>
      <c r="V753" s="17" t="b">
        <v>1</v>
      </c>
      <c r="W753" s="17" t="b">
        <v>1</v>
      </c>
      <c r="X753" s="17" t="b">
        <v>0</v>
      </c>
      <c r="Y753" s="17" t="b">
        <v>1</v>
      </c>
      <c r="Z753" t="s">
        <v>22</v>
      </c>
      <c r="AA753" t="s">
        <v>22</v>
      </c>
      <c r="AB753" t="s">
        <v>22</v>
      </c>
      <c r="AC753" t="s">
        <v>22</v>
      </c>
      <c r="AD753" t="s">
        <v>22</v>
      </c>
      <c r="AE753" t="s">
        <v>22</v>
      </c>
      <c r="AF753" t="s">
        <v>22</v>
      </c>
      <c r="AG753" t="s">
        <v>22</v>
      </c>
      <c r="AH753" t="s">
        <v>22</v>
      </c>
      <c r="AI753" t="s">
        <v>22</v>
      </c>
      <c r="AJ753" s="17" t="b">
        <v>0</v>
      </c>
      <c r="AK753" t="s">
        <v>22</v>
      </c>
      <c r="AL753" t="s">
        <v>143</v>
      </c>
      <c r="AM753" s="17" t="b">
        <v>0</v>
      </c>
      <c r="AN753" s="6"/>
      <c r="AO753" s="6"/>
      <c r="AP753" s="17" t="b">
        <v>0</v>
      </c>
      <c r="AQ753" s="6" t="b">
        <v>0</v>
      </c>
    </row>
    <row r="754" spans="1:43" x14ac:dyDescent="0.25">
      <c r="A754" t="str">
        <f>_xlfn.CONCAT(Table8[[#This Row],[Order]],"-",Table8[[#This Row],[Line]])</f>
        <v>76938-9</v>
      </c>
      <c r="B754" s="29">
        <v>76938</v>
      </c>
      <c r="C754" s="29">
        <v>9</v>
      </c>
      <c r="D754" s="29">
        <v>1</v>
      </c>
      <c r="E754" s="28" t="s">
        <v>18</v>
      </c>
      <c r="F754" s="28" t="s">
        <v>127</v>
      </c>
      <c r="G754" s="28" t="s">
        <v>4793</v>
      </c>
      <c r="H754" s="28" t="s">
        <v>22</v>
      </c>
      <c r="I754" s="28" t="s">
        <v>20</v>
      </c>
      <c r="J754" s="28"/>
      <c r="K754" s="28"/>
      <c r="L754" s="8">
        <v>43507</v>
      </c>
      <c r="M754" s="30">
        <v>43510</v>
      </c>
      <c r="N754" s="29">
        <v>8</v>
      </c>
      <c r="O754" s="29">
        <v>8</v>
      </c>
      <c r="P754" s="6" t="s">
        <v>589</v>
      </c>
      <c r="Q754" s="28" t="s">
        <v>22</v>
      </c>
      <c r="R754" s="6" t="s">
        <v>18</v>
      </c>
      <c r="S754" s="28" t="s">
        <v>22</v>
      </c>
      <c r="T754" s="28" t="s">
        <v>4794</v>
      </c>
      <c r="U754" s="29">
        <v>12</v>
      </c>
      <c r="V754" s="17" t="b">
        <v>1</v>
      </c>
      <c r="W754" s="17" t="b">
        <v>0</v>
      </c>
      <c r="X754" s="17" t="b">
        <v>0</v>
      </c>
      <c r="Y754" s="17" t="b">
        <v>1</v>
      </c>
      <c r="Z754" t="s">
        <v>22</v>
      </c>
      <c r="AA754" t="s">
        <v>22</v>
      </c>
      <c r="AB754" t="s">
        <v>22</v>
      </c>
      <c r="AC754" t="s">
        <v>22</v>
      </c>
      <c r="AD754" t="s">
        <v>22</v>
      </c>
      <c r="AE754" t="s">
        <v>22</v>
      </c>
      <c r="AF754" t="s">
        <v>22</v>
      </c>
      <c r="AG754" t="s">
        <v>22</v>
      </c>
      <c r="AH754" t="s">
        <v>22</v>
      </c>
      <c r="AI754" t="s">
        <v>22</v>
      </c>
      <c r="AJ754" s="17" t="b">
        <v>0</v>
      </c>
      <c r="AK754" t="s">
        <v>22</v>
      </c>
      <c r="AL754" t="s">
        <v>22</v>
      </c>
      <c r="AM754" s="17" t="b">
        <v>0</v>
      </c>
      <c r="AN754" s="6"/>
      <c r="AO754" s="6"/>
      <c r="AP754" s="17" t="b">
        <v>0</v>
      </c>
      <c r="AQ754" s="6" t="b">
        <v>0</v>
      </c>
    </row>
    <row r="755" spans="1:43" x14ac:dyDescent="0.25">
      <c r="A755" t="str">
        <f>_xlfn.CONCAT(Table8[[#This Row],[Order]],"-",Table8[[#This Row],[Line]])</f>
        <v>76938-10</v>
      </c>
      <c r="B755" s="29">
        <v>76938</v>
      </c>
      <c r="C755" s="29">
        <v>10</v>
      </c>
      <c r="D755" s="29">
        <v>1</v>
      </c>
      <c r="E755" s="28" t="s">
        <v>18</v>
      </c>
      <c r="F755" s="28" t="s">
        <v>127</v>
      </c>
      <c r="G755" s="28" t="s">
        <v>4795</v>
      </c>
      <c r="H755" s="28" t="s">
        <v>22</v>
      </c>
      <c r="I755" s="28" t="s">
        <v>20</v>
      </c>
      <c r="J755" s="28"/>
      <c r="K755" s="28"/>
      <c r="L755" s="8">
        <v>43507</v>
      </c>
      <c r="M755" s="30">
        <v>43510</v>
      </c>
      <c r="N755" s="29">
        <v>8</v>
      </c>
      <c r="O755" s="29">
        <v>8</v>
      </c>
      <c r="P755" s="6" t="s">
        <v>589</v>
      </c>
      <c r="Q755" s="28" t="s">
        <v>22</v>
      </c>
      <c r="R755" s="6" t="s">
        <v>18</v>
      </c>
      <c r="S755" s="28" t="s">
        <v>22</v>
      </c>
      <c r="T755" s="28" t="s">
        <v>4796</v>
      </c>
      <c r="U755" s="29">
        <v>12</v>
      </c>
      <c r="V755" s="17" t="b">
        <v>1</v>
      </c>
      <c r="W755" s="17" t="b">
        <v>0</v>
      </c>
      <c r="X755" s="17" t="b">
        <v>0</v>
      </c>
      <c r="Y755" s="17" t="b">
        <v>1</v>
      </c>
      <c r="Z755" t="s">
        <v>22</v>
      </c>
      <c r="AA755" t="s">
        <v>22</v>
      </c>
      <c r="AB755" t="s">
        <v>22</v>
      </c>
      <c r="AC755" t="s">
        <v>22</v>
      </c>
      <c r="AD755" t="s">
        <v>22</v>
      </c>
      <c r="AE755" t="s">
        <v>22</v>
      </c>
      <c r="AF755" t="s">
        <v>22</v>
      </c>
      <c r="AG755" t="s">
        <v>22</v>
      </c>
      <c r="AH755" t="s">
        <v>22</v>
      </c>
      <c r="AI755" t="s">
        <v>22</v>
      </c>
      <c r="AJ755" s="17" t="b">
        <v>0</v>
      </c>
      <c r="AK755" t="s">
        <v>22</v>
      </c>
      <c r="AL755" t="s">
        <v>22</v>
      </c>
      <c r="AM755" s="17" t="b">
        <v>0</v>
      </c>
      <c r="AN755" s="6"/>
      <c r="AO755" s="6"/>
      <c r="AP755" s="17" t="b">
        <v>0</v>
      </c>
      <c r="AQ755" s="6" t="b">
        <v>0</v>
      </c>
    </row>
    <row r="756" spans="1:43" x14ac:dyDescent="0.25">
      <c r="A756" t="str">
        <f>_xlfn.CONCAT(Table8[[#This Row],[Order]],"-",Table8[[#This Row],[Line]])</f>
        <v>76939-2</v>
      </c>
      <c r="B756" s="29">
        <v>76939</v>
      </c>
      <c r="C756" s="29">
        <v>2</v>
      </c>
      <c r="D756" s="29">
        <v>1</v>
      </c>
      <c r="E756" s="28" t="s">
        <v>18</v>
      </c>
      <c r="F756" s="28" t="s">
        <v>231</v>
      </c>
      <c r="G756" s="28" t="s">
        <v>1677</v>
      </c>
      <c r="H756" s="28" t="s">
        <v>22</v>
      </c>
      <c r="I756" s="28" t="s">
        <v>20</v>
      </c>
      <c r="J756" s="28"/>
      <c r="K756" s="28"/>
      <c r="L756" s="8">
        <v>43503</v>
      </c>
      <c r="M756" s="30">
        <v>43508</v>
      </c>
      <c r="N756" s="29">
        <v>2</v>
      </c>
      <c r="O756" s="29">
        <v>2</v>
      </c>
      <c r="P756" s="6" t="s">
        <v>644</v>
      </c>
      <c r="Q756" s="28" t="s">
        <v>22</v>
      </c>
      <c r="R756" s="6" t="s">
        <v>19</v>
      </c>
      <c r="S756" s="28" t="s">
        <v>22</v>
      </c>
      <c r="T756" s="28" t="s">
        <v>1678</v>
      </c>
      <c r="U756" s="29">
        <v>12</v>
      </c>
      <c r="V756" s="17" t="b">
        <v>1</v>
      </c>
      <c r="W756" s="17" t="b">
        <v>0</v>
      </c>
      <c r="X756" s="17" t="b">
        <v>0</v>
      </c>
      <c r="Y756" s="17" t="b">
        <v>1</v>
      </c>
      <c r="Z756" t="s">
        <v>161</v>
      </c>
      <c r="AA756" t="s">
        <v>3805</v>
      </c>
      <c r="AB756" t="s">
        <v>22</v>
      </c>
      <c r="AC756" t="s">
        <v>22</v>
      </c>
      <c r="AD756" t="s">
        <v>22</v>
      </c>
      <c r="AE756" t="s">
        <v>22</v>
      </c>
      <c r="AF756" t="s">
        <v>22</v>
      </c>
      <c r="AG756" t="s">
        <v>22</v>
      </c>
      <c r="AH756" t="s">
        <v>22</v>
      </c>
      <c r="AI756" t="s">
        <v>22</v>
      </c>
      <c r="AJ756" s="17" t="b">
        <v>0</v>
      </c>
      <c r="AK756" t="s">
        <v>22</v>
      </c>
      <c r="AL756" t="s">
        <v>143</v>
      </c>
      <c r="AM756" s="17" t="b">
        <v>0</v>
      </c>
      <c r="AN756" s="6"/>
      <c r="AO756" s="6"/>
      <c r="AP756" s="17" t="b">
        <v>0</v>
      </c>
      <c r="AQ756" s="6" t="b">
        <v>0</v>
      </c>
    </row>
    <row r="757" spans="1:43" x14ac:dyDescent="0.25">
      <c r="A757" t="str">
        <f>_xlfn.CONCAT(Table8[[#This Row],[Order]],"-",Table8[[#This Row],[Line]])</f>
        <v>76939-3</v>
      </c>
      <c r="B757" s="29">
        <v>76939</v>
      </c>
      <c r="C757" s="29">
        <v>3</v>
      </c>
      <c r="D757" s="29">
        <v>1</v>
      </c>
      <c r="E757" s="28" t="s">
        <v>18</v>
      </c>
      <c r="F757" s="28" t="s">
        <v>232</v>
      </c>
      <c r="G757" s="28" t="s">
        <v>1679</v>
      </c>
      <c r="H757" s="28" t="s">
        <v>22</v>
      </c>
      <c r="I757" s="28" t="s">
        <v>20</v>
      </c>
      <c r="J757" s="28"/>
      <c r="K757" s="28"/>
      <c r="L757" s="8">
        <v>43503</v>
      </c>
      <c r="M757" s="30">
        <v>43508</v>
      </c>
      <c r="N757" s="29">
        <v>2</v>
      </c>
      <c r="O757" s="29">
        <v>4</v>
      </c>
      <c r="P757" s="6" t="s">
        <v>644</v>
      </c>
      <c r="Q757" s="28" t="s">
        <v>22</v>
      </c>
      <c r="R757" s="6" t="s">
        <v>19</v>
      </c>
      <c r="S757" s="28" t="s">
        <v>22</v>
      </c>
      <c r="T757" s="28" t="s">
        <v>1680</v>
      </c>
      <c r="U757" s="29">
        <v>12</v>
      </c>
      <c r="V757" s="17" t="b">
        <v>1</v>
      </c>
      <c r="W757" s="17" t="b">
        <v>0</v>
      </c>
      <c r="X757" s="17" t="b">
        <v>0</v>
      </c>
      <c r="Y757" s="17" t="b">
        <v>1</v>
      </c>
      <c r="Z757" t="s">
        <v>22</v>
      </c>
      <c r="AA757" t="s">
        <v>161</v>
      </c>
      <c r="AB757" t="s">
        <v>22</v>
      </c>
      <c r="AC757" t="s">
        <v>22</v>
      </c>
      <c r="AD757" t="s">
        <v>22</v>
      </c>
      <c r="AE757" t="s">
        <v>22</v>
      </c>
      <c r="AF757" t="s">
        <v>22</v>
      </c>
      <c r="AG757" t="s">
        <v>22</v>
      </c>
      <c r="AH757" t="s">
        <v>22</v>
      </c>
      <c r="AI757" t="s">
        <v>22</v>
      </c>
      <c r="AJ757" s="17" t="b">
        <v>0</v>
      </c>
      <c r="AK757" t="s">
        <v>22</v>
      </c>
      <c r="AL757" t="s">
        <v>143</v>
      </c>
      <c r="AM757" s="17" t="b">
        <v>0</v>
      </c>
      <c r="AN757" s="6"/>
      <c r="AO757" s="6"/>
      <c r="AP757" s="17" t="b">
        <v>0</v>
      </c>
      <c r="AQ757" s="6" t="b">
        <v>0</v>
      </c>
    </row>
    <row r="758" spans="1:43" x14ac:dyDescent="0.25">
      <c r="A758" t="str">
        <f>_xlfn.CONCAT(Table8[[#This Row],[Order]],"-",Table8[[#This Row],[Line]])</f>
        <v>76939-4</v>
      </c>
      <c r="B758" s="29">
        <v>76939</v>
      </c>
      <c r="C758" s="29">
        <v>4</v>
      </c>
      <c r="D758" s="29">
        <v>1</v>
      </c>
      <c r="E758" s="28" t="s">
        <v>18</v>
      </c>
      <c r="F758" s="28" t="s">
        <v>3119</v>
      </c>
      <c r="G758" s="28" t="s">
        <v>1681</v>
      </c>
      <c r="H758" s="28" t="s">
        <v>22</v>
      </c>
      <c r="I758" s="28" t="s">
        <v>20</v>
      </c>
      <c r="J758" s="28"/>
      <c r="K758" s="28"/>
      <c r="L758" s="8">
        <v>43503</v>
      </c>
      <c r="M758" s="30">
        <v>43508</v>
      </c>
      <c r="N758" s="29">
        <v>2</v>
      </c>
      <c r="O758" s="29">
        <v>6</v>
      </c>
      <c r="P758" s="6" t="s">
        <v>644</v>
      </c>
      <c r="Q758" s="28" t="s">
        <v>22</v>
      </c>
      <c r="R758" s="6" t="s">
        <v>19</v>
      </c>
      <c r="S758" s="28" t="s">
        <v>22</v>
      </c>
      <c r="T758" s="28" t="s">
        <v>1682</v>
      </c>
      <c r="U758" s="29">
        <v>12</v>
      </c>
      <c r="V758" s="17" t="b">
        <v>1</v>
      </c>
      <c r="W758" s="17" t="b">
        <v>0</v>
      </c>
      <c r="X758" s="17" t="b">
        <v>0</v>
      </c>
      <c r="Y758" s="17" t="b">
        <v>1</v>
      </c>
      <c r="Z758" t="s">
        <v>22</v>
      </c>
      <c r="AA758" t="s">
        <v>4248</v>
      </c>
      <c r="AB758" t="s">
        <v>22</v>
      </c>
      <c r="AC758" t="s">
        <v>22</v>
      </c>
      <c r="AD758" t="s">
        <v>22</v>
      </c>
      <c r="AE758" t="s">
        <v>22</v>
      </c>
      <c r="AF758" t="s">
        <v>22</v>
      </c>
      <c r="AG758" t="s">
        <v>22</v>
      </c>
      <c r="AH758" t="s">
        <v>22</v>
      </c>
      <c r="AI758" t="s">
        <v>22</v>
      </c>
      <c r="AJ758" s="17" t="b">
        <v>0</v>
      </c>
      <c r="AK758" t="s">
        <v>22</v>
      </c>
      <c r="AL758" t="s">
        <v>143</v>
      </c>
      <c r="AM758" s="17" t="b">
        <v>0</v>
      </c>
      <c r="AN758" s="6"/>
      <c r="AO758" s="6"/>
      <c r="AP758" s="17" t="b">
        <v>0</v>
      </c>
      <c r="AQ758" s="6" t="b">
        <v>0</v>
      </c>
    </row>
    <row r="759" spans="1:43" x14ac:dyDescent="0.25">
      <c r="A759" t="str">
        <f>_xlfn.CONCAT(Table8[[#This Row],[Order]],"-",Table8[[#This Row],[Line]])</f>
        <v>76943-1</v>
      </c>
      <c r="B759" s="7">
        <v>76943</v>
      </c>
      <c r="C759" s="7">
        <v>1</v>
      </c>
      <c r="D759" s="7">
        <v>1</v>
      </c>
      <c r="E759" s="6" t="s">
        <v>18</v>
      </c>
      <c r="F759" s="6" t="s">
        <v>3120</v>
      </c>
      <c r="G759" s="6" t="s">
        <v>4797</v>
      </c>
      <c r="H759" s="6" t="s">
        <v>22</v>
      </c>
      <c r="I759" s="6" t="s">
        <v>27</v>
      </c>
      <c r="J759" s="6"/>
      <c r="K759" s="6"/>
      <c r="L759" s="8">
        <v>43515</v>
      </c>
      <c r="M759" s="8">
        <v>43518</v>
      </c>
      <c r="N759" s="7">
        <v>20</v>
      </c>
      <c r="O759" s="7">
        <v>20</v>
      </c>
      <c r="P759" s="6" t="s">
        <v>609</v>
      </c>
      <c r="Q759" s="6" t="s">
        <v>22</v>
      </c>
      <c r="R759" s="6" t="s">
        <v>19</v>
      </c>
      <c r="S759" s="6" t="s">
        <v>22</v>
      </c>
      <c r="T759" s="6" t="s">
        <v>4798</v>
      </c>
      <c r="U759" s="7">
        <v>7</v>
      </c>
      <c r="V759" s="17" t="b">
        <v>0</v>
      </c>
      <c r="W759" s="17" t="b">
        <v>0</v>
      </c>
      <c r="X759" s="17" t="b">
        <v>0</v>
      </c>
      <c r="Y759" s="17" t="b">
        <v>0</v>
      </c>
      <c r="Z759" t="s">
        <v>22</v>
      </c>
      <c r="AA759" t="s">
        <v>22</v>
      </c>
      <c r="AB759" t="s">
        <v>22</v>
      </c>
      <c r="AC759" t="s">
        <v>22</v>
      </c>
      <c r="AD759" t="s">
        <v>22</v>
      </c>
      <c r="AE759" t="s">
        <v>22</v>
      </c>
      <c r="AF759" t="s">
        <v>22</v>
      </c>
      <c r="AG759" t="s">
        <v>22</v>
      </c>
      <c r="AH759" t="s">
        <v>22</v>
      </c>
      <c r="AI759" t="s">
        <v>22</v>
      </c>
      <c r="AJ759" s="17" t="b">
        <v>0</v>
      </c>
      <c r="AK759" t="s">
        <v>22</v>
      </c>
      <c r="AL759" t="s">
        <v>22</v>
      </c>
      <c r="AM759" s="17" t="b">
        <v>0</v>
      </c>
      <c r="AN759" s="6"/>
      <c r="AO759" s="6"/>
      <c r="AP759" s="17" t="b">
        <v>0</v>
      </c>
      <c r="AQ759" s="6" t="b">
        <v>0</v>
      </c>
    </row>
    <row r="760" spans="1:43" x14ac:dyDescent="0.25">
      <c r="A760" t="str">
        <f>_xlfn.CONCAT(Table8[[#This Row],[Order]],"-",Table8[[#This Row],[Line]])</f>
        <v>76943-2</v>
      </c>
      <c r="B760" s="7">
        <v>76943</v>
      </c>
      <c r="C760" s="7">
        <v>2</v>
      </c>
      <c r="D760" s="7">
        <v>1</v>
      </c>
      <c r="E760" s="6" t="s">
        <v>18</v>
      </c>
      <c r="F760" s="6" t="s">
        <v>3120</v>
      </c>
      <c r="G760" s="6" t="s">
        <v>4799</v>
      </c>
      <c r="H760" s="6" t="s">
        <v>22</v>
      </c>
      <c r="I760" s="6" t="s">
        <v>27</v>
      </c>
      <c r="J760" s="6"/>
      <c r="K760" s="6"/>
      <c r="L760" s="8">
        <v>43515</v>
      </c>
      <c r="M760" s="8">
        <v>43518</v>
      </c>
      <c r="N760" s="7">
        <v>11</v>
      </c>
      <c r="O760" s="7">
        <v>11</v>
      </c>
      <c r="P760" s="6" t="s">
        <v>609</v>
      </c>
      <c r="Q760" s="6" t="s">
        <v>22</v>
      </c>
      <c r="R760" s="6" t="s">
        <v>19</v>
      </c>
      <c r="S760" s="6" t="s">
        <v>22</v>
      </c>
      <c r="T760" s="6" t="s">
        <v>4800</v>
      </c>
      <c r="U760" s="7">
        <v>7</v>
      </c>
      <c r="V760" s="17" t="b">
        <v>0</v>
      </c>
      <c r="W760" s="17" t="b">
        <v>0</v>
      </c>
      <c r="X760" s="17" t="b">
        <v>0</v>
      </c>
      <c r="Y760" s="17" t="b">
        <v>0</v>
      </c>
      <c r="Z760" t="s">
        <v>22</v>
      </c>
      <c r="AA760" t="s">
        <v>22</v>
      </c>
      <c r="AB760" t="s">
        <v>22</v>
      </c>
      <c r="AC760" t="s">
        <v>22</v>
      </c>
      <c r="AD760" t="s">
        <v>22</v>
      </c>
      <c r="AE760" t="s">
        <v>22</v>
      </c>
      <c r="AF760" t="s">
        <v>22</v>
      </c>
      <c r="AG760" t="s">
        <v>22</v>
      </c>
      <c r="AH760" t="s">
        <v>22</v>
      </c>
      <c r="AI760" t="s">
        <v>22</v>
      </c>
      <c r="AJ760" s="17" t="b">
        <v>0</v>
      </c>
      <c r="AK760" t="s">
        <v>22</v>
      </c>
      <c r="AL760" t="s">
        <v>22</v>
      </c>
      <c r="AM760" s="17" t="b">
        <v>0</v>
      </c>
      <c r="AN760" s="6"/>
      <c r="AO760" s="6"/>
      <c r="AP760" s="17" t="b">
        <v>0</v>
      </c>
      <c r="AQ760" s="6" t="b">
        <v>0</v>
      </c>
    </row>
    <row r="761" spans="1:43" x14ac:dyDescent="0.25">
      <c r="A761" t="str">
        <f>_xlfn.CONCAT(Table8[[#This Row],[Order]],"-",Table8[[#This Row],[Line]])</f>
        <v>76963-1</v>
      </c>
      <c r="B761" s="7">
        <v>76963</v>
      </c>
      <c r="C761" s="7">
        <v>1</v>
      </c>
      <c r="D761" s="7">
        <v>1</v>
      </c>
      <c r="E761" s="6" t="s">
        <v>18</v>
      </c>
      <c r="F761" s="6" t="s">
        <v>3121</v>
      </c>
      <c r="G761" s="6" t="s">
        <v>4801</v>
      </c>
      <c r="H761" s="6" t="s">
        <v>22</v>
      </c>
      <c r="I761" s="6" t="s">
        <v>27</v>
      </c>
      <c r="J761" s="6"/>
      <c r="K761" s="6"/>
      <c r="L761" s="8">
        <v>43514</v>
      </c>
      <c r="M761" s="8">
        <v>43517</v>
      </c>
      <c r="N761" s="7">
        <v>6</v>
      </c>
      <c r="O761" s="7">
        <v>12</v>
      </c>
      <c r="P761" s="6" t="s">
        <v>589</v>
      </c>
      <c r="Q761" s="6" t="s">
        <v>22</v>
      </c>
      <c r="R761" s="6" t="s">
        <v>18</v>
      </c>
      <c r="S761" s="6" t="s">
        <v>22</v>
      </c>
      <c r="T761" s="6" t="s">
        <v>4802</v>
      </c>
      <c r="U761" s="7">
        <v>7</v>
      </c>
      <c r="V761" s="17" t="b">
        <v>0</v>
      </c>
      <c r="W761" s="17" t="b">
        <v>0</v>
      </c>
      <c r="X761" s="17" t="b">
        <v>0</v>
      </c>
      <c r="Y761" s="17" t="b">
        <v>0</v>
      </c>
      <c r="Z761" t="s">
        <v>22</v>
      </c>
      <c r="AA761" t="s">
        <v>22</v>
      </c>
      <c r="AB761" t="s">
        <v>22</v>
      </c>
      <c r="AC761" t="s">
        <v>22</v>
      </c>
      <c r="AD761" t="s">
        <v>22</v>
      </c>
      <c r="AE761" t="s">
        <v>22</v>
      </c>
      <c r="AF761" t="s">
        <v>22</v>
      </c>
      <c r="AG761" t="s">
        <v>22</v>
      </c>
      <c r="AH761" t="s">
        <v>22</v>
      </c>
      <c r="AI761" t="s">
        <v>22</v>
      </c>
      <c r="AJ761" s="17" t="b">
        <v>0</v>
      </c>
      <c r="AK761" t="s">
        <v>22</v>
      </c>
      <c r="AL761" t="s">
        <v>22</v>
      </c>
      <c r="AM761" s="17" t="b">
        <v>0</v>
      </c>
      <c r="AN761" s="6"/>
      <c r="AO761" s="6"/>
      <c r="AP761" s="17" t="b">
        <v>0</v>
      </c>
      <c r="AQ761" s="6" t="b">
        <v>0</v>
      </c>
    </row>
    <row r="762" spans="1:43" x14ac:dyDescent="0.25">
      <c r="A762" t="str">
        <f>_xlfn.CONCAT(Table8[[#This Row],[Order]],"-",Table8[[#This Row],[Line]])</f>
        <v>76963-2</v>
      </c>
      <c r="B762" s="7">
        <v>76963</v>
      </c>
      <c r="C762" s="7">
        <v>2</v>
      </c>
      <c r="D762" s="7">
        <v>1</v>
      </c>
      <c r="E762" s="6" t="s">
        <v>18</v>
      </c>
      <c r="F762" s="6" t="s">
        <v>3121</v>
      </c>
      <c r="G762" s="6" t="s">
        <v>4803</v>
      </c>
      <c r="H762" s="6" t="s">
        <v>22</v>
      </c>
      <c r="I762" s="6" t="s">
        <v>27</v>
      </c>
      <c r="J762" s="6"/>
      <c r="K762" s="6"/>
      <c r="L762" s="8">
        <v>43514</v>
      </c>
      <c r="M762" s="8">
        <v>43517</v>
      </c>
      <c r="N762" s="7">
        <v>3</v>
      </c>
      <c r="O762" s="7">
        <v>3</v>
      </c>
      <c r="P762" s="6" t="s">
        <v>589</v>
      </c>
      <c r="Q762" s="6" t="s">
        <v>22</v>
      </c>
      <c r="R762" s="6" t="s">
        <v>18</v>
      </c>
      <c r="S762" s="6" t="s">
        <v>22</v>
      </c>
      <c r="T762" s="6" t="s">
        <v>4804</v>
      </c>
      <c r="U762" s="7">
        <v>7</v>
      </c>
      <c r="V762" s="17" t="b">
        <v>0</v>
      </c>
      <c r="W762" s="17" t="b">
        <v>0</v>
      </c>
      <c r="X762" s="17" t="b">
        <v>0</v>
      </c>
      <c r="Y762" s="17" t="b">
        <v>0</v>
      </c>
      <c r="Z762" t="s">
        <v>22</v>
      </c>
      <c r="AA762" t="s">
        <v>22</v>
      </c>
      <c r="AB762" t="s">
        <v>22</v>
      </c>
      <c r="AC762" t="s">
        <v>22</v>
      </c>
      <c r="AD762" t="s">
        <v>22</v>
      </c>
      <c r="AE762" t="s">
        <v>22</v>
      </c>
      <c r="AF762" t="s">
        <v>22</v>
      </c>
      <c r="AG762" t="s">
        <v>22</v>
      </c>
      <c r="AH762" t="s">
        <v>22</v>
      </c>
      <c r="AI762" t="s">
        <v>22</v>
      </c>
      <c r="AJ762" s="17" t="b">
        <v>0</v>
      </c>
      <c r="AK762" t="s">
        <v>22</v>
      </c>
      <c r="AL762" t="s">
        <v>22</v>
      </c>
      <c r="AM762" s="17" t="b">
        <v>0</v>
      </c>
      <c r="AN762" s="6"/>
      <c r="AO762" s="6"/>
      <c r="AP762" s="17" t="b">
        <v>0</v>
      </c>
      <c r="AQ762" s="6" t="b">
        <v>0</v>
      </c>
    </row>
    <row r="763" spans="1:43" x14ac:dyDescent="0.25">
      <c r="A763" t="str">
        <f>_xlfn.CONCAT(Table8[[#This Row],[Order]],"-",Table8[[#This Row],[Line]])</f>
        <v>76963-3</v>
      </c>
      <c r="B763" s="7">
        <v>76963</v>
      </c>
      <c r="C763" s="7">
        <v>3</v>
      </c>
      <c r="D763" s="7">
        <v>1</v>
      </c>
      <c r="E763" s="6" t="s">
        <v>18</v>
      </c>
      <c r="F763" s="6" t="s">
        <v>3121</v>
      </c>
      <c r="G763" s="6" t="s">
        <v>4805</v>
      </c>
      <c r="H763" s="6" t="s">
        <v>22</v>
      </c>
      <c r="I763" s="6" t="s">
        <v>27</v>
      </c>
      <c r="J763" s="6"/>
      <c r="K763" s="6"/>
      <c r="L763" s="8">
        <v>43514</v>
      </c>
      <c r="M763" s="8">
        <v>43517</v>
      </c>
      <c r="N763" s="7">
        <v>2</v>
      </c>
      <c r="O763" s="7">
        <v>2</v>
      </c>
      <c r="P763" s="6" t="s">
        <v>589</v>
      </c>
      <c r="Q763" s="6" t="s">
        <v>22</v>
      </c>
      <c r="R763" s="6" t="s">
        <v>18</v>
      </c>
      <c r="S763" s="6" t="s">
        <v>22</v>
      </c>
      <c r="T763" s="6" t="s">
        <v>4806</v>
      </c>
      <c r="U763" s="7">
        <v>7</v>
      </c>
      <c r="V763" s="17" t="b">
        <v>0</v>
      </c>
      <c r="W763" s="17" t="b">
        <v>0</v>
      </c>
      <c r="X763" s="17" t="b">
        <v>0</v>
      </c>
      <c r="Y763" s="17" t="b">
        <v>0</v>
      </c>
      <c r="Z763" t="s">
        <v>22</v>
      </c>
      <c r="AA763" t="s">
        <v>22</v>
      </c>
      <c r="AB763" t="s">
        <v>22</v>
      </c>
      <c r="AC763" t="s">
        <v>22</v>
      </c>
      <c r="AD763" t="s">
        <v>22</v>
      </c>
      <c r="AE763" t="s">
        <v>22</v>
      </c>
      <c r="AF763" t="s">
        <v>22</v>
      </c>
      <c r="AG763" t="s">
        <v>22</v>
      </c>
      <c r="AH763" t="s">
        <v>22</v>
      </c>
      <c r="AI763" t="s">
        <v>22</v>
      </c>
      <c r="AJ763" s="17" t="b">
        <v>0</v>
      </c>
      <c r="AK763" t="s">
        <v>22</v>
      </c>
      <c r="AL763" t="s">
        <v>22</v>
      </c>
      <c r="AM763" s="17" t="b">
        <v>0</v>
      </c>
      <c r="AN763" s="6"/>
      <c r="AO763" s="6"/>
      <c r="AP763" s="17" t="b">
        <v>0</v>
      </c>
      <c r="AQ763" s="6" t="b">
        <v>0</v>
      </c>
    </row>
    <row r="764" spans="1:43" x14ac:dyDescent="0.25">
      <c r="A764" t="str">
        <f>_xlfn.CONCAT(Table8[[#This Row],[Order]],"-",Table8[[#This Row],[Line]])</f>
        <v>76963-4</v>
      </c>
      <c r="B764" s="7">
        <v>76963</v>
      </c>
      <c r="C764" s="7">
        <v>4</v>
      </c>
      <c r="D764" s="7">
        <v>1</v>
      </c>
      <c r="E764" s="6" t="s">
        <v>18</v>
      </c>
      <c r="F764" s="6" t="s">
        <v>3121</v>
      </c>
      <c r="G764" s="6" t="s">
        <v>4807</v>
      </c>
      <c r="H764" s="6" t="s">
        <v>22</v>
      </c>
      <c r="I764" s="6" t="s">
        <v>27</v>
      </c>
      <c r="J764" s="6"/>
      <c r="K764" s="6"/>
      <c r="L764" s="8">
        <v>43514</v>
      </c>
      <c r="M764" s="8">
        <v>43517</v>
      </c>
      <c r="N764" s="7">
        <v>3</v>
      </c>
      <c r="O764" s="7">
        <v>15</v>
      </c>
      <c r="P764" s="6" t="s">
        <v>589</v>
      </c>
      <c r="Q764" s="6" t="s">
        <v>22</v>
      </c>
      <c r="R764" s="6" t="s">
        <v>18</v>
      </c>
      <c r="S764" s="6" t="s">
        <v>22</v>
      </c>
      <c r="T764" s="6" t="s">
        <v>4808</v>
      </c>
      <c r="U764" s="7">
        <v>7</v>
      </c>
      <c r="V764" s="17" t="b">
        <v>0</v>
      </c>
      <c r="W764" s="17" t="b">
        <v>0</v>
      </c>
      <c r="X764" s="17" t="b">
        <v>0</v>
      </c>
      <c r="Y764" s="17" t="b">
        <v>0</v>
      </c>
      <c r="Z764" t="s">
        <v>22</v>
      </c>
      <c r="AA764" t="s">
        <v>22</v>
      </c>
      <c r="AB764" t="s">
        <v>22</v>
      </c>
      <c r="AC764" t="s">
        <v>22</v>
      </c>
      <c r="AD764" t="s">
        <v>22</v>
      </c>
      <c r="AE764" t="s">
        <v>22</v>
      </c>
      <c r="AF764" t="s">
        <v>22</v>
      </c>
      <c r="AG764" t="s">
        <v>22</v>
      </c>
      <c r="AH764" t="s">
        <v>22</v>
      </c>
      <c r="AI764" t="s">
        <v>22</v>
      </c>
      <c r="AJ764" s="17" t="b">
        <v>0</v>
      </c>
      <c r="AK764" t="s">
        <v>22</v>
      </c>
      <c r="AL764" t="s">
        <v>22</v>
      </c>
      <c r="AM764" s="17" t="b">
        <v>0</v>
      </c>
      <c r="AN764" s="6"/>
      <c r="AO764" s="6"/>
      <c r="AP764" s="17" t="b">
        <v>0</v>
      </c>
      <c r="AQ764" s="6" t="b">
        <v>0</v>
      </c>
    </row>
    <row r="765" spans="1:43" x14ac:dyDescent="0.25">
      <c r="A765" t="str">
        <f>_xlfn.CONCAT(Table8[[#This Row],[Order]],"-",Table8[[#This Row],[Line]])</f>
        <v>76963-5</v>
      </c>
      <c r="B765" s="7">
        <v>76963</v>
      </c>
      <c r="C765" s="7">
        <v>5</v>
      </c>
      <c r="D765" s="7">
        <v>1</v>
      </c>
      <c r="E765" s="6" t="s">
        <v>18</v>
      </c>
      <c r="F765" s="6" t="s">
        <v>3121</v>
      </c>
      <c r="G765" s="6" t="s">
        <v>4801</v>
      </c>
      <c r="H765" s="6" t="s">
        <v>22</v>
      </c>
      <c r="I765" s="6" t="s">
        <v>27</v>
      </c>
      <c r="J765" s="6"/>
      <c r="K765" s="6"/>
      <c r="L765" s="8">
        <v>43514</v>
      </c>
      <c r="M765" s="8">
        <v>43517</v>
      </c>
      <c r="N765" s="7">
        <v>1</v>
      </c>
      <c r="O765" s="7">
        <v>2</v>
      </c>
      <c r="P765" s="6" t="s">
        <v>589</v>
      </c>
      <c r="Q765" s="6" t="s">
        <v>22</v>
      </c>
      <c r="R765" s="6" t="s">
        <v>18</v>
      </c>
      <c r="S765" s="6" t="s">
        <v>22</v>
      </c>
      <c r="T765" s="6" t="s">
        <v>4809</v>
      </c>
      <c r="U765" s="7">
        <v>7</v>
      </c>
      <c r="V765" s="17" t="b">
        <v>0</v>
      </c>
      <c r="W765" s="17" t="b">
        <v>0</v>
      </c>
      <c r="X765" s="17" t="b">
        <v>0</v>
      </c>
      <c r="Y765" s="17" t="b">
        <v>0</v>
      </c>
      <c r="Z765" t="s">
        <v>22</v>
      </c>
      <c r="AA765" t="s">
        <v>22</v>
      </c>
      <c r="AB765" t="s">
        <v>22</v>
      </c>
      <c r="AC765" t="s">
        <v>22</v>
      </c>
      <c r="AD765" t="s">
        <v>22</v>
      </c>
      <c r="AE765" t="s">
        <v>22</v>
      </c>
      <c r="AF765" t="s">
        <v>22</v>
      </c>
      <c r="AG765" t="s">
        <v>22</v>
      </c>
      <c r="AH765" t="s">
        <v>22</v>
      </c>
      <c r="AI765" t="s">
        <v>22</v>
      </c>
      <c r="AJ765" s="17" t="b">
        <v>0</v>
      </c>
      <c r="AK765" t="s">
        <v>22</v>
      </c>
      <c r="AL765" t="s">
        <v>22</v>
      </c>
      <c r="AM765" s="17" t="b">
        <v>0</v>
      </c>
      <c r="AN765" s="6"/>
      <c r="AO765" s="6"/>
      <c r="AP765" s="17" t="b">
        <v>0</v>
      </c>
      <c r="AQ765" s="6" t="b">
        <v>0</v>
      </c>
    </row>
    <row r="766" spans="1:43" x14ac:dyDescent="0.25">
      <c r="A766" t="str">
        <f>_xlfn.CONCAT(Table8[[#This Row],[Order]],"-",Table8[[#This Row],[Line]])</f>
        <v>76963-6</v>
      </c>
      <c r="B766" s="7">
        <v>76963</v>
      </c>
      <c r="C766" s="7">
        <v>6</v>
      </c>
      <c r="D766" s="7">
        <v>1</v>
      </c>
      <c r="E766" s="6" t="s">
        <v>18</v>
      </c>
      <c r="F766" s="6" t="s">
        <v>3121</v>
      </c>
      <c r="G766" s="6" t="s">
        <v>4810</v>
      </c>
      <c r="H766" s="6" t="s">
        <v>22</v>
      </c>
      <c r="I766" s="6" t="s">
        <v>27</v>
      </c>
      <c r="J766" s="6"/>
      <c r="K766" s="6"/>
      <c r="L766" s="8">
        <v>43514</v>
      </c>
      <c r="M766" s="8">
        <v>43517</v>
      </c>
      <c r="N766" s="7">
        <v>1</v>
      </c>
      <c r="O766" s="7">
        <v>2</v>
      </c>
      <c r="P766" s="6" t="s">
        <v>589</v>
      </c>
      <c r="Q766" s="6" t="s">
        <v>22</v>
      </c>
      <c r="R766" s="6" t="s">
        <v>18</v>
      </c>
      <c r="S766" s="6" t="s">
        <v>22</v>
      </c>
      <c r="T766" s="6" t="s">
        <v>4811</v>
      </c>
      <c r="U766" s="7">
        <v>7</v>
      </c>
      <c r="V766" s="17" t="b">
        <v>0</v>
      </c>
      <c r="W766" s="17" t="b">
        <v>0</v>
      </c>
      <c r="X766" s="17" t="b">
        <v>0</v>
      </c>
      <c r="Y766" s="17" t="b">
        <v>0</v>
      </c>
      <c r="Z766" t="s">
        <v>22</v>
      </c>
      <c r="AA766" t="s">
        <v>22</v>
      </c>
      <c r="AB766" t="s">
        <v>22</v>
      </c>
      <c r="AC766" t="s">
        <v>22</v>
      </c>
      <c r="AD766" t="s">
        <v>22</v>
      </c>
      <c r="AE766" t="s">
        <v>22</v>
      </c>
      <c r="AF766" t="s">
        <v>22</v>
      </c>
      <c r="AG766" t="s">
        <v>22</v>
      </c>
      <c r="AH766" t="s">
        <v>22</v>
      </c>
      <c r="AI766" t="s">
        <v>22</v>
      </c>
      <c r="AJ766" s="17" t="b">
        <v>0</v>
      </c>
      <c r="AK766" t="s">
        <v>22</v>
      </c>
      <c r="AL766" t="s">
        <v>22</v>
      </c>
      <c r="AM766" s="17" t="b">
        <v>0</v>
      </c>
      <c r="AN766" s="6"/>
      <c r="AO766" s="6"/>
      <c r="AP766" s="17" t="b">
        <v>0</v>
      </c>
      <c r="AQ766" s="6" t="b">
        <v>0</v>
      </c>
    </row>
    <row r="767" spans="1:43" x14ac:dyDescent="0.25">
      <c r="A767" t="str">
        <f>_xlfn.CONCAT(Table8[[#This Row],[Order]],"-",Table8[[#This Row],[Line]])</f>
        <v>76963-7</v>
      </c>
      <c r="B767" s="7">
        <v>76963</v>
      </c>
      <c r="C767" s="7">
        <v>7</v>
      </c>
      <c r="D767" s="7">
        <v>1</v>
      </c>
      <c r="E767" s="6" t="s">
        <v>18</v>
      </c>
      <c r="F767" s="6" t="s">
        <v>3121</v>
      </c>
      <c r="G767" s="6" t="s">
        <v>4812</v>
      </c>
      <c r="H767" s="6" t="s">
        <v>22</v>
      </c>
      <c r="I767" s="6" t="s">
        <v>27</v>
      </c>
      <c r="J767" s="6"/>
      <c r="K767" s="6"/>
      <c r="L767" s="8">
        <v>43514</v>
      </c>
      <c r="M767" s="8">
        <v>43517</v>
      </c>
      <c r="N767" s="7">
        <v>1</v>
      </c>
      <c r="O767" s="7">
        <v>3</v>
      </c>
      <c r="P767" s="6" t="s">
        <v>589</v>
      </c>
      <c r="Q767" s="6" t="s">
        <v>22</v>
      </c>
      <c r="R767" s="6" t="s">
        <v>18</v>
      </c>
      <c r="S767" s="6" t="s">
        <v>22</v>
      </c>
      <c r="T767" s="6" t="s">
        <v>4813</v>
      </c>
      <c r="U767" s="7">
        <v>7</v>
      </c>
      <c r="V767" s="17" t="b">
        <v>0</v>
      </c>
      <c r="W767" s="17" t="b">
        <v>0</v>
      </c>
      <c r="X767" s="17" t="b">
        <v>0</v>
      </c>
      <c r="Y767" s="17" t="b">
        <v>0</v>
      </c>
      <c r="Z767" t="s">
        <v>22</v>
      </c>
      <c r="AA767" t="s">
        <v>22</v>
      </c>
      <c r="AB767" t="s">
        <v>22</v>
      </c>
      <c r="AC767" t="s">
        <v>22</v>
      </c>
      <c r="AD767" t="s">
        <v>22</v>
      </c>
      <c r="AE767" t="s">
        <v>22</v>
      </c>
      <c r="AF767" t="s">
        <v>22</v>
      </c>
      <c r="AG767" t="s">
        <v>22</v>
      </c>
      <c r="AH767" t="s">
        <v>22</v>
      </c>
      <c r="AI767" t="s">
        <v>22</v>
      </c>
      <c r="AJ767" s="17" t="b">
        <v>0</v>
      </c>
      <c r="AK767" t="s">
        <v>22</v>
      </c>
      <c r="AL767" t="s">
        <v>22</v>
      </c>
      <c r="AM767" s="17" t="b">
        <v>0</v>
      </c>
      <c r="AN767" s="6"/>
      <c r="AO767" s="6"/>
      <c r="AP767" s="17" t="b">
        <v>0</v>
      </c>
      <c r="AQ767" s="6" t="b">
        <v>0</v>
      </c>
    </row>
    <row r="768" spans="1:43" x14ac:dyDescent="0.25">
      <c r="A768" t="str">
        <f>_xlfn.CONCAT(Table8[[#This Row],[Order]],"-",Table8[[#This Row],[Line]])</f>
        <v>76963-8</v>
      </c>
      <c r="B768" s="7">
        <v>76963</v>
      </c>
      <c r="C768" s="7">
        <v>8</v>
      </c>
      <c r="D768" s="7">
        <v>1</v>
      </c>
      <c r="E768" s="6" t="s">
        <v>18</v>
      </c>
      <c r="F768" s="6" t="s">
        <v>3121</v>
      </c>
      <c r="G768" s="6" t="s">
        <v>4814</v>
      </c>
      <c r="H768" s="6" t="s">
        <v>22</v>
      </c>
      <c r="I768" s="6" t="s">
        <v>27</v>
      </c>
      <c r="J768" s="6"/>
      <c r="K768" s="6"/>
      <c r="L768" s="8">
        <v>43514</v>
      </c>
      <c r="M768" s="8">
        <v>43517</v>
      </c>
      <c r="N768" s="7">
        <v>5</v>
      </c>
      <c r="O768" s="7">
        <v>15</v>
      </c>
      <c r="P768" s="6" t="s">
        <v>589</v>
      </c>
      <c r="Q768" s="6" t="s">
        <v>22</v>
      </c>
      <c r="R768" s="6" t="s">
        <v>18</v>
      </c>
      <c r="S768" s="6" t="s">
        <v>22</v>
      </c>
      <c r="T768" s="6" t="s">
        <v>4815</v>
      </c>
      <c r="U768" s="7">
        <v>7</v>
      </c>
      <c r="V768" s="17" t="b">
        <v>0</v>
      </c>
      <c r="W768" s="17" t="b">
        <v>0</v>
      </c>
      <c r="X768" s="17" t="b">
        <v>0</v>
      </c>
      <c r="Y768" s="17" t="b">
        <v>0</v>
      </c>
      <c r="Z768" t="s">
        <v>22</v>
      </c>
      <c r="AA768" t="s">
        <v>22</v>
      </c>
      <c r="AB768" t="s">
        <v>22</v>
      </c>
      <c r="AC768" t="s">
        <v>22</v>
      </c>
      <c r="AD768" t="s">
        <v>22</v>
      </c>
      <c r="AE768" t="s">
        <v>22</v>
      </c>
      <c r="AF768" t="s">
        <v>22</v>
      </c>
      <c r="AG768" t="s">
        <v>22</v>
      </c>
      <c r="AH768" t="s">
        <v>22</v>
      </c>
      <c r="AI768" t="s">
        <v>22</v>
      </c>
      <c r="AJ768" s="17" t="b">
        <v>0</v>
      </c>
      <c r="AK768" t="s">
        <v>22</v>
      </c>
      <c r="AL768" t="s">
        <v>22</v>
      </c>
      <c r="AM768" s="17" t="b">
        <v>0</v>
      </c>
      <c r="AN768" s="6"/>
      <c r="AO768" s="6"/>
      <c r="AP768" s="17" t="b">
        <v>0</v>
      </c>
      <c r="AQ768" s="6" t="b">
        <v>0</v>
      </c>
    </row>
    <row r="769" spans="1:43" x14ac:dyDescent="0.25">
      <c r="A769" t="str">
        <f>_xlfn.CONCAT(Table8[[#This Row],[Order]],"-",Table8[[#This Row],[Line]])</f>
        <v>76963-9</v>
      </c>
      <c r="B769" s="7">
        <v>76963</v>
      </c>
      <c r="C769" s="7">
        <v>9</v>
      </c>
      <c r="D769" s="7">
        <v>1</v>
      </c>
      <c r="E769" s="6" t="s">
        <v>18</v>
      </c>
      <c r="F769" s="6" t="s">
        <v>3121</v>
      </c>
      <c r="G769" s="6" t="s">
        <v>4816</v>
      </c>
      <c r="H769" s="6" t="s">
        <v>22</v>
      </c>
      <c r="I769" s="6" t="s">
        <v>27</v>
      </c>
      <c r="J769" s="6"/>
      <c r="K769" s="6"/>
      <c r="L769" s="8">
        <v>43514</v>
      </c>
      <c r="M769" s="8">
        <v>43517</v>
      </c>
      <c r="N769" s="7">
        <v>1</v>
      </c>
      <c r="O769" s="7">
        <v>1</v>
      </c>
      <c r="P769" s="6" t="s">
        <v>589</v>
      </c>
      <c r="Q769" s="6" t="s">
        <v>22</v>
      </c>
      <c r="R769" s="6" t="s">
        <v>18</v>
      </c>
      <c r="S769" s="6" t="s">
        <v>22</v>
      </c>
      <c r="T769" s="6" t="s">
        <v>4817</v>
      </c>
      <c r="U769" s="7">
        <v>7</v>
      </c>
      <c r="V769" s="17" t="b">
        <v>0</v>
      </c>
      <c r="W769" s="17" t="b">
        <v>0</v>
      </c>
      <c r="X769" s="17" t="b">
        <v>0</v>
      </c>
      <c r="Y769" s="17" t="b">
        <v>0</v>
      </c>
      <c r="Z769" t="s">
        <v>22</v>
      </c>
      <c r="AA769" t="s">
        <v>22</v>
      </c>
      <c r="AB769" t="s">
        <v>22</v>
      </c>
      <c r="AC769" t="s">
        <v>22</v>
      </c>
      <c r="AD769" t="s">
        <v>22</v>
      </c>
      <c r="AE769" t="s">
        <v>22</v>
      </c>
      <c r="AF769" t="s">
        <v>22</v>
      </c>
      <c r="AG769" t="s">
        <v>22</v>
      </c>
      <c r="AH769" t="s">
        <v>22</v>
      </c>
      <c r="AI769" t="s">
        <v>22</v>
      </c>
      <c r="AJ769" s="17" t="b">
        <v>0</v>
      </c>
      <c r="AK769" t="s">
        <v>22</v>
      </c>
      <c r="AL769" t="s">
        <v>22</v>
      </c>
      <c r="AM769" s="17" t="b">
        <v>0</v>
      </c>
      <c r="AN769" s="6"/>
      <c r="AO769" s="6"/>
      <c r="AP769" s="17" t="b">
        <v>0</v>
      </c>
      <c r="AQ769" s="6" t="b">
        <v>0</v>
      </c>
    </row>
    <row r="770" spans="1:43" x14ac:dyDescent="0.25">
      <c r="A770" t="str">
        <f>_xlfn.CONCAT(Table8[[#This Row],[Order]],"-",Table8[[#This Row],[Line]])</f>
        <v>76965-1</v>
      </c>
      <c r="B770" s="7">
        <v>76965</v>
      </c>
      <c r="C770" s="7">
        <v>1</v>
      </c>
      <c r="D770" s="7">
        <v>1</v>
      </c>
      <c r="E770" s="6" t="s">
        <v>18</v>
      </c>
      <c r="F770" s="6" t="s">
        <v>2962</v>
      </c>
      <c r="G770" s="6" t="s">
        <v>4818</v>
      </c>
      <c r="H770" s="6" t="s">
        <v>22</v>
      </c>
      <c r="I770" s="6" t="s">
        <v>27</v>
      </c>
      <c r="J770" s="6"/>
      <c r="K770" s="6"/>
      <c r="L770" s="8">
        <v>43511</v>
      </c>
      <c r="M770" s="8">
        <v>43516</v>
      </c>
      <c r="N770" s="7">
        <v>16</v>
      </c>
      <c r="O770" s="7">
        <v>16</v>
      </c>
      <c r="P770" s="6" t="s">
        <v>609</v>
      </c>
      <c r="Q770" s="6" t="s">
        <v>22</v>
      </c>
      <c r="R770" s="6" t="s">
        <v>18</v>
      </c>
      <c r="S770" s="6" t="s">
        <v>22</v>
      </c>
      <c r="T770" s="6" t="s">
        <v>4819</v>
      </c>
      <c r="U770" s="7">
        <v>18</v>
      </c>
      <c r="V770" s="17" t="b">
        <v>0</v>
      </c>
      <c r="W770" s="17" t="b">
        <v>0</v>
      </c>
      <c r="X770" s="17" t="b">
        <v>0</v>
      </c>
      <c r="Y770" s="17" t="b">
        <v>0</v>
      </c>
      <c r="Z770" t="s">
        <v>22</v>
      </c>
      <c r="AA770" t="s">
        <v>22</v>
      </c>
      <c r="AB770" t="s">
        <v>22</v>
      </c>
      <c r="AC770" t="s">
        <v>22</v>
      </c>
      <c r="AD770" t="s">
        <v>22</v>
      </c>
      <c r="AE770" t="s">
        <v>22</v>
      </c>
      <c r="AF770" t="s">
        <v>22</v>
      </c>
      <c r="AG770" t="s">
        <v>22</v>
      </c>
      <c r="AH770" t="s">
        <v>22</v>
      </c>
      <c r="AI770" t="s">
        <v>22</v>
      </c>
      <c r="AJ770" s="17" t="b">
        <v>0</v>
      </c>
      <c r="AK770" t="s">
        <v>22</v>
      </c>
      <c r="AL770" t="s">
        <v>22</v>
      </c>
      <c r="AM770" s="17" t="b">
        <v>0</v>
      </c>
      <c r="AN770" s="6"/>
      <c r="AO770" s="6"/>
      <c r="AP770" s="17" t="b">
        <v>0</v>
      </c>
      <c r="AQ770" s="6" t="b">
        <v>0</v>
      </c>
    </row>
    <row r="771" spans="1:43" x14ac:dyDescent="0.25">
      <c r="A771" t="str">
        <f>_xlfn.CONCAT(Table8[[#This Row],[Order]],"-",Table8[[#This Row],[Line]])</f>
        <v>76983-1</v>
      </c>
      <c r="B771" s="123">
        <v>76983</v>
      </c>
      <c r="C771" s="123">
        <v>1</v>
      </c>
      <c r="D771" s="123">
        <v>1</v>
      </c>
      <c r="E771" s="124" t="s">
        <v>18</v>
      </c>
      <c r="F771" s="124" t="s">
        <v>3041</v>
      </c>
      <c r="G771" s="124" t="s">
        <v>660</v>
      </c>
      <c r="H771" s="124" t="s">
        <v>208</v>
      </c>
      <c r="I771" s="124" t="s">
        <v>31</v>
      </c>
      <c r="J771" s="125">
        <v>43500</v>
      </c>
      <c r="K771" s="124" t="s">
        <v>4820</v>
      </c>
      <c r="L771" s="125">
        <v>43493</v>
      </c>
      <c r="M771" s="125">
        <v>43496</v>
      </c>
      <c r="N771" s="123">
        <v>1</v>
      </c>
      <c r="O771" s="123">
        <v>2</v>
      </c>
      <c r="P771" s="6" t="s">
        <v>606</v>
      </c>
      <c r="Q771" s="124" t="s">
        <v>22</v>
      </c>
      <c r="R771" s="6" t="s">
        <v>18</v>
      </c>
      <c r="S771" s="124" t="s">
        <v>22</v>
      </c>
      <c r="T771" s="124" t="s">
        <v>29</v>
      </c>
      <c r="U771" s="123">
        <v>12</v>
      </c>
      <c r="V771" s="17" t="b">
        <v>1</v>
      </c>
      <c r="W771" s="17" t="b">
        <v>1</v>
      </c>
      <c r="X771" s="17" t="b">
        <v>1</v>
      </c>
      <c r="Y771" s="17" t="b">
        <v>1</v>
      </c>
      <c r="Z771" t="s">
        <v>22</v>
      </c>
      <c r="AA771" t="s">
        <v>3805</v>
      </c>
      <c r="AB771" t="s">
        <v>22</v>
      </c>
      <c r="AC771" t="s">
        <v>22</v>
      </c>
      <c r="AD771" t="s">
        <v>22</v>
      </c>
      <c r="AE771" t="s">
        <v>22</v>
      </c>
      <c r="AF771" t="s">
        <v>22</v>
      </c>
      <c r="AG771" t="s">
        <v>22</v>
      </c>
      <c r="AH771" t="s">
        <v>22</v>
      </c>
      <c r="AI771" t="s">
        <v>22</v>
      </c>
      <c r="AJ771" s="17" t="b">
        <v>1</v>
      </c>
      <c r="AK771" t="s">
        <v>22</v>
      </c>
      <c r="AL771" t="s">
        <v>143</v>
      </c>
      <c r="AM771" s="17" t="b">
        <v>1</v>
      </c>
      <c r="AN771" s="126">
        <v>43495.474136493103</v>
      </c>
      <c r="AO771" s="6"/>
      <c r="AP771" s="17" t="b">
        <v>1</v>
      </c>
      <c r="AQ771" s="6" t="b">
        <v>0</v>
      </c>
    </row>
    <row r="772" spans="1:43" x14ac:dyDescent="0.25">
      <c r="A772" t="str">
        <f>_xlfn.CONCAT(Table8[[#This Row],[Order]],"-",Table8[[#This Row],[Line]])</f>
        <v>77011-1</v>
      </c>
      <c r="B772" s="123">
        <v>77011</v>
      </c>
      <c r="C772" s="123">
        <v>1</v>
      </c>
      <c r="D772" s="123">
        <v>1</v>
      </c>
      <c r="E772" s="124" t="s">
        <v>18</v>
      </c>
      <c r="F772" s="124" t="s">
        <v>404</v>
      </c>
      <c r="G772" s="124" t="s">
        <v>96</v>
      </c>
      <c r="H772" s="124" t="s">
        <v>269</v>
      </c>
      <c r="I772" s="124" t="s">
        <v>150</v>
      </c>
      <c r="J772" s="125">
        <v>43481</v>
      </c>
      <c r="K772" s="124" t="s">
        <v>4821</v>
      </c>
      <c r="L772" s="125">
        <v>43479</v>
      </c>
      <c r="M772" s="125">
        <v>43482</v>
      </c>
      <c r="N772" s="123">
        <v>13</v>
      </c>
      <c r="O772" s="123">
        <v>13</v>
      </c>
      <c r="P772" s="6" t="s">
        <v>606</v>
      </c>
      <c r="Q772" s="124" t="s">
        <v>21</v>
      </c>
      <c r="R772" s="6" t="s">
        <v>19</v>
      </c>
      <c r="S772" s="124" t="s">
        <v>22</v>
      </c>
      <c r="T772" s="124" t="s">
        <v>95</v>
      </c>
      <c r="U772" s="123">
        <v>18</v>
      </c>
      <c r="V772" s="17" t="b">
        <v>1</v>
      </c>
      <c r="W772" s="17" t="b">
        <v>1</v>
      </c>
      <c r="X772" s="17" t="b">
        <v>1</v>
      </c>
      <c r="Y772" s="17" t="b">
        <v>1</v>
      </c>
      <c r="Z772" t="s">
        <v>3805</v>
      </c>
      <c r="AA772" t="s">
        <v>22</v>
      </c>
      <c r="AB772" t="s">
        <v>22</v>
      </c>
      <c r="AC772" t="s">
        <v>22</v>
      </c>
      <c r="AD772" t="s">
        <v>22</v>
      </c>
      <c r="AE772" t="s">
        <v>22</v>
      </c>
      <c r="AF772" t="s">
        <v>22</v>
      </c>
      <c r="AG772" t="s">
        <v>22</v>
      </c>
      <c r="AH772" t="s">
        <v>22</v>
      </c>
      <c r="AI772" t="s">
        <v>22</v>
      </c>
      <c r="AJ772" s="17" t="b">
        <v>1</v>
      </c>
      <c r="AK772" t="s">
        <v>22</v>
      </c>
      <c r="AL772" t="s">
        <v>143</v>
      </c>
      <c r="AM772" s="17" t="b">
        <v>1</v>
      </c>
      <c r="AN772" s="126">
        <v>43481.660932905099</v>
      </c>
      <c r="AO772" s="6"/>
      <c r="AP772" s="17" t="b">
        <v>1</v>
      </c>
      <c r="AQ772" s="6" t="b">
        <v>0</v>
      </c>
    </row>
    <row r="773" spans="1:43" x14ac:dyDescent="0.25">
      <c r="A773" t="str">
        <f>_xlfn.CONCAT(Table8[[#This Row],[Order]],"-",Table8[[#This Row],[Line]])</f>
        <v>77060-2</v>
      </c>
      <c r="B773" s="29">
        <v>77060</v>
      </c>
      <c r="C773" s="29">
        <v>2</v>
      </c>
      <c r="D773" s="29">
        <v>1</v>
      </c>
      <c r="E773" s="28" t="s">
        <v>18</v>
      </c>
      <c r="F773" s="28" t="s">
        <v>380</v>
      </c>
      <c r="G773" s="28" t="s">
        <v>2063</v>
      </c>
      <c r="H773" s="28" t="s">
        <v>22</v>
      </c>
      <c r="I773" s="28" t="s">
        <v>20</v>
      </c>
      <c r="J773" s="28"/>
      <c r="K773" s="28"/>
      <c r="L773" s="125">
        <v>43497</v>
      </c>
      <c r="M773" s="30">
        <v>43502</v>
      </c>
      <c r="N773" s="29">
        <v>12</v>
      </c>
      <c r="O773" s="29">
        <v>12</v>
      </c>
      <c r="P773" s="6" t="s">
        <v>652</v>
      </c>
      <c r="Q773" s="28" t="s">
        <v>22</v>
      </c>
      <c r="R773" s="6" t="s">
        <v>18</v>
      </c>
      <c r="S773" s="28" t="s">
        <v>22</v>
      </c>
      <c r="T773" s="28" t="s">
        <v>2064</v>
      </c>
      <c r="U773" s="29">
        <v>12</v>
      </c>
      <c r="V773" s="17" t="b">
        <v>1</v>
      </c>
      <c r="W773" s="17" t="b">
        <v>0</v>
      </c>
      <c r="X773" s="17" t="b">
        <v>0</v>
      </c>
      <c r="Y773" s="17" t="b">
        <v>1</v>
      </c>
      <c r="Z773" t="s">
        <v>3805</v>
      </c>
      <c r="AA773" t="s">
        <v>3805</v>
      </c>
      <c r="AB773" t="s">
        <v>22</v>
      </c>
      <c r="AC773" t="s">
        <v>22</v>
      </c>
      <c r="AD773" t="s">
        <v>22</v>
      </c>
      <c r="AE773" t="s">
        <v>22</v>
      </c>
      <c r="AF773" t="s">
        <v>22</v>
      </c>
      <c r="AG773" t="s">
        <v>22</v>
      </c>
      <c r="AH773" t="s">
        <v>22</v>
      </c>
      <c r="AI773" t="s">
        <v>22</v>
      </c>
      <c r="AJ773" s="17" t="b">
        <v>0</v>
      </c>
      <c r="AK773" t="s">
        <v>22</v>
      </c>
      <c r="AL773" t="s">
        <v>143</v>
      </c>
      <c r="AM773" s="17" t="b">
        <v>0</v>
      </c>
      <c r="AN773" s="6"/>
      <c r="AO773" s="6"/>
      <c r="AP773" s="17" t="b">
        <v>0</v>
      </c>
      <c r="AQ773" s="6" t="b">
        <v>0</v>
      </c>
    </row>
    <row r="774" spans="1:43" x14ac:dyDescent="0.25">
      <c r="A774" t="str">
        <f>_xlfn.CONCAT(Table8[[#This Row],[Order]],"-",Table8[[#This Row],[Line]])</f>
        <v>77142-1</v>
      </c>
      <c r="B774" s="7">
        <v>77142</v>
      </c>
      <c r="C774" s="7">
        <v>1</v>
      </c>
      <c r="D774" s="7">
        <v>1</v>
      </c>
      <c r="E774" s="6" t="s">
        <v>18</v>
      </c>
      <c r="F774" s="6" t="s">
        <v>354</v>
      </c>
      <c r="G774" s="6" t="s">
        <v>2073</v>
      </c>
      <c r="H774" s="6" t="s">
        <v>22</v>
      </c>
      <c r="I774" s="6" t="s">
        <v>27</v>
      </c>
      <c r="J774" s="6"/>
      <c r="K774" s="6"/>
      <c r="L774" s="8">
        <v>43501</v>
      </c>
      <c r="M774" s="8">
        <v>43504</v>
      </c>
      <c r="N774" s="7">
        <v>1</v>
      </c>
      <c r="O774" s="7">
        <v>1</v>
      </c>
      <c r="P774" s="6" t="s">
        <v>608</v>
      </c>
      <c r="Q774" s="6" t="s">
        <v>22</v>
      </c>
      <c r="R774" s="6" t="s">
        <v>19</v>
      </c>
      <c r="S774" s="6" t="s">
        <v>22</v>
      </c>
      <c r="T774" s="6" t="s">
        <v>2074</v>
      </c>
      <c r="U774" s="7">
        <v>7</v>
      </c>
      <c r="V774" s="17" t="b">
        <v>0</v>
      </c>
      <c r="W774" s="17" t="b">
        <v>0</v>
      </c>
      <c r="X774" s="17" t="b">
        <v>0</v>
      </c>
      <c r="Y774" s="17" t="b">
        <v>0</v>
      </c>
      <c r="Z774" t="s">
        <v>22</v>
      </c>
      <c r="AA774" t="s">
        <v>22</v>
      </c>
      <c r="AB774" t="s">
        <v>22</v>
      </c>
      <c r="AC774" t="s">
        <v>22</v>
      </c>
      <c r="AD774" t="s">
        <v>22</v>
      </c>
      <c r="AE774" t="s">
        <v>22</v>
      </c>
      <c r="AF774" t="s">
        <v>22</v>
      </c>
      <c r="AG774" t="s">
        <v>22</v>
      </c>
      <c r="AH774" t="s">
        <v>22</v>
      </c>
      <c r="AI774" t="s">
        <v>22</v>
      </c>
      <c r="AJ774" s="17" t="b">
        <v>0</v>
      </c>
      <c r="AK774" t="s">
        <v>22</v>
      </c>
      <c r="AL774" t="s">
        <v>22</v>
      </c>
      <c r="AM774" s="17" t="b">
        <v>0</v>
      </c>
      <c r="AN774" s="6"/>
      <c r="AO774" s="6"/>
      <c r="AP774" s="17" t="b">
        <v>0</v>
      </c>
      <c r="AQ774" s="6" t="b">
        <v>0</v>
      </c>
    </row>
    <row r="775" spans="1:43" x14ac:dyDescent="0.25">
      <c r="A775" t="str">
        <f>_xlfn.CONCAT(Table8[[#This Row],[Order]],"-",Table8[[#This Row],[Line]])</f>
        <v>77142-2</v>
      </c>
      <c r="B775" s="7">
        <v>77142</v>
      </c>
      <c r="C775" s="7">
        <v>2</v>
      </c>
      <c r="D775" s="7">
        <v>1</v>
      </c>
      <c r="E775" s="6" t="s">
        <v>18</v>
      </c>
      <c r="F775" s="6" t="s">
        <v>3130</v>
      </c>
      <c r="G775" s="6" t="s">
        <v>2075</v>
      </c>
      <c r="H775" s="6" t="s">
        <v>22</v>
      </c>
      <c r="I775" s="6" t="s">
        <v>27</v>
      </c>
      <c r="J775" s="6"/>
      <c r="K775" s="6"/>
      <c r="L775" s="8">
        <v>43501</v>
      </c>
      <c r="M775" s="8">
        <v>43504</v>
      </c>
      <c r="N775" s="7">
        <v>3</v>
      </c>
      <c r="O775" s="7">
        <v>3</v>
      </c>
      <c r="P775" s="6" t="s">
        <v>608</v>
      </c>
      <c r="Q775" s="6" t="s">
        <v>22</v>
      </c>
      <c r="R775" s="6" t="s">
        <v>19</v>
      </c>
      <c r="S775" s="6" t="s">
        <v>22</v>
      </c>
      <c r="T775" s="6" t="s">
        <v>2076</v>
      </c>
      <c r="U775" s="7">
        <v>7</v>
      </c>
      <c r="V775" s="17" t="b">
        <v>0</v>
      </c>
      <c r="W775" s="17" t="b">
        <v>0</v>
      </c>
      <c r="X775" s="17" t="b">
        <v>0</v>
      </c>
      <c r="Y775" s="17" t="b">
        <v>0</v>
      </c>
      <c r="Z775" t="s">
        <v>22</v>
      </c>
      <c r="AA775" t="s">
        <v>22</v>
      </c>
      <c r="AB775" t="s">
        <v>22</v>
      </c>
      <c r="AC775" t="s">
        <v>22</v>
      </c>
      <c r="AD775" t="s">
        <v>22</v>
      </c>
      <c r="AE775" t="s">
        <v>22</v>
      </c>
      <c r="AF775" t="s">
        <v>22</v>
      </c>
      <c r="AG775" t="s">
        <v>22</v>
      </c>
      <c r="AH775" t="s">
        <v>22</v>
      </c>
      <c r="AI775" t="s">
        <v>22</v>
      </c>
      <c r="AJ775" s="17" t="b">
        <v>0</v>
      </c>
      <c r="AK775" t="s">
        <v>22</v>
      </c>
      <c r="AL775" t="s">
        <v>22</v>
      </c>
      <c r="AM775" s="17" t="b">
        <v>0</v>
      </c>
      <c r="AN775" s="6"/>
      <c r="AO775" s="6"/>
      <c r="AP775" s="17" t="b">
        <v>0</v>
      </c>
      <c r="AQ775" s="6" t="b">
        <v>0</v>
      </c>
    </row>
    <row r="776" spans="1:43" x14ac:dyDescent="0.25">
      <c r="A776" t="str">
        <f>_xlfn.CONCAT(Table8[[#This Row],[Order]],"-",Table8[[#This Row],[Line]])</f>
        <v>77149-1</v>
      </c>
      <c r="B776" s="123">
        <v>77149</v>
      </c>
      <c r="C776" s="123">
        <v>1</v>
      </c>
      <c r="D776" s="123">
        <v>1</v>
      </c>
      <c r="E776" s="124" t="s">
        <v>18</v>
      </c>
      <c r="F776" s="124" t="s">
        <v>3131</v>
      </c>
      <c r="G776" s="124" t="s">
        <v>4822</v>
      </c>
      <c r="H776" s="124" t="s">
        <v>208</v>
      </c>
      <c r="I776" s="124" t="s">
        <v>20</v>
      </c>
      <c r="J776" s="124"/>
      <c r="K776" s="124"/>
      <c r="L776" s="8">
        <v>43510</v>
      </c>
      <c r="M776" s="125">
        <v>43515</v>
      </c>
      <c r="N776" s="123">
        <v>3</v>
      </c>
      <c r="O776" s="123">
        <v>3</v>
      </c>
      <c r="P776" s="6" t="s">
        <v>652</v>
      </c>
      <c r="Q776" s="124" t="s">
        <v>22</v>
      </c>
      <c r="R776" s="6" t="s">
        <v>18</v>
      </c>
      <c r="S776" s="124" t="s">
        <v>22</v>
      </c>
      <c r="T776" s="124" t="s">
        <v>4823</v>
      </c>
      <c r="U776" s="123">
        <v>18</v>
      </c>
      <c r="V776" s="17" t="b">
        <v>1</v>
      </c>
      <c r="W776" s="17" t="b">
        <v>0</v>
      </c>
      <c r="X776" s="17" t="b">
        <v>0</v>
      </c>
      <c r="Y776" s="17" t="b">
        <v>0</v>
      </c>
      <c r="Z776" t="s">
        <v>22</v>
      </c>
      <c r="AA776" t="s">
        <v>22</v>
      </c>
      <c r="AB776" t="s">
        <v>22</v>
      </c>
      <c r="AC776" t="s">
        <v>22</v>
      </c>
      <c r="AD776" t="s">
        <v>22</v>
      </c>
      <c r="AE776" t="s">
        <v>22</v>
      </c>
      <c r="AF776" t="s">
        <v>22</v>
      </c>
      <c r="AG776" t="s">
        <v>22</v>
      </c>
      <c r="AH776" t="s">
        <v>22</v>
      </c>
      <c r="AI776" t="s">
        <v>22</v>
      </c>
      <c r="AJ776" s="17" t="b">
        <v>0</v>
      </c>
      <c r="AK776" t="s">
        <v>22</v>
      </c>
      <c r="AL776" t="s">
        <v>22</v>
      </c>
      <c r="AM776" s="17" t="b">
        <v>0</v>
      </c>
      <c r="AN776" s="6"/>
      <c r="AO776" s="6"/>
      <c r="AP776" s="17" t="b">
        <v>0</v>
      </c>
      <c r="AQ776" s="6" t="b">
        <v>0</v>
      </c>
    </row>
    <row r="777" spans="1:43" x14ac:dyDescent="0.25">
      <c r="A777" t="str">
        <f>_xlfn.CONCAT(Table8[[#This Row],[Order]],"-",Table8[[#This Row],[Line]])</f>
        <v>77149-2</v>
      </c>
      <c r="B777" s="29">
        <v>77149</v>
      </c>
      <c r="C777" s="29">
        <v>2</v>
      </c>
      <c r="D777" s="29">
        <v>1</v>
      </c>
      <c r="E777" s="28" t="s">
        <v>18</v>
      </c>
      <c r="F777" s="28" t="s">
        <v>3055</v>
      </c>
      <c r="G777" s="28" t="s">
        <v>4824</v>
      </c>
      <c r="H777" s="28" t="s">
        <v>22</v>
      </c>
      <c r="I777" s="28" t="s">
        <v>20</v>
      </c>
      <c r="J777" s="28"/>
      <c r="K777" s="28"/>
      <c r="L777" s="8">
        <v>43510</v>
      </c>
      <c r="M777" s="30">
        <v>43515</v>
      </c>
      <c r="N777" s="29">
        <v>1</v>
      </c>
      <c r="O777" s="29">
        <v>1</v>
      </c>
      <c r="P777" s="6" t="s">
        <v>652</v>
      </c>
      <c r="Q777" s="28" t="s">
        <v>22</v>
      </c>
      <c r="R777" s="6" t="s">
        <v>18</v>
      </c>
      <c r="S777" s="28" t="s">
        <v>22</v>
      </c>
      <c r="T777" s="28" t="s">
        <v>4825</v>
      </c>
      <c r="U777" s="29">
        <v>18</v>
      </c>
      <c r="V777" s="17" t="b">
        <v>1</v>
      </c>
      <c r="W777" s="17" t="b">
        <v>0</v>
      </c>
      <c r="X777" s="17" t="b">
        <v>0</v>
      </c>
      <c r="Y777" s="17" t="b">
        <v>1</v>
      </c>
      <c r="Z777" t="s">
        <v>22</v>
      </c>
      <c r="AA777" t="s">
        <v>22</v>
      </c>
      <c r="AB777" t="s">
        <v>22</v>
      </c>
      <c r="AC777" t="s">
        <v>22</v>
      </c>
      <c r="AD777" t="s">
        <v>22</v>
      </c>
      <c r="AE777" t="s">
        <v>22</v>
      </c>
      <c r="AF777" t="s">
        <v>22</v>
      </c>
      <c r="AG777" t="s">
        <v>22</v>
      </c>
      <c r="AH777" t="s">
        <v>22</v>
      </c>
      <c r="AI777" t="s">
        <v>22</v>
      </c>
      <c r="AJ777" s="17" t="b">
        <v>0</v>
      </c>
      <c r="AK777" t="s">
        <v>22</v>
      </c>
      <c r="AL777" t="s">
        <v>22</v>
      </c>
      <c r="AM777" s="17" t="b">
        <v>0</v>
      </c>
      <c r="AN777" s="6"/>
      <c r="AO777" s="6"/>
      <c r="AP777" s="17" t="b">
        <v>0</v>
      </c>
      <c r="AQ777" s="6" t="b">
        <v>0</v>
      </c>
    </row>
    <row r="778" spans="1:43" x14ac:dyDescent="0.25">
      <c r="A778" t="str">
        <f>_xlfn.CONCAT(Table8[[#This Row],[Order]],"-",Table8[[#This Row],[Line]])</f>
        <v>77149-3</v>
      </c>
      <c r="B778" s="29">
        <v>77149</v>
      </c>
      <c r="C778" s="29">
        <v>3</v>
      </c>
      <c r="D778" s="29">
        <v>1</v>
      </c>
      <c r="E778" s="28" t="s">
        <v>18</v>
      </c>
      <c r="F778" s="28" t="s">
        <v>3132</v>
      </c>
      <c r="G778" s="28" t="s">
        <v>4826</v>
      </c>
      <c r="H778" s="28" t="s">
        <v>22</v>
      </c>
      <c r="I778" s="28" t="s">
        <v>20</v>
      </c>
      <c r="J778" s="28"/>
      <c r="K778" s="28"/>
      <c r="L778" s="8">
        <v>43510</v>
      </c>
      <c r="M778" s="30">
        <v>43515</v>
      </c>
      <c r="N778" s="29">
        <v>1</v>
      </c>
      <c r="O778" s="29">
        <v>2</v>
      </c>
      <c r="P778" s="6" t="s">
        <v>652</v>
      </c>
      <c r="Q778" s="28" t="s">
        <v>22</v>
      </c>
      <c r="R778" s="6" t="s">
        <v>18</v>
      </c>
      <c r="S778" s="28" t="s">
        <v>22</v>
      </c>
      <c r="T778" s="28" t="s">
        <v>4827</v>
      </c>
      <c r="U778" s="29">
        <v>18</v>
      </c>
      <c r="V778" s="17" t="b">
        <v>1</v>
      </c>
      <c r="W778" s="17" t="b">
        <v>0</v>
      </c>
      <c r="X778" s="17" t="b">
        <v>0</v>
      </c>
      <c r="Y778" s="17" t="b">
        <v>0</v>
      </c>
      <c r="Z778" t="s">
        <v>22</v>
      </c>
      <c r="AA778" t="s">
        <v>22</v>
      </c>
      <c r="AB778" t="s">
        <v>22</v>
      </c>
      <c r="AC778" t="s">
        <v>22</v>
      </c>
      <c r="AD778" t="s">
        <v>22</v>
      </c>
      <c r="AE778" t="s">
        <v>22</v>
      </c>
      <c r="AF778" t="s">
        <v>22</v>
      </c>
      <c r="AG778" t="s">
        <v>22</v>
      </c>
      <c r="AH778" t="s">
        <v>22</v>
      </c>
      <c r="AI778" t="s">
        <v>22</v>
      </c>
      <c r="AJ778" s="17" t="b">
        <v>0</v>
      </c>
      <c r="AK778" t="s">
        <v>22</v>
      </c>
      <c r="AL778" t="s">
        <v>22</v>
      </c>
      <c r="AM778" s="17" t="b">
        <v>0</v>
      </c>
      <c r="AN778" s="6"/>
      <c r="AO778" s="6"/>
      <c r="AP778" s="17" t="b">
        <v>0</v>
      </c>
      <c r="AQ778" s="6" t="b">
        <v>0</v>
      </c>
    </row>
    <row r="779" spans="1:43" x14ac:dyDescent="0.25">
      <c r="A779" t="str">
        <f>_xlfn.CONCAT(Table8[[#This Row],[Order]],"-",Table8[[#This Row],[Line]])</f>
        <v>77175-17</v>
      </c>
      <c r="B779" s="123">
        <v>77175</v>
      </c>
      <c r="C779" s="123">
        <v>17</v>
      </c>
      <c r="D779" s="123">
        <v>1</v>
      </c>
      <c r="E779" s="124" t="s">
        <v>18</v>
      </c>
      <c r="F779" s="124" t="s">
        <v>380</v>
      </c>
      <c r="G779" s="124" t="s">
        <v>2380</v>
      </c>
      <c r="H779" s="124" t="s">
        <v>156</v>
      </c>
      <c r="I779" s="124" t="s">
        <v>31</v>
      </c>
      <c r="J779" s="125">
        <v>43499</v>
      </c>
      <c r="K779" s="124" t="s">
        <v>4828</v>
      </c>
      <c r="L779" s="125">
        <v>43495</v>
      </c>
      <c r="M779" s="125">
        <v>43500</v>
      </c>
      <c r="N779" s="123">
        <v>45</v>
      </c>
      <c r="O779" s="123">
        <v>45</v>
      </c>
      <c r="P779" s="6" t="s">
        <v>626</v>
      </c>
      <c r="Q779" s="124" t="s">
        <v>21</v>
      </c>
      <c r="R779" s="6" t="s">
        <v>18</v>
      </c>
      <c r="S779" s="124" t="s">
        <v>22</v>
      </c>
      <c r="T779" s="124" t="s">
        <v>2381</v>
      </c>
      <c r="U779" s="123">
        <v>15</v>
      </c>
      <c r="V779" s="17" t="b">
        <v>1</v>
      </c>
      <c r="W779" s="17" t="b">
        <v>1</v>
      </c>
      <c r="X779" s="17" t="b">
        <v>1</v>
      </c>
      <c r="Y779" s="17" t="b">
        <v>1</v>
      </c>
      <c r="Z779" t="s">
        <v>3805</v>
      </c>
      <c r="AA779" t="s">
        <v>3805</v>
      </c>
      <c r="AB779" t="s">
        <v>22</v>
      </c>
      <c r="AC779" t="s">
        <v>22</v>
      </c>
      <c r="AD779" t="s">
        <v>22</v>
      </c>
      <c r="AE779" t="s">
        <v>22</v>
      </c>
      <c r="AF779" t="s">
        <v>22</v>
      </c>
      <c r="AG779" t="s">
        <v>22</v>
      </c>
      <c r="AH779" t="s">
        <v>22</v>
      </c>
      <c r="AI779" t="s">
        <v>22</v>
      </c>
      <c r="AJ779" s="17" t="b">
        <v>1</v>
      </c>
      <c r="AK779" t="s">
        <v>22</v>
      </c>
      <c r="AL779" t="s">
        <v>143</v>
      </c>
      <c r="AM779" s="17" t="b">
        <v>0</v>
      </c>
      <c r="AN779" s="6"/>
      <c r="AO779" s="6"/>
      <c r="AP779" s="17" t="b">
        <v>0</v>
      </c>
      <c r="AQ779" s="6" t="b">
        <v>0</v>
      </c>
    </row>
    <row r="780" spans="1:43" x14ac:dyDescent="0.25">
      <c r="A780" t="str">
        <f>_xlfn.CONCAT(Table8[[#This Row],[Order]],"-",Table8[[#This Row],[Line]])</f>
        <v>77175-18</v>
      </c>
      <c r="B780" s="123">
        <v>77175</v>
      </c>
      <c r="C780" s="123">
        <v>18</v>
      </c>
      <c r="D780" s="123">
        <v>1</v>
      </c>
      <c r="E780" s="124" t="s">
        <v>18</v>
      </c>
      <c r="F780" s="124" t="s">
        <v>3133</v>
      </c>
      <c r="G780" s="124" t="s">
        <v>2382</v>
      </c>
      <c r="H780" s="124" t="s">
        <v>156</v>
      </c>
      <c r="I780" s="124" t="s">
        <v>31</v>
      </c>
      <c r="J780" s="125">
        <v>43499</v>
      </c>
      <c r="K780" s="124" t="s">
        <v>4829</v>
      </c>
      <c r="L780" s="125">
        <v>43495</v>
      </c>
      <c r="M780" s="125">
        <v>43500</v>
      </c>
      <c r="N780" s="123">
        <v>12</v>
      </c>
      <c r="O780" s="123">
        <v>12</v>
      </c>
      <c r="P780" s="6" t="s">
        <v>626</v>
      </c>
      <c r="Q780" s="124" t="s">
        <v>21</v>
      </c>
      <c r="R780" s="6" t="s">
        <v>18</v>
      </c>
      <c r="S780" s="124" t="s">
        <v>22</v>
      </c>
      <c r="T780" s="124" t="s">
        <v>2383</v>
      </c>
      <c r="U780" s="123">
        <v>15</v>
      </c>
      <c r="V780" s="17" t="b">
        <v>1</v>
      </c>
      <c r="W780" s="17" t="b">
        <v>1</v>
      </c>
      <c r="X780" s="17" t="b">
        <v>1</v>
      </c>
      <c r="Y780" s="17" t="b">
        <v>1</v>
      </c>
      <c r="Z780" t="s">
        <v>3805</v>
      </c>
      <c r="AA780" t="s">
        <v>3805</v>
      </c>
      <c r="AB780" t="s">
        <v>22</v>
      </c>
      <c r="AC780" t="s">
        <v>22</v>
      </c>
      <c r="AD780" t="s">
        <v>22</v>
      </c>
      <c r="AE780" t="s">
        <v>22</v>
      </c>
      <c r="AF780" t="s">
        <v>22</v>
      </c>
      <c r="AG780" t="s">
        <v>22</v>
      </c>
      <c r="AH780" t="s">
        <v>22</v>
      </c>
      <c r="AI780" t="s">
        <v>22</v>
      </c>
      <c r="AJ780" s="17" t="b">
        <v>1</v>
      </c>
      <c r="AK780" t="s">
        <v>22</v>
      </c>
      <c r="AL780" t="s">
        <v>143</v>
      </c>
      <c r="AM780" s="17" t="b">
        <v>0</v>
      </c>
      <c r="AN780" s="6"/>
      <c r="AO780" s="6"/>
      <c r="AP780" s="17" t="b">
        <v>0</v>
      </c>
      <c r="AQ780" s="6" t="b">
        <v>0</v>
      </c>
    </row>
    <row r="781" spans="1:43" x14ac:dyDescent="0.25">
      <c r="A781" t="str">
        <f>_xlfn.CONCAT(Table8[[#This Row],[Order]],"-",Table8[[#This Row],[Line]])</f>
        <v>77175-19</v>
      </c>
      <c r="B781" s="35">
        <v>77175</v>
      </c>
      <c r="C781" s="35">
        <v>19</v>
      </c>
      <c r="D781" s="35">
        <v>1</v>
      </c>
      <c r="E781" s="34" t="s">
        <v>18</v>
      </c>
      <c r="F781" s="34" t="s">
        <v>288</v>
      </c>
      <c r="G781" s="34" t="s">
        <v>2384</v>
      </c>
      <c r="H781" s="34" t="s">
        <v>22</v>
      </c>
      <c r="I781" s="34" t="s">
        <v>31</v>
      </c>
      <c r="J781" s="36">
        <v>43499</v>
      </c>
      <c r="K781" s="34" t="s">
        <v>4830</v>
      </c>
      <c r="L781" s="125">
        <v>43495</v>
      </c>
      <c r="M781" s="36">
        <v>43500</v>
      </c>
      <c r="N781" s="35">
        <v>4</v>
      </c>
      <c r="O781" s="35">
        <v>4</v>
      </c>
      <c r="P781" s="6" t="s">
        <v>626</v>
      </c>
      <c r="Q781" s="34" t="s">
        <v>22</v>
      </c>
      <c r="R781" s="6" t="s">
        <v>18</v>
      </c>
      <c r="S781" s="34" t="s">
        <v>22</v>
      </c>
      <c r="T781" s="34" t="s">
        <v>2385</v>
      </c>
      <c r="U781" s="35">
        <v>18</v>
      </c>
      <c r="V781" s="17" t="b">
        <v>1</v>
      </c>
      <c r="W781" s="17" t="b">
        <v>1</v>
      </c>
      <c r="X781" s="17" t="b">
        <v>1</v>
      </c>
      <c r="Y781" s="17" t="b">
        <v>1</v>
      </c>
      <c r="Z781" t="s">
        <v>3805</v>
      </c>
      <c r="AA781" t="s">
        <v>3805</v>
      </c>
      <c r="AB781" t="s">
        <v>22</v>
      </c>
      <c r="AC781" t="s">
        <v>22</v>
      </c>
      <c r="AD781" t="s">
        <v>22</v>
      </c>
      <c r="AE781" t="s">
        <v>22</v>
      </c>
      <c r="AF781" t="s">
        <v>22</v>
      </c>
      <c r="AG781" t="s">
        <v>22</v>
      </c>
      <c r="AH781" t="s">
        <v>22</v>
      </c>
      <c r="AI781" t="s">
        <v>22</v>
      </c>
      <c r="AJ781" s="17" t="b">
        <v>1</v>
      </c>
      <c r="AK781" t="s">
        <v>22</v>
      </c>
      <c r="AL781" t="s">
        <v>143</v>
      </c>
      <c r="AM781" s="17" t="b">
        <v>0</v>
      </c>
      <c r="AN781" s="6"/>
      <c r="AO781" s="6"/>
      <c r="AP781" s="17" t="b">
        <v>0</v>
      </c>
      <c r="AQ781" s="6" t="b">
        <v>0</v>
      </c>
    </row>
    <row r="782" spans="1:43" x14ac:dyDescent="0.25">
      <c r="A782" t="str">
        <f>_xlfn.CONCAT(Table8[[#This Row],[Order]],"-",Table8[[#This Row],[Line]])</f>
        <v>77175-20</v>
      </c>
      <c r="B782" s="35">
        <v>77175</v>
      </c>
      <c r="C782" s="35">
        <v>20</v>
      </c>
      <c r="D782" s="35">
        <v>1</v>
      </c>
      <c r="E782" s="34" t="s">
        <v>18</v>
      </c>
      <c r="F782" s="34" t="s">
        <v>3080</v>
      </c>
      <c r="G782" s="34" t="s">
        <v>2386</v>
      </c>
      <c r="H782" s="34" t="s">
        <v>22</v>
      </c>
      <c r="I782" s="34" t="s">
        <v>31</v>
      </c>
      <c r="J782" s="36">
        <v>43499</v>
      </c>
      <c r="K782" s="34" t="s">
        <v>4831</v>
      </c>
      <c r="L782" s="125">
        <v>43495</v>
      </c>
      <c r="M782" s="36">
        <v>43500</v>
      </c>
      <c r="N782" s="35">
        <v>2</v>
      </c>
      <c r="O782" s="35">
        <v>2</v>
      </c>
      <c r="P782" s="6" t="s">
        <v>626</v>
      </c>
      <c r="Q782" s="34" t="s">
        <v>22</v>
      </c>
      <c r="R782" s="6" t="s">
        <v>18</v>
      </c>
      <c r="S782" s="34" t="s">
        <v>22</v>
      </c>
      <c r="T782" s="34" t="s">
        <v>2387</v>
      </c>
      <c r="U782" s="35">
        <v>18</v>
      </c>
      <c r="V782" s="17" t="b">
        <v>1</v>
      </c>
      <c r="W782" s="17" t="b">
        <v>1</v>
      </c>
      <c r="X782" s="17" t="b">
        <v>1</v>
      </c>
      <c r="Y782" s="17" t="b">
        <v>1</v>
      </c>
      <c r="Z782" t="s">
        <v>3805</v>
      </c>
      <c r="AA782" t="s">
        <v>3805</v>
      </c>
      <c r="AB782" t="s">
        <v>22</v>
      </c>
      <c r="AC782" t="s">
        <v>22</v>
      </c>
      <c r="AD782" t="s">
        <v>22</v>
      </c>
      <c r="AE782" t="s">
        <v>22</v>
      </c>
      <c r="AF782" t="s">
        <v>22</v>
      </c>
      <c r="AG782" t="s">
        <v>22</v>
      </c>
      <c r="AH782" t="s">
        <v>22</v>
      </c>
      <c r="AI782" t="s">
        <v>22</v>
      </c>
      <c r="AJ782" s="17" t="b">
        <v>1</v>
      </c>
      <c r="AK782" t="s">
        <v>22</v>
      </c>
      <c r="AL782" t="s">
        <v>143</v>
      </c>
      <c r="AM782" s="17" t="b">
        <v>0</v>
      </c>
      <c r="AN782" s="6"/>
      <c r="AO782" s="6"/>
      <c r="AP782" s="17" t="b">
        <v>0</v>
      </c>
      <c r="AQ782" s="6" t="b">
        <v>0</v>
      </c>
    </row>
    <row r="783" spans="1:43" x14ac:dyDescent="0.25">
      <c r="A783" t="str">
        <f>_xlfn.CONCAT(Table8[[#This Row],[Order]],"-",Table8[[#This Row],[Line]])</f>
        <v>77175-21</v>
      </c>
      <c r="B783" s="29">
        <v>77175</v>
      </c>
      <c r="C783" s="29">
        <v>21</v>
      </c>
      <c r="D783" s="29">
        <v>1</v>
      </c>
      <c r="E783" s="28" t="s">
        <v>18</v>
      </c>
      <c r="F783" s="28" t="s">
        <v>3134</v>
      </c>
      <c r="G783" s="28" t="s">
        <v>2388</v>
      </c>
      <c r="H783" s="28" t="s">
        <v>22</v>
      </c>
      <c r="I783" s="28" t="s">
        <v>20</v>
      </c>
      <c r="J783" s="28"/>
      <c r="K783" s="28"/>
      <c r="L783" s="125">
        <v>43495</v>
      </c>
      <c r="M783" s="30">
        <v>43500</v>
      </c>
      <c r="N783" s="29">
        <v>1</v>
      </c>
      <c r="O783" s="29">
        <v>3</v>
      </c>
      <c r="P783" s="6" t="s">
        <v>626</v>
      </c>
      <c r="Q783" s="28" t="s">
        <v>22</v>
      </c>
      <c r="R783" s="6" t="s">
        <v>18</v>
      </c>
      <c r="S783" s="28" t="s">
        <v>22</v>
      </c>
      <c r="T783" s="28" t="s">
        <v>2389</v>
      </c>
      <c r="U783" s="29">
        <v>18</v>
      </c>
      <c r="V783" s="17" t="b">
        <v>1</v>
      </c>
      <c r="W783" s="17" t="b">
        <v>1</v>
      </c>
      <c r="X783" s="17" t="b">
        <v>1</v>
      </c>
      <c r="Y783" s="17" t="b">
        <v>1</v>
      </c>
      <c r="Z783" t="s">
        <v>22</v>
      </c>
      <c r="AA783" t="s">
        <v>22</v>
      </c>
      <c r="AB783" t="s">
        <v>22</v>
      </c>
      <c r="AC783" t="s">
        <v>22</v>
      </c>
      <c r="AD783" t="s">
        <v>22</v>
      </c>
      <c r="AE783" t="s">
        <v>22</v>
      </c>
      <c r="AF783" t="s">
        <v>22</v>
      </c>
      <c r="AG783" t="s">
        <v>22</v>
      </c>
      <c r="AH783" t="s">
        <v>22</v>
      </c>
      <c r="AI783" t="s">
        <v>22</v>
      </c>
      <c r="AJ783" s="17" t="b">
        <v>0</v>
      </c>
      <c r="AK783" t="s">
        <v>22</v>
      </c>
      <c r="AL783" t="s">
        <v>22</v>
      </c>
      <c r="AM783" s="17" t="b">
        <v>0</v>
      </c>
      <c r="AN783" s="6"/>
      <c r="AO783" s="6"/>
      <c r="AP783" s="17" t="b">
        <v>0</v>
      </c>
      <c r="AQ783" s="6" t="b">
        <v>0</v>
      </c>
    </row>
    <row r="784" spans="1:43" x14ac:dyDescent="0.25">
      <c r="A784" t="str">
        <f>_xlfn.CONCAT(Table8[[#This Row],[Order]],"-",Table8[[#This Row],[Line]])</f>
        <v>77175-22</v>
      </c>
      <c r="B784" s="29">
        <v>77175</v>
      </c>
      <c r="C784" s="29">
        <v>22</v>
      </c>
      <c r="D784" s="29">
        <v>1</v>
      </c>
      <c r="E784" s="28" t="s">
        <v>18</v>
      </c>
      <c r="F784" s="28" t="s">
        <v>304</v>
      </c>
      <c r="G784" s="28" t="s">
        <v>2390</v>
      </c>
      <c r="H784" s="28" t="s">
        <v>22</v>
      </c>
      <c r="I784" s="28" t="s">
        <v>20</v>
      </c>
      <c r="J784" s="28"/>
      <c r="K784" s="28"/>
      <c r="L784" s="125">
        <v>43495</v>
      </c>
      <c r="M784" s="30">
        <v>43500</v>
      </c>
      <c r="N784" s="29">
        <v>2</v>
      </c>
      <c r="O784" s="29">
        <v>4</v>
      </c>
      <c r="P784" s="6" t="s">
        <v>626</v>
      </c>
      <c r="Q784" s="28" t="s">
        <v>22</v>
      </c>
      <c r="R784" s="6" t="s">
        <v>18</v>
      </c>
      <c r="S784" s="28" t="s">
        <v>22</v>
      </c>
      <c r="T784" s="28" t="s">
        <v>2391</v>
      </c>
      <c r="U784" s="29">
        <v>18</v>
      </c>
      <c r="V784" s="17" t="b">
        <v>1</v>
      </c>
      <c r="W784" s="17" t="b">
        <v>1</v>
      </c>
      <c r="X784" s="17" t="b">
        <v>1</v>
      </c>
      <c r="Y784" s="17" t="b">
        <v>1</v>
      </c>
      <c r="Z784" t="s">
        <v>22</v>
      </c>
      <c r="AA784" t="s">
        <v>22</v>
      </c>
      <c r="AB784" t="s">
        <v>22</v>
      </c>
      <c r="AC784" t="s">
        <v>22</v>
      </c>
      <c r="AD784" t="s">
        <v>22</v>
      </c>
      <c r="AE784" t="s">
        <v>22</v>
      </c>
      <c r="AF784" t="s">
        <v>22</v>
      </c>
      <c r="AG784" t="s">
        <v>22</v>
      </c>
      <c r="AH784" t="s">
        <v>22</v>
      </c>
      <c r="AI784" t="s">
        <v>22</v>
      </c>
      <c r="AJ784" s="17" t="b">
        <v>0</v>
      </c>
      <c r="AK784" t="s">
        <v>22</v>
      </c>
      <c r="AL784" t="s">
        <v>22</v>
      </c>
      <c r="AM784" s="17" t="b">
        <v>0</v>
      </c>
      <c r="AN784" s="6"/>
      <c r="AO784" s="6"/>
      <c r="AP784" s="17" t="b">
        <v>0</v>
      </c>
      <c r="AQ784" s="6" t="b">
        <v>0</v>
      </c>
    </row>
    <row r="785" spans="1:43" x14ac:dyDescent="0.25">
      <c r="A785" t="str">
        <f>_xlfn.CONCAT(Table8[[#This Row],[Order]],"-",Table8[[#This Row],[Line]])</f>
        <v>77175-23</v>
      </c>
      <c r="B785" s="29">
        <v>77175</v>
      </c>
      <c r="C785" s="29">
        <v>23</v>
      </c>
      <c r="D785" s="29">
        <v>1</v>
      </c>
      <c r="E785" s="28" t="s">
        <v>18</v>
      </c>
      <c r="F785" s="28" t="s">
        <v>352</v>
      </c>
      <c r="G785" s="28" t="s">
        <v>2392</v>
      </c>
      <c r="H785" s="28" t="s">
        <v>22</v>
      </c>
      <c r="I785" s="28" t="s">
        <v>20</v>
      </c>
      <c r="J785" s="28"/>
      <c r="K785" s="28"/>
      <c r="L785" s="125">
        <v>43495</v>
      </c>
      <c r="M785" s="30">
        <v>43500</v>
      </c>
      <c r="N785" s="29">
        <v>3</v>
      </c>
      <c r="O785" s="29">
        <v>3</v>
      </c>
      <c r="P785" s="6" t="s">
        <v>626</v>
      </c>
      <c r="Q785" s="28" t="s">
        <v>21</v>
      </c>
      <c r="R785" s="6" t="s">
        <v>18</v>
      </c>
      <c r="S785" s="28" t="s">
        <v>22</v>
      </c>
      <c r="T785" s="28" t="s">
        <v>2393</v>
      </c>
      <c r="U785" s="29">
        <v>15</v>
      </c>
      <c r="V785" s="17" t="b">
        <v>1</v>
      </c>
      <c r="W785" s="17" t="b">
        <v>1</v>
      </c>
      <c r="X785" s="17" t="b">
        <v>1</v>
      </c>
      <c r="Y785" s="17" t="b">
        <v>1</v>
      </c>
      <c r="Z785" t="s">
        <v>22</v>
      </c>
      <c r="AA785" t="s">
        <v>22</v>
      </c>
      <c r="AB785" t="s">
        <v>22</v>
      </c>
      <c r="AC785" t="s">
        <v>22</v>
      </c>
      <c r="AD785" t="s">
        <v>22</v>
      </c>
      <c r="AE785" t="s">
        <v>22</v>
      </c>
      <c r="AF785" t="s">
        <v>22</v>
      </c>
      <c r="AG785" t="s">
        <v>22</v>
      </c>
      <c r="AH785" t="s">
        <v>22</v>
      </c>
      <c r="AI785" t="s">
        <v>22</v>
      </c>
      <c r="AJ785" s="17" t="b">
        <v>0</v>
      </c>
      <c r="AK785" t="s">
        <v>22</v>
      </c>
      <c r="AL785" t="s">
        <v>143</v>
      </c>
      <c r="AM785" s="17" t="b">
        <v>0</v>
      </c>
      <c r="AN785" s="6"/>
      <c r="AO785" s="6"/>
      <c r="AP785" s="17" t="b">
        <v>0</v>
      </c>
      <c r="AQ785" s="6" t="b">
        <v>0</v>
      </c>
    </row>
    <row r="786" spans="1:43" x14ac:dyDescent="0.25">
      <c r="A786" t="str">
        <f>_xlfn.CONCAT(Table8[[#This Row],[Order]],"-",Table8[[#This Row],[Line]])</f>
        <v>77175-24</v>
      </c>
      <c r="B786" s="29">
        <v>77175</v>
      </c>
      <c r="C786" s="29">
        <v>24</v>
      </c>
      <c r="D786" s="29">
        <v>1</v>
      </c>
      <c r="E786" s="28" t="s">
        <v>18</v>
      </c>
      <c r="F786" s="28" t="s">
        <v>157</v>
      </c>
      <c r="G786" s="28" t="s">
        <v>2394</v>
      </c>
      <c r="H786" s="28" t="s">
        <v>22</v>
      </c>
      <c r="I786" s="28" t="s">
        <v>20</v>
      </c>
      <c r="J786" s="28"/>
      <c r="K786" s="28"/>
      <c r="L786" s="125">
        <v>43495</v>
      </c>
      <c r="M786" s="30">
        <v>43500</v>
      </c>
      <c r="N786" s="29">
        <v>18</v>
      </c>
      <c r="O786" s="29">
        <v>18</v>
      </c>
      <c r="P786" s="6" t="s">
        <v>626</v>
      </c>
      <c r="Q786" s="28" t="s">
        <v>21</v>
      </c>
      <c r="R786" s="6" t="s">
        <v>18</v>
      </c>
      <c r="S786" s="28" t="s">
        <v>22</v>
      </c>
      <c r="T786" s="28" t="s">
        <v>2395</v>
      </c>
      <c r="U786" s="29">
        <v>15</v>
      </c>
      <c r="V786" s="17" t="b">
        <v>1</v>
      </c>
      <c r="W786" s="17" t="b">
        <v>1</v>
      </c>
      <c r="X786" s="17" t="b">
        <v>1</v>
      </c>
      <c r="Y786" s="17" t="b">
        <v>1</v>
      </c>
      <c r="Z786" t="s">
        <v>22</v>
      </c>
      <c r="AA786" t="s">
        <v>22</v>
      </c>
      <c r="AB786" t="s">
        <v>22</v>
      </c>
      <c r="AC786" t="s">
        <v>22</v>
      </c>
      <c r="AD786" t="s">
        <v>22</v>
      </c>
      <c r="AE786" t="s">
        <v>22</v>
      </c>
      <c r="AF786" t="s">
        <v>22</v>
      </c>
      <c r="AG786" t="s">
        <v>22</v>
      </c>
      <c r="AH786" t="s">
        <v>22</v>
      </c>
      <c r="AI786" t="s">
        <v>22</v>
      </c>
      <c r="AJ786" s="17" t="b">
        <v>0</v>
      </c>
      <c r="AK786" t="s">
        <v>22</v>
      </c>
      <c r="AL786" t="s">
        <v>143</v>
      </c>
      <c r="AM786" s="17" t="b">
        <v>0</v>
      </c>
      <c r="AN786" s="6"/>
      <c r="AO786" s="6"/>
      <c r="AP786" s="17" t="b">
        <v>0</v>
      </c>
      <c r="AQ786" s="6" t="b">
        <v>0</v>
      </c>
    </row>
    <row r="787" spans="1:43" x14ac:dyDescent="0.25">
      <c r="A787" t="str">
        <f>_xlfn.CONCAT(Table8[[#This Row],[Order]],"-",Table8[[#This Row],[Line]])</f>
        <v>77175-25</v>
      </c>
      <c r="B787" s="35">
        <v>77175</v>
      </c>
      <c r="C787" s="35">
        <v>25</v>
      </c>
      <c r="D787" s="35">
        <v>1</v>
      </c>
      <c r="E787" s="34" t="s">
        <v>18</v>
      </c>
      <c r="F787" s="34" t="s">
        <v>3136</v>
      </c>
      <c r="G787" s="34" t="s">
        <v>2396</v>
      </c>
      <c r="H787" s="34" t="s">
        <v>22</v>
      </c>
      <c r="I787" s="34" t="s">
        <v>31</v>
      </c>
      <c r="J787" s="36">
        <v>43500</v>
      </c>
      <c r="K787" s="34" t="s">
        <v>4832</v>
      </c>
      <c r="L787" s="125">
        <v>43495</v>
      </c>
      <c r="M787" s="36">
        <v>43500</v>
      </c>
      <c r="N787" s="35">
        <v>8</v>
      </c>
      <c r="O787" s="35">
        <v>8</v>
      </c>
      <c r="P787" s="6" t="s">
        <v>626</v>
      </c>
      <c r="Q787" s="34" t="s">
        <v>22</v>
      </c>
      <c r="R787" s="6" t="s">
        <v>18</v>
      </c>
      <c r="S787" s="34" t="s">
        <v>22</v>
      </c>
      <c r="T787" s="34" t="s">
        <v>2397</v>
      </c>
      <c r="U787" s="35">
        <v>18</v>
      </c>
      <c r="V787" s="17" t="b">
        <v>1</v>
      </c>
      <c r="W787" s="17" t="b">
        <v>1</v>
      </c>
      <c r="X787" s="17" t="b">
        <v>1</v>
      </c>
      <c r="Y787" s="17" t="b">
        <v>1</v>
      </c>
      <c r="Z787" t="s">
        <v>22</v>
      </c>
      <c r="AA787" t="s">
        <v>3805</v>
      </c>
      <c r="AB787" t="s">
        <v>22</v>
      </c>
      <c r="AC787" t="s">
        <v>22</v>
      </c>
      <c r="AD787" t="s">
        <v>22</v>
      </c>
      <c r="AE787" t="s">
        <v>22</v>
      </c>
      <c r="AF787" t="s">
        <v>22</v>
      </c>
      <c r="AG787" t="s">
        <v>22</v>
      </c>
      <c r="AH787" t="s">
        <v>22</v>
      </c>
      <c r="AI787" t="s">
        <v>22</v>
      </c>
      <c r="AJ787" s="17" t="b">
        <v>1</v>
      </c>
      <c r="AK787" t="s">
        <v>22</v>
      </c>
      <c r="AL787" t="s">
        <v>143</v>
      </c>
      <c r="AM787" s="17" t="b">
        <v>0</v>
      </c>
      <c r="AN787" s="6"/>
      <c r="AO787" s="6"/>
      <c r="AP787" s="17" t="b">
        <v>0</v>
      </c>
      <c r="AQ787" s="6" t="b">
        <v>0</v>
      </c>
    </row>
    <row r="788" spans="1:43" x14ac:dyDescent="0.25">
      <c r="A788" t="str">
        <f>_xlfn.CONCAT(Table8[[#This Row],[Order]],"-",Table8[[#This Row],[Line]])</f>
        <v>77175-26</v>
      </c>
      <c r="B788" s="29">
        <v>77175</v>
      </c>
      <c r="C788" s="29">
        <v>26</v>
      </c>
      <c r="D788" s="29">
        <v>1</v>
      </c>
      <c r="E788" s="28" t="s">
        <v>18</v>
      </c>
      <c r="F788" s="28" t="s">
        <v>220</v>
      </c>
      <c r="G788" s="28" t="s">
        <v>2398</v>
      </c>
      <c r="H788" s="28" t="s">
        <v>22</v>
      </c>
      <c r="I788" s="28" t="s">
        <v>20</v>
      </c>
      <c r="J788" s="28"/>
      <c r="K788" s="28"/>
      <c r="L788" s="125">
        <v>43495</v>
      </c>
      <c r="M788" s="30">
        <v>43500</v>
      </c>
      <c r="N788" s="29">
        <v>4</v>
      </c>
      <c r="O788" s="29">
        <v>8</v>
      </c>
      <c r="P788" s="6" t="s">
        <v>626</v>
      </c>
      <c r="Q788" s="28" t="s">
        <v>21</v>
      </c>
      <c r="R788" s="6" t="s">
        <v>18</v>
      </c>
      <c r="S788" s="28" t="s">
        <v>22</v>
      </c>
      <c r="T788" s="28" t="s">
        <v>2399</v>
      </c>
      <c r="U788" s="29">
        <v>15</v>
      </c>
      <c r="V788" s="17" t="b">
        <v>1</v>
      </c>
      <c r="W788" s="17" t="b">
        <v>1</v>
      </c>
      <c r="X788" s="17" t="b">
        <v>1</v>
      </c>
      <c r="Y788" s="17" t="b">
        <v>1</v>
      </c>
      <c r="Z788" t="s">
        <v>22</v>
      </c>
      <c r="AA788" t="s">
        <v>22</v>
      </c>
      <c r="AB788" t="s">
        <v>22</v>
      </c>
      <c r="AC788" t="s">
        <v>22</v>
      </c>
      <c r="AD788" t="s">
        <v>22</v>
      </c>
      <c r="AE788" t="s">
        <v>22</v>
      </c>
      <c r="AF788" t="s">
        <v>22</v>
      </c>
      <c r="AG788" t="s">
        <v>22</v>
      </c>
      <c r="AH788" t="s">
        <v>22</v>
      </c>
      <c r="AI788" t="s">
        <v>22</v>
      </c>
      <c r="AJ788" s="17" t="b">
        <v>0</v>
      </c>
      <c r="AK788" t="s">
        <v>22</v>
      </c>
      <c r="AL788" t="s">
        <v>143</v>
      </c>
      <c r="AM788" s="17" t="b">
        <v>0</v>
      </c>
      <c r="AN788" s="6"/>
      <c r="AO788" s="6"/>
      <c r="AP788" s="17" t="b">
        <v>0</v>
      </c>
      <c r="AQ788" s="6" t="b">
        <v>0</v>
      </c>
    </row>
    <row r="789" spans="1:43" x14ac:dyDescent="0.25">
      <c r="A789" t="str">
        <f>_xlfn.CONCAT(Table8[[#This Row],[Order]],"-",Table8[[#This Row],[Line]])</f>
        <v>77175-27</v>
      </c>
      <c r="B789" s="123">
        <v>77175</v>
      </c>
      <c r="C789" s="123">
        <v>27</v>
      </c>
      <c r="D789" s="123">
        <v>1</v>
      </c>
      <c r="E789" s="124" t="s">
        <v>18</v>
      </c>
      <c r="F789" s="124" t="s">
        <v>380</v>
      </c>
      <c r="G789" s="124" t="s">
        <v>2380</v>
      </c>
      <c r="H789" s="124" t="s">
        <v>156</v>
      </c>
      <c r="I789" s="124" t="s">
        <v>31</v>
      </c>
      <c r="J789" s="125">
        <v>43499</v>
      </c>
      <c r="K789" s="124" t="s">
        <v>4833</v>
      </c>
      <c r="L789" s="125">
        <v>43495</v>
      </c>
      <c r="M789" s="125">
        <v>43500</v>
      </c>
      <c r="N789" s="123">
        <v>49</v>
      </c>
      <c r="O789" s="123">
        <v>49</v>
      </c>
      <c r="P789" s="6" t="s">
        <v>626</v>
      </c>
      <c r="Q789" s="124" t="s">
        <v>21</v>
      </c>
      <c r="R789" s="6" t="s">
        <v>18</v>
      </c>
      <c r="S789" s="124" t="s">
        <v>22</v>
      </c>
      <c r="T789" s="124" t="s">
        <v>2400</v>
      </c>
      <c r="U789" s="123">
        <v>15</v>
      </c>
      <c r="V789" s="17" t="b">
        <v>1</v>
      </c>
      <c r="W789" s="17" t="b">
        <v>1</v>
      </c>
      <c r="X789" s="17" t="b">
        <v>1</v>
      </c>
      <c r="Y789" s="17" t="b">
        <v>1</v>
      </c>
      <c r="Z789" t="s">
        <v>3805</v>
      </c>
      <c r="AA789" t="s">
        <v>3805</v>
      </c>
      <c r="AB789" t="s">
        <v>22</v>
      </c>
      <c r="AC789" t="s">
        <v>22</v>
      </c>
      <c r="AD789" t="s">
        <v>22</v>
      </c>
      <c r="AE789" t="s">
        <v>22</v>
      </c>
      <c r="AF789" t="s">
        <v>22</v>
      </c>
      <c r="AG789" t="s">
        <v>22</v>
      </c>
      <c r="AH789" t="s">
        <v>22</v>
      </c>
      <c r="AI789" t="s">
        <v>22</v>
      </c>
      <c r="AJ789" s="17" t="b">
        <v>1</v>
      </c>
      <c r="AK789" t="s">
        <v>22</v>
      </c>
      <c r="AL789" t="s">
        <v>143</v>
      </c>
      <c r="AM789" s="17" t="b">
        <v>0</v>
      </c>
      <c r="AN789" s="6"/>
      <c r="AO789" s="6"/>
      <c r="AP789" s="17" t="b">
        <v>0</v>
      </c>
      <c r="AQ789" s="6" t="b">
        <v>0</v>
      </c>
    </row>
    <row r="790" spans="1:43" x14ac:dyDescent="0.25">
      <c r="A790" t="str">
        <f>_xlfn.CONCAT(Table8[[#This Row],[Order]],"-",Table8[[#This Row],[Line]])</f>
        <v>77175-28</v>
      </c>
      <c r="B790" s="35">
        <v>77175</v>
      </c>
      <c r="C790" s="35">
        <v>28</v>
      </c>
      <c r="D790" s="35">
        <v>1</v>
      </c>
      <c r="E790" s="34" t="s">
        <v>18</v>
      </c>
      <c r="F790" s="34" t="s">
        <v>3133</v>
      </c>
      <c r="G790" s="34" t="s">
        <v>2382</v>
      </c>
      <c r="H790" s="34" t="s">
        <v>22</v>
      </c>
      <c r="I790" s="34" t="s">
        <v>31</v>
      </c>
      <c r="J790" s="36">
        <v>43499</v>
      </c>
      <c r="K790" s="34" t="s">
        <v>4834</v>
      </c>
      <c r="L790" s="125">
        <v>43495</v>
      </c>
      <c r="M790" s="36">
        <v>43500</v>
      </c>
      <c r="N790" s="35">
        <v>18</v>
      </c>
      <c r="O790" s="35">
        <v>18</v>
      </c>
      <c r="P790" s="6" t="s">
        <v>626</v>
      </c>
      <c r="Q790" s="34" t="s">
        <v>21</v>
      </c>
      <c r="R790" s="6" t="s">
        <v>18</v>
      </c>
      <c r="S790" s="34" t="s">
        <v>22</v>
      </c>
      <c r="T790" s="34" t="s">
        <v>2401</v>
      </c>
      <c r="U790" s="35">
        <v>15</v>
      </c>
      <c r="V790" s="17" t="b">
        <v>1</v>
      </c>
      <c r="W790" s="17" t="b">
        <v>1</v>
      </c>
      <c r="X790" s="17" t="b">
        <v>1</v>
      </c>
      <c r="Y790" s="17" t="b">
        <v>1</v>
      </c>
      <c r="Z790" t="s">
        <v>3805</v>
      </c>
      <c r="AA790" t="s">
        <v>3805</v>
      </c>
      <c r="AB790" t="s">
        <v>22</v>
      </c>
      <c r="AC790" t="s">
        <v>22</v>
      </c>
      <c r="AD790" t="s">
        <v>22</v>
      </c>
      <c r="AE790" t="s">
        <v>22</v>
      </c>
      <c r="AF790" t="s">
        <v>22</v>
      </c>
      <c r="AG790" t="s">
        <v>22</v>
      </c>
      <c r="AH790" t="s">
        <v>22</v>
      </c>
      <c r="AI790" t="s">
        <v>22</v>
      </c>
      <c r="AJ790" s="17" t="b">
        <v>1</v>
      </c>
      <c r="AK790" t="s">
        <v>22</v>
      </c>
      <c r="AL790" t="s">
        <v>143</v>
      </c>
      <c r="AM790" s="17" t="b">
        <v>0</v>
      </c>
      <c r="AN790" s="6"/>
      <c r="AO790" s="6"/>
      <c r="AP790" s="17" t="b">
        <v>0</v>
      </c>
      <c r="AQ790" s="6" t="b">
        <v>0</v>
      </c>
    </row>
    <row r="791" spans="1:43" x14ac:dyDescent="0.25">
      <c r="A791" t="str">
        <f>_xlfn.CONCAT(Table8[[#This Row],[Order]],"-",Table8[[#This Row],[Line]])</f>
        <v>77175-29</v>
      </c>
      <c r="B791" s="35">
        <v>77175</v>
      </c>
      <c r="C791" s="35">
        <v>29</v>
      </c>
      <c r="D791" s="35">
        <v>1</v>
      </c>
      <c r="E791" s="34" t="s">
        <v>18</v>
      </c>
      <c r="F791" s="34" t="s">
        <v>288</v>
      </c>
      <c r="G791" s="34" t="s">
        <v>2384</v>
      </c>
      <c r="H791" s="34" t="s">
        <v>22</v>
      </c>
      <c r="I791" s="34" t="s">
        <v>31</v>
      </c>
      <c r="J791" s="36">
        <v>43499</v>
      </c>
      <c r="K791" s="34" t="s">
        <v>4835</v>
      </c>
      <c r="L791" s="125">
        <v>43495</v>
      </c>
      <c r="M791" s="36">
        <v>43500</v>
      </c>
      <c r="N791" s="35">
        <v>5</v>
      </c>
      <c r="O791" s="35">
        <v>5</v>
      </c>
      <c r="P791" s="6" t="s">
        <v>626</v>
      </c>
      <c r="Q791" s="34" t="s">
        <v>22</v>
      </c>
      <c r="R791" s="6" t="s">
        <v>18</v>
      </c>
      <c r="S791" s="34" t="s">
        <v>22</v>
      </c>
      <c r="T791" s="34" t="s">
        <v>2402</v>
      </c>
      <c r="U791" s="35">
        <v>18</v>
      </c>
      <c r="V791" s="17" t="b">
        <v>1</v>
      </c>
      <c r="W791" s="17" t="b">
        <v>1</v>
      </c>
      <c r="X791" s="17" t="b">
        <v>1</v>
      </c>
      <c r="Y791" s="17" t="b">
        <v>1</v>
      </c>
      <c r="Z791" t="s">
        <v>3805</v>
      </c>
      <c r="AA791" t="s">
        <v>3805</v>
      </c>
      <c r="AB791" t="s">
        <v>22</v>
      </c>
      <c r="AC791" t="s">
        <v>22</v>
      </c>
      <c r="AD791" t="s">
        <v>22</v>
      </c>
      <c r="AE791" t="s">
        <v>22</v>
      </c>
      <c r="AF791" t="s">
        <v>22</v>
      </c>
      <c r="AG791" t="s">
        <v>22</v>
      </c>
      <c r="AH791" t="s">
        <v>22</v>
      </c>
      <c r="AI791" t="s">
        <v>22</v>
      </c>
      <c r="AJ791" s="17" t="b">
        <v>1</v>
      </c>
      <c r="AK791" t="s">
        <v>22</v>
      </c>
      <c r="AL791" t="s">
        <v>143</v>
      </c>
      <c r="AM791" s="17" t="b">
        <v>0</v>
      </c>
      <c r="AN791" s="6"/>
      <c r="AO791" s="6"/>
      <c r="AP791" s="17" t="b">
        <v>0</v>
      </c>
      <c r="AQ791" s="6" t="b">
        <v>0</v>
      </c>
    </row>
    <row r="792" spans="1:43" x14ac:dyDescent="0.25">
      <c r="A792" t="str">
        <f>_xlfn.CONCAT(Table8[[#This Row],[Order]],"-",Table8[[#This Row],[Line]])</f>
        <v>77175-30</v>
      </c>
      <c r="B792" s="35">
        <v>77175</v>
      </c>
      <c r="C792" s="35">
        <v>30</v>
      </c>
      <c r="D792" s="35">
        <v>1</v>
      </c>
      <c r="E792" s="34" t="s">
        <v>18</v>
      </c>
      <c r="F792" s="34" t="s">
        <v>3080</v>
      </c>
      <c r="G792" s="34" t="s">
        <v>2386</v>
      </c>
      <c r="H792" s="34" t="s">
        <v>22</v>
      </c>
      <c r="I792" s="34" t="s">
        <v>31</v>
      </c>
      <c r="J792" s="36">
        <v>43499</v>
      </c>
      <c r="K792" s="34" t="s">
        <v>4836</v>
      </c>
      <c r="L792" s="125">
        <v>43495</v>
      </c>
      <c r="M792" s="36">
        <v>43500</v>
      </c>
      <c r="N792" s="35">
        <v>3</v>
      </c>
      <c r="O792" s="35">
        <v>3</v>
      </c>
      <c r="P792" s="6" t="s">
        <v>626</v>
      </c>
      <c r="Q792" s="34" t="s">
        <v>22</v>
      </c>
      <c r="R792" s="6" t="s">
        <v>18</v>
      </c>
      <c r="S792" s="34" t="s">
        <v>22</v>
      </c>
      <c r="T792" s="34" t="s">
        <v>2403</v>
      </c>
      <c r="U792" s="35">
        <v>18</v>
      </c>
      <c r="V792" s="17" t="b">
        <v>1</v>
      </c>
      <c r="W792" s="17" t="b">
        <v>1</v>
      </c>
      <c r="X792" s="17" t="b">
        <v>1</v>
      </c>
      <c r="Y792" s="17" t="b">
        <v>1</v>
      </c>
      <c r="Z792" t="s">
        <v>3805</v>
      </c>
      <c r="AA792" t="s">
        <v>3805</v>
      </c>
      <c r="AB792" t="s">
        <v>22</v>
      </c>
      <c r="AC792" t="s">
        <v>22</v>
      </c>
      <c r="AD792" t="s">
        <v>22</v>
      </c>
      <c r="AE792" t="s">
        <v>22</v>
      </c>
      <c r="AF792" t="s">
        <v>22</v>
      </c>
      <c r="AG792" t="s">
        <v>22</v>
      </c>
      <c r="AH792" t="s">
        <v>22</v>
      </c>
      <c r="AI792" t="s">
        <v>22</v>
      </c>
      <c r="AJ792" s="17" t="b">
        <v>1</v>
      </c>
      <c r="AK792" t="s">
        <v>22</v>
      </c>
      <c r="AL792" t="s">
        <v>143</v>
      </c>
      <c r="AM792" s="17" t="b">
        <v>0</v>
      </c>
      <c r="AN792" s="6"/>
      <c r="AO792" s="6"/>
      <c r="AP792" s="17" t="b">
        <v>0</v>
      </c>
      <c r="AQ792" s="6" t="b">
        <v>0</v>
      </c>
    </row>
    <row r="793" spans="1:43" x14ac:dyDescent="0.25">
      <c r="A793" t="str">
        <f>_xlfn.CONCAT(Table8[[#This Row],[Order]],"-",Table8[[#This Row],[Line]])</f>
        <v>77175-31</v>
      </c>
      <c r="B793" s="29">
        <v>77175</v>
      </c>
      <c r="C793" s="29">
        <v>31</v>
      </c>
      <c r="D793" s="29">
        <v>1</v>
      </c>
      <c r="E793" s="28" t="s">
        <v>18</v>
      </c>
      <c r="F793" s="28" t="s">
        <v>3134</v>
      </c>
      <c r="G793" s="28" t="s">
        <v>2388</v>
      </c>
      <c r="H793" s="28" t="s">
        <v>22</v>
      </c>
      <c r="I793" s="28" t="s">
        <v>20</v>
      </c>
      <c r="J793" s="28"/>
      <c r="K793" s="28"/>
      <c r="L793" s="125">
        <v>43495</v>
      </c>
      <c r="M793" s="30">
        <v>43500</v>
      </c>
      <c r="N793" s="29">
        <v>1</v>
      </c>
      <c r="O793" s="29">
        <v>3</v>
      </c>
      <c r="P793" s="6" t="s">
        <v>626</v>
      </c>
      <c r="Q793" s="28" t="s">
        <v>22</v>
      </c>
      <c r="R793" s="6" t="s">
        <v>18</v>
      </c>
      <c r="S793" s="28" t="s">
        <v>22</v>
      </c>
      <c r="T793" s="28" t="s">
        <v>2404</v>
      </c>
      <c r="U793" s="29">
        <v>18</v>
      </c>
      <c r="V793" s="17" t="b">
        <v>1</v>
      </c>
      <c r="W793" s="17" t="b">
        <v>1</v>
      </c>
      <c r="X793" s="17" t="b">
        <v>1</v>
      </c>
      <c r="Y793" s="17" t="b">
        <v>1</v>
      </c>
      <c r="Z793" t="s">
        <v>22</v>
      </c>
      <c r="AA793" t="s">
        <v>22</v>
      </c>
      <c r="AB793" t="s">
        <v>22</v>
      </c>
      <c r="AC793" t="s">
        <v>22</v>
      </c>
      <c r="AD793" t="s">
        <v>22</v>
      </c>
      <c r="AE793" t="s">
        <v>22</v>
      </c>
      <c r="AF793" t="s">
        <v>22</v>
      </c>
      <c r="AG793" t="s">
        <v>22</v>
      </c>
      <c r="AH793" t="s">
        <v>22</v>
      </c>
      <c r="AI793" t="s">
        <v>22</v>
      </c>
      <c r="AJ793" s="17" t="b">
        <v>0</v>
      </c>
      <c r="AK793" t="s">
        <v>22</v>
      </c>
      <c r="AL793" t="s">
        <v>22</v>
      </c>
      <c r="AM793" s="17" t="b">
        <v>0</v>
      </c>
      <c r="AN793" s="6"/>
      <c r="AO793" s="6"/>
      <c r="AP793" s="17" t="b">
        <v>0</v>
      </c>
      <c r="AQ793" s="6" t="b">
        <v>0</v>
      </c>
    </row>
    <row r="794" spans="1:43" x14ac:dyDescent="0.25">
      <c r="A794" t="str">
        <f>_xlfn.CONCAT(Table8[[#This Row],[Order]],"-",Table8[[#This Row],[Line]])</f>
        <v>77175-32</v>
      </c>
      <c r="B794" s="29">
        <v>77175</v>
      </c>
      <c r="C794" s="29">
        <v>32</v>
      </c>
      <c r="D794" s="29">
        <v>1</v>
      </c>
      <c r="E794" s="28" t="s">
        <v>18</v>
      </c>
      <c r="F794" s="28" t="s">
        <v>304</v>
      </c>
      <c r="G794" s="28" t="s">
        <v>2390</v>
      </c>
      <c r="H794" s="28" t="s">
        <v>22</v>
      </c>
      <c r="I794" s="28" t="s">
        <v>20</v>
      </c>
      <c r="J794" s="28"/>
      <c r="K794" s="28"/>
      <c r="L794" s="125">
        <v>43495</v>
      </c>
      <c r="M794" s="30">
        <v>43500</v>
      </c>
      <c r="N794" s="29">
        <v>1</v>
      </c>
      <c r="O794" s="29">
        <v>2</v>
      </c>
      <c r="P794" s="6" t="s">
        <v>626</v>
      </c>
      <c r="Q794" s="28" t="s">
        <v>22</v>
      </c>
      <c r="R794" s="6" t="s">
        <v>18</v>
      </c>
      <c r="S794" s="28" t="s">
        <v>22</v>
      </c>
      <c r="T794" s="28" t="s">
        <v>2405</v>
      </c>
      <c r="U794" s="29">
        <v>18</v>
      </c>
      <c r="V794" s="17" t="b">
        <v>1</v>
      </c>
      <c r="W794" s="17" t="b">
        <v>1</v>
      </c>
      <c r="X794" s="17" t="b">
        <v>1</v>
      </c>
      <c r="Y794" s="17" t="b">
        <v>1</v>
      </c>
      <c r="Z794" t="s">
        <v>22</v>
      </c>
      <c r="AA794" t="s">
        <v>22</v>
      </c>
      <c r="AB794" t="s">
        <v>22</v>
      </c>
      <c r="AC794" t="s">
        <v>22</v>
      </c>
      <c r="AD794" t="s">
        <v>22</v>
      </c>
      <c r="AE794" t="s">
        <v>22</v>
      </c>
      <c r="AF794" t="s">
        <v>22</v>
      </c>
      <c r="AG794" t="s">
        <v>22</v>
      </c>
      <c r="AH794" t="s">
        <v>22</v>
      </c>
      <c r="AI794" t="s">
        <v>22</v>
      </c>
      <c r="AJ794" s="17" t="b">
        <v>0</v>
      </c>
      <c r="AK794" t="s">
        <v>22</v>
      </c>
      <c r="AL794" t="s">
        <v>22</v>
      </c>
      <c r="AM794" s="17" t="b">
        <v>0</v>
      </c>
      <c r="AN794" s="6"/>
      <c r="AO794" s="6"/>
      <c r="AP794" s="17" t="b">
        <v>0</v>
      </c>
      <c r="AQ794" s="6" t="b">
        <v>0</v>
      </c>
    </row>
    <row r="795" spans="1:43" x14ac:dyDescent="0.25">
      <c r="A795" t="str">
        <f>_xlfn.CONCAT(Table8[[#This Row],[Order]],"-",Table8[[#This Row],[Line]])</f>
        <v>77175-33</v>
      </c>
      <c r="B795" s="29">
        <v>77175</v>
      </c>
      <c r="C795" s="29">
        <v>33</v>
      </c>
      <c r="D795" s="29">
        <v>1</v>
      </c>
      <c r="E795" s="28" t="s">
        <v>18</v>
      </c>
      <c r="F795" s="28" t="s">
        <v>157</v>
      </c>
      <c r="G795" s="28" t="s">
        <v>2394</v>
      </c>
      <c r="H795" s="28" t="s">
        <v>22</v>
      </c>
      <c r="I795" s="28" t="s">
        <v>20</v>
      </c>
      <c r="J795" s="28"/>
      <c r="K795" s="28"/>
      <c r="L795" s="125">
        <v>43495</v>
      </c>
      <c r="M795" s="30">
        <v>43500</v>
      </c>
      <c r="N795" s="29">
        <v>18</v>
      </c>
      <c r="O795" s="29">
        <v>18</v>
      </c>
      <c r="P795" s="6" t="s">
        <v>626</v>
      </c>
      <c r="Q795" s="28" t="s">
        <v>21</v>
      </c>
      <c r="R795" s="6" t="s">
        <v>18</v>
      </c>
      <c r="S795" s="28" t="s">
        <v>22</v>
      </c>
      <c r="T795" s="28" t="s">
        <v>2406</v>
      </c>
      <c r="U795" s="29">
        <v>15</v>
      </c>
      <c r="V795" s="17" t="b">
        <v>1</v>
      </c>
      <c r="W795" s="17" t="b">
        <v>1</v>
      </c>
      <c r="X795" s="17" t="b">
        <v>1</v>
      </c>
      <c r="Y795" s="17" t="b">
        <v>1</v>
      </c>
      <c r="Z795" t="s">
        <v>22</v>
      </c>
      <c r="AA795" t="s">
        <v>3805</v>
      </c>
      <c r="AB795" t="s">
        <v>22</v>
      </c>
      <c r="AC795" t="s">
        <v>22</v>
      </c>
      <c r="AD795" t="s">
        <v>22</v>
      </c>
      <c r="AE795" t="s">
        <v>22</v>
      </c>
      <c r="AF795" t="s">
        <v>22</v>
      </c>
      <c r="AG795" t="s">
        <v>22</v>
      </c>
      <c r="AH795" t="s">
        <v>22</v>
      </c>
      <c r="AI795" t="s">
        <v>22</v>
      </c>
      <c r="AJ795" s="17" t="b">
        <v>0</v>
      </c>
      <c r="AK795" t="s">
        <v>22</v>
      </c>
      <c r="AL795" t="s">
        <v>143</v>
      </c>
      <c r="AM795" s="17" t="b">
        <v>0</v>
      </c>
      <c r="AN795" s="6"/>
      <c r="AO795" s="6"/>
      <c r="AP795" s="17" t="b">
        <v>0</v>
      </c>
      <c r="AQ795" s="6" t="b">
        <v>0</v>
      </c>
    </row>
    <row r="796" spans="1:43" x14ac:dyDescent="0.25">
      <c r="A796" t="str">
        <f>_xlfn.CONCAT(Table8[[#This Row],[Order]],"-",Table8[[#This Row],[Line]])</f>
        <v>77175-34</v>
      </c>
      <c r="B796" s="123">
        <v>77175</v>
      </c>
      <c r="C796" s="123">
        <v>34</v>
      </c>
      <c r="D796" s="123">
        <v>1</v>
      </c>
      <c r="E796" s="124" t="s">
        <v>18</v>
      </c>
      <c r="F796" s="124" t="s">
        <v>3136</v>
      </c>
      <c r="G796" s="124" t="s">
        <v>2396</v>
      </c>
      <c r="H796" s="124" t="s">
        <v>156</v>
      </c>
      <c r="I796" s="124" t="s">
        <v>31</v>
      </c>
      <c r="J796" s="125">
        <v>43499</v>
      </c>
      <c r="K796" s="124" t="s">
        <v>4837</v>
      </c>
      <c r="L796" s="125">
        <v>43495</v>
      </c>
      <c r="M796" s="125">
        <v>43500</v>
      </c>
      <c r="N796" s="123">
        <v>4</v>
      </c>
      <c r="O796" s="123">
        <v>4</v>
      </c>
      <c r="P796" s="6" t="s">
        <v>626</v>
      </c>
      <c r="Q796" s="124" t="s">
        <v>22</v>
      </c>
      <c r="R796" s="6" t="s">
        <v>18</v>
      </c>
      <c r="S796" s="124" t="s">
        <v>22</v>
      </c>
      <c r="T796" s="124" t="s">
        <v>2407</v>
      </c>
      <c r="U796" s="123">
        <v>18</v>
      </c>
      <c r="V796" s="17" t="b">
        <v>1</v>
      </c>
      <c r="W796" s="17" t="b">
        <v>1</v>
      </c>
      <c r="X796" s="17" t="b">
        <v>1</v>
      </c>
      <c r="Y796" s="17" t="b">
        <v>1</v>
      </c>
      <c r="Z796" t="s">
        <v>22</v>
      </c>
      <c r="AA796" t="s">
        <v>3805</v>
      </c>
      <c r="AB796" t="s">
        <v>22</v>
      </c>
      <c r="AC796" t="s">
        <v>22</v>
      </c>
      <c r="AD796" t="s">
        <v>22</v>
      </c>
      <c r="AE796" t="s">
        <v>22</v>
      </c>
      <c r="AF796" t="s">
        <v>22</v>
      </c>
      <c r="AG796" t="s">
        <v>22</v>
      </c>
      <c r="AH796" t="s">
        <v>22</v>
      </c>
      <c r="AI796" t="s">
        <v>22</v>
      </c>
      <c r="AJ796" s="17" t="b">
        <v>1</v>
      </c>
      <c r="AK796" t="s">
        <v>22</v>
      </c>
      <c r="AL796" t="s">
        <v>143</v>
      </c>
      <c r="AM796" s="17" t="b">
        <v>0</v>
      </c>
      <c r="AN796" s="6"/>
      <c r="AO796" s="6"/>
      <c r="AP796" s="17" t="b">
        <v>0</v>
      </c>
      <c r="AQ796" s="6" t="b">
        <v>0</v>
      </c>
    </row>
    <row r="797" spans="1:43" x14ac:dyDescent="0.25">
      <c r="A797" t="str">
        <f>_xlfn.CONCAT(Table8[[#This Row],[Order]],"-",Table8[[#This Row],[Line]])</f>
        <v>77175-35</v>
      </c>
      <c r="B797" s="7">
        <v>77175</v>
      </c>
      <c r="C797" s="7">
        <v>35</v>
      </c>
      <c r="D797" s="7">
        <v>1</v>
      </c>
      <c r="E797" s="6" t="s">
        <v>18</v>
      </c>
      <c r="F797" s="6" t="s">
        <v>380</v>
      </c>
      <c r="G797" s="6" t="s">
        <v>2380</v>
      </c>
      <c r="H797" s="6" t="s">
        <v>22</v>
      </c>
      <c r="I797" s="6" t="s">
        <v>27</v>
      </c>
      <c r="J797" s="6"/>
      <c r="K797" s="6"/>
      <c r="L797" s="8">
        <v>43507</v>
      </c>
      <c r="M797" s="8">
        <v>43510</v>
      </c>
      <c r="N797" s="7">
        <v>50</v>
      </c>
      <c r="O797" s="7">
        <v>50</v>
      </c>
      <c r="P797" s="6" t="s">
        <v>626</v>
      </c>
      <c r="Q797" s="6" t="s">
        <v>22</v>
      </c>
      <c r="R797" s="6" t="s">
        <v>18</v>
      </c>
      <c r="S797" s="6" t="s">
        <v>22</v>
      </c>
      <c r="T797" s="6" t="s">
        <v>4838</v>
      </c>
      <c r="U797" s="7">
        <v>7</v>
      </c>
      <c r="V797" s="17" t="b">
        <v>0</v>
      </c>
      <c r="W797" s="17" t="b">
        <v>0</v>
      </c>
      <c r="X797" s="17" t="b">
        <v>0</v>
      </c>
      <c r="Y797" s="17" t="b">
        <v>0</v>
      </c>
      <c r="Z797" t="s">
        <v>22</v>
      </c>
      <c r="AA797" t="s">
        <v>22</v>
      </c>
      <c r="AB797" t="s">
        <v>22</v>
      </c>
      <c r="AC797" t="s">
        <v>22</v>
      </c>
      <c r="AD797" t="s">
        <v>22</v>
      </c>
      <c r="AE797" t="s">
        <v>22</v>
      </c>
      <c r="AF797" t="s">
        <v>22</v>
      </c>
      <c r="AG797" t="s">
        <v>22</v>
      </c>
      <c r="AH797" t="s">
        <v>22</v>
      </c>
      <c r="AI797" t="s">
        <v>22</v>
      </c>
      <c r="AJ797" s="17" t="b">
        <v>0</v>
      </c>
      <c r="AK797" t="s">
        <v>22</v>
      </c>
      <c r="AL797" t="s">
        <v>22</v>
      </c>
      <c r="AM797" s="17" t="b">
        <v>0</v>
      </c>
      <c r="AN797" s="6"/>
      <c r="AO797" s="6"/>
      <c r="AP797" s="17" t="b">
        <v>0</v>
      </c>
      <c r="AQ797" s="6" t="b">
        <v>0</v>
      </c>
    </row>
    <row r="798" spans="1:43" x14ac:dyDescent="0.25">
      <c r="A798" t="str">
        <f>_xlfn.CONCAT(Table8[[#This Row],[Order]],"-",Table8[[#This Row],[Line]])</f>
        <v>77175-36</v>
      </c>
      <c r="B798" s="7">
        <v>77175</v>
      </c>
      <c r="C798" s="7">
        <v>36</v>
      </c>
      <c r="D798" s="7">
        <v>1</v>
      </c>
      <c r="E798" s="6" t="s">
        <v>18</v>
      </c>
      <c r="F798" s="6" t="s">
        <v>3133</v>
      </c>
      <c r="G798" s="6" t="s">
        <v>2382</v>
      </c>
      <c r="H798" s="6" t="s">
        <v>22</v>
      </c>
      <c r="I798" s="6" t="s">
        <v>27</v>
      </c>
      <c r="J798" s="6"/>
      <c r="K798" s="6"/>
      <c r="L798" s="8">
        <v>43507</v>
      </c>
      <c r="M798" s="8">
        <v>43510</v>
      </c>
      <c r="N798" s="7">
        <v>13</v>
      </c>
      <c r="O798" s="7">
        <v>13</v>
      </c>
      <c r="P798" s="6" t="s">
        <v>626</v>
      </c>
      <c r="Q798" s="6" t="s">
        <v>22</v>
      </c>
      <c r="R798" s="6" t="s">
        <v>18</v>
      </c>
      <c r="S798" s="6" t="s">
        <v>22</v>
      </c>
      <c r="T798" s="6" t="s">
        <v>4839</v>
      </c>
      <c r="U798" s="7">
        <v>7</v>
      </c>
      <c r="V798" s="17" t="b">
        <v>0</v>
      </c>
      <c r="W798" s="17" t="b">
        <v>0</v>
      </c>
      <c r="X798" s="17" t="b">
        <v>0</v>
      </c>
      <c r="Y798" s="17" t="b">
        <v>0</v>
      </c>
      <c r="Z798" t="s">
        <v>22</v>
      </c>
      <c r="AA798" t="s">
        <v>22</v>
      </c>
      <c r="AB798" t="s">
        <v>22</v>
      </c>
      <c r="AC798" t="s">
        <v>22</v>
      </c>
      <c r="AD798" t="s">
        <v>22</v>
      </c>
      <c r="AE798" t="s">
        <v>22</v>
      </c>
      <c r="AF798" t="s">
        <v>22</v>
      </c>
      <c r="AG798" t="s">
        <v>22</v>
      </c>
      <c r="AH798" t="s">
        <v>22</v>
      </c>
      <c r="AI798" t="s">
        <v>22</v>
      </c>
      <c r="AJ798" s="17" t="b">
        <v>0</v>
      </c>
      <c r="AK798" t="s">
        <v>22</v>
      </c>
      <c r="AL798" t="s">
        <v>22</v>
      </c>
      <c r="AM798" s="17" t="b">
        <v>0</v>
      </c>
      <c r="AN798" s="6"/>
      <c r="AO798" s="6"/>
      <c r="AP798" s="17" t="b">
        <v>0</v>
      </c>
      <c r="AQ798" s="6" t="b">
        <v>0</v>
      </c>
    </row>
    <row r="799" spans="1:43" x14ac:dyDescent="0.25">
      <c r="A799" t="str">
        <f>_xlfn.CONCAT(Table8[[#This Row],[Order]],"-",Table8[[#This Row],[Line]])</f>
        <v>77175-37</v>
      </c>
      <c r="B799" s="7">
        <v>77175</v>
      </c>
      <c r="C799" s="7">
        <v>37</v>
      </c>
      <c r="D799" s="7">
        <v>1</v>
      </c>
      <c r="E799" s="6" t="s">
        <v>18</v>
      </c>
      <c r="F799" s="6" t="s">
        <v>288</v>
      </c>
      <c r="G799" s="6" t="s">
        <v>2384</v>
      </c>
      <c r="H799" s="6" t="s">
        <v>22</v>
      </c>
      <c r="I799" s="6" t="s">
        <v>27</v>
      </c>
      <c r="J799" s="6"/>
      <c r="K799" s="6"/>
      <c r="L799" s="8">
        <v>43507</v>
      </c>
      <c r="M799" s="8">
        <v>43510</v>
      </c>
      <c r="N799" s="7">
        <v>5</v>
      </c>
      <c r="O799" s="7">
        <v>5</v>
      </c>
      <c r="P799" s="6" t="s">
        <v>626</v>
      </c>
      <c r="Q799" s="6" t="s">
        <v>22</v>
      </c>
      <c r="R799" s="6" t="s">
        <v>18</v>
      </c>
      <c r="S799" s="6" t="s">
        <v>22</v>
      </c>
      <c r="T799" s="6" t="s">
        <v>4840</v>
      </c>
      <c r="U799" s="7">
        <v>7</v>
      </c>
      <c r="V799" s="17" t="b">
        <v>0</v>
      </c>
      <c r="W799" s="17" t="b">
        <v>0</v>
      </c>
      <c r="X799" s="17" t="b">
        <v>0</v>
      </c>
      <c r="Y799" s="17" t="b">
        <v>0</v>
      </c>
      <c r="Z799" t="s">
        <v>22</v>
      </c>
      <c r="AA799" t="s">
        <v>22</v>
      </c>
      <c r="AB799" t="s">
        <v>22</v>
      </c>
      <c r="AC799" t="s">
        <v>22</v>
      </c>
      <c r="AD799" t="s">
        <v>22</v>
      </c>
      <c r="AE799" t="s">
        <v>22</v>
      </c>
      <c r="AF799" t="s">
        <v>22</v>
      </c>
      <c r="AG799" t="s">
        <v>22</v>
      </c>
      <c r="AH799" t="s">
        <v>22</v>
      </c>
      <c r="AI799" t="s">
        <v>22</v>
      </c>
      <c r="AJ799" s="17" t="b">
        <v>0</v>
      </c>
      <c r="AK799" t="s">
        <v>22</v>
      </c>
      <c r="AL799" t="s">
        <v>22</v>
      </c>
      <c r="AM799" s="17" t="b">
        <v>0</v>
      </c>
      <c r="AN799" s="6"/>
      <c r="AO799" s="6"/>
      <c r="AP799" s="17" t="b">
        <v>0</v>
      </c>
      <c r="AQ799" s="6" t="b">
        <v>0</v>
      </c>
    </row>
    <row r="800" spans="1:43" x14ac:dyDescent="0.25">
      <c r="A800" t="str">
        <f>_xlfn.CONCAT(Table8[[#This Row],[Order]],"-",Table8[[#This Row],[Line]])</f>
        <v>77175-38</v>
      </c>
      <c r="B800" s="7">
        <v>77175</v>
      </c>
      <c r="C800" s="7">
        <v>38</v>
      </c>
      <c r="D800" s="7">
        <v>1</v>
      </c>
      <c r="E800" s="6" t="s">
        <v>18</v>
      </c>
      <c r="F800" s="6" t="s">
        <v>3080</v>
      </c>
      <c r="G800" s="6" t="s">
        <v>2386</v>
      </c>
      <c r="H800" s="6" t="s">
        <v>22</v>
      </c>
      <c r="I800" s="6" t="s">
        <v>27</v>
      </c>
      <c r="J800" s="6"/>
      <c r="K800" s="6"/>
      <c r="L800" s="8">
        <v>43507</v>
      </c>
      <c r="M800" s="8">
        <v>43510</v>
      </c>
      <c r="N800" s="7">
        <v>2</v>
      </c>
      <c r="O800" s="7">
        <v>2</v>
      </c>
      <c r="P800" s="6" t="s">
        <v>626</v>
      </c>
      <c r="Q800" s="6" t="s">
        <v>22</v>
      </c>
      <c r="R800" s="6" t="s">
        <v>18</v>
      </c>
      <c r="S800" s="6" t="s">
        <v>22</v>
      </c>
      <c r="T800" s="6" t="s">
        <v>4841</v>
      </c>
      <c r="U800" s="7">
        <v>7</v>
      </c>
      <c r="V800" s="17" t="b">
        <v>0</v>
      </c>
      <c r="W800" s="17" t="b">
        <v>0</v>
      </c>
      <c r="X800" s="17" t="b">
        <v>0</v>
      </c>
      <c r="Y800" s="17" t="b">
        <v>0</v>
      </c>
      <c r="Z800" t="s">
        <v>22</v>
      </c>
      <c r="AA800" t="s">
        <v>22</v>
      </c>
      <c r="AB800" t="s">
        <v>22</v>
      </c>
      <c r="AC800" t="s">
        <v>22</v>
      </c>
      <c r="AD800" t="s">
        <v>22</v>
      </c>
      <c r="AE800" t="s">
        <v>22</v>
      </c>
      <c r="AF800" t="s">
        <v>22</v>
      </c>
      <c r="AG800" t="s">
        <v>22</v>
      </c>
      <c r="AH800" t="s">
        <v>22</v>
      </c>
      <c r="AI800" t="s">
        <v>22</v>
      </c>
      <c r="AJ800" s="17" t="b">
        <v>0</v>
      </c>
      <c r="AK800" t="s">
        <v>22</v>
      </c>
      <c r="AL800" t="s">
        <v>22</v>
      </c>
      <c r="AM800" s="17" t="b">
        <v>0</v>
      </c>
      <c r="AN800" s="6"/>
      <c r="AO800" s="6"/>
      <c r="AP800" s="17" t="b">
        <v>0</v>
      </c>
      <c r="AQ800" s="6" t="b">
        <v>0</v>
      </c>
    </row>
    <row r="801" spans="1:43" x14ac:dyDescent="0.25">
      <c r="A801" t="str">
        <f>_xlfn.CONCAT(Table8[[#This Row],[Order]],"-",Table8[[#This Row],[Line]])</f>
        <v>77175-39</v>
      </c>
      <c r="B801" s="7">
        <v>77175</v>
      </c>
      <c r="C801" s="7">
        <v>39</v>
      </c>
      <c r="D801" s="7">
        <v>1</v>
      </c>
      <c r="E801" s="6" t="s">
        <v>18</v>
      </c>
      <c r="F801" s="6" t="s">
        <v>3134</v>
      </c>
      <c r="G801" s="6" t="s">
        <v>2388</v>
      </c>
      <c r="H801" s="6" t="s">
        <v>22</v>
      </c>
      <c r="I801" s="6" t="s">
        <v>27</v>
      </c>
      <c r="J801" s="6"/>
      <c r="K801" s="6"/>
      <c r="L801" s="8">
        <v>43507</v>
      </c>
      <c r="M801" s="8">
        <v>43510</v>
      </c>
      <c r="N801" s="7">
        <v>1</v>
      </c>
      <c r="O801" s="7">
        <v>3</v>
      </c>
      <c r="P801" s="6" t="s">
        <v>626</v>
      </c>
      <c r="Q801" s="6" t="s">
        <v>22</v>
      </c>
      <c r="R801" s="6" t="s">
        <v>18</v>
      </c>
      <c r="S801" s="6" t="s">
        <v>22</v>
      </c>
      <c r="T801" s="6" t="s">
        <v>4842</v>
      </c>
      <c r="U801" s="7">
        <v>7</v>
      </c>
      <c r="V801" s="17" t="b">
        <v>0</v>
      </c>
      <c r="W801" s="17" t="b">
        <v>0</v>
      </c>
      <c r="X801" s="17" t="b">
        <v>0</v>
      </c>
      <c r="Y801" s="17" t="b">
        <v>0</v>
      </c>
      <c r="Z801" t="s">
        <v>22</v>
      </c>
      <c r="AA801" t="s">
        <v>22</v>
      </c>
      <c r="AB801" t="s">
        <v>22</v>
      </c>
      <c r="AC801" t="s">
        <v>22</v>
      </c>
      <c r="AD801" t="s">
        <v>22</v>
      </c>
      <c r="AE801" t="s">
        <v>22</v>
      </c>
      <c r="AF801" t="s">
        <v>22</v>
      </c>
      <c r="AG801" t="s">
        <v>22</v>
      </c>
      <c r="AH801" t="s">
        <v>22</v>
      </c>
      <c r="AI801" t="s">
        <v>22</v>
      </c>
      <c r="AJ801" s="17" t="b">
        <v>0</v>
      </c>
      <c r="AK801" t="s">
        <v>22</v>
      </c>
      <c r="AL801" t="s">
        <v>22</v>
      </c>
      <c r="AM801" s="17" t="b">
        <v>0</v>
      </c>
      <c r="AN801" s="6"/>
      <c r="AO801" s="6"/>
      <c r="AP801" s="17" t="b">
        <v>0</v>
      </c>
      <c r="AQ801" s="6" t="b">
        <v>0</v>
      </c>
    </row>
    <row r="802" spans="1:43" x14ac:dyDescent="0.25">
      <c r="A802" t="str">
        <f>_xlfn.CONCAT(Table8[[#This Row],[Order]],"-",Table8[[#This Row],[Line]])</f>
        <v>77175-40</v>
      </c>
      <c r="B802" s="7">
        <v>77175</v>
      </c>
      <c r="C802" s="7">
        <v>40</v>
      </c>
      <c r="D802" s="7">
        <v>1</v>
      </c>
      <c r="E802" s="6" t="s">
        <v>18</v>
      </c>
      <c r="F802" s="6" t="s">
        <v>304</v>
      </c>
      <c r="G802" s="6" t="s">
        <v>2390</v>
      </c>
      <c r="H802" s="6" t="s">
        <v>22</v>
      </c>
      <c r="I802" s="6" t="s">
        <v>27</v>
      </c>
      <c r="J802" s="6"/>
      <c r="K802" s="6"/>
      <c r="L802" s="8">
        <v>43507</v>
      </c>
      <c r="M802" s="8">
        <v>43510</v>
      </c>
      <c r="N802" s="7">
        <v>1</v>
      </c>
      <c r="O802" s="7">
        <v>2</v>
      </c>
      <c r="P802" s="6" t="s">
        <v>626</v>
      </c>
      <c r="Q802" s="6" t="s">
        <v>22</v>
      </c>
      <c r="R802" s="6" t="s">
        <v>18</v>
      </c>
      <c r="S802" s="6" t="s">
        <v>22</v>
      </c>
      <c r="T802" s="6" t="s">
        <v>4843</v>
      </c>
      <c r="U802" s="7">
        <v>7</v>
      </c>
      <c r="V802" s="17" t="b">
        <v>0</v>
      </c>
      <c r="W802" s="17" t="b">
        <v>0</v>
      </c>
      <c r="X802" s="17" t="b">
        <v>0</v>
      </c>
      <c r="Y802" s="17" t="b">
        <v>0</v>
      </c>
      <c r="Z802" t="s">
        <v>22</v>
      </c>
      <c r="AA802" t="s">
        <v>22</v>
      </c>
      <c r="AB802" t="s">
        <v>22</v>
      </c>
      <c r="AC802" t="s">
        <v>22</v>
      </c>
      <c r="AD802" t="s">
        <v>22</v>
      </c>
      <c r="AE802" t="s">
        <v>22</v>
      </c>
      <c r="AF802" t="s">
        <v>22</v>
      </c>
      <c r="AG802" t="s">
        <v>22</v>
      </c>
      <c r="AH802" t="s">
        <v>22</v>
      </c>
      <c r="AI802" t="s">
        <v>22</v>
      </c>
      <c r="AJ802" s="17" t="b">
        <v>0</v>
      </c>
      <c r="AK802" t="s">
        <v>22</v>
      </c>
      <c r="AL802" t="s">
        <v>22</v>
      </c>
      <c r="AM802" s="17" t="b">
        <v>0</v>
      </c>
      <c r="AN802" s="6"/>
      <c r="AO802" s="6"/>
      <c r="AP802" s="17" t="b">
        <v>0</v>
      </c>
      <c r="AQ802" s="6" t="b">
        <v>0</v>
      </c>
    </row>
    <row r="803" spans="1:43" x14ac:dyDescent="0.25">
      <c r="A803" t="str">
        <f>_xlfn.CONCAT(Table8[[#This Row],[Order]],"-",Table8[[#This Row],[Line]])</f>
        <v>77175-41</v>
      </c>
      <c r="B803" s="7">
        <v>77175</v>
      </c>
      <c r="C803" s="7">
        <v>41</v>
      </c>
      <c r="D803" s="7">
        <v>1</v>
      </c>
      <c r="E803" s="6" t="s">
        <v>18</v>
      </c>
      <c r="F803" s="6" t="s">
        <v>352</v>
      </c>
      <c r="G803" s="6" t="s">
        <v>2392</v>
      </c>
      <c r="H803" s="6" t="s">
        <v>22</v>
      </c>
      <c r="I803" s="6" t="s">
        <v>27</v>
      </c>
      <c r="J803" s="6"/>
      <c r="K803" s="6"/>
      <c r="L803" s="8">
        <v>43507</v>
      </c>
      <c r="M803" s="8">
        <v>43510</v>
      </c>
      <c r="N803" s="7">
        <v>2</v>
      </c>
      <c r="O803" s="7">
        <v>2</v>
      </c>
      <c r="P803" s="6" t="s">
        <v>626</v>
      </c>
      <c r="Q803" s="6" t="s">
        <v>22</v>
      </c>
      <c r="R803" s="6" t="s">
        <v>18</v>
      </c>
      <c r="S803" s="6" t="s">
        <v>22</v>
      </c>
      <c r="T803" s="6" t="s">
        <v>4844</v>
      </c>
      <c r="U803" s="7">
        <v>7</v>
      </c>
      <c r="V803" s="17" t="b">
        <v>0</v>
      </c>
      <c r="W803" s="17" t="b">
        <v>0</v>
      </c>
      <c r="X803" s="17" t="b">
        <v>0</v>
      </c>
      <c r="Y803" s="17" t="b">
        <v>0</v>
      </c>
      <c r="Z803" t="s">
        <v>22</v>
      </c>
      <c r="AA803" t="s">
        <v>22</v>
      </c>
      <c r="AB803" t="s">
        <v>22</v>
      </c>
      <c r="AC803" t="s">
        <v>22</v>
      </c>
      <c r="AD803" t="s">
        <v>22</v>
      </c>
      <c r="AE803" t="s">
        <v>22</v>
      </c>
      <c r="AF803" t="s">
        <v>22</v>
      </c>
      <c r="AG803" t="s">
        <v>22</v>
      </c>
      <c r="AH803" t="s">
        <v>22</v>
      </c>
      <c r="AI803" t="s">
        <v>22</v>
      </c>
      <c r="AJ803" s="17" t="b">
        <v>0</v>
      </c>
      <c r="AK803" t="s">
        <v>22</v>
      </c>
      <c r="AL803" t="s">
        <v>22</v>
      </c>
      <c r="AM803" s="17" t="b">
        <v>0</v>
      </c>
      <c r="AN803" s="6"/>
      <c r="AO803" s="6"/>
      <c r="AP803" s="17" t="b">
        <v>0</v>
      </c>
      <c r="AQ803" s="6" t="b">
        <v>0</v>
      </c>
    </row>
    <row r="804" spans="1:43" x14ac:dyDescent="0.25">
      <c r="A804" t="str">
        <f>_xlfn.CONCAT(Table8[[#This Row],[Order]],"-",Table8[[#This Row],[Line]])</f>
        <v>77175-42</v>
      </c>
      <c r="B804" s="7">
        <v>77175</v>
      </c>
      <c r="C804" s="7">
        <v>42</v>
      </c>
      <c r="D804" s="7">
        <v>1</v>
      </c>
      <c r="E804" s="6" t="s">
        <v>18</v>
      </c>
      <c r="F804" s="6" t="s">
        <v>157</v>
      </c>
      <c r="G804" s="6" t="s">
        <v>2394</v>
      </c>
      <c r="H804" s="6" t="s">
        <v>22</v>
      </c>
      <c r="I804" s="6" t="s">
        <v>27</v>
      </c>
      <c r="J804" s="6"/>
      <c r="K804" s="6"/>
      <c r="L804" s="8">
        <v>43507</v>
      </c>
      <c r="M804" s="8">
        <v>43510</v>
      </c>
      <c r="N804" s="7">
        <v>18</v>
      </c>
      <c r="O804" s="7">
        <v>18</v>
      </c>
      <c r="P804" s="6" t="s">
        <v>626</v>
      </c>
      <c r="Q804" s="6" t="s">
        <v>22</v>
      </c>
      <c r="R804" s="6" t="s">
        <v>18</v>
      </c>
      <c r="S804" s="6" t="s">
        <v>22</v>
      </c>
      <c r="T804" s="6" t="s">
        <v>4845</v>
      </c>
      <c r="U804" s="7">
        <v>7</v>
      </c>
      <c r="V804" s="17" t="b">
        <v>0</v>
      </c>
      <c r="W804" s="17" t="b">
        <v>0</v>
      </c>
      <c r="X804" s="17" t="b">
        <v>0</v>
      </c>
      <c r="Y804" s="17" t="b">
        <v>0</v>
      </c>
      <c r="Z804" t="s">
        <v>22</v>
      </c>
      <c r="AA804" t="s">
        <v>22</v>
      </c>
      <c r="AB804" t="s">
        <v>22</v>
      </c>
      <c r="AC804" t="s">
        <v>22</v>
      </c>
      <c r="AD804" t="s">
        <v>22</v>
      </c>
      <c r="AE804" t="s">
        <v>22</v>
      </c>
      <c r="AF804" t="s">
        <v>22</v>
      </c>
      <c r="AG804" t="s">
        <v>22</v>
      </c>
      <c r="AH804" t="s">
        <v>22</v>
      </c>
      <c r="AI804" t="s">
        <v>22</v>
      </c>
      <c r="AJ804" s="17" t="b">
        <v>0</v>
      </c>
      <c r="AK804" t="s">
        <v>22</v>
      </c>
      <c r="AL804" t="s">
        <v>22</v>
      </c>
      <c r="AM804" s="17" t="b">
        <v>0</v>
      </c>
      <c r="AN804" s="6"/>
      <c r="AO804" s="6"/>
      <c r="AP804" s="17" t="b">
        <v>0</v>
      </c>
      <c r="AQ804" s="6" t="b">
        <v>0</v>
      </c>
    </row>
    <row r="805" spans="1:43" x14ac:dyDescent="0.25">
      <c r="A805" t="str">
        <f>_xlfn.CONCAT(Table8[[#This Row],[Order]],"-",Table8[[#This Row],[Line]])</f>
        <v>77175-43</v>
      </c>
      <c r="B805" s="7">
        <v>77175</v>
      </c>
      <c r="C805" s="7">
        <v>43</v>
      </c>
      <c r="D805" s="7">
        <v>1</v>
      </c>
      <c r="E805" s="6" t="s">
        <v>18</v>
      </c>
      <c r="F805" s="6" t="s">
        <v>3136</v>
      </c>
      <c r="G805" s="6" t="s">
        <v>2396</v>
      </c>
      <c r="H805" s="6" t="s">
        <v>22</v>
      </c>
      <c r="I805" s="6" t="s">
        <v>27</v>
      </c>
      <c r="J805" s="6"/>
      <c r="K805" s="6"/>
      <c r="L805" s="8">
        <v>43507</v>
      </c>
      <c r="M805" s="8">
        <v>43510</v>
      </c>
      <c r="N805" s="7">
        <v>4</v>
      </c>
      <c r="O805" s="7">
        <v>4</v>
      </c>
      <c r="P805" s="6" t="s">
        <v>626</v>
      </c>
      <c r="Q805" s="6" t="s">
        <v>22</v>
      </c>
      <c r="R805" s="6" t="s">
        <v>18</v>
      </c>
      <c r="S805" s="6" t="s">
        <v>22</v>
      </c>
      <c r="T805" s="6" t="s">
        <v>4846</v>
      </c>
      <c r="U805" s="7">
        <v>7</v>
      </c>
      <c r="V805" s="17" t="b">
        <v>0</v>
      </c>
      <c r="W805" s="17" t="b">
        <v>0</v>
      </c>
      <c r="X805" s="17" t="b">
        <v>0</v>
      </c>
      <c r="Y805" s="17" t="b">
        <v>0</v>
      </c>
      <c r="Z805" t="s">
        <v>22</v>
      </c>
      <c r="AA805" t="s">
        <v>22</v>
      </c>
      <c r="AB805" t="s">
        <v>22</v>
      </c>
      <c r="AC805" t="s">
        <v>22</v>
      </c>
      <c r="AD805" t="s">
        <v>22</v>
      </c>
      <c r="AE805" t="s">
        <v>22</v>
      </c>
      <c r="AF805" t="s">
        <v>22</v>
      </c>
      <c r="AG805" t="s">
        <v>22</v>
      </c>
      <c r="AH805" t="s">
        <v>22</v>
      </c>
      <c r="AI805" t="s">
        <v>22</v>
      </c>
      <c r="AJ805" s="17" t="b">
        <v>0</v>
      </c>
      <c r="AK805" t="s">
        <v>22</v>
      </c>
      <c r="AL805" t="s">
        <v>22</v>
      </c>
      <c r="AM805" s="17" t="b">
        <v>0</v>
      </c>
      <c r="AN805" s="6"/>
      <c r="AO805" s="6"/>
      <c r="AP805" s="17" t="b">
        <v>0</v>
      </c>
      <c r="AQ805" s="6" t="b">
        <v>0</v>
      </c>
    </row>
    <row r="806" spans="1:43" x14ac:dyDescent="0.25">
      <c r="A806" t="str">
        <f>_xlfn.CONCAT(Table8[[#This Row],[Order]],"-",Table8[[#This Row],[Line]])</f>
        <v>77175-45</v>
      </c>
      <c r="B806" s="7">
        <v>77175</v>
      </c>
      <c r="C806" s="7">
        <v>45</v>
      </c>
      <c r="D806" s="7">
        <v>1</v>
      </c>
      <c r="E806" s="6" t="s">
        <v>18</v>
      </c>
      <c r="F806" s="6" t="s">
        <v>380</v>
      </c>
      <c r="G806" s="6" t="s">
        <v>2380</v>
      </c>
      <c r="H806" s="6" t="s">
        <v>22</v>
      </c>
      <c r="I806" s="6" t="s">
        <v>27</v>
      </c>
      <c r="J806" s="6"/>
      <c r="K806" s="6"/>
      <c r="L806" s="8">
        <v>43507</v>
      </c>
      <c r="M806" s="8">
        <v>43510</v>
      </c>
      <c r="N806" s="7">
        <v>55</v>
      </c>
      <c r="O806" s="7">
        <v>55</v>
      </c>
      <c r="P806" s="6" t="s">
        <v>626</v>
      </c>
      <c r="Q806" s="6" t="s">
        <v>22</v>
      </c>
      <c r="R806" s="6" t="s">
        <v>18</v>
      </c>
      <c r="S806" s="6" t="s">
        <v>22</v>
      </c>
      <c r="T806" s="6" t="s">
        <v>4847</v>
      </c>
      <c r="U806" s="7">
        <v>7</v>
      </c>
      <c r="V806" s="17" t="b">
        <v>0</v>
      </c>
      <c r="W806" s="17" t="b">
        <v>0</v>
      </c>
      <c r="X806" s="17" t="b">
        <v>0</v>
      </c>
      <c r="Y806" s="17" t="b">
        <v>0</v>
      </c>
      <c r="Z806" t="s">
        <v>22</v>
      </c>
      <c r="AA806" t="s">
        <v>22</v>
      </c>
      <c r="AB806" t="s">
        <v>22</v>
      </c>
      <c r="AC806" t="s">
        <v>22</v>
      </c>
      <c r="AD806" t="s">
        <v>22</v>
      </c>
      <c r="AE806" t="s">
        <v>22</v>
      </c>
      <c r="AF806" t="s">
        <v>22</v>
      </c>
      <c r="AG806" t="s">
        <v>22</v>
      </c>
      <c r="AH806" t="s">
        <v>22</v>
      </c>
      <c r="AI806" t="s">
        <v>22</v>
      </c>
      <c r="AJ806" s="17" t="b">
        <v>0</v>
      </c>
      <c r="AK806" t="s">
        <v>22</v>
      </c>
      <c r="AL806" t="s">
        <v>22</v>
      </c>
      <c r="AM806" s="17" t="b">
        <v>0</v>
      </c>
      <c r="AN806" s="6"/>
      <c r="AO806" s="6"/>
      <c r="AP806" s="17" t="b">
        <v>0</v>
      </c>
      <c r="AQ806" s="6" t="b">
        <v>0</v>
      </c>
    </row>
    <row r="807" spans="1:43" x14ac:dyDescent="0.25">
      <c r="A807" t="str">
        <f>_xlfn.CONCAT(Table8[[#This Row],[Order]],"-",Table8[[#This Row],[Line]])</f>
        <v>77175-46</v>
      </c>
      <c r="B807" s="7">
        <v>77175</v>
      </c>
      <c r="C807" s="7">
        <v>46</v>
      </c>
      <c r="D807" s="7">
        <v>1</v>
      </c>
      <c r="E807" s="6" t="s">
        <v>18</v>
      </c>
      <c r="F807" s="6" t="s">
        <v>3133</v>
      </c>
      <c r="G807" s="6" t="s">
        <v>2382</v>
      </c>
      <c r="H807" s="6" t="s">
        <v>22</v>
      </c>
      <c r="I807" s="6" t="s">
        <v>27</v>
      </c>
      <c r="J807" s="6"/>
      <c r="K807" s="6"/>
      <c r="L807" s="8">
        <v>43507</v>
      </c>
      <c r="M807" s="8">
        <v>43510</v>
      </c>
      <c r="N807" s="7">
        <v>38</v>
      </c>
      <c r="O807" s="7">
        <v>38</v>
      </c>
      <c r="P807" s="6" t="s">
        <v>626</v>
      </c>
      <c r="Q807" s="6" t="s">
        <v>22</v>
      </c>
      <c r="R807" s="6" t="s">
        <v>18</v>
      </c>
      <c r="S807" s="6" t="s">
        <v>22</v>
      </c>
      <c r="T807" s="6" t="s">
        <v>4848</v>
      </c>
      <c r="U807" s="7">
        <v>7</v>
      </c>
      <c r="V807" s="17" t="b">
        <v>0</v>
      </c>
      <c r="W807" s="17" t="b">
        <v>0</v>
      </c>
      <c r="X807" s="17" t="b">
        <v>0</v>
      </c>
      <c r="Y807" s="17" t="b">
        <v>0</v>
      </c>
      <c r="Z807" t="s">
        <v>22</v>
      </c>
      <c r="AA807" t="s">
        <v>22</v>
      </c>
      <c r="AB807" t="s">
        <v>22</v>
      </c>
      <c r="AC807" t="s">
        <v>22</v>
      </c>
      <c r="AD807" t="s">
        <v>22</v>
      </c>
      <c r="AE807" t="s">
        <v>22</v>
      </c>
      <c r="AF807" t="s">
        <v>22</v>
      </c>
      <c r="AG807" t="s">
        <v>22</v>
      </c>
      <c r="AH807" t="s">
        <v>22</v>
      </c>
      <c r="AI807" t="s">
        <v>22</v>
      </c>
      <c r="AJ807" s="17" t="b">
        <v>0</v>
      </c>
      <c r="AK807" t="s">
        <v>22</v>
      </c>
      <c r="AL807" t="s">
        <v>22</v>
      </c>
      <c r="AM807" s="17" t="b">
        <v>0</v>
      </c>
      <c r="AN807" s="6"/>
      <c r="AO807" s="6"/>
      <c r="AP807" s="17" t="b">
        <v>0</v>
      </c>
      <c r="AQ807" s="6" t="b">
        <v>0</v>
      </c>
    </row>
    <row r="808" spans="1:43" x14ac:dyDescent="0.25">
      <c r="A808" t="str">
        <f>_xlfn.CONCAT(Table8[[#This Row],[Order]],"-",Table8[[#This Row],[Line]])</f>
        <v>77175-47</v>
      </c>
      <c r="B808" s="7">
        <v>77175</v>
      </c>
      <c r="C808" s="7">
        <v>47</v>
      </c>
      <c r="D808" s="7">
        <v>1</v>
      </c>
      <c r="E808" s="6" t="s">
        <v>18</v>
      </c>
      <c r="F808" s="6" t="s">
        <v>288</v>
      </c>
      <c r="G808" s="6" t="s">
        <v>2384</v>
      </c>
      <c r="H808" s="6" t="s">
        <v>22</v>
      </c>
      <c r="I808" s="6" t="s">
        <v>27</v>
      </c>
      <c r="J808" s="6"/>
      <c r="K808" s="6"/>
      <c r="L808" s="8">
        <v>43507</v>
      </c>
      <c r="M808" s="8">
        <v>43510</v>
      </c>
      <c r="N808" s="7">
        <v>2</v>
      </c>
      <c r="O808" s="7">
        <v>2</v>
      </c>
      <c r="P808" s="6" t="s">
        <v>626</v>
      </c>
      <c r="Q808" s="6" t="s">
        <v>22</v>
      </c>
      <c r="R808" s="6" t="s">
        <v>18</v>
      </c>
      <c r="S808" s="6" t="s">
        <v>22</v>
      </c>
      <c r="T808" s="6" t="s">
        <v>4849</v>
      </c>
      <c r="U808" s="7">
        <v>7</v>
      </c>
      <c r="V808" s="17" t="b">
        <v>0</v>
      </c>
      <c r="W808" s="17" t="b">
        <v>0</v>
      </c>
      <c r="X808" s="17" t="b">
        <v>0</v>
      </c>
      <c r="Y808" s="17" t="b">
        <v>0</v>
      </c>
      <c r="Z808" t="s">
        <v>22</v>
      </c>
      <c r="AA808" t="s">
        <v>22</v>
      </c>
      <c r="AB808" t="s">
        <v>22</v>
      </c>
      <c r="AC808" t="s">
        <v>22</v>
      </c>
      <c r="AD808" t="s">
        <v>22</v>
      </c>
      <c r="AE808" t="s">
        <v>22</v>
      </c>
      <c r="AF808" t="s">
        <v>22</v>
      </c>
      <c r="AG808" t="s">
        <v>22</v>
      </c>
      <c r="AH808" t="s">
        <v>22</v>
      </c>
      <c r="AI808" t="s">
        <v>22</v>
      </c>
      <c r="AJ808" s="17" t="b">
        <v>0</v>
      </c>
      <c r="AK808" t="s">
        <v>22</v>
      </c>
      <c r="AL808" t="s">
        <v>22</v>
      </c>
      <c r="AM808" s="17" t="b">
        <v>0</v>
      </c>
      <c r="AN808" s="6"/>
      <c r="AO808" s="6"/>
      <c r="AP808" s="17" t="b">
        <v>0</v>
      </c>
      <c r="AQ808" s="6" t="b">
        <v>0</v>
      </c>
    </row>
    <row r="809" spans="1:43" x14ac:dyDescent="0.25">
      <c r="A809" t="str">
        <f>_xlfn.CONCAT(Table8[[#This Row],[Order]],"-",Table8[[#This Row],[Line]])</f>
        <v>77175-48</v>
      </c>
      <c r="B809" s="7">
        <v>77175</v>
      </c>
      <c r="C809" s="7">
        <v>48</v>
      </c>
      <c r="D809" s="7">
        <v>1</v>
      </c>
      <c r="E809" s="6" t="s">
        <v>18</v>
      </c>
      <c r="F809" s="6" t="s">
        <v>3080</v>
      </c>
      <c r="G809" s="6" t="s">
        <v>2386</v>
      </c>
      <c r="H809" s="6" t="s">
        <v>22</v>
      </c>
      <c r="I809" s="6" t="s">
        <v>27</v>
      </c>
      <c r="J809" s="6"/>
      <c r="K809" s="6"/>
      <c r="L809" s="8">
        <v>43507</v>
      </c>
      <c r="M809" s="8">
        <v>43510</v>
      </c>
      <c r="N809" s="7">
        <v>2</v>
      </c>
      <c r="O809" s="7">
        <v>2</v>
      </c>
      <c r="P809" s="6" t="s">
        <v>626</v>
      </c>
      <c r="Q809" s="6" t="s">
        <v>22</v>
      </c>
      <c r="R809" s="6" t="s">
        <v>18</v>
      </c>
      <c r="S809" s="6" t="s">
        <v>22</v>
      </c>
      <c r="T809" s="6" t="s">
        <v>4850</v>
      </c>
      <c r="U809" s="7">
        <v>7</v>
      </c>
      <c r="V809" s="17" t="b">
        <v>0</v>
      </c>
      <c r="W809" s="17" t="b">
        <v>0</v>
      </c>
      <c r="X809" s="17" t="b">
        <v>0</v>
      </c>
      <c r="Y809" s="17" t="b">
        <v>0</v>
      </c>
      <c r="Z809" t="s">
        <v>22</v>
      </c>
      <c r="AA809" t="s">
        <v>22</v>
      </c>
      <c r="AB809" t="s">
        <v>22</v>
      </c>
      <c r="AC809" t="s">
        <v>22</v>
      </c>
      <c r="AD809" t="s">
        <v>22</v>
      </c>
      <c r="AE809" t="s">
        <v>22</v>
      </c>
      <c r="AF809" t="s">
        <v>22</v>
      </c>
      <c r="AG809" t="s">
        <v>22</v>
      </c>
      <c r="AH809" t="s">
        <v>22</v>
      </c>
      <c r="AI809" t="s">
        <v>22</v>
      </c>
      <c r="AJ809" s="17" t="b">
        <v>0</v>
      </c>
      <c r="AK809" t="s">
        <v>22</v>
      </c>
      <c r="AL809" t="s">
        <v>22</v>
      </c>
      <c r="AM809" s="17" t="b">
        <v>0</v>
      </c>
      <c r="AN809" s="6"/>
      <c r="AO809" s="6"/>
      <c r="AP809" s="17" t="b">
        <v>0</v>
      </c>
      <c r="AQ809" s="6" t="b">
        <v>0</v>
      </c>
    </row>
    <row r="810" spans="1:43" x14ac:dyDescent="0.25">
      <c r="A810" t="str">
        <f>_xlfn.CONCAT(Table8[[#This Row],[Order]],"-",Table8[[#This Row],[Line]])</f>
        <v>77175-49</v>
      </c>
      <c r="B810" s="7">
        <v>77175</v>
      </c>
      <c r="C810" s="7">
        <v>49</v>
      </c>
      <c r="D810" s="7">
        <v>1</v>
      </c>
      <c r="E810" s="6" t="s">
        <v>18</v>
      </c>
      <c r="F810" s="6" t="s">
        <v>304</v>
      </c>
      <c r="G810" s="6" t="s">
        <v>2390</v>
      </c>
      <c r="H810" s="6" t="s">
        <v>22</v>
      </c>
      <c r="I810" s="6" t="s">
        <v>27</v>
      </c>
      <c r="J810" s="6"/>
      <c r="K810" s="6"/>
      <c r="L810" s="8">
        <v>43507</v>
      </c>
      <c r="M810" s="8">
        <v>43510</v>
      </c>
      <c r="N810" s="7">
        <v>1</v>
      </c>
      <c r="O810" s="7">
        <v>2</v>
      </c>
      <c r="P810" s="6" t="s">
        <v>626</v>
      </c>
      <c r="Q810" s="6" t="s">
        <v>22</v>
      </c>
      <c r="R810" s="6" t="s">
        <v>18</v>
      </c>
      <c r="S810" s="6" t="s">
        <v>22</v>
      </c>
      <c r="T810" s="6" t="s">
        <v>4851</v>
      </c>
      <c r="U810" s="7">
        <v>7</v>
      </c>
      <c r="V810" s="17" t="b">
        <v>0</v>
      </c>
      <c r="W810" s="17" t="b">
        <v>0</v>
      </c>
      <c r="X810" s="17" t="b">
        <v>0</v>
      </c>
      <c r="Y810" s="17" t="b">
        <v>0</v>
      </c>
      <c r="Z810" t="s">
        <v>22</v>
      </c>
      <c r="AA810" t="s">
        <v>22</v>
      </c>
      <c r="AB810" t="s">
        <v>22</v>
      </c>
      <c r="AC810" t="s">
        <v>22</v>
      </c>
      <c r="AD810" t="s">
        <v>22</v>
      </c>
      <c r="AE810" t="s">
        <v>22</v>
      </c>
      <c r="AF810" t="s">
        <v>22</v>
      </c>
      <c r="AG810" t="s">
        <v>22</v>
      </c>
      <c r="AH810" t="s">
        <v>22</v>
      </c>
      <c r="AI810" t="s">
        <v>22</v>
      </c>
      <c r="AJ810" s="17" t="b">
        <v>0</v>
      </c>
      <c r="AK810" t="s">
        <v>22</v>
      </c>
      <c r="AL810" t="s">
        <v>22</v>
      </c>
      <c r="AM810" s="17" t="b">
        <v>0</v>
      </c>
      <c r="AN810" s="6"/>
      <c r="AO810" s="6"/>
      <c r="AP810" s="17" t="b">
        <v>0</v>
      </c>
      <c r="AQ810" s="6" t="b">
        <v>0</v>
      </c>
    </row>
    <row r="811" spans="1:43" x14ac:dyDescent="0.25">
      <c r="A811" t="str">
        <f>_xlfn.CONCAT(Table8[[#This Row],[Order]],"-",Table8[[#This Row],[Line]])</f>
        <v>77175-50</v>
      </c>
      <c r="B811" s="7">
        <v>77175</v>
      </c>
      <c r="C811" s="7">
        <v>50</v>
      </c>
      <c r="D811" s="7">
        <v>1</v>
      </c>
      <c r="E811" s="6" t="s">
        <v>18</v>
      </c>
      <c r="F811" s="6" t="s">
        <v>3134</v>
      </c>
      <c r="G811" s="6" t="s">
        <v>4852</v>
      </c>
      <c r="H811" s="6" t="s">
        <v>22</v>
      </c>
      <c r="I811" s="6" t="s">
        <v>27</v>
      </c>
      <c r="J811" s="6"/>
      <c r="K811" s="6"/>
      <c r="L811" s="8">
        <v>43507</v>
      </c>
      <c r="M811" s="8">
        <v>43510</v>
      </c>
      <c r="N811" s="7">
        <v>1</v>
      </c>
      <c r="O811" s="7">
        <v>3</v>
      </c>
      <c r="P811" s="6" t="s">
        <v>626</v>
      </c>
      <c r="Q811" s="6" t="s">
        <v>22</v>
      </c>
      <c r="R811" s="6" t="s">
        <v>18</v>
      </c>
      <c r="S811" s="6" t="s">
        <v>22</v>
      </c>
      <c r="T811" s="6" t="s">
        <v>4853</v>
      </c>
      <c r="U811" s="7">
        <v>7</v>
      </c>
      <c r="V811" s="17" t="b">
        <v>0</v>
      </c>
      <c r="W811" s="17" t="b">
        <v>0</v>
      </c>
      <c r="X811" s="17" t="b">
        <v>0</v>
      </c>
      <c r="Y811" s="17" t="b">
        <v>0</v>
      </c>
      <c r="Z811" t="s">
        <v>22</v>
      </c>
      <c r="AA811" t="s">
        <v>22</v>
      </c>
      <c r="AB811" t="s">
        <v>22</v>
      </c>
      <c r="AC811" t="s">
        <v>22</v>
      </c>
      <c r="AD811" t="s">
        <v>22</v>
      </c>
      <c r="AE811" t="s">
        <v>22</v>
      </c>
      <c r="AF811" t="s">
        <v>22</v>
      </c>
      <c r="AG811" t="s">
        <v>22</v>
      </c>
      <c r="AH811" t="s">
        <v>22</v>
      </c>
      <c r="AI811" t="s">
        <v>22</v>
      </c>
      <c r="AJ811" s="17" t="b">
        <v>0</v>
      </c>
      <c r="AK811" t="s">
        <v>22</v>
      </c>
      <c r="AL811" t="s">
        <v>22</v>
      </c>
      <c r="AM811" s="17" t="b">
        <v>0</v>
      </c>
      <c r="AN811" s="6"/>
      <c r="AO811" s="6"/>
      <c r="AP811" s="17" t="b">
        <v>0</v>
      </c>
      <c r="AQ811" s="6" t="b">
        <v>0</v>
      </c>
    </row>
    <row r="812" spans="1:43" x14ac:dyDescent="0.25">
      <c r="A812" t="str">
        <f>_xlfn.CONCAT(Table8[[#This Row],[Order]],"-",Table8[[#This Row],[Line]])</f>
        <v>77175-51</v>
      </c>
      <c r="B812" s="7">
        <v>77175</v>
      </c>
      <c r="C812" s="7">
        <v>51</v>
      </c>
      <c r="D812" s="7">
        <v>1</v>
      </c>
      <c r="E812" s="6" t="s">
        <v>18</v>
      </c>
      <c r="F812" s="6" t="s">
        <v>3137</v>
      </c>
      <c r="G812" s="6" t="s">
        <v>4854</v>
      </c>
      <c r="H812" s="6" t="s">
        <v>22</v>
      </c>
      <c r="I812" s="6" t="s">
        <v>27</v>
      </c>
      <c r="J812" s="6"/>
      <c r="K812" s="6"/>
      <c r="L812" s="8">
        <v>43507</v>
      </c>
      <c r="M812" s="8">
        <v>43510</v>
      </c>
      <c r="N812" s="7">
        <v>3</v>
      </c>
      <c r="O812" s="7">
        <v>6</v>
      </c>
      <c r="P812" s="6" t="s">
        <v>626</v>
      </c>
      <c r="Q812" s="6" t="s">
        <v>22</v>
      </c>
      <c r="R812" s="6" t="s">
        <v>18</v>
      </c>
      <c r="S812" s="6" t="s">
        <v>22</v>
      </c>
      <c r="T812" s="6" t="s">
        <v>4855</v>
      </c>
      <c r="U812" s="7">
        <v>7</v>
      </c>
      <c r="V812" s="17" t="b">
        <v>0</v>
      </c>
      <c r="W812" s="17" t="b">
        <v>0</v>
      </c>
      <c r="X812" s="17" t="b">
        <v>0</v>
      </c>
      <c r="Y812" s="17" t="b">
        <v>0</v>
      </c>
      <c r="Z812" t="s">
        <v>22</v>
      </c>
      <c r="AA812" t="s">
        <v>22</v>
      </c>
      <c r="AB812" t="s">
        <v>22</v>
      </c>
      <c r="AC812" t="s">
        <v>22</v>
      </c>
      <c r="AD812" t="s">
        <v>22</v>
      </c>
      <c r="AE812" t="s">
        <v>22</v>
      </c>
      <c r="AF812" t="s">
        <v>22</v>
      </c>
      <c r="AG812" t="s">
        <v>22</v>
      </c>
      <c r="AH812" t="s">
        <v>22</v>
      </c>
      <c r="AI812" t="s">
        <v>22</v>
      </c>
      <c r="AJ812" s="17" t="b">
        <v>0</v>
      </c>
      <c r="AK812" t="s">
        <v>22</v>
      </c>
      <c r="AL812" t="s">
        <v>22</v>
      </c>
      <c r="AM812" s="17" t="b">
        <v>0</v>
      </c>
      <c r="AN812" s="6"/>
      <c r="AO812" s="6"/>
      <c r="AP812" s="17" t="b">
        <v>0</v>
      </c>
      <c r="AQ812" s="6" t="b">
        <v>0</v>
      </c>
    </row>
    <row r="813" spans="1:43" x14ac:dyDescent="0.25">
      <c r="A813" t="str">
        <f>_xlfn.CONCAT(Table8[[#This Row],[Order]],"-",Table8[[#This Row],[Line]])</f>
        <v>77175-52</v>
      </c>
      <c r="B813" s="7">
        <v>77175</v>
      </c>
      <c r="C813" s="7">
        <v>52</v>
      </c>
      <c r="D813" s="7">
        <v>1</v>
      </c>
      <c r="E813" s="6" t="s">
        <v>18</v>
      </c>
      <c r="F813" s="6" t="s">
        <v>157</v>
      </c>
      <c r="G813" s="6" t="s">
        <v>2394</v>
      </c>
      <c r="H813" s="6" t="s">
        <v>22</v>
      </c>
      <c r="I813" s="6" t="s">
        <v>27</v>
      </c>
      <c r="J813" s="6"/>
      <c r="K813" s="6"/>
      <c r="L813" s="8">
        <v>43507</v>
      </c>
      <c r="M813" s="8">
        <v>43510</v>
      </c>
      <c r="N813" s="7">
        <v>15</v>
      </c>
      <c r="O813" s="7">
        <v>15</v>
      </c>
      <c r="P813" s="6" t="s">
        <v>626</v>
      </c>
      <c r="Q813" s="6" t="s">
        <v>22</v>
      </c>
      <c r="R813" s="6" t="s">
        <v>18</v>
      </c>
      <c r="S813" s="6" t="s">
        <v>22</v>
      </c>
      <c r="T813" s="6" t="s">
        <v>4856</v>
      </c>
      <c r="U813" s="7">
        <v>7</v>
      </c>
      <c r="V813" s="17" t="b">
        <v>0</v>
      </c>
      <c r="W813" s="17" t="b">
        <v>0</v>
      </c>
      <c r="X813" s="17" t="b">
        <v>0</v>
      </c>
      <c r="Y813" s="17" t="b">
        <v>0</v>
      </c>
      <c r="Z813" t="s">
        <v>22</v>
      </c>
      <c r="AA813" t="s">
        <v>22</v>
      </c>
      <c r="AB813" t="s">
        <v>22</v>
      </c>
      <c r="AC813" t="s">
        <v>22</v>
      </c>
      <c r="AD813" t="s">
        <v>22</v>
      </c>
      <c r="AE813" t="s">
        <v>22</v>
      </c>
      <c r="AF813" t="s">
        <v>22</v>
      </c>
      <c r="AG813" t="s">
        <v>22</v>
      </c>
      <c r="AH813" t="s">
        <v>22</v>
      </c>
      <c r="AI813" t="s">
        <v>22</v>
      </c>
      <c r="AJ813" s="17" t="b">
        <v>0</v>
      </c>
      <c r="AK813" t="s">
        <v>22</v>
      </c>
      <c r="AL813" t="s">
        <v>22</v>
      </c>
      <c r="AM813" s="17" t="b">
        <v>0</v>
      </c>
      <c r="AN813" s="6"/>
      <c r="AO813" s="6"/>
      <c r="AP813" s="17" t="b">
        <v>0</v>
      </c>
      <c r="AQ813" s="6" t="b">
        <v>0</v>
      </c>
    </row>
    <row r="814" spans="1:43" x14ac:dyDescent="0.25">
      <c r="A814" t="str">
        <f>_xlfn.CONCAT(Table8[[#This Row],[Order]],"-",Table8[[#This Row],[Line]])</f>
        <v>77175-53</v>
      </c>
      <c r="B814" s="7">
        <v>77175</v>
      </c>
      <c r="C814" s="7">
        <v>53</v>
      </c>
      <c r="D814" s="7">
        <v>1</v>
      </c>
      <c r="E814" s="6" t="s">
        <v>18</v>
      </c>
      <c r="F814" s="6" t="s">
        <v>3136</v>
      </c>
      <c r="G814" s="6" t="s">
        <v>2396</v>
      </c>
      <c r="H814" s="6" t="s">
        <v>22</v>
      </c>
      <c r="I814" s="6" t="s">
        <v>27</v>
      </c>
      <c r="J814" s="6"/>
      <c r="K814" s="6"/>
      <c r="L814" s="8">
        <v>43507</v>
      </c>
      <c r="M814" s="8">
        <v>43510</v>
      </c>
      <c r="N814" s="7">
        <v>4</v>
      </c>
      <c r="O814" s="7">
        <v>4</v>
      </c>
      <c r="P814" s="6" t="s">
        <v>626</v>
      </c>
      <c r="Q814" s="6" t="s">
        <v>22</v>
      </c>
      <c r="R814" s="6" t="s">
        <v>18</v>
      </c>
      <c r="S814" s="6" t="s">
        <v>22</v>
      </c>
      <c r="T814" s="6" t="s">
        <v>4857</v>
      </c>
      <c r="U814" s="7">
        <v>7</v>
      </c>
      <c r="V814" s="17" t="b">
        <v>0</v>
      </c>
      <c r="W814" s="17" t="b">
        <v>0</v>
      </c>
      <c r="X814" s="17" t="b">
        <v>0</v>
      </c>
      <c r="Y814" s="17" t="b">
        <v>0</v>
      </c>
      <c r="Z814" t="s">
        <v>22</v>
      </c>
      <c r="AA814" t="s">
        <v>22</v>
      </c>
      <c r="AB814" t="s">
        <v>22</v>
      </c>
      <c r="AC814" t="s">
        <v>22</v>
      </c>
      <c r="AD814" t="s">
        <v>22</v>
      </c>
      <c r="AE814" t="s">
        <v>22</v>
      </c>
      <c r="AF814" t="s">
        <v>22</v>
      </c>
      <c r="AG814" t="s">
        <v>22</v>
      </c>
      <c r="AH814" t="s">
        <v>22</v>
      </c>
      <c r="AI814" t="s">
        <v>22</v>
      </c>
      <c r="AJ814" s="17" t="b">
        <v>0</v>
      </c>
      <c r="AK814" t="s">
        <v>22</v>
      </c>
      <c r="AL814" t="s">
        <v>22</v>
      </c>
      <c r="AM814" s="17" t="b">
        <v>0</v>
      </c>
      <c r="AN814" s="6"/>
      <c r="AO814" s="6"/>
      <c r="AP814" s="17" t="b">
        <v>0</v>
      </c>
      <c r="AQ814" s="6" t="b">
        <v>0</v>
      </c>
    </row>
    <row r="815" spans="1:43" x14ac:dyDescent="0.25">
      <c r="A815" t="str">
        <f>_xlfn.CONCAT(Table8[[#This Row],[Order]],"-",Table8[[#This Row],[Line]])</f>
        <v>77175-54</v>
      </c>
      <c r="B815" s="7">
        <v>77175</v>
      </c>
      <c r="C815" s="7">
        <v>54</v>
      </c>
      <c r="D815" s="7">
        <v>1</v>
      </c>
      <c r="E815" s="6" t="s">
        <v>18</v>
      </c>
      <c r="F815" s="6" t="s">
        <v>380</v>
      </c>
      <c r="G815" s="6" t="s">
        <v>2380</v>
      </c>
      <c r="H815" s="6" t="s">
        <v>22</v>
      </c>
      <c r="I815" s="6" t="s">
        <v>27</v>
      </c>
      <c r="J815" s="6"/>
      <c r="K815" s="6"/>
      <c r="L815" s="8">
        <v>43507</v>
      </c>
      <c r="M815" s="8">
        <v>43510</v>
      </c>
      <c r="N815" s="7">
        <v>54</v>
      </c>
      <c r="O815" s="7">
        <v>54</v>
      </c>
      <c r="P815" s="6" t="s">
        <v>626</v>
      </c>
      <c r="Q815" s="6" t="s">
        <v>22</v>
      </c>
      <c r="R815" s="6" t="s">
        <v>18</v>
      </c>
      <c r="S815" s="6" t="s">
        <v>22</v>
      </c>
      <c r="T815" s="6" t="s">
        <v>4858</v>
      </c>
      <c r="U815" s="7">
        <v>7</v>
      </c>
      <c r="V815" s="17" t="b">
        <v>0</v>
      </c>
      <c r="W815" s="17" t="b">
        <v>0</v>
      </c>
      <c r="X815" s="17" t="b">
        <v>0</v>
      </c>
      <c r="Y815" s="17" t="b">
        <v>0</v>
      </c>
      <c r="Z815" t="s">
        <v>22</v>
      </c>
      <c r="AA815" t="s">
        <v>22</v>
      </c>
      <c r="AB815" t="s">
        <v>22</v>
      </c>
      <c r="AC815" t="s">
        <v>22</v>
      </c>
      <c r="AD815" t="s">
        <v>22</v>
      </c>
      <c r="AE815" t="s">
        <v>22</v>
      </c>
      <c r="AF815" t="s">
        <v>22</v>
      </c>
      <c r="AG815" t="s">
        <v>22</v>
      </c>
      <c r="AH815" t="s">
        <v>22</v>
      </c>
      <c r="AI815" t="s">
        <v>22</v>
      </c>
      <c r="AJ815" s="17" t="b">
        <v>0</v>
      </c>
      <c r="AK815" t="s">
        <v>22</v>
      </c>
      <c r="AL815" t="s">
        <v>22</v>
      </c>
      <c r="AM815" s="17" t="b">
        <v>0</v>
      </c>
      <c r="AN815" s="6"/>
      <c r="AO815" s="6"/>
      <c r="AP815" s="17" t="b">
        <v>0</v>
      </c>
      <c r="AQ815" s="6" t="b">
        <v>0</v>
      </c>
    </row>
    <row r="816" spans="1:43" x14ac:dyDescent="0.25">
      <c r="A816" t="str">
        <f>_xlfn.CONCAT(Table8[[#This Row],[Order]],"-",Table8[[#This Row],[Line]])</f>
        <v>77175-55</v>
      </c>
      <c r="B816" s="7">
        <v>77175</v>
      </c>
      <c r="C816" s="7">
        <v>55</v>
      </c>
      <c r="D816" s="7">
        <v>1</v>
      </c>
      <c r="E816" s="6" t="s">
        <v>18</v>
      </c>
      <c r="F816" s="6" t="s">
        <v>3133</v>
      </c>
      <c r="G816" s="6" t="s">
        <v>2382</v>
      </c>
      <c r="H816" s="6" t="s">
        <v>22</v>
      </c>
      <c r="I816" s="6" t="s">
        <v>27</v>
      </c>
      <c r="J816" s="6"/>
      <c r="K816" s="6"/>
      <c r="L816" s="8">
        <v>43507</v>
      </c>
      <c r="M816" s="8">
        <v>43510</v>
      </c>
      <c r="N816" s="7">
        <v>12</v>
      </c>
      <c r="O816" s="7">
        <v>12</v>
      </c>
      <c r="P816" s="6" t="s">
        <v>626</v>
      </c>
      <c r="Q816" s="6" t="s">
        <v>22</v>
      </c>
      <c r="R816" s="6" t="s">
        <v>18</v>
      </c>
      <c r="S816" s="6" t="s">
        <v>22</v>
      </c>
      <c r="T816" s="6" t="s">
        <v>4859</v>
      </c>
      <c r="U816" s="7">
        <v>7</v>
      </c>
      <c r="V816" s="17" t="b">
        <v>0</v>
      </c>
      <c r="W816" s="17" t="b">
        <v>0</v>
      </c>
      <c r="X816" s="17" t="b">
        <v>0</v>
      </c>
      <c r="Y816" s="17" t="b">
        <v>0</v>
      </c>
      <c r="Z816" t="s">
        <v>22</v>
      </c>
      <c r="AA816" t="s">
        <v>22</v>
      </c>
      <c r="AB816" t="s">
        <v>22</v>
      </c>
      <c r="AC816" t="s">
        <v>22</v>
      </c>
      <c r="AD816" t="s">
        <v>22</v>
      </c>
      <c r="AE816" t="s">
        <v>22</v>
      </c>
      <c r="AF816" t="s">
        <v>22</v>
      </c>
      <c r="AG816" t="s">
        <v>22</v>
      </c>
      <c r="AH816" t="s">
        <v>22</v>
      </c>
      <c r="AI816" t="s">
        <v>22</v>
      </c>
      <c r="AJ816" s="17" t="b">
        <v>0</v>
      </c>
      <c r="AK816" t="s">
        <v>22</v>
      </c>
      <c r="AL816" t="s">
        <v>22</v>
      </c>
      <c r="AM816" s="17" t="b">
        <v>0</v>
      </c>
      <c r="AN816" s="6"/>
      <c r="AO816" s="6"/>
      <c r="AP816" s="17" t="b">
        <v>0</v>
      </c>
      <c r="AQ816" s="6" t="b">
        <v>0</v>
      </c>
    </row>
    <row r="817" spans="1:43" x14ac:dyDescent="0.25">
      <c r="A817" t="str">
        <f>_xlfn.CONCAT(Table8[[#This Row],[Order]],"-",Table8[[#This Row],[Line]])</f>
        <v>77175-56</v>
      </c>
      <c r="B817" s="7">
        <v>77175</v>
      </c>
      <c r="C817" s="7">
        <v>56</v>
      </c>
      <c r="D817" s="7">
        <v>1</v>
      </c>
      <c r="E817" s="6" t="s">
        <v>18</v>
      </c>
      <c r="F817" s="6" t="s">
        <v>288</v>
      </c>
      <c r="G817" s="6" t="s">
        <v>2384</v>
      </c>
      <c r="H817" s="6" t="s">
        <v>22</v>
      </c>
      <c r="I817" s="6" t="s">
        <v>27</v>
      </c>
      <c r="J817" s="6"/>
      <c r="K817" s="6"/>
      <c r="L817" s="8">
        <v>43507</v>
      </c>
      <c r="M817" s="8">
        <v>43510</v>
      </c>
      <c r="N817" s="7">
        <v>5</v>
      </c>
      <c r="O817" s="7">
        <v>5</v>
      </c>
      <c r="P817" s="6" t="s">
        <v>626</v>
      </c>
      <c r="Q817" s="6" t="s">
        <v>22</v>
      </c>
      <c r="R817" s="6" t="s">
        <v>18</v>
      </c>
      <c r="S817" s="6" t="s">
        <v>22</v>
      </c>
      <c r="T817" s="6" t="s">
        <v>4860</v>
      </c>
      <c r="U817" s="7">
        <v>7</v>
      </c>
      <c r="V817" s="17" t="b">
        <v>0</v>
      </c>
      <c r="W817" s="17" t="b">
        <v>0</v>
      </c>
      <c r="X817" s="17" t="b">
        <v>0</v>
      </c>
      <c r="Y817" s="17" t="b">
        <v>0</v>
      </c>
      <c r="Z817" t="s">
        <v>22</v>
      </c>
      <c r="AA817" t="s">
        <v>22</v>
      </c>
      <c r="AB817" t="s">
        <v>22</v>
      </c>
      <c r="AC817" t="s">
        <v>22</v>
      </c>
      <c r="AD817" t="s">
        <v>22</v>
      </c>
      <c r="AE817" t="s">
        <v>22</v>
      </c>
      <c r="AF817" t="s">
        <v>22</v>
      </c>
      <c r="AG817" t="s">
        <v>22</v>
      </c>
      <c r="AH817" t="s">
        <v>22</v>
      </c>
      <c r="AI817" t="s">
        <v>22</v>
      </c>
      <c r="AJ817" s="17" t="b">
        <v>0</v>
      </c>
      <c r="AK817" t="s">
        <v>22</v>
      </c>
      <c r="AL817" t="s">
        <v>22</v>
      </c>
      <c r="AM817" s="17" t="b">
        <v>0</v>
      </c>
      <c r="AN817" s="6"/>
      <c r="AO817" s="6"/>
      <c r="AP817" s="17" t="b">
        <v>0</v>
      </c>
      <c r="AQ817" s="6" t="b">
        <v>0</v>
      </c>
    </row>
    <row r="818" spans="1:43" x14ac:dyDescent="0.25">
      <c r="A818" t="str">
        <f>_xlfn.CONCAT(Table8[[#This Row],[Order]],"-",Table8[[#This Row],[Line]])</f>
        <v>77175-57</v>
      </c>
      <c r="B818" s="7">
        <v>77175</v>
      </c>
      <c r="C818" s="7">
        <v>57</v>
      </c>
      <c r="D818" s="7">
        <v>1</v>
      </c>
      <c r="E818" s="6" t="s">
        <v>18</v>
      </c>
      <c r="F818" s="6" t="s">
        <v>3080</v>
      </c>
      <c r="G818" s="6" t="s">
        <v>2386</v>
      </c>
      <c r="H818" s="6" t="s">
        <v>22</v>
      </c>
      <c r="I818" s="6" t="s">
        <v>27</v>
      </c>
      <c r="J818" s="6"/>
      <c r="K818" s="6"/>
      <c r="L818" s="8">
        <v>43507</v>
      </c>
      <c r="M818" s="8">
        <v>43510</v>
      </c>
      <c r="N818" s="7">
        <v>2</v>
      </c>
      <c r="O818" s="7">
        <v>2</v>
      </c>
      <c r="P818" s="6" t="s">
        <v>626</v>
      </c>
      <c r="Q818" s="6" t="s">
        <v>22</v>
      </c>
      <c r="R818" s="6" t="s">
        <v>18</v>
      </c>
      <c r="S818" s="6" t="s">
        <v>22</v>
      </c>
      <c r="T818" s="6" t="s">
        <v>4861</v>
      </c>
      <c r="U818" s="7">
        <v>7</v>
      </c>
      <c r="V818" s="17" t="b">
        <v>0</v>
      </c>
      <c r="W818" s="17" t="b">
        <v>0</v>
      </c>
      <c r="X818" s="17" t="b">
        <v>0</v>
      </c>
      <c r="Y818" s="17" t="b">
        <v>0</v>
      </c>
      <c r="Z818" t="s">
        <v>22</v>
      </c>
      <c r="AA818" t="s">
        <v>22</v>
      </c>
      <c r="AB818" t="s">
        <v>22</v>
      </c>
      <c r="AC818" t="s">
        <v>22</v>
      </c>
      <c r="AD818" t="s">
        <v>22</v>
      </c>
      <c r="AE818" t="s">
        <v>22</v>
      </c>
      <c r="AF818" t="s">
        <v>22</v>
      </c>
      <c r="AG818" t="s">
        <v>22</v>
      </c>
      <c r="AH818" t="s">
        <v>22</v>
      </c>
      <c r="AI818" t="s">
        <v>22</v>
      </c>
      <c r="AJ818" s="17" t="b">
        <v>0</v>
      </c>
      <c r="AK818" t="s">
        <v>22</v>
      </c>
      <c r="AL818" t="s">
        <v>22</v>
      </c>
      <c r="AM818" s="17" t="b">
        <v>0</v>
      </c>
      <c r="AN818" s="6"/>
      <c r="AO818" s="6"/>
      <c r="AP818" s="17" t="b">
        <v>0</v>
      </c>
      <c r="AQ818" s="6" t="b">
        <v>0</v>
      </c>
    </row>
    <row r="819" spans="1:43" x14ac:dyDescent="0.25">
      <c r="A819" t="str">
        <f>_xlfn.CONCAT(Table8[[#This Row],[Order]],"-",Table8[[#This Row],[Line]])</f>
        <v>77175-59</v>
      </c>
      <c r="B819" s="7">
        <v>77175</v>
      </c>
      <c r="C819" s="7">
        <v>59</v>
      </c>
      <c r="D819" s="7">
        <v>1</v>
      </c>
      <c r="E819" s="6" t="s">
        <v>18</v>
      </c>
      <c r="F819" s="6" t="s">
        <v>352</v>
      </c>
      <c r="G819" s="6" t="s">
        <v>2392</v>
      </c>
      <c r="H819" s="6" t="s">
        <v>22</v>
      </c>
      <c r="I819" s="6" t="s">
        <v>27</v>
      </c>
      <c r="J819" s="6"/>
      <c r="K819" s="6"/>
      <c r="L819" s="8">
        <v>43507</v>
      </c>
      <c r="M819" s="8">
        <v>43510</v>
      </c>
      <c r="N819" s="7">
        <v>2</v>
      </c>
      <c r="O819" s="7">
        <v>2</v>
      </c>
      <c r="P819" s="6" t="s">
        <v>626</v>
      </c>
      <c r="Q819" s="6" t="s">
        <v>22</v>
      </c>
      <c r="R819" s="6" t="s">
        <v>18</v>
      </c>
      <c r="S819" s="6" t="s">
        <v>22</v>
      </c>
      <c r="T819" s="6" t="s">
        <v>4862</v>
      </c>
      <c r="U819" s="7">
        <v>7</v>
      </c>
      <c r="V819" s="17" t="b">
        <v>0</v>
      </c>
      <c r="W819" s="17" t="b">
        <v>0</v>
      </c>
      <c r="X819" s="17" t="b">
        <v>0</v>
      </c>
      <c r="Y819" s="17" t="b">
        <v>0</v>
      </c>
      <c r="Z819" t="s">
        <v>22</v>
      </c>
      <c r="AA819" t="s">
        <v>22</v>
      </c>
      <c r="AB819" t="s">
        <v>22</v>
      </c>
      <c r="AC819" t="s">
        <v>22</v>
      </c>
      <c r="AD819" t="s">
        <v>22</v>
      </c>
      <c r="AE819" t="s">
        <v>22</v>
      </c>
      <c r="AF819" t="s">
        <v>22</v>
      </c>
      <c r="AG819" t="s">
        <v>22</v>
      </c>
      <c r="AH819" t="s">
        <v>22</v>
      </c>
      <c r="AI819" t="s">
        <v>22</v>
      </c>
      <c r="AJ819" s="17" t="b">
        <v>0</v>
      </c>
      <c r="AK819" t="s">
        <v>22</v>
      </c>
      <c r="AL819" t="s">
        <v>22</v>
      </c>
      <c r="AM819" s="17" t="b">
        <v>0</v>
      </c>
      <c r="AN819" s="6"/>
      <c r="AO819" s="6"/>
      <c r="AP819" s="17" t="b">
        <v>0</v>
      </c>
      <c r="AQ819" s="6" t="b">
        <v>0</v>
      </c>
    </row>
    <row r="820" spans="1:43" x14ac:dyDescent="0.25">
      <c r="A820" t="str">
        <f>_xlfn.CONCAT(Table8[[#This Row],[Order]],"-",Table8[[#This Row],[Line]])</f>
        <v>77175-60</v>
      </c>
      <c r="B820" s="7">
        <v>77175</v>
      </c>
      <c r="C820" s="7">
        <v>60</v>
      </c>
      <c r="D820" s="7">
        <v>1</v>
      </c>
      <c r="E820" s="6" t="s">
        <v>18</v>
      </c>
      <c r="F820" s="6" t="s">
        <v>157</v>
      </c>
      <c r="G820" s="6" t="s">
        <v>2394</v>
      </c>
      <c r="H820" s="6" t="s">
        <v>22</v>
      </c>
      <c r="I820" s="6" t="s">
        <v>27</v>
      </c>
      <c r="J820" s="6"/>
      <c r="K820" s="6"/>
      <c r="L820" s="8">
        <v>43507</v>
      </c>
      <c r="M820" s="8">
        <v>43510</v>
      </c>
      <c r="N820" s="7">
        <v>18</v>
      </c>
      <c r="O820" s="7">
        <v>18</v>
      </c>
      <c r="P820" s="6" t="s">
        <v>626</v>
      </c>
      <c r="Q820" s="6" t="s">
        <v>22</v>
      </c>
      <c r="R820" s="6" t="s">
        <v>18</v>
      </c>
      <c r="S820" s="6" t="s">
        <v>22</v>
      </c>
      <c r="T820" s="6" t="s">
        <v>4863</v>
      </c>
      <c r="U820" s="7">
        <v>7</v>
      </c>
      <c r="V820" s="17" t="b">
        <v>0</v>
      </c>
      <c r="W820" s="17" t="b">
        <v>0</v>
      </c>
      <c r="X820" s="17" t="b">
        <v>0</v>
      </c>
      <c r="Y820" s="17" t="b">
        <v>0</v>
      </c>
      <c r="Z820" t="s">
        <v>22</v>
      </c>
      <c r="AA820" t="s">
        <v>22</v>
      </c>
      <c r="AB820" t="s">
        <v>22</v>
      </c>
      <c r="AC820" t="s">
        <v>22</v>
      </c>
      <c r="AD820" t="s">
        <v>22</v>
      </c>
      <c r="AE820" t="s">
        <v>22</v>
      </c>
      <c r="AF820" t="s">
        <v>22</v>
      </c>
      <c r="AG820" t="s">
        <v>22</v>
      </c>
      <c r="AH820" t="s">
        <v>22</v>
      </c>
      <c r="AI820" t="s">
        <v>22</v>
      </c>
      <c r="AJ820" s="17" t="b">
        <v>0</v>
      </c>
      <c r="AK820" t="s">
        <v>22</v>
      </c>
      <c r="AL820" t="s">
        <v>22</v>
      </c>
      <c r="AM820" s="17" t="b">
        <v>0</v>
      </c>
      <c r="AN820" s="6"/>
      <c r="AO820" s="6"/>
      <c r="AP820" s="17" t="b">
        <v>0</v>
      </c>
      <c r="AQ820" s="6" t="b">
        <v>0</v>
      </c>
    </row>
    <row r="821" spans="1:43" x14ac:dyDescent="0.25">
      <c r="A821" t="str">
        <f>_xlfn.CONCAT(Table8[[#This Row],[Order]],"-",Table8[[#This Row],[Line]])</f>
        <v>77175-61</v>
      </c>
      <c r="B821" s="7">
        <v>77175</v>
      </c>
      <c r="C821" s="7">
        <v>61</v>
      </c>
      <c r="D821" s="7">
        <v>1</v>
      </c>
      <c r="E821" s="6" t="s">
        <v>18</v>
      </c>
      <c r="F821" s="6" t="s">
        <v>3136</v>
      </c>
      <c r="G821" s="6" t="s">
        <v>2396</v>
      </c>
      <c r="H821" s="6" t="s">
        <v>22</v>
      </c>
      <c r="I821" s="6" t="s">
        <v>27</v>
      </c>
      <c r="J821" s="6"/>
      <c r="K821" s="6"/>
      <c r="L821" s="8">
        <v>43507</v>
      </c>
      <c r="M821" s="8">
        <v>43510</v>
      </c>
      <c r="N821" s="7">
        <v>4</v>
      </c>
      <c r="O821" s="7">
        <v>4</v>
      </c>
      <c r="P821" s="6" t="s">
        <v>626</v>
      </c>
      <c r="Q821" s="6" t="s">
        <v>22</v>
      </c>
      <c r="R821" s="6" t="s">
        <v>18</v>
      </c>
      <c r="S821" s="6" t="s">
        <v>22</v>
      </c>
      <c r="T821" s="6" t="s">
        <v>4864</v>
      </c>
      <c r="U821" s="7">
        <v>7</v>
      </c>
      <c r="V821" s="17" t="b">
        <v>0</v>
      </c>
      <c r="W821" s="17" t="b">
        <v>0</v>
      </c>
      <c r="X821" s="17" t="b">
        <v>0</v>
      </c>
      <c r="Y821" s="17" t="b">
        <v>0</v>
      </c>
      <c r="Z821" t="s">
        <v>22</v>
      </c>
      <c r="AA821" t="s">
        <v>22</v>
      </c>
      <c r="AB821" t="s">
        <v>22</v>
      </c>
      <c r="AC821" t="s">
        <v>22</v>
      </c>
      <c r="AD821" t="s">
        <v>22</v>
      </c>
      <c r="AE821" t="s">
        <v>22</v>
      </c>
      <c r="AF821" t="s">
        <v>22</v>
      </c>
      <c r="AG821" t="s">
        <v>22</v>
      </c>
      <c r="AH821" t="s">
        <v>22</v>
      </c>
      <c r="AI821" t="s">
        <v>22</v>
      </c>
      <c r="AJ821" s="17" t="b">
        <v>0</v>
      </c>
      <c r="AK821" t="s">
        <v>22</v>
      </c>
      <c r="AL821" t="s">
        <v>22</v>
      </c>
      <c r="AM821" s="17" t="b">
        <v>0</v>
      </c>
      <c r="AN821" s="6"/>
      <c r="AO821" s="6"/>
      <c r="AP821" s="17" t="b">
        <v>0</v>
      </c>
      <c r="AQ821" s="6" t="b">
        <v>0</v>
      </c>
    </row>
    <row r="822" spans="1:43" x14ac:dyDescent="0.25">
      <c r="A822" t="str">
        <f>_xlfn.CONCAT(Table8[[#This Row],[Order]],"-",Table8[[#This Row],[Line]])</f>
        <v>77175-62</v>
      </c>
      <c r="B822" s="7">
        <v>77175</v>
      </c>
      <c r="C822" s="7">
        <v>62</v>
      </c>
      <c r="D822" s="7">
        <v>1</v>
      </c>
      <c r="E822" s="6" t="s">
        <v>18</v>
      </c>
      <c r="F822" s="6" t="s">
        <v>220</v>
      </c>
      <c r="G822" s="6" t="s">
        <v>2398</v>
      </c>
      <c r="H822" s="6" t="s">
        <v>22</v>
      </c>
      <c r="I822" s="6" t="s">
        <v>27</v>
      </c>
      <c r="J822" s="6"/>
      <c r="K822" s="6"/>
      <c r="L822" s="8">
        <v>43507</v>
      </c>
      <c r="M822" s="8">
        <v>43510</v>
      </c>
      <c r="N822" s="7">
        <v>4</v>
      </c>
      <c r="O822" s="7">
        <v>8</v>
      </c>
      <c r="P822" s="6" t="s">
        <v>626</v>
      </c>
      <c r="Q822" s="6" t="s">
        <v>22</v>
      </c>
      <c r="R822" s="6" t="s">
        <v>18</v>
      </c>
      <c r="S822" s="6" t="s">
        <v>22</v>
      </c>
      <c r="T822" s="6" t="s">
        <v>4865</v>
      </c>
      <c r="U822" s="7">
        <v>7</v>
      </c>
      <c r="V822" s="17" t="b">
        <v>0</v>
      </c>
      <c r="W822" s="17" t="b">
        <v>0</v>
      </c>
      <c r="X822" s="17" t="b">
        <v>0</v>
      </c>
      <c r="Y822" s="17" t="b">
        <v>0</v>
      </c>
      <c r="Z822" t="s">
        <v>22</v>
      </c>
      <c r="AA822" t="s">
        <v>22</v>
      </c>
      <c r="AB822" t="s">
        <v>22</v>
      </c>
      <c r="AC822" t="s">
        <v>22</v>
      </c>
      <c r="AD822" t="s">
        <v>22</v>
      </c>
      <c r="AE822" t="s">
        <v>22</v>
      </c>
      <c r="AF822" t="s">
        <v>22</v>
      </c>
      <c r="AG822" t="s">
        <v>22</v>
      </c>
      <c r="AH822" t="s">
        <v>22</v>
      </c>
      <c r="AI822" t="s">
        <v>22</v>
      </c>
      <c r="AJ822" s="17" t="b">
        <v>0</v>
      </c>
      <c r="AK822" t="s">
        <v>22</v>
      </c>
      <c r="AL822" t="s">
        <v>22</v>
      </c>
      <c r="AM822" s="17" t="b">
        <v>0</v>
      </c>
      <c r="AN822" s="6"/>
      <c r="AO822" s="6"/>
      <c r="AP822" s="17" t="b">
        <v>0</v>
      </c>
      <c r="AQ822" s="6" t="b">
        <v>0</v>
      </c>
    </row>
    <row r="823" spans="1:43" x14ac:dyDescent="0.25">
      <c r="A823" t="str">
        <f>_xlfn.CONCAT(Table8[[#This Row],[Order]],"-",Table8[[#This Row],[Line]])</f>
        <v>77175-63</v>
      </c>
      <c r="B823" s="7">
        <v>77175</v>
      </c>
      <c r="C823" s="7">
        <v>63</v>
      </c>
      <c r="D823" s="7">
        <v>1</v>
      </c>
      <c r="E823" s="6" t="s">
        <v>18</v>
      </c>
      <c r="F823" s="6" t="s">
        <v>380</v>
      </c>
      <c r="G823" s="6" t="s">
        <v>2380</v>
      </c>
      <c r="H823" s="6" t="s">
        <v>22</v>
      </c>
      <c r="I823" s="6" t="s">
        <v>27</v>
      </c>
      <c r="J823" s="6"/>
      <c r="K823" s="6"/>
      <c r="L823" s="8">
        <v>43507</v>
      </c>
      <c r="M823" s="8">
        <v>43510</v>
      </c>
      <c r="N823" s="7">
        <v>55</v>
      </c>
      <c r="O823" s="7">
        <v>55</v>
      </c>
      <c r="P823" s="6" t="s">
        <v>626</v>
      </c>
      <c r="Q823" s="6" t="s">
        <v>22</v>
      </c>
      <c r="R823" s="6" t="s">
        <v>18</v>
      </c>
      <c r="S823" s="6" t="s">
        <v>22</v>
      </c>
      <c r="T823" s="6" t="s">
        <v>4866</v>
      </c>
      <c r="U823" s="7">
        <v>7</v>
      </c>
      <c r="V823" s="17" t="b">
        <v>0</v>
      </c>
      <c r="W823" s="17" t="b">
        <v>0</v>
      </c>
      <c r="X823" s="17" t="b">
        <v>0</v>
      </c>
      <c r="Y823" s="17" t="b">
        <v>0</v>
      </c>
      <c r="Z823" t="s">
        <v>22</v>
      </c>
      <c r="AA823" t="s">
        <v>22</v>
      </c>
      <c r="AB823" t="s">
        <v>22</v>
      </c>
      <c r="AC823" t="s">
        <v>22</v>
      </c>
      <c r="AD823" t="s">
        <v>22</v>
      </c>
      <c r="AE823" t="s">
        <v>22</v>
      </c>
      <c r="AF823" t="s">
        <v>22</v>
      </c>
      <c r="AG823" t="s">
        <v>22</v>
      </c>
      <c r="AH823" t="s">
        <v>22</v>
      </c>
      <c r="AI823" t="s">
        <v>22</v>
      </c>
      <c r="AJ823" s="17" t="b">
        <v>0</v>
      </c>
      <c r="AK823" t="s">
        <v>22</v>
      </c>
      <c r="AL823" t="s">
        <v>22</v>
      </c>
      <c r="AM823" s="17" t="b">
        <v>0</v>
      </c>
      <c r="AN823" s="6"/>
      <c r="AO823" s="6"/>
      <c r="AP823" s="17" t="b">
        <v>0</v>
      </c>
      <c r="AQ823" s="6" t="b">
        <v>0</v>
      </c>
    </row>
    <row r="824" spans="1:43" x14ac:dyDescent="0.25">
      <c r="A824" t="str">
        <f>_xlfn.CONCAT(Table8[[#This Row],[Order]],"-",Table8[[#This Row],[Line]])</f>
        <v>77175-64</v>
      </c>
      <c r="B824" s="7">
        <v>77175</v>
      </c>
      <c r="C824" s="7">
        <v>64</v>
      </c>
      <c r="D824" s="7">
        <v>1</v>
      </c>
      <c r="E824" s="6" t="s">
        <v>18</v>
      </c>
      <c r="F824" s="6" t="s">
        <v>3133</v>
      </c>
      <c r="G824" s="6" t="s">
        <v>2382</v>
      </c>
      <c r="H824" s="6" t="s">
        <v>22</v>
      </c>
      <c r="I824" s="6" t="s">
        <v>27</v>
      </c>
      <c r="J824" s="6"/>
      <c r="K824" s="6"/>
      <c r="L824" s="8">
        <v>43507</v>
      </c>
      <c r="M824" s="8">
        <v>43510</v>
      </c>
      <c r="N824" s="7">
        <v>19</v>
      </c>
      <c r="O824" s="7">
        <v>19</v>
      </c>
      <c r="P824" s="6" t="s">
        <v>626</v>
      </c>
      <c r="Q824" s="6" t="s">
        <v>22</v>
      </c>
      <c r="R824" s="6" t="s">
        <v>18</v>
      </c>
      <c r="S824" s="6" t="s">
        <v>22</v>
      </c>
      <c r="T824" s="6" t="s">
        <v>4867</v>
      </c>
      <c r="U824" s="7">
        <v>7</v>
      </c>
      <c r="V824" s="17" t="b">
        <v>0</v>
      </c>
      <c r="W824" s="17" t="b">
        <v>0</v>
      </c>
      <c r="X824" s="17" t="b">
        <v>0</v>
      </c>
      <c r="Y824" s="17" t="b">
        <v>0</v>
      </c>
      <c r="Z824" t="s">
        <v>22</v>
      </c>
      <c r="AA824" t="s">
        <v>22</v>
      </c>
      <c r="AB824" t="s">
        <v>22</v>
      </c>
      <c r="AC824" t="s">
        <v>22</v>
      </c>
      <c r="AD824" t="s">
        <v>22</v>
      </c>
      <c r="AE824" t="s">
        <v>22</v>
      </c>
      <c r="AF824" t="s">
        <v>22</v>
      </c>
      <c r="AG824" t="s">
        <v>22</v>
      </c>
      <c r="AH824" t="s">
        <v>22</v>
      </c>
      <c r="AI824" t="s">
        <v>22</v>
      </c>
      <c r="AJ824" s="17" t="b">
        <v>0</v>
      </c>
      <c r="AK824" t="s">
        <v>22</v>
      </c>
      <c r="AL824" t="s">
        <v>22</v>
      </c>
      <c r="AM824" s="17" t="b">
        <v>0</v>
      </c>
      <c r="AN824" s="6"/>
      <c r="AO824" s="6"/>
      <c r="AP824" s="17" t="b">
        <v>0</v>
      </c>
      <c r="AQ824" s="6" t="b">
        <v>0</v>
      </c>
    </row>
    <row r="825" spans="1:43" x14ac:dyDescent="0.25">
      <c r="A825" t="str">
        <f>_xlfn.CONCAT(Table8[[#This Row],[Order]],"-",Table8[[#This Row],[Line]])</f>
        <v>77175-65</v>
      </c>
      <c r="B825" s="7">
        <v>77175</v>
      </c>
      <c r="C825" s="7">
        <v>65</v>
      </c>
      <c r="D825" s="7">
        <v>1</v>
      </c>
      <c r="E825" s="6" t="s">
        <v>18</v>
      </c>
      <c r="F825" s="6" t="s">
        <v>288</v>
      </c>
      <c r="G825" s="6" t="s">
        <v>2384</v>
      </c>
      <c r="H825" s="6" t="s">
        <v>22</v>
      </c>
      <c r="I825" s="6" t="s">
        <v>27</v>
      </c>
      <c r="J825" s="6"/>
      <c r="K825" s="6"/>
      <c r="L825" s="8">
        <v>43507</v>
      </c>
      <c r="M825" s="8">
        <v>43510</v>
      </c>
      <c r="N825" s="7">
        <v>7</v>
      </c>
      <c r="O825" s="7">
        <v>7</v>
      </c>
      <c r="P825" s="6" t="s">
        <v>626</v>
      </c>
      <c r="Q825" s="6" t="s">
        <v>22</v>
      </c>
      <c r="R825" s="6" t="s">
        <v>18</v>
      </c>
      <c r="S825" s="6" t="s">
        <v>22</v>
      </c>
      <c r="T825" s="6" t="s">
        <v>4868</v>
      </c>
      <c r="U825" s="7">
        <v>7</v>
      </c>
      <c r="V825" s="17" t="b">
        <v>0</v>
      </c>
      <c r="W825" s="17" t="b">
        <v>0</v>
      </c>
      <c r="X825" s="17" t="b">
        <v>0</v>
      </c>
      <c r="Y825" s="17" t="b">
        <v>0</v>
      </c>
      <c r="Z825" t="s">
        <v>22</v>
      </c>
      <c r="AA825" t="s">
        <v>22</v>
      </c>
      <c r="AB825" t="s">
        <v>22</v>
      </c>
      <c r="AC825" t="s">
        <v>22</v>
      </c>
      <c r="AD825" t="s">
        <v>22</v>
      </c>
      <c r="AE825" t="s">
        <v>22</v>
      </c>
      <c r="AF825" t="s">
        <v>22</v>
      </c>
      <c r="AG825" t="s">
        <v>22</v>
      </c>
      <c r="AH825" t="s">
        <v>22</v>
      </c>
      <c r="AI825" t="s">
        <v>22</v>
      </c>
      <c r="AJ825" s="17" t="b">
        <v>0</v>
      </c>
      <c r="AK825" t="s">
        <v>22</v>
      </c>
      <c r="AL825" t="s">
        <v>22</v>
      </c>
      <c r="AM825" s="17" t="b">
        <v>0</v>
      </c>
      <c r="AN825" s="6"/>
      <c r="AO825" s="6"/>
      <c r="AP825" s="17" t="b">
        <v>0</v>
      </c>
      <c r="AQ825" s="6" t="b">
        <v>0</v>
      </c>
    </row>
    <row r="826" spans="1:43" x14ac:dyDescent="0.25">
      <c r="A826" t="str">
        <f>_xlfn.CONCAT(Table8[[#This Row],[Order]],"-",Table8[[#This Row],[Line]])</f>
        <v>77175-66</v>
      </c>
      <c r="B826" s="7">
        <v>77175</v>
      </c>
      <c r="C826" s="7">
        <v>66</v>
      </c>
      <c r="D826" s="7">
        <v>1</v>
      </c>
      <c r="E826" s="6" t="s">
        <v>18</v>
      </c>
      <c r="F826" s="6" t="s">
        <v>3080</v>
      </c>
      <c r="G826" s="6" t="s">
        <v>2386</v>
      </c>
      <c r="H826" s="6" t="s">
        <v>22</v>
      </c>
      <c r="I826" s="6" t="s">
        <v>27</v>
      </c>
      <c r="J826" s="6"/>
      <c r="K826" s="6"/>
      <c r="L826" s="8">
        <v>43507</v>
      </c>
      <c r="M826" s="8">
        <v>43510</v>
      </c>
      <c r="N826" s="7">
        <v>3</v>
      </c>
      <c r="O826" s="7">
        <v>3</v>
      </c>
      <c r="P826" s="6" t="s">
        <v>626</v>
      </c>
      <c r="Q826" s="6" t="s">
        <v>22</v>
      </c>
      <c r="R826" s="6" t="s">
        <v>18</v>
      </c>
      <c r="S826" s="6" t="s">
        <v>22</v>
      </c>
      <c r="T826" s="6" t="s">
        <v>4869</v>
      </c>
      <c r="U826" s="7">
        <v>7</v>
      </c>
      <c r="V826" s="17" t="b">
        <v>0</v>
      </c>
      <c r="W826" s="17" t="b">
        <v>0</v>
      </c>
      <c r="X826" s="17" t="b">
        <v>0</v>
      </c>
      <c r="Y826" s="17" t="b">
        <v>0</v>
      </c>
      <c r="Z826" t="s">
        <v>22</v>
      </c>
      <c r="AA826" t="s">
        <v>22</v>
      </c>
      <c r="AB826" t="s">
        <v>22</v>
      </c>
      <c r="AC826" t="s">
        <v>22</v>
      </c>
      <c r="AD826" t="s">
        <v>22</v>
      </c>
      <c r="AE826" t="s">
        <v>22</v>
      </c>
      <c r="AF826" t="s">
        <v>22</v>
      </c>
      <c r="AG826" t="s">
        <v>22</v>
      </c>
      <c r="AH826" t="s">
        <v>22</v>
      </c>
      <c r="AI826" t="s">
        <v>22</v>
      </c>
      <c r="AJ826" s="17" t="b">
        <v>0</v>
      </c>
      <c r="AK826" t="s">
        <v>22</v>
      </c>
      <c r="AL826" t="s">
        <v>22</v>
      </c>
      <c r="AM826" s="17" t="b">
        <v>0</v>
      </c>
      <c r="AN826" s="6"/>
      <c r="AO826" s="6"/>
      <c r="AP826" s="17" t="b">
        <v>0</v>
      </c>
      <c r="AQ826" s="6" t="b">
        <v>0</v>
      </c>
    </row>
    <row r="827" spans="1:43" x14ac:dyDescent="0.25">
      <c r="A827" t="str">
        <f>_xlfn.CONCAT(Table8[[#This Row],[Order]],"-",Table8[[#This Row],[Line]])</f>
        <v>77175-68</v>
      </c>
      <c r="B827" s="7">
        <v>77175</v>
      </c>
      <c r="C827" s="7">
        <v>68</v>
      </c>
      <c r="D827" s="7">
        <v>1</v>
      </c>
      <c r="E827" s="6" t="s">
        <v>18</v>
      </c>
      <c r="F827" s="6" t="s">
        <v>304</v>
      </c>
      <c r="G827" s="6" t="s">
        <v>2390</v>
      </c>
      <c r="H827" s="6" t="s">
        <v>22</v>
      </c>
      <c r="I827" s="6" t="s">
        <v>27</v>
      </c>
      <c r="J827" s="6"/>
      <c r="K827" s="6"/>
      <c r="L827" s="8">
        <v>43507</v>
      </c>
      <c r="M827" s="8">
        <v>43510</v>
      </c>
      <c r="N827" s="7">
        <v>1</v>
      </c>
      <c r="O827" s="7">
        <v>2</v>
      </c>
      <c r="P827" s="6" t="s">
        <v>626</v>
      </c>
      <c r="Q827" s="6" t="s">
        <v>22</v>
      </c>
      <c r="R827" s="6" t="s">
        <v>18</v>
      </c>
      <c r="S827" s="6" t="s">
        <v>22</v>
      </c>
      <c r="T827" s="6" t="s">
        <v>4870</v>
      </c>
      <c r="U827" s="7">
        <v>7</v>
      </c>
      <c r="V827" s="17" t="b">
        <v>0</v>
      </c>
      <c r="W827" s="17" t="b">
        <v>0</v>
      </c>
      <c r="X827" s="17" t="b">
        <v>0</v>
      </c>
      <c r="Y827" s="17" t="b">
        <v>0</v>
      </c>
      <c r="Z827" t="s">
        <v>22</v>
      </c>
      <c r="AA827" t="s">
        <v>22</v>
      </c>
      <c r="AB827" t="s">
        <v>22</v>
      </c>
      <c r="AC827" t="s">
        <v>22</v>
      </c>
      <c r="AD827" t="s">
        <v>22</v>
      </c>
      <c r="AE827" t="s">
        <v>22</v>
      </c>
      <c r="AF827" t="s">
        <v>22</v>
      </c>
      <c r="AG827" t="s">
        <v>22</v>
      </c>
      <c r="AH827" t="s">
        <v>22</v>
      </c>
      <c r="AI827" t="s">
        <v>22</v>
      </c>
      <c r="AJ827" s="17" t="b">
        <v>0</v>
      </c>
      <c r="AK827" t="s">
        <v>22</v>
      </c>
      <c r="AL827" t="s">
        <v>22</v>
      </c>
      <c r="AM827" s="17" t="b">
        <v>0</v>
      </c>
      <c r="AN827" s="6"/>
      <c r="AO827" s="6"/>
      <c r="AP827" s="17" t="b">
        <v>0</v>
      </c>
      <c r="AQ827" s="6" t="b">
        <v>0</v>
      </c>
    </row>
    <row r="828" spans="1:43" x14ac:dyDescent="0.25">
      <c r="A828" t="str">
        <f>_xlfn.CONCAT(Table8[[#This Row],[Order]],"-",Table8[[#This Row],[Line]])</f>
        <v>77175-69</v>
      </c>
      <c r="B828" s="7">
        <v>77175</v>
      </c>
      <c r="C828" s="7">
        <v>69</v>
      </c>
      <c r="D828" s="7">
        <v>1</v>
      </c>
      <c r="E828" s="6" t="s">
        <v>18</v>
      </c>
      <c r="F828" s="6" t="s">
        <v>157</v>
      </c>
      <c r="G828" s="6" t="s">
        <v>2394</v>
      </c>
      <c r="H828" s="6" t="s">
        <v>22</v>
      </c>
      <c r="I828" s="6" t="s">
        <v>27</v>
      </c>
      <c r="J828" s="6"/>
      <c r="K828" s="6"/>
      <c r="L828" s="8">
        <v>43507</v>
      </c>
      <c r="M828" s="8">
        <v>43510</v>
      </c>
      <c r="N828" s="7">
        <v>18</v>
      </c>
      <c r="O828" s="7">
        <v>18</v>
      </c>
      <c r="P828" s="6" t="s">
        <v>626</v>
      </c>
      <c r="Q828" s="6" t="s">
        <v>22</v>
      </c>
      <c r="R828" s="6" t="s">
        <v>18</v>
      </c>
      <c r="S828" s="6" t="s">
        <v>22</v>
      </c>
      <c r="T828" s="6" t="s">
        <v>4871</v>
      </c>
      <c r="U828" s="7">
        <v>7</v>
      </c>
      <c r="V828" s="17" t="b">
        <v>0</v>
      </c>
      <c r="W828" s="17" t="b">
        <v>0</v>
      </c>
      <c r="X828" s="17" t="b">
        <v>0</v>
      </c>
      <c r="Y828" s="17" t="b">
        <v>0</v>
      </c>
      <c r="Z828" t="s">
        <v>22</v>
      </c>
      <c r="AA828" t="s">
        <v>22</v>
      </c>
      <c r="AB828" t="s">
        <v>22</v>
      </c>
      <c r="AC828" t="s">
        <v>22</v>
      </c>
      <c r="AD828" t="s">
        <v>22</v>
      </c>
      <c r="AE828" t="s">
        <v>22</v>
      </c>
      <c r="AF828" t="s">
        <v>22</v>
      </c>
      <c r="AG828" t="s">
        <v>22</v>
      </c>
      <c r="AH828" t="s">
        <v>22</v>
      </c>
      <c r="AI828" t="s">
        <v>22</v>
      </c>
      <c r="AJ828" s="17" t="b">
        <v>0</v>
      </c>
      <c r="AK828" t="s">
        <v>22</v>
      </c>
      <c r="AL828" t="s">
        <v>22</v>
      </c>
      <c r="AM828" s="17" t="b">
        <v>0</v>
      </c>
      <c r="AN828" s="6"/>
      <c r="AO828" s="6"/>
      <c r="AP828" s="17" t="b">
        <v>0</v>
      </c>
      <c r="AQ828" s="6" t="b">
        <v>0</v>
      </c>
    </row>
    <row r="829" spans="1:43" x14ac:dyDescent="0.25">
      <c r="A829" t="str">
        <f>_xlfn.CONCAT(Table8[[#This Row],[Order]],"-",Table8[[#This Row],[Line]])</f>
        <v>77175-70</v>
      </c>
      <c r="B829" s="7">
        <v>77175</v>
      </c>
      <c r="C829" s="7">
        <v>70</v>
      </c>
      <c r="D829" s="7">
        <v>1</v>
      </c>
      <c r="E829" s="6" t="s">
        <v>18</v>
      </c>
      <c r="F829" s="6" t="s">
        <v>3136</v>
      </c>
      <c r="G829" s="6" t="s">
        <v>2396</v>
      </c>
      <c r="H829" s="6" t="s">
        <v>22</v>
      </c>
      <c r="I829" s="6" t="s">
        <v>27</v>
      </c>
      <c r="J829" s="6"/>
      <c r="K829" s="6"/>
      <c r="L829" s="8">
        <v>43507</v>
      </c>
      <c r="M829" s="8">
        <v>43510</v>
      </c>
      <c r="N829" s="7">
        <v>4</v>
      </c>
      <c r="O829" s="7">
        <v>4</v>
      </c>
      <c r="P829" s="6" t="s">
        <v>626</v>
      </c>
      <c r="Q829" s="6" t="s">
        <v>22</v>
      </c>
      <c r="R829" s="6" t="s">
        <v>18</v>
      </c>
      <c r="S829" s="6" t="s">
        <v>22</v>
      </c>
      <c r="T829" s="6" t="s">
        <v>4872</v>
      </c>
      <c r="U829" s="7">
        <v>7</v>
      </c>
      <c r="V829" s="17" t="b">
        <v>0</v>
      </c>
      <c r="W829" s="17" t="b">
        <v>0</v>
      </c>
      <c r="X829" s="17" t="b">
        <v>0</v>
      </c>
      <c r="Y829" s="17" t="b">
        <v>0</v>
      </c>
      <c r="Z829" t="s">
        <v>22</v>
      </c>
      <c r="AA829" t="s">
        <v>22</v>
      </c>
      <c r="AB829" t="s">
        <v>22</v>
      </c>
      <c r="AC829" t="s">
        <v>22</v>
      </c>
      <c r="AD829" t="s">
        <v>22</v>
      </c>
      <c r="AE829" t="s">
        <v>22</v>
      </c>
      <c r="AF829" t="s">
        <v>22</v>
      </c>
      <c r="AG829" t="s">
        <v>22</v>
      </c>
      <c r="AH829" t="s">
        <v>22</v>
      </c>
      <c r="AI829" t="s">
        <v>22</v>
      </c>
      <c r="AJ829" s="17" t="b">
        <v>0</v>
      </c>
      <c r="AK829" t="s">
        <v>22</v>
      </c>
      <c r="AL829" t="s">
        <v>22</v>
      </c>
      <c r="AM829" s="17" t="b">
        <v>0</v>
      </c>
      <c r="AN829" s="6"/>
      <c r="AO829" s="6"/>
      <c r="AP829" s="17" t="b">
        <v>0</v>
      </c>
      <c r="AQ829" s="6" t="b">
        <v>0</v>
      </c>
    </row>
    <row r="830" spans="1:43" x14ac:dyDescent="0.25">
      <c r="A830" t="str">
        <f>_xlfn.CONCAT(Table8[[#This Row],[Order]],"-",Table8[[#This Row],[Line]])</f>
        <v>77175-71</v>
      </c>
      <c r="B830" s="7">
        <v>77175</v>
      </c>
      <c r="C830" s="7">
        <v>71</v>
      </c>
      <c r="D830" s="7">
        <v>1</v>
      </c>
      <c r="E830" s="6" t="s">
        <v>18</v>
      </c>
      <c r="F830" s="6" t="s">
        <v>380</v>
      </c>
      <c r="G830" s="6" t="s">
        <v>2380</v>
      </c>
      <c r="H830" s="6" t="s">
        <v>22</v>
      </c>
      <c r="I830" s="6" t="s">
        <v>27</v>
      </c>
      <c r="J830" s="6"/>
      <c r="K830" s="6"/>
      <c r="L830" s="8">
        <v>43511</v>
      </c>
      <c r="M830" s="8">
        <v>43516</v>
      </c>
      <c r="N830" s="7">
        <v>52</v>
      </c>
      <c r="O830" s="7">
        <v>52</v>
      </c>
      <c r="P830" s="6" t="s">
        <v>626</v>
      </c>
      <c r="Q830" s="6" t="s">
        <v>22</v>
      </c>
      <c r="R830" s="6" t="s">
        <v>18</v>
      </c>
      <c r="S830" s="6" t="s">
        <v>22</v>
      </c>
      <c r="T830" s="6" t="s">
        <v>4873</v>
      </c>
      <c r="U830" s="7">
        <v>1</v>
      </c>
      <c r="V830" s="17" t="b">
        <v>0</v>
      </c>
      <c r="W830" s="17" t="b">
        <v>0</v>
      </c>
      <c r="X830" s="17" t="b">
        <v>0</v>
      </c>
      <c r="Y830" s="17" t="b">
        <v>0</v>
      </c>
      <c r="Z830" t="s">
        <v>22</v>
      </c>
      <c r="AA830" t="s">
        <v>22</v>
      </c>
      <c r="AB830" t="s">
        <v>22</v>
      </c>
      <c r="AC830" t="s">
        <v>22</v>
      </c>
      <c r="AD830" t="s">
        <v>22</v>
      </c>
      <c r="AE830" t="s">
        <v>22</v>
      </c>
      <c r="AF830" t="s">
        <v>22</v>
      </c>
      <c r="AG830" t="s">
        <v>22</v>
      </c>
      <c r="AH830" t="s">
        <v>22</v>
      </c>
      <c r="AI830" t="s">
        <v>22</v>
      </c>
      <c r="AJ830" s="17" t="b">
        <v>0</v>
      </c>
      <c r="AK830" t="s">
        <v>22</v>
      </c>
      <c r="AL830" t="s">
        <v>22</v>
      </c>
      <c r="AM830" s="17" t="b">
        <v>0</v>
      </c>
      <c r="AN830" s="6"/>
      <c r="AO830" s="6"/>
      <c r="AP830" s="17" t="b">
        <v>0</v>
      </c>
      <c r="AQ830" s="6" t="b">
        <v>0</v>
      </c>
    </row>
    <row r="831" spans="1:43" x14ac:dyDescent="0.25">
      <c r="A831" t="str">
        <f>_xlfn.CONCAT(Table8[[#This Row],[Order]],"-",Table8[[#This Row],[Line]])</f>
        <v>77175-72</v>
      </c>
      <c r="B831" s="7">
        <v>77175</v>
      </c>
      <c r="C831" s="7">
        <v>72</v>
      </c>
      <c r="D831" s="7">
        <v>1</v>
      </c>
      <c r="E831" s="6" t="s">
        <v>18</v>
      </c>
      <c r="F831" s="6" t="s">
        <v>288</v>
      </c>
      <c r="G831" s="6" t="s">
        <v>2384</v>
      </c>
      <c r="H831" s="6" t="s">
        <v>22</v>
      </c>
      <c r="I831" s="6" t="s">
        <v>27</v>
      </c>
      <c r="J831" s="6"/>
      <c r="K831" s="6"/>
      <c r="L831" s="8">
        <v>43511</v>
      </c>
      <c r="M831" s="8">
        <v>43516</v>
      </c>
      <c r="N831" s="7">
        <v>1</v>
      </c>
      <c r="O831" s="7">
        <v>1</v>
      </c>
      <c r="P831" s="6" t="s">
        <v>626</v>
      </c>
      <c r="Q831" s="6" t="s">
        <v>22</v>
      </c>
      <c r="R831" s="6" t="s">
        <v>18</v>
      </c>
      <c r="S831" s="6" t="s">
        <v>22</v>
      </c>
      <c r="T831" s="6" t="s">
        <v>4874</v>
      </c>
      <c r="U831" s="7">
        <v>1</v>
      </c>
      <c r="V831" s="17" t="b">
        <v>0</v>
      </c>
      <c r="W831" s="17" t="b">
        <v>0</v>
      </c>
      <c r="X831" s="17" t="b">
        <v>0</v>
      </c>
      <c r="Y831" s="17" t="b">
        <v>0</v>
      </c>
      <c r="Z831" t="s">
        <v>22</v>
      </c>
      <c r="AA831" t="s">
        <v>22</v>
      </c>
      <c r="AB831" t="s">
        <v>22</v>
      </c>
      <c r="AC831" t="s">
        <v>22</v>
      </c>
      <c r="AD831" t="s">
        <v>22</v>
      </c>
      <c r="AE831" t="s">
        <v>22</v>
      </c>
      <c r="AF831" t="s">
        <v>22</v>
      </c>
      <c r="AG831" t="s">
        <v>22</v>
      </c>
      <c r="AH831" t="s">
        <v>22</v>
      </c>
      <c r="AI831" t="s">
        <v>22</v>
      </c>
      <c r="AJ831" s="17" t="b">
        <v>0</v>
      </c>
      <c r="AK831" t="s">
        <v>22</v>
      </c>
      <c r="AL831" t="s">
        <v>22</v>
      </c>
      <c r="AM831" s="17" t="b">
        <v>0</v>
      </c>
      <c r="AN831" s="6"/>
      <c r="AO831" s="6"/>
      <c r="AP831" s="17" t="b">
        <v>0</v>
      </c>
      <c r="AQ831" s="6" t="b">
        <v>0</v>
      </c>
    </row>
    <row r="832" spans="1:43" x14ac:dyDescent="0.25">
      <c r="A832" t="str">
        <f>_xlfn.CONCAT(Table8[[#This Row],[Order]],"-",Table8[[#This Row],[Line]])</f>
        <v>77175-73</v>
      </c>
      <c r="B832" s="7">
        <v>77175</v>
      </c>
      <c r="C832" s="7">
        <v>73</v>
      </c>
      <c r="D832" s="7">
        <v>1</v>
      </c>
      <c r="E832" s="6" t="s">
        <v>18</v>
      </c>
      <c r="F832" s="6" t="s">
        <v>3138</v>
      </c>
      <c r="G832" s="6" t="s">
        <v>4875</v>
      </c>
      <c r="H832" s="6" t="s">
        <v>22</v>
      </c>
      <c r="I832" s="6" t="s">
        <v>27</v>
      </c>
      <c r="J832" s="6"/>
      <c r="K832" s="6"/>
      <c r="L832" s="8">
        <v>43511</v>
      </c>
      <c r="M832" s="8">
        <v>43516</v>
      </c>
      <c r="N832" s="7">
        <v>2</v>
      </c>
      <c r="O832" s="7">
        <v>2</v>
      </c>
      <c r="P832" s="6" t="s">
        <v>626</v>
      </c>
      <c r="Q832" s="6" t="s">
        <v>22</v>
      </c>
      <c r="R832" s="6" t="s">
        <v>18</v>
      </c>
      <c r="S832" s="6" t="s">
        <v>22</v>
      </c>
      <c r="T832" s="6" t="s">
        <v>4876</v>
      </c>
      <c r="U832" s="7">
        <v>1</v>
      </c>
      <c r="V832" s="17" t="b">
        <v>0</v>
      </c>
      <c r="W832" s="17" t="b">
        <v>0</v>
      </c>
      <c r="X832" s="17" t="b">
        <v>0</v>
      </c>
      <c r="Y832" s="17" t="b">
        <v>0</v>
      </c>
      <c r="Z832" t="s">
        <v>22</v>
      </c>
      <c r="AA832" t="s">
        <v>22</v>
      </c>
      <c r="AB832" t="s">
        <v>22</v>
      </c>
      <c r="AC832" t="s">
        <v>22</v>
      </c>
      <c r="AD832" t="s">
        <v>22</v>
      </c>
      <c r="AE832" t="s">
        <v>22</v>
      </c>
      <c r="AF832" t="s">
        <v>22</v>
      </c>
      <c r="AG832" t="s">
        <v>22</v>
      </c>
      <c r="AH832" t="s">
        <v>22</v>
      </c>
      <c r="AI832" t="s">
        <v>22</v>
      </c>
      <c r="AJ832" s="17" t="b">
        <v>0</v>
      </c>
      <c r="AK832" t="s">
        <v>22</v>
      </c>
      <c r="AL832" t="s">
        <v>22</v>
      </c>
      <c r="AM832" s="17" t="b">
        <v>0</v>
      </c>
      <c r="AN832" s="6"/>
      <c r="AO832" s="6"/>
      <c r="AP832" s="17" t="b">
        <v>0</v>
      </c>
      <c r="AQ832" s="6" t="b">
        <v>0</v>
      </c>
    </row>
    <row r="833" spans="1:43" x14ac:dyDescent="0.25">
      <c r="A833" t="str">
        <f>_xlfn.CONCAT(Table8[[#This Row],[Order]],"-",Table8[[#This Row],[Line]])</f>
        <v>77175-74</v>
      </c>
      <c r="B833" s="7">
        <v>77175</v>
      </c>
      <c r="C833" s="7">
        <v>74</v>
      </c>
      <c r="D833" s="7">
        <v>1</v>
      </c>
      <c r="E833" s="6" t="s">
        <v>18</v>
      </c>
      <c r="F833" s="6" t="s">
        <v>3080</v>
      </c>
      <c r="G833" s="6" t="s">
        <v>2386</v>
      </c>
      <c r="H833" s="6" t="s">
        <v>22</v>
      </c>
      <c r="I833" s="6" t="s">
        <v>27</v>
      </c>
      <c r="J833" s="6"/>
      <c r="K833" s="6"/>
      <c r="L833" s="8">
        <v>43511</v>
      </c>
      <c r="M833" s="8">
        <v>43516</v>
      </c>
      <c r="N833" s="7">
        <v>1</v>
      </c>
      <c r="O833" s="7">
        <v>1</v>
      </c>
      <c r="P833" s="6" t="s">
        <v>626</v>
      </c>
      <c r="Q833" s="6" t="s">
        <v>22</v>
      </c>
      <c r="R833" s="6" t="s">
        <v>18</v>
      </c>
      <c r="S833" s="6" t="s">
        <v>22</v>
      </c>
      <c r="T833" s="6" t="s">
        <v>4877</v>
      </c>
      <c r="U833" s="7">
        <v>1</v>
      </c>
      <c r="V833" s="17" t="b">
        <v>0</v>
      </c>
      <c r="W833" s="17" t="b">
        <v>0</v>
      </c>
      <c r="X833" s="17" t="b">
        <v>0</v>
      </c>
      <c r="Y833" s="17" t="b">
        <v>0</v>
      </c>
      <c r="Z833" t="s">
        <v>22</v>
      </c>
      <c r="AA833" t="s">
        <v>22</v>
      </c>
      <c r="AB833" t="s">
        <v>22</v>
      </c>
      <c r="AC833" t="s">
        <v>22</v>
      </c>
      <c r="AD833" t="s">
        <v>22</v>
      </c>
      <c r="AE833" t="s">
        <v>22</v>
      </c>
      <c r="AF833" t="s">
        <v>22</v>
      </c>
      <c r="AG833" t="s">
        <v>22</v>
      </c>
      <c r="AH833" t="s">
        <v>22</v>
      </c>
      <c r="AI833" t="s">
        <v>22</v>
      </c>
      <c r="AJ833" s="17" t="b">
        <v>0</v>
      </c>
      <c r="AK833" t="s">
        <v>22</v>
      </c>
      <c r="AL833" t="s">
        <v>22</v>
      </c>
      <c r="AM833" s="17" t="b">
        <v>0</v>
      </c>
      <c r="AN833" s="6"/>
      <c r="AO833" s="6"/>
      <c r="AP833" s="17" t="b">
        <v>0</v>
      </c>
      <c r="AQ833" s="6" t="b">
        <v>0</v>
      </c>
    </row>
    <row r="834" spans="1:43" x14ac:dyDescent="0.25">
      <c r="A834" t="str">
        <f>_xlfn.CONCAT(Table8[[#This Row],[Order]],"-",Table8[[#This Row],[Line]])</f>
        <v>77175-75</v>
      </c>
      <c r="B834" s="7">
        <v>77175</v>
      </c>
      <c r="C834" s="7">
        <v>75</v>
      </c>
      <c r="D834" s="7">
        <v>1</v>
      </c>
      <c r="E834" s="6" t="s">
        <v>18</v>
      </c>
      <c r="F834" s="6" t="s">
        <v>3134</v>
      </c>
      <c r="G834" s="6" t="s">
        <v>2388</v>
      </c>
      <c r="H834" s="6" t="s">
        <v>22</v>
      </c>
      <c r="I834" s="6" t="s">
        <v>27</v>
      </c>
      <c r="J834" s="6"/>
      <c r="K834" s="6"/>
      <c r="L834" s="8">
        <v>43511</v>
      </c>
      <c r="M834" s="8">
        <v>43516</v>
      </c>
      <c r="N834" s="7">
        <v>1</v>
      </c>
      <c r="O834" s="7">
        <v>1</v>
      </c>
      <c r="P834" s="6" t="s">
        <v>626</v>
      </c>
      <c r="Q834" s="6" t="s">
        <v>22</v>
      </c>
      <c r="R834" s="6" t="s">
        <v>18</v>
      </c>
      <c r="S834" s="6" t="s">
        <v>22</v>
      </c>
      <c r="T834" s="6" t="s">
        <v>4878</v>
      </c>
      <c r="U834" s="7">
        <v>1</v>
      </c>
      <c r="V834" s="17" t="b">
        <v>0</v>
      </c>
      <c r="W834" s="17" t="b">
        <v>0</v>
      </c>
      <c r="X834" s="17" t="b">
        <v>0</v>
      </c>
      <c r="Y834" s="17" t="b">
        <v>0</v>
      </c>
      <c r="Z834" t="s">
        <v>22</v>
      </c>
      <c r="AA834" t="s">
        <v>22</v>
      </c>
      <c r="AB834" t="s">
        <v>22</v>
      </c>
      <c r="AC834" t="s">
        <v>22</v>
      </c>
      <c r="AD834" t="s">
        <v>22</v>
      </c>
      <c r="AE834" t="s">
        <v>22</v>
      </c>
      <c r="AF834" t="s">
        <v>22</v>
      </c>
      <c r="AG834" t="s">
        <v>22</v>
      </c>
      <c r="AH834" t="s">
        <v>22</v>
      </c>
      <c r="AI834" t="s">
        <v>22</v>
      </c>
      <c r="AJ834" s="17" t="b">
        <v>0</v>
      </c>
      <c r="AK834" t="s">
        <v>22</v>
      </c>
      <c r="AL834" t="s">
        <v>22</v>
      </c>
      <c r="AM834" s="17" t="b">
        <v>0</v>
      </c>
      <c r="AN834" s="6"/>
      <c r="AO834" s="6"/>
      <c r="AP834" s="17" t="b">
        <v>0</v>
      </c>
      <c r="AQ834" s="6" t="b">
        <v>0</v>
      </c>
    </row>
    <row r="835" spans="1:43" x14ac:dyDescent="0.25">
      <c r="A835" t="str">
        <f>_xlfn.CONCAT(Table8[[#This Row],[Order]],"-",Table8[[#This Row],[Line]])</f>
        <v>77175-76</v>
      </c>
      <c r="B835" s="7">
        <v>77175</v>
      </c>
      <c r="C835" s="7">
        <v>76</v>
      </c>
      <c r="D835" s="7">
        <v>1</v>
      </c>
      <c r="E835" s="6" t="s">
        <v>18</v>
      </c>
      <c r="F835" s="6" t="s">
        <v>304</v>
      </c>
      <c r="G835" s="6" t="s">
        <v>2390</v>
      </c>
      <c r="H835" s="6" t="s">
        <v>22</v>
      </c>
      <c r="I835" s="6" t="s">
        <v>27</v>
      </c>
      <c r="J835" s="6"/>
      <c r="K835" s="6"/>
      <c r="L835" s="8">
        <v>43511</v>
      </c>
      <c r="M835" s="8">
        <v>43516</v>
      </c>
      <c r="N835" s="7">
        <v>2</v>
      </c>
      <c r="O835" s="7">
        <v>2</v>
      </c>
      <c r="P835" s="6" t="s">
        <v>626</v>
      </c>
      <c r="Q835" s="6" t="s">
        <v>22</v>
      </c>
      <c r="R835" s="6" t="s">
        <v>18</v>
      </c>
      <c r="S835" s="6" t="s">
        <v>22</v>
      </c>
      <c r="T835" s="6" t="s">
        <v>4879</v>
      </c>
      <c r="U835" s="7">
        <v>1</v>
      </c>
      <c r="V835" s="17" t="b">
        <v>0</v>
      </c>
      <c r="W835" s="17" t="b">
        <v>0</v>
      </c>
      <c r="X835" s="17" t="b">
        <v>0</v>
      </c>
      <c r="Y835" s="17" t="b">
        <v>0</v>
      </c>
      <c r="Z835" t="s">
        <v>22</v>
      </c>
      <c r="AA835" t="s">
        <v>22</v>
      </c>
      <c r="AB835" t="s">
        <v>22</v>
      </c>
      <c r="AC835" t="s">
        <v>22</v>
      </c>
      <c r="AD835" t="s">
        <v>22</v>
      </c>
      <c r="AE835" t="s">
        <v>22</v>
      </c>
      <c r="AF835" t="s">
        <v>22</v>
      </c>
      <c r="AG835" t="s">
        <v>22</v>
      </c>
      <c r="AH835" t="s">
        <v>22</v>
      </c>
      <c r="AI835" t="s">
        <v>22</v>
      </c>
      <c r="AJ835" s="17" t="b">
        <v>0</v>
      </c>
      <c r="AK835" t="s">
        <v>22</v>
      </c>
      <c r="AL835" t="s">
        <v>22</v>
      </c>
      <c r="AM835" s="17" t="b">
        <v>0</v>
      </c>
      <c r="AN835" s="6"/>
      <c r="AO835" s="6"/>
      <c r="AP835" s="17" t="b">
        <v>0</v>
      </c>
      <c r="AQ835" s="6" t="b">
        <v>0</v>
      </c>
    </row>
    <row r="836" spans="1:43" x14ac:dyDescent="0.25">
      <c r="A836" t="str">
        <f>_xlfn.CONCAT(Table8[[#This Row],[Order]],"-",Table8[[#This Row],[Line]])</f>
        <v>77175-77</v>
      </c>
      <c r="B836" s="7">
        <v>77175</v>
      </c>
      <c r="C836" s="7">
        <v>77</v>
      </c>
      <c r="D836" s="7">
        <v>1</v>
      </c>
      <c r="E836" s="6" t="s">
        <v>18</v>
      </c>
      <c r="F836" s="6" t="s">
        <v>389</v>
      </c>
      <c r="G836" s="6" t="s">
        <v>4880</v>
      </c>
      <c r="H836" s="6" t="s">
        <v>22</v>
      </c>
      <c r="I836" s="6" t="s">
        <v>27</v>
      </c>
      <c r="J836" s="6"/>
      <c r="K836" s="6"/>
      <c r="L836" s="8">
        <v>43511</v>
      </c>
      <c r="M836" s="8">
        <v>43516</v>
      </c>
      <c r="N836" s="7">
        <v>12</v>
      </c>
      <c r="O836" s="7">
        <v>12</v>
      </c>
      <c r="P836" s="6" t="s">
        <v>626</v>
      </c>
      <c r="Q836" s="6" t="s">
        <v>22</v>
      </c>
      <c r="R836" s="6" t="s">
        <v>18</v>
      </c>
      <c r="S836" s="6" t="s">
        <v>22</v>
      </c>
      <c r="T836" s="6" t="s">
        <v>4881</v>
      </c>
      <c r="U836" s="7">
        <v>1</v>
      </c>
      <c r="V836" s="17" t="b">
        <v>0</v>
      </c>
      <c r="W836" s="17" t="b">
        <v>0</v>
      </c>
      <c r="X836" s="17" t="b">
        <v>0</v>
      </c>
      <c r="Y836" s="17" t="b">
        <v>0</v>
      </c>
      <c r="Z836" t="s">
        <v>22</v>
      </c>
      <c r="AA836" t="s">
        <v>22</v>
      </c>
      <c r="AB836" t="s">
        <v>22</v>
      </c>
      <c r="AC836" t="s">
        <v>22</v>
      </c>
      <c r="AD836" t="s">
        <v>22</v>
      </c>
      <c r="AE836" t="s">
        <v>22</v>
      </c>
      <c r="AF836" t="s">
        <v>22</v>
      </c>
      <c r="AG836" t="s">
        <v>22</v>
      </c>
      <c r="AH836" t="s">
        <v>22</v>
      </c>
      <c r="AI836" t="s">
        <v>22</v>
      </c>
      <c r="AJ836" s="17" t="b">
        <v>0</v>
      </c>
      <c r="AK836" t="s">
        <v>22</v>
      </c>
      <c r="AL836" t="s">
        <v>22</v>
      </c>
      <c r="AM836" s="17" t="b">
        <v>0</v>
      </c>
      <c r="AN836" s="6"/>
      <c r="AO836" s="6"/>
      <c r="AP836" s="17" t="b">
        <v>0</v>
      </c>
      <c r="AQ836" s="6" t="b">
        <v>0</v>
      </c>
    </row>
    <row r="837" spans="1:43" x14ac:dyDescent="0.25">
      <c r="A837" t="str">
        <f>_xlfn.CONCAT(Table8[[#This Row],[Order]],"-",Table8[[#This Row],[Line]])</f>
        <v>77175-78</v>
      </c>
      <c r="B837" s="7">
        <v>77175</v>
      </c>
      <c r="C837" s="7">
        <v>78</v>
      </c>
      <c r="D837" s="7">
        <v>1</v>
      </c>
      <c r="E837" s="6" t="s">
        <v>18</v>
      </c>
      <c r="F837" s="6" t="s">
        <v>352</v>
      </c>
      <c r="G837" s="6" t="s">
        <v>2392</v>
      </c>
      <c r="H837" s="6" t="s">
        <v>22</v>
      </c>
      <c r="I837" s="6" t="s">
        <v>27</v>
      </c>
      <c r="J837" s="6"/>
      <c r="K837" s="6"/>
      <c r="L837" s="8">
        <v>43511</v>
      </c>
      <c r="M837" s="8">
        <v>43516</v>
      </c>
      <c r="N837" s="7">
        <v>1</v>
      </c>
      <c r="O837" s="7">
        <v>1</v>
      </c>
      <c r="P837" s="6" t="s">
        <v>626</v>
      </c>
      <c r="Q837" s="6" t="s">
        <v>22</v>
      </c>
      <c r="R837" s="6" t="s">
        <v>18</v>
      </c>
      <c r="S837" s="6" t="s">
        <v>22</v>
      </c>
      <c r="T837" s="6" t="s">
        <v>4882</v>
      </c>
      <c r="U837" s="7">
        <v>1</v>
      </c>
      <c r="V837" s="17" t="b">
        <v>0</v>
      </c>
      <c r="W837" s="17" t="b">
        <v>0</v>
      </c>
      <c r="X837" s="17" t="b">
        <v>0</v>
      </c>
      <c r="Y837" s="17" t="b">
        <v>0</v>
      </c>
      <c r="Z837" t="s">
        <v>22</v>
      </c>
      <c r="AA837" t="s">
        <v>22</v>
      </c>
      <c r="AB837" t="s">
        <v>22</v>
      </c>
      <c r="AC837" t="s">
        <v>22</v>
      </c>
      <c r="AD837" t="s">
        <v>22</v>
      </c>
      <c r="AE837" t="s">
        <v>22</v>
      </c>
      <c r="AF837" t="s">
        <v>22</v>
      </c>
      <c r="AG837" t="s">
        <v>22</v>
      </c>
      <c r="AH837" t="s">
        <v>22</v>
      </c>
      <c r="AI837" t="s">
        <v>22</v>
      </c>
      <c r="AJ837" s="17" t="b">
        <v>0</v>
      </c>
      <c r="AK837" t="s">
        <v>22</v>
      </c>
      <c r="AL837" t="s">
        <v>22</v>
      </c>
      <c r="AM837" s="17" t="b">
        <v>0</v>
      </c>
      <c r="AN837" s="6"/>
      <c r="AO837" s="6"/>
      <c r="AP837" s="17" t="b">
        <v>0</v>
      </c>
      <c r="AQ837" s="6" t="b">
        <v>0</v>
      </c>
    </row>
    <row r="838" spans="1:43" x14ac:dyDescent="0.25">
      <c r="A838" t="str">
        <f>_xlfn.CONCAT(Table8[[#This Row],[Order]],"-",Table8[[#This Row],[Line]])</f>
        <v>77175-79</v>
      </c>
      <c r="B838" s="7">
        <v>77175</v>
      </c>
      <c r="C838" s="7">
        <v>79</v>
      </c>
      <c r="D838" s="7">
        <v>1</v>
      </c>
      <c r="E838" s="6" t="s">
        <v>18</v>
      </c>
      <c r="F838" s="6" t="s">
        <v>3137</v>
      </c>
      <c r="G838" s="6" t="s">
        <v>4883</v>
      </c>
      <c r="H838" s="6" t="s">
        <v>22</v>
      </c>
      <c r="I838" s="6" t="s">
        <v>27</v>
      </c>
      <c r="J838" s="6"/>
      <c r="K838" s="6"/>
      <c r="L838" s="8">
        <v>43511</v>
      </c>
      <c r="M838" s="8">
        <v>43516</v>
      </c>
      <c r="N838" s="7">
        <v>1</v>
      </c>
      <c r="O838" s="7">
        <v>2</v>
      </c>
      <c r="P838" s="6" t="s">
        <v>626</v>
      </c>
      <c r="Q838" s="6" t="s">
        <v>22</v>
      </c>
      <c r="R838" s="6" t="s">
        <v>18</v>
      </c>
      <c r="S838" s="6" t="s">
        <v>22</v>
      </c>
      <c r="T838" s="6" t="s">
        <v>4884</v>
      </c>
      <c r="U838" s="7">
        <v>1</v>
      </c>
      <c r="V838" s="17" t="b">
        <v>0</v>
      </c>
      <c r="W838" s="17" t="b">
        <v>0</v>
      </c>
      <c r="X838" s="17" t="b">
        <v>0</v>
      </c>
      <c r="Y838" s="17" t="b">
        <v>0</v>
      </c>
      <c r="Z838" t="s">
        <v>22</v>
      </c>
      <c r="AA838" t="s">
        <v>22</v>
      </c>
      <c r="AB838" t="s">
        <v>22</v>
      </c>
      <c r="AC838" t="s">
        <v>22</v>
      </c>
      <c r="AD838" t="s">
        <v>22</v>
      </c>
      <c r="AE838" t="s">
        <v>22</v>
      </c>
      <c r="AF838" t="s">
        <v>22</v>
      </c>
      <c r="AG838" t="s">
        <v>22</v>
      </c>
      <c r="AH838" t="s">
        <v>22</v>
      </c>
      <c r="AI838" t="s">
        <v>22</v>
      </c>
      <c r="AJ838" s="17" t="b">
        <v>0</v>
      </c>
      <c r="AK838" t="s">
        <v>22</v>
      </c>
      <c r="AL838" t="s">
        <v>22</v>
      </c>
      <c r="AM838" s="17" t="b">
        <v>0</v>
      </c>
      <c r="AN838" s="6"/>
      <c r="AO838" s="6"/>
      <c r="AP838" s="17" t="b">
        <v>0</v>
      </c>
      <c r="AQ838" s="6" t="b">
        <v>0</v>
      </c>
    </row>
    <row r="839" spans="1:43" x14ac:dyDescent="0.25">
      <c r="A839" t="str">
        <f>_xlfn.CONCAT(Table8[[#This Row],[Order]],"-",Table8[[#This Row],[Line]])</f>
        <v>77175-80</v>
      </c>
      <c r="B839" s="7">
        <v>77175</v>
      </c>
      <c r="C839" s="7">
        <v>80</v>
      </c>
      <c r="D839" s="7">
        <v>1</v>
      </c>
      <c r="E839" s="6" t="s">
        <v>18</v>
      </c>
      <c r="F839" s="6" t="s">
        <v>157</v>
      </c>
      <c r="G839" s="6" t="s">
        <v>2394</v>
      </c>
      <c r="H839" s="6" t="s">
        <v>22</v>
      </c>
      <c r="I839" s="6" t="s">
        <v>27</v>
      </c>
      <c r="J839" s="6"/>
      <c r="K839" s="6"/>
      <c r="L839" s="8">
        <v>43511</v>
      </c>
      <c r="M839" s="8">
        <v>43516</v>
      </c>
      <c r="N839" s="7">
        <v>17</v>
      </c>
      <c r="O839" s="7">
        <v>17</v>
      </c>
      <c r="P839" s="6" t="s">
        <v>626</v>
      </c>
      <c r="Q839" s="6" t="s">
        <v>22</v>
      </c>
      <c r="R839" s="6" t="s">
        <v>18</v>
      </c>
      <c r="S839" s="6" t="s">
        <v>22</v>
      </c>
      <c r="T839" s="6" t="s">
        <v>4885</v>
      </c>
      <c r="U839" s="7">
        <v>1</v>
      </c>
      <c r="V839" s="17" t="b">
        <v>0</v>
      </c>
      <c r="W839" s="17" t="b">
        <v>0</v>
      </c>
      <c r="X839" s="17" t="b">
        <v>0</v>
      </c>
      <c r="Y839" s="17" t="b">
        <v>0</v>
      </c>
      <c r="Z839" t="s">
        <v>22</v>
      </c>
      <c r="AA839" t="s">
        <v>22</v>
      </c>
      <c r="AB839" t="s">
        <v>22</v>
      </c>
      <c r="AC839" t="s">
        <v>22</v>
      </c>
      <c r="AD839" t="s">
        <v>22</v>
      </c>
      <c r="AE839" t="s">
        <v>22</v>
      </c>
      <c r="AF839" t="s">
        <v>22</v>
      </c>
      <c r="AG839" t="s">
        <v>22</v>
      </c>
      <c r="AH839" t="s">
        <v>22</v>
      </c>
      <c r="AI839" t="s">
        <v>22</v>
      </c>
      <c r="AJ839" s="17" t="b">
        <v>0</v>
      </c>
      <c r="AK839" t="s">
        <v>22</v>
      </c>
      <c r="AL839" t="s">
        <v>22</v>
      </c>
      <c r="AM839" s="17" t="b">
        <v>0</v>
      </c>
      <c r="AN839" s="6"/>
      <c r="AO839" s="6"/>
      <c r="AP839" s="17" t="b">
        <v>0</v>
      </c>
      <c r="AQ839" s="6" t="b">
        <v>0</v>
      </c>
    </row>
    <row r="840" spans="1:43" x14ac:dyDescent="0.25">
      <c r="A840" t="str">
        <f>_xlfn.CONCAT(Table8[[#This Row],[Order]],"-",Table8[[#This Row],[Line]])</f>
        <v>77175-81</v>
      </c>
      <c r="B840" s="7">
        <v>77175</v>
      </c>
      <c r="C840" s="7">
        <v>81</v>
      </c>
      <c r="D840" s="7">
        <v>1</v>
      </c>
      <c r="E840" s="6" t="s">
        <v>18</v>
      </c>
      <c r="F840" s="6" t="s">
        <v>3136</v>
      </c>
      <c r="G840" s="6" t="s">
        <v>2396</v>
      </c>
      <c r="H840" s="6" t="s">
        <v>22</v>
      </c>
      <c r="I840" s="6" t="s">
        <v>27</v>
      </c>
      <c r="J840" s="6"/>
      <c r="K840" s="6"/>
      <c r="L840" s="8">
        <v>43511</v>
      </c>
      <c r="M840" s="8">
        <v>43516</v>
      </c>
      <c r="N840" s="7">
        <v>4</v>
      </c>
      <c r="O840" s="7">
        <v>4</v>
      </c>
      <c r="P840" s="6" t="s">
        <v>626</v>
      </c>
      <c r="Q840" s="6" t="s">
        <v>22</v>
      </c>
      <c r="R840" s="6" t="s">
        <v>18</v>
      </c>
      <c r="S840" s="6" t="s">
        <v>22</v>
      </c>
      <c r="T840" s="6" t="s">
        <v>4886</v>
      </c>
      <c r="U840" s="7">
        <v>1</v>
      </c>
      <c r="V840" s="17" t="b">
        <v>0</v>
      </c>
      <c r="W840" s="17" t="b">
        <v>0</v>
      </c>
      <c r="X840" s="17" t="b">
        <v>0</v>
      </c>
      <c r="Y840" s="17" t="b">
        <v>0</v>
      </c>
      <c r="Z840" t="s">
        <v>22</v>
      </c>
      <c r="AA840" t="s">
        <v>22</v>
      </c>
      <c r="AB840" t="s">
        <v>22</v>
      </c>
      <c r="AC840" t="s">
        <v>22</v>
      </c>
      <c r="AD840" t="s">
        <v>22</v>
      </c>
      <c r="AE840" t="s">
        <v>22</v>
      </c>
      <c r="AF840" t="s">
        <v>22</v>
      </c>
      <c r="AG840" t="s">
        <v>22</v>
      </c>
      <c r="AH840" t="s">
        <v>22</v>
      </c>
      <c r="AI840" t="s">
        <v>22</v>
      </c>
      <c r="AJ840" s="17" t="b">
        <v>0</v>
      </c>
      <c r="AK840" t="s">
        <v>22</v>
      </c>
      <c r="AL840" t="s">
        <v>22</v>
      </c>
      <c r="AM840" s="17" t="b">
        <v>0</v>
      </c>
      <c r="AN840" s="6"/>
      <c r="AO840" s="6"/>
      <c r="AP840" s="17" t="b">
        <v>0</v>
      </c>
      <c r="AQ840" s="6" t="b">
        <v>0</v>
      </c>
    </row>
    <row r="841" spans="1:43" x14ac:dyDescent="0.25">
      <c r="A841" t="str">
        <f>_xlfn.CONCAT(Table8[[#This Row],[Order]],"-",Table8[[#This Row],[Line]])</f>
        <v>77175-143</v>
      </c>
      <c r="B841" s="35">
        <v>77175</v>
      </c>
      <c r="C841" s="35">
        <v>143</v>
      </c>
      <c r="D841" s="35">
        <v>1</v>
      </c>
      <c r="E841" s="34" t="s">
        <v>18</v>
      </c>
      <c r="F841" s="34" t="s">
        <v>3080</v>
      </c>
      <c r="G841" s="34" t="s">
        <v>2408</v>
      </c>
      <c r="H841" s="34" t="s">
        <v>22</v>
      </c>
      <c r="I841" s="34" t="s">
        <v>31</v>
      </c>
      <c r="J841" s="36">
        <v>43499</v>
      </c>
      <c r="K841" s="34" t="s">
        <v>4887</v>
      </c>
      <c r="L841" s="125">
        <v>43495</v>
      </c>
      <c r="M841" s="36">
        <v>43500</v>
      </c>
      <c r="N841" s="35">
        <v>8</v>
      </c>
      <c r="O841" s="35">
        <v>8</v>
      </c>
      <c r="P841" s="6" t="s">
        <v>626</v>
      </c>
      <c r="Q841" s="34" t="s">
        <v>22</v>
      </c>
      <c r="R841" s="6" t="s">
        <v>18</v>
      </c>
      <c r="S841" s="34" t="s">
        <v>22</v>
      </c>
      <c r="T841" s="34" t="s">
        <v>2409</v>
      </c>
      <c r="U841" s="35">
        <v>18</v>
      </c>
      <c r="V841" s="17" t="b">
        <v>1</v>
      </c>
      <c r="W841" s="17" t="b">
        <v>1</v>
      </c>
      <c r="X841" s="17" t="b">
        <v>1</v>
      </c>
      <c r="Y841" s="17" t="b">
        <v>1</v>
      </c>
      <c r="Z841" t="s">
        <v>3805</v>
      </c>
      <c r="AA841" t="s">
        <v>3805</v>
      </c>
      <c r="AB841" t="s">
        <v>22</v>
      </c>
      <c r="AC841" t="s">
        <v>22</v>
      </c>
      <c r="AD841" t="s">
        <v>22</v>
      </c>
      <c r="AE841" t="s">
        <v>22</v>
      </c>
      <c r="AF841" t="s">
        <v>22</v>
      </c>
      <c r="AG841" t="s">
        <v>22</v>
      </c>
      <c r="AH841" t="s">
        <v>22</v>
      </c>
      <c r="AI841" t="s">
        <v>22</v>
      </c>
      <c r="AJ841" s="17" t="b">
        <v>1</v>
      </c>
      <c r="AK841" t="s">
        <v>22</v>
      </c>
      <c r="AL841" t="s">
        <v>143</v>
      </c>
      <c r="AM841" s="17" t="b">
        <v>0</v>
      </c>
      <c r="AN841" s="6"/>
      <c r="AO841" s="6"/>
      <c r="AP841" s="17" t="b">
        <v>0</v>
      </c>
      <c r="AQ841" s="6" t="b">
        <v>0</v>
      </c>
    </row>
    <row r="842" spans="1:43" x14ac:dyDescent="0.25">
      <c r="A842" t="str">
        <f>_xlfn.CONCAT(Table8[[#This Row],[Order]],"-",Table8[[#This Row],[Line]])</f>
        <v>77175-144</v>
      </c>
      <c r="B842" s="35">
        <v>77175</v>
      </c>
      <c r="C842" s="35">
        <v>144</v>
      </c>
      <c r="D842" s="35">
        <v>1</v>
      </c>
      <c r="E842" s="34" t="s">
        <v>18</v>
      </c>
      <c r="F842" s="34" t="s">
        <v>3080</v>
      </c>
      <c r="G842" s="34" t="s">
        <v>2408</v>
      </c>
      <c r="H842" s="34" t="s">
        <v>22</v>
      </c>
      <c r="I842" s="34" t="s">
        <v>31</v>
      </c>
      <c r="J842" s="36">
        <v>43500</v>
      </c>
      <c r="K842" s="34" t="s">
        <v>4888</v>
      </c>
      <c r="L842" s="125">
        <v>43495</v>
      </c>
      <c r="M842" s="36">
        <v>43500</v>
      </c>
      <c r="N842" s="35">
        <v>10</v>
      </c>
      <c r="O842" s="35">
        <v>10</v>
      </c>
      <c r="P842" s="6" t="s">
        <v>626</v>
      </c>
      <c r="Q842" s="34" t="s">
        <v>22</v>
      </c>
      <c r="R842" s="6" t="s">
        <v>18</v>
      </c>
      <c r="S842" s="34" t="s">
        <v>22</v>
      </c>
      <c r="T842" s="34" t="s">
        <v>2410</v>
      </c>
      <c r="U842" s="35">
        <v>18</v>
      </c>
      <c r="V842" s="17" t="b">
        <v>1</v>
      </c>
      <c r="W842" s="17" t="b">
        <v>1</v>
      </c>
      <c r="X842" s="17" t="b">
        <v>1</v>
      </c>
      <c r="Y842" s="17" t="b">
        <v>1</v>
      </c>
      <c r="Z842" t="s">
        <v>3805</v>
      </c>
      <c r="AA842" t="s">
        <v>3805</v>
      </c>
      <c r="AB842" t="s">
        <v>22</v>
      </c>
      <c r="AC842" t="s">
        <v>22</v>
      </c>
      <c r="AD842" t="s">
        <v>22</v>
      </c>
      <c r="AE842" t="s">
        <v>22</v>
      </c>
      <c r="AF842" t="s">
        <v>22</v>
      </c>
      <c r="AG842" t="s">
        <v>22</v>
      </c>
      <c r="AH842" t="s">
        <v>22</v>
      </c>
      <c r="AI842" t="s">
        <v>22</v>
      </c>
      <c r="AJ842" s="17" t="b">
        <v>1</v>
      </c>
      <c r="AK842" t="s">
        <v>22</v>
      </c>
      <c r="AL842" t="s">
        <v>143</v>
      </c>
      <c r="AM842" s="17" t="b">
        <v>0</v>
      </c>
      <c r="AN842" s="6"/>
      <c r="AO842" s="6"/>
      <c r="AP842" s="17" t="b">
        <v>0</v>
      </c>
      <c r="AQ842" s="6" t="b">
        <v>0</v>
      </c>
    </row>
    <row r="843" spans="1:43" x14ac:dyDescent="0.25">
      <c r="A843" t="str">
        <f>_xlfn.CONCAT(Table8[[#This Row],[Order]],"-",Table8[[#This Row],[Line]])</f>
        <v>77175-145</v>
      </c>
      <c r="B843" s="29">
        <v>77175</v>
      </c>
      <c r="C843" s="29">
        <v>145</v>
      </c>
      <c r="D843" s="29">
        <v>1</v>
      </c>
      <c r="E843" s="28" t="s">
        <v>18</v>
      </c>
      <c r="F843" s="28" t="s">
        <v>352</v>
      </c>
      <c r="G843" s="28" t="s">
        <v>2392</v>
      </c>
      <c r="H843" s="28" t="s">
        <v>22</v>
      </c>
      <c r="I843" s="28" t="s">
        <v>20</v>
      </c>
      <c r="J843" s="28"/>
      <c r="K843" s="28"/>
      <c r="L843" s="125">
        <v>43495</v>
      </c>
      <c r="M843" s="30">
        <v>43500</v>
      </c>
      <c r="N843" s="29">
        <v>2</v>
      </c>
      <c r="O843" s="29">
        <v>2</v>
      </c>
      <c r="P843" s="6" t="s">
        <v>626</v>
      </c>
      <c r="Q843" s="28" t="s">
        <v>21</v>
      </c>
      <c r="R843" s="6" t="s">
        <v>18</v>
      </c>
      <c r="S843" s="28" t="s">
        <v>22</v>
      </c>
      <c r="T843" s="28" t="s">
        <v>2411</v>
      </c>
      <c r="U843" s="29">
        <v>15</v>
      </c>
      <c r="V843" s="17" t="b">
        <v>1</v>
      </c>
      <c r="W843" s="17" t="b">
        <v>1</v>
      </c>
      <c r="X843" s="17" t="b">
        <v>1</v>
      </c>
      <c r="Y843" s="17" t="b">
        <v>1</v>
      </c>
      <c r="Z843" t="s">
        <v>22</v>
      </c>
      <c r="AA843" t="s">
        <v>22</v>
      </c>
      <c r="AB843" t="s">
        <v>22</v>
      </c>
      <c r="AC843" t="s">
        <v>22</v>
      </c>
      <c r="AD843" t="s">
        <v>22</v>
      </c>
      <c r="AE843" t="s">
        <v>22</v>
      </c>
      <c r="AF843" t="s">
        <v>22</v>
      </c>
      <c r="AG843" t="s">
        <v>22</v>
      </c>
      <c r="AH843" t="s">
        <v>22</v>
      </c>
      <c r="AI843" t="s">
        <v>22</v>
      </c>
      <c r="AJ843" s="17" t="b">
        <v>0</v>
      </c>
      <c r="AK843" t="s">
        <v>22</v>
      </c>
      <c r="AL843" t="s">
        <v>143</v>
      </c>
      <c r="AM843" s="17" t="b">
        <v>0</v>
      </c>
      <c r="AN843" s="6"/>
      <c r="AO843" s="6"/>
      <c r="AP843" s="17" t="b">
        <v>0</v>
      </c>
      <c r="AQ843" s="6" t="b">
        <v>0</v>
      </c>
    </row>
    <row r="844" spans="1:43" x14ac:dyDescent="0.25">
      <c r="A844" t="str">
        <f>_xlfn.CONCAT(Table8[[#This Row],[Order]],"-",Table8[[#This Row],[Line]])</f>
        <v>77175-146</v>
      </c>
      <c r="B844" s="7">
        <v>77175</v>
      </c>
      <c r="C844" s="7">
        <v>146</v>
      </c>
      <c r="D844" s="7">
        <v>1</v>
      </c>
      <c r="E844" s="6" t="s">
        <v>18</v>
      </c>
      <c r="F844" s="6" t="s">
        <v>3080</v>
      </c>
      <c r="G844" s="6" t="s">
        <v>2408</v>
      </c>
      <c r="H844" s="6" t="s">
        <v>22</v>
      </c>
      <c r="I844" s="6" t="s">
        <v>27</v>
      </c>
      <c r="J844" s="6"/>
      <c r="K844" s="6"/>
      <c r="L844" s="8">
        <v>43507</v>
      </c>
      <c r="M844" s="8">
        <v>43510</v>
      </c>
      <c r="N844" s="7">
        <v>8</v>
      </c>
      <c r="O844" s="7">
        <v>8</v>
      </c>
      <c r="P844" s="6" t="s">
        <v>626</v>
      </c>
      <c r="Q844" s="6" t="s">
        <v>22</v>
      </c>
      <c r="R844" s="6" t="s">
        <v>18</v>
      </c>
      <c r="S844" s="6" t="s">
        <v>22</v>
      </c>
      <c r="T844" s="6" t="s">
        <v>4889</v>
      </c>
      <c r="U844" s="7">
        <v>7</v>
      </c>
      <c r="V844" s="17" t="b">
        <v>0</v>
      </c>
      <c r="W844" s="17" t="b">
        <v>0</v>
      </c>
      <c r="X844" s="17" t="b">
        <v>0</v>
      </c>
      <c r="Y844" s="17" t="b">
        <v>0</v>
      </c>
      <c r="Z844" t="s">
        <v>22</v>
      </c>
      <c r="AA844" t="s">
        <v>22</v>
      </c>
      <c r="AB844" t="s">
        <v>22</v>
      </c>
      <c r="AC844" t="s">
        <v>22</v>
      </c>
      <c r="AD844" t="s">
        <v>22</v>
      </c>
      <c r="AE844" t="s">
        <v>22</v>
      </c>
      <c r="AF844" t="s">
        <v>22</v>
      </c>
      <c r="AG844" t="s">
        <v>22</v>
      </c>
      <c r="AH844" t="s">
        <v>22</v>
      </c>
      <c r="AI844" t="s">
        <v>22</v>
      </c>
      <c r="AJ844" s="17" t="b">
        <v>0</v>
      </c>
      <c r="AK844" t="s">
        <v>22</v>
      </c>
      <c r="AL844" t="s">
        <v>22</v>
      </c>
      <c r="AM844" s="17" t="b">
        <v>0</v>
      </c>
      <c r="AN844" s="6"/>
      <c r="AO844" s="6"/>
      <c r="AP844" s="17" t="b">
        <v>0</v>
      </c>
      <c r="AQ844" s="6" t="b">
        <v>0</v>
      </c>
    </row>
    <row r="845" spans="1:43" x14ac:dyDescent="0.25">
      <c r="A845" t="str">
        <f>_xlfn.CONCAT(Table8[[#This Row],[Order]],"-",Table8[[#This Row],[Line]])</f>
        <v>77175-147</v>
      </c>
      <c r="B845" s="7">
        <v>77175</v>
      </c>
      <c r="C845" s="7">
        <v>147</v>
      </c>
      <c r="D845" s="7">
        <v>1</v>
      </c>
      <c r="E845" s="6" t="s">
        <v>18</v>
      </c>
      <c r="F845" s="6" t="s">
        <v>3080</v>
      </c>
      <c r="G845" s="6" t="s">
        <v>2408</v>
      </c>
      <c r="H845" s="6" t="s">
        <v>22</v>
      </c>
      <c r="I845" s="6" t="s">
        <v>27</v>
      </c>
      <c r="J845" s="6"/>
      <c r="K845" s="6"/>
      <c r="L845" s="8">
        <v>43507</v>
      </c>
      <c r="M845" s="8">
        <v>43510</v>
      </c>
      <c r="N845" s="7">
        <v>4</v>
      </c>
      <c r="O845" s="7">
        <v>4</v>
      </c>
      <c r="P845" s="6" t="s">
        <v>626</v>
      </c>
      <c r="Q845" s="6" t="s">
        <v>22</v>
      </c>
      <c r="R845" s="6" t="s">
        <v>18</v>
      </c>
      <c r="S845" s="6" t="s">
        <v>22</v>
      </c>
      <c r="T845" s="6" t="s">
        <v>4890</v>
      </c>
      <c r="U845" s="7">
        <v>7</v>
      </c>
      <c r="V845" s="17" t="b">
        <v>0</v>
      </c>
      <c r="W845" s="17" t="b">
        <v>0</v>
      </c>
      <c r="X845" s="17" t="b">
        <v>0</v>
      </c>
      <c r="Y845" s="17" t="b">
        <v>0</v>
      </c>
      <c r="Z845" t="s">
        <v>22</v>
      </c>
      <c r="AA845" t="s">
        <v>22</v>
      </c>
      <c r="AB845" t="s">
        <v>22</v>
      </c>
      <c r="AC845" t="s">
        <v>22</v>
      </c>
      <c r="AD845" t="s">
        <v>22</v>
      </c>
      <c r="AE845" t="s">
        <v>22</v>
      </c>
      <c r="AF845" t="s">
        <v>22</v>
      </c>
      <c r="AG845" t="s">
        <v>22</v>
      </c>
      <c r="AH845" t="s">
        <v>22</v>
      </c>
      <c r="AI845" t="s">
        <v>22</v>
      </c>
      <c r="AJ845" s="17" t="b">
        <v>0</v>
      </c>
      <c r="AK845" t="s">
        <v>22</v>
      </c>
      <c r="AL845" t="s">
        <v>22</v>
      </c>
      <c r="AM845" s="17" t="b">
        <v>0</v>
      </c>
      <c r="AN845" s="6"/>
      <c r="AO845" s="6"/>
      <c r="AP845" s="17" t="b">
        <v>0</v>
      </c>
      <c r="AQ845" s="6" t="b">
        <v>0</v>
      </c>
    </row>
    <row r="846" spans="1:43" x14ac:dyDescent="0.25">
      <c r="A846" t="str">
        <f>_xlfn.CONCAT(Table8[[#This Row],[Order]],"-",Table8[[#This Row],[Line]])</f>
        <v>77175-148</v>
      </c>
      <c r="B846" s="7">
        <v>77175</v>
      </c>
      <c r="C846" s="7">
        <v>148</v>
      </c>
      <c r="D846" s="7">
        <v>1</v>
      </c>
      <c r="E846" s="6" t="s">
        <v>18</v>
      </c>
      <c r="F846" s="6" t="s">
        <v>3080</v>
      </c>
      <c r="G846" s="6" t="s">
        <v>2408</v>
      </c>
      <c r="H846" s="6" t="s">
        <v>22</v>
      </c>
      <c r="I846" s="6" t="s">
        <v>27</v>
      </c>
      <c r="J846" s="6"/>
      <c r="K846" s="6"/>
      <c r="L846" s="8">
        <v>43507</v>
      </c>
      <c r="M846" s="8">
        <v>43510</v>
      </c>
      <c r="N846" s="7">
        <v>8</v>
      </c>
      <c r="O846" s="7">
        <v>8</v>
      </c>
      <c r="P846" s="6" t="s">
        <v>626</v>
      </c>
      <c r="Q846" s="6" t="s">
        <v>22</v>
      </c>
      <c r="R846" s="6" t="s">
        <v>18</v>
      </c>
      <c r="S846" s="6" t="s">
        <v>22</v>
      </c>
      <c r="T846" s="6" t="s">
        <v>4891</v>
      </c>
      <c r="U846" s="7">
        <v>7</v>
      </c>
      <c r="V846" s="17" t="b">
        <v>0</v>
      </c>
      <c r="W846" s="17" t="b">
        <v>0</v>
      </c>
      <c r="X846" s="17" t="b">
        <v>0</v>
      </c>
      <c r="Y846" s="17" t="b">
        <v>0</v>
      </c>
      <c r="Z846" t="s">
        <v>22</v>
      </c>
      <c r="AA846" t="s">
        <v>22</v>
      </c>
      <c r="AB846" t="s">
        <v>22</v>
      </c>
      <c r="AC846" t="s">
        <v>22</v>
      </c>
      <c r="AD846" t="s">
        <v>22</v>
      </c>
      <c r="AE846" t="s">
        <v>22</v>
      </c>
      <c r="AF846" t="s">
        <v>22</v>
      </c>
      <c r="AG846" t="s">
        <v>22</v>
      </c>
      <c r="AH846" t="s">
        <v>22</v>
      </c>
      <c r="AI846" t="s">
        <v>22</v>
      </c>
      <c r="AJ846" s="17" t="b">
        <v>0</v>
      </c>
      <c r="AK846" t="s">
        <v>22</v>
      </c>
      <c r="AL846" t="s">
        <v>22</v>
      </c>
      <c r="AM846" s="17" t="b">
        <v>0</v>
      </c>
      <c r="AN846" s="6"/>
      <c r="AO846" s="6"/>
      <c r="AP846" s="17" t="b">
        <v>0</v>
      </c>
      <c r="AQ846" s="6" t="b">
        <v>0</v>
      </c>
    </row>
    <row r="847" spans="1:43" x14ac:dyDescent="0.25">
      <c r="A847" t="str">
        <f>_xlfn.CONCAT(Table8[[#This Row],[Order]],"-",Table8[[#This Row],[Line]])</f>
        <v>77175-149</v>
      </c>
      <c r="B847" s="7">
        <v>77175</v>
      </c>
      <c r="C847" s="7">
        <v>149</v>
      </c>
      <c r="D847" s="7">
        <v>1</v>
      </c>
      <c r="E847" s="6" t="s">
        <v>18</v>
      </c>
      <c r="F847" s="6" t="s">
        <v>304</v>
      </c>
      <c r="G847" s="6" t="s">
        <v>2390</v>
      </c>
      <c r="H847" s="6" t="s">
        <v>22</v>
      </c>
      <c r="I847" s="6" t="s">
        <v>27</v>
      </c>
      <c r="J847" s="6"/>
      <c r="K847" s="6"/>
      <c r="L847" s="8">
        <v>43507</v>
      </c>
      <c r="M847" s="8">
        <v>43510</v>
      </c>
      <c r="N847" s="7">
        <v>1</v>
      </c>
      <c r="O847" s="7">
        <v>2</v>
      </c>
      <c r="P847" s="6" t="s">
        <v>626</v>
      </c>
      <c r="Q847" s="6" t="s">
        <v>22</v>
      </c>
      <c r="R847" s="6" t="s">
        <v>18</v>
      </c>
      <c r="S847" s="6" t="s">
        <v>22</v>
      </c>
      <c r="T847" s="6" t="s">
        <v>4892</v>
      </c>
      <c r="U847" s="7">
        <v>7</v>
      </c>
      <c r="V847" s="17" t="b">
        <v>0</v>
      </c>
      <c r="W847" s="17" t="b">
        <v>0</v>
      </c>
      <c r="X847" s="17" t="b">
        <v>0</v>
      </c>
      <c r="Y847" s="17" t="b">
        <v>0</v>
      </c>
      <c r="Z847" t="s">
        <v>22</v>
      </c>
      <c r="AA847" t="s">
        <v>22</v>
      </c>
      <c r="AB847" t="s">
        <v>22</v>
      </c>
      <c r="AC847" t="s">
        <v>22</v>
      </c>
      <c r="AD847" t="s">
        <v>22</v>
      </c>
      <c r="AE847" t="s">
        <v>22</v>
      </c>
      <c r="AF847" t="s">
        <v>22</v>
      </c>
      <c r="AG847" t="s">
        <v>22</v>
      </c>
      <c r="AH847" t="s">
        <v>22</v>
      </c>
      <c r="AI847" t="s">
        <v>22</v>
      </c>
      <c r="AJ847" s="17" t="b">
        <v>0</v>
      </c>
      <c r="AK847" t="s">
        <v>22</v>
      </c>
      <c r="AL847" t="s">
        <v>22</v>
      </c>
      <c r="AM847" s="17" t="b">
        <v>0</v>
      </c>
      <c r="AN847" s="6"/>
      <c r="AO847" s="6"/>
      <c r="AP847" s="17" t="b">
        <v>0</v>
      </c>
      <c r="AQ847" s="6" t="b">
        <v>0</v>
      </c>
    </row>
    <row r="848" spans="1:43" x14ac:dyDescent="0.25">
      <c r="A848" t="str">
        <f>_xlfn.CONCAT(Table8[[#This Row],[Order]],"-",Table8[[#This Row],[Line]])</f>
        <v>77175-150</v>
      </c>
      <c r="B848" s="7">
        <v>77175</v>
      </c>
      <c r="C848" s="7">
        <v>150</v>
      </c>
      <c r="D848" s="7">
        <v>1</v>
      </c>
      <c r="E848" s="6" t="s">
        <v>18</v>
      </c>
      <c r="F848" s="6" t="s">
        <v>3080</v>
      </c>
      <c r="G848" s="6" t="s">
        <v>2408</v>
      </c>
      <c r="H848" s="6" t="s">
        <v>22</v>
      </c>
      <c r="I848" s="6" t="s">
        <v>27</v>
      </c>
      <c r="J848" s="6"/>
      <c r="K848" s="6"/>
      <c r="L848" s="8">
        <v>43507</v>
      </c>
      <c r="M848" s="8">
        <v>43510</v>
      </c>
      <c r="N848" s="7">
        <v>10</v>
      </c>
      <c r="O848" s="7">
        <v>10</v>
      </c>
      <c r="P848" s="6" t="s">
        <v>626</v>
      </c>
      <c r="Q848" s="6" t="s">
        <v>22</v>
      </c>
      <c r="R848" s="6" t="s">
        <v>18</v>
      </c>
      <c r="S848" s="6" t="s">
        <v>22</v>
      </c>
      <c r="T848" s="6" t="s">
        <v>4893</v>
      </c>
      <c r="U848" s="7">
        <v>7</v>
      </c>
      <c r="V848" s="17" t="b">
        <v>0</v>
      </c>
      <c r="W848" s="17" t="b">
        <v>0</v>
      </c>
      <c r="X848" s="17" t="b">
        <v>0</v>
      </c>
      <c r="Y848" s="17" t="b">
        <v>0</v>
      </c>
      <c r="Z848" t="s">
        <v>22</v>
      </c>
      <c r="AA848" t="s">
        <v>22</v>
      </c>
      <c r="AB848" t="s">
        <v>22</v>
      </c>
      <c r="AC848" t="s">
        <v>22</v>
      </c>
      <c r="AD848" t="s">
        <v>22</v>
      </c>
      <c r="AE848" t="s">
        <v>22</v>
      </c>
      <c r="AF848" t="s">
        <v>22</v>
      </c>
      <c r="AG848" t="s">
        <v>22</v>
      </c>
      <c r="AH848" t="s">
        <v>22</v>
      </c>
      <c r="AI848" t="s">
        <v>22</v>
      </c>
      <c r="AJ848" s="17" t="b">
        <v>0</v>
      </c>
      <c r="AK848" t="s">
        <v>22</v>
      </c>
      <c r="AL848" t="s">
        <v>22</v>
      </c>
      <c r="AM848" s="17" t="b">
        <v>0</v>
      </c>
      <c r="AN848" s="6"/>
      <c r="AO848" s="6"/>
      <c r="AP848" s="17" t="b">
        <v>0</v>
      </c>
      <c r="AQ848" s="6" t="b">
        <v>0</v>
      </c>
    </row>
    <row r="849" spans="1:43" x14ac:dyDescent="0.25">
      <c r="A849" t="str">
        <f>_xlfn.CONCAT(Table8[[#This Row],[Order]],"-",Table8[[#This Row],[Line]])</f>
        <v>77175-151</v>
      </c>
      <c r="B849" s="7">
        <v>77175</v>
      </c>
      <c r="C849" s="7">
        <v>151</v>
      </c>
      <c r="D849" s="7">
        <v>1</v>
      </c>
      <c r="E849" s="6" t="s">
        <v>18</v>
      </c>
      <c r="F849" s="6" t="s">
        <v>352</v>
      </c>
      <c r="G849" s="6" t="s">
        <v>2392</v>
      </c>
      <c r="H849" s="6" t="s">
        <v>22</v>
      </c>
      <c r="I849" s="6" t="s">
        <v>27</v>
      </c>
      <c r="J849" s="6"/>
      <c r="K849" s="6"/>
      <c r="L849" s="8">
        <v>43507</v>
      </c>
      <c r="M849" s="8">
        <v>43510</v>
      </c>
      <c r="N849" s="7">
        <v>2</v>
      </c>
      <c r="O849" s="7">
        <v>2</v>
      </c>
      <c r="P849" s="6" t="s">
        <v>626</v>
      </c>
      <c r="Q849" s="6" t="s">
        <v>22</v>
      </c>
      <c r="R849" s="6" t="s">
        <v>18</v>
      </c>
      <c r="S849" s="6" t="s">
        <v>22</v>
      </c>
      <c r="T849" s="6" t="s">
        <v>4894</v>
      </c>
      <c r="U849" s="7">
        <v>7</v>
      </c>
      <c r="V849" s="17" t="b">
        <v>0</v>
      </c>
      <c r="W849" s="17" t="b">
        <v>0</v>
      </c>
      <c r="X849" s="17" t="b">
        <v>0</v>
      </c>
      <c r="Y849" s="17" t="b">
        <v>0</v>
      </c>
      <c r="Z849" t="s">
        <v>22</v>
      </c>
      <c r="AA849" t="s">
        <v>22</v>
      </c>
      <c r="AB849" t="s">
        <v>22</v>
      </c>
      <c r="AC849" t="s">
        <v>22</v>
      </c>
      <c r="AD849" t="s">
        <v>22</v>
      </c>
      <c r="AE849" t="s">
        <v>22</v>
      </c>
      <c r="AF849" t="s">
        <v>22</v>
      </c>
      <c r="AG849" t="s">
        <v>22</v>
      </c>
      <c r="AH849" t="s">
        <v>22</v>
      </c>
      <c r="AI849" t="s">
        <v>22</v>
      </c>
      <c r="AJ849" s="17" t="b">
        <v>0</v>
      </c>
      <c r="AK849" t="s">
        <v>22</v>
      </c>
      <c r="AL849" t="s">
        <v>22</v>
      </c>
      <c r="AM849" s="17" t="b">
        <v>0</v>
      </c>
      <c r="AN849" s="6"/>
      <c r="AO849" s="6"/>
      <c r="AP849" s="17" t="b">
        <v>0</v>
      </c>
      <c r="AQ849" s="6" t="b">
        <v>0</v>
      </c>
    </row>
    <row r="850" spans="1:43" x14ac:dyDescent="0.25">
      <c r="A850" t="str">
        <f>_xlfn.CONCAT(Table8[[#This Row],[Order]],"-",Table8[[#This Row],[Line]])</f>
        <v>77175-152</v>
      </c>
      <c r="B850" s="7">
        <v>77175</v>
      </c>
      <c r="C850" s="7">
        <v>152</v>
      </c>
      <c r="D850" s="7">
        <v>1</v>
      </c>
      <c r="E850" s="6" t="s">
        <v>18</v>
      </c>
      <c r="F850" s="6" t="s">
        <v>3080</v>
      </c>
      <c r="G850" s="6" t="s">
        <v>2408</v>
      </c>
      <c r="H850" s="6" t="s">
        <v>22</v>
      </c>
      <c r="I850" s="6" t="s">
        <v>27</v>
      </c>
      <c r="J850" s="6"/>
      <c r="K850" s="6"/>
      <c r="L850" s="8">
        <v>43511</v>
      </c>
      <c r="M850" s="8">
        <v>43516</v>
      </c>
      <c r="N850" s="7">
        <v>6</v>
      </c>
      <c r="O850" s="7">
        <v>6</v>
      </c>
      <c r="P850" s="6" t="s">
        <v>626</v>
      </c>
      <c r="Q850" s="6" t="s">
        <v>22</v>
      </c>
      <c r="R850" s="6" t="s">
        <v>18</v>
      </c>
      <c r="S850" s="6" t="s">
        <v>22</v>
      </c>
      <c r="T850" s="6" t="s">
        <v>4895</v>
      </c>
      <c r="U850" s="7">
        <v>1</v>
      </c>
      <c r="V850" s="17" t="b">
        <v>0</v>
      </c>
      <c r="W850" s="17" t="b">
        <v>0</v>
      </c>
      <c r="X850" s="17" t="b">
        <v>0</v>
      </c>
      <c r="Y850" s="17" t="b">
        <v>0</v>
      </c>
      <c r="Z850" t="s">
        <v>22</v>
      </c>
      <c r="AA850" t="s">
        <v>22</v>
      </c>
      <c r="AB850" t="s">
        <v>22</v>
      </c>
      <c r="AC850" t="s">
        <v>22</v>
      </c>
      <c r="AD850" t="s">
        <v>22</v>
      </c>
      <c r="AE850" t="s">
        <v>22</v>
      </c>
      <c r="AF850" t="s">
        <v>22</v>
      </c>
      <c r="AG850" t="s">
        <v>22</v>
      </c>
      <c r="AH850" t="s">
        <v>22</v>
      </c>
      <c r="AI850" t="s">
        <v>22</v>
      </c>
      <c r="AJ850" s="17" t="b">
        <v>0</v>
      </c>
      <c r="AK850" t="s">
        <v>22</v>
      </c>
      <c r="AL850" t="s">
        <v>22</v>
      </c>
      <c r="AM850" s="17" t="b">
        <v>0</v>
      </c>
      <c r="AN850" s="6"/>
      <c r="AO850" s="6"/>
      <c r="AP850" s="17" t="b">
        <v>0</v>
      </c>
      <c r="AQ850" s="6" t="b">
        <v>0</v>
      </c>
    </row>
    <row r="851" spans="1:43" x14ac:dyDescent="0.25">
      <c r="A851" t="str">
        <f>_xlfn.CONCAT(Table8[[#This Row],[Order]],"-",Table8[[#This Row],[Line]])</f>
        <v>77175-153</v>
      </c>
      <c r="B851" s="7">
        <v>77175</v>
      </c>
      <c r="C851" s="7">
        <v>153</v>
      </c>
      <c r="D851" s="7">
        <v>1</v>
      </c>
      <c r="E851" s="6" t="s">
        <v>18</v>
      </c>
      <c r="F851" s="6" t="s">
        <v>137</v>
      </c>
      <c r="G851" s="6" t="s">
        <v>4896</v>
      </c>
      <c r="H851" s="6" t="s">
        <v>22</v>
      </c>
      <c r="I851" s="6" t="s">
        <v>27</v>
      </c>
      <c r="J851" s="6"/>
      <c r="K851" s="6"/>
      <c r="L851" s="8">
        <v>43511</v>
      </c>
      <c r="M851" s="8">
        <v>43516</v>
      </c>
      <c r="N851" s="7">
        <v>1</v>
      </c>
      <c r="O851" s="7">
        <v>1</v>
      </c>
      <c r="P851" s="6" t="s">
        <v>626</v>
      </c>
      <c r="Q851" s="6" t="s">
        <v>22</v>
      </c>
      <c r="R851" s="6" t="s">
        <v>18</v>
      </c>
      <c r="S851" s="6" t="s">
        <v>22</v>
      </c>
      <c r="T851" s="6" t="s">
        <v>4897</v>
      </c>
      <c r="U851" s="7">
        <v>1</v>
      </c>
      <c r="V851" s="17" t="b">
        <v>0</v>
      </c>
      <c r="W851" s="17" t="b">
        <v>0</v>
      </c>
      <c r="X851" s="17" t="b">
        <v>0</v>
      </c>
      <c r="Y851" s="17" t="b">
        <v>0</v>
      </c>
      <c r="Z851" t="s">
        <v>22</v>
      </c>
      <c r="AA851" t="s">
        <v>22</v>
      </c>
      <c r="AB851" t="s">
        <v>22</v>
      </c>
      <c r="AC851" t="s">
        <v>22</v>
      </c>
      <c r="AD851" t="s">
        <v>22</v>
      </c>
      <c r="AE851" t="s">
        <v>22</v>
      </c>
      <c r="AF851" t="s">
        <v>22</v>
      </c>
      <c r="AG851" t="s">
        <v>22</v>
      </c>
      <c r="AH851" t="s">
        <v>22</v>
      </c>
      <c r="AI851" t="s">
        <v>22</v>
      </c>
      <c r="AJ851" s="17" t="b">
        <v>0</v>
      </c>
      <c r="AK851" t="s">
        <v>22</v>
      </c>
      <c r="AL851" t="s">
        <v>22</v>
      </c>
      <c r="AM851" s="17" t="b">
        <v>0</v>
      </c>
      <c r="AN851" s="6"/>
      <c r="AO851" s="6"/>
      <c r="AP851" s="17" t="b">
        <v>0</v>
      </c>
      <c r="AQ851" s="6" t="b">
        <v>0</v>
      </c>
    </row>
    <row r="852" spans="1:43" x14ac:dyDescent="0.25">
      <c r="A852" t="str">
        <f>_xlfn.CONCAT(Table8[[#This Row],[Order]],"-",Table8[[#This Row],[Line]])</f>
        <v>77180-1</v>
      </c>
      <c r="B852" s="29">
        <v>77180</v>
      </c>
      <c r="C852" s="29">
        <v>1</v>
      </c>
      <c r="D852" s="29">
        <v>1</v>
      </c>
      <c r="E852" s="28" t="s">
        <v>18</v>
      </c>
      <c r="F852" s="28" t="s">
        <v>154</v>
      </c>
      <c r="G852" s="28" t="s">
        <v>853</v>
      </c>
      <c r="H852" s="28" t="s">
        <v>22</v>
      </c>
      <c r="I852" s="28" t="s">
        <v>20</v>
      </c>
      <c r="J852" s="28"/>
      <c r="K852" s="28"/>
      <c r="L852" s="8">
        <v>43503</v>
      </c>
      <c r="M852" s="30">
        <v>43508</v>
      </c>
      <c r="N852" s="29">
        <v>6</v>
      </c>
      <c r="O852" s="29">
        <v>6</v>
      </c>
      <c r="P852" s="6" t="s">
        <v>610</v>
      </c>
      <c r="Q852" s="28" t="s">
        <v>22</v>
      </c>
      <c r="R852" s="6" t="s">
        <v>18</v>
      </c>
      <c r="S852" s="28" t="s">
        <v>22</v>
      </c>
      <c r="T852" s="28" t="s">
        <v>719</v>
      </c>
      <c r="U852" s="29">
        <v>7</v>
      </c>
      <c r="V852" s="17" t="b">
        <v>1</v>
      </c>
      <c r="W852" s="17" t="b">
        <v>1</v>
      </c>
      <c r="X852" s="17" t="b">
        <v>1</v>
      </c>
      <c r="Y852" s="17" t="b">
        <v>1</v>
      </c>
      <c r="Z852" t="s">
        <v>22</v>
      </c>
      <c r="AA852" t="s">
        <v>3805</v>
      </c>
      <c r="AB852" t="s">
        <v>22</v>
      </c>
      <c r="AC852" t="s">
        <v>3805</v>
      </c>
      <c r="AD852" t="s">
        <v>22</v>
      </c>
      <c r="AE852" t="s">
        <v>22</v>
      </c>
      <c r="AF852" t="s">
        <v>22</v>
      </c>
      <c r="AG852" t="s">
        <v>22</v>
      </c>
      <c r="AH852" t="s">
        <v>22</v>
      </c>
      <c r="AI852" t="s">
        <v>22</v>
      </c>
      <c r="AJ852" s="17" t="b">
        <v>1</v>
      </c>
      <c r="AK852" t="s">
        <v>22</v>
      </c>
      <c r="AL852" t="s">
        <v>22</v>
      </c>
      <c r="AM852" s="17" t="b">
        <v>0</v>
      </c>
      <c r="AN852" s="6"/>
      <c r="AO852" s="6"/>
      <c r="AP852" s="17" t="b">
        <v>0</v>
      </c>
      <c r="AQ852" s="6" t="b">
        <v>0</v>
      </c>
    </row>
    <row r="853" spans="1:43" x14ac:dyDescent="0.25">
      <c r="A853" t="str">
        <f>_xlfn.CONCAT(Table8[[#This Row],[Order]],"-",Table8[[#This Row],[Line]])</f>
        <v>77180-2</v>
      </c>
      <c r="B853" s="29">
        <v>77180</v>
      </c>
      <c r="C853" s="29">
        <v>2</v>
      </c>
      <c r="D853" s="29">
        <v>1</v>
      </c>
      <c r="E853" s="28" t="s">
        <v>18</v>
      </c>
      <c r="F853" s="28" t="s">
        <v>215</v>
      </c>
      <c r="G853" s="28" t="s">
        <v>854</v>
      </c>
      <c r="H853" s="28" t="s">
        <v>22</v>
      </c>
      <c r="I853" s="28" t="s">
        <v>20</v>
      </c>
      <c r="J853" s="28"/>
      <c r="K853" s="28"/>
      <c r="L853" s="8">
        <v>43503</v>
      </c>
      <c r="M853" s="30">
        <v>43508</v>
      </c>
      <c r="N853" s="29">
        <v>6</v>
      </c>
      <c r="O853" s="29">
        <v>6</v>
      </c>
      <c r="P853" s="6" t="s">
        <v>610</v>
      </c>
      <c r="Q853" s="28" t="s">
        <v>22</v>
      </c>
      <c r="R853" s="6" t="s">
        <v>18</v>
      </c>
      <c r="S853" s="28" t="s">
        <v>22</v>
      </c>
      <c r="T853" s="28" t="s">
        <v>109</v>
      </c>
      <c r="U853" s="29">
        <v>7</v>
      </c>
      <c r="V853" s="17" t="b">
        <v>1</v>
      </c>
      <c r="W853" s="17" t="b">
        <v>1</v>
      </c>
      <c r="X853" s="17" t="b">
        <v>1</v>
      </c>
      <c r="Y853" s="17" t="b">
        <v>1</v>
      </c>
      <c r="Z853" t="s">
        <v>22</v>
      </c>
      <c r="AA853" t="s">
        <v>3805</v>
      </c>
      <c r="AB853" t="s">
        <v>22</v>
      </c>
      <c r="AC853" t="s">
        <v>3805</v>
      </c>
      <c r="AD853" t="s">
        <v>22</v>
      </c>
      <c r="AE853" t="s">
        <v>22</v>
      </c>
      <c r="AF853" t="s">
        <v>22</v>
      </c>
      <c r="AG853" t="s">
        <v>22</v>
      </c>
      <c r="AH853" t="s">
        <v>22</v>
      </c>
      <c r="AI853" t="s">
        <v>22</v>
      </c>
      <c r="AJ853" s="17" t="b">
        <v>1</v>
      </c>
      <c r="AK853" t="s">
        <v>22</v>
      </c>
      <c r="AL853" t="s">
        <v>22</v>
      </c>
      <c r="AM853" s="17" t="b">
        <v>0</v>
      </c>
      <c r="AN853" s="6"/>
      <c r="AO853" s="6"/>
      <c r="AP853" s="17" t="b">
        <v>0</v>
      </c>
      <c r="AQ853" s="6" t="b">
        <v>0</v>
      </c>
    </row>
    <row r="854" spans="1:43" x14ac:dyDescent="0.25">
      <c r="A854" t="str">
        <f>_xlfn.CONCAT(Table8[[#This Row],[Order]],"-",Table8[[#This Row],[Line]])</f>
        <v>77180-3</v>
      </c>
      <c r="B854" s="29">
        <v>77180</v>
      </c>
      <c r="C854" s="29">
        <v>3</v>
      </c>
      <c r="D854" s="29">
        <v>1</v>
      </c>
      <c r="E854" s="28" t="s">
        <v>18</v>
      </c>
      <c r="F854" s="28" t="s">
        <v>215</v>
      </c>
      <c r="G854" s="28" t="s">
        <v>855</v>
      </c>
      <c r="H854" s="28" t="s">
        <v>22</v>
      </c>
      <c r="I854" s="28" t="s">
        <v>20</v>
      </c>
      <c r="J854" s="28"/>
      <c r="K854" s="28"/>
      <c r="L854" s="8">
        <v>43503</v>
      </c>
      <c r="M854" s="30">
        <v>43508</v>
      </c>
      <c r="N854" s="29">
        <v>2</v>
      </c>
      <c r="O854" s="29">
        <v>2</v>
      </c>
      <c r="P854" s="6" t="s">
        <v>610</v>
      </c>
      <c r="Q854" s="28" t="s">
        <v>22</v>
      </c>
      <c r="R854" s="6" t="s">
        <v>18</v>
      </c>
      <c r="S854" s="28" t="s">
        <v>22</v>
      </c>
      <c r="T854" s="28" t="s">
        <v>856</v>
      </c>
      <c r="U854" s="29">
        <v>7</v>
      </c>
      <c r="V854" s="17" t="b">
        <v>1</v>
      </c>
      <c r="W854" s="17" t="b">
        <v>1</v>
      </c>
      <c r="X854" s="17" t="b">
        <v>1</v>
      </c>
      <c r="Y854" s="17" t="b">
        <v>1</v>
      </c>
      <c r="Z854" t="s">
        <v>22</v>
      </c>
      <c r="AA854" t="s">
        <v>3805</v>
      </c>
      <c r="AB854" t="s">
        <v>22</v>
      </c>
      <c r="AC854" t="s">
        <v>3805</v>
      </c>
      <c r="AD854" t="s">
        <v>22</v>
      </c>
      <c r="AE854" t="s">
        <v>22</v>
      </c>
      <c r="AF854" t="s">
        <v>22</v>
      </c>
      <c r="AG854" t="s">
        <v>22</v>
      </c>
      <c r="AH854" t="s">
        <v>22</v>
      </c>
      <c r="AI854" t="s">
        <v>22</v>
      </c>
      <c r="AJ854" s="17" t="b">
        <v>1</v>
      </c>
      <c r="AK854" t="s">
        <v>22</v>
      </c>
      <c r="AL854" t="s">
        <v>22</v>
      </c>
      <c r="AM854" s="17" t="b">
        <v>0</v>
      </c>
      <c r="AN854" s="6"/>
      <c r="AO854" s="6"/>
      <c r="AP854" s="17" t="b">
        <v>0</v>
      </c>
      <c r="AQ854" s="6" t="b">
        <v>0</v>
      </c>
    </row>
    <row r="855" spans="1:43" x14ac:dyDescent="0.25">
      <c r="A855" t="str">
        <f>_xlfn.CONCAT(Table8[[#This Row],[Order]],"-",Table8[[#This Row],[Line]])</f>
        <v>77180-4</v>
      </c>
      <c r="B855" s="29">
        <v>77180</v>
      </c>
      <c r="C855" s="29">
        <v>4</v>
      </c>
      <c r="D855" s="29">
        <v>1</v>
      </c>
      <c r="E855" s="28" t="s">
        <v>18</v>
      </c>
      <c r="F855" s="28" t="s">
        <v>373</v>
      </c>
      <c r="G855" s="28" t="s">
        <v>857</v>
      </c>
      <c r="H855" s="28" t="s">
        <v>22</v>
      </c>
      <c r="I855" s="28" t="s">
        <v>20</v>
      </c>
      <c r="J855" s="28"/>
      <c r="K855" s="28"/>
      <c r="L855" s="8">
        <v>43503</v>
      </c>
      <c r="M855" s="30">
        <v>43508</v>
      </c>
      <c r="N855" s="29">
        <v>4</v>
      </c>
      <c r="O855" s="29">
        <v>8</v>
      </c>
      <c r="P855" s="6" t="s">
        <v>610</v>
      </c>
      <c r="Q855" s="28" t="s">
        <v>22</v>
      </c>
      <c r="R855" s="6" t="s">
        <v>18</v>
      </c>
      <c r="S855" s="28" t="s">
        <v>22</v>
      </c>
      <c r="T855" s="28" t="s">
        <v>674</v>
      </c>
      <c r="U855" s="29">
        <v>7</v>
      </c>
      <c r="V855" s="17" t="b">
        <v>1</v>
      </c>
      <c r="W855" s="17" t="b">
        <v>1</v>
      </c>
      <c r="X855" s="17" t="b">
        <v>1</v>
      </c>
      <c r="Y855" s="17" t="b">
        <v>1</v>
      </c>
      <c r="Z855" t="s">
        <v>22</v>
      </c>
      <c r="AA855" t="s">
        <v>3805</v>
      </c>
      <c r="AB855" t="s">
        <v>22</v>
      </c>
      <c r="AC855" t="s">
        <v>3805</v>
      </c>
      <c r="AD855" t="s">
        <v>22</v>
      </c>
      <c r="AE855" t="s">
        <v>22</v>
      </c>
      <c r="AF855" t="s">
        <v>22</v>
      </c>
      <c r="AG855" t="s">
        <v>22</v>
      </c>
      <c r="AH855" t="s">
        <v>22</v>
      </c>
      <c r="AI855" t="s">
        <v>22</v>
      </c>
      <c r="AJ855" s="17" t="b">
        <v>1</v>
      </c>
      <c r="AK855" t="s">
        <v>22</v>
      </c>
      <c r="AL855" t="s">
        <v>22</v>
      </c>
      <c r="AM855" s="17" t="b">
        <v>0</v>
      </c>
      <c r="AN855" s="6"/>
      <c r="AO855" s="6"/>
      <c r="AP855" s="17" t="b">
        <v>0</v>
      </c>
      <c r="AQ855" s="6" t="b">
        <v>0</v>
      </c>
    </row>
    <row r="856" spans="1:43" x14ac:dyDescent="0.25">
      <c r="A856" t="str">
        <f>_xlfn.CONCAT(Table8[[#This Row],[Order]],"-",Table8[[#This Row],[Line]])</f>
        <v>77180-5</v>
      </c>
      <c r="B856" s="29">
        <v>77180</v>
      </c>
      <c r="C856" s="29">
        <v>5</v>
      </c>
      <c r="D856" s="29">
        <v>1</v>
      </c>
      <c r="E856" s="28" t="s">
        <v>18</v>
      </c>
      <c r="F856" s="28" t="s">
        <v>407</v>
      </c>
      <c r="G856" s="28" t="s">
        <v>858</v>
      </c>
      <c r="H856" s="28" t="s">
        <v>22</v>
      </c>
      <c r="I856" s="28" t="s">
        <v>20</v>
      </c>
      <c r="J856" s="28"/>
      <c r="K856" s="28"/>
      <c r="L856" s="8">
        <v>43503</v>
      </c>
      <c r="M856" s="30">
        <v>43508</v>
      </c>
      <c r="N856" s="29">
        <v>4</v>
      </c>
      <c r="O856" s="29">
        <v>12</v>
      </c>
      <c r="P856" s="6" t="s">
        <v>610</v>
      </c>
      <c r="Q856" s="28" t="s">
        <v>22</v>
      </c>
      <c r="R856" s="6" t="s">
        <v>18</v>
      </c>
      <c r="S856" s="28" t="s">
        <v>22</v>
      </c>
      <c r="T856" s="28" t="s">
        <v>859</v>
      </c>
      <c r="U856" s="29">
        <v>7</v>
      </c>
      <c r="V856" s="17" t="b">
        <v>1</v>
      </c>
      <c r="W856" s="17" t="b">
        <v>1</v>
      </c>
      <c r="X856" s="17" t="b">
        <v>1</v>
      </c>
      <c r="Y856" s="17" t="b">
        <v>1</v>
      </c>
      <c r="Z856" t="s">
        <v>22</v>
      </c>
      <c r="AA856" t="s">
        <v>3805</v>
      </c>
      <c r="AB856" t="s">
        <v>22</v>
      </c>
      <c r="AC856" t="s">
        <v>3805</v>
      </c>
      <c r="AD856" t="s">
        <v>22</v>
      </c>
      <c r="AE856" t="s">
        <v>22</v>
      </c>
      <c r="AF856" t="s">
        <v>22</v>
      </c>
      <c r="AG856" t="s">
        <v>22</v>
      </c>
      <c r="AH856" t="s">
        <v>22</v>
      </c>
      <c r="AI856" t="s">
        <v>22</v>
      </c>
      <c r="AJ856" s="17" t="b">
        <v>1</v>
      </c>
      <c r="AK856" t="s">
        <v>22</v>
      </c>
      <c r="AL856" t="s">
        <v>22</v>
      </c>
      <c r="AM856" s="17" t="b">
        <v>0</v>
      </c>
      <c r="AN856" s="6"/>
      <c r="AO856" s="6"/>
      <c r="AP856" s="17" t="b">
        <v>0</v>
      </c>
      <c r="AQ856" s="6" t="b">
        <v>0</v>
      </c>
    </row>
    <row r="857" spans="1:43" x14ac:dyDescent="0.25">
      <c r="A857" t="str">
        <f>_xlfn.CONCAT(Table8[[#This Row],[Order]],"-",Table8[[#This Row],[Line]])</f>
        <v>77180-6</v>
      </c>
      <c r="B857" s="123">
        <v>77180</v>
      </c>
      <c r="C857" s="123">
        <v>6</v>
      </c>
      <c r="D857" s="123">
        <v>1</v>
      </c>
      <c r="E857" s="124" t="s">
        <v>18</v>
      </c>
      <c r="F857" s="124" t="s">
        <v>154</v>
      </c>
      <c r="G857" s="124" t="s">
        <v>860</v>
      </c>
      <c r="H857" s="124" t="s">
        <v>208</v>
      </c>
      <c r="I857" s="124" t="s">
        <v>20</v>
      </c>
      <c r="J857" s="124"/>
      <c r="K857" s="124"/>
      <c r="L857" s="8">
        <v>43503</v>
      </c>
      <c r="M857" s="125">
        <v>43508</v>
      </c>
      <c r="N857" s="123">
        <v>4</v>
      </c>
      <c r="O857" s="123">
        <v>4</v>
      </c>
      <c r="P857" s="6" t="s">
        <v>610</v>
      </c>
      <c r="Q857" s="124" t="s">
        <v>22</v>
      </c>
      <c r="R857" s="6" t="s">
        <v>18</v>
      </c>
      <c r="S857" s="124" t="s">
        <v>22</v>
      </c>
      <c r="T857" s="124" t="s">
        <v>676</v>
      </c>
      <c r="U857" s="123">
        <v>7</v>
      </c>
      <c r="V857" s="17" t="b">
        <v>1</v>
      </c>
      <c r="W857" s="17" t="b">
        <v>1</v>
      </c>
      <c r="X857" s="17" t="b">
        <v>1</v>
      </c>
      <c r="Y857" s="17" t="b">
        <v>1</v>
      </c>
      <c r="Z857" t="s">
        <v>22</v>
      </c>
      <c r="AA857" t="s">
        <v>3805</v>
      </c>
      <c r="AB857" t="s">
        <v>22</v>
      </c>
      <c r="AC857" t="s">
        <v>3805</v>
      </c>
      <c r="AD857" t="s">
        <v>22</v>
      </c>
      <c r="AE857" t="s">
        <v>22</v>
      </c>
      <c r="AF857" t="s">
        <v>22</v>
      </c>
      <c r="AG857" t="s">
        <v>22</v>
      </c>
      <c r="AH857" t="s">
        <v>22</v>
      </c>
      <c r="AI857" t="s">
        <v>22</v>
      </c>
      <c r="AJ857" s="17" t="b">
        <v>1</v>
      </c>
      <c r="AK857" t="s">
        <v>22</v>
      </c>
      <c r="AL857" t="s">
        <v>22</v>
      </c>
      <c r="AM857" s="17" t="b">
        <v>0</v>
      </c>
      <c r="AN857" s="6"/>
      <c r="AO857" s="6"/>
      <c r="AP857" s="17" t="b">
        <v>0</v>
      </c>
      <c r="AQ857" s="6" t="b">
        <v>0</v>
      </c>
    </row>
    <row r="858" spans="1:43" x14ac:dyDescent="0.25">
      <c r="A858" t="str">
        <f>_xlfn.CONCAT(Table8[[#This Row],[Order]],"-",Table8[[#This Row],[Line]])</f>
        <v>77180-7</v>
      </c>
      <c r="B858" s="29">
        <v>77180</v>
      </c>
      <c r="C858" s="29">
        <v>7</v>
      </c>
      <c r="D858" s="29">
        <v>1</v>
      </c>
      <c r="E858" s="28" t="s">
        <v>18</v>
      </c>
      <c r="F858" s="28" t="s">
        <v>215</v>
      </c>
      <c r="G858" s="28" t="s">
        <v>861</v>
      </c>
      <c r="H858" s="28" t="s">
        <v>22</v>
      </c>
      <c r="I858" s="28" t="s">
        <v>20</v>
      </c>
      <c r="J858" s="28"/>
      <c r="K858" s="28"/>
      <c r="L858" s="8">
        <v>43503</v>
      </c>
      <c r="M858" s="30">
        <v>43508</v>
      </c>
      <c r="N858" s="29">
        <v>5</v>
      </c>
      <c r="O858" s="29">
        <v>5</v>
      </c>
      <c r="P858" s="6" t="s">
        <v>610</v>
      </c>
      <c r="Q858" s="28" t="s">
        <v>22</v>
      </c>
      <c r="R858" s="6" t="s">
        <v>18</v>
      </c>
      <c r="S858" s="28" t="s">
        <v>22</v>
      </c>
      <c r="T858" s="28" t="s">
        <v>862</v>
      </c>
      <c r="U858" s="29">
        <v>7</v>
      </c>
      <c r="V858" s="17" t="b">
        <v>1</v>
      </c>
      <c r="W858" s="17" t="b">
        <v>1</v>
      </c>
      <c r="X858" s="17" t="b">
        <v>1</v>
      </c>
      <c r="Y858" s="17" t="b">
        <v>1</v>
      </c>
      <c r="Z858" t="s">
        <v>22</v>
      </c>
      <c r="AA858" t="s">
        <v>3805</v>
      </c>
      <c r="AB858" t="s">
        <v>22</v>
      </c>
      <c r="AC858" t="s">
        <v>3805</v>
      </c>
      <c r="AD858" t="s">
        <v>22</v>
      </c>
      <c r="AE858" t="s">
        <v>22</v>
      </c>
      <c r="AF858" t="s">
        <v>22</v>
      </c>
      <c r="AG858" t="s">
        <v>22</v>
      </c>
      <c r="AH858" t="s">
        <v>22</v>
      </c>
      <c r="AI858" t="s">
        <v>22</v>
      </c>
      <c r="AJ858" s="17" t="b">
        <v>1</v>
      </c>
      <c r="AK858" t="s">
        <v>22</v>
      </c>
      <c r="AL858" t="s">
        <v>22</v>
      </c>
      <c r="AM858" s="17" t="b">
        <v>0</v>
      </c>
      <c r="AN858" s="6"/>
      <c r="AO858" s="6"/>
      <c r="AP858" s="17" t="b">
        <v>0</v>
      </c>
      <c r="AQ858" s="6" t="b">
        <v>0</v>
      </c>
    </row>
    <row r="859" spans="1:43" x14ac:dyDescent="0.25">
      <c r="A859" t="str">
        <f>_xlfn.CONCAT(Table8[[#This Row],[Order]],"-",Table8[[#This Row],[Line]])</f>
        <v>77180-8</v>
      </c>
      <c r="B859" s="29">
        <v>77180</v>
      </c>
      <c r="C859" s="29">
        <v>8</v>
      </c>
      <c r="D859" s="29">
        <v>1</v>
      </c>
      <c r="E859" s="28" t="s">
        <v>18</v>
      </c>
      <c r="F859" s="28" t="s">
        <v>215</v>
      </c>
      <c r="G859" s="28" t="s">
        <v>863</v>
      </c>
      <c r="H859" s="28" t="s">
        <v>22</v>
      </c>
      <c r="I859" s="28" t="s">
        <v>20</v>
      </c>
      <c r="J859" s="28"/>
      <c r="K859" s="28"/>
      <c r="L859" s="8">
        <v>43503</v>
      </c>
      <c r="M859" s="30">
        <v>43508</v>
      </c>
      <c r="N859" s="29">
        <v>5</v>
      </c>
      <c r="O859" s="29">
        <v>5</v>
      </c>
      <c r="P859" s="6" t="s">
        <v>610</v>
      </c>
      <c r="Q859" s="28" t="s">
        <v>22</v>
      </c>
      <c r="R859" s="6" t="s">
        <v>18</v>
      </c>
      <c r="S859" s="28" t="s">
        <v>22</v>
      </c>
      <c r="T859" s="28" t="s">
        <v>864</v>
      </c>
      <c r="U859" s="29">
        <v>7</v>
      </c>
      <c r="V859" s="17" t="b">
        <v>1</v>
      </c>
      <c r="W859" s="17" t="b">
        <v>1</v>
      </c>
      <c r="X859" s="17" t="b">
        <v>1</v>
      </c>
      <c r="Y859" s="17" t="b">
        <v>1</v>
      </c>
      <c r="Z859" t="s">
        <v>22</v>
      </c>
      <c r="AA859" t="s">
        <v>3805</v>
      </c>
      <c r="AB859" t="s">
        <v>22</v>
      </c>
      <c r="AC859" t="s">
        <v>3805</v>
      </c>
      <c r="AD859" t="s">
        <v>22</v>
      </c>
      <c r="AE859" t="s">
        <v>22</v>
      </c>
      <c r="AF859" t="s">
        <v>22</v>
      </c>
      <c r="AG859" t="s">
        <v>22</v>
      </c>
      <c r="AH859" t="s">
        <v>22</v>
      </c>
      <c r="AI859" t="s">
        <v>22</v>
      </c>
      <c r="AJ859" s="17" t="b">
        <v>1</v>
      </c>
      <c r="AK859" t="s">
        <v>22</v>
      </c>
      <c r="AL859" t="s">
        <v>22</v>
      </c>
      <c r="AM859" s="17" t="b">
        <v>0</v>
      </c>
      <c r="AN859" s="6"/>
      <c r="AO859" s="6"/>
      <c r="AP859" s="17" t="b">
        <v>0</v>
      </c>
      <c r="AQ859" s="6" t="b">
        <v>0</v>
      </c>
    </row>
    <row r="860" spans="1:43" x14ac:dyDescent="0.25">
      <c r="A860" t="str">
        <f>_xlfn.CONCAT(Table8[[#This Row],[Order]],"-",Table8[[#This Row],[Line]])</f>
        <v>77180-9</v>
      </c>
      <c r="B860" s="29">
        <v>77180</v>
      </c>
      <c r="C860" s="29">
        <v>9</v>
      </c>
      <c r="D860" s="29">
        <v>1</v>
      </c>
      <c r="E860" s="28" t="s">
        <v>18</v>
      </c>
      <c r="F860" s="28" t="s">
        <v>154</v>
      </c>
      <c r="G860" s="28" t="s">
        <v>865</v>
      </c>
      <c r="H860" s="28" t="s">
        <v>22</v>
      </c>
      <c r="I860" s="28" t="s">
        <v>20</v>
      </c>
      <c r="J860" s="28"/>
      <c r="K860" s="28"/>
      <c r="L860" s="8">
        <v>43503</v>
      </c>
      <c r="M860" s="30">
        <v>43508</v>
      </c>
      <c r="N860" s="29">
        <v>9</v>
      </c>
      <c r="O860" s="29">
        <v>9</v>
      </c>
      <c r="P860" s="6" t="s">
        <v>610</v>
      </c>
      <c r="Q860" s="28" t="s">
        <v>22</v>
      </c>
      <c r="R860" s="6" t="s">
        <v>18</v>
      </c>
      <c r="S860" s="28" t="s">
        <v>22</v>
      </c>
      <c r="T860" s="28" t="s">
        <v>866</v>
      </c>
      <c r="U860" s="29">
        <v>7</v>
      </c>
      <c r="V860" s="17" t="b">
        <v>1</v>
      </c>
      <c r="W860" s="17" t="b">
        <v>1</v>
      </c>
      <c r="X860" s="17" t="b">
        <v>1</v>
      </c>
      <c r="Y860" s="17" t="b">
        <v>1</v>
      </c>
      <c r="Z860" t="s">
        <v>22</v>
      </c>
      <c r="AA860" t="s">
        <v>3805</v>
      </c>
      <c r="AB860" t="s">
        <v>22</v>
      </c>
      <c r="AC860" t="s">
        <v>3805</v>
      </c>
      <c r="AD860" t="s">
        <v>22</v>
      </c>
      <c r="AE860" t="s">
        <v>22</v>
      </c>
      <c r="AF860" t="s">
        <v>22</v>
      </c>
      <c r="AG860" t="s">
        <v>22</v>
      </c>
      <c r="AH860" t="s">
        <v>22</v>
      </c>
      <c r="AI860" t="s">
        <v>22</v>
      </c>
      <c r="AJ860" s="17" t="b">
        <v>1</v>
      </c>
      <c r="AK860" t="s">
        <v>22</v>
      </c>
      <c r="AL860" t="s">
        <v>22</v>
      </c>
      <c r="AM860" s="17" t="b">
        <v>0</v>
      </c>
      <c r="AN860" s="6"/>
      <c r="AO860" s="6"/>
      <c r="AP860" s="17" t="b">
        <v>0</v>
      </c>
      <c r="AQ860" s="6" t="b">
        <v>0</v>
      </c>
    </row>
    <row r="861" spans="1:43" x14ac:dyDescent="0.25">
      <c r="A861" t="str">
        <f>_xlfn.CONCAT(Table8[[#This Row],[Order]],"-",Table8[[#This Row],[Line]])</f>
        <v>77180-10</v>
      </c>
      <c r="B861" s="29">
        <v>77180</v>
      </c>
      <c r="C861" s="29">
        <v>10</v>
      </c>
      <c r="D861" s="29">
        <v>1</v>
      </c>
      <c r="E861" s="28" t="s">
        <v>18</v>
      </c>
      <c r="F861" s="28" t="s">
        <v>154</v>
      </c>
      <c r="G861" s="28" t="s">
        <v>867</v>
      </c>
      <c r="H861" s="28" t="s">
        <v>22</v>
      </c>
      <c r="I861" s="28" t="s">
        <v>20</v>
      </c>
      <c r="J861" s="28"/>
      <c r="K861" s="28"/>
      <c r="L861" s="8">
        <v>43503</v>
      </c>
      <c r="M861" s="30">
        <v>43508</v>
      </c>
      <c r="N861" s="29">
        <v>2</v>
      </c>
      <c r="O861" s="29">
        <v>2</v>
      </c>
      <c r="P861" s="6" t="s">
        <v>610</v>
      </c>
      <c r="Q861" s="28" t="s">
        <v>22</v>
      </c>
      <c r="R861" s="6" t="s">
        <v>18</v>
      </c>
      <c r="S861" s="28" t="s">
        <v>22</v>
      </c>
      <c r="T861" s="28" t="s">
        <v>868</v>
      </c>
      <c r="U861" s="29">
        <v>7</v>
      </c>
      <c r="V861" s="17" t="b">
        <v>1</v>
      </c>
      <c r="W861" s="17" t="b">
        <v>1</v>
      </c>
      <c r="X861" s="17" t="b">
        <v>1</v>
      </c>
      <c r="Y861" s="17" t="b">
        <v>1</v>
      </c>
      <c r="Z861" t="s">
        <v>22</v>
      </c>
      <c r="AA861" t="s">
        <v>3805</v>
      </c>
      <c r="AB861" t="s">
        <v>22</v>
      </c>
      <c r="AC861" t="s">
        <v>3805</v>
      </c>
      <c r="AD861" t="s">
        <v>22</v>
      </c>
      <c r="AE861" t="s">
        <v>22</v>
      </c>
      <c r="AF861" t="s">
        <v>22</v>
      </c>
      <c r="AG861" t="s">
        <v>22</v>
      </c>
      <c r="AH861" t="s">
        <v>22</v>
      </c>
      <c r="AI861" t="s">
        <v>22</v>
      </c>
      <c r="AJ861" s="17" t="b">
        <v>1</v>
      </c>
      <c r="AK861" t="s">
        <v>22</v>
      </c>
      <c r="AL861" t="s">
        <v>22</v>
      </c>
      <c r="AM861" s="17" t="b">
        <v>0</v>
      </c>
      <c r="AN861" s="6"/>
      <c r="AO861" s="6"/>
      <c r="AP861" s="17" t="b">
        <v>0</v>
      </c>
      <c r="AQ861" s="6" t="b">
        <v>0</v>
      </c>
    </row>
    <row r="862" spans="1:43" x14ac:dyDescent="0.25">
      <c r="A862" t="str">
        <f>_xlfn.CONCAT(Table8[[#This Row],[Order]],"-",Table8[[#This Row],[Line]])</f>
        <v>77180-11</v>
      </c>
      <c r="B862" s="29">
        <v>77180</v>
      </c>
      <c r="C862" s="29">
        <v>11</v>
      </c>
      <c r="D862" s="29">
        <v>1</v>
      </c>
      <c r="E862" s="28" t="s">
        <v>18</v>
      </c>
      <c r="F862" s="28" t="s">
        <v>215</v>
      </c>
      <c r="G862" s="28" t="s">
        <v>869</v>
      </c>
      <c r="H862" s="28" t="s">
        <v>22</v>
      </c>
      <c r="I862" s="28" t="s">
        <v>20</v>
      </c>
      <c r="J862" s="28"/>
      <c r="K862" s="28"/>
      <c r="L862" s="8">
        <v>43503</v>
      </c>
      <c r="M862" s="30">
        <v>43508</v>
      </c>
      <c r="N862" s="29">
        <v>3</v>
      </c>
      <c r="O862" s="29">
        <v>3</v>
      </c>
      <c r="P862" s="6" t="s">
        <v>610</v>
      </c>
      <c r="Q862" s="28" t="s">
        <v>22</v>
      </c>
      <c r="R862" s="6" t="s">
        <v>18</v>
      </c>
      <c r="S862" s="28" t="s">
        <v>22</v>
      </c>
      <c r="T862" s="28" t="s">
        <v>870</v>
      </c>
      <c r="U862" s="29">
        <v>7</v>
      </c>
      <c r="V862" s="17" t="b">
        <v>1</v>
      </c>
      <c r="W862" s="17" t="b">
        <v>1</v>
      </c>
      <c r="X862" s="17" t="b">
        <v>1</v>
      </c>
      <c r="Y862" s="17" t="b">
        <v>1</v>
      </c>
      <c r="Z862" t="s">
        <v>22</v>
      </c>
      <c r="AA862" t="s">
        <v>3805</v>
      </c>
      <c r="AB862" t="s">
        <v>22</v>
      </c>
      <c r="AC862" t="s">
        <v>3805</v>
      </c>
      <c r="AD862" t="s">
        <v>22</v>
      </c>
      <c r="AE862" t="s">
        <v>22</v>
      </c>
      <c r="AF862" t="s">
        <v>22</v>
      </c>
      <c r="AG862" t="s">
        <v>22</v>
      </c>
      <c r="AH862" t="s">
        <v>22</v>
      </c>
      <c r="AI862" t="s">
        <v>22</v>
      </c>
      <c r="AJ862" s="17" t="b">
        <v>1</v>
      </c>
      <c r="AK862" t="s">
        <v>22</v>
      </c>
      <c r="AL862" t="s">
        <v>22</v>
      </c>
      <c r="AM862" s="17" t="b">
        <v>0</v>
      </c>
      <c r="AN862" s="6"/>
      <c r="AO862" s="6"/>
      <c r="AP862" s="17" t="b">
        <v>0</v>
      </c>
      <c r="AQ862" s="6" t="b">
        <v>0</v>
      </c>
    </row>
    <row r="863" spans="1:43" x14ac:dyDescent="0.25">
      <c r="A863" t="str">
        <f>_xlfn.CONCAT(Table8[[#This Row],[Order]],"-",Table8[[#This Row],[Line]])</f>
        <v>77180-12</v>
      </c>
      <c r="B863" s="29">
        <v>77180</v>
      </c>
      <c r="C863" s="29">
        <v>12</v>
      </c>
      <c r="D863" s="29">
        <v>1</v>
      </c>
      <c r="E863" s="28" t="s">
        <v>18</v>
      </c>
      <c r="F863" s="28" t="s">
        <v>215</v>
      </c>
      <c r="G863" s="28" t="s">
        <v>871</v>
      </c>
      <c r="H863" s="28" t="s">
        <v>22</v>
      </c>
      <c r="I863" s="28" t="s">
        <v>20</v>
      </c>
      <c r="J863" s="28"/>
      <c r="K863" s="28"/>
      <c r="L863" s="8">
        <v>43503</v>
      </c>
      <c r="M863" s="30">
        <v>43508</v>
      </c>
      <c r="N863" s="29">
        <v>3</v>
      </c>
      <c r="O863" s="29">
        <v>3</v>
      </c>
      <c r="P863" s="6" t="s">
        <v>610</v>
      </c>
      <c r="Q863" s="28" t="s">
        <v>22</v>
      </c>
      <c r="R863" s="6" t="s">
        <v>18</v>
      </c>
      <c r="S863" s="28" t="s">
        <v>22</v>
      </c>
      <c r="T863" s="28" t="s">
        <v>872</v>
      </c>
      <c r="U863" s="29">
        <v>7</v>
      </c>
      <c r="V863" s="17" t="b">
        <v>1</v>
      </c>
      <c r="W863" s="17" t="b">
        <v>1</v>
      </c>
      <c r="X863" s="17" t="b">
        <v>1</v>
      </c>
      <c r="Y863" s="17" t="b">
        <v>1</v>
      </c>
      <c r="Z863" t="s">
        <v>22</v>
      </c>
      <c r="AA863" t="s">
        <v>3805</v>
      </c>
      <c r="AB863" t="s">
        <v>22</v>
      </c>
      <c r="AC863" t="s">
        <v>3805</v>
      </c>
      <c r="AD863" t="s">
        <v>22</v>
      </c>
      <c r="AE863" t="s">
        <v>22</v>
      </c>
      <c r="AF863" t="s">
        <v>22</v>
      </c>
      <c r="AG863" t="s">
        <v>22</v>
      </c>
      <c r="AH863" t="s">
        <v>22</v>
      </c>
      <c r="AI863" t="s">
        <v>22</v>
      </c>
      <c r="AJ863" s="17" t="b">
        <v>1</v>
      </c>
      <c r="AK863" t="s">
        <v>22</v>
      </c>
      <c r="AL863" t="s">
        <v>22</v>
      </c>
      <c r="AM863" s="17" t="b">
        <v>0</v>
      </c>
      <c r="AN863" s="6"/>
      <c r="AO863" s="6"/>
      <c r="AP863" s="17" t="b">
        <v>0</v>
      </c>
      <c r="AQ863" s="6" t="b">
        <v>0</v>
      </c>
    </row>
    <row r="864" spans="1:43" x14ac:dyDescent="0.25">
      <c r="A864" t="str">
        <f>_xlfn.CONCAT(Table8[[#This Row],[Order]],"-",Table8[[#This Row],[Line]])</f>
        <v>77187-1</v>
      </c>
      <c r="B864" s="29">
        <v>77187</v>
      </c>
      <c r="C864" s="29">
        <v>1</v>
      </c>
      <c r="D864" s="29">
        <v>1</v>
      </c>
      <c r="E864" s="28" t="s">
        <v>18</v>
      </c>
      <c r="F864" s="28" t="s">
        <v>3140</v>
      </c>
      <c r="G864" s="28" t="s">
        <v>1794</v>
      </c>
      <c r="H864" s="28" t="s">
        <v>190</v>
      </c>
      <c r="I864" s="28" t="s">
        <v>20</v>
      </c>
      <c r="J864" s="28"/>
      <c r="K864" s="28"/>
      <c r="L864" s="8">
        <v>43500</v>
      </c>
      <c r="M864" s="30">
        <v>43503</v>
      </c>
      <c r="N864" s="29">
        <v>1</v>
      </c>
      <c r="O864" s="29">
        <v>4</v>
      </c>
      <c r="P864" s="6" t="s">
        <v>589</v>
      </c>
      <c r="Q864" s="28" t="s">
        <v>21</v>
      </c>
      <c r="R864" s="6" t="s">
        <v>18</v>
      </c>
      <c r="S864" s="28" t="s">
        <v>22</v>
      </c>
      <c r="T864" s="28" t="s">
        <v>1795</v>
      </c>
      <c r="U864" s="29">
        <v>12</v>
      </c>
      <c r="V864" s="17" t="b">
        <v>1</v>
      </c>
      <c r="W864" s="17" t="b">
        <v>1</v>
      </c>
      <c r="X864" s="17" t="b">
        <v>0</v>
      </c>
      <c r="Y864" s="17" t="b">
        <v>1</v>
      </c>
      <c r="Z864" t="s">
        <v>22</v>
      </c>
      <c r="AA864" t="s">
        <v>22</v>
      </c>
      <c r="AB864" t="s">
        <v>22</v>
      </c>
      <c r="AC864" t="s">
        <v>22</v>
      </c>
      <c r="AD864" t="s">
        <v>22</v>
      </c>
      <c r="AE864" t="s">
        <v>22</v>
      </c>
      <c r="AF864" t="s">
        <v>22</v>
      </c>
      <c r="AG864" t="s">
        <v>22</v>
      </c>
      <c r="AH864" t="s">
        <v>22</v>
      </c>
      <c r="AI864" t="s">
        <v>22</v>
      </c>
      <c r="AJ864" s="17" t="b">
        <v>0</v>
      </c>
      <c r="AK864" t="s">
        <v>22</v>
      </c>
      <c r="AL864" t="s">
        <v>22</v>
      </c>
      <c r="AM864" s="17" t="b">
        <v>0</v>
      </c>
      <c r="AN864" s="6"/>
      <c r="AO864" s="6"/>
      <c r="AP864" s="17" t="b">
        <v>0</v>
      </c>
      <c r="AQ864" s="6" t="b">
        <v>1</v>
      </c>
    </row>
    <row r="865" spans="1:43" x14ac:dyDescent="0.25">
      <c r="A865" t="str">
        <f>_xlfn.CONCAT(Table8[[#This Row],[Order]],"-",Table8[[#This Row],[Line]])</f>
        <v>77187-2</v>
      </c>
      <c r="B865" s="29">
        <v>77187</v>
      </c>
      <c r="C865" s="29">
        <v>2</v>
      </c>
      <c r="D865" s="29">
        <v>1</v>
      </c>
      <c r="E865" s="28" t="s">
        <v>18</v>
      </c>
      <c r="F865" s="28" t="s">
        <v>3141</v>
      </c>
      <c r="G865" s="28" t="s">
        <v>1796</v>
      </c>
      <c r="H865" s="28" t="s">
        <v>190</v>
      </c>
      <c r="I865" s="28" t="s">
        <v>20</v>
      </c>
      <c r="J865" s="28"/>
      <c r="K865" s="28"/>
      <c r="L865" s="8">
        <v>43500</v>
      </c>
      <c r="M865" s="30">
        <v>43503</v>
      </c>
      <c r="N865" s="29">
        <v>1</v>
      </c>
      <c r="O865" s="29">
        <v>1</v>
      </c>
      <c r="P865" s="6" t="s">
        <v>589</v>
      </c>
      <c r="Q865" s="28" t="s">
        <v>21</v>
      </c>
      <c r="R865" s="6" t="s">
        <v>18</v>
      </c>
      <c r="S865" s="28" t="s">
        <v>22</v>
      </c>
      <c r="T865" s="28" t="s">
        <v>1797</v>
      </c>
      <c r="U865" s="29">
        <v>12</v>
      </c>
      <c r="V865" s="17" t="b">
        <v>1</v>
      </c>
      <c r="W865" s="17" t="b">
        <v>1</v>
      </c>
      <c r="X865" s="17" t="b">
        <v>0</v>
      </c>
      <c r="Y865" s="17" t="b">
        <v>1</v>
      </c>
      <c r="Z865" t="s">
        <v>22</v>
      </c>
      <c r="AA865" t="s">
        <v>22</v>
      </c>
      <c r="AB865" t="s">
        <v>22</v>
      </c>
      <c r="AC865" t="s">
        <v>22</v>
      </c>
      <c r="AD865" t="s">
        <v>22</v>
      </c>
      <c r="AE865" t="s">
        <v>22</v>
      </c>
      <c r="AF865" t="s">
        <v>22</v>
      </c>
      <c r="AG865" t="s">
        <v>22</v>
      </c>
      <c r="AH865" t="s">
        <v>22</v>
      </c>
      <c r="AI865" t="s">
        <v>22</v>
      </c>
      <c r="AJ865" s="17" t="b">
        <v>0</v>
      </c>
      <c r="AK865" t="s">
        <v>22</v>
      </c>
      <c r="AL865" t="s">
        <v>22</v>
      </c>
      <c r="AM865" s="17" t="b">
        <v>0</v>
      </c>
      <c r="AN865" s="6"/>
      <c r="AO865" s="6"/>
      <c r="AP865" s="17" t="b">
        <v>0</v>
      </c>
      <c r="AQ865" s="6" t="b">
        <v>1</v>
      </c>
    </row>
    <row r="866" spans="1:43" x14ac:dyDescent="0.25">
      <c r="A866" t="str">
        <f>_xlfn.CONCAT(Table8[[#This Row],[Order]],"-",Table8[[#This Row],[Line]])</f>
        <v>77195-1</v>
      </c>
      <c r="B866" s="7">
        <v>77195</v>
      </c>
      <c r="C866" s="7">
        <v>1</v>
      </c>
      <c r="D866" s="7">
        <v>1</v>
      </c>
      <c r="E866" s="6" t="s">
        <v>18</v>
      </c>
      <c r="F866" s="6" t="s">
        <v>3142</v>
      </c>
      <c r="G866" s="6" t="s">
        <v>4898</v>
      </c>
      <c r="H866" s="6" t="s">
        <v>22</v>
      </c>
      <c r="I866" s="6" t="s">
        <v>27</v>
      </c>
      <c r="J866" s="6"/>
      <c r="K866" s="6"/>
      <c r="L866" s="8">
        <v>43524</v>
      </c>
      <c r="M866" s="8">
        <v>43529</v>
      </c>
      <c r="N866" s="7">
        <v>4</v>
      </c>
      <c r="O866" s="7">
        <v>16</v>
      </c>
      <c r="P866" s="6" t="s">
        <v>606</v>
      </c>
      <c r="Q866" s="6" t="s">
        <v>22</v>
      </c>
      <c r="R866" s="6" t="s">
        <v>18</v>
      </c>
      <c r="S866" s="6" t="s">
        <v>22</v>
      </c>
      <c r="T866" s="6" t="s">
        <v>4899</v>
      </c>
      <c r="U866" s="7">
        <v>1</v>
      </c>
      <c r="V866" s="17" t="b">
        <v>0</v>
      </c>
      <c r="W866" s="17" t="b">
        <v>0</v>
      </c>
      <c r="X866" s="17" t="b">
        <v>0</v>
      </c>
      <c r="Y866" s="17" t="b">
        <v>0</v>
      </c>
      <c r="Z866" t="s">
        <v>22</v>
      </c>
      <c r="AA866" t="s">
        <v>22</v>
      </c>
      <c r="AB866" t="s">
        <v>22</v>
      </c>
      <c r="AC866" t="s">
        <v>22</v>
      </c>
      <c r="AD866" t="s">
        <v>22</v>
      </c>
      <c r="AE866" t="s">
        <v>22</v>
      </c>
      <c r="AF866" t="s">
        <v>22</v>
      </c>
      <c r="AG866" t="s">
        <v>22</v>
      </c>
      <c r="AH866" t="s">
        <v>22</v>
      </c>
      <c r="AI866" t="s">
        <v>22</v>
      </c>
      <c r="AJ866" s="17" t="b">
        <v>0</v>
      </c>
      <c r="AK866" t="s">
        <v>22</v>
      </c>
      <c r="AL866" t="s">
        <v>22</v>
      </c>
      <c r="AM866" s="17" t="b">
        <v>0</v>
      </c>
      <c r="AN866" s="6"/>
      <c r="AO866" s="6"/>
      <c r="AP866" s="17" t="b">
        <v>0</v>
      </c>
      <c r="AQ866" s="6" t="b">
        <v>0</v>
      </c>
    </row>
    <row r="867" spans="1:43" x14ac:dyDescent="0.25">
      <c r="A867" t="str">
        <f>_xlfn.CONCAT(Table8[[#This Row],[Order]],"-",Table8[[#This Row],[Line]])</f>
        <v>77207-1</v>
      </c>
      <c r="B867" s="35">
        <v>77207</v>
      </c>
      <c r="C867" s="35">
        <v>1</v>
      </c>
      <c r="D867" s="35">
        <v>1</v>
      </c>
      <c r="E867" s="34" t="s">
        <v>18</v>
      </c>
      <c r="F867" s="34" t="s">
        <v>379</v>
      </c>
      <c r="G867" s="34" t="s">
        <v>1747</v>
      </c>
      <c r="H867" s="34" t="s">
        <v>22</v>
      </c>
      <c r="I867" s="34" t="s">
        <v>31</v>
      </c>
      <c r="J867" s="36">
        <v>43497</v>
      </c>
      <c r="K867" s="34" t="s">
        <v>4900</v>
      </c>
      <c r="L867" s="125">
        <v>43497</v>
      </c>
      <c r="M867" s="36">
        <v>43502</v>
      </c>
      <c r="N867" s="35">
        <v>18</v>
      </c>
      <c r="O867" s="35">
        <v>36</v>
      </c>
      <c r="P867" s="6" t="s">
        <v>590</v>
      </c>
      <c r="Q867" s="34" t="s">
        <v>21</v>
      </c>
      <c r="R867" s="6" t="s">
        <v>18</v>
      </c>
      <c r="S867" s="34" t="s">
        <v>22</v>
      </c>
      <c r="T867" s="34" t="s">
        <v>674</v>
      </c>
      <c r="U867" s="35">
        <v>4</v>
      </c>
      <c r="V867" s="17" t="b">
        <v>1</v>
      </c>
      <c r="W867" s="17" t="b">
        <v>1</v>
      </c>
      <c r="X867" s="17" t="b">
        <v>1</v>
      </c>
      <c r="Y867" s="17" t="b">
        <v>1</v>
      </c>
      <c r="Z867" t="s">
        <v>22</v>
      </c>
      <c r="AA867" t="s">
        <v>3805</v>
      </c>
      <c r="AB867" t="s">
        <v>22</v>
      </c>
      <c r="AC867" t="s">
        <v>22</v>
      </c>
      <c r="AD867" t="s">
        <v>22</v>
      </c>
      <c r="AE867" t="s">
        <v>22</v>
      </c>
      <c r="AF867" t="s">
        <v>22</v>
      </c>
      <c r="AG867" t="s">
        <v>22</v>
      </c>
      <c r="AH867" t="s">
        <v>22</v>
      </c>
      <c r="AI867" t="s">
        <v>22</v>
      </c>
      <c r="AJ867" s="17" t="b">
        <v>1</v>
      </c>
      <c r="AK867" t="s">
        <v>22</v>
      </c>
      <c r="AL867" t="s">
        <v>143</v>
      </c>
      <c r="AM867" s="17" t="b">
        <v>1</v>
      </c>
      <c r="AN867" s="126">
        <v>43497.5535435532</v>
      </c>
      <c r="AO867" s="6"/>
      <c r="AP867" s="17" t="b">
        <v>1</v>
      </c>
      <c r="AQ867" s="6" t="b">
        <v>0</v>
      </c>
    </row>
    <row r="868" spans="1:43" x14ac:dyDescent="0.25">
      <c r="A868" t="str">
        <f>_xlfn.CONCAT(Table8[[#This Row],[Order]],"-",Table8[[#This Row],[Line]])</f>
        <v>77207-2</v>
      </c>
      <c r="B868" s="35">
        <v>77207</v>
      </c>
      <c r="C868" s="35">
        <v>2</v>
      </c>
      <c r="D868" s="35">
        <v>1</v>
      </c>
      <c r="E868" s="34" t="s">
        <v>18</v>
      </c>
      <c r="F868" s="34" t="s">
        <v>3147</v>
      </c>
      <c r="G868" s="34" t="s">
        <v>1748</v>
      </c>
      <c r="H868" s="34" t="s">
        <v>168</v>
      </c>
      <c r="I868" s="34" t="s">
        <v>31</v>
      </c>
      <c r="J868" s="36">
        <v>43497</v>
      </c>
      <c r="K868" s="34" t="s">
        <v>4901</v>
      </c>
      <c r="L868" s="125">
        <v>43497</v>
      </c>
      <c r="M868" s="36">
        <v>43502</v>
      </c>
      <c r="N868" s="35">
        <v>4</v>
      </c>
      <c r="O868" s="35">
        <v>12</v>
      </c>
      <c r="P868" s="6" t="s">
        <v>590</v>
      </c>
      <c r="Q868" s="34" t="s">
        <v>21</v>
      </c>
      <c r="R868" s="6" t="s">
        <v>18</v>
      </c>
      <c r="S868" s="34" t="s">
        <v>22</v>
      </c>
      <c r="T868" s="34" t="s">
        <v>1749</v>
      </c>
      <c r="U868" s="35">
        <v>4</v>
      </c>
      <c r="V868" s="17" t="b">
        <v>1</v>
      </c>
      <c r="W868" s="17" t="b">
        <v>1</v>
      </c>
      <c r="X868" s="17" t="b">
        <v>1</v>
      </c>
      <c r="Y868" s="17" t="b">
        <v>1</v>
      </c>
      <c r="Z868" t="s">
        <v>22</v>
      </c>
      <c r="AA868" t="s">
        <v>3805</v>
      </c>
      <c r="AB868" t="s">
        <v>22</v>
      </c>
      <c r="AC868" t="s">
        <v>22</v>
      </c>
      <c r="AD868" t="s">
        <v>22</v>
      </c>
      <c r="AE868" t="s">
        <v>22</v>
      </c>
      <c r="AF868" t="s">
        <v>22</v>
      </c>
      <c r="AG868" t="s">
        <v>22</v>
      </c>
      <c r="AH868" t="s">
        <v>22</v>
      </c>
      <c r="AI868" t="s">
        <v>22</v>
      </c>
      <c r="AJ868" s="17" t="b">
        <v>1</v>
      </c>
      <c r="AK868" t="s">
        <v>22</v>
      </c>
      <c r="AL868" t="s">
        <v>143</v>
      </c>
      <c r="AM868" s="17" t="b">
        <v>1</v>
      </c>
      <c r="AN868" s="126">
        <v>43497.553529131903</v>
      </c>
      <c r="AO868" s="6"/>
      <c r="AP868" s="17" t="b">
        <v>1</v>
      </c>
      <c r="AQ868" s="6" t="b">
        <v>1</v>
      </c>
    </row>
    <row r="869" spans="1:43" x14ac:dyDescent="0.25">
      <c r="A869" t="str">
        <f>_xlfn.CONCAT(Table8[[#This Row],[Order]],"-",Table8[[#This Row],[Line]])</f>
        <v>77207-3</v>
      </c>
      <c r="B869" s="35">
        <v>77207</v>
      </c>
      <c r="C869" s="35">
        <v>3</v>
      </c>
      <c r="D869" s="35">
        <v>1</v>
      </c>
      <c r="E869" s="34" t="s">
        <v>18</v>
      </c>
      <c r="F869" s="34" t="s">
        <v>3148</v>
      </c>
      <c r="G869" s="34" t="s">
        <v>1750</v>
      </c>
      <c r="H869" s="34" t="s">
        <v>22</v>
      </c>
      <c r="I869" s="34" t="s">
        <v>31</v>
      </c>
      <c r="J869" s="36">
        <v>43497</v>
      </c>
      <c r="K869" s="34" t="s">
        <v>4902</v>
      </c>
      <c r="L869" s="125">
        <v>43497</v>
      </c>
      <c r="M869" s="36">
        <v>43502</v>
      </c>
      <c r="N869" s="35">
        <v>3</v>
      </c>
      <c r="O869" s="35">
        <v>3</v>
      </c>
      <c r="P869" s="6" t="s">
        <v>590</v>
      </c>
      <c r="Q869" s="34" t="s">
        <v>21</v>
      </c>
      <c r="R869" s="6" t="s">
        <v>18</v>
      </c>
      <c r="S869" s="34" t="s">
        <v>22</v>
      </c>
      <c r="T869" s="34" t="s">
        <v>1751</v>
      </c>
      <c r="U869" s="35">
        <v>4</v>
      </c>
      <c r="V869" s="17" t="b">
        <v>1</v>
      </c>
      <c r="W869" s="17" t="b">
        <v>1</v>
      </c>
      <c r="X869" s="17" t="b">
        <v>1</v>
      </c>
      <c r="Y869" s="17" t="b">
        <v>1</v>
      </c>
      <c r="Z869" t="s">
        <v>22</v>
      </c>
      <c r="AA869" t="s">
        <v>3805</v>
      </c>
      <c r="AB869" t="s">
        <v>22</v>
      </c>
      <c r="AC869" t="s">
        <v>22</v>
      </c>
      <c r="AD869" t="s">
        <v>22</v>
      </c>
      <c r="AE869" t="s">
        <v>22</v>
      </c>
      <c r="AF869" t="s">
        <v>22</v>
      </c>
      <c r="AG869" t="s">
        <v>22</v>
      </c>
      <c r="AH869" t="s">
        <v>22</v>
      </c>
      <c r="AI869" t="s">
        <v>22</v>
      </c>
      <c r="AJ869" s="17" t="b">
        <v>1</v>
      </c>
      <c r="AK869" t="s">
        <v>22</v>
      </c>
      <c r="AL869" t="s">
        <v>143</v>
      </c>
      <c r="AM869" s="17" t="b">
        <v>1</v>
      </c>
      <c r="AN869" s="126">
        <v>43497.553513043997</v>
      </c>
      <c r="AO869" s="6"/>
      <c r="AP869" s="17" t="b">
        <v>1</v>
      </c>
      <c r="AQ869" s="6" t="b">
        <v>0</v>
      </c>
    </row>
    <row r="870" spans="1:43" x14ac:dyDescent="0.25">
      <c r="A870" t="str">
        <f>_xlfn.CONCAT(Table8[[#This Row],[Order]],"-",Table8[[#This Row],[Line]])</f>
        <v>77207-4</v>
      </c>
      <c r="B870" s="35">
        <v>77207</v>
      </c>
      <c r="C870" s="35">
        <v>4</v>
      </c>
      <c r="D870" s="35">
        <v>1</v>
      </c>
      <c r="E870" s="34" t="s">
        <v>18</v>
      </c>
      <c r="F870" s="34" t="s">
        <v>310</v>
      </c>
      <c r="G870" s="34" t="s">
        <v>1752</v>
      </c>
      <c r="H870" s="34" t="s">
        <v>22</v>
      </c>
      <c r="I870" s="34" t="s">
        <v>31</v>
      </c>
      <c r="J870" s="36">
        <v>43497</v>
      </c>
      <c r="K870" s="34" t="s">
        <v>4903</v>
      </c>
      <c r="L870" s="125">
        <v>43497</v>
      </c>
      <c r="M870" s="36">
        <v>43502</v>
      </c>
      <c r="N870" s="35">
        <v>5</v>
      </c>
      <c r="O870" s="35">
        <v>5</v>
      </c>
      <c r="P870" s="6" t="s">
        <v>590</v>
      </c>
      <c r="Q870" s="34" t="s">
        <v>21</v>
      </c>
      <c r="R870" s="6" t="s">
        <v>18</v>
      </c>
      <c r="S870" s="34" t="s">
        <v>22</v>
      </c>
      <c r="T870" s="34" t="s">
        <v>80</v>
      </c>
      <c r="U870" s="35">
        <v>4</v>
      </c>
      <c r="V870" s="17" t="b">
        <v>1</v>
      </c>
      <c r="W870" s="17" t="b">
        <v>1</v>
      </c>
      <c r="X870" s="17" t="b">
        <v>1</v>
      </c>
      <c r="Y870" s="17" t="b">
        <v>1</v>
      </c>
      <c r="Z870" t="s">
        <v>22</v>
      </c>
      <c r="AA870" t="s">
        <v>3805</v>
      </c>
      <c r="AB870" t="s">
        <v>22</v>
      </c>
      <c r="AC870" t="s">
        <v>22</v>
      </c>
      <c r="AD870" t="s">
        <v>22</v>
      </c>
      <c r="AE870" t="s">
        <v>22</v>
      </c>
      <c r="AF870" t="s">
        <v>22</v>
      </c>
      <c r="AG870" t="s">
        <v>22</v>
      </c>
      <c r="AH870" t="s">
        <v>22</v>
      </c>
      <c r="AI870" t="s">
        <v>22</v>
      </c>
      <c r="AJ870" s="17" t="b">
        <v>1</v>
      </c>
      <c r="AK870" t="s">
        <v>22</v>
      </c>
      <c r="AL870" t="s">
        <v>143</v>
      </c>
      <c r="AM870" s="17" t="b">
        <v>1</v>
      </c>
      <c r="AN870" s="126">
        <v>43497.553497534704</v>
      </c>
      <c r="AO870" s="6"/>
      <c r="AP870" s="17" t="b">
        <v>1</v>
      </c>
      <c r="AQ870" s="6" t="b">
        <v>0</v>
      </c>
    </row>
    <row r="871" spans="1:43" x14ac:dyDescent="0.25">
      <c r="A871" t="str">
        <f>_xlfn.CONCAT(Table8[[#This Row],[Order]],"-",Table8[[#This Row],[Line]])</f>
        <v>77207-5</v>
      </c>
      <c r="B871" s="35">
        <v>77207</v>
      </c>
      <c r="C871" s="35">
        <v>5</v>
      </c>
      <c r="D871" s="35">
        <v>1</v>
      </c>
      <c r="E871" s="34" t="s">
        <v>18</v>
      </c>
      <c r="F871" s="34" t="s">
        <v>441</v>
      </c>
      <c r="G871" s="34" t="s">
        <v>1753</v>
      </c>
      <c r="H871" s="34" t="s">
        <v>22</v>
      </c>
      <c r="I871" s="34" t="s">
        <v>31</v>
      </c>
      <c r="J871" s="36">
        <v>43497</v>
      </c>
      <c r="K871" s="34" t="s">
        <v>4904</v>
      </c>
      <c r="L871" s="125">
        <v>43497</v>
      </c>
      <c r="M871" s="36">
        <v>43502</v>
      </c>
      <c r="N871" s="35">
        <v>3</v>
      </c>
      <c r="O871" s="35">
        <v>3</v>
      </c>
      <c r="P871" s="6" t="s">
        <v>590</v>
      </c>
      <c r="Q871" s="34" t="s">
        <v>21</v>
      </c>
      <c r="R871" s="6" t="s">
        <v>18</v>
      </c>
      <c r="S871" s="34" t="s">
        <v>22</v>
      </c>
      <c r="T871" s="34" t="s">
        <v>1754</v>
      </c>
      <c r="U871" s="35">
        <v>4</v>
      </c>
      <c r="V871" s="17" t="b">
        <v>1</v>
      </c>
      <c r="W871" s="17" t="b">
        <v>1</v>
      </c>
      <c r="X871" s="17" t="b">
        <v>1</v>
      </c>
      <c r="Y871" s="17" t="b">
        <v>1</v>
      </c>
      <c r="Z871" t="s">
        <v>22</v>
      </c>
      <c r="AA871" t="s">
        <v>3805</v>
      </c>
      <c r="AB871" t="s">
        <v>22</v>
      </c>
      <c r="AC871" t="s">
        <v>22</v>
      </c>
      <c r="AD871" t="s">
        <v>22</v>
      </c>
      <c r="AE871" t="s">
        <v>22</v>
      </c>
      <c r="AF871" t="s">
        <v>22</v>
      </c>
      <c r="AG871" t="s">
        <v>22</v>
      </c>
      <c r="AH871" t="s">
        <v>22</v>
      </c>
      <c r="AI871" t="s">
        <v>22</v>
      </c>
      <c r="AJ871" s="17" t="b">
        <v>1</v>
      </c>
      <c r="AK871" t="s">
        <v>22</v>
      </c>
      <c r="AL871" t="s">
        <v>143</v>
      </c>
      <c r="AM871" s="17" t="b">
        <v>1</v>
      </c>
      <c r="AN871" s="126">
        <v>43497.553481979201</v>
      </c>
      <c r="AO871" s="6"/>
      <c r="AP871" s="17" t="b">
        <v>1</v>
      </c>
      <c r="AQ871" s="6" t="b">
        <v>0</v>
      </c>
    </row>
    <row r="872" spans="1:43" x14ac:dyDescent="0.25">
      <c r="A872" t="str">
        <f>_xlfn.CONCAT(Table8[[#This Row],[Order]],"-",Table8[[#This Row],[Line]])</f>
        <v>77207-6</v>
      </c>
      <c r="B872" s="35">
        <v>77207</v>
      </c>
      <c r="C872" s="35">
        <v>6</v>
      </c>
      <c r="D872" s="35">
        <v>1</v>
      </c>
      <c r="E872" s="34" t="s">
        <v>18</v>
      </c>
      <c r="F872" s="34" t="s">
        <v>365</v>
      </c>
      <c r="G872" s="34" t="s">
        <v>1755</v>
      </c>
      <c r="H872" s="34" t="s">
        <v>22</v>
      </c>
      <c r="I872" s="34" t="s">
        <v>31</v>
      </c>
      <c r="J872" s="36">
        <v>43497</v>
      </c>
      <c r="K872" s="34" t="s">
        <v>4905</v>
      </c>
      <c r="L872" s="125">
        <v>43497</v>
      </c>
      <c r="M872" s="36">
        <v>43502</v>
      </c>
      <c r="N872" s="35">
        <v>4</v>
      </c>
      <c r="O872" s="35">
        <v>4</v>
      </c>
      <c r="P872" s="6" t="s">
        <v>590</v>
      </c>
      <c r="Q872" s="34" t="s">
        <v>21</v>
      </c>
      <c r="R872" s="6" t="s">
        <v>18</v>
      </c>
      <c r="S872" s="34" t="s">
        <v>22</v>
      </c>
      <c r="T872" s="34" t="s">
        <v>81</v>
      </c>
      <c r="U872" s="35">
        <v>4</v>
      </c>
      <c r="V872" s="17" t="b">
        <v>1</v>
      </c>
      <c r="W872" s="17" t="b">
        <v>1</v>
      </c>
      <c r="X872" s="17" t="b">
        <v>1</v>
      </c>
      <c r="Y872" s="17" t="b">
        <v>1</v>
      </c>
      <c r="Z872" t="s">
        <v>22</v>
      </c>
      <c r="AA872" t="s">
        <v>3805</v>
      </c>
      <c r="AB872" t="s">
        <v>22</v>
      </c>
      <c r="AC872" t="s">
        <v>22</v>
      </c>
      <c r="AD872" t="s">
        <v>22</v>
      </c>
      <c r="AE872" t="s">
        <v>22</v>
      </c>
      <c r="AF872" t="s">
        <v>22</v>
      </c>
      <c r="AG872" t="s">
        <v>22</v>
      </c>
      <c r="AH872" t="s">
        <v>22</v>
      </c>
      <c r="AI872" t="s">
        <v>22</v>
      </c>
      <c r="AJ872" s="17" t="b">
        <v>1</v>
      </c>
      <c r="AK872" t="s">
        <v>22</v>
      </c>
      <c r="AL872" t="s">
        <v>143</v>
      </c>
      <c r="AM872" s="17" t="b">
        <v>1</v>
      </c>
      <c r="AN872" s="126">
        <v>43497.553467557897</v>
      </c>
      <c r="AO872" s="6"/>
      <c r="AP872" s="17" t="b">
        <v>1</v>
      </c>
      <c r="AQ872" s="6" t="b">
        <v>0</v>
      </c>
    </row>
    <row r="873" spans="1:43" x14ac:dyDescent="0.25">
      <c r="A873" t="str">
        <f>_xlfn.CONCAT(Table8[[#This Row],[Order]],"-",Table8[[#This Row],[Line]])</f>
        <v>77207-7</v>
      </c>
      <c r="B873" s="35">
        <v>77207</v>
      </c>
      <c r="C873" s="35">
        <v>7</v>
      </c>
      <c r="D873" s="35">
        <v>1</v>
      </c>
      <c r="E873" s="34" t="s">
        <v>18</v>
      </c>
      <c r="F873" s="34" t="s">
        <v>365</v>
      </c>
      <c r="G873" s="34" t="s">
        <v>1756</v>
      </c>
      <c r="H873" s="34" t="s">
        <v>22</v>
      </c>
      <c r="I873" s="34" t="s">
        <v>31</v>
      </c>
      <c r="J873" s="36">
        <v>43497</v>
      </c>
      <c r="K873" s="34" t="s">
        <v>4906</v>
      </c>
      <c r="L873" s="125">
        <v>43497</v>
      </c>
      <c r="M873" s="36">
        <v>43502</v>
      </c>
      <c r="N873" s="35">
        <v>1</v>
      </c>
      <c r="O873" s="35">
        <v>1</v>
      </c>
      <c r="P873" s="6" t="s">
        <v>590</v>
      </c>
      <c r="Q873" s="34" t="s">
        <v>21</v>
      </c>
      <c r="R873" s="6" t="s">
        <v>18</v>
      </c>
      <c r="S873" s="34" t="s">
        <v>22</v>
      </c>
      <c r="T873" s="34" t="s">
        <v>1757</v>
      </c>
      <c r="U873" s="35">
        <v>4</v>
      </c>
      <c r="V873" s="17" t="b">
        <v>1</v>
      </c>
      <c r="W873" s="17" t="b">
        <v>1</v>
      </c>
      <c r="X873" s="17" t="b">
        <v>1</v>
      </c>
      <c r="Y873" s="17" t="b">
        <v>1</v>
      </c>
      <c r="Z873" t="s">
        <v>22</v>
      </c>
      <c r="AA873" t="s">
        <v>3805</v>
      </c>
      <c r="AB873" t="s">
        <v>22</v>
      </c>
      <c r="AC873" t="s">
        <v>22</v>
      </c>
      <c r="AD873" t="s">
        <v>22</v>
      </c>
      <c r="AE873" t="s">
        <v>22</v>
      </c>
      <c r="AF873" t="s">
        <v>22</v>
      </c>
      <c r="AG873" t="s">
        <v>22</v>
      </c>
      <c r="AH873" t="s">
        <v>22</v>
      </c>
      <c r="AI873" t="s">
        <v>22</v>
      </c>
      <c r="AJ873" s="17" t="b">
        <v>1</v>
      </c>
      <c r="AK873" t="s">
        <v>22</v>
      </c>
      <c r="AL873" t="s">
        <v>143</v>
      </c>
      <c r="AM873" s="17" t="b">
        <v>1</v>
      </c>
      <c r="AN873" s="126">
        <v>43497.553453275497</v>
      </c>
      <c r="AO873" s="6"/>
      <c r="AP873" s="17" t="b">
        <v>1</v>
      </c>
      <c r="AQ873" s="6" t="b">
        <v>0</v>
      </c>
    </row>
    <row r="874" spans="1:43" x14ac:dyDescent="0.25">
      <c r="A874" t="str">
        <f>_xlfn.CONCAT(Table8[[#This Row],[Order]],"-",Table8[[#This Row],[Line]])</f>
        <v>77207-8</v>
      </c>
      <c r="B874" s="35">
        <v>77207</v>
      </c>
      <c r="C874" s="35">
        <v>8</v>
      </c>
      <c r="D874" s="35">
        <v>1</v>
      </c>
      <c r="E874" s="34" t="s">
        <v>18</v>
      </c>
      <c r="F874" s="34" t="s">
        <v>353</v>
      </c>
      <c r="G874" s="34" t="s">
        <v>1758</v>
      </c>
      <c r="H874" s="34" t="s">
        <v>22</v>
      </c>
      <c r="I874" s="34" t="s">
        <v>31</v>
      </c>
      <c r="J874" s="36">
        <v>43497</v>
      </c>
      <c r="K874" s="34" t="s">
        <v>4907</v>
      </c>
      <c r="L874" s="125">
        <v>43497</v>
      </c>
      <c r="M874" s="36">
        <v>43502</v>
      </c>
      <c r="N874" s="35">
        <v>1</v>
      </c>
      <c r="O874" s="35">
        <v>1</v>
      </c>
      <c r="P874" s="6" t="s">
        <v>590</v>
      </c>
      <c r="Q874" s="34" t="s">
        <v>21</v>
      </c>
      <c r="R874" s="6" t="s">
        <v>18</v>
      </c>
      <c r="S874" s="34" t="s">
        <v>22</v>
      </c>
      <c r="T874" s="34" t="s">
        <v>1759</v>
      </c>
      <c r="U874" s="35">
        <v>4</v>
      </c>
      <c r="V874" s="17" t="b">
        <v>1</v>
      </c>
      <c r="W874" s="17" t="b">
        <v>1</v>
      </c>
      <c r="X874" s="17" t="b">
        <v>1</v>
      </c>
      <c r="Y874" s="17" t="b">
        <v>1</v>
      </c>
      <c r="Z874" t="s">
        <v>3805</v>
      </c>
      <c r="AA874" t="s">
        <v>3805</v>
      </c>
      <c r="AB874" t="s">
        <v>22</v>
      </c>
      <c r="AC874" t="s">
        <v>22</v>
      </c>
      <c r="AD874" t="s">
        <v>22</v>
      </c>
      <c r="AE874" t="s">
        <v>22</v>
      </c>
      <c r="AF874" t="s">
        <v>3805</v>
      </c>
      <c r="AG874" t="s">
        <v>22</v>
      </c>
      <c r="AH874" t="s">
        <v>22</v>
      </c>
      <c r="AI874" t="s">
        <v>22</v>
      </c>
      <c r="AJ874" s="17" t="b">
        <v>1</v>
      </c>
      <c r="AK874" t="s">
        <v>22</v>
      </c>
      <c r="AL874" t="s">
        <v>143</v>
      </c>
      <c r="AM874" s="17" t="b">
        <v>1</v>
      </c>
      <c r="AN874" s="126">
        <v>43497.553438506897</v>
      </c>
      <c r="AO874" s="6"/>
      <c r="AP874" s="17" t="b">
        <v>1</v>
      </c>
      <c r="AQ874" s="6" t="b">
        <v>0</v>
      </c>
    </row>
    <row r="875" spans="1:43" x14ac:dyDescent="0.25">
      <c r="A875" t="str">
        <f>_xlfn.CONCAT(Table8[[#This Row],[Order]],"-",Table8[[#This Row],[Line]])</f>
        <v>77207-9</v>
      </c>
      <c r="B875" s="35">
        <v>77207</v>
      </c>
      <c r="C875" s="35">
        <v>9</v>
      </c>
      <c r="D875" s="35">
        <v>1</v>
      </c>
      <c r="E875" s="34" t="s">
        <v>18</v>
      </c>
      <c r="F875" s="34" t="s">
        <v>164</v>
      </c>
      <c r="G875" s="34" t="s">
        <v>1760</v>
      </c>
      <c r="H875" s="34" t="s">
        <v>22</v>
      </c>
      <c r="I875" s="34" t="s">
        <v>31</v>
      </c>
      <c r="J875" s="36">
        <v>43497</v>
      </c>
      <c r="K875" s="34" t="s">
        <v>4908</v>
      </c>
      <c r="L875" s="125">
        <v>43497</v>
      </c>
      <c r="M875" s="36">
        <v>43502</v>
      </c>
      <c r="N875" s="35">
        <v>9</v>
      </c>
      <c r="O875" s="35">
        <v>9</v>
      </c>
      <c r="P875" s="6" t="s">
        <v>590</v>
      </c>
      <c r="Q875" s="34" t="s">
        <v>21</v>
      </c>
      <c r="R875" s="6" t="s">
        <v>18</v>
      </c>
      <c r="S875" s="34" t="s">
        <v>22</v>
      </c>
      <c r="T875" s="34" t="s">
        <v>1761</v>
      </c>
      <c r="U875" s="35">
        <v>4</v>
      </c>
      <c r="V875" s="17" t="b">
        <v>1</v>
      </c>
      <c r="W875" s="17" t="b">
        <v>1</v>
      </c>
      <c r="X875" s="17" t="b">
        <v>1</v>
      </c>
      <c r="Y875" s="17" t="b">
        <v>1</v>
      </c>
      <c r="Z875" t="s">
        <v>3805</v>
      </c>
      <c r="AA875" t="s">
        <v>3805</v>
      </c>
      <c r="AB875" t="s">
        <v>22</v>
      </c>
      <c r="AC875" t="s">
        <v>22</v>
      </c>
      <c r="AD875" t="s">
        <v>22</v>
      </c>
      <c r="AE875" t="s">
        <v>22</v>
      </c>
      <c r="AF875" t="s">
        <v>3805</v>
      </c>
      <c r="AG875" t="s">
        <v>22</v>
      </c>
      <c r="AH875" t="s">
        <v>22</v>
      </c>
      <c r="AI875" t="s">
        <v>22</v>
      </c>
      <c r="AJ875" s="17" t="b">
        <v>1</v>
      </c>
      <c r="AK875" t="s">
        <v>22</v>
      </c>
      <c r="AL875" t="s">
        <v>143</v>
      </c>
      <c r="AM875" s="17" t="b">
        <v>1</v>
      </c>
      <c r="AN875" s="126">
        <v>43497.553422951401</v>
      </c>
      <c r="AO875" s="6"/>
      <c r="AP875" s="17" t="b">
        <v>1</v>
      </c>
      <c r="AQ875" s="6" t="b">
        <v>0</v>
      </c>
    </row>
    <row r="876" spans="1:43" x14ac:dyDescent="0.25">
      <c r="A876" t="str">
        <f>_xlfn.CONCAT(Table8[[#This Row],[Order]],"-",Table8[[#This Row],[Line]])</f>
        <v>77207-10</v>
      </c>
      <c r="B876" s="35">
        <v>77207</v>
      </c>
      <c r="C876" s="35">
        <v>10</v>
      </c>
      <c r="D876" s="35">
        <v>1</v>
      </c>
      <c r="E876" s="34" t="s">
        <v>18</v>
      </c>
      <c r="F876" s="34" t="s">
        <v>201</v>
      </c>
      <c r="G876" s="34" t="s">
        <v>1762</v>
      </c>
      <c r="H876" s="34" t="s">
        <v>22</v>
      </c>
      <c r="I876" s="34" t="s">
        <v>31</v>
      </c>
      <c r="J876" s="36">
        <v>43497</v>
      </c>
      <c r="K876" s="34" t="s">
        <v>4909</v>
      </c>
      <c r="L876" s="125">
        <v>43497</v>
      </c>
      <c r="M876" s="36">
        <v>43502</v>
      </c>
      <c r="N876" s="35">
        <v>5</v>
      </c>
      <c r="O876" s="35">
        <v>5</v>
      </c>
      <c r="P876" s="6" t="s">
        <v>590</v>
      </c>
      <c r="Q876" s="34" t="s">
        <v>21</v>
      </c>
      <c r="R876" s="6" t="s">
        <v>18</v>
      </c>
      <c r="S876" s="34" t="s">
        <v>22</v>
      </c>
      <c r="T876" s="34" t="s">
        <v>1763</v>
      </c>
      <c r="U876" s="35">
        <v>4</v>
      </c>
      <c r="V876" s="17" t="b">
        <v>1</v>
      </c>
      <c r="W876" s="17" t="b">
        <v>1</v>
      </c>
      <c r="X876" s="17" t="b">
        <v>1</v>
      </c>
      <c r="Y876" s="17" t="b">
        <v>1</v>
      </c>
      <c r="Z876" t="s">
        <v>3805</v>
      </c>
      <c r="AA876" t="s">
        <v>3805</v>
      </c>
      <c r="AB876" t="s">
        <v>22</v>
      </c>
      <c r="AC876" t="s">
        <v>22</v>
      </c>
      <c r="AD876" t="s">
        <v>22</v>
      </c>
      <c r="AE876" t="s">
        <v>22</v>
      </c>
      <c r="AF876" t="s">
        <v>3805</v>
      </c>
      <c r="AG876" t="s">
        <v>22</v>
      </c>
      <c r="AH876" t="s">
        <v>22</v>
      </c>
      <c r="AI876" t="s">
        <v>22</v>
      </c>
      <c r="AJ876" s="17" t="b">
        <v>1</v>
      </c>
      <c r="AK876" t="s">
        <v>22</v>
      </c>
      <c r="AL876" t="s">
        <v>143</v>
      </c>
      <c r="AM876" s="17" t="b">
        <v>1</v>
      </c>
      <c r="AN876" s="126">
        <v>43497.553404548598</v>
      </c>
      <c r="AO876" s="6"/>
      <c r="AP876" s="17" t="b">
        <v>1</v>
      </c>
      <c r="AQ876" s="6" t="b">
        <v>0</v>
      </c>
    </row>
    <row r="877" spans="1:43" x14ac:dyDescent="0.25">
      <c r="A877" t="str">
        <f>_xlfn.CONCAT(Table8[[#This Row],[Order]],"-",Table8[[#This Row],[Line]])</f>
        <v>77207-11</v>
      </c>
      <c r="B877" s="35">
        <v>77207</v>
      </c>
      <c r="C877" s="35">
        <v>11</v>
      </c>
      <c r="D877" s="35">
        <v>1</v>
      </c>
      <c r="E877" s="34" t="s">
        <v>18</v>
      </c>
      <c r="F877" s="34" t="s">
        <v>201</v>
      </c>
      <c r="G877" s="34" t="s">
        <v>1764</v>
      </c>
      <c r="H877" s="34" t="s">
        <v>22</v>
      </c>
      <c r="I877" s="34" t="s">
        <v>31</v>
      </c>
      <c r="J877" s="36">
        <v>43497</v>
      </c>
      <c r="K877" s="34" t="s">
        <v>4910</v>
      </c>
      <c r="L877" s="125">
        <v>43497</v>
      </c>
      <c r="M877" s="36">
        <v>43502</v>
      </c>
      <c r="N877" s="35">
        <v>2</v>
      </c>
      <c r="O877" s="35">
        <v>2</v>
      </c>
      <c r="P877" s="6" t="s">
        <v>590</v>
      </c>
      <c r="Q877" s="34" t="s">
        <v>21</v>
      </c>
      <c r="R877" s="6" t="s">
        <v>18</v>
      </c>
      <c r="S877" s="34" t="s">
        <v>22</v>
      </c>
      <c r="T877" s="34" t="s">
        <v>1765</v>
      </c>
      <c r="U877" s="35">
        <v>4</v>
      </c>
      <c r="V877" s="17" t="b">
        <v>1</v>
      </c>
      <c r="W877" s="17" t="b">
        <v>1</v>
      </c>
      <c r="X877" s="17" t="b">
        <v>1</v>
      </c>
      <c r="Y877" s="17" t="b">
        <v>1</v>
      </c>
      <c r="Z877" t="s">
        <v>3805</v>
      </c>
      <c r="AA877" t="s">
        <v>3805</v>
      </c>
      <c r="AB877" t="s">
        <v>22</v>
      </c>
      <c r="AC877" t="s">
        <v>22</v>
      </c>
      <c r="AD877" t="s">
        <v>22</v>
      </c>
      <c r="AE877" t="s">
        <v>22</v>
      </c>
      <c r="AF877" t="s">
        <v>3805</v>
      </c>
      <c r="AG877" t="s">
        <v>22</v>
      </c>
      <c r="AH877" t="s">
        <v>22</v>
      </c>
      <c r="AI877" t="s">
        <v>22</v>
      </c>
      <c r="AJ877" s="17" t="b">
        <v>1</v>
      </c>
      <c r="AK877" t="s">
        <v>22</v>
      </c>
      <c r="AL877" t="s">
        <v>143</v>
      </c>
      <c r="AM877" s="17" t="b">
        <v>1</v>
      </c>
      <c r="AN877" s="126">
        <v>43497.553389201399</v>
      </c>
      <c r="AO877" s="6"/>
      <c r="AP877" s="17" t="b">
        <v>1</v>
      </c>
      <c r="AQ877" s="6" t="b">
        <v>0</v>
      </c>
    </row>
    <row r="878" spans="1:43" x14ac:dyDescent="0.25">
      <c r="A878" t="str">
        <f>_xlfn.CONCAT(Table8[[#This Row],[Order]],"-",Table8[[#This Row],[Line]])</f>
        <v>77207-12</v>
      </c>
      <c r="B878" s="35">
        <v>77207</v>
      </c>
      <c r="C878" s="35">
        <v>12</v>
      </c>
      <c r="D878" s="35">
        <v>1</v>
      </c>
      <c r="E878" s="34" t="s">
        <v>18</v>
      </c>
      <c r="F878" s="34" t="s">
        <v>230</v>
      </c>
      <c r="G878" s="34" t="s">
        <v>1766</v>
      </c>
      <c r="H878" s="34" t="s">
        <v>22</v>
      </c>
      <c r="I878" s="34" t="s">
        <v>31</v>
      </c>
      <c r="J878" s="36">
        <v>43497</v>
      </c>
      <c r="K878" s="34" t="s">
        <v>4911</v>
      </c>
      <c r="L878" s="125">
        <v>43497</v>
      </c>
      <c r="M878" s="36">
        <v>43502</v>
      </c>
      <c r="N878" s="35">
        <v>6</v>
      </c>
      <c r="O878" s="35">
        <v>6</v>
      </c>
      <c r="P878" s="6" t="s">
        <v>590</v>
      </c>
      <c r="Q878" s="34" t="s">
        <v>21</v>
      </c>
      <c r="R878" s="6" t="s">
        <v>18</v>
      </c>
      <c r="S878" s="34" t="s">
        <v>22</v>
      </c>
      <c r="T878" s="34" t="s">
        <v>1767</v>
      </c>
      <c r="U878" s="35">
        <v>4</v>
      </c>
      <c r="V878" s="17" t="b">
        <v>1</v>
      </c>
      <c r="W878" s="17" t="b">
        <v>1</v>
      </c>
      <c r="X878" s="17" t="b">
        <v>1</v>
      </c>
      <c r="Y878" s="17" t="b">
        <v>1</v>
      </c>
      <c r="Z878" t="s">
        <v>3805</v>
      </c>
      <c r="AA878" t="s">
        <v>3805</v>
      </c>
      <c r="AB878" t="s">
        <v>22</v>
      </c>
      <c r="AC878" t="s">
        <v>22</v>
      </c>
      <c r="AD878" t="s">
        <v>22</v>
      </c>
      <c r="AE878" t="s">
        <v>22</v>
      </c>
      <c r="AF878" t="s">
        <v>3805</v>
      </c>
      <c r="AG878" t="s">
        <v>22</v>
      </c>
      <c r="AH878" t="s">
        <v>22</v>
      </c>
      <c r="AI878" t="s">
        <v>22</v>
      </c>
      <c r="AJ878" s="17" t="b">
        <v>1</v>
      </c>
      <c r="AK878" t="s">
        <v>22</v>
      </c>
      <c r="AL878" t="s">
        <v>143</v>
      </c>
      <c r="AM878" s="17" t="b">
        <v>1</v>
      </c>
      <c r="AN878" s="126">
        <v>43497.553374733798</v>
      </c>
      <c r="AO878" s="6"/>
      <c r="AP878" s="17" t="b">
        <v>1</v>
      </c>
      <c r="AQ878" s="6" t="b">
        <v>0</v>
      </c>
    </row>
    <row r="879" spans="1:43" x14ac:dyDescent="0.25">
      <c r="A879" t="str">
        <f>_xlfn.CONCAT(Table8[[#This Row],[Order]],"-",Table8[[#This Row],[Line]])</f>
        <v>77207-13</v>
      </c>
      <c r="B879" s="35">
        <v>77207</v>
      </c>
      <c r="C879" s="35">
        <v>13</v>
      </c>
      <c r="D879" s="35">
        <v>1</v>
      </c>
      <c r="E879" s="34" t="s">
        <v>18</v>
      </c>
      <c r="F879" s="34" t="s">
        <v>230</v>
      </c>
      <c r="G879" s="34" t="s">
        <v>1768</v>
      </c>
      <c r="H879" s="34" t="s">
        <v>22</v>
      </c>
      <c r="I879" s="34" t="s">
        <v>31</v>
      </c>
      <c r="J879" s="36">
        <v>43497</v>
      </c>
      <c r="K879" s="34" t="s">
        <v>4912</v>
      </c>
      <c r="L879" s="125">
        <v>43497</v>
      </c>
      <c r="M879" s="36">
        <v>43502</v>
      </c>
      <c r="N879" s="35">
        <v>1</v>
      </c>
      <c r="O879" s="35">
        <v>1</v>
      </c>
      <c r="P879" s="6" t="s">
        <v>590</v>
      </c>
      <c r="Q879" s="34" t="s">
        <v>21</v>
      </c>
      <c r="R879" s="6" t="s">
        <v>18</v>
      </c>
      <c r="S879" s="34" t="s">
        <v>22</v>
      </c>
      <c r="T879" s="34" t="s">
        <v>1769</v>
      </c>
      <c r="U879" s="35">
        <v>4</v>
      </c>
      <c r="V879" s="17" t="b">
        <v>1</v>
      </c>
      <c r="W879" s="17" t="b">
        <v>1</v>
      </c>
      <c r="X879" s="17" t="b">
        <v>1</v>
      </c>
      <c r="Y879" s="17" t="b">
        <v>1</v>
      </c>
      <c r="Z879" t="s">
        <v>3805</v>
      </c>
      <c r="AA879" t="s">
        <v>3805</v>
      </c>
      <c r="AB879" t="s">
        <v>22</v>
      </c>
      <c r="AC879" t="s">
        <v>22</v>
      </c>
      <c r="AD879" t="s">
        <v>22</v>
      </c>
      <c r="AE879" t="s">
        <v>22</v>
      </c>
      <c r="AF879" t="s">
        <v>3805</v>
      </c>
      <c r="AG879" t="s">
        <v>22</v>
      </c>
      <c r="AH879" t="s">
        <v>22</v>
      </c>
      <c r="AI879" t="s">
        <v>22</v>
      </c>
      <c r="AJ879" s="17" t="b">
        <v>1</v>
      </c>
      <c r="AK879" t="s">
        <v>22</v>
      </c>
      <c r="AL879" t="s">
        <v>143</v>
      </c>
      <c r="AM879" s="17" t="b">
        <v>1</v>
      </c>
      <c r="AN879" s="126">
        <v>43497.553357256897</v>
      </c>
      <c r="AO879" s="6"/>
      <c r="AP879" s="17" t="b">
        <v>1</v>
      </c>
      <c r="AQ879" s="6" t="b">
        <v>0</v>
      </c>
    </row>
    <row r="880" spans="1:43" x14ac:dyDescent="0.25">
      <c r="A880" t="str">
        <f>_xlfn.CONCAT(Table8[[#This Row],[Order]],"-",Table8[[#This Row],[Line]])</f>
        <v>77207-14</v>
      </c>
      <c r="B880" s="29">
        <v>77207</v>
      </c>
      <c r="C880" s="29">
        <v>14</v>
      </c>
      <c r="D880" s="29">
        <v>1</v>
      </c>
      <c r="E880" s="28" t="s">
        <v>18</v>
      </c>
      <c r="F880" s="28" t="s">
        <v>330</v>
      </c>
      <c r="G880" s="28" t="s">
        <v>1770</v>
      </c>
      <c r="H880" s="28" t="s">
        <v>22</v>
      </c>
      <c r="I880" s="28" t="s">
        <v>20</v>
      </c>
      <c r="J880" s="28"/>
      <c r="K880" s="28"/>
      <c r="L880" s="125">
        <v>43497</v>
      </c>
      <c r="M880" s="30">
        <v>43502</v>
      </c>
      <c r="N880" s="29">
        <v>7</v>
      </c>
      <c r="O880" s="29">
        <v>7</v>
      </c>
      <c r="P880" s="6" t="s">
        <v>590</v>
      </c>
      <c r="Q880" s="28" t="s">
        <v>21</v>
      </c>
      <c r="R880" s="6" t="s">
        <v>18</v>
      </c>
      <c r="S880" s="28" t="s">
        <v>22</v>
      </c>
      <c r="T880" s="28" t="s">
        <v>1771</v>
      </c>
      <c r="U880" s="29">
        <v>4</v>
      </c>
      <c r="V880" s="17" t="b">
        <v>1</v>
      </c>
      <c r="W880" s="17" t="b">
        <v>1</v>
      </c>
      <c r="X880" s="17" t="b">
        <v>1</v>
      </c>
      <c r="Y880" s="17" t="b">
        <v>1</v>
      </c>
      <c r="Z880" t="s">
        <v>161</v>
      </c>
      <c r="AA880" t="s">
        <v>161</v>
      </c>
      <c r="AB880" t="s">
        <v>22</v>
      </c>
      <c r="AC880" t="s">
        <v>22</v>
      </c>
      <c r="AD880" t="s">
        <v>22</v>
      </c>
      <c r="AE880" t="s">
        <v>22</v>
      </c>
      <c r="AF880" t="s">
        <v>22</v>
      </c>
      <c r="AG880" t="s">
        <v>22</v>
      </c>
      <c r="AH880" t="s">
        <v>22</v>
      </c>
      <c r="AI880" t="s">
        <v>22</v>
      </c>
      <c r="AJ880" s="17" t="b">
        <v>0</v>
      </c>
      <c r="AK880" t="s">
        <v>22</v>
      </c>
      <c r="AL880" t="s">
        <v>143</v>
      </c>
      <c r="AM880" s="17" t="b">
        <v>0</v>
      </c>
      <c r="AN880" s="6"/>
      <c r="AO880" s="6"/>
      <c r="AP880" s="17" t="b">
        <v>0</v>
      </c>
      <c r="AQ880" s="6" t="b">
        <v>0</v>
      </c>
    </row>
    <row r="881" spans="1:43" x14ac:dyDescent="0.25">
      <c r="A881" t="str">
        <f>_xlfn.CONCAT(Table8[[#This Row],[Order]],"-",Table8[[#This Row],[Line]])</f>
        <v>77207-15</v>
      </c>
      <c r="B881" s="29">
        <v>77207</v>
      </c>
      <c r="C881" s="29">
        <v>15</v>
      </c>
      <c r="D881" s="29">
        <v>1</v>
      </c>
      <c r="E881" s="28" t="s">
        <v>18</v>
      </c>
      <c r="F881" s="28" t="s">
        <v>135</v>
      </c>
      <c r="G881" s="28" t="s">
        <v>1772</v>
      </c>
      <c r="H881" s="28" t="s">
        <v>22</v>
      </c>
      <c r="I881" s="28" t="s">
        <v>20</v>
      </c>
      <c r="J881" s="28"/>
      <c r="K881" s="28"/>
      <c r="L881" s="125">
        <v>43497</v>
      </c>
      <c r="M881" s="30">
        <v>43502</v>
      </c>
      <c r="N881" s="29">
        <v>3</v>
      </c>
      <c r="O881" s="29">
        <v>3</v>
      </c>
      <c r="P881" s="6" t="s">
        <v>590</v>
      </c>
      <c r="Q881" s="28" t="s">
        <v>21</v>
      </c>
      <c r="R881" s="6" t="s">
        <v>18</v>
      </c>
      <c r="S881" s="28" t="s">
        <v>22</v>
      </c>
      <c r="T881" s="28" t="s">
        <v>1773</v>
      </c>
      <c r="U881" s="29">
        <v>4</v>
      </c>
      <c r="V881" s="17" t="b">
        <v>1</v>
      </c>
      <c r="W881" s="17" t="b">
        <v>1</v>
      </c>
      <c r="X881" s="17" t="b">
        <v>1</v>
      </c>
      <c r="Y881" s="17" t="b">
        <v>1</v>
      </c>
      <c r="Z881" t="s">
        <v>161</v>
      </c>
      <c r="AA881" t="s">
        <v>161</v>
      </c>
      <c r="AB881" t="s">
        <v>22</v>
      </c>
      <c r="AC881" t="s">
        <v>22</v>
      </c>
      <c r="AD881" t="s">
        <v>22</v>
      </c>
      <c r="AE881" t="s">
        <v>22</v>
      </c>
      <c r="AF881" t="s">
        <v>22</v>
      </c>
      <c r="AG881" t="s">
        <v>22</v>
      </c>
      <c r="AH881" t="s">
        <v>22</v>
      </c>
      <c r="AI881" t="s">
        <v>22</v>
      </c>
      <c r="AJ881" s="17" t="b">
        <v>0</v>
      </c>
      <c r="AK881" t="s">
        <v>22</v>
      </c>
      <c r="AL881" t="s">
        <v>143</v>
      </c>
      <c r="AM881" s="17" t="b">
        <v>0</v>
      </c>
      <c r="AN881" s="6"/>
      <c r="AO881" s="6"/>
      <c r="AP881" s="17" t="b">
        <v>0</v>
      </c>
      <c r="AQ881" s="6" t="b">
        <v>0</v>
      </c>
    </row>
    <row r="882" spans="1:43" x14ac:dyDescent="0.25">
      <c r="A882" t="str">
        <f>_xlfn.CONCAT(Table8[[#This Row],[Order]],"-",Table8[[#This Row],[Line]])</f>
        <v>77207-16</v>
      </c>
      <c r="B882" s="29">
        <v>77207</v>
      </c>
      <c r="C882" s="29">
        <v>16</v>
      </c>
      <c r="D882" s="29">
        <v>1</v>
      </c>
      <c r="E882" s="28" t="s">
        <v>18</v>
      </c>
      <c r="F882" s="28" t="s">
        <v>3143</v>
      </c>
      <c r="G882" s="28" t="s">
        <v>1774</v>
      </c>
      <c r="H882" s="28" t="s">
        <v>22</v>
      </c>
      <c r="I882" s="28" t="s">
        <v>20</v>
      </c>
      <c r="J882" s="28"/>
      <c r="K882" s="28"/>
      <c r="L882" s="125">
        <v>43497</v>
      </c>
      <c r="M882" s="30">
        <v>43502</v>
      </c>
      <c r="N882" s="29">
        <v>1</v>
      </c>
      <c r="O882" s="29">
        <v>8</v>
      </c>
      <c r="P882" s="6" t="s">
        <v>590</v>
      </c>
      <c r="Q882" s="28" t="s">
        <v>21</v>
      </c>
      <c r="R882" s="6" t="s">
        <v>18</v>
      </c>
      <c r="S882" s="28" t="s">
        <v>22</v>
      </c>
      <c r="T882" s="28" t="s">
        <v>1775</v>
      </c>
      <c r="U882" s="29">
        <v>4</v>
      </c>
      <c r="V882" s="17" t="b">
        <v>1</v>
      </c>
      <c r="W882" s="17" t="b">
        <v>1</v>
      </c>
      <c r="X882" s="17" t="b">
        <v>1</v>
      </c>
      <c r="Y882" s="17" t="b">
        <v>1</v>
      </c>
      <c r="Z882" t="s">
        <v>161</v>
      </c>
      <c r="AA882" t="s">
        <v>161</v>
      </c>
      <c r="AB882" t="s">
        <v>22</v>
      </c>
      <c r="AC882" t="s">
        <v>22</v>
      </c>
      <c r="AD882" t="s">
        <v>22</v>
      </c>
      <c r="AE882" t="s">
        <v>22</v>
      </c>
      <c r="AF882" t="s">
        <v>22</v>
      </c>
      <c r="AG882" t="s">
        <v>22</v>
      </c>
      <c r="AH882" t="s">
        <v>161</v>
      </c>
      <c r="AI882" t="s">
        <v>22</v>
      </c>
      <c r="AJ882" s="17" t="b">
        <v>0</v>
      </c>
      <c r="AK882" t="s">
        <v>22</v>
      </c>
      <c r="AL882" t="s">
        <v>22</v>
      </c>
      <c r="AM882" s="17" t="b">
        <v>0</v>
      </c>
      <c r="AN882" s="6"/>
      <c r="AO882" s="6"/>
      <c r="AP882" s="17" t="b">
        <v>0</v>
      </c>
      <c r="AQ882" s="6" t="b">
        <v>0</v>
      </c>
    </row>
    <row r="883" spans="1:43" x14ac:dyDescent="0.25">
      <c r="A883" t="str">
        <f>_xlfn.CONCAT(Table8[[#This Row],[Order]],"-",Table8[[#This Row],[Line]])</f>
        <v>77207-17</v>
      </c>
      <c r="B883" s="29">
        <v>77207</v>
      </c>
      <c r="C883" s="29">
        <v>17</v>
      </c>
      <c r="D883" s="29">
        <v>1</v>
      </c>
      <c r="E883" s="28" t="s">
        <v>18</v>
      </c>
      <c r="F883" s="28" t="s">
        <v>3144</v>
      </c>
      <c r="G883" s="28" t="s">
        <v>1776</v>
      </c>
      <c r="H883" s="28" t="s">
        <v>22</v>
      </c>
      <c r="I883" s="28" t="s">
        <v>20</v>
      </c>
      <c r="J883" s="28"/>
      <c r="K883" s="28"/>
      <c r="L883" s="125">
        <v>43497</v>
      </c>
      <c r="M883" s="30">
        <v>43502</v>
      </c>
      <c r="N883" s="29">
        <v>1</v>
      </c>
      <c r="O883" s="29">
        <v>1</v>
      </c>
      <c r="P883" s="6" t="s">
        <v>590</v>
      </c>
      <c r="Q883" s="28" t="s">
        <v>21</v>
      </c>
      <c r="R883" s="6" t="s">
        <v>18</v>
      </c>
      <c r="S883" s="28" t="s">
        <v>22</v>
      </c>
      <c r="T883" s="28" t="s">
        <v>1777</v>
      </c>
      <c r="U883" s="29">
        <v>4</v>
      </c>
      <c r="V883" s="17" t="b">
        <v>1</v>
      </c>
      <c r="W883" s="17" t="b">
        <v>1</v>
      </c>
      <c r="X883" s="17" t="b">
        <v>1</v>
      </c>
      <c r="Y883" s="17" t="b">
        <v>1</v>
      </c>
      <c r="Z883" t="s">
        <v>161</v>
      </c>
      <c r="AA883" t="s">
        <v>161</v>
      </c>
      <c r="AB883" t="s">
        <v>22</v>
      </c>
      <c r="AC883" t="s">
        <v>22</v>
      </c>
      <c r="AD883" t="s">
        <v>22</v>
      </c>
      <c r="AE883" t="s">
        <v>22</v>
      </c>
      <c r="AF883" t="s">
        <v>22</v>
      </c>
      <c r="AG883" t="s">
        <v>22</v>
      </c>
      <c r="AH883" t="s">
        <v>22</v>
      </c>
      <c r="AI883" t="s">
        <v>22</v>
      </c>
      <c r="AJ883" s="17" t="b">
        <v>0</v>
      </c>
      <c r="AK883" t="s">
        <v>22</v>
      </c>
      <c r="AL883" t="s">
        <v>143</v>
      </c>
      <c r="AM883" s="17" t="b">
        <v>0</v>
      </c>
      <c r="AN883" s="6"/>
      <c r="AO883" s="6"/>
      <c r="AP883" s="17" t="b">
        <v>0</v>
      </c>
      <c r="AQ883" s="6" t="b">
        <v>0</v>
      </c>
    </row>
    <row r="884" spans="1:43" x14ac:dyDescent="0.25">
      <c r="A884" t="str">
        <f>_xlfn.CONCAT(Table8[[#This Row],[Order]],"-",Table8[[#This Row],[Line]])</f>
        <v>77207-18</v>
      </c>
      <c r="B884" s="29">
        <v>77207</v>
      </c>
      <c r="C884" s="29">
        <v>18</v>
      </c>
      <c r="D884" s="29">
        <v>1</v>
      </c>
      <c r="E884" s="28" t="s">
        <v>18</v>
      </c>
      <c r="F884" s="28" t="s">
        <v>3145</v>
      </c>
      <c r="G884" s="28" t="s">
        <v>1778</v>
      </c>
      <c r="H884" s="28" t="s">
        <v>22</v>
      </c>
      <c r="I884" s="28" t="s">
        <v>20</v>
      </c>
      <c r="J884" s="28"/>
      <c r="K884" s="28"/>
      <c r="L884" s="125">
        <v>43497</v>
      </c>
      <c r="M884" s="30">
        <v>43502</v>
      </c>
      <c r="N884" s="29">
        <v>1</v>
      </c>
      <c r="O884" s="29">
        <v>1</v>
      </c>
      <c r="P884" s="6" t="s">
        <v>590</v>
      </c>
      <c r="Q884" s="28" t="s">
        <v>21</v>
      </c>
      <c r="R884" s="6" t="s">
        <v>18</v>
      </c>
      <c r="S884" s="28" t="s">
        <v>22</v>
      </c>
      <c r="T884" s="28" t="s">
        <v>1779</v>
      </c>
      <c r="U884" s="29">
        <v>4</v>
      </c>
      <c r="V884" s="17" t="b">
        <v>1</v>
      </c>
      <c r="W884" s="17" t="b">
        <v>1</v>
      </c>
      <c r="X884" s="17" t="b">
        <v>1</v>
      </c>
      <c r="Y884" s="17" t="b">
        <v>1</v>
      </c>
      <c r="Z884" t="s">
        <v>161</v>
      </c>
      <c r="AA884" t="s">
        <v>161</v>
      </c>
      <c r="AB884" t="s">
        <v>22</v>
      </c>
      <c r="AC884" t="s">
        <v>22</v>
      </c>
      <c r="AD884" t="s">
        <v>22</v>
      </c>
      <c r="AE884" t="s">
        <v>22</v>
      </c>
      <c r="AF884" t="s">
        <v>22</v>
      </c>
      <c r="AG884" t="s">
        <v>22</v>
      </c>
      <c r="AH884" t="s">
        <v>22</v>
      </c>
      <c r="AI884" t="s">
        <v>22</v>
      </c>
      <c r="AJ884" s="17" t="b">
        <v>0</v>
      </c>
      <c r="AK884" t="s">
        <v>22</v>
      </c>
      <c r="AL884" t="s">
        <v>143</v>
      </c>
      <c r="AM884" s="17" t="b">
        <v>0</v>
      </c>
      <c r="AN884" s="6"/>
      <c r="AO884" s="6"/>
      <c r="AP884" s="17" t="b">
        <v>0</v>
      </c>
      <c r="AQ884" s="6" t="b">
        <v>0</v>
      </c>
    </row>
    <row r="885" spans="1:43" x14ac:dyDescent="0.25">
      <c r="A885" t="str">
        <f>_xlfn.CONCAT(Table8[[#This Row],[Order]],"-",Table8[[#This Row],[Line]])</f>
        <v>77207-19</v>
      </c>
      <c r="B885" s="29">
        <v>77207</v>
      </c>
      <c r="C885" s="29">
        <v>19</v>
      </c>
      <c r="D885" s="29">
        <v>1</v>
      </c>
      <c r="E885" s="28" t="s">
        <v>18</v>
      </c>
      <c r="F885" s="28" t="s">
        <v>242</v>
      </c>
      <c r="G885" s="28" t="s">
        <v>1780</v>
      </c>
      <c r="H885" s="28" t="s">
        <v>22</v>
      </c>
      <c r="I885" s="28" t="s">
        <v>20</v>
      </c>
      <c r="J885" s="28"/>
      <c r="K885" s="28"/>
      <c r="L885" s="125">
        <v>43497</v>
      </c>
      <c r="M885" s="30">
        <v>43502</v>
      </c>
      <c r="N885" s="29">
        <v>1</v>
      </c>
      <c r="O885" s="29">
        <v>2</v>
      </c>
      <c r="P885" s="6" t="s">
        <v>590</v>
      </c>
      <c r="Q885" s="28" t="s">
        <v>21</v>
      </c>
      <c r="R885" s="6" t="s">
        <v>18</v>
      </c>
      <c r="S885" s="28" t="s">
        <v>22</v>
      </c>
      <c r="T885" s="28" t="s">
        <v>1781</v>
      </c>
      <c r="U885" s="29">
        <v>4</v>
      </c>
      <c r="V885" s="17" t="b">
        <v>1</v>
      </c>
      <c r="W885" s="17" t="b">
        <v>1</v>
      </c>
      <c r="X885" s="17" t="b">
        <v>1</v>
      </c>
      <c r="Y885" s="17" t="b">
        <v>1</v>
      </c>
      <c r="Z885" t="s">
        <v>161</v>
      </c>
      <c r="AA885" t="s">
        <v>161</v>
      </c>
      <c r="AB885" t="s">
        <v>22</v>
      </c>
      <c r="AC885" t="s">
        <v>22</v>
      </c>
      <c r="AD885" t="s">
        <v>22</v>
      </c>
      <c r="AE885" t="s">
        <v>22</v>
      </c>
      <c r="AF885" t="s">
        <v>22</v>
      </c>
      <c r="AG885" t="s">
        <v>22</v>
      </c>
      <c r="AH885" t="s">
        <v>22</v>
      </c>
      <c r="AI885" t="s">
        <v>22</v>
      </c>
      <c r="AJ885" s="17" t="b">
        <v>0</v>
      </c>
      <c r="AK885" t="s">
        <v>22</v>
      </c>
      <c r="AL885" t="s">
        <v>143</v>
      </c>
      <c r="AM885" s="17" t="b">
        <v>0</v>
      </c>
      <c r="AN885" s="6"/>
      <c r="AO885" s="6"/>
      <c r="AP885" s="17" t="b">
        <v>0</v>
      </c>
      <c r="AQ885" s="6" t="b">
        <v>0</v>
      </c>
    </row>
    <row r="886" spans="1:43" x14ac:dyDescent="0.25">
      <c r="A886" t="str">
        <f>_xlfn.CONCAT(Table8[[#This Row],[Order]],"-",Table8[[#This Row],[Line]])</f>
        <v>77207-20</v>
      </c>
      <c r="B886" s="29">
        <v>77207</v>
      </c>
      <c r="C886" s="29">
        <v>20</v>
      </c>
      <c r="D886" s="29">
        <v>1</v>
      </c>
      <c r="E886" s="28" t="s">
        <v>18</v>
      </c>
      <c r="F886" s="28" t="s">
        <v>3146</v>
      </c>
      <c r="G886" s="28" t="s">
        <v>1782</v>
      </c>
      <c r="H886" s="28" t="s">
        <v>156</v>
      </c>
      <c r="I886" s="28" t="s">
        <v>20</v>
      </c>
      <c r="J886" s="28"/>
      <c r="K886" s="28"/>
      <c r="L886" s="125">
        <v>43497</v>
      </c>
      <c r="M886" s="30">
        <v>43502</v>
      </c>
      <c r="N886" s="29">
        <v>1</v>
      </c>
      <c r="O886" s="29">
        <v>2</v>
      </c>
      <c r="P886" s="6" t="s">
        <v>590</v>
      </c>
      <c r="Q886" s="28" t="s">
        <v>21</v>
      </c>
      <c r="R886" s="6" t="s">
        <v>18</v>
      </c>
      <c r="S886" s="28" t="s">
        <v>22</v>
      </c>
      <c r="T886" s="28" t="s">
        <v>1783</v>
      </c>
      <c r="U886" s="29">
        <v>4</v>
      </c>
      <c r="V886" s="17" t="b">
        <v>1</v>
      </c>
      <c r="W886" s="17" t="b">
        <v>1</v>
      </c>
      <c r="X886" s="17" t="b">
        <v>1</v>
      </c>
      <c r="Y886" s="17" t="b">
        <v>1</v>
      </c>
      <c r="Z886" t="s">
        <v>161</v>
      </c>
      <c r="AA886" t="s">
        <v>161</v>
      </c>
      <c r="AB886" t="s">
        <v>22</v>
      </c>
      <c r="AC886" t="s">
        <v>22</v>
      </c>
      <c r="AD886" t="s">
        <v>22</v>
      </c>
      <c r="AE886" t="s">
        <v>22</v>
      </c>
      <c r="AF886" t="s">
        <v>22</v>
      </c>
      <c r="AG886" t="s">
        <v>22</v>
      </c>
      <c r="AH886" t="s">
        <v>22</v>
      </c>
      <c r="AI886" t="s">
        <v>22</v>
      </c>
      <c r="AJ886" s="17" t="b">
        <v>0</v>
      </c>
      <c r="AK886" t="s">
        <v>22</v>
      </c>
      <c r="AL886" t="s">
        <v>143</v>
      </c>
      <c r="AM886" s="17" t="b">
        <v>0</v>
      </c>
      <c r="AN886" s="6"/>
      <c r="AO886" s="6"/>
      <c r="AP886" s="17" t="b">
        <v>0</v>
      </c>
      <c r="AQ886" s="6" t="b">
        <v>1</v>
      </c>
    </row>
    <row r="887" spans="1:43" x14ac:dyDescent="0.25">
      <c r="A887" t="str">
        <f>_xlfn.CONCAT(Table8[[#This Row],[Order]],"-",Table8[[#This Row],[Line]])</f>
        <v>77211-1</v>
      </c>
      <c r="B887" s="35">
        <v>77211</v>
      </c>
      <c r="C887" s="35">
        <v>1</v>
      </c>
      <c r="D887" s="35">
        <v>1</v>
      </c>
      <c r="E887" s="34" t="s">
        <v>18</v>
      </c>
      <c r="F887" s="34" t="s">
        <v>147</v>
      </c>
      <c r="G887" s="34" t="s">
        <v>876</v>
      </c>
      <c r="H887" s="34" t="s">
        <v>22</v>
      </c>
      <c r="I887" s="34" t="s">
        <v>31</v>
      </c>
      <c r="J887" s="36">
        <v>43489</v>
      </c>
      <c r="K887" s="34" t="s">
        <v>4913</v>
      </c>
      <c r="L887" s="8">
        <v>43501</v>
      </c>
      <c r="M887" s="36">
        <v>43504</v>
      </c>
      <c r="N887" s="35">
        <v>12</v>
      </c>
      <c r="O887" s="35">
        <v>12</v>
      </c>
      <c r="P887" s="6" t="s">
        <v>644</v>
      </c>
      <c r="Q887" s="34" t="s">
        <v>21</v>
      </c>
      <c r="R887" s="6" t="s">
        <v>18</v>
      </c>
      <c r="S887" s="34" t="s">
        <v>22</v>
      </c>
      <c r="T887" s="34" t="s">
        <v>622</v>
      </c>
      <c r="U887" s="35">
        <v>12</v>
      </c>
      <c r="V887" s="17" t="b">
        <v>1</v>
      </c>
      <c r="W887" s="17" t="b">
        <v>1</v>
      </c>
      <c r="X887" s="17" t="b">
        <v>1</v>
      </c>
      <c r="Y887" s="17" t="b">
        <v>1</v>
      </c>
      <c r="Z887" t="s">
        <v>22</v>
      </c>
      <c r="AA887" t="s">
        <v>22</v>
      </c>
      <c r="AB887" t="s">
        <v>22</v>
      </c>
      <c r="AC887" t="s">
        <v>22</v>
      </c>
      <c r="AD887" t="s">
        <v>22</v>
      </c>
      <c r="AE887" t="s">
        <v>22</v>
      </c>
      <c r="AF887" t="s">
        <v>22</v>
      </c>
      <c r="AG887" t="s">
        <v>22</v>
      </c>
      <c r="AH887" t="s">
        <v>22</v>
      </c>
      <c r="AI887" t="s">
        <v>22</v>
      </c>
      <c r="AJ887" s="17" t="b">
        <v>1</v>
      </c>
      <c r="AK887" t="s">
        <v>22</v>
      </c>
      <c r="AL887" t="s">
        <v>143</v>
      </c>
      <c r="AM887" s="17" t="b">
        <v>0</v>
      </c>
      <c r="AN887" s="6"/>
      <c r="AO887" s="6"/>
      <c r="AP887" s="17" t="b">
        <v>1</v>
      </c>
      <c r="AQ887" s="6" t="b">
        <v>0</v>
      </c>
    </row>
    <row r="888" spans="1:43" x14ac:dyDescent="0.25">
      <c r="A888" t="str">
        <f>_xlfn.CONCAT(Table8[[#This Row],[Order]],"-",Table8[[#This Row],[Line]])</f>
        <v>77211-2</v>
      </c>
      <c r="B888" s="35">
        <v>77211</v>
      </c>
      <c r="C888" s="35">
        <v>2</v>
      </c>
      <c r="D888" s="35">
        <v>1</v>
      </c>
      <c r="E888" s="34" t="s">
        <v>18</v>
      </c>
      <c r="F888" s="34" t="s">
        <v>127</v>
      </c>
      <c r="G888" s="34" t="s">
        <v>877</v>
      </c>
      <c r="H888" s="34" t="s">
        <v>22</v>
      </c>
      <c r="I888" s="34" t="s">
        <v>31</v>
      </c>
      <c r="J888" s="36">
        <v>43489</v>
      </c>
      <c r="K888" s="34" t="s">
        <v>4914</v>
      </c>
      <c r="L888" s="8">
        <v>43501</v>
      </c>
      <c r="M888" s="36">
        <v>43504</v>
      </c>
      <c r="N888" s="35">
        <v>8</v>
      </c>
      <c r="O888" s="35">
        <v>8</v>
      </c>
      <c r="P888" s="6" t="s">
        <v>644</v>
      </c>
      <c r="Q888" s="34" t="s">
        <v>21</v>
      </c>
      <c r="R888" s="6" t="s">
        <v>18</v>
      </c>
      <c r="S888" s="34" t="s">
        <v>22</v>
      </c>
      <c r="T888" s="34" t="s">
        <v>878</v>
      </c>
      <c r="U888" s="35">
        <v>12</v>
      </c>
      <c r="V888" s="17" t="b">
        <v>1</v>
      </c>
      <c r="W888" s="17" t="b">
        <v>1</v>
      </c>
      <c r="X888" s="17" t="b">
        <v>1</v>
      </c>
      <c r="Y888" s="17" t="b">
        <v>1</v>
      </c>
      <c r="Z888" t="s">
        <v>22</v>
      </c>
      <c r="AA888" t="s">
        <v>22</v>
      </c>
      <c r="AB888" t="s">
        <v>22</v>
      </c>
      <c r="AC888" t="s">
        <v>22</v>
      </c>
      <c r="AD888" t="s">
        <v>22</v>
      </c>
      <c r="AE888" t="s">
        <v>22</v>
      </c>
      <c r="AF888" t="s">
        <v>22</v>
      </c>
      <c r="AG888" t="s">
        <v>22</v>
      </c>
      <c r="AH888" t="s">
        <v>22</v>
      </c>
      <c r="AI888" t="s">
        <v>22</v>
      </c>
      <c r="AJ888" s="17" t="b">
        <v>1</v>
      </c>
      <c r="AK888" t="s">
        <v>22</v>
      </c>
      <c r="AL888" t="s">
        <v>143</v>
      </c>
      <c r="AM888" s="17" t="b">
        <v>0</v>
      </c>
      <c r="AN888" s="6"/>
      <c r="AO888" s="6"/>
      <c r="AP888" s="17" t="b">
        <v>1</v>
      </c>
      <c r="AQ888" s="6" t="b">
        <v>0</v>
      </c>
    </row>
    <row r="889" spans="1:43" x14ac:dyDescent="0.25">
      <c r="A889" t="str">
        <f>_xlfn.CONCAT(Table8[[#This Row],[Order]],"-",Table8[[#This Row],[Line]])</f>
        <v>77249-1</v>
      </c>
      <c r="B889" s="123">
        <v>77249</v>
      </c>
      <c r="C889" s="123">
        <v>1</v>
      </c>
      <c r="D889" s="123">
        <v>1</v>
      </c>
      <c r="E889" s="124" t="s">
        <v>24</v>
      </c>
      <c r="F889" s="124" t="s">
        <v>411</v>
      </c>
      <c r="G889" s="124" t="s">
        <v>592</v>
      </c>
      <c r="H889" s="124" t="s">
        <v>156</v>
      </c>
      <c r="I889" s="124" t="s">
        <v>31</v>
      </c>
      <c r="J889" s="125">
        <v>43492</v>
      </c>
      <c r="K889" s="124" t="s">
        <v>4915</v>
      </c>
      <c r="L889" s="125">
        <v>43480</v>
      </c>
      <c r="M889" s="125">
        <v>43483</v>
      </c>
      <c r="N889" s="123">
        <v>2</v>
      </c>
      <c r="O889" s="123">
        <v>2</v>
      </c>
      <c r="P889" s="6" t="s">
        <v>594</v>
      </c>
      <c r="Q889" s="124" t="s">
        <v>21</v>
      </c>
      <c r="R889" s="6" t="s">
        <v>19</v>
      </c>
      <c r="S889" s="124" t="s">
        <v>22</v>
      </c>
      <c r="T889" s="124" t="s">
        <v>593</v>
      </c>
      <c r="U889" s="123">
        <v>1</v>
      </c>
      <c r="V889" s="17" t="b">
        <v>1</v>
      </c>
      <c r="W889" s="17" t="b">
        <v>1</v>
      </c>
      <c r="X889" s="17" t="b">
        <v>1</v>
      </c>
      <c r="Y889" s="17" t="b">
        <v>1</v>
      </c>
      <c r="Z889" t="s">
        <v>22</v>
      </c>
      <c r="AA889" t="s">
        <v>3805</v>
      </c>
      <c r="AB889" t="s">
        <v>22</v>
      </c>
      <c r="AC889" t="s">
        <v>161</v>
      </c>
      <c r="AD889" t="s">
        <v>22</v>
      </c>
      <c r="AE889" t="s">
        <v>161</v>
      </c>
      <c r="AF889" t="s">
        <v>22</v>
      </c>
      <c r="AG889" t="s">
        <v>22</v>
      </c>
      <c r="AH889" t="s">
        <v>22</v>
      </c>
      <c r="AI889" t="s">
        <v>22</v>
      </c>
      <c r="AJ889" s="17" t="b">
        <v>1</v>
      </c>
      <c r="AK889" t="s">
        <v>22</v>
      </c>
      <c r="AL889" t="s">
        <v>143</v>
      </c>
      <c r="AM889" s="17" t="b">
        <v>1</v>
      </c>
      <c r="AN889" s="126">
        <v>43493.405646759304</v>
      </c>
      <c r="AO889" s="6"/>
      <c r="AP889" s="17" t="b">
        <v>1</v>
      </c>
      <c r="AQ889" s="6" t="b">
        <v>0</v>
      </c>
    </row>
    <row r="890" spans="1:43" x14ac:dyDescent="0.25">
      <c r="A890" t="str">
        <f>_xlfn.CONCAT(Table8[[#This Row],[Order]],"-",Table8[[#This Row],[Line]])</f>
        <v>77249-2</v>
      </c>
      <c r="B890" s="123">
        <v>77249</v>
      </c>
      <c r="C890" s="123">
        <v>2</v>
      </c>
      <c r="D890" s="123">
        <v>1</v>
      </c>
      <c r="E890" s="124" t="s">
        <v>24</v>
      </c>
      <c r="F890" s="124" t="s">
        <v>307</v>
      </c>
      <c r="G890" s="124" t="s">
        <v>26</v>
      </c>
      <c r="H890" s="124" t="s">
        <v>190</v>
      </c>
      <c r="I890" s="124" t="s">
        <v>31</v>
      </c>
      <c r="J890" s="125">
        <v>43488</v>
      </c>
      <c r="K890" s="124" t="s">
        <v>4916</v>
      </c>
      <c r="L890" s="125">
        <v>43472</v>
      </c>
      <c r="M890" s="125">
        <v>43475</v>
      </c>
      <c r="N890" s="123">
        <v>1</v>
      </c>
      <c r="O890" s="123">
        <v>7</v>
      </c>
      <c r="P890" s="6" t="s">
        <v>594</v>
      </c>
      <c r="Q890" s="124" t="s">
        <v>21</v>
      </c>
      <c r="R890" s="6" t="s">
        <v>19</v>
      </c>
      <c r="S890" s="124" t="s">
        <v>22</v>
      </c>
      <c r="T890" s="124" t="s">
        <v>25</v>
      </c>
      <c r="U890" s="123">
        <v>1</v>
      </c>
      <c r="V890" s="17" t="b">
        <v>1</v>
      </c>
      <c r="W890" s="17" t="b">
        <v>1</v>
      </c>
      <c r="X890" s="17" t="b">
        <v>1</v>
      </c>
      <c r="Y890" s="17" t="b">
        <v>1</v>
      </c>
      <c r="Z890" t="s">
        <v>22</v>
      </c>
      <c r="AA890" t="s">
        <v>3805</v>
      </c>
      <c r="AB890" t="s">
        <v>22</v>
      </c>
      <c r="AC890" t="s">
        <v>22</v>
      </c>
      <c r="AD890" t="s">
        <v>161</v>
      </c>
      <c r="AE890" t="s">
        <v>22</v>
      </c>
      <c r="AF890" t="s">
        <v>22</v>
      </c>
      <c r="AG890" t="s">
        <v>22</v>
      </c>
      <c r="AH890" t="s">
        <v>22</v>
      </c>
      <c r="AI890" t="s">
        <v>22</v>
      </c>
      <c r="AJ890" s="17" t="b">
        <v>1</v>
      </c>
      <c r="AK890" t="s">
        <v>22</v>
      </c>
      <c r="AL890" t="s">
        <v>143</v>
      </c>
      <c r="AM890" s="17" t="b">
        <v>1</v>
      </c>
      <c r="AN890" s="126">
        <v>43476.417208715298</v>
      </c>
      <c r="AO890" s="6"/>
      <c r="AP890" s="17" t="b">
        <v>1</v>
      </c>
      <c r="AQ890" s="6" t="b">
        <v>0</v>
      </c>
    </row>
    <row r="891" spans="1:43" x14ac:dyDescent="0.25">
      <c r="A891" t="str">
        <f>_xlfn.CONCAT(Table8[[#This Row],[Order]],"-",Table8[[#This Row],[Line]])</f>
        <v>77249-3</v>
      </c>
      <c r="B891" s="35">
        <v>77249</v>
      </c>
      <c r="C891" s="35">
        <v>3</v>
      </c>
      <c r="D891" s="35">
        <v>1</v>
      </c>
      <c r="E891" s="34" t="s">
        <v>24</v>
      </c>
      <c r="F891" s="34" t="s">
        <v>413</v>
      </c>
      <c r="G891" s="34" t="s">
        <v>595</v>
      </c>
      <c r="H891" s="34" t="s">
        <v>22</v>
      </c>
      <c r="I891" s="34" t="s">
        <v>31</v>
      </c>
      <c r="J891" s="36">
        <v>43489</v>
      </c>
      <c r="K891" s="34" t="s">
        <v>4917</v>
      </c>
      <c r="L891" s="125">
        <v>43486</v>
      </c>
      <c r="M891" s="36">
        <v>43489</v>
      </c>
      <c r="N891" s="35">
        <v>1</v>
      </c>
      <c r="O891" s="35">
        <v>1</v>
      </c>
      <c r="P891" s="6" t="s">
        <v>594</v>
      </c>
      <c r="Q891" s="34" t="s">
        <v>22</v>
      </c>
      <c r="R891" s="6" t="s">
        <v>19</v>
      </c>
      <c r="S891" s="34" t="s">
        <v>22</v>
      </c>
      <c r="T891" s="34" t="s">
        <v>596</v>
      </c>
      <c r="U891" s="35">
        <v>4</v>
      </c>
      <c r="V891" s="17" t="b">
        <v>1</v>
      </c>
      <c r="W891" s="17" t="b">
        <v>1</v>
      </c>
      <c r="X891" s="17" t="b">
        <v>1</v>
      </c>
      <c r="Y891" s="17" t="b">
        <v>1</v>
      </c>
      <c r="Z891" t="s">
        <v>22</v>
      </c>
      <c r="AA891" t="s">
        <v>3805</v>
      </c>
      <c r="AB891" t="s">
        <v>22</v>
      </c>
      <c r="AC891" t="s">
        <v>22</v>
      </c>
      <c r="AD891" t="s">
        <v>22</v>
      </c>
      <c r="AE891" t="s">
        <v>22</v>
      </c>
      <c r="AF891" t="s">
        <v>22</v>
      </c>
      <c r="AG891" t="s">
        <v>22</v>
      </c>
      <c r="AH891" t="s">
        <v>22</v>
      </c>
      <c r="AI891" t="s">
        <v>22</v>
      </c>
      <c r="AJ891" s="17" t="b">
        <v>1</v>
      </c>
      <c r="AK891" t="s">
        <v>22</v>
      </c>
      <c r="AL891" t="s">
        <v>143</v>
      </c>
      <c r="AM891" s="17" t="b">
        <v>0</v>
      </c>
      <c r="AN891" s="6"/>
      <c r="AO891" s="6"/>
      <c r="AP891" s="17" t="b">
        <v>0</v>
      </c>
      <c r="AQ891" s="6" t="b">
        <v>0</v>
      </c>
    </row>
    <row r="892" spans="1:43" x14ac:dyDescent="0.25">
      <c r="A892" t="str">
        <f>_xlfn.CONCAT(Table8[[#This Row],[Order]],"-",Table8[[#This Row],[Line]])</f>
        <v>77249-4</v>
      </c>
      <c r="B892" s="123">
        <v>77249</v>
      </c>
      <c r="C892" s="123">
        <v>4</v>
      </c>
      <c r="D892" s="123">
        <v>1</v>
      </c>
      <c r="E892" s="124" t="s">
        <v>24</v>
      </c>
      <c r="F892" s="124" t="s">
        <v>414</v>
      </c>
      <c r="G892" s="124" t="s">
        <v>597</v>
      </c>
      <c r="H892" s="124" t="s">
        <v>168</v>
      </c>
      <c r="I892" s="124" t="s">
        <v>31</v>
      </c>
      <c r="J892" s="125">
        <v>43492</v>
      </c>
      <c r="K892" s="124" t="s">
        <v>4918</v>
      </c>
      <c r="L892" s="125">
        <v>43480</v>
      </c>
      <c r="M892" s="125">
        <v>43483</v>
      </c>
      <c r="N892" s="123">
        <v>1</v>
      </c>
      <c r="O892" s="123">
        <v>4</v>
      </c>
      <c r="P892" s="6" t="s">
        <v>594</v>
      </c>
      <c r="Q892" s="124" t="s">
        <v>21</v>
      </c>
      <c r="R892" s="6" t="s">
        <v>19</v>
      </c>
      <c r="S892" s="124" t="s">
        <v>22</v>
      </c>
      <c r="T892" s="124" t="s">
        <v>598</v>
      </c>
      <c r="U892" s="123">
        <v>1</v>
      </c>
      <c r="V892" s="17" t="b">
        <v>1</v>
      </c>
      <c r="W892" s="17" t="b">
        <v>1</v>
      </c>
      <c r="X892" s="17" t="b">
        <v>1</v>
      </c>
      <c r="Y892" s="17" t="b">
        <v>1</v>
      </c>
      <c r="Z892" t="s">
        <v>22</v>
      </c>
      <c r="AA892" t="s">
        <v>3805</v>
      </c>
      <c r="AB892" t="s">
        <v>22</v>
      </c>
      <c r="AC892" t="s">
        <v>22</v>
      </c>
      <c r="AD892" t="s">
        <v>22</v>
      </c>
      <c r="AE892" t="s">
        <v>22</v>
      </c>
      <c r="AF892" t="s">
        <v>22</v>
      </c>
      <c r="AG892" t="s">
        <v>22</v>
      </c>
      <c r="AH892" t="s">
        <v>3805</v>
      </c>
      <c r="AI892" t="s">
        <v>22</v>
      </c>
      <c r="AJ892" s="17" t="b">
        <v>1</v>
      </c>
      <c r="AK892" t="s">
        <v>22</v>
      </c>
      <c r="AL892" t="s">
        <v>143</v>
      </c>
      <c r="AM892" s="17" t="b">
        <v>1</v>
      </c>
      <c r="AN892" s="126">
        <v>43493.405662118101</v>
      </c>
      <c r="AO892" s="6"/>
      <c r="AP892" s="17" t="b">
        <v>1</v>
      </c>
      <c r="AQ892" s="6" t="b">
        <v>0</v>
      </c>
    </row>
    <row r="893" spans="1:43" x14ac:dyDescent="0.25">
      <c r="A893" t="str">
        <f>_xlfn.CONCAT(Table8[[#This Row],[Order]],"-",Table8[[#This Row],[Line]])</f>
        <v>77249-10</v>
      </c>
      <c r="B893" s="123">
        <v>77249</v>
      </c>
      <c r="C893" s="123">
        <v>10</v>
      </c>
      <c r="D893" s="123">
        <v>1</v>
      </c>
      <c r="E893" s="124" t="s">
        <v>24</v>
      </c>
      <c r="F893" s="124" t="s">
        <v>410</v>
      </c>
      <c r="G893" s="124" t="s">
        <v>599</v>
      </c>
      <c r="H893" s="124" t="s">
        <v>171</v>
      </c>
      <c r="I893" s="124" t="s">
        <v>20</v>
      </c>
      <c r="J893" s="124"/>
      <c r="K893" s="124"/>
      <c r="L893" s="125">
        <v>43486</v>
      </c>
      <c r="M893" s="125">
        <v>43489</v>
      </c>
      <c r="N893" s="123">
        <v>1</v>
      </c>
      <c r="O893" s="123">
        <v>1</v>
      </c>
      <c r="P893" s="6" t="s">
        <v>594</v>
      </c>
      <c r="Q893" s="124" t="s">
        <v>22</v>
      </c>
      <c r="R893" s="6" t="s">
        <v>19</v>
      </c>
      <c r="S893" s="124" t="s">
        <v>22</v>
      </c>
      <c r="T893" s="124" t="s">
        <v>600</v>
      </c>
      <c r="U893" s="123">
        <v>4</v>
      </c>
      <c r="V893" s="17" t="b">
        <v>1</v>
      </c>
      <c r="W893" s="17" t="b">
        <v>1</v>
      </c>
      <c r="X893" s="17" t="b">
        <v>1</v>
      </c>
      <c r="Y893" s="17" t="b">
        <v>1</v>
      </c>
      <c r="Z893" t="s">
        <v>22</v>
      </c>
      <c r="AA893" t="s">
        <v>161</v>
      </c>
      <c r="AB893" t="s">
        <v>22</v>
      </c>
      <c r="AC893" t="s">
        <v>22</v>
      </c>
      <c r="AD893" t="s">
        <v>22</v>
      </c>
      <c r="AE893" t="s">
        <v>22</v>
      </c>
      <c r="AF893" t="s">
        <v>22</v>
      </c>
      <c r="AG893" t="s">
        <v>22</v>
      </c>
      <c r="AH893" t="s">
        <v>22</v>
      </c>
      <c r="AI893" t="s">
        <v>22</v>
      </c>
      <c r="AJ893" s="17" t="b">
        <v>1</v>
      </c>
      <c r="AK893" t="s">
        <v>22</v>
      </c>
      <c r="AL893" t="s">
        <v>143</v>
      </c>
      <c r="AM893" s="17" t="b">
        <v>0</v>
      </c>
      <c r="AN893" s="6"/>
      <c r="AO893" s="6"/>
      <c r="AP893" s="17" t="b">
        <v>0</v>
      </c>
      <c r="AQ893" s="6" t="b">
        <v>0</v>
      </c>
    </row>
    <row r="894" spans="1:43" x14ac:dyDescent="0.25">
      <c r="A894" t="str">
        <f>_xlfn.CONCAT(Table8[[#This Row],[Order]],"-",Table8[[#This Row],[Line]])</f>
        <v>77249-11</v>
      </c>
      <c r="B894" s="35">
        <v>77249</v>
      </c>
      <c r="C894" s="35">
        <v>11</v>
      </c>
      <c r="D894" s="35">
        <v>1</v>
      </c>
      <c r="E894" s="34" t="s">
        <v>24</v>
      </c>
      <c r="F894" s="34" t="s">
        <v>410</v>
      </c>
      <c r="G894" s="34" t="s">
        <v>601</v>
      </c>
      <c r="H894" s="34" t="s">
        <v>22</v>
      </c>
      <c r="I894" s="34" t="s">
        <v>31</v>
      </c>
      <c r="J894" s="36">
        <v>43489</v>
      </c>
      <c r="K894" s="34" t="s">
        <v>4919</v>
      </c>
      <c r="L894" s="125">
        <v>43486</v>
      </c>
      <c r="M894" s="36">
        <v>43489</v>
      </c>
      <c r="N894" s="35">
        <v>1</v>
      </c>
      <c r="O894" s="35">
        <v>1</v>
      </c>
      <c r="P894" s="6" t="s">
        <v>594</v>
      </c>
      <c r="Q894" s="34" t="s">
        <v>22</v>
      </c>
      <c r="R894" s="6" t="s">
        <v>19</v>
      </c>
      <c r="S894" s="34" t="s">
        <v>22</v>
      </c>
      <c r="T894" s="34" t="s">
        <v>602</v>
      </c>
      <c r="U894" s="35">
        <v>4</v>
      </c>
      <c r="V894" s="17" t="b">
        <v>1</v>
      </c>
      <c r="W894" s="17" t="b">
        <v>1</v>
      </c>
      <c r="X894" s="17" t="b">
        <v>1</v>
      </c>
      <c r="Y894" s="17" t="b">
        <v>1</v>
      </c>
      <c r="Z894" t="s">
        <v>22</v>
      </c>
      <c r="AA894" t="s">
        <v>3805</v>
      </c>
      <c r="AB894" t="s">
        <v>22</v>
      </c>
      <c r="AC894" t="s">
        <v>22</v>
      </c>
      <c r="AD894" t="s">
        <v>22</v>
      </c>
      <c r="AE894" t="s">
        <v>22</v>
      </c>
      <c r="AF894" t="s">
        <v>22</v>
      </c>
      <c r="AG894" t="s">
        <v>22</v>
      </c>
      <c r="AH894" t="s">
        <v>22</v>
      </c>
      <c r="AI894" t="s">
        <v>22</v>
      </c>
      <c r="AJ894" s="17" t="b">
        <v>1</v>
      </c>
      <c r="AK894" t="s">
        <v>22</v>
      </c>
      <c r="AL894" t="s">
        <v>143</v>
      </c>
      <c r="AM894" s="17" t="b">
        <v>0</v>
      </c>
      <c r="AN894" s="6"/>
      <c r="AO894" s="6"/>
      <c r="AP894" s="17" t="b">
        <v>0</v>
      </c>
      <c r="AQ894" s="6" t="b">
        <v>0</v>
      </c>
    </row>
    <row r="895" spans="1:43" x14ac:dyDescent="0.25">
      <c r="A895" t="str">
        <f>_xlfn.CONCAT(Table8[[#This Row],[Order]],"-",Table8[[#This Row],[Line]])</f>
        <v>77249-15</v>
      </c>
      <c r="B895" s="35">
        <v>77249</v>
      </c>
      <c r="C895" s="35">
        <v>15</v>
      </c>
      <c r="D895" s="35">
        <v>1</v>
      </c>
      <c r="E895" s="34" t="s">
        <v>24</v>
      </c>
      <c r="F895" s="34" t="s">
        <v>412</v>
      </c>
      <c r="G895" s="34" t="s">
        <v>603</v>
      </c>
      <c r="H895" s="34" t="s">
        <v>22</v>
      </c>
      <c r="I895" s="34" t="s">
        <v>31</v>
      </c>
      <c r="J895" s="36">
        <v>43489</v>
      </c>
      <c r="K895" s="34" t="s">
        <v>4920</v>
      </c>
      <c r="L895" s="125">
        <v>43486</v>
      </c>
      <c r="M895" s="36">
        <v>43489</v>
      </c>
      <c r="N895" s="35">
        <v>1</v>
      </c>
      <c r="O895" s="35">
        <v>1</v>
      </c>
      <c r="P895" s="6" t="s">
        <v>594</v>
      </c>
      <c r="Q895" s="34" t="s">
        <v>22</v>
      </c>
      <c r="R895" s="6" t="s">
        <v>19</v>
      </c>
      <c r="S895" s="34" t="s">
        <v>22</v>
      </c>
      <c r="T895" s="34" t="s">
        <v>604</v>
      </c>
      <c r="U895" s="35">
        <v>4</v>
      </c>
      <c r="V895" s="17" t="b">
        <v>1</v>
      </c>
      <c r="W895" s="17" t="b">
        <v>1</v>
      </c>
      <c r="X895" s="17" t="b">
        <v>1</v>
      </c>
      <c r="Y895" s="17" t="b">
        <v>1</v>
      </c>
      <c r="Z895" t="s">
        <v>22</v>
      </c>
      <c r="AA895" t="s">
        <v>3805</v>
      </c>
      <c r="AB895" t="s">
        <v>22</v>
      </c>
      <c r="AC895" t="s">
        <v>22</v>
      </c>
      <c r="AD895" t="s">
        <v>22</v>
      </c>
      <c r="AE895" t="s">
        <v>22</v>
      </c>
      <c r="AF895" t="s">
        <v>22</v>
      </c>
      <c r="AG895" t="s">
        <v>22</v>
      </c>
      <c r="AH895" t="s">
        <v>22</v>
      </c>
      <c r="AI895" t="s">
        <v>22</v>
      </c>
      <c r="AJ895" s="17" t="b">
        <v>1</v>
      </c>
      <c r="AK895" t="s">
        <v>22</v>
      </c>
      <c r="AL895" t="s">
        <v>143</v>
      </c>
      <c r="AM895" s="17" t="b">
        <v>0</v>
      </c>
      <c r="AN895" s="6"/>
      <c r="AO895" s="6"/>
      <c r="AP895" s="17" t="b">
        <v>0</v>
      </c>
      <c r="AQ895" s="6" t="b">
        <v>0</v>
      </c>
    </row>
    <row r="896" spans="1:43" x14ac:dyDescent="0.25">
      <c r="A896" t="str">
        <f>_xlfn.CONCAT(Table8[[#This Row],[Order]],"-",Table8[[#This Row],[Line]])</f>
        <v>77293-1</v>
      </c>
      <c r="B896" s="7">
        <v>77293</v>
      </c>
      <c r="C896" s="7">
        <v>1</v>
      </c>
      <c r="D896" s="7">
        <v>1</v>
      </c>
      <c r="E896" s="6" t="s">
        <v>18</v>
      </c>
      <c r="F896" s="6" t="s">
        <v>254</v>
      </c>
      <c r="G896" s="6" t="s">
        <v>4921</v>
      </c>
      <c r="H896" s="6" t="s">
        <v>22</v>
      </c>
      <c r="I896" s="6" t="s">
        <v>27</v>
      </c>
      <c r="J896" s="6"/>
      <c r="K896" s="6"/>
      <c r="L896" s="8">
        <v>43507</v>
      </c>
      <c r="M896" s="8">
        <v>43510</v>
      </c>
      <c r="N896" s="7">
        <v>3</v>
      </c>
      <c r="O896" s="7">
        <v>3</v>
      </c>
      <c r="P896" s="6" t="s">
        <v>657</v>
      </c>
      <c r="Q896" s="6" t="s">
        <v>22</v>
      </c>
      <c r="R896" s="6" t="s">
        <v>18</v>
      </c>
      <c r="S896" s="6" t="s">
        <v>22</v>
      </c>
      <c r="T896" s="6" t="s">
        <v>4922</v>
      </c>
      <c r="U896" s="7">
        <v>12</v>
      </c>
      <c r="V896" s="17" t="b">
        <v>0</v>
      </c>
      <c r="W896" s="17" t="b">
        <v>0</v>
      </c>
      <c r="X896" s="17" t="b">
        <v>0</v>
      </c>
      <c r="Y896" s="17" t="b">
        <v>0</v>
      </c>
      <c r="Z896" t="s">
        <v>22</v>
      </c>
      <c r="AA896" t="s">
        <v>22</v>
      </c>
      <c r="AB896" t="s">
        <v>22</v>
      </c>
      <c r="AC896" t="s">
        <v>22</v>
      </c>
      <c r="AD896" t="s">
        <v>22</v>
      </c>
      <c r="AE896" t="s">
        <v>22</v>
      </c>
      <c r="AF896" t="s">
        <v>22</v>
      </c>
      <c r="AG896" t="s">
        <v>22</v>
      </c>
      <c r="AH896" t="s">
        <v>22</v>
      </c>
      <c r="AI896" t="s">
        <v>22</v>
      </c>
      <c r="AJ896" s="17" t="b">
        <v>0</v>
      </c>
      <c r="AK896" t="s">
        <v>22</v>
      </c>
      <c r="AL896" t="s">
        <v>22</v>
      </c>
      <c r="AM896" s="17" t="b">
        <v>0</v>
      </c>
      <c r="AN896" s="6"/>
      <c r="AO896" s="6"/>
      <c r="AP896" s="17" t="b">
        <v>0</v>
      </c>
      <c r="AQ896" s="6" t="b">
        <v>0</v>
      </c>
    </row>
    <row r="897" spans="1:43" x14ac:dyDescent="0.25">
      <c r="A897" t="str">
        <f>_xlfn.CONCAT(Table8[[#This Row],[Order]],"-",Table8[[#This Row],[Line]])</f>
        <v>77314-1</v>
      </c>
      <c r="B897" s="7">
        <v>77314</v>
      </c>
      <c r="C897" s="7">
        <v>1</v>
      </c>
      <c r="D897" s="7">
        <v>1</v>
      </c>
      <c r="E897" s="6" t="s">
        <v>18</v>
      </c>
      <c r="F897" s="6" t="s">
        <v>180</v>
      </c>
      <c r="G897" s="6" t="s">
        <v>4923</v>
      </c>
      <c r="H897" s="6" t="s">
        <v>22</v>
      </c>
      <c r="I897" s="6" t="s">
        <v>27</v>
      </c>
      <c r="J897" s="6"/>
      <c r="K897" s="6"/>
      <c r="L897" s="8">
        <v>43515</v>
      </c>
      <c r="M897" s="8">
        <v>43518</v>
      </c>
      <c r="N897" s="7">
        <v>2</v>
      </c>
      <c r="O897" s="7">
        <v>6</v>
      </c>
      <c r="P897" s="6" t="s">
        <v>624</v>
      </c>
      <c r="Q897" s="6" t="s">
        <v>22</v>
      </c>
      <c r="R897" s="6" t="s">
        <v>18</v>
      </c>
      <c r="S897" s="6" t="s">
        <v>22</v>
      </c>
      <c r="T897" s="6" t="s">
        <v>4924</v>
      </c>
      <c r="U897" s="7">
        <v>7</v>
      </c>
      <c r="V897" s="17" t="b">
        <v>0</v>
      </c>
      <c r="W897" s="17" t="b">
        <v>0</v>
      </c>
      <c r="X897" s="17" t="b">
        <v>0</v>
      </c>
      <c r="Y897" s="17" t="b">
        <v>0</v>
      </c>
      <c r="Z897" t="s">
        <v>22</v>
      </c>
      <c r="AA897" t="s">
        <v>22</v>
      </c>
      <c r="AB897" t="s">
        <v>22</v>
      </c>
      <c r="AC897" t="s">
        <v>22</v>
      </c>
      <c r="AD897" t="s">
        <v>22</v>
      </c>
      <c r="AE897" t="s">
        <v>22</v>
      </c>
      <c r="AF897" t="s">
        <v>22</v>
      </c>
      <c r="AG897" t="s">
        <v>22</v>
      </c>
      <c r="AH897" t="s">
        <v>22</v>
      </c>
      <c r="AI897" t="s">
        <v>22</v>
      </c>
      <c r="AJ897" s="17" t="b">
        <v>0</v>
      </c>
      <c r="AK897" t="s">
        <v>22</v>
      </c>
      <c r="AL897" t="s">
        <v>22</v>
      </c>
      <c r="AM897" s="17" t="b">
        <v>0</v>
      </c>
      <c r="AN897" s="6"/>
      <c r="AO897" s="6"/>
      <c r="AP897" s="17" t="b">
        <v>0</v>
      </c>
      <c r="AQ897" s="6" t="b">
        <v>0</v>
      </c>
    </row>
    <row r="898" spans="1:43" x14ac:dyDescent="0.25">
      <c r="A898" t="str">
        <f>_xlfn.CONCAT(Table8[[#This Row],[Order]],"-",Table8[[#This Row],[Line]])</f>
        <v>77314-2</v>
      </c>
      <c r="B898" s="7">
        <v>77314</v>
      </c>
      <c r="C898" s="7">
        <v>2</v>
      </c>
      <c r="D898" s="7">
        <v>1</v>
      </c>
      <c r="E898" s="6" t="s">
        <v>18</v>
      </c>
      <c r="F898" s="6" t="s">
        <v>180</v>
      </c>
      <c r="G898" s="6" t="s">
        <v>4925</v>
      </c>
      <c r="H898" s="6" t="s">
        <v>22</v>
      </c>
      <c r="I898" s="6" t="s">
        <v>27</v>
      </c>
      <c r="J898" s="6"/>
      <c r="K898" s="6"/>
      <c r="L898" s="8">
        <v>43515</v>
      </c>
      <c r="M898" s="8">
        <v>43518</v>
      </c>
      <c r="N898" s="7">
        <v>4</v>
      </c>
      <c r="O898" s="7">
        <v>12</v>
      </c>
      <c r="P898" s="6" t="s">
        <v>624</v>
      </c>
      <c r="Q898" s="6" t="s">
        <v>22</v>
      </c>
      <c r="R898" s="6" t="s">
        <v>18</v>
      </c>
      <c r="S898" s="6" t="s">
        <v>22</v>
      </c>
      <c r="T898" s="6" t="s">
        <v>67</v>
      </c>
      <c r="U898" s="7">
        <v>7</v>
      </c>
      <c r="V898" s="17" t="b">
        <v>0</v>
      </c>
      <c r="W898" s="17" t="b">
        <v>0</v>
      </c>
      <c r="X898" s="17" t="b">
        <v>0</v>
      </c>
      <c r="Y898" s="17" t="b">
        <v>0</v>
      </c>
      <c r="Z898" t="s">
        <v>22</v>
      </c>
      <c r="AA898" t="s">
        <v>22</v>
      </c>
      <c r="AB898" t="s">
        <v>22</v>
      </c>
      <c r="AC898" t="s">
        <v>22</v>
      </c>
      <c r="AD898" t="s">
        <v>22</v>
      </c>
      <c r="AE898" t="s">
        <v>22</v>
      </c>
      <c r="AF898" t="s">
        <v>22</v>
      </c>
      <c r="AG898" t="s">
        <v>22</v>
      </c>
      <c r="AH898" t="s">
        <v>22</v>
      </c>
      <c r="AI898" t="s">
        <v>22</v>
      </c>
      <c r="AJ898" s="17" t="b">
        <v>0</v>
      </c>
      <c r="AK898" t="s">
        <v>22</v>
      </c>
      <c r="AL898" t="s">
        <v>22</v>
      </c>
      <c r="AM898" s="17" t="b">
        <v>0</v>
      </c>
      <c r="AN898" s="6"/>
      <c r="AO898" s="6"/>
      <c r="AP898" s="17" t="b">
        <v>0</v>
      </c>
      <c r="AQ898" s="6" t="b">
        <v>0</v>
      </c>
    </row>
    <row r="899" spans="1:43" x14ac:dyDescent="0.25">
      <c r="A899" t="str">
        <f>_xlfn.CONCAT(Table8[[#This Row],[Order]],"-",Table8[[#This Row],[Line]])</f>
        <v>77314-3</v>
      </c>
      <c r="B899" s="7">
        <v>77314</v>
      </c>
      <c r="C899" s="7">
        <v>3</v>
      </c>
      <c r="D899" s="7">
        <v>1</v>
      </c>
      <c r="E899" s="6" t="s">
        <v>18</v>
      </c>
      <c r="F899" s="6" t="s">
        <v>180</v>
      </c>
      <c r="G899" s="6" t="s">
        <v>4926</v>
      </c>
      <c r="H899" s="6" t="s">
        <v>22</v>
      </c>
      <c r="I899" s="6" t="s">
        <v>27</v>
      </c>
      <c r="J899" s="6"/>
      <c r="K899" s="6"/>
      <c r="L899" s="8">
        <v>43515</v>
      </c>
      <c r="M899" s="8">
        <v>43518</v>
      </c>
      <c r="N899" s="7">
        <v>3</v>
      </c>
      <c r="O899" s="7">
        <v>9</v>
      </c>
      <c r="P899" s="6" t="s">
        <v>624</v>
      </c>
      <c r="Q899" s="6" t="s">
        <v>22</v>
      </c>
      <c r="R899" s="6" t="s">
        <v>18</v>
      </c>
      <c r="S899" s="6" t="s">
        <v>22</v>
      </c>
      <c r="T899" s="6" t="s">
        <v>75</v>
      </c>
      <c r="U899" s="7">
        <v>7</v>
      </c>
      <c r="V899" s="17" t="b">
        <v>0</v>
      </c>
      <c r="W899" s="17" t="b">
        <v>0</v>
      </c>
      <c r="X899" s="17" t="b">
        <v>0</v>
      </c>
      <c r="Y899" s="17" t="b">
        <v>0</v>
      </c>
      <c r="Z899" t="s">
        <v>22</v>
      </c>
      <c r="AA899" t="s">
        <v>22</v>
      </c>
      <c r="AB899" t="s">
        <v>22</v>
      </c>
      <c r="AC899" t="s">
        <v>22</v>
      </c>
      <c r="AD899" t="s">
        <v>22</v>
      </c>
      <c r="AE899" t="s">
        <v>22</v>
      </c>
      <c r="AF899" t="s">
        <v>22</v>
      </c>
      <c r="AG899" t="s">
        <v>22</v>
      </c>
      <c r="AH899" t="s">
        <v>22</v>
      </c>
      <c r="AI899" t="s">
        <v>22</v>
      </c>
      <c r="AJ899" s="17" t="b">
        <v>0</v>
      </c>
      <c r="AK899" t="s">
        <v>22</v>
      </c>
      <c r="AL899" t="s">
        <v>22</v>
      </c>
      <c r="AM899" s="17" t="b">
        <v>0</v>
      </c>
      <c r="AN899" s="6"/>
      <c r="AO899" s="6"/>
      <c r="AP899" s="17" t="b">
        <v>0</v>
      </c>
      <c r="AQ899" s="6" t="b">
        <v>0</v>
      </c>
    </row>
    <row r="900" spans="1:43" x14ac:dyDescent="0.25">
      <c r="A900" t="str">
        <f>_xlfn.CONCAT(Table8[[#This Row],[Order]],"-",Table8[[#This Row],[Line]])</f>
        <v>77314-4</v>
      </c>
      <c r="B900" s="7">
        <v>77314</v>
      </c>
      <c r="C900" s="7">
        <v>4</v>
      </c>
      <c r="D900" s="7">
        <v>1</v>
      </c>
      <c r="E900" s="6" t="s">
        <v>18</v>
      </c>
      <c r="F900" s="6" t="s">
        <v>310</v>
      </c>
      <c r="G900" s="6" t="s">
        <v>4927</v>
      </c>
      <c r="H900" s="6" t="s">
        <v>22</v>
      </c>
      <c r="I900" s="6" t="s">
        <v>27</v>
      </c>
      <c r="J900" s="6"/>
      <c r="K900" s="6"/>
      <c r="L900" s="8">
        <v>43515</v>
      </c>
      <c r="M900" s="8">
        <v>43518</v>
      </c>
      <c r="N900" s="7">
        <v>4</v>
      </c>
      <c r="O900" s="7">
        <v>4</v>
      </c>
      <c r="P900" s="6" t="s">
        <v>624</v>
      </c>
      <c r="Q900" s="6" t="s">
        <v>22</v>
      </c>
      <c r="R900" s="6" t="s">
        <v>18</v>
      </c>
      <c r="S900" s="6" t="s">
        <v>22</v>
      </c>
      <c r="T900" s="6" t="s">
        <v>4928</v>
      </c>
      <c r="U900" s="7">
        <v>7</v>
      </c>
      <c r="V900" s="17" t="b">
        <v>0</v>
      </c>
      <c r="W900" s="17" t="b">
        <v>0</v>
      </c>
      <c r="X900" s="17" t="b">
        <v>0</v>
      </c>
      <c r="Y900" s="17" t="b">
        <v>0</v>
      </c>
      <c r="Z900" t="s">
        <v>22</v>
      </c>
      <c r="AA900" t="s">
        <v>22</v>
      </c>
      <c r="AB900" t="s">
        <v>22</v>
      </c>
      <c r="AC900" t="s">
        <v>22</v>
      </c>
      <c r="AD900" t="s">
        <v>22</v>
      </c>
      <c r="AE900" t="s">
        <v>22</v>
      </c>
      <c r="AF900" t="s">
        <v>22</v>
      </c>
      <c r="AG900" t="s">
        <v>22</v>
      </c>
      <c r="AH900" t="s">
        <v>22</v>
      </c>
      <c r="AI900" t="s">
        <v>22</v>
      </c>
      <c r="AJ900" s="17" t="b">
        <v>0</v>
      </c>
      <c r="AK900" t="s">
        <v>22</v>
      </c>
      <c r="AL900" t="s">
        <v>22</v>
      </c>
      <c r="AM900" s="17" t="b">
        <v>0</v>
      </c>
      <c r="AN900" s="6"/>
      <c r="AO900" s="6"/>
      <c r="AP900" s="17" t="b">
        <v>0</v>
      </c>
      <c r="AQ900" s="6" t="b">
        <v>0</v>
      </c>
    </row>
    <row r="901" spans="1:43" x14ac:dyDescent="0.25">
      <c r="A901" t="str">
        <f>_xlfn.CONCAT(Table8[[#This Row],[Order]],"-",Table8[[#This Row],[Line]])</f>
        <v>77314-5</v>
      </c>
      <c r="B901" s="7">
        <v>77314</v>
      </c>
      <c r="C901" s="7">
        <v>5</v>
      </c>
      <c r="D901" s="7">
        <v>1</v>
      </c>
      <c r="E901" s="6" t="s">
        <v>18</v>
      </c>
      <c r="F901" s="6" t="s">
        <v>157</v>
      </c>
      <c r="G901" s="6" t="s">
        <v>4929</v>
      </c>
      <c r="H901" s="6" t="s">
        <v>22</v>
      </c>
      <c r="I901" s="6" t="s">
        <v>27</v>
      </c>
      <c r="J901" s="6"/>
      <c r="K901" s="6"/>
      <c r="L901" s="8">
        <v>43515</v>
      </c>
      <c r="M901" s="8">
        <v>43518</v>
      </c>
      <c r="N901" s="7">
        <v>3</v>
      </c>
      <c r="O901" s="7">
        <v>3</v>
      </c>
      <c r="P901" s="6" t="s">
        <v>624</v>
      </c>
      <c r="Q901" s="6" t="s">
        <v>22</v>
      </c>
      <c r="R901" s="6" t="s">
        <v>18</v>
      </c>
      <c r="S901" s="6" t="s">
        <v>22</v>
      </c>
      <c r="T901" s="6" t="s">
        <v>4066</v>
      </c>
      <c r="U901" s="7">
        <v>7</v>
      </c>
      <c r="V901" s="17" t="b">
        <v>0</v>
      </c>
      <c r="W901" s="17" t="b">
        <v>0</v>
      </c>
      <c r="X901" s="17" t="b">
        <v>0</v>
      </c>
      <c r="Y901" s="17" t="b">
        <v>0</v>
      </c>
      <c r="Z901" t="s">
        <v>22</v>
      </c>
      <c r="AA901" t="s">
        <v>22</v>
      </c>
      <c r="AB901" t="s">
        <v>22</v>
      </c>
      <c r="AC901" t="s">
        <v>22</v>
      </c>
      <c r="AD901" t="s">
        <v>22</v>
      </c>
      <c r="AE901" t="s">
        <v>22</v>
      </c>
      <c r="AF901" t="s">
        <v>22</v>
      </c>
      <c r="AG901" t="s">
        <v>22</v>
      </c>
      <c r="AH901" t="s">
        <v>22</v>
      </c>
      <c r="AI901" t="s">
        <v>22</v>
      </c>
      <c r="AJ901" s="17" t="b">
        <v>0</v>
      </c>
      <c r="AK901" t="s">
        <v>22</v>
      </c>
      <c r="AL901" t="s">
        <v>22</v>
      </c>
      <c r="AM901" s="17" t="b">
        <v>0</v>
      </c>
      <c r="AN901" s="6"/>
      <c r="AO901" s="6"/>
      <c r="AP901" s="17" t="b">
        <v>0</v>
      </c>
      <c r="AQ901" s="6" t="b">
        <v>0</v>
      </c>
    </row>
    <row r="902" spans="1:43" x14ac:dyDescent="0.25">
      <c r="A902" t="str">
        <f>_xlfn.CONCAT(Table8[[#This Row],[Order]],"-",Table8[[#This Row],[Line]])</f>
        <v>77314-6</v>
      </c>
      <c r="B902" s="7">
        <v>77314</v>
      </c>
      <c r="C902" s="7">
        <v>6</v>
      </c>
      <c r="D902" s="7">
        <v>1</v>
      </c>
      <c r="E902" s="6" t="s">
        <v>18</v>
      </c>
      <c r="F902" s="6" t="s">
        <v>180</v>
      </c>
      <c r="G902" s="6" t="s">
        <v>4930</v>
      </c>
      <c r="H902" s="6" t="s">
        <v>22</v>
      </c>
      <c r="I902" s="6" t="s">
        <v>27</v>
      </c>
      <c r="J902" s="6"/>
      <c r="K902" s="6"/>
      <c r="L902" s="8">
        <v>43515</v>
      </c>
      <c r="M902" s="8">
        <v>43518</v>
      </c>
      <c r="N902" s="7">
        <v>1</v>
      </c>
      <c r="O902" s="7">
        <v>4</v>
      </c>
      <c r="P902" s="6" t="s">
        <v>624</v>
      </c>
      <c r="Q902" s="6" t="s">
        <v>22</v>
      </c>
      <c r="R902" s="6" t="s">
        <v>18</v>
      </c>
      <c r="S902" s="6" t="s">
        <v>22</v>
      </c>
      <c r="T902" s="6" t="s">
        <v>4931</v>
      </c>
      <c r="U902" s="7">
        <v>7</v>
      </c>
      <c r="V902" s="17" t="b">
        <v>0</v>
      </c>
      <c r="W902" s="17" t="b">
        <v>0</v>
      </c>
      <c r="X902" s="17" t="b">
        <v>0</v>
      </c>
      <c r="Y902" s="17" t="b">
        <v>0</v>
      </c>
      <c r="Z902" t="s">
        <v>22</v>
      </c>
      <c r="AA902" t="s">
        <v>22</v>
      </c>
      <c r="AB902" t="s">
        <v>22</v>
      </c>
      <c r="AC902" t="s">
        <v>22</v>
      </c>
      <c r="AD902" t="s">
        <v>22</v>
      </c>
      <c r="AE902" t="s">
        <v>22</v>
      </c>
      <c r="AF902" t="s">
        <v>22</v>
      </c>
      <c r="AG902" t="s">
        <v>22</v>
      </c>
      <c r="AH902" t="s">
        <v>22</v>
      </c>
      <c r="AI902" t="s">
        <v>22</v>
      </c>
      <c r="AJ902" s="17" t="b">
        <v>0</v>
      </c>
      <c r="AK902" t="s">
        <v>22</v>
      </c>
      <c r="AL902" t="s">
        <v>22</v>
      </c>
      <c r="AM902" s="17" t="b">
        <v>0</v>
      </c>
      <c r="AN902" s="6"/>
      <c r="AO902" s="6"/>
      <c r="AP902" s="17" t="b">
        <v>0</v>
      </c>
      <c r="AQ902" s="6" t="b">
        <v>0</v>
      </c>
    </row>
    <row r="903" spans="1:43" x14ac:dyDescent="0.25">
      <c r="A903" t="str">
        <f>_xlfn.CONCAT(Table8[[#This Row],[Order]],"-",Table8[[#This Row],[Line]])</f>
        <v>77314-7</v>
      </c>
      <c r="B903" s="7">
        <v>77314</v>
      </c>
      <c r="C903" s="7">
        <v>7</v>
      </c>
      <c r="D903" s="7">
        <v>1</v>
      </c>
      <c r="E903" s="6" t="s">
        <v>18</v>
      </c>
      <c r="F903" s="6" t="s">
        <v>3149</v>
      </c>
      <c r="G903" s="6" t="s">
        <v>4932</v>
      </c>
      <c r="H903" s="6" t="s">
        <v>22</v>
      </c>
      <c r="I903" s="6" t="s">
        <v>27</v>
      </c>
      <c r="J903" s="6"/>
      <c r="K903" s="6"/>
      <c r="L903" s="8">
        <v>43515</v>
      </c>
      <c r="M903" s="8">
        <v>43518</v>
      </c>
      <c r="N903" s="7">
        <v>2</v>
      </c>
      <c r="O903" s="7">
        <v>2</v>
      </c>
      <c r="P903" s="6" t="s">
        <v>624</v>
      </c>
      <c r="Q903" s="6" t="s">
        <v>22</v>
      </c>
      <c r="R903" s="6" t="s">
        <v>18</v>
      </c>
      <c r="S903" s="6" t="s">
        <v>22</v>
      </c>
      <c r="T903" s="6" t="s">
        <v>1660</v>
      </c>
      <c r="U903" s="7">
        <v>7</v>
      </c>
      <c r="V903" s="17" t="b">
        <v>0</v>
      </c>
      <c r="W903" s="17" t="b">
        <v>0</v>
      </c>
      <c r="X903" s="17" t="b">
        <v>0</v>
      </c>
      <c r="Y903" s="17" t="b">
        <v>0</v>
      </c>
      <c r="Z903" t="s">
        <v>22</v>
      </c>
      <c r="AA903" t="s">
        <v>22</v>
      </c>
      <c r="AB903" t="s">
        <v>22</v>
      </c>
      <c r="AC903" t="s">
        <v>22</v>
      </c>
      <c r="AD903" t="s">
        <v>22</v>
      </c>
      <c r="AE903" t="s">
        <v>22</v>
      </c>
      <c r="AF903" t="s">
        <v>22</v>
      </c>
      <c r="AG903" t="s">
        <v>22</v>
      </c>
      <c r="AH903" t="s">
        <v>22</v>
      </c>
      <c r="AI903" t="s">
        <v>22</v>
      </c>
      <c r="AJ903" s="17" t="b">
        <v>0</v>
      </c>
      <c r="AK903" t="s">
        <v>22</v>
      </c>
      <c r="AL903" t="s">
        <v>22</v>
      </c>
      <c r="AM903" s="17" t="b">
        <v>0</v>
      </c>
      <c r="AN903" s="6"/>
      <c r="AO903" s="6"/>
      <c r="AP903" s="17" t="b">
        <v>0</v>
      </c>
      <c r="AQ903" s="6" t="b">
        <v>0</v>
      </c>
    </row>
    <row r="904" spans="1:43" x14ac:dyDescent="0.25">
      <c r="A904" t="str">
        <f>_xlfn.CONCAT(Table8[[#This Row],[Order]],"-",Table8[[#This Row],[Line]])</f>
        <v>77323-1</v>
      </c>
      <c r="B904" s="29">
        <v>77323</v>
      </c>
      <c r="C904" s="29">
        <v>1</v>
      </c>
      <c r="D904" s="29">
        <v>1</v>
      </c>
      <c r="E904" s="28" t="s">
        <v>18</v>
      </c>
      <c r="F904" s="28" t="s">
        <v>152</v>
      </c>
      <c r="G904" s="28" t="s">
        <v>4933</v>
      </c>
      <c r="H904" s="28" t="s">
        <v>22</v>
      </c>
      <c r="I904" s="28" t="s">
        <v>20</v>
      </c>
      <c r="J904" s="28"/>
      <c r="K904" s="28"/>
      <c r="L904" s="8">
        <v>43509</v>
      </c>
      <c r="M904" s="30">
        <v>43514</v>
      </c>
      <c r="N904" s="29">
        <v>2</v>
      </c>
      <c r="O904" s="29">
        <v>2</v>
      </c>
      <c r="P904" s="6" t="s">
        <v>609</v>
      </c>
      <c r="Q904" s="28" t="s">
        <v>22</v>
      </c>
      <c r="R904" s="6" t="s">
        <v>18</v>
      </c>
      <c r="S904" s="28" t="s">
        <v>22</v>
      </c>
      <c r="T904" s="28" t="s">
        <v>4934</v>
      </c>
      <c r="U904" s="29">
        <v>12</v>
      </c>
      <c r="V904" s="17" t="b">
        <v>1</v>
      </c>
      <c r="W904" s="17" t="b">
        <v>0</v>
      </c>
      <c r="X904" s="17" t="b">
        <v>0</v>
      </c>
      <c r="Y904" s="17" t="b">
        <v>1</v>
      </c>
      <c r="Z904" t="s">
        <v>161</v>
      </c>
      <c r="AA904" t="s">
        <v>22</v>
      </c>
      <c r="AB904" t="s">
        <v>22</v>
      </c>
      <c r="AC904" t="s">
        <v>22</v>
      </c>
      <c r="AD904" t="s">
        <v>22</v>
      </c>
      <c r="AE904" t="s">
        <v>22</v>
      </c>
      <c r="AF904" t="s">
        <v>22</v>
      </c>
      <c r="AG904" t="s">
        <v>22</v>
      </c>
      <c r="AH904" t="s">
        <v>22</v>
      </c>
      <c r="AI904" t="s">
        <v>22</v>
      </c>
      <c r="AJ904" s="17" t="b">
        <v>0</v>
      </c>
      <c r="AK904" t="s">
        <v>22</v>
      </c>
      <c r="AL904" t="s">
        <v>22</v>
      </c>
      <c r="AM904" s="17" t="b">
        <v>0</v>
      </c>
      <c r="AN904" s="6"/>
      <c r="AO904" s="6"/>
      <c r="AP904" s="17" t="b">
        <v>0</v>
      </c>
      <c r="AQ904" s="6" t="b">
        <v>0</v>
      </c>
    </row>
    <row r="905" spans="1:43" x14ac:dyDescent="0.25">
      <c r="A905" t="str">
        <f>_xlfn.CONCAT(Table8[[#This Row],[Order]],"-",Table8[[#This Row],[Line]])</f>
        <v>77323-2</v>
      </c>
      <c r="B905" s="29">
        <v>77323</v>
      </c>
      <c r="C905" s="29">
        <v>2</v>
      </c>
      <c r="D905" s="29">
        <v>1</v>
      </c>
      <c r="E905" s="28" t="s">
        <v>18</v>
      </c>
      <c r="F905" s="28" t="s">
        <v>151</v>
      </c>
      <c r="G905" s="28" t="s">
        <v>4935</v>
      </c>
      <c r="H905" s="28" t="s">
        <v>22</v>
      </c>
      <c r="I905" s="28" t="s">
        <v>20</v>
      </c>
      <c r="J905" s="28"/>
      <c r="K905" s="28"/>
      <c r="L905" s="8">
        <v>43509</v>
      </c>
      <c r="M905" s="30">
        <v>43514</v>
      </c>
      <c r="N905" s="29">
        <v>4</v>
      </c>
      <c r="O905" s="29">
        <v>4</v>
      </c>
      <c r="P905" s="6" t="s">
        <v>609</v>
      </c>
      <c r="Q905" s="28" t="s">
        <v>22</v>
      </c>
      <c r="R905" s="6" t="s">
        <v>18</v>
      </c>
      <c r="S905" s="28" t="s">
        <v>22</v>
      </c>
      <c r="T905" s="28" t="s">
        <v>4936</v>
      </c>
      <c r="U905" s="29">
        <v>12</v>
      </c>
      <c r="V905" s="17" t="b">
        <v>1</v>
      </c>
      <c r="W905" s="17" t="b">
        <v>0</v>
      </c>
      <c r="X905" s="17" t="b">
        <v>0</v>
      </c>
      <c r="Y905" s="17" t="b">
        <v>1</v>
      </c>
      <c r="Z905" t="s">
        <v>161</v>
      </c>
      <c r="AA905" t="s">
        <v>22</v>
      </c>
      <c r="AB905" t="s">
        <v>22</v>
      </c>
      <c r="AC905" t="s">
        <v>22</v>
      </c>
      <c r="AD905" t="s">
        <v>22</v>
      </c>
      <c r="AE905" t="s">
        <v>22</v>
      </c>
      <c r="AF905" t="s">
        <v>22</v>
      </c>
      <c r="AG905" t="s">
        <v>22</v>
      </c>
      <c r="AH905" t="s">
        <v>22</v>
      </c>
      <c r="AI905" t="s">
        <v>22</v>
      </c>
      <c r="AJ905" s="17" t="b">
        <v>0</v>
      </c>
      <c r="AK905" t="s">
        <v>22</v>
      </c>
      <c r="AL905" t="s">
        <v>22</v>
      </c>
      <c r="AM905" s="17" t="b">
        <v>0</v>
      </c>
      <c r="AN905" s="6"/>
      <c r="AO905" s="6"/>
      <c r="AP905" s="17" t="b">
        <v>0</v>
      </c>
      <c r="AQ905" s="6" t="b">
        <v>0</v>
      </c>
    </row>
    <row r="906" spans="1:43" x14ac:dyDescent="0.25">
      <c r="A906" t="str">
        <f>_xlfn.CONCAT(Table8[[#This Row],[Order]],"-",Table8[[#This Row],[Line]])</f>
        <v>77323-3</v>
      </c>
      <c r="B906" s="29">
        <v>77323</v>
      </c>
      <c r="C906" s="29">
        <v>3</v>
      </c>
      <c r="D906" s="29">
        <v>1</v>
      </c>
      <c r="E906" s="28" t="s">
        <v>18</v>
      </c>
      <c r="F906" s="28" t="s">
        <v>149</v>
      </c>
      <c r="G906" s="28" t="s">
        <v>4937</v>
      </c>
      <c r="H906" s="28" t="s">
        <v>22</v>
      </c>
      <c r="I906" s="28" t="s">
        <v>20</v>
      </c>
      <c r="J906" s="28"/>
      <c r="K906" s="28"/>
      <c r="L906" s="8">
        <v>43509</v>
      </c>
      <c r="M906" s="30">
        <v>43514</v>
      </c>
      <c r="N906" s="29">
        <v>8</v>
      </c>
      <c r="O906" s="29">
        <v>8</v>
      </c>
      <c r="P906" s="6" t="s">
        <v>609</v>
      </c>
      <c r="Q906" s="28" t="s">
        <v>22</v>
      </c>
      <c r="R906" s="6" t="s">
        <v>18</v>
      </c>
      <c r="S906" s="28" t="s">
        <v>22</v>
      </c>
      <c r="T906" s="28" t="s">
        <v>4938</v>
      </c>
      <c r="U906" s="29">
        <v>12</v>
      </c>
      <c r="V906" s="17" t="b">
        <v>1</v>
      </c>
      <c r="W906" s="17" t="b">
        <v>0</v>
      </c>
      <c r="X906" s="17" t="b">
        <v>0</v>
      </c>
      <c r="Y906" s="17" t="b">
        <v>1</v>
      </c>
      <c r="Z906" t="s">
        <v>161</v>
      </c>
      <c r="AA906" t="s">
        <v>22</v>
      </c>
      <c r="AB906" t="s">
        <v>22</v>
      </c>
      <c r="AC906" t="s">
        <v>22</v>
      </c>
      <c r="AD906" t="s">
        <v>22</v>
      </c>
      <c r="AE906" t="s">
        <v>22</v>
      </c>
      <c r="AF906" t="s">
        <v>22</v>
      </c>
      <c r="AG906" t="s">
        <v>22</v>
      </c>
      <c r="AH906" t="s">
        <v>22</v>
      </c>
      <c r="AI906" t="s">
        <v>22</v>
      </c>
      <c r="AJ906" s="17" t="b">
        <v>0</v>
      </c>
      <c r="AK906" t="s">
        <v>22</v>
      </c>
      <c r="AL906" t="s">
        <v>22</v>
      </c>
      <c r="AM906" s="17" t="b">
        <v>0</v>
      </c>
      <c r="AN906" s="6"/>
      <c r="AO906" s="6"/>
      <c r="AP906" s="17" t="b">
        <v>0</v>
      </c>
      <c r="AQ906" s="6" t="b">
        <v>0</v>
      </c>
    </row>
    <row r="907" spans="1:43" x14ac:dyDescent="0.25">
      <c r="A907" t="str">
        <f>_xlfn.CONCAT(Table8[[#This Row],[Order]],"-",Table8[[#This Row],[Line]])</f>
        <v>77351-1</v>
      </c>
      <c r="B907" s="29">
        <v>77351</v>
      </c>
      <c r="C907" s="29">
        <v>1</v>
      </c>
      <c r="D907" s="29">
        <v>1</v>
      </c>
      <c r="E907" s="28" t="s">
        <v>18</v>
      </c>
      <c r="F907" s="28" t="s">
        <v>3150</v>
      </c>
      <c r="G907" s="28" t="s">
        <v>4939</v>
      </c>
      <c r="H907" s="28" t="s">
        <v>22</v>
      </c>
      <c r="I907" s="28" t="s">
        <v>20</v>
      </c>
      <c r="J907" s="28"/>
      <c r="K907" s="28"/>
      <c r="L907" s="8">
        <v>43508</v>
      </c>
      <c r="M907" s="30">
        <v>43511</v>
      </c>
      <c r="N907" s="29">
        <v>1</v>
      </c>
      <c r="O907" s="29">
        <v>2</v>
      </c>
      <c r="P907" s="6" t="s">
        <v>608</v>
      </c>
      <c r="Q907" s="28" t="s">
        <v>22</v>
      </c>
      <c r="R907" s="6" t="s">
        <v>18</v>
      </c>
      <c r="S907" s="28" t="s">
        <v>22</v>
      </c>
      <c r="T907" s="28" t="s">
        <v>4940</v>
      </c>
      <c r="U907" s="29">
        <v>12</v>
      </c>
      <c r="V907" s="17" t="b">
        <v>1</v>
      </c>
      <c r="W907" s="17" t="b">
        <v>0</v>
      </c>
      <c r="X907" s="17" t="b">
        <v>0</v>
      </c>
      <c r="Y907" s="17" t="b">
        <v>1</v>
      </c>
      <c r="Z907" t="s">
        <v>22</v>
      </c>
      <c r="AA907" t="s">
        <v>22</v>
      </c>
      <c r="AB907" t="s">
        <v>22</v>
      </c>
      <c r="AC907" t="s">
        <v>22</v>
      </c>
      <c r="AD907" t="s">
        <v>22</v>
      </c>
      <c r="AE907" t="s">
        <v>22</v>
      </c>
      <c r="AF907" t="s">
        <v>22</v>
      </c>
      <c r="AG907" t="s">
        <v>22</v>
      </c>
      <c r="AH907" t="s">
        <v>22</v>
      </c>
      <c r="AI907" t="s">
        <v>22</v>
      </c>
      <c r="AJ907" s="17" t="b">
        <v>0</v>
      </c>
      <c r="AK907" t="s">
        <v>22</v>
      </c>
      <c r="AL907" t="s">
        <v>143</v>
      </c>
      <c r="AM907" s="17" t="b">
        <v>0</v>
      </c>
      <c r="AN907" s="6"/>
      <c r="AO907" s="6"/>
      <c r="AP907" s="17" t="b">
        <v>0</v>
      </c>
      <c r="AQ907" s="6" t="b">
        <v>0</v>
      </c>
    </row>
    <row r="908" spans="1:43" x14ac:dyDescent="0.25">
      <c r="A908" t="str">
        <f>_xlfn.CONCAT(Table8[[#This Row],[Order]],"-",Table8[[#This Row],[Line]])</f>
        <v>77356-1</v>
      </c>
      <c r="B908" s="35">
        <v>77356</v>
      </c>
      <c r="C908" s="35">
        <v>1</v>
      </c>
      <c r="D908" s="35">
        <v>1</v>
      </c>
      <c r="E908" s="34" t="s">
        <v>18</v>
      </c>
      <c r="F908" s="34" t="s">
        <v>3151</v>
      </c>
      <c r="G908" s="34" t="s">
        <v>2217</v>
      </c>
      <c r="H908" s="34" t="s">
        <v>22</v>
      </c>
      <c r="I908" s="34" t="s">
        <v>31</v>
      </c>
      <c r="J908" s="36">
        <v>43496</v>
      </c>
      <c r="K908" s="34" t="s">
        <v>4941</v>
      </c>
      <c r="L908" s="8">
        <v>43502</v>
      </c>
      <c r="M908" s="36">
        <v>43507</v>
      </c>
      <c r="N908" s="35">
        <v>95</v>
      </c>
      <c r="O908" s="35">
        <v>95</v>
      </c>
      <c r="P908" s="6" t="s">
        <v>626</v>
      </c>
      <c r="Q908" s="34" t="s">
        <v>22</v>
      </c>
      <c r="R908" s="6" t="s">
        <v>18</v>
      </c>
      <c r="S908" s="34" t="s">
        <v>22</v>
      </c>
      <c r="T908" s="34" t="s">
        <v>2218</v>
      </c>
      <c r="U908" s="35">
        <v>18</v>
      </c>
      <c r="V908" s="17" t="b">
        <v>1</v>
      </c>
      <c r="W908" s="17" t="b">
        <v>1</v>
      </c>
      <c r="X908" s="17" t="b">
        <v>1</v>
      </c>
      <c r="Y908" s="17" t="b">
        <v>1</v>
      </c>
      <c r="Z908" t="s">
        <v>22</v>
      </c>
      <c r="AA908" t="s">
        <v>22</v>
      </c>
      <c r="AB908" t="s">
        <v>22</v>
      </c>
      <c r="AC908" t="s">
        <v>22</v>
      </c>
      <c r="AD908" t="s">
        <v>22</v>
      </c>
      <c r="AE908" t="s">
        <v>22</v>
      </c>
      <c r="AF908" t="s">
        <v>22</v>
      </c>
      <c r="AG908" t="s">
        <v>22</v>
      </c>
      <c r="AH908" t="s">
        <v>22</v>
      </c>
      <c r="AI908" t="s">
        <v>22</v>
      </c>
      <c r="AJ908" s="17" t="b">
        <v>1</v>
      </c>
      <c r="AK908" t="s">
        <v>22</v>
      </c>
      <c r="AL908" t="s">
        <v>143</v>
      </c>
      <c r="AM908" s="17" t="b">
        <v>0</v>
      </c>
      <c r="AN908" s="6"/>
      <c r="AO908" s="6"/>
      <c r="AP908" s="17" t="b">
        <v>0</v>
      </c>
      <c r="AQ908" s="6" t="b">
        <v>0</v>
      </c>
    </row>
    <row r="909" spans="1:43" x14ac:dyDescent="0.25">
      <c r="A909" t="str">
        <f>_xlfn.CONCAT(Table8[[#This Row],[Order]],"-",Table8[[#This Row],[Line]])</f>
        <v>77356-2</v>
      </c>
      <c r="B909" s="35">
        <v>77356</v>
      </c>
      <c r="C909" s="35">
        <v>2</v>
      </c>
      <c r="D909" s="35">
        <v>1</v>
      </c>
      <c r="E909" s="34" t="s">
        <v>18</v>
      </c>
      <c r="F909" s="34" t="s">
        <v>418</v>
      </c>
      <c r="G909" s="34" t="s">
        <v>2219</v>
      </c>
      <c r="H909" s="34" t="s">
        <v>22</v>
      </c>
      <c r="I909" s="34" t="s">
        <v>31</v>
      </c>
      <c r="J909" s="36">
        <v>43496</v>
      </c>
      <c r="K909" s="34" t="s">
        <v>4942</v>
      </c>
      <c r="L909" s="8">
        <v>43502</v>
      </c>
      <c r="M909" s="36">
        <v>43507</v>
      </c>
      <c r="N909" s="35">
        <v>89</v>
      </c>
      <c r="O909" s="35">
        <v>89</v>
      </c>
      <c r="P909" s="6" t="s">
        <v>626</v>
      </c>
      <c r="Q909" s="34" t="s">
        <v>22</v>
      </c>
      <c r="R909" s="6" t="s">
        <v>18</v>
      </c>
      <c r="S909" s="34" t="s">
        <v>22</v>
      </c>
      <c r="T909" s="34" t="s">
        <v>99</v>
      </c>
      <c r="U909" s="35">
        <v>18</v>
      </c>
      <c r="V909" s="17" t="b">
        <v>1</v>
      </c>
      <c r="W909" s="17" t="b">
        <v>1</v>
      </c>
      <c r="X909" s="17" t="b">
        <v>1</v>
      </c>
      <c r="Y909" s="17" t="b">
        <v>1</v>
      </c>
      <c r="Z909" t="s">
        <v>22</v>
      </c>
      <c r="AA909" t="s">
        <v>22</v>
      </c>
      <c r="AB909" t="s">
        <v>22</v>
      </c>
      <c r="AC909" t="s">
        <v>22</v>
      </c>
      <c r="AD909" t="s">
        <v>22</v>
      </c>
      <c r="AE909" t="s">
        <v>22</v>
      </c>
      <c r="AF909" t="s">
        <v>22</v>
      </c>
      <c r="AG909" t="s">
        <v>22</v>
      </c>
      <c r="AH909" t="s">
        <v>22</v>
      </c>
      <c r="AI909" t="s">
        <v>22</v>
      </c>
      <c r="AJ909" s="17" t="b">
        <v>1</v>
      </c>
      <c r="AK909" t="s">
        <v>22</v>
      </c>
      <c r="AL909" t="s">
        <v>143</v>
      </c>
      <c r="AM909" s="17" t="b">
        <v>0</v>
      </c>
      <c r="AN909" s="6"/>
      <c r="AO909" s="6"/>
      <c r="AP909" s="17" t="b">
        <v>0</v>
      </c>
      <c r="AQ909" s="6" t="b">
        <v>0</v>
      </c>
    </row>
    <row r="910" spans="1:43" x14ac:dyDescent="0.25">
      <c r="A910" t="str">
        <f>_xlfn.CONCAT(Table8[[#This Row],[Order]],"-",Table8[[#This Row],[Line]])</f>
        <v>77356-3</v>
      </c>
      <c r="B910" s="35">
        <v>77356</v>
      </c>
      <c r="C910" s="35">
        <v>3</v>
      </c>
      <c r="D910" s="35">
        <v>1</v>
      </c>
      <c r="E910" s="34" t="s">
        <v>18</v>
      </c>
      <c r="F910" s="34" t="s">
        <v>3151</v>
      </c>
      <c r="G910" s="34" t="s">
        <v>2220</v>
      </c>
      <c r="H910" s="34" t="s">
        <v>22</v>
      </c>
      <c r="I910" s="34" t="s">
        <v>31</v>
      </c>
      <c r="J910" s="36">
        <v>43496</v>
      </c>
      <c r="K910" s="34" t="s">
        <v>4943</v>
      </c>
      <c r="L910" s="8">
        <v>43502</v>
      </c>
      <c r="M910" s="36">
        <v>43507</v>
      </c>
      <c r="N910" s="35">
        <v>5</v>
      </c>
      <c r="O910" s="35">
        <v>5</v>
      </c>
      <c r="P910" s="6" t="s">
        <v>626</v>
      </c>
      <c r="Q910" s="34" t="s">
        <v>22</v>
      </c>
      <c r="R910" s="6" t="s">
        <v>18</v>
      </c>
      <c r="S910" s="34" t="s">
        <v>22</v>
      </c>
      <c r="T910" s="34" t="s">
        <v>2221</v>
      </c>
      <c r="U910" s="35">
        <v>18</v>
      </c>
      <c r="V910" s="17" t="b">
        <v>1</v>
      </c>
      <c r="W910" s="17" t="b">
        <v>1</v>
      </c>
      <c r="X910" s="17" t="b">
        <v>1</v>
      </c>
      <c r="Y910" s="17" t="b">
        <v>1</v>
      </c>
      <c r="Z910" t="s">
        <v>22</v>
      </c>
      <c r="AA910" t="s">
        <v>22</v>
      </c>
      <c r="AB910" t="s">
        <v>22</v>
      </c>
      <c r="AC910" t="s">
        <v>22</v>
      </c>
      <c r="AD910" t="s">
        <v>22</v>
      </c>
      <c r="AE910" t="s">
        <v>22</v>
      </c>
      <c r="AF910" t="s">
        <v>22</v>
      </c>
      <c r="AG910" t="s">
        <v>22</v>
      </c>
      <c r="AH910" t="s">
        <v>22</v>
      </c>
      <c r="AI910" t="s">
        <v>22</v>
      </c>
      <c r="AJ910" s="17" t="b">
        <v>1</v>
      </c>
      <c r="AK910" t="s">
        <v>22</v>
      </c>
      <c r="AL910" t="s">
        <v>143</v>
      </c>
      <c r="AM910" s="17" t="b">
        <v>0</v>
      </c>
      <c r="AN910" s="6"/>
      <c r="AO910" s="6"/>
      <c r="AP910" s="17" t="b">
        <v>0</v>
      </c>
      <c r="AQ910" s="6" t="b">
        <v>0</v>
      </c>
    </row>
    <row r="911" spans="1:43" x14ac:dyDescent="0.25">
      <c r="A911" t="str">
        <f>_xlfn.CONCAT(Table8[[#This Row],[Order]],"-",Table8[[#This Row],[Line]])</f>
        <v>77356-4</v>
      </c>
      <c r="B911" s="29">
        <v>77356</v>
      </c>
      <c r="C911" s="29">
        <v>4</v>
      </c>
      <c r="D911" s="29">
        <v>1</v>
      </c>
      <c r="E911" s="28" t="s">
        <v>18</v>
      </c>
      <c r="F911" s="28" t="s">
        <v>422</v>
      </c>
      <c r="G911" s="28" t="s">
        <v>2222</v>
      </c>
      <c r="H911" s="28" t="s">
        <v>22</v>
      </c>
      <c r="I911" s="28" t="s">
        <v>20</v>
      </c>
      <c r="J911" s="28"/>
      <c r="K911" s="28"/>
      <c r="L911" s="8">
        <v>43502</v>
      </c>
      <c r="M911" s="30">
        <v>43507</v>
      </c>
      <c r="N911" s="29">
        <v>3</v>
      </c>
      <c r="O911" s="29">
        <v>3</v>
      </c>
      <c r="P911" s="6" t="s">
        <v>626</v>
      </c>
      <c r="Q911" s="28" t="s">
        <v>22</v>
      </c>
      <c r="R911" s="6" t="s">
        <v>18</v>
      </c>
      <c r="S911" s="28" t="s">
        <v>22</v>
      </c>
      <c r="T911" s="28" t="s">
        <v>43</v>
      </c>
      <c r="U911" s="29">
        <v>18</v>
      </c>
      <c r="V911" s="17" t="b">
        <v>1</v>
      </c>
      <c r="W911" s="17" t="b">
        <v>0</v>
      </c>
      <c r="X911" s="17" t="b">
        <v>0</v>
      </c>
      <c r="Y911" s="17" t="b">
        <v>1</v>
      </c>
      <c r="Z911" t="s">
        <v>22</v>
      </c>
      <c r="AA911" t="s">
        <v>22</v>
      </c>
      <c r="AB911" t="s">
        <v>22</v>
      </c>
      <c r="AC911" t="s">
        <v>22</v>
      </c>
      <c r="AD911" t="s">
        <v>22</v>
      </c>
      <c r="AE911" t="s">
        <v>22</v>
      </c>
      <c r="AF911" t="s">
        <v>22</v>
      </c>
      <c r="AG911" t="s">
        <v>22</v>
      </c>
      <c r="AH911" t="s">
        <v>22</v>
      </c>
      <c r="AI911" t="s">
        <v>22</v>
      </c>
      <c r="AJ911" s="17" t="b">
        <v>0</v>
      </c>
      <c r="AK911" t="s">
        <v>22</v>
      </c>
      <c r="AL911" t="s">
        <v>143</v>
      </c>
      <c r="AM911" s="17" t="b">
        <v>0</v>
      </c>
      <c r="AN911" s="6"/>
      <c r="AO911" s="6"/>
      <c r="AP911" s="17" t="b">
        <v>0</v>
      </c>
      <c r="AQ911" s="6" t="b">
        <v>0</v>
      </c>
    </row>
    <row r="912" spans="1:43" x14ac:dyDescent="0.25">
      <c r="A912" t="str">
        <f>_xlfn.CONCAT(Table8[[#This Row],[Order]],"-",Table8[[#This Row],[Line]])</f>
        <v>77356-5</v>
      </c>
      <c r="B912" s="29">
        <v>77356</v>
      </c>
      <c r="C912" s="29">
        <v>5</v>
      </c>
      <c r="D912" s="29">
        <v>1</v>
      </c>
      <c r="E912" s="28" t="s">
        <v>18</v>
      </c>
      <c r="F912" s="28" t="s">
        <v>3161</v>
      </c>
      <c r="G912" s="28" t="s">
        <v>2223</v>
      </c>
      <c r="H912" s="28" t="s">
        <v>22</v>
      </c>
      <c r="I912" s="28" t="s">
        <v>20</v>
      </c>
      <c r="J912" s="28"/>
      <c r="K912" s="28"/>
      <c r="L912" s="8">
        <v>43502</v>
      </c>
      <c r="M912" s="30">
        <v>43507</v>
      </c>
      <c r="N912" s="29">
        <v>15</v>
      </c>
      <c r="O912" s="29">
        <v>15</v>
      </c>
      <c r="P912" s="6" t="s">
        <v>626</v>
      </c>
      <c r="Q912" s="28" t="s">
        <v>22</v>
      </c>
      <c r="R912" s="6" t="s">
        <v>18</v>
      </c>
      <c r="S912" s="28" t="s">
        <v>22</v>
      </c>
      <c r="T912" s="28" t="s">
        <v>819</v>
      </c>
      <c r="U912" s="29">
        <v>18</v>
      </c>
      <c r="V912" s="17" t="b">
        <v>1</v>
      </c>
      <c r="W912" s="17" t="b">
        <v>0</v>
      </c>
      <c r="X912" s="17" t="b">
        <v>0</v>
      </c>
      <c r="Y912" s="17" t="b">
        <v>1</v>
      </c>
      <c r="Z912" t="s">
        <v>22</v>
      </c>
      <c r="AA912" t="s">
        <v>22</v>
      </c>
      <c r="AB912" t="s">
        <v>22</v>
      </c>
      <c r="AC912" t="s">
        <v>22</v>
      </c>
      <c r="AD912" t="s">
        <v>22</v>
      </c>
      <c r="AE912" t="s">
        <v>22</v>
      </c>
      <c r="AF912" t="s">
        <v>22</v>
      </c>
      <c r="AG912" t="s">
        <v>22</v>
      </c>
      <c r="AH912" t="s">
        <v>22</v>
      </c>
      <c r="AI912" t="s">
        <v>22</v>
      </c>
      <c r="AJ912" s="17" t="b">
        <v>0</v>
      </c>
      <c r="AK912" t="s">
        <v>22</v>
      </c>
      <c r="AL912" t="s">
        <v>143</v>
      </c>
      <c r="AM912" s="17" t="b">
        <v>0</v>
      </c>
      <c r="AN912" s="6"/>
      <c r="AO912" s="6"/>
      <c r="AP912" s="17" t="b">
        <v>0</v>
      </c>
      <c r="AQ912" s="6" t="b">
        <v>0</v>
      </c>
    </row>
    <row r="913" spans="1:43" x14ac:dyDescent="0.25">
      <c r="A913" t="str">
        <f>_xlfn.CONCAT(Table8[[#This Row],[Order]],"-",Table8[[#This Row],[Line]])</f>
        <v>77356-6</v>
      </c>
      <c r="B913" s="29">
        <v>77356</v>
      </c>
      <c r="C913" s="29">
        <v>6</v>
      </c>
      <c r="D913" s="29">
        <v>1</v>
      </c>
      <c r="E913" s="28" t="s">
        <v>18</v>
      </c>
      <c r="F913" s="28" t="s">
        <v>418</v>
      </c>
      <c r="G913" s="28" t="s">
        <v>2224</v>
      </c>
      <c r="H913" s="28" t="s">
        <v>22</v>
      </c>
      <c r="I913" s="28" t="s">
        <v>20</v>
      </c>
      <c r="J913" s="28"/>
      <c r="K913" s="28"/>
      <c r="L913" s="8">
        <v>43502</v>
      </c>
      <c r="M913" s="30">
        <v>43507</v>
      </c>
      <c r="N913" s="29">
        <v>8</v>
      </c>
      <c r="O913" s="29">
        <v>8</v>
      </c>
      <c r="P913" s="6" t="s">
        <v>626</v>
      </c>
      <c r="Q913" s="28" t="s">
        <v>22</v>
      </c>
      <c r="R913" s="6" t="s">
        <v>18</v>
      </c>
      <c r="S913" s="28" t="s">
        <v>22</v>
      </c>
      <c r="T913" s="28" t="s">
        <v>2225</v>
      </c>
      <c r="U913" s="29">
        <v>18</v>
      </c>
      <c r="V913" s="17" t="b">
        <v>1</v>
      </c>
      <c r="W913" s="17" t="b">
        <v>0</v>
      </c>
      <c r="X913" s="17" t="b">
        <v>1</v>
      </c>
      <c r="Y913" s="17" t="b">
        <v>1</v>
      </c>
      <c r="Z913" t="s">
        <v>3805</v>
      </c>
      <c r="AA913" t="s">
        <v>22</v>
      </c>
      <c r="AB913" t="s">
        <v>22</v>
      </c>
      <c r="AC913" t="s">
        <v>22</v>
      </c>
      <c r="AD913" t="s">
        <v>22</v>
      </c>
      <c r="AE913" t="s">
        <v>22</v>
      </c>
      <c r="AF913" t="s">
        <v>22</v>
      </c>
      <c r="AG913" t="s">
        <v>3805</v>
      </c>
      <c r="AH913" t="s">
        <v>22</v>
      </c>
      <c r="AI913" t="s">
        <v>22</v>
      </c>
      <c r="AJ913" s="17" t="b">
        <v>1</v>
      </c>
      <c r="AK913" t="s">
        <v>22</v>
      </c>
      <c r="AL913" t="s">
        <v>143</v>
      </c>
      <c r="AM913" s="17" t="b">
        <v>0</v>
      </c>
      <c r="AN913" s="6"/>
      <c r="AO913" s="6"/>
      <c r="AP913" s="17" t="b">
        <v>0</v>
      </c>
      <c r="AQ913" s="6" t="b">
        <v>0</v>
      </c>
    </row>
    <row r="914" spans="1:43" x14ac:dyDescent="0.25">
      <c r="A914" t="str">
        <f>_xlfn.CONCAT(Table8[[#This Row],[Order]],"-",Table8[[#This Row],[Line]])</f>
        <v>77356-7</v>
      </c>
      <c r="B914" s="29">
        <v>77356</v>
      </c>
      <c r="C914" s="29">
        <v>7</v>
      </c>
      <c r="D914" s="29">
        <v>1</v>
      </c>
      <c r="E914" s="28" t="s">
        <v>18</v>
      </c>
      <c r="F914" s="28" t="s">
        <v>3162</v>
      </c>
      <c r="G914" s="28" t="s">
        <v>2226</v>
      </c>
      <c r="H914" s="28" t="s">
        <v>22</v>
      </c>
      <c r="I914" s="28" t="s">
        <v>20</v>
      </c>
      <c r="J914" s="28"/>
      <c r="K914" s="28"/>
      <c r="L914" s="8">
        <v>43502</v>
      </c>
      <c r="M914" s="30">
        <v>43507</v>
      </c>
      <c r="N914" s="29">
        <v>10</v>
      </c>
      <c r="O914" s="29">
        <v>10</v>
      </c>
      <c r="P914" s="6" t="s">
        <v>626</v>
      </c>
      <c r="Q914" s="28" t="s">
        <v>22</v>
      </c>
      <c r="R914" s="6" t="s">
        <v>18</v>
      </c>
      <c r="S914" s="28" t="s">
        <v>22</v>
      </c>
      <c r="T914" s="28" t="s">
        <v>2227</v>
      </c>
      <c r="U914" s="29">
        <v>18</v>
      </c>
      <c r="V914" s="17" t="b">
        <v>1</v>
      </c>
      <c r="W914" s="17" t="b">
        <v>0</v>
      </c>
      <c r="X914" s="17" t="b">
        <v>1</v>
      </c>
      <c r="Y914" s="17" t="b">
        <v>1</v>
      </c>
      <c r="Z914" t="s">
        <v>3805</v>
      </c>
      <c r="AA914" t="s">
        <v>22</v>
      </c>
      <c r="AB914" t="s">
        <v>22</v>
      </c>
      <c r="AC914" t="s">
        <v>22</v>
      </c>
      <c r="AD914" t="s">
        <v>22</v>
      </c>
      <c r="AE914" t="s">
        <v>22</v>
      </c>
      <c r="AF914" t="s">
        <v>22</v>
      </c>
      <c r="AG914" t="s">
        <v>3805</v>
      </c>
      <c r="AH914" t="s">
        <v>22</v>
      </c>
      <c r="AI914" t="s">
        <v>22</v>
      </c>
      <c r="AJ914" s="17" t="b">
        <v>1</v>
      </c>
      <c r="AK914" t="s">
        <v>22</v>
      </c>
      <c r="AL914" t="s">
        <v>143</v>
      </c>
      <c r="AM914" s="17" t="b">
        <v>0</v>
      </c>
      <c r="AN914" s="6"/>
      <c r="AO914" s="6"/>
      <c r="AP914" s="17" t="b">
        <v>0</v>
      </c>
      <c r="AQ914" s="6" t="b">
        <v>0</v>
      </c>
    </row>
    <row r="915" spans="1:43" x14ac:dyDescent="0.25">
      <c r="A915" t="str">
        <f>_xlfn.CONCAT(Table8[[#This Row],[Order]],"-",Table8[[#This Row],[Line]])</f>
        <v>77356-8</v>
      </c>
      <c r="B915" s="29">
        <v>77356</v>
      </c>
      <c r="C915" s="29">
        <v>8</v>
      </c>
      <c r="D915" s="29">
        <v>1</v>
      </c>
      <c r="E915" s="28" t="s">
        <v>18</v>
      </c>
      <c r="F915" s="28" t="s">
        <v>3163</v>
      </c>
      <c r="G915" s="28" t="s">
        <v>2228</v>
      </c>
      <c r="H915" s="28" t="s">
        <v>22</v>
      </c>
      <c r="I915" s="28" t="s">
        <v>20</v>
      </c>
      <c r="J915" s="28"/>
      <c r="K915" s="28"/>
      <c r="L915" s="8">
        <v>43502</v>
      </c>
      <c r="M915" s="30">
        <v>43507</v>
      </c>
      <c r="N915" s="29">
        <v>3</v>
      </c>
      <c r="O915" s="29">
        <v>3</v>
      </c>
      <c r="P915" s="6" t="s">
        <v>626</v>
      </c>
      <c r="Q915" s="28" t="s">
        <v>22</v>
      </c>
      <c r="R915" s="6" t="s">
        <v>18</v>
      </c>
      <c r="S915" s="28" t="s">
        <v>22</v>
      </c>
      <c r="T915" s="28" t="s">
        <v>2229</v>
      </c>
      <c r="U915" s="29">
        <v>18</v>
      </c>
      <c r="V915" s="17" t="b">
        <v>1</v>
      </c>
      <c r="W915" s="17" t="b">
        <v>0</v>
      </c>
      <c r="X915" s="17" t="b">
        <v>1</v>
      </c>
      <c r="Y915" s="17" t="b">
        <v>1</v>
      </c>
      <c r="Z915" t="s">
        <v>3805</v>
      </c>
      <c r="AA915" t="s">
        <v>22</v>
      </c>
      <c r="AB915" t="s">
        <v>22</v>
      </c>
      <c r="AC915" t="s">
        <v>22</v>
      </c>
      <c r="AD915" t="s">
        <v>22</v>
      </c>
      <c r="AE915" t="s">
        <v>22</v>
      </c>
      <c r="AF915" t="s">
        <v>22</v>
      </c>
      <c r="AG915" t="s">
        <v>3805</v>
      </c>
      <c r="AH915" t="s">
        <v>22</v>
      </c>
      <c r="AI915" t="s">
        <v>22</v>
      </c>
      <c r="AJ915" s="17" t="b">
        <v>1</v>
      </c>
      <c r="AK915" t="s">
        <v>22</v>
      </c>
      <c r="AL915" t="s">
        <v>143</v>
      </c>
      <c r="AM915" s="17" t="b">
        <v>0</v>
      </c>
      <c r="AN915" s="6"/>
      <c r="AO915" s="6"/>
      <c r="AP915" s="17" t="b">
        <v>0</v>
      </c>
      <c r="AQ915" s="6" t="b">
        <v>0</v>
      </c>
    </row>
    <row r="916" spans="1:43" x14ac:dyDescent="0.25">
      <c r="A916" t="str">
        <f>_xlfn.CONCAT(Table8[[#This Row],[Order]],"-",Table8[[#This Row],[Line]])</f>
        <v>77356-9</v>
      </c>
      <c r="B916" s="29">
        <v>77356</v>
      </c>
      <c r="C916" s="29">
        <v>9</v>
      </c>
      <c r="D916" s="29">
        <v>1</v>
      </c>
      <c r="E916" s="28" t="s">
        <v>18</v>
      </c>
      <c r="F916" s="28" t="s">
        <v>3164</v>
      </c>
      <c r="G916" s="28" t="s">
        <v>2230</v>
      </c>
      <c r="H916" s="28" t="s">
        <v>22</v>
      </c>
      <c r="I916" s="28" t="s">
        <v>20</v>
      </c>
      <c r="J916" s="28"/>
      <c r="K916" s="28"/>
      <c r="L916" s="8">
        <v>43502</v>
      </c>
      <c r="M916" s="30">
        <v>43507</v>
      </c>
      <c r="N916" s="29">
        <v>10</v>
      </c>
      <c r="O916" s="29">
        <v>10</v>
      </c>
      <c r="P916" s="6" t="s">
        <v>626</v>
      </c>
      <c r="Q916" s="28" t="s">
        <v>22</v>
      </c>
      <c r="R916" s="6" t="s">
        <v>18</v>
      </c>
      <c r="S916" s="28" t="s">
        <v>22</v>
      </c>
      <c r="T916" s="28" t="s">
        <v>2231</v>
      </c>
      <c r="U916" s="29">
        <v>18</v>
      </c>
      <c r="V916" s="17" t="b">
        <v>1</v>
      </c>
      <c r="W916" s="17" t="b">
        <v>0</v>
      </c>
      <c r="X916" s="17" t="b">
        <v>1</v>
      </c>
      <c r="Y916" s="17" t="b">
        <v>1</v>
      </c>
      <c r="Z916" t="s">
        <v>3805</v>
      </c>
      <c r="AA916" t="s">
        <v>22</v>
      </c>
      <c r="AB916" t="s">
        <v>22</v>
      </c>
      <c r="AC916" t="s">
        <v>22</v>
      </c>
      <c r="AD916" t="s">
        <v>22</v>
      </c>
      <c r="AE916" t="s">
        <v>22</v>
      </c>
      <c r="AF916" t="s">
        <v>22</v>
      </c>
      <c r="AG916" t="s">
        <v>3805</v>
      </c>
      <c r="AH916" t="s">
        <v>22</v>
      </c>
      <c r="AI916" t="s">
        <v>22</v>
      </c>
      <c r="AJ916" s="17" t="b">
        <v>1</v>
      </c>
      <c r="AK916" t="s">
        <v>22</v>
      </c>
      <c r="AL916" t="s">
        <v>143</v>
      </c>
      <c r="AM916" s="17" t="b">
        <v>0</v>
      </c>
      <c r="AN916" s="6"/>
      <c r="AO916" s="6"/>
      <c r="AP916" s="17" t="b">
        <v>0</v>
      </c>
      <c r="AQ916" s="6" t="b">
        <v>0</v>
      </c>
    </row>
    <row r="917" spans="1:43" x14ac:dyDescent="0.25">
      <c r="A917" t="str">
        <f>_xlfn.CONCAT(Table8[[#This Row],[Order]],"-",Table8[[#This Row],[Line]])</f>
        <v>77356-10</v>
      </c>
      <c r="B917" s="29">
        <v>77356</v>
      </c>
      <c r="C917" s="29">
        <v>10</v>
      </c>
      <c r="D917" s="29">
        <v>1</v>
      </c>
      <c r="E917" s="28" t="s">
        <v>18</v>
      </c>
      <c r="F917" s="28" t="s">
        <v>422</v>
      </c>
      <c r="G917" s="28" t="s">
        <v>2232</v>
      </c>
      <c r="H917" s="28" t="s">
        <v>22</v>
      </c>
      <c r="I917" s="28" t="s">
        <v>20</v>
      </c>
      <c r="J917" s="28"/>
      <c r="K917" s="28"/>
      <c r="L917" s="8">
        <v>43502</v>
      </c>
      <c r="M917" s="30">
        <v>43507</v>
      </c>
      <c r="N917" s="29">
        <v>2</v>
      </c>
      <c r="O917" s="29">
        <v>2</v>
      </c>
      <c r="P917" s="6" t="s">
        <v>626</v>
      </c>
      <c r="Q917" s="28" t="s">
        <v>22</v>
      </c>
      <c r="R917" s="6" t="s">
        <v>18</v>
      </c>
      <c r="S917" s="28" t="s">
        <v>22</v>
      </c>
      <c r="T917" s="28" t="s">
        <v>2233</v>
      </c>
      <c r="U917" s="29">
        <v>18</v>
      </c>
      <c r="V917" s="17" t="b">
        <v>1</v>
      </c>
      <c r="W917" s="17" t="b">
        <v>0</v>
      </c>
      <c r="X917" s="17" t="b">
        <v>1</v>
      </c>
      <c r="Y917" s="17" t="b">
        <v>1</v>
      </c>
      <c r="Z917" t="s">
        <v>3805</v>
      </c>
      <c r="AA917" t="s">
        <v>22</v>
      </c>
      <c r="AB917" t="s">
        <v>22</v>
      </c>
      <c r="AC917" t="s">
        <v>22</v>
      </c>
      <c r="AD917" t="s">
        <v>22</v>
      </c>
      <c r="AE917" t="s">
        <v>22</v>
      </c>
      <c r="AF917" t="s">
        <v>22</v>
      </c>
      <c r="AG917" t="s">
        <v>3805</v>
      </c>
      <c r="AH917" t="s">
        <v>22</v>
      </c>
      <c r="AI917" t="s">
        <v>22</v>
      </c>
      <c r="AJ917" s="17" t="b">
        <v>1</v>
      </c>
      <c r="AK917" t="s">
        <v>22</v>
      </c>
      <c r="AL917" t="s">
        <v>143</v>
      </c>
      <c r="AM917" s="17" t="b">
        <v>0</v>
      </c>
      <c r="AN917" s="6"/>
      <c r="AO917" s="6"/>
      <c r="AP917" s="17" t="b">
        <v>0</v>
      </c>
      <c r="AQ917" s="6" t="b">
        <v>0</v>
      </c>
    </row>
    <row r="918" spans="1:43" x14ac:dyDescent="0.25">
      <c r="A918" t="str">
        <f>_xlfn.CONCAT(Table8[[#This Row],[Order]],"-",Table8[[#This Row],[Line]])</f>
        <v>77356-11</v>
      </c>
      <c r="B918" s="29">
        <v>77356</v>
      </c>
      <c r="C918" s="29">
        <v>11</v>
      </c>
      <c r="D918" s="29">
        <v>1</v>
      </c>
      <c r="E918" s="28" t="s">
        <v>18</v>
      </c>
      <c r="F918" s="28" t="s">
        <v>417</v>
      </c>
      <c r="G918" s="28" t="s">
        <v>2234</v>
      </c>
      <c r="H918" s="28" t="s">
        <v>22</v>
      </c>
      <c r="I918" s="28" t="s">
        <v>20</v>
      </c>
      <c r="J918" s="28"/>
      <c r="K918" s="28"/>
      <c r="L918" s="8">
        <v>43502</v>
      </c>
      <c r="M918" s="30">
        <v>43507</v>
      </c>
      <c r="N918" s="29">
        <v>1</v>
      </c>
      <c r="O918" s="29">
        <v>1</v>
      </c>
      <c r="P918" s="6" t="s">
        <v>626</v>
      </c>
      <c r="Q918" s="28" t="s">
        <v>22</v>
      </c>
      <c r="R918" s="6" t="s">
        <v>18</v>
      </c>
      <c r="S918" s="28" t="s">
        <v>22</v>
      </c>
      <c r="T918" s="28" t="s">
        <v>2235</v>
      </c>
      <c r="U918" s="29">
        <v>18</v>
      </c>
      <c r="V918" s="17" t="b">
        <v>1</v>
      </c>
      <c r="W918" s="17" t="b">
        <v>0</v>
      </c>
      <c r="X918" s="17" t="b">
        <v>1</v>
      </c>
      <c r="Y918" s="17" t="b">
        <v>1</v>
      </c>
      <c r="Z918" t="s">
        <v>3805</v>
      </c>
      <c r="AA918" t="s">
        <v>22</v>
      </c>
      <c r="AB918" t="s">
        <v>22</v>
      </c>
      <c r="AC918" t="s">
        <v>22</v>
      </c>
      <c r="AD918" t="s">
        <v>22</v>
      </c>
      <c r="AE918" t="s">
        <v>22</v>
      </c>
      <c r="AF918" t="s">
        <v>22</v>
      </c>
      <c r="AG918" t="s">
        <v>3805</v>
      </c>
      <c r="AH918" t="s">
        <v>22</v>
      </c>
      <c r="AI918" t="s">
        <v>22</v>
      </c>
      <c r="AJ918" s="17" t="b">
        <v>1</v>
      </c>
      <c r="AK918" t="s">
        <v>22</v>
      </c>
      <c r="AL918" t="s">
        <v>143</v>
      </c>
      <c r="AM918" s="17" t="b">
        <v>0</v>
      </c>
      <c r="AN918" s="6"/>
      <c r="AO918" s="6"/>
      <c r="AP918" s="17" t="b">
        <v>0</v>
      </c>
      <c r="AQ918" s="6" t="b">
        <v>0</v>
      </c>
    </row>
    <row r="919" spans="1:43" x14ac:dyDescent="0.25">
      <c r="A919" t="str">
        <f>_xlfn.CONCAT(Table8[[#This Row],[Order]],"-",Table8[[#This Row],[Line]])</f>
        <v>77356-12</v>
      </c>
      <c r="B919" s="29">
        <v>77356</v>
      </c>
      <c r="C919" s="29">
        <v>12</v>
      </c>
      <c r="D919" s="29">
        <v>1</v>
      </c>
      <c r="E919" s="28" t="s">
        <v>18</v>
      </c>
      <c r="F919" s="28" t="s">
        <v>3152</v>
      </c>
      <c r="G919" s="28" t="s">
        <v>2236</v>
      </c>
      <c r="H919" s="28" t="s">
        <v>22</v>
      </c>
      <c r="I919" s="28" t="s">
        <v>20</v>
      </c>
      <c r="J919" s="28"/>
      <c r="K919" s="28"/>
      <c r="L919" s="8">
        <v>43502</v>
      </c>
      <c r="M919" s="30">
        <v>43507</v>
      </c>
      <c r="N919" s="29">
        <v>2</v>
      </c>
      <c r="O919" s="29">
        <v>2</v>
      </c>
      <c r="P919" s="6" t="s">
        <v>626</v>
      </c>
      <c r="Q919" s="28" t="s">
        <v>22</v>
      </c>
      <c r="R919" s="6" t="s">
        <v>18</v>
      </c>
      <c r="S919" s="28" t="s">
        <v>22</v>
      </c>
      <c r="T919" s="28" t="s">
        <v>2237</v>
      </c>
      <c r="U919" s="29">
        <v>18</v>
      </c>
      <c r="V919" s="17" t="b">
        <v>1</v>
      </c>
      <c r="W919" s="17" t="b">
        <v>0</v>
      </c>
      <c r="X919" s="17" t="b">
        <v>1</v>
      </c>
      <c r="Y919" s="17" t="b">
        <v>1</v>
      </c>
      <c r="Z919" t="s">
        <v>3805</v>
      </c>
      <c r="AA919" t="s">
        <v>22</v>
      </c>
      <c r="AB919" t="s">
        <v>22</v>
      </c>
      <c r="AC919" t="s">
        <v>22</v>
      </c>
      <c r="AD919" t="s">
        <v>22</v>
      </c>
      <c r="AE919" t="s">
        <v>22</v>
      </c>
      <c r="AF919" t="s">
        <v>22</v>
      </c>
      <c r="AG919" t="s">
        <v>3805</v>
      </c>
      <c r="AH919" t="s">
        <v>22</v>
      </c>
      <c r="AI919" t="s">
        <v>22</v>
      </c>
      <c r="AJ919" s="17" t="b">
        <v>1</v>
      </c>
      <c r="AK919" t="s">
        <v>22</v>
      </c>
      <c r="AL919" t="s">
        <v>143</v>
      </c>
      <c r="AM919" s="17" t="b">
        <v>0</v>
      </c>
      <c r="AN919" s="6"/>
      <c r="AO919" s="6"/>
      <c r="AP919" s="17" t="b">
        <v>0</v>
      </c>
      <c r="AQ919" s="6" t="b">
        <v>0</v>
      </c>
    </row>
    <row r="920" spans="1:43" x14ac:dyDescent="0.25">
      <c r="A920" t="str">
        <f>_xlfn.CONCAT(Table8[[#This Row],[Order]],"-",Table8[[#This Row],[Line]])</f>
        <v>77356-13</v>
      </c>
      <c r="B920" s="29">
        <v>77356</v>
      </c>
      <c r="C920" s="29">
        <v>13</v>
      </c>
      <c r="D920" s="29">
        <v>1</v>
      </c>
      <c r="E920" s="28" t="s">
        <v>18</v>
      </c>
      <c r="F920" s="28" t="s">
        <v>3153</v>
      </c>
      <c r="G920" s="28" t="s">
        <v>2238</v>
      </c>
      <c r="H920" s="28" t="s">
        <v>22</v>
      </c>
      <c r="I920" s="28" t="s">
        <v>20</v>
      </c>
      <c r="J920" s="28"/>
      <c r="K920" s="28"/>
      <c r="L920" s="8">
        <v>43502</v>
      </c>
      <c r="M920" s="30">
        <v>43507</v>
      </c>
      <c r="N920" s="29">
        <v>7</v>
      </c>
      <c r="O920" s="29">
        <v>7</v>
      </c>
      <c r="P920" s="6" t="s">
        <v>626</v>
      </c>
      <c r="Q920" s="28" t="s">
        <v>22</v>
      </c>
      <c r="R920" s="6" t="s">
        <v>18</v>
      </c>
      <c r="S920" s="28" t="s">
        <v>22</v>
      </c>
      <c r="T920" s="28" t="s">
        <v>2239</v>
      </c>
      <c r="U920" s="29">
        <v>18</v>
      </c>
      <c r="V920" s="17" t="b">
        <v>1</v>
      </c>
      <c r="W920" s="17" t="b">
        <v>0</v>
      </c>
      <c r="X920" s="17" t="b">
        <v>1</v>
      </c>
      <c r="Y920" s="17" t="b">
        <v>1</v>
      </c>
      <c r="Z920" t="s">
        <v>3805</v>
      </c>
      <c r="AA920" t="s">
        <v>22</v>
      </c>
      <c r="AB920" t="s">
        <v>22</v>
      </c>
      <c r="AC920" t="s">
        <v>22</v>
      </c>
      <c r="AD920" t="s">
        <v>22</v>
      </c>
      <c r="AE920" t="s">
        <v>22</v>
      </c>
      <c r="AF920" t="s">
        <v>22</v>
      </c>
      <c r="AG920" t="s">
        <v>3805</v>
      </c>
      <c r="AH920" t="s">
        <v>22</v>
      </c>
      <c r="AI920" t="s">
        <v>22</v>
      </c>
      <c r="AJ920" s="17" t="b">
        <v>1</v>
      </c>
      <c r="AK920" t="s">
        <v>22</v>
      </c>
      <c r="AL920" t="s">
        <v>143</v>
      </c>
      <c r="AM920" s="17" t="b">
        <v>0</v>
      </c>
      <c r="AN920" s="6"/>
      <c r="AO920" s="6"/>
      <c r="AP920" s="17" t="b">
        <v>0</v>
      </c>
      <c r="AQ920" s="6" t="b">
        <v>0</v>
      </c>
    </row>
    <row r="921" spans="1:43" x14ac:dyDescent="0.25">
      <c r="A921" t="str">
        <f>_xlfn.CONCAT(Table8[[#This Row],[Order]],"-",Table8[[#This Row],[Line]])</f>
        <v>77356-14</v>
      </c>
      <c r="B921" s="29">
        <v>77356</v>
      </c>
      <c r="C921" s="29">
        <v>14</v>
      </c>
      <c r="D921" s="29">
        <v>1</v>
      </c>
      <c r="E921" s="28" t="s">
        <v>18</v>
      </c>
      <c r="F921" s="28" t="s">
        <v>3154</v>
      </c>
      <c r="G921" s="28" t="s">
        <v>2240</v>
      </c>
      <c r="H921" s="28" t="s">
        <v>22</v>
      </c>
      <c r="I921" s="28" t="s">
        <v>20</v>
      </c>
      <c r="J921" s="28"/>
      <c r="K921" s="28"/>
      <c r="L921" s="8">
        <v>43502</v>
      </c>
      <c r="M921" s="30">
        <v>43507</v>
      </c>
      <c r="N921" s="29">
        <v>1</v>
      </c>
      <c r="O921" s="29">
        <v>1</v>
      </c>
      <c r="P921" s="6" t="s">
        <v>626</v>
      </c>
      <c r="Q921" s="28" t="s">
        <v>22</v>
      </c>
      <c r="R921" s="6" t="s">
        <v>18</v>
      </c>
      <c r="S921" s="28" t="s">
        <v>22</v>
      </c>
      <c r="T921" s="28" t="s">
        <v>2241</v>
      </c>
      <c r="U921" s="29">
        <v>18</v>
      </c>
      <c r="V921" s="17" t="b">
        <v>1</v>
      </c>
      <c r="W921" s="17" t="b">
        <v>0</v>
      </c>
      <c r="X921" s="17" t="b">
        <v>1</v>
      </c>
      <c r="Y921" s="17" t="b">
        <v>1</v>
      </c>
      <c r="Z921" t="s">
        <v>3805</v>
      </c>
      <c r="AA921" t="s">
        <v>22</v>
      </c>
      <c r="AB921" t="s">
        <v>22</v>
      </c>
      <c r="AC921" t="s">
        <v>22</v>
      </c>
      <c r="AD921" t="s">
        <v>22</v>
      </c>
      <c r="AE921" t="s">
        <v>22</v>
      </c>
      <c r="AF921" t="s">
        <v>22</v>
      </c>
      <c r="AG921" t="s">
        <v>3805</v>
      </c>
      <c r="AH921" t="s">
        <v>22</v>
      </c>
      <c r="AI921" t="s">
        <v>22</v>
      </c>
      <c r="AJ921" s="17" t="b">
        <v>1</v>
      </c>
      <c r="AK921" t="s">
        <v>22</v>
      </c>
      <c r="AL921" t="s">
        <v>143</v>
      </c>
      <c r="AM921" s="17" t="b">
        <v>0</v>
      </c>
      <c r="AN921" s="6"/>
      <c r="AO921" s="6"/>
      <c r="AP921" s="17" t="b">
        <v>0</v>
      </c>
      <c r="AQ921" s="6" t="b">
        <v>0</v>
      </c>
    </row>
    <row r="922" spans="1:43" x14ac:dyDescent="0.25">
      <c r="A922" t="str">
        <f>_xlfn.CONCAT(Table8[[#This Row],[Order]],"-",Table8[[#This Row],[Line]])</f>
        <v>77356-15</v>
      </c>
      <c r="B922" s="29">
        <v>77356</v>
      </c>
      <c r="C922" s="29">
        <v>15</v>
      </c>
      <c r="D922" s="29">
        <v>1</v>
      </c>
      <c r="E922" s="28" t="s">
        <v>18</v>
      </c>
      <c r="F922" s="28" t="s">
        <v>3155</v>
      </c>
      <c r="G922" s="28" t="s">
        <v>2242</v>
      </c>
      <c r="H922" s="28" t="s">
        <v>22</v>
      </c>
      <c r="I922" s="28" t="s">
        <v>20</v>
      </c>
      <c r="J922" s="28"/>
      <c r="K922" s="28"/>
      <c r="L922" s="8">
        <v>43502</v>
      </c>
      <c r="M922" s="30">
        <v>43507</v>
      </c>
      <c r="N922" s="29">
        <v>2</v>
      </c>
      <c r="O922" s="29">
        <v>4</v>
      </c>
      <c r="P922" s="6" t="s">
        <v>626</v>
      </c>
      <c r="Q922" s="28" t="s">
        <v>22</v>
      </c>
      <c r="R922" s="6" t="s">
        <v>18</v>
      </c>
      <c r="S922" s="28" t="s">
        <v>22</v>
      </c>
      <c r="T922" s="28" t="s">
        <v>2243</v>
      </c>
      <c r="U922" s="29">
        <v>18</v>
      </c>
      <c r="V922" s="17" t="b">
        <v>1</v>
      </c>
      <c r="W922" s="17" t="b">
        <v>0</v>
      </c>
      <c r="X922" s="17" t="b">
        <v>1</v>
      </c>
      <c r="Y922" s="17" t="b">
        <v>1</v>
      </c>
      <c r="Z922" t="s">
        <v>3805</v>
      </c>
      <c r="AA922" t="s">
        <v>22</v>
      </c>
      <c r="AB922" t="s">
        <v>22</v>
      </c>
      <c r="AC922" t="s">
        <v>22</v>
      </c>
      <c r="AD922" t="s">
        <v>22</v>
      </c>
      <c r="AE922" t="s">
        <v>22</v>
      </c>
      <c r="AF922" t="s">
        <v>22</v>
      </c>
      <c r="AG922" t="s">
        <v>3805</v>
      </c>
      <c r="AH922" t="s">
        <v>22</v>
      </c>
      <c r="AI922" t="s">
        <v>22</v>
      </c>
      <c r="AJ922" s="17" t="b">
        <v>1</v>
      </c>
      <c r="AK922" t="s">
        <v>22</v>
      </c>
      <c r="AL922" t="s">
        <v>143</v>
      </c>
      <c r="AM922" s="17" t="b">
        <v>0</v>
      </c>
      <c r="AN922" s="6"/>
      <c r="AO922" s="6"/>
      <c r="AP922" s="17" t="b">
        <v>0</v>
      </c>
      <c r="AQ922" s="6" t="b">
        <v>0</v>
      </c>
    </row>
    <row r="923" spans="1:43" x14ac:dyDescent="0.25">
      <c r="A923" t="str">
        <f>_xlfn.CONCAT(Table8[[#This Row],[Order]],"-",Table8[[#This Row],[Line]])</f>
        <v>77356-16</v>
      </c>
      <c r="B923" s="29">
        <v>77356</v>
      </c>
      <c r="C923" s="29">
        <v>16</v>
      </c>
      <c r="D923" s="29">
        <v>1</v>
      </c>
      <c r="E923" s="28" t="s">
        <v>18</v>
      </c>
      <c r="F923" s="28" t="s">
        <v>3156</v>
      </c>
      <c r="G923" s="28" t="s">
        <v>2244</v>
      </c>
      <c r="H923" s="28" t="s">
        <v>22</v>
      </c>
      <c r="I923" s="28" t="s">
        <v>20</v>
      </c>
      <c r="J923" s="28"/>
      <c r="K923" s="28"/>
      <c r="L923" s="8">
        <v>43502</v>
      </c>
      <c r="M923" s="30">
        <v>43507</v>
      </c>
      <c r="N923" s="29">
        <v>1</v>
      </c>
      <c r="O923" s="29">
        <v>2</v>
      </c>
      <c r="P923" s="6" t="s">
        <v>626</v>
      </c>
      <c r="Q923" s="28" t="s">
        <v>22</v>
      </c>
      <c r="R923" s="6" t="s">
        <v>18</v>
      </c>
      <c r="S923" s="28" t="s">
        <v>22</v>
      </c>
      <c r="T923" s="28" t="s">
        <v>2245</v>
      </c>
      <c r="U923" s="29">
        <v>18</v>
      </c>
      <c r="V923" s="17" t="b">
        <v>1</v>
      </c>
      <c r="W923" s="17" t="b">
        <v>0</v>
      </c>
      <c r="X923" s="17" t="b">
        <v>1</v>
      </c>
      <c r="Y923" s="17" t="b">
        <v>1</v>
      </c>
      <c r="Z923" t="s">
        <v>3805</v>
      </c>
      <c r="AA923" t="s">
        <v>22</v>
      </c>
      <c r="AB923" t="s">
        <v>22</v>
      </c>
      <c r="AC923" t="s">
        <v>22</v>
      </c>
      <c r="AD923" t="s">
        <v>22</v>
      </c>
      <c r="AE923" t="s">
        <v>22</v>
      </c>
      <c r="AF923" t="s">
        <v>22</v>
      </c>
      <c r="AG923" t="s">
        <v>3805</v>
      </c>
      <c r="AH923" t="s">
        <v>22</v>
      </c>
      <c r="AI923" t="s">
        <v>22</v>
      </c>
      <c r="AJ923" s="17" t="b">
        <v>1</v>
      </c>
      <c r="AK923" t="s">
        <v>22</v>
      </c>
      <c r="AL923" t="s">
        <v>143</v>
      </c>
      <c r="AM923" s="17" t="b">
        <v>0</v>
      </c>
      <c r="AN923" s="6"/>
      <c r="AO923" s="6"/>
      <c r="AP923" s="17" t="b">
        <v>0</v>
      </c>
      <c r="AQ923" s="6" t="b">
        <v>0</v>
      </c>
    </row>
    <row r="924" spans="1:43" x14ac:dyDescent="0.25">
      <c r="A924" t="str">
        <f>_xlfn.CONCAT(Table8[[#This Row],[Order]],"-",Table8[[#This Row],[Line]])</f>
        <v>77356-17</v>
      </c>
      <c r="B924" s="29">
        <v>77356</v>
      </c>
      <c r="C924" s="29">
        <v>17</v>
      </c>
      <c r="D924" s="29">
        <v>1</v>
      </c>
      <c r="E924" s="28" t="s">
        <v>18</v>
      </c>
      <c r="F924" s="28" t="s">
        <v>3155</v>
      </c>
      <c r="G924" s="28" t="s">
        <v>2246</v>
      </c>
      <c r="H924" s="28" t="s">
        <v>22</v>
      </c>
      <c r="I924" s="28" t="s">
        <v>20</v>
      </c>
      <c r="J924" s="28"/>
      <c r="K924" s="28"/>
      <c r="L924" s="8">
        <v>43502</v>
      </c>
      <c r="M924" s="30">
        <v>43507</v>
      </c>
      <c r="N924" s="29">
        <v>1</v>
      </c>
      <c r="O924" s="29">
        <v>2</v>
      </c>
      <c r="P924" s="6" t="s">
        <v>626</v>
      </c>
      <c r="Q924" s="28" t="s">
        <v>22</v>
      </c>
      <c r="R924" s="6" t="s">
        <v>18</v>
      </c>
      <c r="S924" s="28" t="s">
        <v>22</v>
      </c>
      <c r="T924" s="28" t="s">
        <v>2243</v>
      </c>
      <c r="U924" s="29">
        <v>18</v>
      </c>
      <c r="V924" s="17" t="b">
        <v>1</v>
      </c>
      <c r="W924" s="17" t="b">
        <v>0</v>
      </c>
      <c r="X924" s="17" t="b">
        <v>1</v>
      </c>
      <c r="Y924" s="17" t="b">
        <v>1</v>
      </c>
      <c r="Z924" t="s">
        <v>3805</v>
      </c>
      <c r="AA924" t="s">
        <v>22</v>
      </c>
      <c r="AB924" t="s">
        <v>22</v>
      </c>
      <c r="AC924" t="s">
        <v>22</v>
      </c>
      <c r="AD924" t="s">
        <v>22</v>
      </c>
      <c r="AE924" t="s">
        <v>22</v>
      </c>
      <c r="AF924" t="s">
        <v>22</v>
      </c>
      <c r="AG924" t="s">
        <v>3805</v>
      </c>
      <c r="AH924" t="s">
        <v>22</v>
      </c>
      <c r="AI924" t="s">
        <v>22</v>
      </c>
      <c r="AJ924" s="17" t="b">
        <v>1</v>
      </c>
      <c r="AK924" t="s">
        <v>22</v>
      </c>
      <c r="AL924" t="s">
        <v>143</v>
      </c>
      <c r="AM924" s="17" t="b">
        <v>0</v>
      </c>
      <c r="AN924" s="6"/>
      <c r="AO924" s="6"/>
      <c r="AP924" s="17" t="b">
        <v>0</v>
      </c>
      <c r="AQ924" s="6" t="b">
        <v>0</v>
      </c>
    </row>
    <row r="925" spans="1:43" x14ac:dyDescent="0.25">
      <c r="A925" t="str">
        <f>_xlfn.CONCAT(Table8[[#This Row],[Order]],"-",Table8[[#This Row],[Line]])</f>
        <v>77356-18</v>
      </c>
      <c r="B925" s="29">
        <v>77356</v>
      </c>
      <c r="C925" s="29">
        <v>18</v>
      </c>
      <c r="D925" s="29">
        <v>1</v>
      </c>
      <c r="E925" s="28" t="s">
        <v>18</v>
      </c>
      <c r="F925" s="28" t="s">
        <v>3157</v>
      </c>
      <c r="G925" s="28" t="s">
        <v>2247</v>
      </c>
      <c r="H925" s="28" t="s">
        <v>22</v>
      </c>
      <c r="I925" s="28" t="s">
        <v>20</v>
      </c>
      <c r="J925" s="28"/>
      <c r="K925" s="28"/>
      <c r="L925" s="8">
        <v>43502</v>
      </c>
      <c r="M925" s="30">
        <v>43507</v>
      </c>
      <c r="N925" s="29">
        <v>8</v>
      </c>
      <c r="O925" s="29">
        <v>16</v>
      </c>
      <c r="P925" s="6" t="s">
        <v>626</v>
      </c>
      <c r="Q925" s="28" t="s">
        <v>22</v>
      </c>
      <c r="R925" s="6" t="s">
        <v>18</v>
      </c>
      <c r="S925" s="28" t="s">
        <v>22</v>
      </c>
      <c r="T925" s="28" t="s">
        <v>2248</v>
      </c>
      <c r="U925" s="29">
        <v>18</v>
      </c>
      <c r="V925" s="17" t="b">
        <v>1</v>
      </c>
      <c r="W925" s="17" t="b">
        <v>0</v>
      </c>
      <c r="X925" s="17" t="b">
        <v>1</v>
      </c>
      <c r="Y925" s="17" t="b">
        <v>1</v>
      </c>
      <c r="Z925" t="s">
        <v>3805</v>
      </c>
      <c r="AA925" t="s">
        <v>22</v>
      </c>
      <c r="AB925" t="s">
        <v>22</v>
      </c>
      <c r="AC925" t="s">
        <v>22</v>
      </c>
      <c r="AD925" t="s">
        <v>22</v>
      </c>
      <c r="AE925" t="s">
        <v>22</v>
      </c>
      <c r="AF925" t="s">
        <v>22</v>
      </c>
      <c r="AG925" t="s">
        <v>3805</v>
      </c>
      <c r="AH925" t="s">
        <v>22</v>
      </c>
      <c r="AI925" t="s">
        <v>22</v>
      </c>
      <c r="AJ925" s="17" t="b">
        <v>1</v>
      </c>
      <c r="AK925" t="s">
        <v>22</v>
      </c>
      <c r="AL925" t="s">
        <v>143</v>
      </c>
      <c r="AM925" s="17" t="b">
        <v>0</v>
      </c>
      <c r="AN925" s="6"/>
      <c r="AO925" s="6"/>
      <c r="AP925" s="17" t="b">
        <v>0</v>
      </c>
      <c r="AQ925" s="6" t="b">
        <v>0</v>
      </c>
    </row>
    <row r="926" spans="1:43" x14ac:dyDescent="0.25">
      <c r="A926" t="str">
        <f>_xlfn.CONCAT(Table8[[#This Row],[Order]],"-",Table8[[#This Row],[Line]])</f>
        <v>77356-19</v>
      </c>
      <c r="B926" s="29">
        <v>77356</v>
      </c>
      <c r="C926" s="29">
        <v>19</v>
      </c>
      <c r="D926" s="29">
        <v>1</v>
      </c>
      <c r="E926" s="28" t="s">
        <v>18</v>
      </c>
      <c r="F926" s="28" t="s">
        <v>3157</v>
      </c>
      <c r="G926" s="28" t="s">
        <v>2249</v>
      </c>
      <c r="H926" s="28" t="s">
        <v>22</v>
      </c>
      <c r="I926" s="28" t="s">
        <v>20</v>
      </c>
      <c r="J926" s="28"/>
      <c r="K926" s="28"/>
      <c r="L926" s="8">
        <v>43502</v>
      </c>
      <c r="M926" s="30">
        <v>43507</v>
      </c>
      <c r="N926" s="29">
        <v>1</v>
      </c>
      <c r="O926" s="29">
        <v>2</v>
      </c>
      <c r="P926" s="6" t="s">
        <v>626</v>
      </c>
      <c r="Q926" s="28" t="s">
        <v>22</v>
      </c>
      <c r="R926" s="6" t="s">
        <v>18</v>
      </c>
      <c r="S926" s="28" t="s">
        <v>22</v>
      </c>
      <c r="T926" s="28" t="s">
        <v>2248</v>
      </c>
      <c r="U926" s="29">
        <v>18</v>
      </c>
      <c r="V926" s="17" t="b">
        <v>1</v>
      </c>
      <c r="W926" s="17" t="b">
        <v>0</v>
      </c>
      <c r="X926" s="17" t="b">
        <v>1</v>
      </c>
      <c r="Y926" s="17" t="b">
        <v>1</v>
      </c>
      <c r="Z926" t="s">
        <v>3805</v>
      </c>
      <c r="AA926" t="s">
        <v>22</v>
      </c>
      <c r="AB926" t="s">
        <v>22</v>
      </c>
      <c r="AC926" t="s">
        <v>22</v>
      </c>
      <c r="AD926" t="s">
        <v>22</v>
      </c>
      <c r="AE926" t="s">
        <v>22</v>
      </c>
      <c r="AF926" t="s">
        <v>22</v>
      </c>
      <c r="AG926" t="s">
        <v>3805</v>
      </c>
      <c r="AH926" t="s">
        <v>22</v>
      </c>
      <c r="AI926" t="s">
        <v>22</v>
      </c>
      <c r="AJ926" s="17" t="b">
        <v>1</v>
      </c>
      <c r="AK926" t="s">
        <v>22</v>
      </c>
      <c r="AL926" t="s">
        <v>143</v>
      </c>
      <c r="AM926" s="17" t="b">
        <v>0</v>
      </c>
      <c r="AN926" s="6"/>
      <c r="AO926" s="6"/>
      <c r="AP926" s="17" t="b">
        <v>0</v>
      </c>
      <c r="AQ926" s="6" t="b">
        <v>0</v>
      </c>
    </row>
    <row r="927" spans="1:43" x14ac:dyDescent="0.25">
      <c r="A927" t="str">
        <f>_xlfn.CONCAT(Table8[[#This Row],[Order]],"-",Table8[[#This Row],[Line]])</f>
        <v>77356-20</v>
      </c>
      <c r="B927" s="29">
        <v>77356</v>
      </c>
      <c r="C927" s="29">
        <v>20</v>
      </c>
      <c r="D927" s="29">
        <v>1</v>
      </c>
      <c r="E927" s="28" t="s">
        <v>18</v>
      </c>
      <c r="F927" s="28" t="s">
        <v>3150</v>
      </c>
      <c r="G927" s="28" t="s">
        <v>2250</v>
      </c>
      <c r="H927" s="28" t="s">
        <v>22</v>
      </c>
      <c r="I927" s="28" t="s">
        <v>20</v>
      </c>
      <c r="J927" s="28"/>
      <c r="K927" s="28"/>
      <c r="L927" s="8">
        <v>43502</v>
      </c>
      <c r="M927" s="30">
        <v>43507</v>
      </c>
      <c r="N927" s="29">
        <v>1</v>
      </c>
      <c r="O927" s="29">
        <v>2</v>
      </c>
      <c r="P927" s="6" t="s">
        <v>626</v>
      </c>
      <c r="Q927" s="28" t="s">
        <v>22</v>
      </c>
      <c r="R927" s="6" t="s">
        <v>18</v>
      </c>
      <c r="S927" s="28" t="s">
        <v>22</v>
      </c>
      <c r="T927" s="28" t="s">
        <v>2251</v>
      </c>
      <c r="U927" s="29">
        <v>18</v>
      </c>
      <c r="V927" s="17" t="b">
        <v>1</v>
      </c>
      <c r="W927" s="17" t="b">
        <v>0</v>
      </c>
      <c r="X927" s="17" t="b">
        <v>1</v>
      </c>
      <c r="Y927" s="17" t="b">
        <v>1</v>
      </c>
      <c r="Z927" t="s">
        <v>3805</v>
      </c>
      <c r="AA927" t="s">
        <v>22</v>
      </c>
      <c r="AB927" t="s">
        <v>22</v>
      </c>
      <c r="AC927" t="s">
        <v>22</v>
      </c>
      <c r="AD927" t="s">
        <v>22</v>
      </c>
      <c r="AE927" t="s">
        <v>22</v>
      </c>
      <c r="AF927" t="s">
        <v>22</v>
      </c>
      <c r="AG927" t="s">
        <v>3805</v>
      </c>
      <c r="AH927" t="s">
        <v>22</v>
      </c>
      <c r="AI927" t="s">
        <v>22</v>
      </c>
      <c r="AJ927" s="17" t="b">
        <v>1</v>
      </c>
      <c r="AK927" t="s">
        <v>22</v>
      </c>
      <c r="AL927" t="s">
        <v>143</v>
      </c>
      <c r="AM927" s="17" t="b">
        <v>0</v>
      </c>
      <c r="AN927" s="6"/>
      <c r="AO927" s="6"/>
      <c r="AP927" s="17" t="b">
        <v>0</v>
      </c>
      <c r="AQ927" s="6" t="b">
        <v>0</v>
      </c>
    </row>
    <row r="928" spans="1:43" x14ac:dyDescent="0.25">
      <c r="A928" t="str">
        <f>_xlfn.CONCAT(Table8[[#This Row],[Order]],"-",Table8[[#This Row],[Line]])</f>
        <v>77356-21</v>
      </c>
      <c r="B928" s="29">
        <v>77356</v>
      </c>
      <c r="C928" s="29">
        <v>21</v>
      </c>
      <c r="D928" s="29">
        <v>1</v>
      </c>
      <c r="E928" s="28" t="s">
        <v>18</v>
      </c>
      <c r="F928" s="28" t="s">
        <v>3158</v>
      </c>
      <c r="G928" s="28" t="s">
        <v>2252</v>
      </c>
      <c r="H928" s="28" t="s">
        <v>22</v>
      </c>
      <c r="I928" s="28" t="s">
        <v>20</v>
      </c>
      <c r="J928" s="28"/>
      <c r="K928" s="28"/>
      <c r="L928" s="8">
        <v>43502</v>
      </c>
      <c r="M928" s="30">
        <v>43507</v>
      </c>
      <c r="N928" s="29">
        <v>1</v>
      </c>
      <c r="O928" s="29">
        <v>3</v>
      </c>
      <c r="P928" s="6" t="s">
        <v>626</v>
      </c>
      <c r="Q928" s="28" t="s">
        <v>22</v>
      </c>
      <c r="R928" s="6" t="s">
        <v>18</v>
      </c>
      <c r="S928" s="28" t="s">
        <v>22</v>
      </c>
      <c r="T928" s="28" t="s">
        <v>2253</v>
      </c>
      <c r="U928" s="29">
        <v>18</v>
      </c>
      <c r="V928" s="17" t="b">
        <v>1</v>
      </c>
      <c r="W928" s="17" t="b">
        <v>0</v>
      </c>
      <c r="X928" s="17" t="b">
        <v>1</v>
      </c>
      <c r="Y928" s="17" t="b">
        <v>1</v>
      </c>
      <c r="Z928" t="s">
        <v>3805</v>
      </c>
      <c r="AA928" t="s">
        <v>22</v>
      </c>
      <c r="AB928" t="s">
        <v>22</v>
      </c>
      <c r="AC928" t="s">
        <v>22</v>
      </c>
      <c r="AD928" t="s">
        <v>22</v>
      </c>
      <c r="AE928" t="s">
        <v>22</v>
      </c>
      <c r="AF928" t="s">
        <v>22</v>
      </c>
      <c r="AG928" t="s">
        <v>3805</v>
      </c>
      <c r="AH928" t="s">
        <v>22</v>
      </c>
      <c r="AI928" t="s">
        <v>22</v>
      </c>
      <c r="AJ928" s="17" t="b">
        <v>1</v>
      </c>
      <c r="AK928" t="s">
        <v>22</v>
      </c>
      <c r="AL928" t="s">
        <v>143</v>
      </c>
      <c r="AM928" s="17" t="b">
        <v>0</v>
      </c>
      <c r="AN928" s="6"/>
      <c r="AO928" s="6"/>
      <c r="AP928" s="17" t="b">
        <v>0</v>
      </c>
      <c r="AQ928" s="6" t="b">
        <v>0</v>
      </c>
    </row>
    <row r="929" spans="1:43" x14ac:dyDescent="0.25">
      <c r="A929" t="str">
        <f>_xlfn.CONCAT(Table8[[#This Row],[Order]],"-",Table8[[#This Row],[Line]])</f>
        <v>77356-22</v>
      </c>
      <c r="B929" s="29">
        <v>77356</v>
      </c>
      <c r="C929" s="29">
        <v>22</v>
      </c>
      <c r="D929" s="29">
        <v>1</v>
      </c>
      <c r="E929" s="28" t="s">
        <v>18</v>
      </c>
      <c r="F929" s="28" t="s">
        <v>3159</v>
      </c>
      <c r="G929" s="28" t="s">
        <v>2254</v>
      </c>
      <c r="H929" s="28" t="s">
        <v>22</v>
      </c>
      <c r="I929" s="28" t="s">
        <v>20</v>
      </c>
      <c r="J929" s="28"/>
      <c r="K929" s="28"/>
      <c r="L929" s="8">
        <v>43502</v>
      </c>
      <c r="M929" s="30">
        <v>43507</v>
      </c>
      <c r="N929" s="29">
        <v>1</v>
      </c>
      <c r="O929" s="29">
        <v>3</v>
      </c>
      <c r="P929" s="6" t="s">
        <v>626</v>
      </c>
      <c r="Q929" s="28" t="s">
        <v>22</v>
      </c>
      <c r="R929" s="6" t="s">
        <v>18</v>
      </c>
      <c r="S929" s="28" t="s">
        <v>22</v>
      </c>
      <c r="T929" s="28" t="s">
        <v>2255</v>
      </c>
      <c r="U929" s="29">
        <v>18</v>
      </c>
      <c r="V929" s="17" t="b">
        <v>1</v>
      </c>
      <c r="W929" s="17" t="b">
        <v>0</v>
      </c>
      <c r="X929" s="17" t="b">
        <v>1</v>
      </c>
      <c r="Y929" s="17" t="b">
        <v>1</v>
      </c>
      <c r="Z929" t="s">
        <v>3805</v>
      </c>
      <c r="AA929" t="s">
        <v>22</v>
      </c>
      <c r="AB929" t="s">
        <v>22</v>
      </c>
      <c r="AC929" t="s">
        <v>22</v>
      </c>
      <c r="AD929" t="s">
        <v>22</v>
      </c>
      <c r="AE929" t="s">
        <v>22</v>
      </c>
      <c r="AF929" t="s">
        <v>22</v>
      </c>
      <c r="AG929" t="s">
        <v>3805</v>
      </c>
      <c r="AH929" t="s">
        <v>22</v>
      </c>
      <c r="AI929" t="s">
        <v>22</v>
      </c>
      <c r="AJ929" s="17" t="b">
        <v>1</v>
      </c>
      <c r="AK929" t="s">
        <v>22</v>
      </c>
      <c r="AL929" t="s">
        <v>143</v>
      </c>
      <c r="AM929" s="17" t="b">
        <v>0</v>
      </c>
      <c r="AN929" s="6"/>
      <c r="AO929" s="6"/>
      <c r="AP929" s="17" t="b">
        <v>0</v>
      </c>
      <c r="AQ929" s="6" t="b">
        <v>0</v>
      </c>
    </row>
    <row r="930" spans="1:43" x14ac:dyDescent="0.25">
      <c r="A930" t="str">
        <f>_xlfn.CONCAT(Table8[[#This Row],[Order]],"-",Table8[[#This Row],[Line]])</f>
        <v>77356-23</v>
      </c>
      <c r="B930" s="29">
        <v>77356</v>
      </c>
      <c r="C930" s="29">
        <v>23</v>
      </c>
      <c r="D930" s="29">
        <v>1</v>
      </c>
      <c r="E930" s="28" t="s">
        <v>18</v>
      </c>
      <c r="F930" s="28" t="s">
        <v>3160</v>
      </c>
      <c r="G930" s="28" t="s">
        <v>2256</v>
      </c>
      <c r="H930" s="28" t="s">
        <v>22</v>
      </c>
      <c r="I930" s="28" t="s">
        <v>20</v>
      </c>
      <c r="J930" s="28"/>
      <c r="K930" s="28"/>
      <c r="L930" s="8">
        <v>43502</v>
      </c>
      <c r="M930" s="30">
        <v>43507</v>
      </c>
      <c r="N930" s="29">
        <v>1</v>
      </c>
      <c r="O930" s="29">
        <v>5</v>
      </c>
      <c r="P930" s="6" t="s">
        <v>626</v>
      </c>
      <c r="Q930" s="28" t="s">
        <v>22</v>
      </c>
      <c r="R930" s="6" t="s">
        <v>18</v>
      </c>
      <c r="S930" s="28" t="s">
        <v>22</v>
      </c>
      <c r="T930" s="28" t="s">
        <v>716</v>
      </c>
      <c r="U930" s="29">
        <v>18</v>
      </c>
      <c r="V930" s="17" t="b">
        <v>1</v>
      </c>
      <c r="W930" s="17" t="b">
        <v>0</v>
      </c>
      <c r="X930" s="17" t="b">
        <v>1</v>
      </c>
      <c r="Y930" s="17" t="b">
        <v>1</v>
      </c>
      <c r="Z930" t="s">
        <v>3805</v>
      </c>
      <c r="AA930" t="s">
        <v>22</v>
      </c>
      <c r="AB930" t="s">
        <v>22</v>
      </c>
      <c r="AC930" t="s">
        <v>22</v>
      </c>
      <c r="AD930" t="s">
        <v>22</v>
      </c>
      <c r="AE930" t="s">
        <v>22</v>
      </c>
      <c r="AF930" t="s">
        <v>22</v>
      </c>
      <c r="AG930" t="s">
        <v>3805</v>
      </c>
      <c r="AH930" t="s">
        <v>22</v>
      </c>
      <c r="AI930" t="s">
        <v>22</v>
      </c>
      <c r="AJ930" s="17" t="b">
        <v>1</v>
      </c>
      <c r="AK930" t="s">
        <v>22</v>
      </c>
      <c r="AL930" t="s">
        <v>143</v>
      </c>
      <c r="AM930" s="17" t="b">
        <v>0</v>
      </c>
      <c r="AN930" s="6"/>
      <c r="AO930" s="6"/>
      <c r="AP930" s="17" t="b">
        <v>0</v>
      </c>
      <c r="AQ930" s="6" t="b">
        <v>0</v>
      </c>
    </row>
    <row r="931" spans="1:43" x14ac:dyDescent="0.25">
      <c r="A931" t="str">
        <f>_xlfn.CONCAT(Table8[[#This Row],[Order]],"-",Table8[[#This Row],[Line]])</f>
        <v>77356-25</v>
      </c>
      <c r="B931" s="29">
        <v>77356</v>
      </c>
      <c r="C931" s="29">
        <v>25</v>
      </c>
      <c r="D931" s="29">
        <v>1</v>
      </c>
      <c r="E931" s="28" t="s">
        <v>18</v>
      </c>
      <c r="F931" s="28" t="s">
        <v>3152</v>
      </c>
      <c r="G931" s="28" t="s">
        <v>2257</v>
      </c>
      <c r="H931" s="28" t="s">
        <v>22</v>
      </c>
      <c r="I931" s="28" t="s">
        <v>20</v>
      </c>
      <c r="J931" s="28"/>
      <c r="K931" s="28"/>
      <c r="L931" s="8">
        <v>43502</v>
      </c>
      <c r="M931" s="30">
        <v>43507</v>
      </c>
      <c r="N931" s="29">
        <v>2</v>
      </c>
      <c r="O931" s="29">
        <v>2</v>
      </c>
      <c r="P931" s="6" t="s">
        <v>626</v>
      </c>
      <c r="Q931" s="28" t="s">
        <v>22</v>
      </c>
      <c r="R931" s="6" t="s">
        <v>18</v>
      </c>
      <c r="S931" s="28" t="s">
        <v>22</v>
      </c>
      <c r="T931" s="28" t="s">
        <v>2237</v>
      </c>
      <c r="U931" s="29">
        <v>18</v>
      </c>
      <c r="V931" s="17" t="b">
        <v>1</v>
      </c>
      <c r="W931" s="17" t="b">
        <v>0</v>
      </c>
      <c r="X931" s="17" t="b">
        <v>1</v>
      </c>
      <c r="Y931" s="17" t="b">
        <v>1</v>
      </c>
      <c r="Z931" t="s">
        <v>3805</v>
      </c>
      <c r="AA931" t="s">
        <v>22</v>
      </c>
      <c r="AB931" t="s">
        <v>22</v>
      </c>
      <c r="AC931" t="s">
        <v>22</v>
      </c>
      <c r="AD931" t="s">
        <v>22</v>
      </c>
      <c r="AE931" t="s">
        <v>22</v>
      </c>
      <c r="AF931" t="s">
        <v>22</v>
      </c>
      <c r="AG931" t="s">
        <v>3805</v>
      </c>
      <c r="AH931" t="s">
        <v>22</v>
      </c>
      <c r="AI931" t="s">
        <v>22</v>
      </c>
      <c r="AJ931" s="17" t="b">
        <v>1</v>
      </c>
      <c r="AK931" t="s">
        <v>22</v>
      </c>
      <c r="AL931" t="s">
        <v>143</v>
      </c>
      <c r="AM931" s="17" t="b">
        <v>0</v>
      </c>
      <c r="AN931" s="6"/>
      <c r="AO931" s="6"/>
      <c r="AP931" s="17" t="b">
        <v>0</v>
      </c>
      <c r="AQ931" s="6" t="b">
        <v>0</v>
      </c>
    </row>
    <row r="932" spans="1:43" x14ac:dyDescent="0.25">
      <c r="A932" t="str">
        <f>_xlfn.CONCAT(Table8[[#This Row],[Order]],"-",Table8[[#This Row],[Line]])</f>
        <v>77367-1</v>
      </c>
      <c r="B932" s="7">
        <v>77367</v>
      </c>
      <c r="C932" s="7">
        <v>1</v>
      </c>
      <c r="D932" s="7">
        <v>1</v>
      </c>
      <c r="E932" s="6" t="s">
        <v>18</v>
      </c>
      <c r="F932" s="6" t="s">
        <v>189</v>
      </c>
      <c r="G932" s="6" t="s">
        <v>4944</v>
      </c>
      <c r="H932" s="6" t="s">
        <v>22</v>
      </c>
      <c r="I932" s="6" t="s">
        <v>27</v>
      </c>
      <c r="J932" s="6"/>
      <c r="K932" s="6"/>
      <c r="L932" s="8">
        <v>43516</v>
      </c>
      <c r="M932" s="8">
        <v>43521</v>
      </c>
      <c r="N932" s="7">
        <v>7</v>
      </c>
      <c r="O932" s="7">
        <v>7</v>
      </c>
      <c r="P932" s="6" t="s">
        <v>652</v>
      </c>
      <c r="Q932" s="6" t="s">
        <v>22</v>
      </c>
      <c r="R932" s="6" t="s">
        <v>18</v>
      </c>
      <c r="S932" s="6" t="s">
        <v>22</v>
      </c>
      <c r="T932" s="6" t="s">
        <v>4945</v>
      </c>
      <c r="U932" s="7">
        <v>15</v>
      </c>
      <c r="V932" s="17" t="b">
        <v>0</v>
      </c>
      <c r="W932" s="17" t="b">
        <v>0</v>
      </c>
      <c r="X932" s="17" t="b">
        <v>0</v>
      </c>
      <c r="Y932" s="17" t="b">
        <v>0</v>
      </c>
      <c r="Z932" t="s">
        <v>22</v>
      </c>
      <c r="AA932" t="s">
        <v>22</v>
      </c>
      <c r="AB932" t="s">
        <v>22</v>
      </c>
      <c r="AC932" t="s">
        <v>22</v>
      </c>
      <c r="AD932" t="s">
        <v>22</v>
      </c>
      <c r="AE932" t="s">
        <v>22</v>
      </c>
      <c r="AF932" t="s">
        <v>22</v>
      </c>
      <c r="AG932" t="s">
        <v>22</v>
      </c>
      <c r="AH932" t="s">
        <v>22</v>
      </c>
      <c r="AI932" t="s">
        <v>22</v>
      </c>
      <c r="AJ932" s="17" t="b">
        <v>0</v>
      </c>
      <c r="AK932" t="s">
        <v>22</v>
      </c>
      <c r="AL932" t="s">
        <v>22</v>
      </c>
      <c r="AM932" s="17" t="b">
        <v>0</v>
      </c>
      <c r="AN932" s="6"/>
      <c r="AO932" s="6"/>
      <c r="AP932" s="17" t="b">
        <v>0</v>
      </c>
      <c r="AQ932" s="6" t="b">
        <v>0</v>
      </c>
    </row>
    <row r="933" spans="1:43" x14ac:dyDescent="0.25">
      <c r="A933" t="str">
        <f>_xlfn.CONCAT(Table8[[#This Row],[Order]],"-",Table8[[#This Row],[Line]])</f>
        <v>77367-2</v>
      </c>
      <c r="B933" s="7">
        <v>77367</v>
      </c>
      <c r="C933" s="7">
        <v>2</v>
      </c>
      <c r="D933" s="7">
        <v>1</v>
      </c>
      <c r="E933" s="6" t="s">
        <v>18</v>
      </c>
      <c r="F933" s="6" t="s">
        <v>186</v>
      </c>
      <c r="G933" s="6" t="s">
        <v>4946</v>
      </c>
      <c r="H933" s="6" t="s">
        <v>22</v>
      </c>
      <c r="I933" s="6" t="s">
        <v>27</v>
      </c>
      <c r="J933" s="6"/>
      <c r="K933" s="6"/>
      <c r="L933" s="8">
        <v>43516</v>
      </c>
      <c r="M933" s="8">
        <v>43521</v>
      </c>
      <c r="N933" s="7">
        <v>9</v>
      </c>
      <c r="O933" s="7">
        <v>9</v>
      </c>
      <c r="P933" s="6" t="s">
        <v>652</v>
      </c>
      <c r="Q933" s="6" t="s">
        <v>22</v>
      </c>
      <c r="R933" s="6" t="s">
        <v>18</v>
      </c>
      <c r="S933" s="6" t="s">
        <v>22</v>
      </c>
      <c r="T933" s="6" t="s">
        <v>4947</v>
      </c>
      <c r="U933" s="7">
        <v>15</v>
      </c>
      <c r="V933" s="17" t="b">
        <v>0</v>
      </c>
      <c r="W933" s="17" t="b">
        <v>0</v>
      </c>
      <c r="X933" s="17" t="b">
        <v>0</v>
      </c>
      <c r="Y933" s="17" t="b">
        <v>0</v>
      </c>
      <c r="Z933" t="s">
        <v>22</v>
      </c>
      <c r="AA933" t="s">
        <v>22</v>
      </c>
      <c r="AB933" t="s">
        <v>22</v>
      </c>
      <c r="AC933" t="s">
        <v>22</v>
      </c>
      <c r="AD933" t="s">
        <v>22</v>
      </c>
      <c r="AE933" t="s">
        <v>22</v>
      </c>
      <c r="AF933" t="s">
        <v>22</v>
      </c>
      <c r="AG933" t="s">
        <v>22</v>
      </c>
      <c r="AH933" t="s">
        <v>22</v>
      </c>
      <c r="AI933" t="s">
        <v>22</v>
      </c>
      <c r="AJ933" s="17" t="b">
        <v>0</v>
      </c>
      <c r="AK933" t="s">
        <v>22</v>
      </c>
      <c r="AL933" t="s">
        <v>22</v>
      </c>
      <c r="AM933" s="17" t="b">
        <v>0</v>
      </c>
      <c r="AN933" s="6"/>
      <c r="AO933" s="6"/>
      <c r="AP933" s="17" t="b">
        <v>0</v>
      </c>
      <c r="AQ933" s="6" t="b">
        <v>0</v>
      </c>
    </row>
    <row r="934" spans="1:43" x14ac:dyDescent="0.25">
      <c r="A934" t="str">
        <f>_xlfn.CONCAT(Table8[[#This Row],[Order]],"-",Table8[[#This Row],[Line]])</f>
        <v>77367-3</v>
      </c>
      <c r="B934" s="7">
        <v>77367</v>
      </c>
      <c r="C934" s="7">
        <v>3</v>
      </c>
      <c r="D934" s="7">
        <v>1</v>
      </c>
      <c r="E934" s="6" t="s">
        <v>18</v>
      </c>
      <c r="F934" s="6" t="s">
        <v>363</v>
      </c>
      <c r="G934" s="6" t="s">
        <v>4948</v>
      </c>
      <c r="H934" s="6" t="s">
        <v>22</v>
      </c>
      <c r="I934" s="6" t="s">
        <v>27</v>
      </c>
      <c r="J934" s="6"/>
      <c r="K934" s="6"/>
      <c r="L934" s="8">
        <v>43516</v>
      </c>
      <c r="M934" s="8">
        <v>43521</v>
      </c>
      <c r="N934" s="7">
        <v>1</v>
      </c>
      <c r="O934" s="7">
        <v>2</v>
      </c>
      <c r="P934" s="6" t="s">
        <v>652</v>
      </c>
      <c r="Q934" s="6" t="s">
        <v>22</v>
      </c>
      <c r="R934" s="6" t="s">
        <v>18</v>
      </c>
      <c r="S934" s="6" t="s">
        <v>22</v>
      </c>
      <c r="T934" s="6" t="s">
        <v>4949</v>
      </c>
      <c r="U934" s="7">
        <v>15</v>
      </c>
      <c r="V934" s="17" t="b">
        <v>0</v>
      </c>
      <c r="W934" s="17" t="b">
        <v>0</v>
      </c>
      <c r="X934" s="17" t="b">
        <v>0</v>
      </c>
      <c r="Y934" s="17" t="b">
        <v>0</v>
      </c>
      <c r="Z934" t="s">
        <v>22</v>
      </c>
      <c r="AA934" t="s">
        <v>22</v>
      </c>
      <c r="AB934" t="s">
        <v>22</v>
      </c>
      <c r="AC934" t="s">
        <v>22</v>
      </c>
      <c r="AD934" t="s">
        <v>22</v>
      </c>
      <c r="AE934" t="s">
        <v>22</v>
      </c>
      <c r="AF934" t="s">
        <v>22</v>
      </c>
      <c r="AG934" t="s">
        <v>22</v>
      </c>
      <c r="AH934" t="s">
        <v>22</v>
      </c>
      <c r="AI934" t="s">
        <v>22</v>
      </c>
      <c r="AJ934" s="17" t="b">
        <v>0</v>
      </c>
      <c r="AK934" t="s">
        <v>22</v>
      </c>
      <c r="AL934" t="s">
        <v>22</v>
      </c>
      <c r="AM934" s="17" t="b">
        <v>0</v>
      </c>
      <c r="AN934" s="6"/>
      <c r="AO934" s="6"/>
      <c r="AP934" s="17" t="b">
        <v>0</v>
      </c>
      <c r="AQ934" s="6" t="b">
        <v>0</v>
      </c>
    </row>
    <row r="935" spans="1:43" x14ac:dyDescent="0.25">
      <c r="A935" t="str">
        <f>_xlfn.CONCAT(Table8[[#This Row],[Order]],"-",Table8[[#This Row],[Line]])</f>
        <v>77367-4</v>
      </c>
      <c r="B935" s="7">
        <v>77367</v>
      </c>
      <c r="C935" s="7">
        <v>4</v>
      </c>
      <c r="D935" s="7">
        <v>1</v>
      </c>
      <c r="E935" s="6" t="s">
        <v>18</v>
      </c>
      <c r="F935" s="6" t="s">
        <v>189</v>
      </c>
      <c r="G935" s="6" t="s">
        <v>4950</v>
      </c>
      <c r="H935" s="6" t="s">
        <v>22</v>
      </c>
      <c r="I935" s="6" t="s">
        <v>27</v>
      </c>
      <c r="J935" s="6"/>
      <c r="K935" s="6"/>
      <c r="L935" s="8">
        <v>43516</v>
      </c>
      <c r="M935" s="8">
        <v>43521</v>
      </c>
      <c r="N935" s="7">
        <v>4</v>
      </c>
      <c r="O935" s="7">
        <v>4</v>
      </c>
      <c r="P935" s="6" t="s">
        <v>652</v>
      </c>
      <c r="Q935" s="6" t="s">
        <v>22</v>
      </c>
      <c r="R935" s="6" t="s">
        <v>18</v>
      </c>
      <c r="S935" s="6" t="s">
        <v>22</v>
      </c>
      <c r="T935" s="6" t="s">
        <v>4951</v>
      </c>
      <c r="U935" s="7">
        <v>15</v>
      </c>
      <c r="V935" s="17" t="b">
        <v>0</v>
      </c>
      <c r="W935" s="17" t="b">
        <v>0</v>
      </c>
      <c r="X935" s="17" t="b">
        <v>0</v>
      </c>
      <c r="Y935" s="17" t="b">
        <v>0</v>
      </c>
      <c r="Z935" t="s">
        <v>22</v>
      </c>
      <c r="AA935" t="s">
        <v>22</v>
      </c>
      <c r="AB935" t="s">
        <v>22</v>
      </c>
      <c r="AC935" t="s">
        <v>22</v>
      </c>
      <c r="AD935" t="s">
        <v>22</v>
      </c>
      <c r="AE935" t="s">
        <v>22</v>
      </c>
      <c r="AF935" t="s">
        <v>22</v>
      </c>
      <c r="AG935" t="s">
        <v>22</v>
      </c>
      <c r="AH935" t="s">
        <v>22</v>
      </c>
      <c r="AI935" t="s">
        <v>22</v>
      </c>
      <c r="AJ935" s="17" t="b">
        <v>0</v>
      </c>
      <c r="AK935" t="s">
        <v>22</v>
      </c>
      <c r="AL935" t="s">
        <v>22</v>
      </c>
      <c r="AM935" s="17" t="b">
        <v>0</v>
      </c>
      <c r="AN935" s="6"/>
      <c r="AO935" s="6"/>
      <c r="AP935" s="17" t="b">
        <v>0</v>
      </c>
      <c r="AQ935" s="6" t="b">
        <v>0</v>
      </c>
    </row>
    <row r="936" spans="1:43" x14ac:dyDescent="0.25">
      <c r="A936" t="str">
        <f>_xlfn.CONCAT(Table8[[#This Row],[Order]],"-",Table8[[#This Row],[Line]])</f>
        <v>77367-6</v>
      </c>
      <c r="B936" s="7">
        <v>77367</v>
      </c>
      <c r="C936" s="7">
        <v>6</v>
      </c>
      <c r="D936" s="7">
        <v>1</v>
      </c>
      <c r="E936" s="6" t="s">
        <v>18</v>
      </c>
      <c r="F936" s="6" t="s">
        <v>186</v>
      </c>
      <c r="G936" s="6" t="s">
        <v>4952</v>
      </c>
      <c r="H936" s="6" t="s">
        <v>22</v>
      </c>
      <c r="I936" s="6" t="s">
        <v>27</v>
      </c>
      <c r="J936" s="6"/>
      <c r="K936" s="6"/>
      <c r="L936" s="8">
        <v>43516</v>
      </c>
      <c r="M936" s="8">
        <v>43521</v>
      </c>
      <c r="N936" s="7">
        <v>5</v>
      </c>
      <c r="O936" s="7">
        <v>5</v>
      </c>
      <c r="P936" s="6" t="s">
        <v>652</v>
      </c>
      <c r="Q936" s="6" t="s">
        <v>22</v>
      </c>
      <c r="R936" s="6" t="s">
        <v>18</v>
      </c>
      <c r="S936" s="6" t="s">
        <v>22</v>
      </c>
      <c r="T936" s="6" t="s">
        <v>4953</v>
      </c>
      <c r="U936" s="7">
        <v>15</v>
      </c>
      <c r="V936" s="17" t="b">
        <v>0</v>
      </c>
      <c r="W936" s="17" t="b">
        <v>0</v>
      </c>
      <c r="X936" s="17" t="b">
        <v>0</v>
      </c>
      <c r="Y936" s="17" t="b">
        <v>0</v>
      </c>
      <c r="Z936" t="s">
        <v>22</v>
      </c>
      <c r="AA936" t="s">
        <v>22</v>
      </c>
      <c r="AB936" t="s">
        <v>22</v>
      </c>
      <c r="AC936" t="s">
        <v>22</v>
      </c>
      <c r="AD936" t="s">
        <v>22</v>
      </c>
      <c r="AE936" t="s">
        <v>22</v>
      </c>
      <c r="AF936" t="s">
        <v>22</v>
      </c>
      <c r="AG936" t="s">
        <v>22</v>
      </c>
      <c r="AH936" t="s">
        <v>22</v>
      </c>
      <c r="AI936" t="s">
        <v>22</v>
      </c>
      <c r="AJ936" s="17" t="b">
        <v>0</v>
      </c>
      <c r="AK936" t="s">
        <v>22</v>
      </c>
      <c r="AL936" t="s">
        <v>22</v>
      </c>
      <c r="AM936" s="17" t="b">
        <v>0</v>
      </c>
      <c r="AN936" s="6"/>
      <c r="AO936" s="6"/>
      <c r="AP936" s="17" t="b">
        <v>0</v>
      </c>
      <c r="AQ936" s="6" t="b">
        <v>0</v>
      </c>
    </row>
    <row r="937" spans="1:43" x14ac:dyDescent="0.25">
      <c r="A937" t="str">
        <f>_xlfn.CONCAT(Table8[[#This Row],[Order]],"-",Table8[[#This Row],[Line]])</f>
        <v>77367-7</v>
      </c>
      <c r="B937" s="7">
        <v>77367</v>
      </c>
      <c r="C937" s="7">
        <v>7</v>
      </c>
      <c r="D937" s="7">
        <v>1</v>
      </c>
      <c r="E937" s="6" t="s">
        <v>18</v>
      </c>
      <c r="F937" s="6" t="s">
        <v>184</v>
      </c>
      <c r="G937" s="6" t="s">
        <v>4954</v>
      </c>
      <c r="H937" s="6" t="s">
        <v>22</v>
      </c>
      <c r="I937" s="6" t="s">
        <v>27</v>
      </c>
      <c r="J937" s="6"/>
      <c r="K937" s="6"/>
      <c r="L937" s="8">
        <v>43516</v>
      </c>
      <c r="M937" s="8">
        <v>43521</v>
      </c>
      <c r="N937" s="7">
        <v>2</v>
      </c>
      <c r="O937" s="7">
        <v>2</v>
      </c>
      <c r="P937" s="6" t="s">
        <v>652</v>
      </c>
      <c r="Q937" s="6" t="s">
        <v>22</v>
      </c>
      <c r="R937" s="6" t="s">
        <v>18</v>
      </c>
      <c r="S937" s="6" t="s">
        <v>22</v>
      </c>
      <c r="T937" s="6" t="s">
        <v>4955</v>
      </c>
      <c r="U937" s="7">
        <v>15</v>
      </c>
      <c r="V937" s="17" t="b">
        <v>0</v>
      </c>
      <c r="W937" s="17" t="b">
        <v>0</v>
      </c>
      <c r="X937" s="17" t="b">
        <v>0</v>
      </c>
      <c r="Y937" s="17" t="b">
        <v>0</v>
      </c>
      <c r="Z937" t="s">
        <v>22</v>
      </c>
      <c r="AA937" t="s">
        <v>22</v>
      </c>
      <c r="AB937" t="s">
        <v>22</v>
      </c>
      <c r="AC937" t="s">
        <v>22</v>
      </c>
      <c r="AD937" t="s">
        <v>22</v>
      </c>
      <c r="AE937" t="s">
        <v>22</v>
      </c>
      <c r="AF937" t="s">
        <v>22</v>
      </c>
      <c r="AG937" t="s">
        <v>22</v>
      </c>
      <c r="AH937" t="s">
        <v>22</v>
      </c>
      <c r="AI937" t="s">
        <v>22</v>
      </c>
      <c r="AJ937" s="17" t="b">
        <v>0</v>
      </c>
      <c r="AK937" t="s">
        <v>22</v>
      </c>
      <c r="AL937" t="s">
        <v>22</v>
      </c>
      <c r="AM937" s="17" t="b">
        <v>0</v>
      </c>
      <c r="AN937" s="6"/>
      <c r="AO937" s="6"/>
      <c r="AP937" s="17" t="b">
        <v>0</v>
      </c>
      <c r="AQ937" s="6" t="b">
        <v>0</v>
      </c>
    </row>
    <row r="938" spans="1:43" x14ac:dyDescent="0.25">
      <c r="A938" t="str">
        <f>_xlfn.CONCAT(Table8[[#This Row],[Order]],"-",Table8[[#This Row],[Line]])</f>
        <v>77367-8</v>
      </c>
      <c r="B938" s="7">
        <v>77367</v>
      </c>
      <c r="C938" s="7">
        <v>8</v>
      </c>
      <c r="D938" s="7">
        <v>1</v>
      </c>
      <c r="E938" s="6" t="s">
        <v>18</v>
      </c>
      <c r="F938" s="6" t="s">
        <v>187</v>
      </c>
      <c r="G938" s="6" t="s">
        <v>4956</v>
      </c>
      <c r="H938" s="6" t="s">
        <v>22</v>
      </c>
      <c r="I938" s="6" t="s">
        <v>27</v>
      </c>
      <c r="J938" s="6"/>
      <c r="K938" s="6"/>
      <c r="L938" s="8">
        <v>43516</v>
      </c>
      <c r="M938" s="8">
        <v>43521</v>
      </c>
      <c r="N938" s="7">
        <v>2</v>
      </c>
      <c r="O938" s="7">
        <v>2</v>
      </c>
      <c r="P938" s="6" t="s">
        <v>652</v>
      </c>
      <c r="Q938" s="6" t="s">
        <v>22</v>
      </c>
      <c r="R938" s="6" t="s">
        <v>18</v>
      </c>
      <c r="S938" s="6" t="s">
        <v>22</v>
      </c>
      <c r="T938" s="6" t="s">
        <v>4957</v>
      </c>
      <c r="U938" s="7">
        <v>15</v>
      </c>
      <c r="V938" s="17" t="b">
        <v>0</v>
      </c>
      <c r="W938" s="17" t="b">
        <v>0</v>
      </c>
      <c r="X938" s="17" t="b">
        <v>0</v>
      </c>
      <c r="Y938" s="17" t="b">
        <v>0</v>
      </c>
      <c r="Z938" t="s">
        <v>22</v>
      </c>
      <c r="AA938" t="s">
        <v>22</v>
      </c>
      <c r="AB938" t="s">
        <v>22</v>
      </c>
      <c r="AC938" t="s">
        <v>22</v>
      </c>
      <c r="AD938" t="s">
        <v>22</v>
      </c>
      <c r="AE938" t="s">
        <v>22</v>
      </c>
      <c r="AF938" t="s">
        <v>22</v>
      </c>
      <c r="AG938" t="s">
        <v>22</v>
      </c>
      <c r="AH938" t="s">
        <v>22</v>
      </c>
      <c r="AI938" t="s">
        <v>22</v>
      </c>
      <c r="AJ938" s="17" t="b">
        <v>0</v>
      </c>
      <c r="AK938" t="s">
        <v>22</v>
      </c>
      <c r="AL938" t="s">
        <v>22</v>
      </c>
      <c r="AM938" s="17" t="b">
        <v>0</v>
      </c>
      <c r="AN938" s="6"/>
      <c r="AO938" s="6"/>
      <c r="AP938" s="17" t="b">
        <v>0</v>
      </c>
      <c r="AQ938" s="6" t="b">
        <v>0</v>
      </c>
    </row>
    <row r="939" spans="1:43" x14ac:dyDescent="0.25">
      <c r="A939" t="str">
        <f>_xlfn.CONCAT(Table8[[#This Row],[Order]],"-",Table8[[#This Row],[Line]])</f>
        <v>77367-9</v>
      </c>
      <c r="B939" s="7">
        <v>77367</v>
      </c>
      <c r="C939" s="7">
        <v>9</v>
      </c>
      <c r="D939" s="7">
        <v>1</v>
      </c>
      <c r="E939" s="6" t="s">
        <v>18</v>
      </c>
      <c r="F939" s="6" t="s">
        <v>188</v>
      </c>
      <c r="G939" s="6" t="s">
        <v>4958</v>
      </c>
      <c r="H939" s="6" t="s">
        <v>22</v>
      </c>
      <c r="I939" s="6" t="s">
        <v>27</v>
      </c>
      <c r="J939" s="6"/>
      <c r="K939" s="6"/>
      <c r="L939" s="8">
        <v>43516</v>
      </c>
      <c r="M939" s="8">
        <v>43521</v>
      </c>
      <c r="N939" s="7">
        <v>2</v>
      </c>
      <c r="O939" s="7">
        <v>2</v>
      </c>
      <c r="P939" s="6" t="s">
        <v>652</v>
      </c>
      <c r="Q939" s="6" t="s">
        <v>22</v>
      </c>
      <c r="R939" s="6" t="s">
        <v>18</v>
      </c>
      <c r="S939" s="6" t="s">
        <v>22</v>
      </c>
      <c r="T939" s="6" t="s">
        <v>4959</v>
      </c>
      <c r="U939" s="7">
        <v>15</v>
      </c>
      <c r="V939" s="17" t="b">
        <v>0</v>
      </c>
      <c r="W939" s="17" t="b">
        <v>0</v>
      </c>
      <c r="X939" s="17" t="b">
        <v>0</v>
      </c>
      <c r="Y939" s="17" t="b">
        <v>0</v>
      </c>
      <c r="Z939" t="s">
        <v>22</v>
      </c>
      <c r="AA939" t="s">
        <v>22</v>
      </c>
      <c r="AB939" t="s">
        <v>22</v>
      </c>
      <c r="AC939" t="s">
        <v>22</v>
      </c>
      <c r="AD939" t="s">
        <v>22</v>
      </c>
      <c r="AE939" t="s">
        <v>22</v>
      </c>
      <c r="AF939" t="s">
        <v>22</v>
      </c>
      <c r="AG939" t="s">
        <v>22</v>
      </c>
      <c r="AH939" t="s">
        <v>22</v>
      </c>
      <c r="AI939" t="s">
        <v>22</v>
      </c>
      <c r="AJ939" s="17" t="b">
        <v>0</v>
      </c>
      <c r="AK939" t="s">
        <v>22</v>
      </c>
      <c r="AL939" t="s">
        <v>22</v>
      </c>
      <c r="AM939" s="17" t="b">
        <v>0</v>
      </c>
      <c r="AN939" s="6"/>
      <c r="AO939" s="6"/>
      <c r="AP939" s="17" t="b">
        <v>0</v>
      </c>
      <c r="AQ939" s="6" t="b">
        <v>0</v>
      </c>
    </row>
    <row r="940" spans="1:43" x14ac:dyDescent="0.25">
      <c r="A940" t="str">
        <f>_xlfn.CONCAT(Table8[[#This Row],[Order]],"-",Table8[[#This Row],[Line]])</f>
        <v>77367-10</v>
      </c>
      <c r="B940" s="7">
        <v>77367</v>
      </c>
      <c r="C940" s="7">
        <v>10</v>
      </c>
      <c r="D940" s="7">
        <v>1</v>
      </c>
      <c r="E940" s="6" t="s">
        <v>18</v>
      </c>
      <c r="F940" s="6" t="s">
        <v>187</v>
      </c>
      <c r="G940" s="6" t="s">
        <v>4960</v>
      </c>
      <c r="H940" s="6" t="s">
        <v>22</v>
      </c>
      <c r="I940" s="6" t="s">
        <v>27</v>
      </c>
      <c r="J940" s="6"/>
      <c r="K940" s="6"/>
      <c r="L940" s="8">
        <v>43516</v>
      </c>
      <c r="M940" s="8">
        <v>43521</v>
      </c>
      <c r="N940" s="7">
        <v>1</v>
      </c>
      <c r="O940" s="7">
        <v>1</v>
      </c>
      <c r="P940" s="6" t="s">
        <v>652</v>
      </c>
      <c r="Q940" s="6" t="s">
        <v>22</v>
      </c>
      <c r="R940" s="6" t="s">
        <v>18</v>
      </c>
      <c r="S940" s="6" t="s">
        <v>22</v>
      </c>
      <c r="T940" s="6" t="s">
        <v>4961</v>
      </c>
      <c r="U940" s="7">
        <v>15</v>
      </c>
      <c r="V940" s="17" t="b">
        <v>0</v>
      </c>
      <c r="W940" s="17" t="b">
        <v>0</v>
      </c>
      <c r="X940" s="17" t="b">
        <v>0</v>
      </c>
      <c r="Y940" s="17" t="b">
        <v>0</v>
      </c>
      <c r="Z940" t="s">
        <v>22</v>
      </c>
      <c r="AA940" t="s">
        <v>22</v>
      </c>
      <c r="AB940" t="s">
        <v>22</v>
      </c>
      <c r="AC940" t="s">
        <v>22</v>
      </c>
      <c r="AD940" t="s">
        <v>22</v>
      </c>
      <c r="AE940" t="s">
        <v>22</v>
      </c>
      <c r="AF940" t="s">
        <v>22</v>
      </c>
      <c r="AG940" t="s">
        <v>22</v>
      </c>
      <c r="AH940" t="s">
        <v>22</v>
      </c>
      <c r="AI940" t="s">
        <v>22</v>
      </c>
      <c r="AJ940" s="17" t="b">
        <v>0</v>
      </c>
      <c r="AK940" t="s">
        <v>22</v>
      </c>
      <c r="AL940" t="s">
        <v>22</v>
      </c>
      <c r="AM940" s="17" t="b">
        <v>0</v>
      </c>
      <c r="AN940" s="6"/>
      <c r="AO940" s="6"/>
      <c r="AP940" s="17" t="b">
        <v>0</v>
      </c>
      <c r="AQ940" s="6" t="b">
        <v>0</v>
      </c>
    </row>
    <row r="941" spans="1:43" x14ac:dyDescent="0.25">
      <c r="A941" t="str">
        <f>_xlfn.CONCAT(Table8[[#This Row],[Order]],"-",Table8[[#This Row],[Line]])</f>
        <v>77367-11</v>
      </c>
      <c r="B941" s="7">
        <v>77367</v>
      </c>
      <c r="C941" s="7">
        <v>11</v>
      </c>
      <c r="D941" s="7">
        <v>1</v>
      </c>
      <c r="E941" s="6" t="s">
        <v>18</v>
      </c>
      <c r="F941" s="6" t="s">
        <v>167</v>
      </c>
      <c r="G941" s="6" t="s">
        <v>4962</v>
      </c>
      <c r="H941" s="6" t="s">
        <v>22</v>
      </c>
      <c r="I941" s="6" t="s">
        <v>27</v>
      </c>
      <c r="J941" s="6"/>
      <c r="K941" s="6"/>
      <c r="L941" s="8">
        <v>43516</v>
      </c>
      <c r="M941" s="8">
        <v>43521</v>
      </c>
      <c r="N941" s="7">
        <v>4</v>
      </c>
      <c r="O941" s="7">
        <v>4</v>
      </c>
      <c r="P941" s="6" t="s">
        <v>652</v>
      </c>
      <c r="Q941" s="6" t="s">
        <v>22</v>
      </c>
      <c r="R941" s="6" t="s">
        <v>18</v>
      </c>
      <c r="S941" s="6" t="s">
        <v>22</v>
      </c>
      <c r="T941" s="6" t="s">
        <v>4963</v>
      </c>
      <c r="U941" s="7">
        <v>15</v>
      </c>
      <c r="V941" s="17" t="b">
        <v>0</v>
      </c>
      <c r="W941" s="17" t="b">
        <v>0</v>
      </c>
      <c r="X941" s="17" t="b">
        <v>0</v>
      </c>
      <c r="Y941" s="17" t="b">
        <v>0</v>
      </c>
      <c r="Z941" t="s">
        <v>22</v>
      </c>
      <c r="AA941" t="s">
        <v>22</v>
      </c>
      <c r="AB941" t="s">
        <v>22</v>
      </c>
      <c r="AC941" t="s">
        <v>22</v>
      </c>
      <c r="AD941" t="s">
        <v>22</v>
      </c>
      <c r="AE941" t="s">
        <v>22</v>
      </c>
      <c r="AF941" t="s">
        <v>22</v>
      </c>
      <c r="AG941" t="s">
        <v>22</v>
      </c>
      <c r="AH941" t="s">
        <v>22</v>
      </c>
      <c r="AI941" t="s">
        <v>22</v>
      </c>
      <c r="AJ941" s="17" t="b">
        <v>0</v>
      </c>
      <c r="AK941" t="s">
        <v>22</v>
      </c>
      <c r="AL941" t="s">
        <v>22</v>
      </c>
      <c r="AM941" s="17" t="b">
        <v>0</v>
      </c>
      <c r="AN941" s="6"/>
      <c r="AO941" s="6"/>
      <c r="AP941" s="17" t="b">
        <v>0</v>
      </c>
      <c r="AQ941" s="6" t="b">
        <v>0</v>
      </c>
    </row>
    <row r="942" spans="1:43" x14ac:dyDescent="0.25">
      <c r="A942" t="str">
        <f>_xlfn.CONCAT(Table8[[#This Row],[Order]],"-",Table8[[#This Row],[Line]])</f>
        <v>77367-12</v>
      </c>
      <c r="B942" s="7">
        <v>77367</v>
      </c>
      <c r="C942" s="7">
        <v>12</v>
      </c>
      <c r="D942" s="7">
        <v>1</v>
      </c>
      <c r="E942" s="6" t="s">
        <v>18</v>
      </c>
      <c r="F942" s="6" t="s">
        <v>374</v>
      </c>
      <c r="G942" s="6" t="s">
        <v>4964</v>
      </c>
      <c r="H942" s="6" t="s">
        <v>22</v>
      </c>
      <c r="I942" s="6" t="s">
        <v>27</v>
      </c>
      <c r="J942" s="6"/>
      <c r="K942" s="6"/>
      <c r="L942" s="8">
        <v>43516</v>
      </c>
      <c r="M942" s="8">
        <v>43521</v>
      </c>
      <c r="N942" s="7">
        <v>1</v>
      </c>
      <c r="O942" s="7">
        <v>1</v>
      </c>
      <c r="P942" s="6" t="s">
        <v>652</v>
      </c>
      <c r="Q942" s="6" t="s">
        <v>22</v>
      </c>
      <c r="R942" s="6" t="s">
        <v>18</v>
      </c>
      <c r="S942" s="6" t="s">
        <v>22</v>
      </c>
      <c r="T942" s="6" t="s">
        <v>4965</v>
      </c>
      <c r="U942" s="7">
        <v>15</v>
      </c>
      <c r="V942" s="17" t="b">
        <v>0</v>
      </c>
      <c r="W942" s="17" t="b">
        <v>0</v>
      </c>
      <c r="X942" s="17" t="b">
        <v>0</v>
      </c>
      <c r="Y942" s="17" t="b">
        <v>0</v>
      </c>
      <c r="Z942" t="s">
        <v>22</v>
      </c>
      <c r="AA942" t="s">
        <v>22</v>
      </c>
      <c r="AB942" t="s">
        <v>22</v>
      </c>
      <c r="AC942" t="s">
        <v>22</v>
      </c>
      <c r="AD942" t="s">
        <v>22</v>
      </c>
      <c r="AE942" t="s">
        <v>22</v>
      </c>
      <c r="AF942" t="s">
        <v>22</v>
      </c>
      <c r="AG942" t="s">
        <v>22</v>
      </c>
      <c r="AH942" t="s">
        <v>22</v>
      </c>
      <c r="AI942" t="s">
        <v>22</v>
      </c>
      <c r="AJ942" s="17" t="b">
        <v>0</v>
      </c>
      <c r="AK942" t="s">
        <v>22</v>
      </c>
      <c r="AL942" t="s">
        <v>22</v>
      </c>
      <c r="AM942" s="17" t="b">
        <v>0</v>
      </c>
      <c r="AN942" s="6"/>
      <c r="AO942" s="6"/>
      <c r="AP942" s="17" t="b">
        <v>0</v>
      </c>
      <c r="AQ942" s="6" t="b">
        <v>0</v>
      </c>
    </row>
    <row r="943" spans="1:43" x14ac:dyDescent="0.25">
      <c r="A943" t="str">
        <f>_xlfn.CONCAT(Table8[[#This Row],[Order]],"-",Table8[[#This Row],[Line]])</f>
        <v>77367-13</v>
      </c>
      <c r="B943" s="7">
        <v>77367</v>
      </c>
      <c r="C943" s="7">
        <v>13</v>
      </c>
      <c r="D943" s="7">
        <v>1</v>
      </c>
      <c r="E943" s="6" t="s">
        <v>18</v>
      </c>
      <c r="F943" s="6" t="s">
        <v>374</v>
      </c>
      <c r="G943" s="6" t="s">
        <v>4966</v>
      </c>
      <c r="H943" s="6" t="s">
        <v>22</v>
      </c>
      <c r="I943" s="6" t="s">
        <v>27</v>
      </c>
      <c r="J943" s="6"/>
      <c r="K943" s="6"/>
      <c r="L943" s="8">
        <v>43516</v>
      </c>
      <c r="M943" s="8">
        <v>43521</v>
      </c>
      <c r="N943" s="7">
        <v>1</v>
      </c>
      <c r="O943" s="7">
        <v>1</v>
      </c>
      <c r="P943" s="6" t="s">
        <v>652</v>
      </c>
      <c r="Q943" s="6" t="s">
        <v>22</v>
      </c>
      <c r="R943" s="6" t="s">
        <v>18</v>
      </c>
      <c r="S943" s="6" t="s">
        <v>22</v>
      </c>
      <c r="T943" s="6" t="s">
        <v>4967</v>
      </c>
      <c r="U943" s="7">
        <v>15</v>
      </c>
      <c r="V943" s="17" t="b">
        <v>0</v>
      </c>
      <c r="W943" s="17" t="b">
        <v>0</v>
      </c>
      <c r="X943" s="17" t="b">
        <v>0</v>
      </c>
      <c r="Y943" s="17" t="b">
        <v>0</v>
      </c>
      <c r="Z943" t="s">
        <v>22</v>
      </c>
      <c r="AA943" t="s">
        <v>22</v>
      </c>
      <c r="AB943" t="s">
        <v>22</v>
      </c>
      <c r="AC943" t="s">
        <v>22</v>
      </c>
      <c r="AD943" t="s">
        <v>22</v>
      </c>
      <c r="AE943" t="s">
        <v>22</v>
      </c>
      <c r="AF943" t="s">
        <v>22</v>
      </c>
      <c r="AG943" t="s">
        <v>22</v>
      </c>
      <c r="AH943" t="s">
        <v>22</v>
      </c>
      <c r="AI943" t="s">
        <v>22</v>
      </c>
      <c r="AJ943" s="17" t="b">
        <v>0</v>
      </c>
      <c r="AK943" t="s">
        <v>22</v>
      </c>
      <c r="AL943" t="s">
        <v>22</v>
      </c>
      <c r="AM943" s="17" t="b">
        <v>0</v>
      </c>
      <c r="AN943" s="6"/>
      <c r="AO943" s="6"/>
      <c r="AP943" s="17" t="b">
        <v>0</v>
      </c>
      <c r="AQ943" s="6" t="b">
        <v>0</v>
      </c>
    </row>
    <row r="944" spans="1:43" x14ac:dyDescent="0.25">
      <c r="A944" t="str">
        <f>_xlfn.CONCAT(Table8[[#This Row],[Order]],"-",Table8[[#This Row],[Line]])</f>
        <v>77370-1</v>
      </c>
      <c r="B944" s="7">
        <v>77370</v>
      </c>
      <c r="C944" s="7">
        <v>1</v>
      </c>
      <c r="D944" s="7">
        <v>1</v>
      </c>
      <c r="E944" s="6" t="s">
        <v>18</v>
      </c>
      <c r="F944" s="6" t="s">
        <v>435</v>
      </c>
      <c r="G944" s="6" t="s">
        <v>4968</v>
      </c>
      <c r="H944" s="6" t="s">
        <v>22</v>
      </c>
      <c r="I944" s="6" t="s">
        <v>27</v>
      </c>
      <c r="J944" s="6"/>
      <c r="K944" s="6"/>
      <c r="L944" s="8">
        <v>43508</v>
      </c>
      <c r="M944" s="8">
        <v>43511</v>
      </c>
      <c r="N944" s="7">
        <v>3</v>
      </c>
      <c r="O944" s="7">
        <v>3</v>
      </c>
      <c r="P944" s="6" t="s">
        <v>657</v>
      </c>
      <c r="Q944" s="6" t="s">
        <v>22</v>
      </c>
      <c r="R944" s="6" t="s">
        <v>19</v>
      </c>
      <c r="S944" s="6" t="s">
        <v>22</v>
      </c>
      <c r="T944" s="6" t="s">
        <v>4969</v>
      </c>
      <c r="U944" s="7">
        <v>4</v>
      </c>
      <c r="V944" s="17" t="b">
        <v>0</v>
      </c>
      <c r="W944" s="17" t="b">
        <v>0</v>
      </c>
      <c r="X944" s="17" t="b">
        <v>0</v>
      </c>
      <c r="Y944" s="17" t="b">
        <v>0</v>
      </c>
      <c r="Z944" t="s">
        <v>22</v>
      </c>
      <c r="AA944" t="s">
        <v>22</v>
      </c>
      <c r="AB944" t="s">
        <v>22</v>
      </c>
      <c r="AC944" t="s">
        <v>22</v>
      </c>
      <c r="AD944" t="s">
        <v>22</v>
      </c>
      <c r="AE944" t="s">
        <v>22</v>
      </c>
      <c r="AF944" t="s">
        <v>22</v>
      </c>
      <c r="AG944" t="s">
        <v>22</v>
      </c>
      <c r="AH944" t="s">
        <v>22</v>
      </c>
      <c r="AI944" t="s">
        <v>22</v>
      </c>
      <c r="AJ944" s="17" t="b">
        <v>0</v>
      </c>
      <c r="AK944" t="s">
        <v>22</v>
      </c>
      <c r="AL944" t="s">
        <v>22</v>
      </c>
      <c r="AM944" s="17" t="b">
        <v>0</v>
      </c>
      <c r="AN944" s="6"/>
      <c r="AO944" s="6"/>
      <c r="AP944" s="17" t="b">
        <v>0</v>
      </c>
      <c r="AQ944" s="6" t="b">
        <v>0</v>
      </c>
    </row>
    <row r="945" spans="1:43" x14ac:dyDescent="0.25">
      <c r="A945" t="str">
        <f>_xlfn.CONCAT(Table8[[#This Row],[Order]],"-",Table8[[#This Row],[Line]])</f>
        <v>77370-2</v>
      </c>
      <c r="B945" s="7">
        <v>77370</v>
      </c>
      <c r="C945" s="7">
        <v>2</v>
      </c>
      <c r="D945" s="7">
        <v>1</v>
      </c>
      <c r="E945" s="6" t="s">
        <v>18</v>
      </c>
      <c r="F945" s="6" t="s">
        <v>3165</v>
      </c>
      <c r="G945" s="6" t="s">
        <v>4970</v>
      </c>
      <c r="H945" s="6" t="s">
        <v>181</v>
      </c>
      <c r="I945" s="6" t="s">
        <v>27</v>
      </c>
      <c r="J945" s="6"/>
      <c r="K945" s="6"/>
      <c r="L945" s="8">
        <v>43508</v>
      </c>
      <c r="M945" s="8">
        <v>43511</v>
      </c>
      <c r="N945" s="7">
        <v>2</v>
      </c>
      <c r="O945" s="7">
        <v>4</v>
      </c>
      <c r="P945" s="6" t="s">
        <v>657</v>
      </c>
      <c r="Q945" s="6" t="s">
        <v>22</v>
      </c>
      <c r="R945" s="6" t="s">
        <v>19</v>
      </c>
      <c r="S945" s="6" t="s">
        <v>22</v>
      </c>
      <c r="T945" s="6" t="s">
        <v>4971</v>
      </c>
      <c r="U945" s="7">
        <v>4</v>
      </c>
      <c r="V945" s="17" t="b">
        <v>0</v>
      </c>
      <c r="W945" s="17" t="b">
        <v>0</v>
      </c>
      <c r="X945" s="17" t="b">
        <v>0</v>
      </c>
      <c r="Y945" s="17" t="b">
        <v>0</v>
      </c>
      <c r="Z945" t="s">
        <v>22</v>
      </c>
      <c r="AA945" t="s">
        <v>22</v>
      </c>
      <c r="AB945" t="s">
        <v>22</v>
      </c>
      <c r="AC945" t="s">
        <v>22</v>
      </c>
      <c r="AD945" t="s">
        <v>22</v>
      </c>
      <c r="AE945" t="s">
        <v>22</v>
      </c>
      <c r="AF945" t="s">
        <v>22</v>
      </c>
      <c r="AG945" t="s">
        <v>22</v>
      </c>
      <c r="AH945" t="s">
        <v>22</v>
      </c>
      <c r="AI945" t="s">
        <v>22</v>
      </c>
      <c r="AJ945" s="17" t="b">
        <v>0</v>
      </c>
      <c r="AK945" t="s">
        <v>22</v>
      </c>
      <c r="AL945" t="s">
        <v>22</v>
      </c>
      <c r="AM945" s="17" t="b">
        <v>0</v>
      </c>
      <c r="AN945" s="6"/>
      <c r="AO945" s="6"/>
      <c r="AP945" s="17" t="b">
        <v>0</v>
      </c>
      <c r="AQ945" s="6" t="b">
        <v>1</v>
      </c>
    </row>
    <row r="946" spans="1:43" x14ac:dyDescent="0.25">
      <c r="A946" t="str">
        <f>_xlfn.CONCAT(Table8[[#This Row],[Order]],"-",Table8[[#This Row],[Line]])</f>
        <v>77375-1</v>
      </c>
      <c r="B946" s="29">
        <v>77375</v>
      </c>
      <c r="C946" s="29">
        <v>1</v>
      </c>
      <c r="D946" s="29">
        <v>1</v>
      </c>
      <c r="E946" s="28" t="s">
        <v>18</v>
      </c>
      <c r="F946" s="28" t="s">
        <v>3166</v>
      </c>
      <c r="G946" s="28" t="s">
        <v>1599</v>
      </c>
      <c r="H946" s="28" t="s">
        <v>22</v>
      </c>
      <c r="I946" s="28" t="s">
        <v>20</v>
      </c>
      <c r="J946" s="28"/>
      <c r="K946" s="28"/>
      <c r="L946" s="8">
        <v>43503</v>
      </c>
      <c r="M946" s="30">
        <v>43508</v>
      </c>
      <c r="N946" s="29">
        <v>2</v>
      </c>
      <c r="O946" s="29">
        <v>4</v>
      </c>
      <c r="P946" s="6" t="s">
        <v>652</v>
      </c>
      <c r="Q946" s="28" t="s">
        <v>22</v>
      </c>
      <c r="R946" s="6" t="s">
        <v>18</v>
      </c>
      <c r="S946" s="28" t="s">
        <v>22</v>
      </c>
      <c r="T946" s="28" t="s">
        <v>1600</v>
      </c>
      <c r="U946" s="29">
        <v>4</v>
      </c>
      <c r="V946" s="17" t="b">
        <v>1</v>
      </c>
      <c r="W946" s="17" t="b">
        <v>1</v>
      </c>
      <c r="X946" s="17" t="b">
        <v>0</v>
      </c>
      <c r="Y946" s="17" t="b">
        <v>0</v>
      </c>
      <c r="Z946" t="s">
        <v>22</v>
      </c>
      <c r="AA946" t="s">
        <v>22</v>
      </c>
      <c r="AB946" t="s">
        <v>22</v>
      </c>
      <c r="AC946" t="s">
        <v>22</v>
      </c>
      <c r="AD946" t="s">
        <v>22</v>
      </c>
      <c r="AE946" t="s">
        <v>22</v>
      </c>
      <c r="AF946" t="s">
        <v>22</v>
      </c>
      <c r="AG946" t="s">
        <v>22</v>
      </c>
      <c r="AH946" t="s">
        <v>22</v>
      </c>
      <c r="AI946" t="s">
        <v>22</v>
      </c>
      <c r="AJ946" s="17" t="b">
        <v>0</v>
      </c>
      <c r="AK946" t="s">
        <v>22</v>
      </c>
      <c r="AL946" t="s">
        <v>22</v>
      </c>
      <c r="AM946" s="17" t="b">
        <v>0</v>
      </c>
      <c r="AN946" s="6"/>
      <c r="AO946" s="6"/>
      <c r="AP946" s="17" t="b">
        <v>0</v>
      </c>
      <c r="AQ946" s="6" t="b">
        <v>0</v>
      </c>
    </row>
    <row r="947" spans="1:43" x14ac:dyDescent="0.25">
      <c r="A947" t="str">
        <f>_xlfn.CONCAT(Table8[[#This Row],[Order]],"-",Table8[[#This Row],[Line]])</f>
        <v>77375-2</v>
      </c>
      <c r="B947" s="29">
        <v>77375</v>
      </c>
      <c r="C947" s="29">
        <v>2</v>
      </c>
      <c r="D947" s="29">
        <v>1</v>
      </c>
      <c r="E947" s="28" t="s">
        <v>18</v>
      </c>
      <c r="F947" s="28" t="s">
        <v>3167</v>
      </c>
      <c r="G947" s="28" t="s">
        <v>1601</v>
      </c>
      <c r="H947" s="28" t="s">
        <v>22</v>
      </c>
      <c r="I947" s="28" t="s">
        <v>20</v>
      </c>
      <c r="J947" s="28"/>
      <c r="K947" s="28"/>
      <c r="L947" s="8">
        <v>43503</v>
      </c>
      <c r="M947" s="30">
        <v>43508</v>
      </c>
      <c r="N947" s="29">
        <v>2</v>
      </c>
      <c r="O947" s="29">
        <v>4</v>
      </c>
      <c r="P947" s="6" t="s">
        <v>652</v>
      </c>
      <c r="Q947" s="28" t="s">
        <v>22</v>
      </c>
      <c r="R947" s="6" t="s">
        <v>18</v>
      </c>
      <c r="S947" s="28" t="s">
        <v>22</v>
      </c>
      <c r="T947" s="28" t="s">
        <v>1602</v>
      </c>
      <c r="U947" s="29">
        <v>4</v>
      </c>
      <c r="V947" s="17" t="b">
        <v>1</v>
      </c>
      <c r="W947" s="17" t="b">
        <v>1</v>
      </c>
      <c r="X947" s="17" t="b">
        <v>0</v>
      </c>
      <c r="Y947" s="17" t="b">
        <v>0</v>
      </c>
      <c r="Z947" t="s">
        <v>22</v>
      </c>
      <c r="AA947" t="s">
        <v>22</v>
      </c>
      <c r="AB947" t="s">
        <v>22</v>
      </c>
      <c r="AC947" t="s">
        <v>22</v>
      </c>
      <c r="AD947" t="s">
        <v>22</v>
      </c>
      <c r="AE947" t="s">
        <v>22</v>
      </c>
      <c r="AF947" t="s">
        <v>22</v>
      </c>
      <c r="AG947" t="s">
        <v>22</v>
      </c>
      <c r="AH947" t="s">
        <v>22</v>
      </c>
      <c r="AI947" t="s">
        <v>22</v>
      </c>
      <c r="AJ947" s="17" t="b">
        <v>0</v>
      </c>
      <c r="AK947" t="s">
        <v>22</v>
      </c>
      <c r="AL947" t="s">
        <v>22</v>
      </c>
      <c r="AM947" s="17" t="b">
        <v>0</v>
      </c>
      <c r="AN947" s="6"/>
      <c r="AO947" s="6"/>
      <c r="AP947" s="17" t="b">
        <v>0</v>
      </c>
      <c r="AQ947" s="6" t="b">
        <v>0</v>
      </c>
    </row>
    <row r="948" spans="1:43" x14ac:dyDescent="0.25">
      <c r="A948" t="str">
        <f>_xlfn.CONCAT(Table8[[#This Row],[Order]],"-",Table8[[#This Row],[Line]])</f>
        <v>77375-3</v>
      </c>
      <c r="B948" s="29">
        <v>77375</v>
      </c>
      <c r="C948" s="29">
        <v>3</v>
      </c>
      <c r="D948" s="29">
        <v>1</v>
      </c>
      <c r="E948" s="28" t="s">
        <v>18</v>
      </c>
      <c r="F948" s="28" t="s">
        <v>3168</v>
      </c>
      <c r="G948" s="28" t="s">
        <v>1603</v>
      </c>
      <c r="H948" s="28" t="s">
        <v>22</v>
      </c>
      <c r="I948" s="28" t="s">
        <v>20</v>
      </c>
      <c r="J948" s="28"/>
      <c r="K948" s="28"/>
      <c r="L948" s="8">
        <v>43503</v>
      </c>
      <c r="M948" s="30">
        <v>43508</v>
      </c>
      <c r="N948" s="29">
        <v>1</v>
      </c>
      <c r="O948" s="29">
        <v>2</v>
      </c>
      <c r="P948" s="6" t="s">
        <v>652</v>
      </c>
      <c r="Q948" s="28" t="s">
        <v>22</v>
      </c>
      <c r="R948" s="6" t="s">
        <v>18</v>
      </c>
      <c r="S948" s="28" t="s">
        <v>22</v>
      </c>
      <c r="T948" s="28" t="s">
        <v>1604</v>
      </c>
      <c r="U948" s="29">
        <v>4</v>
      </c>
      <c r="V948" s="17" t="b">
        <v>1</v>
      </c>
      <c r="W948" s="17" t="b">
        <v>1</v>
      </c>
      <c r="X948" s="17" t="b">
        <v>0</v>
      </c>
      <c r="Y948" s="17" t="b">
        <v>0</v>
      </c>
      <c r="Z948" t="s">
        <v>22</v>
      </c>
      <c r="AA948" t="s">
        <v>22</v>
      </c>
      <c r="AB948" t="s">
        <v>22</v>
      </c>
      <c r="AC948" t="s">
        <v>22</v>
      </c>
      <c r="AD948" t="s">
        <v>22</v>
      </c>
      <c r="AE948" t="s">
        <v>22</v>
      </c>
      <c r="AF948" t="s">
        <v>22</v>
      </c>
      <c r="AG948" t="s">
        <v>22</v>
      </c>
      <c r="AH948" t="s">
        <v>22</v>
      </c>
      <c r="AI948" t="s">
        <v>22</v>
      </c>
      <c r="AJ948" s="17" t="b">
        <v>0</v>
      </c>
      <c r="AK948" t="s">
        <v>22</v>
      </c>
      <c r="AL948" t="s">
        <v>22</v>
      </c>
      <c r="AM948" s="17" t="b">
        <v>0</v>
      </c>
      <c r="AN948" s="6"/>
      <c r="AO948" s="6"/>
      <c r="AP948" s="17" t="b">
        <v>0</v>
      </c>
      <c r="AQ948" s="6" t="b">
        <v>0</v>
      </c>
    </row>
    <row r="949" spans="1:43" x14ac:dyDescent="0.25">
      <c r="A949" t="str">
        <f>_xlfn.CONCAT(Table8[[#This Row],[Order]],"-",Table8[[#This Row],[Line]])</f>
        <v>77375-5</v>
      </c>
      <c r="B949" s="29">
        <v>77375</v>
      </c>
      <c r="C949" s="29">
        <v>5</v>
      </c>
      <c r="D949" s="29">
        <v>1</v>
      </c>
      <c r="E949" s="28" t="s">
        <v>18</v>
      </c>
      <c r="F949" s="28" t="s">
        <v>3169</v>
      </c>
      <c r="G949" s="28" t="s">
        <v>1605</v>
      </c>
      <c r="H949" s="28" t="s">
        <v>22</v>
      </c>
      <c r="I949" s="28" t="s">
        <v>20</v>
      </c>
      <c r="J949" s="28"/>
      <c r="K949" s="28"/>
      <c r="L949" s="8">
        <v>43503</v>
      </c>
      <c r="M949" s="30">
        <v>43508</v>
      </c>
      <c r="N949" s="29">
        <v>2</v>
      </c>
      <c r="O949" s="29">
        <v>2</v>
      </c>
      <c r="P949" s="6" t="s">
        <v>652</v>
      </c>
      <c r="Q949" s="28" t="s">
        <v>22</v>
      </c>
      <c r="R949" s="6" t="s">
        <v>18</v>
      </c>
      <c r="S949" s="28" t="s">
        <v>22</v>
      </c>
      <c r="T949" s="28" t="s">
        <v>1606</v>
      </c>
      <c r="U949" s="29">
        <v>4</v>
      </c>
      <c r="V949" s="17" t="b">
        <v>1</v>
      </c>
      <c r="W949" s="17" t="b">
        <v>1</v>
      </c>
      <c r="X949" s="17" t="b">
        <v>0</v>
      </c>
      <c r="Y949" s="17" t="b">
        <v>0</v>
      </c>
      <c r="Z949" t="s">
        <v>22</v>
      </c>
      <c r="AA949" t="s">
        <v>22</v>
      </c>
      <c r="AB949" t="s">
        <v>22</v>
      </c>
      <c r="AC949" t="s">
        <v>22</v>
      </c>
      <c r="AD949" t="s">
        <v>22</v>
      </c>
      <c r="AE949" t="s">
        <v>22</v>
      </c>
      <c r="AF949" t="s">
        <v>22</v>
      </c>
      <c r="AG949" t="s">
        <v>22</v>
      </c>
      <c r="AH949" t="s">
        <v>22</v>
      </c>
      <c r="AI949" t="s">
        <v>22</v>
      </c>
      <c r="AJ949" s="17" t="b">
        <v>0</v>
      </c>
      <c r="AK949" t="s">
        <v>22</v>
      </c>
      <c r="AL949" t="s">
        <v>22</v>
      </c>
      <c r="AM949" s="17" t="b">
        <v>0</v>
      </c>
      <c r="AN949" s="6"/>
      <c r="AO949" s="6"/>
      <c r="AP949" s="17" t="b">
        <v>0</v>
      </c>
      <c r="AQ949" s="6" t="b">
        <v>0</v>
      </c>
    </row>
    <row r="950" spans="1:43" x14ac:dyDescent="0.25">
      <c r="A950" t="str">
        <f>_xlfn.CONCAT(Table8[[#This Row],[Order]],"-",Table8[[#This Row],[Line]])</f>
        <v>77375-6</v>
      </c>
      <c r="B950" s="29">
        <v>77375</v>
      </c>
      <c r="C950" s="29">
        <v>6</v>
      </c>
      <c r="D950" s="29">
        <v>1</v>
      </c>
      <c r="E950" s="28" t="s">
        <v>18</v>
      </c>
      <c r="F950" s="28" t="s">
        <v>3170</v>
      </c>
      <c r="G950" s="28" t="s">
        <v>1607</v>
      </c>
      <c r="H950" s="28" t="s">
        <v>22</v>
      </c>
      <c r="I950" s="28" t="s">
        <v>20</v>
      </c>
      <c r="J950" s="28"/>
      <c r="K950" s="28"/>
      <c r="L950" s="8">
        <v>43503</v>
      </c>
      <c r="M950" s="30">
        <v>43508</v>
      </c>
      <c r="N950" s="29">
        <v>1</v>
      </c>
      <c r="O950" s="29">
        <v>8</v>
      </c>
      <c r="P950" s="6" t="s">
        <v>652</v>
      </c>
      <c r="Q950" s="28" t="s">
        <v>22</v>
      </c>
      <c r="R950" s="6" t="s">
        <v>18</v>
      </c>
      <c r="S950" s="28" t="s">
        <v>22</v>
      </c>
      <c r="T950" s="28" t="s">
        <v>1608</v>
      </c>
      <c r="U950" s="29">
        <v>4</v>
      </c>
      <c r="V950" s="17" t="b">
        <v>1</v>
      </c>
      <c r="W950" s="17" t="b">
        <v>1</v>
      </c>
      <c r="X950" s="17" t="b">
        <v>0</v>
      </c>
      <c r="Y950" s="17" t="b">
        <v>0</v>
      </c>
      <c r="Z950" t="s">
        <v>22</v>
      </c>
      <c r="AA950" t="s">
        <v>22</v>
      </c>
      <c r="AB950" t="s">
        <v>22</v>
      </c>
      <c r="AC950" t="s">
        <v>22</v>
      </c>
      <c r="AD950" t="s">
        <v>22</v>
      </c>
      <c r="AE950" t="s">
        <v>22</v>
      </c>
      <c r="AF950" t="s">
        <v>22</v>
      </c>
      <c r="AG950" t="s">
        <v>22</v>
      </c>
      <c r="AH950" t="s">
        <v>22</v>
      </c>
      <c r="AI950" t="s">
        <v>22</v>
      </c>
      <c r="AJ950" s="17" t="b">
        <v>0</v>
      </c>
      <c r="AK950" t="s">
        <v>22</v>
      </c>
      <c r="AL950" t="s">
        <v>22</v>
      </c>
      <c r="AM950" s="17" t="b">
        <v>0</v>
      </c>
      <c r="AN950" s="6"/>
      <c r="AO950" s="6"/>
      <c r="AP950" s="17" t="b">
        <v>0</v>
      </c>
      <c r="AQ950" s="6" t="b">
        <v>0</v>
      </c>
    </row>
    <row r="951" spans="1:43" x14ac:dyDescent="0.25">
      <c r="A951" t="str">
        <f>_xlfn.CONCAT(Table8[[#This Row],[Order]],"-",Table8[[#This Row],[Line]])</f>
        <v>77375-7</v>
      </c>
      <c r="B951" s="29">
        <v>77375</v>
      </c>
      <c r="C951" s="29">
        <v>7</v>
      </c>
      <c r="D951" s="29">
        <v>1</v>
      </c>
      <c r="E951" s="28" t="s">
        <v>18</v>
      </c>
      <c r="F951" s="28" t="s">
        <v>3171</v>
      </c>
      <c r="G951" s="28" t="s">
        <v>1609</v>
      </c>
      <c r="H951" s="28" t="s">
        <v>22</v>
      </c>
      <c r="I951" s="28" t="s">
        <v>20</v>
      </c>
      <c r="J951" s="28"/>
      <c r="K951" s="28"/>
      <c r="L951" s="8">
        <v>43503</v>
      </c>
      <c r="M951" s="30">
        <v>43508</v>
      </c>
      <c r="N951" s="29">
        <v>1</v>
      </c>
      <c r="O951" s="29">
        <v>9</v>
      </c>
      <c r="P951" s="6" t="s">
        <v>652</v>
      </c>
      <c r="Q951" s="28" t="s">
        <v>22</v>
      </c>
      <c r="R951" s="6" t="s">
        <v>18</v>
      </c>
      <c r="S951" s="28" t="s">
        <v>22</v>
      </c>
      <c r="T951" s="28" t="s">
        <v>1610</v>
      </c>
      <c r="U951" s="29">
        <v>4</v>
      </c>
      <c r="V951" s="17" t="b">
        <v>1</v>
      </c>
      <c r="W951" s="17" t="b">
        <v>1</v>
      </c>
      <c r="X951" s="17" t="b">
        <v>0</v>
      </c>
      <c r="Y951" s="17" t="b">
        <v>0</v>
      </c>
      <c r="Z951" t="s">
        <v>22</v>
      </c>
      <c r="AA951" t="s">
        <v>22</v>
      </c>
      <c r="AB951" t="s">
        <v>22</v>
      </c>
      <c r="AC951" t="s">
        <v>22</v>
      </c>
      <c r="AD951" t="s">
        <v>22</v>
      </c>
      <c r="AE951" t="s">
        <v>22</v>
      </c>
      <c r="AF951" t="s">
        <v>22</v>
      </c>
      <c r="AG951" t="s">
        <v>22</v>
      </c>
      <c r="AH951" t="s">
        <v>22</v>
      </c>
      <c r="AI951" t="s">
        <v>22</v>
      </c>
      <c r="AJ951" s="17" t="b">
        <v>0</v>
      </c>
      <c r="AK951" t="s">
        <v>22</v>
      </c>
      <c r="AL951" t="s">
        <v>22</v>
      </c>
      <c r="AM951" s="17" t="b">
        <v>0</v>
      </c>
      <c r="AN951" s="6"/>
      <c r="AO951" s="6"/>
      <c r="AP951" s="17" t="b">
        <v>0</v>
      </c>
      <c r="AQ951" s="6" t="b">
        <v>0</v>
      </c>
    </row>
    <row r="952" spans="1:43" x14ac:dyDescent="0.25">
      <c r="A952" t="str">
        <f>_xlfn.CONCAT(Table8[[#This Row],[Order]],"-",Table8[[#This Row],[Line]])</f>
        <v>77375-8</v>
      </c>
      <c r="B952" s="29">
        <v>77375</v>
      </c>
      <c r="C952" s="29">
        <v>8</v>
      </c>
      <c r="D952" s="29">
        <v>1</v>
      </c>
      <c r="E952" s="28" t="s">
        <v>18</v>
      </c>
      <c r="F952" s="28" t="s">
        <v>3172</v>
      </c>
      <c r="G952" s="28" t="s">
        <v>1611</v>
      </c>
      <c r="H952" s="28" t="s">
        <v>22</v>
      </c>
      <c r="I952" s="28" t="s">
        <v>20</v>
      </c>
      <c r="J952" s="28"/>
      <c r="K952" s="28"/>
      <c r="L952" s="8">
        <v>43503</v>
      </c>
      <c r="M952" s="30">
        <v>43508</v>
      </c>
      <c r="N952" s="29">
        <v>8</v>
      </c>
      <c r="O952" s="29">
        <v>8</v>
      </c>
      <c r="P952" s="6" t="s">
        <v>652</v>
      </c>
      <c r="Q952" s="28" t="s">
        <v>22</v>
      </c>
      <c r="R952" s="6" t="s">
        <v>18</v>
      </c>
      <c r="S952" s="28" t="s">
        <v>22</v>
      </c>
      <c r="T952" s="28" t="s">
        <v>1612</v>
      </c>
      <c r="U952" s="29">
        <v>4</v>
      </c>
      <c r="V952" s="17" t="b">
        <v>1</v>
      </c>
      <c r="W952" s="17" t="b">
        <v>1</v>
      </c>
      <c r="X952" s="17" t="b">
        <v>0</v>
      </c>
      <c r="Y952" s="17" t="b">
        <v>0</v>
      </c>
      <c r="Z952" t="s">
        <v>22</v>
      </c>
      <c r="AA952" t="s">
        <v>22</v>
      </c>
      <c r="AB952" t="s">
        <v>22</v>
      </c>
      <c r="AC952" t="s">
        <v>22</v>
      </c>
      <c r="AD952" t="s">
        <v>22</v>
      </c>
      <c r="AE952" t="s">
        <v>22</v>
      </c>
      <c r="AF952" t="s">
        <v>22</v>
      </c>
      <c r="AG952" t="s">
        <v>22</v>
      </c>
      <c r="AH952" t="s">
        <v>22</v>
      </c>
      <c r="AI952" t="s">
        <v>22</v>
      </c>
      <c r="AJ952" s="17" t="b">
        <v>0</v>
      </c>
      <c r="AK952" t="s">
        <v>22</v>
      </c>
      <c r="AL952" t="s">
        <v>22</v>
      </c>
      <c r="AM952" s="17" t="b">
        <v>0</v>
      </c>
      <c r="AN952" s="6"/>
      <c r="AO952" s="6"/>
      <c r="AP952" s="17" t="b">
        <v>0</v>
      </c>
      <c r="AQ952" s="6" t="b">
        <v>0</v>
      </c>
    </row>
    <row r="953" spans="1:43" x14ac:dyDescent="0.25">
      <c r="A953" t="str">
        <f>_xlfn.CONCAT(Table8[[#This Row],[Order]],"-",Table8[[#This Row],[Line]])</f>
        <v>77378-1</v>
      </c>
      <c r="B953" s="123">
        <v>77378</v>
      </c>
      <c r="C953" s="123">
        <v>1</v>
      </c>
      <c r="D953" s="123">
        <v>1</v>
      </c>
      <c r="E953" s="124" t="s">
        <v>18</v>
      </c>
      <c r="F953" s="124" t="s">
        <v>3173</v>
      </c>
      <c r="G953" s="124" t="s">
        <v>2210</v>
      </c>
      <c r="H953" s="124" t="s">
        <v>171</v>
      </c>
      <c r="I953" s="124" t="s">
        <v>20</v>
      </c>
      <c r="J953" s="124"/>
      <c r="K953" s="124"/>
      <c r="L953" s="125">
        <v>43497</v>
      </c>
      <c r="M953" s="125">
        <v>43502</v>
      </c>
      <c r="N953" s="123">
        <v>1</v>
      </c>
      <c r="O953" s="123">
        <v>10</v>
      </c>
      <c r="P953" s="6" t="s">
        <v>610</v>
      </c>
      <c r="Q953" s="124" t="s">
        <v>22</v>
      </c>
      <c r="R953" s="6" t="s">
        <v>0</v>
      </c>
      <c r="S953" s="124" t="s">
        <v>22</v>
      </c>
      <c r="T953" s="124" t="s">
        <v>2211</v>
      </c>
      <c r="U953" s="123">
        <v>12</v>
      </c>
      <c r="V953" s="17" t="b">
        <v>1</v>
      </c>
      <c r="W953" s="17" t="b">
        <v>1</v>
      </c>
      <c r="X953" s="17" t="b">
        <v>0</v>
      </c>
      <c r="Y953" s="17" t="b">
        <v>1</v>
      </c>
      <c r="Z953" t="s">
        <v>22</v>
      </c>
      <c r="AA953" t="s">
        <v>3805</v>
      </c>
      <c r="AB953" t="s">
        <v>22</v>
      </c>
      <c r="AC953" t="s">
        <v>22</v>
      </c>
      <c r="AD953" t="s">
        <v>22</v>
      </c>
      <c r="AE953" t="s">
        <v>22</v>
      </c>
      <c r="AF953" t="s">
        <v>22</v>
      </c>
      <c r="AG953" t="s">
        <v>22</v>
      </c>
      <c r="AH953" t="s">
        <v>161</v>
      </c>
      <c r="AI953" t="s">
        <v>22</v>
      </c>
      <c r="AJ953" s="17" t="b">
        <v>0</v>
      </c>
      <c r="AK953" t="s">
        <v>22</v>
      </c>
      <c r="AL953" t="s">
        <v>22</v>
      </c>
      <c r="AM953" s="17" t="b">
        <v>0</v>
      </c>
      <c r="AN953" s="6"/>
      <c r="AO953" s="6"/>
      <c r="AP953" s="17" t="b">
        <v>0</v>
      </c>
      <c r="AQ953" s="6" t="b">
        <v>0</v>
      </c>
    </row>
    <row r="954" spans="1:43" x14ac:dyDescent="0.25">
      <c r="A954" t="str">
        <f>_xlfn.CONCAT(Table8[[#This Row],[Order]],"-",Table8[[#This Row],[Line]])</f>
        <v>77393-1</v>
      </c>
      <c r="B954" s="123">
        <v>77393</v>
      </c>
      <c r="C954" s="123">
        <v>1</v>
      </c>
      <c r="D954" s="123">
        <v>1</v>
      </c>
      <c r="E954" s="124" t="s">
        <v>18</v>
      </c>
      <c r="F954" s="124" t="s">
        <v>250</v>
      </c>
      <c r="G954" s="124" t="s">
        <v>1800</v>
      </c>
      <c r="H954" s="124" t="s">
        <v>156</v>
      </c>
      <c r="I954" s="124" t="s">
        <v>31</v>
      </c>
      <c r="J954" s="125">
        <v>43494</v>
      </c>
      <c r="K954" s="124" t="s">
        <v>4972</v>
      </c>
      <c r="L954" s="125">
        <v>43489</v>
      </c>
      <c r="M954" s="125">
        <v>43494</v>
      </c>
      <c r="N954" s="123">
        <v>1</v>
      </c>
      <c r="O954" s="123">
        <v>6</v>
      </c>
      <c r="P954" s="6" t="s">
        <v>644</v>
      </c>
      <c r="Q954" s="124" t="s">
        <v>21</v>
      </c>
      <c r="R954" s="6" t="s">
        <v>18</v>
      </c>
      <c r="S954" s="124" t="s">
        <v>22</v>
      </c>
      <c r="T954" s="124" t="s">
        <v>1801</v>
      </c>
      <c r="U954" s="123">
        <v>1</v>
      </c>
      <c r="V954" s="17" t="b">
        <v>1</v>
      </c>
      <c r="W954" s="17" t="b">
        <v>1</v>
      </c>
      <c r="X954" s="17" t="b">
        <v>1</v>
      </c>
      <c r="Y954" s="17" t="b">
        <v>1</v>
      </c>
      <c r="Z954" t="s">
        <v>22</v>
      </c>
      <c r="AA954" t="s">
        <v>22</v>
      </c>
      <c r="AB954" t="s">
        <v>22</v>
      </c>
      <c r="AC954" t="s">
        <v>22</v>
      </c>
      <c r="AD954" t="s">
        <v>22</v>
      </c>
      <c r="AE954" t="s">
        <v>22</v>
      </c>
      <c r="AF954" t="s">
        <v>22</v>
      </c>
      <c r="AG954" t="s">
        <v>22</v>
      </c>
      <c r="AH954" t="s">
        <v>22</v>
      </c>
      <c r="AI954" t="s">
        <v>22</v>
      </c>
      <c r="AJ954" s="17" t="b">
        <v>1</v>
      </c>
      <c r="AK954" t="s">
        <v>22</v>
      </c>
      <c r="AL954" t="s">
        <v>143</v>
      </c>
      <c r="AM954" s="17" t="b">
        <v>0</v>
      </c>
      <c r="AN954" s="6"/>
      <c r="AO954" s="6"/>
      <c r="AP954" s="17" t="b">
        <v>0</v>
      </c>
      <c r="AQ954" s="6" t="b">
        <v>0</v>
      </c>
    </row>
    <row r="955" spans="1:43" x14ac:dyDescent="0.25">
      <c r="A955" t="str">
        <f>_xlfn.CONCAT(Table8[[#This Row],[Order]],"-",Table8[[#This Row],[Line]])</f>
        <v>77417-1</v>
      </c>
      <c r="B955" s="7">
        <v>77417</v>
      </c>
      <c r="C955" s="7">
        <v>1</v>
      </c>
      <c r="D955" s="7">
        <v>1</v>
      </c>
      <c r="E955" s="6" t="s">
        <v>18</v>
      </c>
      <c r="F955" s="6" t="s">
        <v>3174</v>
      </c>
      <c r="G955" s="6" t="s">
        <v>4973</v>
      </c>
      <c r="H955" s="6" t="s">
        <v>22</v>
      </c>
      <c r="I955" s="6" t="s">
        <v>27</v>
      </c>
      <c r="J955" s="6"/>
      <c r="K955" s="6"/>
      <c r="L955" s="8">
        <v>43518</v>
      </c>
      <c r="M955" s="8">
        <v>43523</v>
      </c>
      <c r="N955" s="7">
        <v>1</v>
      </c>
      <c r="O955" s="7">
        <v>3</v>
      </c>
      <c r="P955" s="6" t="s">
        <v>626</v>
      </c>
      <c r="Q955" s="6" t="s">
        <v>22</v>
      </c>
      <c r="R955" s="6" t="s">
        <v>18</v>
      </c>
      <c r="S955" s="6" t="s">
        <v>22</v>
      </c>
      <c r="T955" s="6" t="s">
        <v>4974</v>
      </c>
      <c r="U955" s="7">
        <v>12</v>
      </c>
      <c r="V955" s="17" t="b">
        <v>0</v>
      </c>
      <c r="W955" s="17" t="b">
        <v>0</v>
      </c>
      <c r="X955" s="17" t="b">
        <v>0</v>
      </c>
      <c r="Y955" s="17" t="b">
        <v>0</v>
      </c>
      <c r="Z955" t="s">
        <v>22</v>
      </c>
      <c r="AA955" t="s">
        <v>22</v>
      </c>
      <c r="AB955" t="s">
        <v>22</v>
      </c>
      <c r="AC955" t="s">
        <v>22</v>
      </c>
      <c r="AD955" t="s">
        <v>22</v>
      </c>
      <c r="AE955" t="s">
        <v>22</v>
      </c>
      <c r="AF955" t="s">
        <v>22</v>
      </c>
      <c r="AG955" t="s">
        <v>22</v>
      </c>
      <c r="AH955" t="s">
        <v>22</v>
      </c>
      <c r="AI955" t="s">
        <v>22</v>
      </c>
      <c r="AJ955" s="17" t="b">
        <v>0</v>
      </c>
      <c r="AK955" t="s">
        <v>22</v>
      </c>
      <c r="AL955" t="s">
        <v>22</v>
      </c>
      <c r="AM955" s="17" t="b">
        <v>0</v>
      </c>
      <c r="AN955" s="6"/>
      <c r="AO955" s="6"/>
      <c r="AP955" s="17" t="b">
        <v>0</v>
      </c>
      <c r="AQ955" s="6" t="b">
        <v>0</v>
      </c>
    </row>
    <row r="956" spans="1:43" x14ac:dyDescent="0.25">
      <c r="A956" t="str">
        <f>_xlfn.CONCAT(Table8[[#This Row],[Order]],"-",Table8[[#This Row],[Line]])</f>
        <v>77417-2</v>
      </c>
      <c r="B956" s="7">
        <v>77417</v>
      </c>
      <c r="C956" s="7">
        <v>2</v>
      </c>
      <c r="D956" s="7">
        <v>1</v>
      </c>
      <c r="E956" s="6" t="s">
        <v>18</v>
      </c>
      <c r="F956" s="6" t="s">
        <v>285</v>
      </c>
      <c r="G956" s="6" t="s">
        <v>4975</v>
      </c>
      <c r="H956" s="6" t="s">
        <v>22</v>
      </c>
      <c r="I956" s="6" t="s">
        <v>27</v>
      </c>
      <c r="J956" s="6"/>
      <c r="K956" s="6"/>
      <c r="L956" s="8">
        <v>43518</v>
      </c>
      <c r="M956" s="8">
        <v>43523</v>
      </c>
      <c r="N956" s="7">
        <v>1</v>
      </c>
      <c r="O956" s="7">
        <v>3</v>
      </c>
      <c r="P956" s="6" t="s">
        <v>626</v>
      </c>
      <c r="Q956" s="6" t="s">
        <v>22</v>
      </c>
      <c r="R956" s="6" t="s">
        <v>18</v>
      </c>
      <c r="S956" s="6" t="s">
        <v>22</v>
      </c>
      <c r="T956" s="6" t="s">
        <v>4974</v>
      </c>
      <c r="U956" s="7">
        <v>12</v>
      </c>
      <c r="V956" s="17" t="b">
        <v>0</v>
      </c>
      <c r="W956" s="17" t="b">
        <v>0</v>
      </c>
      <c r="X956" s="17" t="b">
        <v>0</v>
      </c>
      <c r="Y956" s="17" t="b">
        <v>0</v>
      </c>
      <c r="Z956" t="s">
        <v>22</v>
      </c>
      <c r="AA956" t="s">
        <v>22</v>
      </c>
      <c r="AB956" t="s">
        <v>22</v>
      </c>
      <c r="AC956" t="s">
        <v>22</v>
      </c>
      <c r="AD956" t="s">
        <v>22</v>
      </c>
      <c r="AE956" t="s">
        <v>22</v>
      </c>
      <c r="AF956" t="s">
        <v>22</v>
      </c>
      <c r="AG956" t="s">
        <v>22</v>
      </c>
      <c r="AH956" t="s">
        <v>22</v>
      </c>
      <c r="AI956" t="s">
        <v>22</v>
      </c>
      <c r="AJ956" s="17" t="b">
        <v>0</v>
      </c>
      <c r="AK956" t="s">
        <v>22</v>
      </c>
      <c r="AL956" t="s">
        <v>22</v>
      </c>
      <c r="AM956" s="17" t="b">
        <v>0</v>
      </c>
      <c r="AN956" s="6"/>
      <c r="AO956" s="6"/>
      <c r="AP956" s="17" t="b">
        <v>0</v>
      </c>
      <c r="AQ956" s="6" t="b">
        <v>0</v>
      </c>
    </row>
    <row r="957" spans="1:43" x14ac:dyDescent="0.25">
      <c r="A957" t="str">
        <f>_xlfn.CONCAT(Table8[[#This Row],[Order]],"-",Table8[[#This Row],[Line]])</f>
        <v>77432-1</v>
      </c>
      <c r="B957" s="29">
        <v>77432</v>
      </c>
      <c r="C957" s="29">
        <v>1</v>
      </c>
      <c r="D957" s="29">
        <v>1</v>
      </c>
      <c r="E957" s="28" t="s">
        <v>18</v>
      </c>
      <c r="F957" s="28" t="s">
        <v>164</v>
      </c>
      <c r="G957" s="28" t="s">
        <v>2363</v>
      </c>
      <c r="H957" s="28" t="s">
        <v>22</v>
      </c>
      <c r="I957" s="28" t="s">
        <v>20</v>
      </c>
      <c r="J957" s="28"/>
      <c r="K957" s="28"/>
      <c r="L957" s="8">
        <v>43501</v>
      </c>
      <c r="M957" s="30">
        <v>43509</v>
      </c>
      <c r="N957" s="29">
        <v>20</v>
      </c>
      <c r="O957" s="29">
        <v>20</v>
      </c>
      <c r="P957" s="6" t="s">
        <v>589</v>
      </c>
      <c r="Q957" s="28" t="s">
        <v>21</v>
      </c>
      <c r="R957" s="6" t="s">
        <v>19</v>
      </c>
      <c r="S957" s="28" t="s">
        <v>22</v>
      </c>
      <c r="T957" s="28" t="s">
        <v>2364</v>
      </c>
      <c r="U957" s="29">
        <v>1</v>
      </c>
      <c r="V957" s="17" t="b">
        <v>1</v>
      </c>
      <c r="W957" s="17" t="b">
        <v>1</v>
      </c>
      <c r="X957" s="17" t="b">
        <v>1</v>
      </c>
      <c r="Y957" s="17" t="b">
        <v>1</v>
      </c>
      <c r="Z957" t="s">
        <v>22</v>
      </c>
      <c r="AA957" t="s">
        <v>3805</v>
      </c>
      <c r="AB957" t="s">
        <v>22</v>
      </c>
      <c r="AC957" t="s">
        <v>22</v>
      </c>
      <c r="AD957" t="s">
        <v>22</v>
      </c>
      <c r="AE957" t="s">
        <v>22</v>
      </c>
      <c r="AF957" t="s">
        <v>22</v>
      </c>
      <c r="AG957" t="s">
        <v>22</v>
      </c>
      <c r="AH957" t="s">
        <v>22</v>
      </c>
      <c r="AI957" t="s">
        <v>22</v>
      </c>
      <c r="AJ957" s="17" t="b">
        <v>1</v>
      </c>
      <c r="AK957" t="s">
        <v>22</v>
      </c>
      <c r="AL957" t="s">
        <v>22</v>
      </c>
      <c r="AM957" s="17" t="b">
        <v>0</v>
      </c>
      <c r="AN957" s="6"/>
      <c r="AO957" s="6"/>
      <c r="AP957" s="17" t="b">
        <v>0</v>
      </c>
      <c r="AQ957" s="6" t="b">
        <v>0</v>
      </c>
    </row>
    <row r="958" spans="1:43" x14ac:dyDescent="0.25">
      <c r="A958" t="str">
        <f>_xlfn.CONCAT(Table8[[#This Row],[Order]],"-",Table8[[#This Row],[Line]])</f>
        <v>77432-2</v>
      </c>
      <c r="B958" s="29">
        <v>77432</v>
      </c>
      <c r="C958" s="29">
        <v>2</v>
      </c>
      <c r="D958" s="29">
        <v>1</v>
      </c>
      <c r="E958" s="28" t="s">
        <v>18</v>
      </c>
      <c r="F958" s="28" t="s">
        <v>201</v>
      </c>
      <c r="G958" s="28" t="s">
        <v>2365</v>
      </c>
      <c r="H958" s="28" t="s">
        <v>22</v>
      </c>
      <c r="I958" s="28" t="s">
        <v>20</v>
      </c>
      <c r="J958" s="28"/>
      <c r="K958" s="28"/>
      <c r="L958" s="8">
        <v>43501</v>
      </c>
      <c r="M958" s="30">
        <v>43509</v>
      </c>
      <c r="N958" s="29">
        <v>16</v>
      </c>
      <c r="O958" s="29">
        <v>16</v>
      </c>
      <c r="P958" s="6" t="s">
        <v>589</v>
      </c>
      <c r="Q958" s="28" t="s">
        <v>21</v>
      </c>
      <c r="R958" s="6" t="s">
        <v>19</v>
      </c>
      <c r="S958" s="28" t="s">
        <v>22</v>
      </c>
      <c r="T958" s="28" t="s">
        <v>2366</v>
      </c>
      <c r="U958" s="29">
        <v>1</v>
      </c>
      <c r="V958" s="17" t="b">
        <v>1</v>
      </c>
      <c r="W958" s="17" t="b">
        <v>1</v>
      </c>
      <c r="X958" s="17" t="b">
        <v>1</v>
      </c>
      <c r="Y958" s="17" t="b">
        <v>1</v>
      </c>
      <c r="Z958" t="s">
        <v>22</v>
      </c>
      <c r="AA958" t="s">
        <v>3805</v>
      </c>
      <c r="AB958" t="s">
        <v>22</v>
      </c>
      <c r="AC958" t="s">
        <v>22</v>
      </c>
      <c r="AD958" t="s">
        <v>22</v>
      </c>
      <c r="AE958" t="s">
        <v>22</v>
      </c>
      <c r="AF958" t="s">
        <v>22</v>
      </c>
      <c r="AG958" t="s">
        <v>22</v>
      </c>
      <c r="AH958" t="s">
        <v>22</v>
      </c>
      <c r="AI958" t="s">
        <v>22</v>
      </c>
      <c r="AJ958" s="17" t="b">
        <v>1</v>
      </c>
      <c r="AK958" t="s">
        <v>22</v>
      </c>
      <c r="AL958" t="s">
        <v>22</v>
      </c>
      <c r="AM958" s="17" t="b">
        <v>0</v>
      </c>
      <c r="AN958" s="6"/>
      <c r="AO958" s="6"/>
      <c r="AP958" s="17" t="b">
        <v>0</v>
      </c>
      <c r="AQ958" s="6" t="b">
        <v>0</v>
      </c>
    </row>
    <row r="959" spans="1:43" x14ac:dyDescent="0.25">
      <c r="A959" t="str">
        <f>_xlfn.CONCAT(Table8[[#This Row],[Order]],"-",Table8[[#This Row],[Line]])</f>
        <v>77432-3</v>
      </c>
      <c r="B959" s="29">
        <v>77432</v>
      </c>
      <c r="C959" s="29">
        <v>3</v>
      </c>
      <c r="D959" s="29">
        <v>1</v>
      </c>
      <c r="E959" s="28" t="s">
        <v>18</v>
      </c>
      <c r="F959" s="28" t="s">
        <v>3175</v>
      </c>
      <c r="G959" s="28" t="s">
        <v>2367</v>
      </c>
      <c r="H959" s="28" t="s">
        <v>22</v>
      </c>
      <c r="I959" s="28" t="s">
        <v>20</v>
      </c>
      <c r="J959" s="28"/>
      <c r="K959" s="28"/>
      <c r="L959" s="8">
        <v>43501</v>
      </c>
      <c r="M959" s="30">
        <v>43509</v>
      </c>
      <c r="N959" s="29">
        <v>14</v>
      </c>
      <c r="O959" s="29">
        <v>42</v>
      </c>
      <c r="P959" s="6" t="s">
        <v>589</v>
      </c>
      <c r="Q959" s="28" t="s">
        <v>21</v>
      </c>
      <c r="R959" s="6" t="s">
        <v>19</v>
      </c>
      <c r="S959" s="28" t="s">
        <v>22</v>
      </c>
      <c r="T959" s="28" t="s">
        <v>2368</v>
      </c>
      <c r="U959" s="29">
        <v>1</v>
      </c>
      <c r="V959" s="17" t="b">
        <v>1</v>
      </c>
      <c r="W959" s="17" t="b">
        <v>1</v>
      </c>
      <c r="X959" s="17" t="b">
        <v>1</v>
      </c>
      <c r="Y959" s="17" t="b">
        <v>1</v>
      </c>
      <c r="Z959" t="s">
        <v>22</v>
      </c>
      <c r="AA959" t="s">
        <v>3805</v>
      </c>
      <c r="AB959" t="s">
        <v>22</v>
      </c>
      <c r="AC959" t="s">
        <v>22</v>
      </c>
      <c r="AD959" t="s">
        <v>22</v>
      </c>
      <c r="AE959" t="s">
        <v>22</v>
      </c>
      <c r="AF959" t="s">
        <v>22</v>
      </c>
      <c r="AG959" t="s">
        <v>22</v>
      </c>
      <c r="AH959" t="s">
        <v>22</v>
      </c>
      <c r="AI959" t="s">
        <v>22</v>
      </c>
      <c r="AJ959" s="17" t="b">
        <v>1</v>
      </c>
      <c r="AK959" t="s">
        <v>22</v>
      </c>
      <c r="AL959" t="s">
        <v>22</v>
      </c>
      <c r="AM959" s="17" t="b">
        <v>0</v>
      </c>
      <c r="AN959" s="6"/>
      <c r="AO959" s="6"/>
      <c r="AP959" s="17" t="b">
        <v>1</v>
      </c>
      <c r="AQ959" s="6" t="b">
        <v>0</v>
      </c>
    </row>
    <row r="960" spans="1:43" x14ac:dyDescent="0.25">
      <c r="A960" t="str">
        <f>_xlfn.CONCAT(Table8[[#This Row],[Order]],"-",Table8[[#This Row],[Line]])</f>
        <v>77432-4</v>
      </c>
      <c r="B960" s="123">
        <v>77432</v>
      </c>
      <c r="C960" s="123">
        <v>4</v>
      </c>
      <c r="D960" s="123">
        <v>1</v>
      </c>
      <c r="E960" s="124" t="s">
        <v>18</v>
      </c>
      <c r="F960" s="124" t="s">
        <v>201</v>
      </c>
      <c r="G960" s="124" t="s">
        <v>2369</v>
      </c>
      <c r="H960" s="124" t="s">
        <v>208</v>
      </c>
      <c r="I960" s="124" t="s">
        <v>20</v>
      </c>
      <c r="J960" s="124"/>
      <c r="K960" s="124"/>
      <c r="L960" s="8">
        <v>43501</v>
      </c>
      <c r="M960" s="125">
        <v>43509</v>
      </c>
      <c r="N960" s="123">
        <v>8</v>
      </c>
      <c r="O960" s="123">
        <v>8</v>
      </c>
      <c r="P960" s="6" t="s">
        <v>589</v>
      </c>
      <c r="Q960" s="124" t="s">
        <v>21</v>
      </c>
      <c r="R960" s="6" t="s">
        <v>19</v>
      </c>
      <c r="S960" s="124" t="s">
        <v>22</v>
      </c>
      <c r="T960" s="124" t="s">
        <v>2370</v>
      </c>
      <c r="U960" s="123">
        <v>1</v>
      </c>
      <c r="V960" s="17" t="b">
        <v>1</v>
      </c>
      <c r="W960" s="17" t="b">
        <v>1</v>
      </c>
      <c r="X960" s="17" t="b">
        <v>1</v>
      </c>
      <c r="Y960" s="17" t="b">
        <v>1</v>
      </c>
      <c r="Z960" t="s">
        <v>22</v>
      </c>
      <c r="AA960" t="s">
        <v>3805</v>
      </c>
      <c r="AB960" t="s">
        <v>22</v>
      </c>
      <c r="AC960" t="s">
        <v>22</v>
      </c>
      <c r="AD960" t="s">
        <v>22</v>
      </c>
      <c r="AE960" t="s">
        <v>22</v>
      </c>
      <c r="AF960" t="s">
        <v>22</v>
      </c>
      <c r="AG960" t="s">
        <v>22</v>
      </c>
      <c r="AH960" t="s">
        <v>22</v>
      </c>
      <c r="AI960" t="s">
        <v>22</v>
      </c>
      <c r="AJ960" s="17" t="b">
        <v>1</v>
      </c>
      <c r="AK960" t="s">
        <v>22</v>
      </c>
      <c r="AL960" t="s">
        <v>22</v>
      </c>
      <c r="AM960" s="17" t="b">
        <v>0</v>
      </c>
      <c r="AN960" s="6"/>
      <c r="AO960" s="6"/>
      <c r="AP960" s="17" t="b">
        <v>0</v>
      </c>
      <c r="AQ960" s="6" t="b">
        <v>0</v>
      </c>
    </row>
    <row r="961" spans="1:43" x14ac:dyDescent="0.25">
      <c r="A961" t="str">
        <f>_xlfn.CONCAT(Table8[[#This Row],[Order]],"-",Table8[[#This Row],[Line]])</f>
        <v>77432-5</v>
      </c>
      <c r="B961" s="29">
        <v>77432</v>
      </c>
      <c r="C961" s="29">
        <v>5</v>
      </c>
      <c r="D961" s="29">
        <v>1</v>
      </c>
      <c r="E961" s="28" t="s">
        <v>18</v>
      </c>
      <c r="F961" s="28" t="s">
        <v>201</v>
      </c>
      <c r="G961" s="28" t="s">
        <v>2371</v>
      </c>
      <c r="H961" s="28" t="s">
        <v>22</v>
      </c>
      <c r="I961" s="28" t="s">
        <v>20</v>
      </c>
      <c r="J961" s="28"/>
      <c r="K961" s="28"/>
      <c r="L961" s="8">
        <v>43501</v>
      </c>
      <c r="M961" s="30">
        <v>43509</v>
      </c>
      <c r="N961" s="29">
        <v>6</v>
      </c>
      <c r="O961" s="29">
        <v>6</v>
      </c>
      <c r="P961" s="6" t="s">
        <v>589</v>
      </c>
      <c r="Q961" s="28" t="s">
        <v>21</v>
      </c>
      <c r="R961" s="6" t="s">
        <v>19</v>
      </c>
      <c r="S961" s="28" t="s">
        <v>22</v>
      </c>
      <c r="T961" s="28" t="s">
        <v>2372</v>
      </c>
      <c r="U961" s="29">
        <v>1</v>
      </c>
      <c r="V961" s="17" t="b">
        <v>1</v>
      </c>
      <c r="W961" s="17" t="b">
        <v>1</v>
      </c>
      <c r="X961" s="17" t="b">
        <v>1</v>
      </c>
      <c r="Y961" s="17" t="b">
        <v>1</v>
      </c>
      <c r="Z961" t="s">
        <v>22</v>
      </c>
      <c r="AA961" t="s">
        <v>3805</v>
      </c>
      <c r="AB961" t="s">
        <v>22</v>
      </c>
      <c r="AC961" t="s">
        <v>22</v>
      </c>
      <c r="AD961" t="s">
        <v>22</v>
      </c>
      <c r="AE961" t="s">
        <v>22</v>
      </c>
      <c r="AF961" t="s">
        <v>22</v>
      </c>
      <c r="AG961" t="s">
        <v>22</v>
      </c>
      <c r="AH961" t="s">
        <v>22</v>
      </c>
      <c r="AI961" t="s">
        <v>22</v>
      </c>
      <c r="AJ961" s="17" t="b">
        <v>1</v>
      </c>
      <c r="AK961" t="s">
        <v>22</v>
      </c>
      <c r="AL961" t="s">
        <v>22</v>
      </c>
      <c r="AM961" s="17" t="b">
        <v>0</v>
      </c>
      <c r="AN961" s="6"/>
      <c r="AO961" s="6"/>
      <c r="AP961" s="17" t="b">
        <v>0</v>
      </c>
      <c r="AQ961" s="6" t="b">
        <v>0</v>
      </c>
    </row>
    <row r="962" spans="1:43" x14ac:dyDescent="0.25">
      <c r="A962" t="str">
        <f>_xlfn.CONCAT(Table8[[#This Row],[Order]],"-",Table8[[#This Row],[Line]])</f>
        <v>77432-6</v>
      </c>
      <c r="B962" s="29">
        <v>77432</v>
      </c>
      <c r="C962" s="29">
        <v>6</v>
      </c>
      <c r="D962" s="29">
        <v>1</v>
      </c>
      <c r="E962" s="28" t="s">
        <v>18</v>
      </c>
      <c r="F962" s="28" t="s">
        <v>230</v>
      </c>
      <c r="G962" s="28" t="s">
        <v>2373</v>
      </c>
      <c r="H962" s="28" t="s">
        <v>22</v>
      </c>
      <c r="I962" s="28" t="s">
        <v>20</v>
      </c>
      <c r="J962" s="28"/>
      <c r="K962" s="28"/>
      <c r="L962" s="8">
        <v>43501</v>
      </c>
      <c r="M962" s="30">
        <v>43509</v>
      </c>
      <c r="N962" s="29">
        <v>4</v>
      </c>
      <c r="O962" s="29">
        <v>4</v>
      </c>
      <c r="P962" s="6" t="s">
        <v>589</v>
      </c>
      <c r="Q962" s="28" t="s">
        <v>21</v>
      </c>
      <c r="R962" s="6" t="s">
        <v>19</v>
      </c>
      <c r="S962" s="28" t="s">
        <v>22</v>
      </c>
      <c r="T962" s="28" t="s">
        <v>2374</v>
      </c>
      <c r="U962" s="29">
        <v>1</v>
      </c>
      <c r="V962" s="17" t="b">
        <v>1</v>
      </c>
      <c r="W962" s="17" t="b">
        <v>1</v>
      </c>
      <c r="X962" s="17" t="b">
        <v>1</v>
      </c>
      <c r="Y962" s="17" t="b">
        <v>1</v>
      </c>
      <c r="Z962" t="s">
        <v>22</v>
      </c>
      <c r="AA962" t="s">
        <v>3805</v>
      </c>
      <c r="AB962" t="s">
        <v>22</v>
      </c>
      <c r="AC962" t="s">
        <v>22</v>
      </c>
      <c r="AD962" t="s">
        <v>22</v>
      </c>
      <c r="AE962" t="s">
        <v>22</v>
      </c>
      <c r="AF962" t="s">
        <v>22</v>
      </c>
      <c r="AG962" t="s">
        <v>22</v>
      </c>
      <c r="AH962" t="s">
        <v>22</v>
      </c>
      <c r="AI962" t="s">
        <v>22</v>
      </c>
      <c r="AJ962" s="17" t="b">
        <v>1</v>
      </c>
      <c r="AK962" t="s">
        <v>22</v>
      </c>
      <c r="AL962" t="s">
        <v>22</v>
      </c>
      <c r="AM962" s="17" t="b">
        <v>0</v>
      </c>
      <c r="AN962" s="6"/>
      <c r="AO962" s="6"/>
      <c r="AP962" s="17" t="b">
        <v>0</v>
      </c>
      <c r="AQ962" s="6" t="b">
        <v>0</v>
      </c>
    </row>
    <row r="963" spans="1:43" x14ac:dyDescent="0.25">
      <c r="A963" t="str">
        <f>_xlfn.CONCAT(Table8[[#This Row],[Order]],"-",Table8[[#This Row],[Line]])</f>
        <v>77432-7</v>
      </c>
      <c r="B963" s="29">
        <v>77432</v>
      </c>
      <c r="C963" s="29">
        <v>7</v>
      </c>
      <c r="D963" s="29">
        <v>1</v>
      </c>
      <c r="E963" s="28" t="s">
        <v>18</v>
      </c>
      <c r="F963" s="28" t="s">
        <v>138</v>
      </c>
      <c r="G963" s="28" t="s">
        <v>2375</v>
      </c>
      <c r="H963" s="28" t="s">
        <v>22</v>
      </c>
      <c r="I963" s="28" t="s">
        <v>20</v>
      </c>
      <c r="J963" s="28"/>
      <c r="K963" s="28"/>
      <c r="L963" s="8">
        <v>43501</v>
      </c>
      <c r="M963" s="30">
        <v>43509</v>
      </c>
      <c r="N963" s="29">
        <v>26</v>
      </c>
      <c r="O963" s="29">
        <v>26</v>
      </c>
      <c r="P963" s="6" t="s">
        <v>589</v>
      </c>
      <c r="Q963" s="28" t="s">
        <v>21</v>
      </c>
      <c r="R963" s="6" t="s">
        <v>19</v>
      </c>
      <c r="S963" s="28" t="s">
        <v>22</v>
      </c>
      <c r="T963" s="28" t="s">
        <v>2376</v>
      </c>
      <c r="U963" s="29">
        <v>1</v>
      </c>
      <c r="V963" s="17" t="b">
        <v>1</v>
      </c>
      <c r="W963" s="17" t="b">
        <v>1</v>
      </c>
      <c r="X963" s="17" t="b">
        <v>1</v>
      </c>
      <c r="Y963" s="17" t="b">
        <v>1</v>
      </c>
      <c r="Z963" t="s">
        <v>22</v>
      </c>
      <c r="AA963" t="s">
        <v>3805</v>
      </c>
      <c r="AB963" t="s">
        <v>22</v>
      </c>
      <c r="AC963" t="s">
        <v>22</v>
      </c>
      <c r="AD963" t="s">
        <v>22</v>
      </c>
      <c r="AE963" t="s">
        <v>22</v>
      </c>
      <c r="AF963" t="s">
        <v>22</v>
      </c>
      <c r="AG963" t="s">
        <v>22</v>
      </c>
      <c r="AH963" t="s">
        <v>22</v>
      </c>
      <c r="AI963" t="s">
        <v>22</v>
      </c>
      <c r="AJ963" s="17" t="b">
        <v>1</v>
      </c>
      <c r="AK963" t="s">
        <v>22</v>
      </c>
      <c r="AL963" t="s">
        <v>22</v>
      </c>
      <c r="AM963" s="17" t="b">
        <v>0</v>
      </c>
      <c r="AN963" s="6"/>
      <c r="AO963" s="6"/>
      <c r="AP963" s="17" t="b">
        <v>0</v>
      </c>
      <c r="AQ963" s="6" t="b">
        <v>0</v>
      </c>
    </row>
    <row r="964" spans="1:43" x14ac:dyDescent="0.25">
      <c r="A964" t="str">
        <f>_xlfn.CONCAT(Table8[[#This Row],[Order]],"-",Table8[[#This Row],[Line]])</f>
        <v>77440-1</v>
      </c>
      <c r="B964" s="35">
        <v>77440</v>
      </c>
      <c r="C964" s="35">
        <v>1</v>
      </c>
      <c r="D964" s="35">
        <v>1</v>
      </c>
      <c r="E964" s="34" t="s">
        <v>18</v>
      </c>
      <c r="F964" s="34" t="s">
        <v>250</v>
      </c>
      <c r="G964" s="34" t="s">
        <v>2319</v>
      </c>
      <c r="H964" s="34" t="s">
        <v>141</v>
      </c>
      <c r="I964" s="34" t="s">
        <v>37</v>
      </c>
      <c r="J964" s="36">
        <v>43494</v>
      </c>
      <c r="K964" s="34" t="s">
        <v>4976</v>
      </c>
      <c r="L964" s="125">
        <v>43494</v>
      </c>
      <c r="M964" s="36">
        <v>43497</v>
      </c>
      <c r="N964" s="35">
        <v>2</v>
      </c>
      <c r="O964" s="35">
        <v>12</v>
      </c>
      <c r="P964" s="6" t="s">
        <v>610</v>
      </c>
      <c r="Q964" s="34" t="s">
        <v>21</v>
      </c>
      <c r="R964" s="6" t="s">
        <v>18</v>
      </c>
      <c r="S964" s="34" t="s">
        <v>22</v>
      </c>
      <c r="T964" s="34" t="s">
        <v>22</v>
      </c>
      <c r="U964" s="35">
        <v>7</v>
      </c>
      <c r="V964" s="17" t="b">
        <v>1</v>
      </c>
      <c r="W964" s="17" t="b">
        <v>1</v>
      </c>
      <c r="X964" s="17" t="b">
        <v>1</v>
      </c>
      <c r="Y964" s="17" t="b">
        <v>1</v>
      </c>
      <c r="Z964" t="s">
        <v>22</v>
      </c>
      <c r="AA964" t="s">
        <v>3805</v>
      </c>
      <c r="AB964" t="s">
        <v>22</v>
      </c>
      <c r="AC964" t="s">
        <v>22</v>
      </c>
      <c r="AD964" t="s">
        <v>22</v>
      </c>
      <c r="AE964" t="s">
        <v>22</v>
      </c>
      <c r="AF964" t="s">
        <v>22</v>
      </c>
      <c r="AG964" t="s">
        <v>22</v>
      </c>
      <c r="AH964" t="s">
        <v>22</v>
      </c>
      <c r="AI964" t="s">
        <v>22</v>
      </c>
      <c r="AJ964" s="17" t="b">
        <v>1</v>
      </c>
      <c r="AK964" t="s">
        <v>22</v>
      </c>
      <c r="AL964" t="s">
        <v>143</v>
      </c>
      <c r="AM964" s="17" t="b">
        <v>1</v>
      </c>
      <c r="AN964" s="126">
        <v>43500.401760300898</v>
      </c>
      <c r="AO964" s="6"/>
      <c r="AP964" s="17" t="b">
        <v>1</v>
      </c>
      <c r="AQ964" s="6" t="b">
        <v>1</v>
      </c>
    </row>
    <row r="965" spans="1:43" x14ac:dyDescent="0.25">
      <c r="A965" t="str">
        <f>_xlfn.CONCAT(Table8[[#This Row],[Order]],"-",Table8[[#This Row],[Line]])</f>
        <v>77441-1</v>
      </c>
      <c r="B965" s="7">
        <v>77441</v>
      </c>
      <c r="C965" s="7">
        <v>1</v>
      </c>
      <c r="D965" s="7">
        <v>1</v>
      </c>
      <c r="E965" s="6" t="s">
        <v>18</v>
      </c>
      <c r="F965" s="6" t="s">
        <v>425</v>
      </c>
      <c r="G965" s="6" t="s">
        <v>4977</v>
      </c>
      <c r="H965" s="6" t="s">
        <v>22</v>
      </c>
      <c r="I965" s="6" t="s">
        <v>27</v>
      </c>
      <c r="J965" s="6"/>
      <c r="K965" s="6"/>
      <c r="L965" s="8">
        <v>43529</v>
      </c>
      <c r="M965" s="8">
        <v>43532</v>
      </c>
      <c r="N965" s="7">
        <v>40</v>
      </c>
      <c r="O965" s="7">
        <v>40</v>
      </c>
      <c r="P965" s="6" t="s">
        <v>589</v>
      </c>
      <c r="Q965" s="6" t="s">
        <v>22</v>
      </c>
      <c r="R965" s="6" t="s">
        <v>18</v>
      </c>
      <c r="S965" s="6" t="s">
        <v>22</v>
      </c>
      <c r="T965" s="6" t="s">
        <v>4978</v>
      </c>
      <c r="U965" s="7">
        <v>10</v>
      </c>
      <c r="V965" s="17" t="b">
        <v>0</v>
      </c>
      <c r="W965" s="17" t="b">
        <v>0</v>
      </c>
      <c r="X965" s="17" t="b">
        <v>0</v>
      </c>
      <c r="Y965" s="17" t="b">
        <v>0</v>
      </c>
      <c r="Z965" t="s">
        <v>22</v>
      </c>
      <c r="AA965" t="s">
        <v>22</v>
      </c>
      <c r="AB965" t="s">
        <v>22</v>
      </c>
      <c r="AC965" t="s">
        <v>22</v>
      </c>
      <c r="AD965" t="s">
        <v>22</v>
      </c>
      <c r="AE965" t="s">
        <v>22</v>
      </c>
      <c r="AF965" t="s">
        <v>22</v>
      </c>
      <c r="AG965" t="s">
        <v>22</v>
      </c>
      <c r="AH965" t="s">
        <v>22</v>
      </c>
      <c r="AI965" t="s">
        <v>22</v>
      </c>
      <c r="AJ965" s="17" t="b">
        <v>0</v>
      </c>
      <c r="AK965" t="s">
        <v>22</v>
      </c>
      <c r="AL965" t="s">
        <v>22</v>
      </c>
      <c r="AM965" s="17" t="b">
        <v>0</v>
      </c>
      <c r="AN965" s="6"/>
      <c r="AO965" s="6"/>
      <c r="AP965" s="17" t="b">
        <v>0</v>
      </c>
      <c r="AQ965" s="6" t="b">
        <v>0</v>
      </c>
    </row>
    <row r="966" spans="1:43" x14ac:dyDescent="0.25">
      <c r="A966" t="str">
        <f>_xlfn.CONCAT(Table8[[#This Row],[Order]],"-",Table8[[#This Row],[Line]])</f>
        <v>77441-2</v>
      </c>
      <c r="B966" s="7">
        <v>77441</v>
      </c>
      <c r="C966" s="7">
        <v>2</v>
      </c>
      <c r="D966" s="7">
        <v>1</v>
      </c>
      <c r="E966" s="6" t="s">
        <v>18</v>
      </c>
      <c r="F966" s="6" t="s">
        <v>425</v>
      </c>
      <c r="G966" s="6" t="s">
        <v>4977</v>
      </c>
      <c r="H966" s="6" t="s">
        <v>22</v>
      </c>
      <c r="I966" s="6" t="s">
        <v>27</v>
      </c>
      <c r="J966" s="6"/>
      <c r="K966" s="6"/>
      <c r="L966" s="8">
        <v>43529</v>
      </c>
      <c r="M966" s="8">
        <v>43532</v>
      </c>
      <c r="N966" s="7">
        <v>20</v>
      </c>
      <c r="O966" s="7">
        <v>20</v>
      </c>
      <c r="P966" s="6" t="s">
        <v>589</v>
      </c>
      <c r="Q966" s="6" t="s">
        <v>22</v>
      </c>
      <c r="R966" s="6" t="s">
        <v>18</v>
      </c>
      <c r="S966" s="6" t="s">
        <v>22</v>
      </c>
      <c r="T966" s="6" t="s">
        <v>4979</v>
      </c>
      <c r="U966" s="7">
        <v>10</v>
      </c>
      <c r="V966" s="17" t="b">
        <v>0</v>
      </c>
      <c r="W966" s="17" t="b">
        <v>0</v>
      </c>
      <c r="X966" s="17" t="b">
        <v>0</v>
      </c>
      <c r="Y966" s="17" t="b">
        <v>0</v>
      </c>
      <c r="Z966" t="s">
        <v>22</v>
      </c>
      <c r="AA966" t="s">
        <v>22</v>
      </c>
      <c r="AB966" t="s">
        <v>22</v>
      </c>
      <c r="AC966" t="s">
        <v>22</v>
      </c>
      <c r="AD966" t="s">
        <v>22</v>
      </c>
      <c r="AE966" t="s">
        <v>22</v>
      </c>
      <c r="AF966" t="s">
        <v>22</v>
      </c>
      <c r="AG966" t="s">
        <v>22</v>
      </c>
      <c r="AH966" t="s">
        <v>22</v>
      </c>
      <c r="AI966" t="s">
        <v>22</v>
      </c>
      <c r="AJ966" s="17" t="b">
        <v>0</v>
      </c>
      <c r="AK966" t="s">
        <v>22</v>
      </c>
      <c r="AL966" t="s">
        <v>22</v>
      </c>
      <c r="AM966" s="17" t="b">
        <v>0</v>
      </c>
      <c r="AN966" s="6"/>
      <c r="AO966" s="6"/>
      <c r="AP966" s="17" t="b">
        <v>0</v>
      </c>
      <c r="AQ966" s="6" t="b">
        <v>0</v>
      </c>
    </row>
    <row r="967" spans="1:43" x14ac:dyDescent="0.25">
      <c r="A967" t="str">
        <f>_xlfn.CONCAT(Table8[[#This Row],[Order]],"-",Table8[[#This Row],[Line]])</f>
        <v>77456-1</v>
      </c>
      <c r="B967" s="7">
        <v>77456</v>
      </c>
      <c r="C967" s="7">
        <v>1</v>
      </c>
      <c r="D967" s="7">
        <v>1</v>
      </c>
      <c r="E967" s="6" t="s">
        <v>18</v>
      </c>
      <c r="F967" s="6" t="s">
        <v>3176</v>
      </c>
      <c r="G967" s="6" t="s">
        <v>4980</v>
      </c>
      <c r="H967" s="6" t="s">
        <v>181</v>
      </c>
      <c r="I967" s="6" t="s">
        <v>27</v>
      </c>
      <c r="J967" s="6"/>
      <c r="K967" s="6"/>
      <c r="L967" s="8">
        <v>43517</v>
      </c>
      <c r="M967" s="8">
        <v>43522</v>
      </c>
      <c r="N967" s="7">
        <v>6</v>
      </c>
      <c r="O967" s="7">
        <v>6</v>
      </c>
      <c r="P967" s="6" t="s">
        <v>606</v>
      </c>
      <c r="Q967" s="6" t="s">
        <v>22</v>
      </c>
      <c r="R967" s="6" t="s">
        <v>18</v>
      </c>
      <c r="S967" s="6" t="s">
        <v>22</v>
      </c>
      <c r="T967" s="6" t="s">
        <v>4981</v>
      </c>
      <c r="U967" s="7">
        <v>0</v>
      </c>
      <c r="V967" s="17" t="b">
        <v>0</v>
      </c>
      <c r="W967" s="17" t="b">
        <v>0</v>
      </c>
      <c r="X967" s="17" t="b">
        <v>0</v>
      </c>
      <c r="Y967" s="17" t="b">
        <v>0</v>
      </c>
      <c r="Z967" t="s">
        <v>22</v>
      </c>
      <c r="AA967" t="s">
        <v>22</v>
      </c>
      <c r="AB967" t="s">
        <v>22</v>
      </c>
      <c r="AC967" t="s">
        <v>22</v>
      </c>
      <c r="AD967" t="s">
        <v>22</v>
      </c>
      <c r="AE967" t="s">
        <v>22</v>
      </c>
      <c r="AF967" t="s">
        <v>22</v>
      </c>
      <c r="AG967" t="s">
        <v>22</v>
      </c>
      <c r="AH967" t="s">
        <v>22</v>
      </c>
      <c r="AI967" t="s">
        <v>22</v>
      </c>
      <c r="AJ967" s="17" t="b">
        <v>0</v>
      </c>
      <c r="AK967" t="s">
        <v>22</v>
      </c>
      <c r="AL967" t="s">
        <v>22</v>
      </c>
      <c r="AM967" s="17" t="b">
        <v>0</v>
      </c>
      <c r="AN967" s="6"/>
      <c r="AO967" s="6"/>
      <c r="AP967" s="17" t="b">
        <v>0</v>
      </c>
      <c r="AQ967" s="6" t="b">
        <v>1</v>
      </c>
    </row>
    <row r="968" spans="1:43" x14ac:dyDescent="0.25">
      <c r="A968" t="str">
        <f>_xlfn.CONCAT(Table8[[#This Row],[Order]],"-",Table8[[#This Row],[Line]])</f>
        <v>77456-2</v>
      </c>
      <c r="B968" s="7">
        <v>77456</v>
      </c>
      <c r="C968" s="7">
        <v>2</v>
      </c>
      <c r="D968" s="7">
        <v>1</v>
      </c>
      <c r="E968" s="6" t="s">
        <v>18</v>
      </c>
      <c r="F968" s="6" t="s">
        <v>3178</v>
      </c>
      <c r="G968" s="6" t="s">
        <v>4982</v>
      </c>
      <c r="H968" s="6" t="s">
        <v>22</v>
      </c>
      <c r="I968" s="6" t="s">
        <v>27</v>
      </c>
      <c r="J968" s="6"/>
      <c r="K968" s="6"/>
      <c r="L968" s="8">
        <v>43517</v>
      </c>
      <c r="M968" s="8">
        <v>43522</v>
      </c>
      <c r="N968" s="7">
        <v>1</v>
      </c>
      <c r="O968" s="7">
        <v>1</v>
      </c>
      <c r="P968" s="6" t="s">
        <v>606</v>
      </c>
      <c r="Q968" s="6" t="s">
        <v>22</v>
      </c>
      <c r="R968" s="6" t="s">
        <v>18</v>
      </c>
      <c r="S968" s="6" t="s">
        <v>22</v>
      </c>
      <c r="T968" s="6" t="s">
        <v>4983</v>
      </c>
      <c r="U968" s="7">
        <v>0</v>
      </c>
      <c r="V968" s="17" t="b">
        <v>0</v>
      </c>
      <c r="W968" s="17" t="b">
        <v>0</v>
      </c>
      <c r="X968" s="17" t="b">
        <v>0</v>
      </c>
      <c r="Y968" s="17" t="b">
        <v>0</v>
      </c>
      <c r="Z968" t="s">
        <v>22</v>
      </c>
      <c r="AA968" t="s">
        <v>22</v>
      </c>
      <c r="AB968" t="s">
        <v>22</v>
      </c>
      <c r="AC968" t="s">
        <v>22</v>
      </c>
      <c r="AD968" t="s">
        <v>22</v>
      </c>
      <c r="AE968" t="s">
        <v>22</v>
      </c>
      <c r="AF968" t="s">
        <v>22</v>
      </c>
      <c r="AG968" t="s">
        <v>22</v>
      </c>
      <c r="AH968" t="s">
        <v>22</v>
      </c>
      <c r="AI968" t="s">
        <v>22</v>
      </c>
      <c r="AJ968" s="17" t="b">
        <v>0</v>
      </c>
      <c r="AK968" t="s">
        <v>22</v>
      </c>
      <c r="AL968" t="s">
        <v>22</v>
      </c>
      <c r="AM968" s="17" t="b">
        <v>0</v>
      </c>
      <c r="AN968" s="6"/>
      <c r="AO968" s="6"/>
      <c r="AP968" s="17" t="b">
        <v>0</v>
      </c>
      <c r="AQ968" s="6" t="b">
        <v>0</v>
      </c>
    </row>
    <row r="969" spans="1:43" x14ac:dyDescent="0.25">
      <c r="A969" t="str">
        <f>_xlfn.CONCAT(Table8[[#This Row],[Order]],"-",Table8[[#This Row],[Line]])</f>
        <v>77456-3</v>
      </c>
      <c r="B969" s="7">
        <v>77456</v>
      </c>
      <c r="C969" s="7">
        <v>3</v>
      </c>
      <c r="D969" s="7">
        <v>1</v>
      </c>
      <c r="E969" s="6" t="s">
        <v>18</v>
      </c>
      <c r="F969" s="6" t="s">
        <v>3179</v>
      </c>
      <c r="G969" s="6" t="s">
        <v>4984</v>
      </c>
      <c r="H969" s="6" t="s">
        <v>22</v>
      </c>
      <c r="I969" s="6" t="s">
        <v>27</v>
      </c>
      <c r="J969" s="6"/>
      <c r="K969" s="6"/>
      <c r="L969" s="8">
        <v>43517</v>
      </c>
      <c r="M969" s="8">
        <v>43522</v>
      </c>
      <c r="N969" s="7">
        <v>1</v>
      </c>
      <c r="O969" s="7">
        <v>2</v>
      </c>
      <c r="P969" s="6" t="s">
        <v>606</v>
      </c>
      <c r="Q969" s="6" t="s">
        <v>22</v>
      </c>
      <c r="R969" s="6" t="s">
        <v>18</v>
      </c>
      <c r="S969" s="6" t="s">
        <v>22</v>
      </c>
      <c r="T969" s="6" t="s">
        <v>1533</v>
      </c>
      <c r="U969" s="7">
        <v>0</v>
      </c>
      <c r="V969" s="17" t="b">
        <v>0</v>
      </c>
      <c r="W969" s="17" t="b">
        <v>0</v>
      </c>
      <c r="X969" s="17" t="b">
        <v>0</v>
      </c>
      <c r="Y969" s="17" t="b">
        <v>0</v>
      </c>
      <c r="Z969" t="s">
        <v>22</v>
      </c>
      <c r="AA969" t="s">
        <v>22</v>
      </c>
      <c r="AB969" t="s">
        <v>22</v>
      </c>
      <c r="AC969" t="s">
        <v>22</v>
      </c>
      <c r="AD969" t="s">
        <v>22</v>
      </c>
      <c r="AE969" t="s">
        <v>22</v>
      </c>
      <c r="AF969" t="s">
        <v>22</v>
      </c>
      <c r="AG969" t="s">
        <v>22</v>
      </c>
      <c r="AH969" t="s">
        <v>22</v>
      </c>
      <c r="AI969" t="s">
        <v>22</v>
      </c>
      <c r="AJ969" s="17" t="b">
        <v>0</v>
      </c>
      <c r="AK969" t="s">
        <v>22</v>
      </c>
      <c r="AL969" t="s">
        <v>22</v>
      </c>
      <c r="AM969" s="17" t="b">
        <v>0</v>
      </c>
      <c r="AN969" s="6"/>
      <c r="AO969" s="6"/>
      <c r="AP969" s="17" t="b">
        <v>0</v>
      </c>
      <c r="AQ969" s="6" t="b">
        <v>0</v>
      </c>
    </row>
    <row r="970" spans="1:43" x14ac:dyDescent="0.25">
      <c r="A970" t="str">
        <f>_xlfn.CONCAT(Table8[[#This Row],[Order]],"-",Table8[[#This Row],[Line]])</f>
        <v>77456-4</v>
      </c>
      <c r="B970" s="7">
        <v>77456</v>
      </c>
      <c r="C970" s="7">
        <v>4</v>
      </c>
      <c r="D970" s="7">
        <v>1</v>
      </c>
      <c r="E970" s="6" t="s">
        <v>18</v>
      </c>
      <c r="F970" s="6" t="s">
        <v>3180</v>
      </c>
      <c r="G970" s="6" t="s">
        <v>4985</v>
      </c>
      <c r="H970" s="6" t="s">
        <v>22</v>
      </c>
      <c r="I970" s="6" t="s">
        <v>27</v>
      </c>
      <c r="J970" s="6"/>
      <c r="K970" s="6"/>
      <c r="L970" s="8">
        <v>43517</v>
      </c>
      <c r="M970" s="8">
        <v>43522</v>
      </c>
      <c r="N970" s="7">
        <v>10</v>
      </c>
      <c r="O970" s="7">
        <v>10</v>
      </c>
      <c r="P970" s="6" t="s">
        <v>606</v>
      </c>
      <c r="Q970" s="6" t="s">
        <v>22</v>
      </c>
      <c r="R970" s="6" t="s">
        <v>18</v>
      </c>
      <c r="S970" s="6" t="s">
        <v>22</v>
      </c>
      <c r="T970" s="6" t="s">
        <v>4986</v>
      </c>
      <c r="U970" s="7">
        <v>0</v>
      </c>
      <c r="V970" s="17" t="b">
        <v>0</v>
      </c>
      <c r="W970" s="17" t="b">
        <v>0</v>
      </c>
      <c r="X970" s="17" t="b">
        <v>0</v>
      </c>
      <c r="Y970" s="17" t="b">
        <v>0</v>
      </c>
      <c r="Z970" t="s">
        <v>22</v>
      </c>
      <c r="AA970" t="s">
        <v>22</v>
      </c>
      <c r="AB970" t="s">
        <v>22</v>
      </c>
      <c r="AC970" t="s">
        <v>22</v>
      </c>
      <c r="AD970" t="s">
        <v>22</v>
      </c>
      <c r="AE970" t="s">
        <v>22</v>
      </c>
      <c r="AF970" t="s">
        <v>22</v>
      </c>
      <c r="AG970" t="s">
        <v>22</v>
      </c>
      <c r="AH970" t="s">
        <v>22</v>
      </c>
      <c r="AI970" t="s">
        <v>22</v>
      </c>
      <c r="AJ970" s="17" t="b">
        <v>0</v>
      </c>
      <c r="AK970" t="s">
        <v>22</v>
      </c>
      <c r="AL970" t="s">
        <v>22</v>
      </c>
      <c r="AM970" s="17" t="b">
        <v>0</v>
      </c>
      <c r="AN970" s="6"/>
      <c r="AO970" s="6"/>
      <c r="AP970" s="17" t="b">
        <v>0</v>
      </c>
      <c r="AQ970" s="6" t="b">
        <v>0</v>
      </c>
    </row>
    <row r="971" spans="1:43" x14ac:dyDescent="0.25">
      <c r="A971" t="str">
        <f>_xlfn.CONCAT(Table8[[#This Row],[Order]],"-",Table8[[#This Row],[Line]])</f>
        <v>77456-5</v>
      </c>
      <c r="B971" s="7">
        <v>77456</v>
      </c>
      <c r="C971" s="7">
        <v>5</v>
      </c>
      <c r="D971" s="7">
        <v>1</v>
      </c>
      <c r="E971" s="6" t="s">
        <v>18</v>
      </c>
      <c r="F971" s="6" t="s">
        <v>3180</v>
      </c>
      <c r="G971" s="6" t="s">
        <v>4987</v>
      </c>
      <c r="H971" s="6" t="s">
        <v>22</v>
      </c>
      <c r="I971" s="6" t="s">
        <v>27</v>
      </c>
      <c r="J971" s="6"/>
      <c r="K971" s="6"/>
      <c r="L971" s="8">
        <v>43517</v>
      </c>
      <c r="M971" s="8">
        <v>43522</v>
      </c>
      <c r="N971" s="7">
        <v>2</v>
      </c>
      <c r="O971" s="7">
        <v>2</v>
      </c>
      <c r="P971" s="6" t="s">
        <v>606</v>
      </c>
      <c r="Q971" s="6" t="s">
        <v>22</v>
      </c>
      <c r="R971" s="6" t="s">
        <v>18</v>
      </c>
      <c r="S971" s="6" t="s">
        <v>22</v>
      </c>
      <c r="T971" s="6" t="s">
        <v>4988</v>
      </c>
      <c r="U971" s="7">
        <v>0</v>
      </c>
      <c r="V971" s="17" t="b">
        <v>0</v>
      </c>
      <c r="W971" s="17" t="b">
        <v>0</v>
      </c>
      <c r="X971" s="17" t="b">
        <v>0</v>
      </c>
      <c r="Y971" s="17" t="b">
        <v>0</v>
      </c>
      <c r="Z971" t="s">
        <v>22</v>
      </c>
      <c r="AA971" t="s">
        <v>22</v>
      </c>
      <c r="AB971" t="s">
        <v>22</v>
      </c>
      <c r="AC971" t="s">
        <v>22</v>
      </c>
      <c r="AD971" t="s">
        <v>22</v>
      </c>
      <c r="AE971" t="s">
        <v>22</v>
      </c>
      <c r="AF971" t="s">
        <v>22</v>
      </c>
      <c r="AG971" t="s">
        <v>22</v>
      </c>
      <c r="AH971" t="s">
        <v>22</v>
      </c>
      <c r="AI971" t="s">
        <v>22</v>
      </c>
      <c r="AJ971" s="17" t="b">
        <v>0</v>
      </c>
      <c r="AK971" t="s">
        <v>22</v>
      </c>
      <c r="AL971" t="s">
        <v>22</v>
      </c>
      <c r="AM971" s="17" t="b">
        <v>0</v>
      </c>
      <c r="AN971" s="6"/>
      <c r="AO971" s="6"/>
      <c r="AP971" s="17" t="b">
        <v>0</v>
      </c>
      <c r="AQ971" s="6" t="b">
        <v>0</v>
      </c>
    </row>
    <row r="972" spans="1:43" x14ac:dyDescent="0.25">
      <c r="A972" t="str">
        <f>_xlfn.CONCAT(Table8[[#This Row],[Order]],"-",Table8[[#This Row],[Line]])</f>
        <v>77456-6</v>
      </c>
      <c r="B972" s="7">
        <v>77456</v>
      </c>
      <c r="C972" s="7">
        <v>6</v>
      </c>
      <c r="D972" s="7">
        <v>1</v>
      </c>
      <c r="E972" s="6" t="s">
        <v>18</v>
      </c>
      <c r="F972" s="6" t="s">
        <v>419</v>
      </c>
      <c r="G972" s="6" t="s">
        <v>4989</v>
      </c>
      <c r="H972" s="6" t="s">
        <v>22</v>
      </c>
      <c r="I972" s="6" t="s">
        <v>27</v>
      </c>
      <c r="J972" s="6"/>
      <c r="K972" s="6"/>
      <c r="L972" s="8">
        <v>43517</v>
      </c>
      <c r="M972" s="8">
        <v>43522</v>
      </c>
      <c r="N972" s="7">
        <v>6</v>
      </c>
      <c r="O972" s="7">
        <v>6</v>
      </c>
      <c r="P972" s="6" t="s">
        <v>606</v>
      </c>
      <c r="Q972" s="6" t="s">
        <v>22</v>
      </c>
      <c r="R972" s="6" t="s">
        <v>18</v>
      </c>
      <c r="S972" s="6" t="s">
        <v>22</v>
      </c>
      <c r="T972" s="6" t="s">
        <v>4990</v>
      </c>
      <c r="U972" s="7">
        <v>0</v>
      </c>
      <c r="V972" s="17" t="b">
        <v>0</v>
      </c>
      <c r="W972" s="17" t="b">
        <v>0</v>
      </c>
      <c r="X972" s="17" t="b">
        <v>0</v>
      </c>
      <c r="Y972" s="17" t="b">
        <v>0</v>
      </c>
      <c r="Z972" t="s">
        <v>22</v>
      </c>
      <c r="AA972" t="s">
        <v>22</v>
      </c>
      <c r="AB972" t="s">
        <v>22</v>
      </c>
      <c r="AC972" t="s">
        <v>22</v>
      </c>
      <c r="AD972" t="s">
        <v>22</v>
      </c>
      <c r="AE972" t="s">
        <v>22</v>
      </c>
      <c r="AF972" t="s">
        <v>22</v>
      </c>
      <c r="AG972" t="s">
        <v>22</v>
      </c>
      <c r="AH972" t="s">
        <v>22</v>
      </c>
      <c r="AI972" t="s">
        <v>22</v>
      </c>
      <c r="AJ972" s="17" t="b">
        <v>0</v>
      </c>
      <c r="AK972" t="s">
        <v>22</v>
      </c>
      <c r="AL972" t="s">
        <v>22</v>
      </c>
      <c r="AM972" s="17" t="b">
        <v>0</v>
      </c>
      <c r="AN972" s="6"/>
      <c r="AO972" s="6"/>
      <c r="AP972" s="17" t="b">
        <v>0</v>
      </c>
      <c r="AQ972" s="6" t="b">
        <v>0</v>
      </c>
    </row>
    <row r="973" spans="1:43" x14ac:dyDescent="0.25">
      <c r="A973" t="str">
        <f>_xlfn.CONCAT(Table8[[#This Row],[Order]],"-",Table8[[#This Row],[Line]])</f>
        <v>77456-7</v>
      </c>
      <c r="B973" s="7">
        <v>77456</v>
      </c>
      <c r="C973" s="7">
        <v>7</v>
      </c>
      <c r="D973" s="7">
        <v>1</v>
      </c>
      <c r="E973" s="6" t="s">
        <v>18</v>
      </c>
      <c r="F973" s="6" t="s">
        <v>419</v>
      </c>
      <c r="G973" s="6" t="s">
        <v>4991</v>
      </c>
      <c r="H973" s="6" t="s">
        <v>22</v>
      </c>
      <c r="I973" s="6" t="s">
        <v>27</v>
      </c>
      <c r="J973" s="6"/>
      <c r="K973" s="6"/>
      <c r="L973" s="8">
        <v>43517</v>
      </c>
      <c r="M973" s="8">
        <v>43522</v>
      </c>
      <c r="N973" s="7">
        <v>6</v>
      </c>
      <c r="O973" s="7">
        <v>6</v>
      </c>
      <c r="P973" s="6" t="s">
        <v>606</v>
      </c>
      <c r="Q973" s="6" t="s">
        <v>22</v>
      </c>
      <c r="R973" s="6" t="s">
        <v>18</v>
      </c>
      <c r="S973" s="6" t="s">
        <v>22</v>
      </c>
      <c r="T973" s="6" t="s">
        <v>4992</v>
      </c>
      <c r="U973" s="7">
        <v>0</v>
      </c>
      <c r="V973" s="17" t="b">
        <v>0</v>
      </c>
      <c r="W973" s="17" t="b">
        <v>0</v>
      </c>
      <c r="X973" s="17" t="b">
        <v>0</v>
      </c>
      <c r="Y973" s="17" t="b">
        <v>0</v>
      </c>
      <c r="Z973" t="s">
        <v>22</v>
      </c>
      <c r="AA973" t="s">
        <v>22</v>
      </c>
      <c r="AB973" t="s">
        <v>22</v>
      </c>
      <c r="AC973" t="s">
        <v>22</v>
      </c>
      <c r="AD973" t="s">
        <v>22</v>
      </c>
      <c r="AE973" t="s">
        <v>22</v>
      </c>
      <c r="AF973" t="s">
        <v>22</v>
      </c>
      <c r="AG973" t="s">
        <v>22</v>
      </c>
      <c r="AH973" t="s">
        <v>22</v>
      </c>
      <c r="AI973" t="s">
        <v>22</v>
      </c>
      <c r="AJ973" s="17" t="b">
        <v>0</v>
      </c>
      <c r="AK973" t="s">
        <v>22</v>
      </c>
      <c r="AL973" t="s">
        <v>22</v>
      </c>
      <c r="AM973" s="17" t="b">
        <v>0</v>
      </c>
      <c r="AN973" s="6"/>
      <c r="AO973" s="6"/>
      <c r="AP973" s="17" t="b">
        <v>0</v>
      </c>
      <c r="AQ973" s="6" t="b">
        <v>0</v>
      </c>
    </row>
    <row r="974" spans="1:43" x14ac:dyDescent="0.25">
      <c r="A974" t="str">
        <f>_xlfn.CONCAT(Table8[[#This Row],[Order]],"-",Table8[[#This Row],[Line]])</f>
        <v>77456-8</v>
      </c>
      <c r="B974" s="7">
        <v>77456</v>
      </c>
      <c r="C974" s="7">
        <v>8</v>
      </c>
      <c r="D974" s="7">
        <v>1</v>
      </c>
      <c r="E974" s="6" t="s">
        <v>18</v>
      </c>
      <c r="F974" s="6" t="s">
        <v>419</v>
      </c>
      <c r="G974" s="6" t="s">
        <v>4993</v>
      </c>
      <c r="H974" s="6" t="s">
        <v>22</v>
      </c>
      <c r="I974" s="6" t="s">
        <v>27</v>
      </c>
      <c r="J974" s="6"/>
      <c r="K974" s="6"/>
      <c r="L974" s="8">
        <v>43517</v>
      </c>
      <c r="M974" s="8">
        <v>43522</v>
      </c>
      <c r="N974" s="7">
        <v>1</v>
      </c>
      <c r="O974" s="7">
        <v>1</v>
      </c>
      <c r="P974" s="6" t="s">
        <v>606</v>
      </c>
      <c r="Q974" s="6" t="s">
        <v>22</v>
      </c>
      <c r="R974" s="6" t="s">
        <v>18</v>
      </c>
      <c r="S974" s="6" t="s">
        <v>22</v>
      </c>
      <c r="T974" s="6" t="s">
        <v>4994</v>
      </c>
      <c r="U974" s="7">
        <v>0</v>
      </c>
      <c r="V974" s="17" t="b">
        <v>0</v>
      </c>
      <c r="W974" s="17" t="b">
        <v>0</v>
      </c>
      <c r="X974" s="17" t="b">
        <v>0</v>
      </c>
      <c r="Y974" s="17" t="b">
        <v>0</v>
      </c>
      <c r="Z974" t="s">
        <v>22</v>
      </c>
      <c r="AA974" t="s">
        <v>22</v>
      </c>
      <c r="AB974" t="s">
        <v>22</v>
      </c>
      <c r="AC974" t="s">
        <v>22</v>
      </c>
      <c r="AD974" t="s">
        <v>22</v>
      </c>
      <c r="AE974" t="s">
        <v>22</v>
      </c>
      <c r="AF974" t="s">
        <v>22</v>
      </c>
      <c r="AG974" t="s">
        <v>22</v>
      </c>
      <c r="AH974" t="s">
        <v>22</v>
      </c>
      <c r="AI974" t="s">
        <v>22</v>
      </c>
      <c r="AJ974" s="17" t="b">
        <v>0</v>
      </c>
      <c r="AK974" t="s">
        <v>22</v>
      </c>
      <c r="AL974" t="s">
        <v>22</v>
      </c>
      <c r="AM974" s="17" t="b">
        <v>0</v>
      </c>
      <c r="AN974" s="6"/>
      <c r="AO974" s="6"/>
      <c r="AP974" s="17" t="b">
        <v>0</v>
      </c>
      <c r="AQ974" s="6" t="b">
        <v>0</v>
      </c>
    </row>
    <row r="975" spans="1:43" x14ac:dyDescent="0.25">
      <c r="A975" t="str">
        <f>_xlfn.CONCAT(Table8[[#This Row],[Order]],"-",Table8[[#This Row],[Line]])</f>
        <v>77456-12</v>
      </c>
      <c r="B975" s="7">
        <v>77456</v>
      </c>
      <c r="C975" s="7">
        <v>12</v>
      </c>
      <c r="D975" s="7">
        <v>1</v>
      </c>
      <c r="E975" s="6" t="s">
        <v>18</v>
      </c>
      <c r="F975" s="6" t="s">
        <v>3177</v>
      </c>
      <c r="G975" s="6" t="s">
        <v>4995</v>
      </c>
      <c r="H975" s="6" t="s">
        <v>22</v>
      </c>
      <c r="I975" s="6" t="s">
        <v>27</v>
      </c>
      <c r="J975" s="6"/>
      <c r="K975" s="6"/>
      <c r="L975" s="8">
        <v>43517</v>
      </c>
      <c r="M975" s="8">
        <v>43522</v>
      </c>
      <c r="N975" s="7">
        <v>3</v>
      </c>
      <c r="O975" s="7">
        <v>3</v>
      </c>
      <c r="P975" s="6" t="s">
        <v>606</v>
      </c>
      <c r="Q975" s="6" t="s">
        <v>22</v>
      </c>
      <c r="R975" s="6" t="s">
        <v>18</v>
      </c>
      <c r="S975" s="6" t="s">
        <v>22</v>
      </c>
      <c r="T975" s="6" t="s">
        <v>4996</v>
      </c>
      <c r="U975" s="7">
        <v>0</v>
      </c>
      <c r="V975" s="17" t="b">
        <v>0</v>
      </c>
      <c r="W975" s="17" t="b">
        <v>0</v>
      </c>
      <c r="X975" s="17" t="b">
        <v>0</v>
      </c>
      <c r="Y975" s="17" t="b">
        <v>0</v>
      </c>
      <c r="Z975" t="s">
        <v>22</v>
      </c>
      <c r="AA975" t="s">
        <v>22</v>
      </c>
      <c r="AB975" t="s">
        <v>22</v>
      </c>
      <c r="AC975" t="s">
        <v>22</v>
      </c>
      <c r="AD975" t="s">
        <v>22</v>
      </c>
      <c r="AE975" t="s">
        <v>22</v>
      </c>
      <c r="AF975" t="s">
        <v>22</v>
      </c>
      <c r="AG975" t="s">
        <v>22</v>
      </c>
      <c r="AH975" t="s">
        <v>22</v>
      </c>
      <c r="AI975" t="s">
        <v>22</v>
      </c>
      <c r="AJ975" s="17" t="b">
        <v>0</v>
      </c>
      <c r="AK975" t="s">
        <v>22</v>
      </c>
      <c r="AL975" t="s">
        <v>22</v>
      </c>
      <c r="AM975" s="17" t="b">
        <v>0</v>
      </c>
      <c r="AN975" s="6"/>
      <c r="AO975" s="6"/>
      <c r="AP975" s="17" t="b">
        <v>0</v>
      </c>
      <c r="AQ975" s="6" t="b">
        <v>0</v>
      </c>
    </row>
    <row r="976" spans="1:43" x14ac:dyDescent="0.25">
      <c r="A976" t="str">
        <f>_xlfn.CONCAT(Table8[[#This Row],[Order]],"-",Table8[[#This Row],[Line]])</f>
        <v>77456-13</v>
      </c>
      <c r="B976" s="7">
        <v>77456</v>
      </c>
      <c r="C976" s="7">
        <v>13</v>
      </c>
      <c r="D976" s="7">
        <v>1</v>
      </c>
      <c r="E976" s="6" t="s">
        <v>18</v>
      </c>
      <c r="F976" s="6" t="s">
        <v>3177</v>
      </c>
      <c r="G976" s="6" t="s">
        <v>4997</v>
      </c>
      <c r="H976" s="6" t="s">
        <v>22</v>
      </c>
      <c r="I976" s="6" t="s">
        <v>27</v>
      </c>
      <c r="J976" s="6"/>
      <c r="K976" s="6"/>
      <c r="L976" s="8">
        <v>43517</v>
      </c>
      <c r="M976" s="8">
        <v>43522</v>
      </c>
      <c r="N976" s="7">
        <v>2</v>
      </c>
      <c r="O976" s="7">
        <v>2</v>
      </c>
      <c r="P976" s="6" t="s">
        <v>606</v>
      </c>
      <c r="Q976" s="6" t="s">
        <v>22</v>
      </c>
      <c r="R976" s="6" t="s">
        <v>18</v>
      </c>
      <c r="S976" s="6" t="s">
        <v>22</v>
      </c>
      <c r="T976" s="6" t="s">
        <v>4998</v>
      </c>
      <c r="U976" s="7">
        <v>0</v>
      </c>
      <c r="V976" s="17" t="b">
        <v>0</v>
      </c>
      <c r="W976" s="17" t="b">
        <v>0</v>
      </c>
      <c r="X976" s="17" t="b">
        <v>0</v>
      </c>
      <c r="Y976" s="17" t="b">
        <v>0</v>
      </c>
      <c r="Z976" t="s">
        <v>22</v>
      </c>
      <c r="AA976" t="s">
        <v>22</v>
      </c>
      <c r="AB976" t="s">
        <v>22</v>
      </c>
      <c r="AC976" t="s">
        <v>22</v>
      </c>
      <c r="AD976" t="s">
        <v>22</v>
      </c>
      <c r="AE976" t="s">
        <v>22</v>
      </c>
      <c r="AF976" t="s">
        <v>22</v>
      </c>
      <c r="AG976" t="s">
        <v>22</v>
      </c>
      <c r="AH976" t="s">
        <v>22</v>
      </c>
      <c r="AI976" t="s">
        <v>22</v>
      </c>
      <c r="AJ976" s="17" t="b">
        <v>0</v>
      </c>
      <c r="AK976" t="s">
        <v>22</v>
      </c>
      <c r="AL976" t="s">
        <v>22</v>
      </c>
      <c r="AM976" s="17" t="b">
        <v>0</v>
      </c>
      <c r="AN976" s="6"/>
      <c r="AO976" s="6"/>
      <c r="AP976" s="17" t="b">
        <v>0</v>
      </c>
      <c r="AQ976" s="6" t="b">
        <v>0</v>
      </c>
    </row>
    <row r="977" spans="1:43" x14ac:dyDescent="0.25">
      <c r="A977" t="str">
        <f>_xlfn.CONCAT(Table8[[#This Row],[Order]],"-",Table8[[#This Row],[Line]])</f>
        <v>77456-14</v>
      </c>
      <c r="B977" s="7">
        <v>77456</v>
      </c>
      <c r="C977" s="7">
        <v>14</v>
      </c>
      <c r="D977" s="7">
        <v>1</v>
      </c>
      <c r="E977" s="6" t="s">
        <v>18</v>
      </c>
      <c r="F977" s="6" t="s">
        <v>3177</v>
      </c>
      <c r="G977" s="6" t="s">
        <v>4999</v>
      </c>
      <c r="H977" s="6" t="s">
        <v>22</v>
      </c>
      <c r="I977" s="6" t="s">
        <v>27</v>
      </c>
      <c r="J977" s="6"/>
      <c r="K977" s="6"/>
      <c r="L977" s="8">
        <v>43517</v>
      </c>
      <c r="M977" s="8">
        <v>43522</v>
      </c>
      <c r="N977" s="7">
        <v>2</v>
      </c>
      <c r="O977" s="7">
        <v>2</v>
      </c>
      <c r="P977" s="6" t="s">
        <v>606</v>
      </c>
      <c r="Q977" s="6" t="s">
        <v>22</v>
      </c>
      <c r="R977" s="6" t="s">
        <v>18</v>
      </c>
      <c r="S977" s="6" t="s">
        <v>22</v>
      </c>
      <c r="T977" s="6" t="s">
        <v>5000</v>
      </c>
      <c r="U977" s="7">
        <v>0</v>
      </c>
      <c r="V977" s="17" t="b">
        <v>0</v>
      </c>
      <c r="W977" s="17" t="b">
        <v>0</v>
      </c>
      <c r="X977" s="17" t="b">
        <v>0</v>
      </c>
      <c r="Y977" s="17" t="b">
        <v>0</v>
      </c>
      <c r="Z977" t="s">
        <v>22</v>
      </c>
      <c r="AA977" t="s">
        <v>22</v>
      </c>
      <c r="AB977" t="s">
        <v>22</v>
      </c>
      <c r="AC977" t="s">
        <v>22</v>
      </c>
      <c r="AD977" t="s">
        <v>22</v>
      </c>
      <c r="AE977" t="s">
        <v>22</v>
      </c>
      <c r="AF977" t="s">
        <v>22</v>
      </c>
      <c r="AG977" t="s">
        <v>22</v>
      </c>
      <c r="AH977" t="s">
        <v>22</v>
      </c>
      <c r="AI977" t="s">
        <v>22</v>
      </c>
      <c r="AJ977" s="17" t="b">
        <v>0</v>
      </c>
      <c r="AK977" t="s">
        <v>22</v>
      </c>
      <c r="AL977" t="s">
        <v>22</v>
      </c>
      <c r="AM977" s="17" t="b">
        <v>0</v>
      </c>
      <c r="AN977" s="6"/>
      <c r="AO977" s="6"/>
      <c r="AP977" s="17" t="b">
        <v>0</v>
      </c>
      <c r="AQ977" s="6" t="b">
        <v>0</v>
      </c>
    </row>
    <row r="978" spans="1:43" x14ac:dyDescent="0.25">
      <c r="A978" t="str">
        <f>_xlfn.CONCAT(Table8[[#This Row],[Order]],"-",Table8[[#This Row],[Line]])</f>
        <v>77458-1</v>
      </c>
      <c r="B978" s="7">
        <v>77458</v>
      </c>
      <c r="C978" s="7">
        <v>1</v>
      </c>
      <c r="D978" s="7">
        <v>1</v>
      </c>
      <c r="E978" s="6" t="s">
        <v>18</v>
      </c>
      <c r="F978" s="6" t="s">
        <v>3181</v>
      </c>
      <c r="G978" s="6" t="s">
        <v>5001</v>
      </c>
      <c r="H978" s="6" t="s">
        <v>22</v>
      </c>
      <c r="I978" s="6" t="s">
        <v>27</v>
      </c>
      <c r="J978" s="6"/>
      <c r="K978" s="6"/>
      <c r="L978" s="8">
        <v>43516</v>
      </c>
      <c r="M978" s="8">
        <v>43521</v>
      </c>
      <c r="N978" s="7">
        <v>1</v>
      </c>
      <c r="O978" s="7">
        <v>34</v>
      </c>
      <c r="P978" s="6" t="s">
        <v>613</v>
      </c>
      <c r="Q978" s="6" t="s">
        <v>22</v>
      </c>
      <c r="R978" s="6" t="s">
        <v>18</v>
      </c>
      <c r="S978" s="6" t="s">
        <v>22</v>
      </c>
      <c r="T978" s="6" t="s">
        <v>5002</v>
      </c>
      <c r="U978" s="7">
        <v>7</v>
      </c>
      <c r="V978" s="17" t="b">
        <v>0</v>
      </c>
      <c r="W978" s="17" t="b">
        <v>0</v>
      </c>
      <c r="X978" s="17" t="b">
        <v>0</v>
      </c>
      <c r="Y978" s="17" t="b">
        <v>0</v>
      </c>
      <c r="Z978" t="s">
        <v>22</v>
      </c>
      <c r="AA978" t="s">
        <v>22</v>
      </c>
      <c r="AB978" t="s">
        <v>22</v>
      </c>
      <c r="AC978" t="s">
        <v>22</v>
      </c>
      <c r="AD978" t="s">
        <v>22</v>
      </c>
      <c r="AE978" t="s">
        <v>22</v>
      </c>
      <c r="AF978" t="s">
        <v>22</v>
      </c>
      <c r="AG978" t="s">
        <v>22</v>
      </c>
      <c r="AH978" t="s">
        <v>22</v>
      </c>
      <c r="AI978" t="s">
        <v>22</v>
      </c>
      <c r="AJ978" s="17" t="b">
        <v>0</v>
      </c>
      <c r="AK978" t="s">
        <v>22</v>
      </c>
      <c r="AL978" t="s">
        <v>22</v>
      </c>
      <c r="AM978" s="17" t="b">
        <v>0</v>
      </c>
      <c r="AN978" s="6"/>
      <c r="AO978" s="6"/>
      <c r="AP978" s="17" t="b">
        <v>0</v>
      </c>
      <c r="AQ978" s="6" t="b">
        <v>0</v>
      </c>
    </row>
    <row r="979" spans="1:43" x14ac:dyDescent="0.25">
      <c r="A979" t="str">
        <f>_xlfn.CONCAT(Table8[[#This Row],[Order]],"-",Table8[[#This Row],[Line]])</f>
        <v>77479-1</v>
      </c>
      <c r="B979" s="7">
        <v>77479</v>
      </c>
      <c r="C979" s="7">
        <v>1</v>
      </c>
      <c r="D979" s="7">
        <v>1</v>
      </c>
      <c r="E979" s="6" t="s">
        <v>18</v>
      </c>
      <c r="F979" s="6" t="s">
        <v>429</v>
      </c>
      <c r="G979" s="6" t="s">
        <v>5003</v>
      </c>
      <c r="H979" s="6" t="s">
        <v>22</v>
      </c>
      <c r="I979" s="6" t="s">
        <v>27</v>
      </c>
      <c r="J979" s="6"/>
      <c r="K979" s="6"/>
      <c r="L979" s="8">
        <v>43565</v>
      </c>
      <c r="M979" s="8">
        <v>43570</v>
      </c>
      <c r="N979" s="7">
        <v>1</v>
      </c>
      <c r="O979" s="7">
        <v>1</v>
      </c>
      <c r="P979" s="6" t="s">
        <v>589</v>
      </c>
      <c r="Q979" s="6" t="s">
        <v>22</v>
      </c>
      <c r="R979" s="6" t="s">
        <v>18</v>
      </c>
      <c r="S979" s="6" t="s">
        <v>22</v>
      </c>
      <c r="T979" s="6" t="s">
        <v>5004</v>
      </c>
      <c r="U979" s="7">
        <v>12</v>
      </c>
      <c r="V979" s="17" t="b">
        <v>0</v>
      </c>
      <c r="W979" s="17" t="b">
        <v>0</v>
      </c>
      <c r="X979" s="17" t="b">
        <v>0</v>
      </c>
      <c r="Y979" s="17" t="b">
        <v>0</v>
      </c>
      <c r="Z979" t="s">
        <v>22</v>
      </c>
      <c r="AA979" t="s">
        <v>22</v>
      </c>
      <c r="AB979" t="s">
        <v>22</v>
      </c>
      <c r="AC979" t="s">
        <v>22</v>
      </c>
      <c r="AD979" t="s">
        <v>22</v>
      </c>
      <c r="AE979" t="s">
        <v>22</v>
      </c>
      <c r="AF979" t="s">
        <v>22</v>
      </c>
      <c r="AG979" t="s">
        <v>22</v>
      </c>
      <c r="AH979" t="s">
        <v>22</v>
      </c>
      <c r="AI979" t="s">
        <v>22</v>
      </c>
      <c r="AJ979" s="17" t="b">
        <v>0</v>
      </c>
      <c r="AK979" t="s">
        <v>22</v>
      </c>
      <c r="AL979" t="s">
        <v>22</v>
      </c>
      <c r="AM979" s="17" t="b">
        <v>0</v>
      </c>
      <c r="AN979" s="6"/>
      <c r="AO979" s="6"/>
      <c r="AP979" s="17" t="b">
        <v>0</v>
      </c>
      <c r="AQ979" s="6" t="b">
        <v>0</v>
      </c>
    </row>
    <row r="980" spans="1:43" x14ac:dyDescent="0.25">
      <c r="A980" t="str">
        <f>_xlfn.CONCAT(Table8[[#This Row],[Order]],"-",Table8[[#This Row],[Line]])</f>
        <v>77497-11</v>
      </c>
      <c r="B980" s="7">
        <v>77497</v>
      </c>
      <c r="C980" s="7">
        <v>11</v>
      </c>
      <c r="D980" s="7">
        <v>1</v>
      </c>
      <c r="E980" s="6" t="s">
        <v>18</v>
      </c>
      <c r="F980" s="6" t="s">
        <v>3182</v>
      </c>
      <c r="G980" s="6" t="s">
        <v>5005</v>
      </c>
      <c r="H980" s="6" t="s">
        <v>22</v>
      </c>
      <c r="I980" s="6" t="s">
        <v>27</v>
      </c>
      <c r="J980" s="6"/>
      <c r="K980" s="6"/>
      <c r="L980" s="8">
        <v>43524</v>
      </c>
      <c r="M980" s="8">
        <v>43529</v>
      </c>
      <c r="N980" s="7">
        <v>1</v>
      </c>
      <c r="O980" s="7">
        <v>3</v>
      </c>
      <c r="P980" s="6" t="s">
        <v>589</v>
      </c>
      <c r="Q980" s="6" t="s">
        <v>22</v>
      </c>
      <c r="R980" s="6" t="s">
        <v>19</v>
      </c>
      <c r="S980" s="6" t="s">
        <v>22</v>
      </c>
      <c r="T980" s="6" t="s">
        <v>5006</v>
      </c>
      <c r="U980" s="7">
        <v>12</v>
      </c>
      <c r="V980" s="17" t="b">
        <v>0</v>
      </c>
      <c r="W980" s="17" t="b">
        <v>0</v>
      </c>
      <c r="X980" s="17" t="b">
        <v>0</v>
      </c>
      <c r="Y980" s="17" t="b">
        <v>0</v>
      </c>
      <c r="Z980" t="s">
        <v>22</v>
      </c>
      <c r="AA980" t="s">
        <v>22</v>
      </c>
      <c r="AB980" t="s">
        <v>22</v>
      </c>
      <c r="AC980" t="s">
        <v>22</v>
      </c>
      <c r="AD980" t="s">
        <v>22</v>
      </c>
      <c r="AE980" t="s">
        <v>22</v>
      </c>
      <c r="AF980" t="s">
        <v>22</v>
      </c>
      <c r="AG980" t="s">
        <v>22</v>
      </c>
      <c r="AH980" t="s">
        <v>22</v>
      </c>
      <c r="AI980" t="s">
        <v>22</v>
      </c>
      <c r="AJ980" s="17" t="b">
        <v>0</v>
      </c>
      <c r="AK980" t="s">
        <v>22</v>
      </c>
      <c r="AL980" t="s">
        <v>22</v>
      </c>
      <c r="AM980" s="17" t="b">
        <v>0</v>
      </c>
      <c r="AN980" s="6"/>
      <c r="AO980" s="6"/>
      <c r="AP980" s="17" t="b">
        <v>0</v>
      </c>
      <c r="AQ980" s="6" t="b">
        <v>0</v>
      </c>
    </row>
    <row r="981" spans="1:43" x14ac:dyDescent="0.25">
      <c r="A981" t="str">
        <f>_xlfn.CONCAT(Table8[[#This Row],[Order]],"-",Table8[[#This Row],[Line]])</f>
        <v>77497-12</v>
      </c>
      <c r="B981" s="7">
        <v>77497</v>
      </c>
      <c r="C981" s="7">
        <v>12</v>
      </c>
      <c r="D981" s="7">
        <v>1</v>
      </c>
      <c r="E981" s="6" t="s">
        <v>18</v>
      </c>
      <c r="F981" s="6" t="s">
        <v>3183</v>
      </c>
      <c r="G981" s="6" t="s">
        <v>5007</v>
      </c>
      <c r="H981" s="6" t="s">
        <v>22</v>
      </c>
      <c r="I981" s="6" t="s">
        <v>27</v>
      </c>
      <c r="J981" s="6"/>
      <c r="K981" s="6"/>
      <c r="L981" s="8">
        <v>43524</v>
      </c>
      <c r="M981" s="8">
        <v>43529</v>
      </c>
      <c r="N981" s="7">
        <v>1</v>
      </c>
      <c r="O981" s="7">
        <v>3</v>
      </c>
      <c r="P981" s="6" t="s">
        <v>589</v>
      </c>
      <c r="Q981" s="6" t="s">
        <v>22</v>
      </c>
      <c r="R981" s="6" t="s">
        <v>19</v>
      </c>
      <c r="S981" s="6" t="s">
        <v>22</v>
      </c>
      <c r="T981" s="6" t="s">
        <v>5008</v>
      </c>
      <c r="U981" s="7">
        <v>12</v>
      </c>
      <c r="V981" s="17" t="b">
        <v>0</v>
      </c>
      <c r="W981" s="17" t="b">
        <v>0</v>
      </c>
      <c r="X981" s="17" t="b">
        <v>0</v>
      </c>
      <c r="Y981" s="17" t="b">
        <v>0</v>
      </c>
      <c r="Z981" t="s">
        <v>22</v>
      </c>
      <c r="AA981" t="s">
        <v>22</v>
      </c>
      <c r="AB981" t="s">
        <v>22</v>
      </c>
      <c r="AC981" t="s">
        <v>22</v>
      </c>
      <c r="AD981" t="s">
        <v>22</v>
      </c>
      <c r="AE981" t="s">
        <v>22</v>
      </c>
      <c r="AF981" t="s">
        <v>22</v>
      </c>
      <c r="AG981" t="s">
        <v>22</v>
      </c>
      <c r="AH981" t="s">
        <v>22</v>
      </c>
      <c r="AI981" t="s">
        <v>22</v>
      </c>
      <c r="AJ981" s="17" t="b">
        <v>0</v>
      </c>
      <c r="AK981" t="s">
        <v>22</v>
      </c>
      <c r="AL981" t="s">
        <v>22</v>
      </c>
      <c r="AM981" s="17" t="b">
        <v>0</v>
      </c>
      <c r="AN981" s="6"/>
      <c r="AO981" s="6"/>
      <c r="AP981" s="17" t="b">
        <v>0</v>
      </c>
      <c r="AQ981" s="6" t="b">
        <v>0</v>
      </c>
    </row>
    <row r="982" spans="1:43" x14ac:dyDescent="0.25">
      <c r="A982" t="str">
        <f>_xlfn.CONCAT(Table8[[#This Row],[Order]],"-",Table8[[#This Row],[Line]])</f>
        <v>77526-1</v>
      </c>
      <c r="B982" s="29">
        <v>77526</v>
      </c>
      <c r="C982" s="29">
        <v>1</v>
      </c>
      <c r="D982" s="29">
        <v>1</v>
      </c>
      <c r="E982" s="28" t="s">
        <v>18</v>
      </c>
      <c r="F982" s="28" t="s">
        <v>423</v>
      </c>
      <c r="G982" s="28" t="s">
        <v>5009</v>
      </c>
      <c r="H982" s="28" t="s">
        <v>22</v>
      </c>
      <c r="I982" s="28" t="s">
        <v>20</v>
      </c>
      <c r="J982" s="28"/>
      <c r="K982" s="28"/>
      <c r="L982" s="8">
        <v>43511</v>
      </c>
      <c r="M982" s="30">
        <v>43516</v>
      </c>
      <c r="N982" s="29">
        <v>4</v>
      </c>
      <c r="O982" s="29">
        <v>4</v>
      </c>
      <c r="P982" s="6" t="s">
        <v>610</v>
      </c>
      <c r="Q982" s="28" t="s">
        <v>22</v>
      </c>
      <c r="R982" s="6" t="s">
        <v>19</v>
      </c>
      <c r="S982" s="28" t="s">
        <v>22</v>
      </c>
      <c r="T982" s="28" t="s">
        <v>5010</v>
      </c>
      <c r="U982" s="29">
        <v>4</v>
      </c>
      <c r="V982" s="17" t="b">
        <v>1</v>
      </c>
      <c r="W982" s="17" t="b">
        <v>1</v>
      </c>
      <c r="X982" s="17" t="b">
        <v>1</v>
      </c>
      <c r="Y982" s="17" t="b">
        <v>1</v>
      </c>
      <c r="Z982" t="s">
        <v>22</v>
      </c>
      <c r="AA982" t="s">
        <v>3805</v>
      </c>
      <c r="AB982" t="s">
        <v>22</v>
      </c>
      <c r="AC982" t="s">
        <v>22</v>
      </c>
      <c r="AD982" t="s">
        <v>22</v>
      </c>
      <c r="AE982" t="s">
        <v>22</v>
      </c>
      <c r="AF982" t="s">
        <v>22</v>
      </c>
      <c r="AG982" t="s">
        <v>22</v>
      </c>
      <c r="AH982" t="s">
        <v>22</v>
      </c>
      <c r="AI982" t="s">
        <v>22</v>
      </c>
      <c r="AJ982" s="17" t="b">
        <v>1</v>
      </c>
      <c r="AK982" t="s">
        <v>22</v>
      </c>
      <c r="AL982" t="s">
        <v>22</v>
      </c>
      <c r="AM982" s="17" t="b">
        <v>0</v>
      </c>
      <c r="AN982" s="6"/>
      <c r="AO982" s="6"/>
      <c r="AP982" s="17" t="b">
        <v>0</v>
      </c>
      <c r="AQ982" s="6" t="b">
        <v>0</v>
      </c>
    </row>
    <row r="983" spans="1:43" x14ac:dyDescent="0.25">
      <c r="A983" t="str">
        <f>_xlfn.CONCAT(Table8[[#This Row],[Order]],"-",Table8[[#This Row],[Line]])</f>
        <v>77526-2</v>
      </c>
      <c r="B983" s="29">
        <v>77526</v>
      </c>
      <c r="C983" s="29">
        <v>2</v>
      </c>
      <c r="D983" s="29">
        <v>1</v>
      </c>
      <c r="E983" s="28" t="s">
        <v>18</v>
      </c>
      <c r="F983" s="28" t="s">
        <v>3189</v>
      </c>
      <c r="G983" s="28" t="s">
        <v>5011</v>
      </c>
      <c r="H983" s="28" t="s">
        <v>22</v>
      </c>
      <c r="I983" s="28" t="s">
        <v>20</v>
      </c>
      <c r="J983" s="28"/>
      <c r="K983" s="28"/>
      <c r="L983" s="8">
        <v>43511</v>
      </c>
      <c r="M983" s="30">
        <v>43516</v>
      </c>
      <c r="N983" s="29">
        <v>22</v>
      </c>
      <c r="O983" s="29">
        <v>22</v>
      </c>
      <c r="P983" s="6" t="s">
        <v>610</v>
      </c>
      <c r="Q983" s="28" t="s">
        <v>22</v>
      </c>
      <c r="R983" s="6" t="s">
        <v>19</v>
      </c>
      <c r="S983" s="28" t="s">
        <v>22</v>
      </c>
      <c r="T983" s="28" t="s">
        <v>5012</v>
      </c>
      <c r="U983" s="29">
        <v>4</v>
      </c>
      <c r="V983" s="17" t="b">
        <v>1</v>
      </c>
      <c r="W983" s="17" t="b">
        <v>1</v>
      </c>
      <c r="X983" s="17" t="b">
        <v>1</v>
      </c>
      <c r="Y983" s="17" t="b">
        <v>1</v>
      </c>
      <c r="Z983" t="s">
        <v>22</v>
      </c>
      <c r="AA983" t="s">
        <v>3805</v>
      </c>
      <c r="AB983" t="s">
        <v>22</v>
      </c>
      <c r="AC983" t="s">
        <v>22</v>
      </c>
      <c r="AD983" t="s">
        <v>22</v>
      </c>
      <c r="AE983" t="s">
        <v>22</v>
      </c>
      <c r="AF983" t="s">
        <v>22</v>
      </c>
      <c r="AG983" t="s">
        <v>22</v>
      </c>
      <c r="AH983" t="s">
        <v>22</v>
      </c>
      <c r="AI983" t="s">
        <v>22</v>
      </c>
      <c r="AJ983" s="17" t="b">
        <v>1</v>
      </c>
      <c r="AK983" t="s">
        <v>22</v>
      </c>
      <c r="AL983" t="s">
        <v>22</v>
      </c>
      <c r="AM983" s="17" t="b">
        <v>0</v>
      </c>
      <c r="AN983" s="6"/>
      <c r="AO983" s="6"/>
      <c r="AP983" s="17" t="b">
        <v>0</v>
      </c>
      <c r="AQ983" s="6" t="b">
        <v>0</v>
      </c>
    </row>
    <row r="984" spans="1:43" x14ac:dyDescent="0.25">
      <c r="A984" t="str">
        <f>_xlfn.CONCAT(Table8[[#This Row],[Order]],"-",Table8[[#This Row],[Line]])</f>
        <v>77526-3</v>
      </c>
      <c r="B984" s="29">
        <v>77526</v>
      </c>
      <c r="C984" s="29">
        <v>3</v>
      </c>
      <c r="D984" s="29">
        <v>1</v>
      </c>
      <c r="E984" s="28" t="s">
        <v>18</v>
      </c>
      <c r="F984" s="28" t="s">
        <v>3190</v>
      </c>
      <c r="G984" s="28" t="s">
        <v>5013</v>
      </c>
      <c r="H984" s="28" t="s">
        <v>22</v>
      </c>
      <c r="I984" s="28" t="s">
        <v>20</v>
      </c>
      <c r="J984" s="28"/>
      <c r="K984" s="28"/>
      <c r="L984" s="8">
        <v>43511</v>
      </c>
      <c r="M984" s="30">
        <v>43516</v>
      </c>
      <c r="N984" s="29">
        <v>8</v>
      </c>
      <c r="O984" s="29">
        <v>16</v>
      </c>
      <c r="P984" s="6" t="s">
        <v>610</v>
      </c>
      <c r="Q984" s="28" t="s">
        <v>22</v>
      </c>
      <c r="R984" s="6" t="s">
        <v>19</v>
      </c>
      <c r="S984" s="28" t="s">
        <v>22</v>
      </c>
      <c r="T984" s="28" t="s">
        <v>5014</v>
      </c>
      <c r="U984" s="29">
        <v>4</v>
      </c>
      <c r="V984" s="17" t="b">
        <v>1</v>
      </c>
      <c r="W984" s="17" t="b">
        <v>1</v>
      </c>
      <c r="X984" s="17" t="b">
        <v>1</v>
      </c>
      <c r="Y984" s="17" t="b">
        <v>1</v>
      </c>
      <c r="Z984" t="s">
        <v>22</v>
      </c>
      <c r="AA984" t="s">
        <v>3805</v>
      </c>
      <c r="AB984" t="s">
        <v>22</v>
      </c>
      <c r="AC984" t="s">
        <v>22</v>
      </c>
      <c r="AD984" t="s">
        <v>22</v>
      </c>
      <c r="AE984" t="s">
        <v>22</v>
      </c>
      <c r="AF984" t="s">
        <v>22</v>
      </c>
      <c r="AG984" t="s">
        <v>22</v>
      </c>
      <c r="AH984" t="s">
        <v>22</v>
      </c>
      <c r="AI984" t="s">
        <v>22</v>
      </c>
      <c r="AJ984" s="17" t="b">
        <v>1</v>
      </c>
      <c r="AK984" t="s">
        <v>22</v>
      </c>
      <c r="AL984" t="s">
        <v>22</v>
      </c>
      <c r="AM984" s="17" t="b">
        <v>0</v>
      </c>
      <c r="AN984" s="6"/>
      <c r="AO984" s="6"/>
      <c r="AP984" s="17" t="b">
        <v>0</v>
      </c>
      <c r="AQ984" s="6" t="b">
        <v>0</v>
      </c>
    </row>
    <row r="985" spans="1:43" x14ac:dyDescent="0.25">
      <c r="A985" t="str">
        <f>_xlfn.CONCAT(Table8[[#This Row],[Order]],"-",Table8[[#This Row],[Line]])</f>
        <v>77526-4</v>
      </c>
      <c r="B985" s="29">
        <v>77526</v>
      </c>
      <c r="C985" s="29">
        <v>4</v>
      </c>
      <c r="D985" s="29">
        <v>1</v>
      </c>
      <c r="E985" s="28" t="s">
        <v>18</v>
      </c>
      <c r="F985" s="28" t="s">
        <v>3190</v>
      </c>
      <c r="G985" s="28" t="s">
        <v>5015</v>
      </c>
      <c r="H985" s="28" t="s">
        <v>22</v>
      </c>
      <c r="I985" s="28" t="s">
        <v>20</v>
      </c>
      <c r="J985" s="28"/>
      <c r="K985" s="28"/>
      <c r="L985" s="8">
        <v>43511</v>
      </c>
      <c r="M985" s="30">
        <v>43516</v>
      </c>
      <c r="N985" s="29">
        <v>4</v>
      </c>
      <c r="O985" s="29">
        <v>8</v>
      </c>
      <c r="P985" s="6" t="s">
        <v>610</v>
      </c>
      <c r="Q985" s="28" t="s">
        <v>22</v>
      </c>
      <c r="R985" s="6" t="s">
        <v>19</v>
      </c>
      <c r="S985" s="28" t="s">
        <v>22</v>
      </c>
      <c r="T985" s="28" t="s">
        <v>5016</v>
      </c>
      <c r="U985" s="29">
        <v>4</v>
      </c>
      <c r="V985" s="17" t="b">
        <v>1</v>
      </c>
      <c r="W985" s="17" t="b">
        <v>1</v>
      </c>
      <c r="X985" s="17" t="b">
        <v>1</v>
      </c>
      <c r="Y985" s="17" t="b">
        <v>1</v>
      </c>
      <c r="Z985" t="s">
        <v>22</v>
      </c>
      <c r="AA985" t="s">
        <v>3805</v>
      </c>
      <c r="AB985" t="s">
        <v>22</v>
      </c>
      <c r="AC985" t="s">
        <v>22</v>
      </c>
      <c r="AD985" t="s">
        <v>22</v>
      </c>
      <c r="AE985" t="s">
        <v>22</v>
      </c>
      <c r="AF985" t="s">
        <v>22</v>
      </c>
      <c r="AG985" t="s">
        <v>22</v>
      </c>
      <c r="AH985" t="s">
        <v>22</v>
      </c>
      <c r="AI985" t="s">
        <v>22</v>
      </c>
      <c r="AJ985" s="17" t="b">
        <v>1</v>
      </c>
      <c r="AK985" t="s">
        <v>22</v>
      </c>
      <c r="AL985" t="s">
        <v>22</v>
      </c>
      <c r="AM985" s="17" t="b">
        <v>0</v>
      </c>
      <c r="AN985" s="6"/>
      <c r="AO985" s="6"/>
      <c r="AP985" s="17" t="b">
        <v>0</v>
      </c>
      <c r="AQ985" s="6" t="b">
        <v>0</v>
      </c>
    </row>
    <row r="986" spans="1:43" x14ac:dyDescent="0.25">
      <c r="A986" t="str">
        <f>_xlfn.CONCAT(Table8[[#This Row],[Order]],"-",Table8[[#This Row],[Line]])</f>
        <v>77526-5</v>
      </c>
      <c r="B986" s="29">
        <v>77526</v>
      </c>
      <c r="C986" s="29">
        <v>5</v>
      </c>
      <c r="D986" s="29">
        <v>1</v>
      </c>
      <c r="E986" s="28" t="s">
        <v>18</v>
      </c>
      <c r="F986" s="28" t="s">
        <v>418</v>
      </c>
      <c r="G986" s="28" t="s">
        <v>5017</v>
      </c>
      <c r="H986" s="28" t="s">
        <v>22</v>
      </c>
      <c r="I986" s="28" t="s">
        <v>20</v>
      </c>
      <c r="J986" s="28"/>
      <c r="K986" s="28"/>
      <c r="L986" s="8">
        <v>43511</v>
      </c>
      <c r="M986" s="30">
        <v>43516</v>
      </c>
      <c r="N986" s="29">
        <v>2</v>
      </c>
      <c r="O986" s="29">
        <v>2</v>
      </c>
      <c r="P986" s="6" t="s">
        <v>610</v>
      </c>
      <c r="Q986" s="28" t="s">
        <v>22</v>
      </c>
      <c r="R986" s="6" t="s">
        <v>19</v>
      </c>
      <c r="S986" s="28" t="s">
        <v>22</v>
      </c>
      <c r="T986" s="28" t="s">
        <v>5018</v>
      </c>
      <c r="U986" s="29">
        <v>4</v>
      </c>
      <c r="V986" s="17" t="b">
        <v>1</v>
      </c>
      <c r="W986" s="17" t="b">
        <v>0</v>
      </c>
      <c r="X986" s="17" t="b">
        <v>1</v>
      </c>
      <c r="Y986" s="17" t="b">
        <v>1</v>
      </c>
      <c r="Z986" t="s">
        <v>3805</v>
      </c>
      <c r="AA986" t="s">
        <v>22</v>
      </c>
      <c r="AB986" t="s">
        <v>22</v>
      </c>
      <c r="AC986" t="s">
        <v>22</v>
      </c>
      <c r="AD986" t="s">
        <v>22</v>
      </c>
      <c r="AE986" t="s">
        <v>22</v>
      </c>
      <c r="AF986" t="s">
        <v>22</v>
      </c>
      <c r="AG986" t="s">
        <v>3805</v>
      </c>
      <c r="AH986" t="s">
        <v>22</v>
      </c>
      <c r="AI986" t="s">
        <v>22</v>
      </c>
      <c r="AJ986" s="17" t="b">
        <v>1</v>
      </c>
      <c r="AK986" t="s">
        <v>22</v>
      </c>
      <c r="AL986" t="s">
        <v>22</v>
      </c>
      <c r="AM986" s="17" t="b">
        <v>0</v>
      </c>
      <c r="AN986" s="6"/>
      <c r="AO986" s="6"/>
      <c r="AP986" s="17" t="b">
        <v>0</v>
      </c>
      <c r="AQ986" s="6" t="b">
        <v>0</v>
      </c>
    </row>
    <row r="987" spans="1:43" x14ac:dyDescent="0.25">
      <c r="A987" t="str">
        <f>_xlfn.CONCAT(Table8[[#This Row],[Order]],"-",Table8[[#This Row],[Line]])</f>
        <v>77526-6</v>
      </c>
      <c r="B987" s="29">
        <v>77526</v>
      </c>
      <c r="C987" s="29">
        <v>6</v>
      </c>
      <c r="D987" s="29">
        <v>1</v>
      </c>
      <c r="E987" s="28" t="s">
        <v>18</v>
      </c>
      <c r="F987" s="28" t="s">
        <v>3163</v>
      </c>
      <c r="G987" s="28" t="s">
        <v>5019</v>
      </c>
      <c r="H987" s="28" t="s">
        <v>22</v>
      </c>
      <c r="I987" s="28" t="s">
        <v>20</v>
      </c>
      <c r="J987" s="28"/>
      <c r="K987" s="28"/>
      <c r="L987" s="8">
        <v>43511</v>
      </c>
      <c r="M987" s="30">
        <v>43516</v>
      </c>
      <c r="N987" s="29">
        <v>40</v>
      </c>
      <c r="O987" s="29">
        <v>40</v>
      </c>
      <c r="P987" s="6" t="s">
        <v>610</v>
      </c>
      <c r="Q987" s="28" t="s">
        <v>22</v>
      </c>
      <c r="R987" s="6" t="s">
        <v>19</v>
      </c>
      <c r="S987" s="28" t="s">
        <v>22</v>
      </c>
      <c r="T987" s="28" t="s">
        <v>5020</v>
      </c>
      <c r="U987" s="29">
        <v>4</v>
      </c>
      <c r="V987" s="17" t="b">
        <v>1</v>
      </c>
      <c r="W987" s="17" t="b">
        <v>0</v>
      </c>
      <c r="X987" s="17" t="b">
        <v>1</v>
      </c>
      <c r="Y987" s="17" t="b">
        <v>1</v>
      </c>
      <c r="Z987" t="s">
        <v>3805</v>
      </c>
      <c r="AA987" t="s">
        <v>22</v>
      </c>
      <c r="AB987" t="s">
        <v>22</v>
      </c>
      <c r="AC987" t="s">
        <v>22</v>
      </c>
      <c r="AD987" t="s">
        <v>22</v>
      </c>
      <c r="AE987" t="s">
        <v>22</v>
      </c>
      <c r="AF987" t="s">
        <v>22</v>
      </c>
      <c r="AG987" t="s">
        <v>3805</v>
      </c>
      <c r="AH987" t="s">
        <v>22</v>
      </c>
      <c r="AI987" t="s">
        <v>22</v>
      </c>
      <c r="AJ987" s="17" t="b">
        <v>1</v>
      </c>
      <c r="AK987" t="s">
        <v>22</v>
      </c>
      <c r="AL987" t="s">
        <v>22</v>
      </c>
      <c r="AM987" s="17" t="b">
        <v>0</v>
      </c>
      <c r="AN987" s="6"/>
      <c r="AO987" s="6"/>
      <c r="AP987" s="17" t="b">
        <v>0</v>
      </c>
      <c r="AQ987" s="6" t="b">
        <v>0</v>
      </c>
    </row>
    <row r="988" spans="1:43" x14ac:dyDescent="0.25">
      <c r="A988" t="str">
        <f>_xlfn.CONCAT(Table8[[#This Row],[Order]],"-",Table8[[#This Row],[Line]])</f>
        <v>77526-7</v>
      </c>
      <c r="B988" s="29">
        <v>77526</v>
      </c>
      <c r="C988" s="29">
        <v>7</v>
      </c>
      <c r="D988" s="29">
        <v>1</v>
      </c>
      <c r="E988" s="28" t="s">
        <v>18</v>
      </c>
      <c r="F988" s="28" t="s">
        <v>422</v>
      </c>
      <c r="G988" s="28" t="s">
        <v>5021</v>
      </c>
      <c r="H988" s="28" t="s">
        <v>22</v>
      </c>
      <c r="I988" s="28" t="s">
        <v>20</v>
      </c>
      <c r="J988" s="28"/>
      <c r="K988" s="28"/>
      <c r="L988" s="8">
        <v>43511</v>
      </c>
      <c r="M988" s="30">
        <v>43516</v>
      </c>
      <c r="N988" s="29">
        <v>3</v>
      </c>
      <c r="O988" s="29">
        <v>3</v>
      </c>
      <c r="P988" s="6" t="s">
        <v>610</v>
      </c>
      <c r="Q988" s="28" t="s">
        <v>22</v>
      </c>
      <c r="R988" s="6" t="s">
        <v>19</v>
      </c>
      <c r="S988" s="28" t="s">
        <v>22</v>
      </c>
      <c r="T988" s="28" t="s">
        <v>5022</v>
      </c>
      <c r="U988" s="29">
        <v>4</v>
      </c>
      <c r="V988" s="17" t="b">
        <v>1</v>
      </c>
      <c r="W988" s="17" t="b">
        <v>0</v>
      </c>
      <c r="X988" s="17" t="b">
        <v>1</v>
      </c>
      <c r="Y988" s="17" t="b">
        <v>1</v>
      </c>
      <c r="Z988" t="s">
        <v>3805</v>
      </c>
      <c r="AA988" t="s">
        <v>22</v>
      </c>
      <c r="AB988" t="s">
        <v>22</v>
      </c>
      <c r="AC988" t="s">
        <v>22</v>
      </c>
      <c r="AD988" t="s">
        <v>22</v>
      </c>
      <c r="AE988" t="s">
        <v>22</v>
      </c>
      <c r="AF988" t="s">
        <v>22</v>
      </c>
      <c r="AG988" t="s">
        <v>3805</v>
      </c>
      <c r="AH988" t="s">
        <v>22</v>
      </c>
      <c r="AI988" t="s">
        <v>22</v>
      </c>
      <c r="AJ988" s="17" t="b">
        <v>1</v>
      </c>
      <c r="AK988" t="s">
        <v>22</v>
      </c>
      <c r="AL988" t="s">
        <v>22</v>
      </c>
      <c r="AM988" s="17" t="b">
        <v>0</v>
      </c>
      <c r="AN988" s="6"/>
      <c r="AO988" s="6"/>
      <c r="AP988" s="17" t="b">
        <v>0</v>
      </c>
      <c r="AQ988" s="6" t="b">
        <v>0</v>
      </c>
    </row>
    <row r="989" spans="1:43" x14ac:dyDescent="0.25">
      <c r="A989" t="str">
        <f>_xlfn.CONCAT(Table8[[#This Row],[Order]],"-",Table8[[#This Row],[Line]])</f>
        <v>77526-8</v>
      </c>
      <c r="B989" s="29">
        <v>77526</v>
      </c>
      <c r="C989" s="29">
        <v>8</v>
      </c>
      <c r="D989" s="29">
        <v>1</v>
      </c>
      <c r="E989" s="28" t="s">
        <v>18</v>
      </c>
      <c r="F989" s="28" t="s">
        <v>3154</v>
      </c>
      <c r="G989" s="28" t="s">
        <v>5023</v>
      </c>
      <c r="H989" s="28" t="s">
        <v>22</v>
      </c>
      <c r="I989" s="28" t="s">
        <v>20</v>
      </c>
      <c r="J989" s="28"/>
      <c r="K989" s="28"/>
      <c r="L989" s="8">
        <v>43511</v>
      </c>
      <c r="M989" s="30">
        <v>43516</v>
      </c>
      <c r="N989" s="29">
        <v>2</v>
      </c>
      <c r="O989" s="29">
        <v>2</v>
      </c>
      <c r="P989" s="6" t="s">
        <v>610</v>
      </c>
      <c r="Q989" s="28" t="s">
        <v>22</v>
      </c>
      <c r="R989" s="6" t="s">
        <v>19</v>
      </c>
      <c r="S989" s="28" t="s">
        <v>22</v>
      </c>
      <c r="T989" s="28" t="s">
        <v>5024</v>
      </c>
      <c r="U989" s="29">
        <v>4</v>
      </c>
      <c r="V989" s="17" t="b">
        <v>1</v>
      </c>
      <c r="W989" s="17" t="b">
        <v>0</v>
      </c>
      <c r="X989" s="17" t="b">
        <v>1</v>
      </c>
      <c r="Y989" s="17" t="b">
        <v>1</v>
      </c>
      <c r="Z989" t="s">
        <v>3805</v>
      </c>
      <c r="AA989" t="s">
        <v>22</v>
      </c>
      <c r="AB989" t="s">
        <v>22</v>
      </c>
      <c r="AC989" t="s">
        <v>22</v>
      </c>
      <c r="AD989" t="s">
        <v>22</v>
      </c>
      <c r="AE989" t="s">
        <v>22</v>
      </c>
      <c r="AF989" t="s">
        <v>22</v>
      </c>
      <c r="AG989" t="s">
        <v>3805</v>
      </c>
      <c r="AH989" t="s">
        <v>22</v>
      </c>
      <c r="AI989" t="s">
        <v>22</v>
      </c>
      <c r="AJ989" s="17" t="b">
        <v>1</v>
      </c>
      <c r="AK989" t="s">
        <v>22</v>
      </c>
      <c r="AL989" t="s">
        <v>22</v>
      </c>
      <c r="AM989" s="17" t="b">
        <v>0</v>
      </c>
      <c r="AN989" s="6"/>
      <c r="AO989" s="6"/>
      <c r="AP989" s="17" t="b">
        <v>0</v>
      </c>
      <c r="AQ989" s="6" t="b">
        <v>0</v>
      </c>
    </row>
    <row r="990" spans="1:43" x14ac:dyDescent="0.25">
      <c r="A990" t="str">
        <f>_xlfn.CONCAT(Table8[[#This Row],[Order]],"-",Table8[[#This Row],[Line]])</f>
        <v>77526-9</v>
      </c>
      <c r="B990" s="123">
        <v>77526</v>
      </c>
      <c r="C990" s="123">
        <v>9</v>
      </c>
      <c r="D990" s="123">
        <v>1</v>
      </c>
      <c r="E990" s="124" t="s">
        <v>18</v>
      </c>
      <c r="F990" s="124" t="s">
        <v>3184</v>
      </c>
      <c r="G990" s="124" t="s">
        <v>5025</v>
      </c>
      <c r="H990" s="124" t="s">
        <v>208</v>
      </c>
      <c r="I990" s="124" t="s">
        <v>20</v>
      </c>
      <c r="J990" s="124"/>
      <c r="K990" s="124"/>
      <c r="L990" s="8">
        <v>43511</v>
      </c>
      <c r="M990" s="125">
        <v>43516</v>
      </c>
      <c r="N990" s="123">
        <v>65</v>
      </c>
      <c r="O990" s="123">
        <v>65</v>
      </c>
      <c r="P990" s="6" t="s">
        <v>610</v>
      </c>
      <c r="Q990" s="124" t="s">
        <v>22</v>
      </c>
      <c r="R990" s="6" t="s">
        <v>19</v>
      </c>
      <c r="S990" s="124" t="s">
        <v>22</v>
      </c>
      <c r="T990" s="124" t="s">
        <v>5026</v>
      </c>
      <c r="U990" s="123">
        <v>4</v>
      </c>
      <c r="V990" s="17" t="b">
        <v>1</v>
      </c>
      <c r="W990" s="17" t="b">
        <v>0</v>
      </c>
      <c r="X990" s="17" t="b">
        <v>0</v>
      </c>
      <c r="Y990" s="17" t="b">
        <v>1</v>
      </c>
      <c r="Z990" t="s">
        <v>22</v>
      </c>
      <c r="AA990" t="s">
        <v>22</v>
      </c>
      <c r="AB990" t="s">
        <v>22</v>
      </c>
      <c r="AC990" t="s">
        <v>22</v>
      </c>
      <c r="AD990" t="s">
        <v>22</v>
      </c>
      <c r="AE990" t="s">
        <v>22</v>
      </c>
      <c r="AF990" t="s">
        <v>22</v>
      </c>
      <c r="AG990" t="s">
        <v>22</v>
      </c>
      <c r="AH990" t="s">
        <v>22</v>
      </c>
      <c r="AI990" t="s">
        <v>22</v>
      </c>
      <c r="AJ990" s="17" t="b">
        <v>0</v>
      </c>
      <c r="AK990" t="s">
        <v>22</v>
      </c>
      <c r="AL990" t="s">
        <v>22</v>
      </c>
      <c r="AM990" s="17" t="b">
        <v>0</v>
      </c>
      <c r="AN990" s="6"/>
      <c r="AO990" s="6"/>
      <c r="AP990" s="17" t="b">
        <v>0</v>
      </c>
      <c r="AQ990" s="6" t="b">
        <v>0</v>
      </c>
    </row>
    <row r="991" spans="1:43" x14ac:dyDescent="0.25">
      <c r="A991" t="str">
        <f>_xlfn.CONCAT(Table8[[#This Row],[Order]],"-",Table8[[#This Row],[Line]])</f>
        <v>77526-10</v>
      </c>
      <c r="B991" s="29">
        <v>77526</v>
      </c>
      <c r="C991" s="29">
        <v>10</v>
      </c>
      <c r="D991" s="29">
        <v>1</v>
      </c>
      <c r="E991" s="28" t="s">
        <v>18</v>
      </c>
      <c r="F991" s="28" t="s">
        <v>3184</v>
      </c>
      <c r="G991" s="28" t="s">
        <v>5027</v>
      </c>
      <c r="H991" s="28" t="s">
        <v>22</v>
      </c>
      <c r="I991" s="28" t="s">
        <v>20</v>
      </c>
      <c r="J991" s="28"/>
      <c r="K991" s="28"/>
      <c r="L991" s="8">
        <v>43511</v>
      </c>
      <c r="M991" s="30">
        <v>43516</v>
      </c>
      <c r="N991" s="29">
        <v>9</v>
      </c>
      <c r="O991" s="29">
        <v>9</v>
      </c>
      <c r="P991" s="6" t="s">
        <v>610</v>
      </c>
      <c r="Q991" s="28" t="s">
        <v>22</v>
      </c>
      <c r="R991" s="6" t="s">
        <v>19</v>
      </c>
      <c r="S991" s="28" t="s">
        <v>22</v>
      </c>
      <c r="T991" s="28" t="s">
        <v>5028</v>
      </c>
      <c r="U991" s="29">
        <v>4</v>
      </c>
      <c r="V991" s="17" t="b">
        <v>1</v>
      </c>
      <c r="W991" s="17" t="b">
        <v>0</v>
      </c>
      <c r="X991" s="17" t="b">
        <v>0</v>
      </c>
      <c r="Y991" s="17" t="b">
        <v>1</v>
      </c>
      <c r="Z991" t="s">
        <v>22</v>
      </c>
      <c r="AA991" t="s">
        <v>22</v>
      </c>
      <c r="AB991" t="s">
        <v>22</v>
      </c>
      <c r="AC991" t="s">
        <v>22</v>
      </c>
      <c r="AD991" t="s">
        <v>22</v>
      </c>
      <c r="AE991" t="s">
        <v>22</v>
      </c>
      <c r="AF991" t="s">
        <v>22</v>
      </c>
      <c r="AG991" t="s">
        <v>22</v>
      </c>
      <c r="AH991" t="s">
        <v>22</v>
      </c>
      <c r="AI991" t="s">
        <v>22</v>
      </c>
      <c r="AJ991" s="17" t="b">
        <v>0</v>
      </c>
      <c r="AK991" t="s">
        <v>22</v>
      </c>
      <c r="AL991" t="s">
        <v>22</v>
      </c>
      <c r="AM991" s="17" t="b">
        <v>0</v>
      </c>
      <c r="AN991" s="6"/>
      <c r="AO991" s="6"/>
      <c r="AP991" s="17" t="b">
        <v>0</v>
      </c>
      <c r="AQ991" s="6" t="b">
        <v>0</v>
      </c>
    </row>
    <row r="992" spans="1:43" x14ac:dyDescent="0.25">
      <c r="A992" t="str">
        <f>_xlfn.CONCAT(Table8[[#This Row],[Order]],"-",Table8[[#This Row],[Line]])</f>
        <v>77526-11</v>
      </c>
      <c r="B992" s="29">
        <v>77526</v>
      </c>
      <c r="C992" s="29">
        <v>11</v>
      </c>
      <c r="D992" s="29">
        <v>1</v>
      </c>
      <c r="E992" s="28" t="s">
        <v>18</v>
      </c>
      <c r="F992" s="28" t="s">
        <v>3185</v>
      </c>
      <c r="G992" s="28" t="s">
        <v>5029</v>
      </c>
      <c r="H992" s="28" t="s">
        <v>22</v>
      </c>
      <c r="I992" s="28" t="s">
        <v>20</v>
      </c>
      <c r="J992" s="28"/>
      <c r="K992" s="28"/>
      <c r="L992" s="8">
        <v>43511</v>
      </c>
      <c r="M992" s="30">
        <v>43516</v>
      </c>
      <c r="N992" s="29">
        <v>10</v>
      </c>
      <c r="O992" s="29">
        <v>10</v>
      </c>
      <c r="P992" s="6" t="s">
        <v>610</v>
      </c>
      <c r="Q992" s="28" t="s">
        <v>22</v>
      </c>
      <c r="R992" s="6" t="s">
        <v>19</v>
      </c>
      <c r="S992" s="28" t="s">
        <v>22</v>
      </c>
      <c r="T992" s="28" t="s">
        <v>5030</v>
      </c>
      <c r="U992" s="29">
        <v>4</v>
      </c>
      <c r="V992" s="17" t="b">
        <v>1</v>
      </c>
      <c r="W992" s="17" t="b">
        <v>0</v>
      </c>
      <c r="X992" s="17" t="b">
        <v>0</v>
      </c>
      <c r="Y992" s="17" t="b">
        <v>1</v>
      </c>
      <c r="Z992" t="s">
        <v>22</v>
      </c>
      <c r="AA992" t="s">
        <v>22</v>
      </c>
      <c r="AB992" t="s">
        <v>22</v>
      </c>
      <c r="AC992" t="s">
        <v>22</v>
      </c>
      <c r="AD992" t="s">
        <v>22</v>
      </c>
      <c r="AE992" t="s">
        <v>22</v>
      </c>
      <c r="AF992" t="s">
        <v>22</v>
      </c>
      <c r="AG992" t="s">
        <v>22</v>
      </c>
      <c r="AH992" t="s">
        <v>22</v>
      </c>
      <c r="AI992" t="s">
        <v>22</v>
      </c>
      <c r="AJ992" s="17" t="b">
        <v>0</v>
      </c>
      <c r="AK992" t="s">
        <v>22</v>
      </c>
      <c r="AL992" t="s">
        <v>22</v>
      </c>
      <c r="AM992" s="17" t="b">
        <v>0</v>
      </c>
      <c r="AN992" s="6"/>
      <c r="AO992" s="6"/>
      <c r="AP992" s="17" t="b">
        <v>0</v>
      </c>
      <c r="AQ992" s="6" t="b">
        <v>0</v>
      </c>
    </row>
    <row r="993" spans="1:43" x14ac:dyDescent="0.25">
      <c r="A993" t="str">
        <f>_xlfn.CONCAT(Table8[[#This Row],[Order]],"-",Table8[[#This Row],[Line]])</f>
        <v>77526-12</v>
      </c>
      <c r="B993" s="29">
        <v>77526</v>
      </c>
      <c r="C993" s="29">
        <v>12</v>
      </c>
      <c r="D993" s="29">
        <v>1</v>
      </c>
      <c r="E993" s="28" t="s">
        <v>18</v>
      </c>
      <c r="F993" s="28" t="s">
        <v>3186</v>
      </c>
      <c r="G993" s="28" t="s">
        <v>5031</v>
      </c>
      <c r="H993" s="28" t="s">
        <v>22</v>
      </c>
      <c r="I993" s="28" t="s">
        <v>20</v>
      </c>
      <c r="J993" s="28"/>
      <c r="K993" s="28"/>
      <c r="L993" s="8">
        <v>43511</v>
      </c>
      <c r="M993" s="30">
        <v>43516</v>
      </c>
      <c r="N993" s="29">
        <v>24</v>
      </c>
      <c r="O993" s="29">
        <v>24</v>
      </c>
      <c r="P993" s="6" t="s">
        <v>610</v>
      </c>
      <c r="Q993" s="28" t="s">
        <v>22</v>
      </c>
      <c r="R993" s="6" t="s">
        <v>19</v>
      </c>
      <c r="S993" s="28" t="s">
        <v>22</v>
      </c>
      <c r="T993" s="28" t="s">
        <v>5032</v>
      </c>
      <c r="U993" s="29">
        <v>4</v>
      </c>
      <c r="V993" s="17" t="b">
        <v>1</v>
      </c>
      <c r="W993" s="17" t="b">
        <v>0</v>
      </c>
      <c r="X993" s="17" t="b">
        <v>0</v>
      </c>
      <c r="Y993" s="17" t="b">
        <v>1</v>
      </c>
      <c r="Z993" t="s">
        <v>22</v>
      </c>
      <c r="AA993" t="s">
        <v>22</v>
      </c>
      <c r="AB993" t="s">
        <v>22</v>
      </c>
      <c r="AC993" t="s">
        <v>22</v>
      </c>
      <c r="AD993" t="s">
        <v>22</v>
      </c>
      <c r="AE993" t="s">
        <v>22</v>
      </c>
      <c r="AF993" t="s">
        <v>22</v>
      </c>
      <c r="AG993" t="s">
        <v>22</v>
      </c>
      <c r="AH993" t="s">
        <v>22</v>
      </c>
      <c r="AI993" t="s">
        <v>22</v>
      </c>
      <c r="AJ993" s="17" t="b">
        <v>0</v>
      </c>
      <c r="AK993" t="s">
        <v>22</v>
      </c>
      <c r="AL993" t="s">
        <v>22</v>
      </c>
      <c r="AM993" s="17" t="b">
        <v>0</v>
      </c>
      <c r="AN993" s="6"/>
      <c r="AO993" s="6"/>
      <c r="AP993" s="17" t="b">
        <v>0</v>
      </c>
      <c r="AQ993" s="6" t="b">
        <v>0</v>
      </c>
    </row>
    <row r="994" spans="1:43" x14ac:dyDescent="0.25">
      <c r="A994" t="str">
        <f>_xlfn.CONCAT(Table8[[#This Row],[Order]],"-",Table8[[#This Row],[Line]])</f>
        <v>77526-13</v>
      </c>
      <c r="B994" s="29">
        <v>77526</v>
      </c>
      <c r="C994" s="29">
        <v>13</v>
      </c>
      <c r="D994" s="29">
        <v>1</v>
      </c>
      <c r="E994" s="28" t="s">
        <v>18</v>
      </c>
      <c r="F994" s="28" t="s">
        <v>3186</v>
      </c>
      <c r="G994" s="28" t="s">
        <v>5033</v>
      </c>
      <c r="H994" s="28" t="s">
        <v>22</v>
      </c>
      <c r="I994" s="28" t="s">
        <v>20</v>
      </c>
      <c r="J994" s="28"/>
      <c r="K994" s="28"/>
      <c r="L994" s="8">
        <v>43511</v>
      </c>
      <c r="M994" s="30">
        <v>43516</v>
      </c>
      <c r="N994" s="29">
        <v>11</v>
      </c>
      <c r="O994" s="29">
        <v>11</v>
      </c>
      <c r="P994" s="6" t="s">
        <v>610</v>
      </c>
      <c r="Q994" s="28" t="s">
        <v>22</v>
      </c>
      <c r="R994" s="6" t="s">
        <v>19</v>
      </c>
      <c r="S994" s="28" t="s">
        <v>22</v>
      </c>
      <c r="T994" s="28" t="s">
        <v>5034</v>
      </c>
      <c r="U994" s="29">
        <v>4</v>
      </c>
      <c r="V994" s="17" t="b">
        <v>1</v>
      </c>
      <c r="W994" s="17" t="b">
        <v>0</v>
      </c>
      <c r="X994" s="17" t="b">
        <v>0</v>
      </c>
      <c r="Y994" s="17" t="b">
        <v>1</v>
      </c>
      <c r="Z994" t="s">
        <v>22</v>
      </c>
      <c r="AA994" t="s">
        <v>22</v>
      </c>
      <c r="AB994" t="s">
        <v>22</v>
      </c>
      <c r="AC994" t="s">
        <v>22</v>
      </c>
      <c r="AD994" t="s">
        <v>22</v>
      </c>
      <c r="AE994" t="s">
        <v>22</v>
      </c>
      <c r="AF994" t="s">
        <v>22</v>
      </c>
      <c r="AG994" t="s">
        <v>22</v>
      </c>
      <c r="AH994" t="s">
        <v>22</v>
      </c>
      <c r="AI994" t="s">
        <v>22</v>
      </c>
      <c r="AJ994" s="17" t="b">
        <v>0</v>
      </c>
      <c r="AK994" t="s">
        <v>22</v>
      </c>
      <c r="AL994" t="s">
        <v>22</v>
      </c>
      <c r="AM994" s="17" t="b">
        <v>0</v>
      </c>
      <c r="AN994" s="6"/>
      <c r="AO994" s="6"/>
      <c r="AP994" s="17" t="b">
        <v>0</v>
      </c>
      <c r="AQ994" s="6" t="b">
        <v>0</v>
      </c>
    </row>
    <row r="995" spans="1:43" x14ac:dyDescent="0.25">
      <c r="A995" t="str">
        <f>_xlfn.CONCAT(Table8[[#This Row],[Order]],"-",Table8[[#This Row],[Line]])</f>
        <v>77526-14</v>
      </c>
      <c r="B995" s="29">
        <v>77526</v>
      </c>
      <c r="C995" s="29">
        <v>14</v>
      </c>
      <c r="D995" s="29">
        <v>1</v>
      </c>
      <c r="E995" s="28" t="s">
        <v>18</v>
      </c>
      <c r="F995" s="28" t="s">
        <v>3187</v>
      </c>
      <c r="G995" s="28" t="s">
        <v>5035</v>
      </c>
      <c r="H995" s="28" t="s">
        <v>22</v>
      </c>
      <c r="I995" s="28" t="s">
        <v>20</v>
      </c>
      <c r="J995" s="28"/>
      <c r="K995" s="28"/>
      <c r="L995" s="8">
        <v>43511</v>
      </c>
      <c r="M995" s="30">
        <v>43516</v>
      </c>
      <c r="N995" s="29">
        <v>2</v>
      </c>
      <c r="O995" s="29">
        <v>4</v>
      </c>
      <c r="P995" s="6" t="s">
        <v>610</v>
      </c>
      <c r="Q995" s="28" t="s">
        <v>22</v>
      </c>
      <c r="R995" s="6" t="s">
        <v>19</v>
      </c>
      <c r="S995" s="28" t="s">
        <v>22</v>
      </c>
      <c r="T995" s="28" t="s">
        <v>5036</v>
      </c>
      <c r="U995" s="29">
        <v>4</v>
      </c>
      <c r="V995" s="17" t="b">
        <v>1</v>
      </c>
      <c r="W995" s="17" t="b">
        <v>0</v>
      </c>
      <c r="X995" s="17" t="b">
        <v>0</v>
      </c>
      <c r="Y995" s="17" t="b">
        <v>1</v>
      </c>
      <c r="Z995" t="s">
        <v>22</v>
      </c>
      <c r="AA995" t="s">
        <v>22</v>
      </c>
      <c r="AB995" t="s">
        <v>22</v>
      </c>
      <c r="AC995" t="s">
        <v>22</v>
      </c>
      <c r="AD995" t="s">
        <v>22</v>
      </c>
      <c r="AE995" t="s">
        <v>22</v>
      </c>
      <c r="AF995" t="s">
        <v>22</v>
      </c>
      <c r="AG995" t="s">
        <v>22</v>
      </c>
      <c r="AH995" t="s">
        <v>22</v>
      </c>
      <c r="AI995" t="s">
        <v>22</v>
      </c>
      <c r="AJ995" s="17" t="b">
        <v>0</v>
      </c>
      <c r="AK995" t="s">
        <v>22</v>
      </c>
      <c r="AL995" t="s">
        <v>22</v>
      </c>
      <c r="AM995" s="17" t="b">
        <v>0</v>
      </c>
      <c r="AN995" s="6"/>
      <c r="AO995" s="6"/>
      <c r="AP995" s="17" t="b">
        <v>0</v>
      </c>
      <c r="AQ995" s="6" t="b">
        <v>0</v>
      </c>
    </row>
    <row r="996" spans="1:43" x14ac:dyDescent="0.25">
      <c r="A996" t="str">
        <f>_xlfn.CONCAT(Table8[[#This Row],[Order]],"-",Table8[[#This Row],[Line]])</f>
        <v>77526-15</v>
      </c>
      <c r="B996" s="29">
        <v>77526</v>
      </c>
      <c r="C996" s="29">
        <v>15</v>
      </c>
      <c r="D996" s="29">
        <v>1</v>
      </c>
      <c r="E996" s="28" t="s">
        <v>18</v>
      </c>
      <c r="F996" s="28" t="s">
        <v>3187</v>
      </c>
      <c r="G996" s="28" t="s">
        <v>5037</v>
      </c>
      <c r="H996" s="28" t="s">
        <v>22</v>
      </c>
      <c r="I996" s="28" t="s">
        <v>20</v>
      </c>
      <c r="J996" s="28"/>
      <c r="K996" s="28"/>
      <c r="L996" s="8">
        <v>43511</v>
      </c>
      <c r="M996" s="30">
        <v>43516</v>
      </c>
      <c r="N996" s="29">
        <v>1</v>
      </c>
      <c r="O996" s="29">
        <v>2</v>
      </c>
      <c r="P996" s="6" t="s">
        <v>610</v>
      </c>
      <c r="Q996" s="28" t="s">
        <v>22</v>
      </c>
      <c r="R996" s="6" t="s">
        <v>19</v>
      </c>
      <c r="S996" s="28" t="s">
        <v>22</v>
      </c>
      <c r="T996" s="28" t="s">
        <v>5038</v>
      </c>
      <c r="U996" s="29">
        <v>4</v>
      </c>
      <c r="V996" s="17" t="b">
        <v>1</v>
      </c>
      <c r="W996" s="17" t="b">
        <v>0</v>
      </c>
      <c r="X996" s="17" t="b">
        <v>0</v>
      </c>
      <c r="Y996" s="17" t="b">
        <v>1</v>
      </c>
      <c r="Z996" t="s">
        <v>22</v>
      </c>
      <c r="AA996" t="s">
        <v>22</v>
      </c>
      <c r="AB996" t="s">
        <v>22</v>
      </c>
      <c r="AC996" t="s">
        <v>22</v>
      </c>
      <c r="AD996" t="s">
        <v>22</v>
      </c>
      <c r="AE996" t="s">
        <v>22</v>
      </c>
      <c r="AF996" t="s">
        <v>22</v>
      </c>
      <c r="AG996" t="s">
        <v>22</v>
      </c>
      <c r="AH996" t="s">
        <v>22</v>
      </c>
      <c r="AI996" t="s">
        <v>22</v>
      </c>
      <c r="AJ996" s="17" t="b">
        <v>0</v>
      </c>
      <c r="AK996" t="s">
        <v>22</v>
      </c>
      <c r="AL996" t="s">
        <v>22</v>
      </c>
      <c r="AM996" s="17" t="b">
        <v>0</v>
      </c>
      <c r="AN996" s="6"/>
      <c r="AO996" s="6"/>
      <c r="AP996" s="17" t="b">
        <v>0</v>
      </c>
      <c r="AQ996" s="6" t="b">
        <v>0</v>
      </c>
    </row>
    <row r="997" spans="1:43" x14ac:dyDescent="0.25">
      <c r="A997" t="str">
        <f>_xlfn.CONCAT(Table8[[#This Row],[Order]],"-",Table8[[#This Row],[Line]])</f>
        <v>77526-16</v>
      </c>
      <c r="B997" s="29">
        <v>77526</v>
      </c>
      <c r="C997" s="29">
        <v>16</v>
      </c>
      <c r="D997" s="29">
        <v>1</v>
      </c>
      <c r="E997" s="28" t="s">
        <v>18</v>
      </c>
      <c r="F997" s="28" t="s">
        <v>3188</v>
      </c>
      <c r="G997" s="28" t="s">
        <v>5039</v>
      </c>
      <c r="H997" s="28" t="s">
        <v>22</v>
      </c>
      <c r="I997" s="28" t="s">
        <v>20</v>
      </c>
      <c r="J997" s="28"/>
      <c r="K997" s="28"/>
      <c r="L997" s="8">
        <v>43511</v>
      </c>
      <c r="M997" s="30">
        <v>43516</v>
      </c>
      <c r="N997" s="29">
        <v>9</v>
      </c>
      <c r="O997" s="29">
        <v>9</v>
      </c>
      <c r="P997" s="6" t="s">
        <v>610</v>
      </c>
      <c r="Q997" s="28" t="s">
        <v>22</v>
      </c>
      <c r="R997" s="6" t="s">
        <v>19</v>
      </c>
      <c r="S997" s="28" t="s">
        <v>22</v>
      </c>
      <c r="T997" s="28" t="s">
        <v>5040</v>
      </c>
      <c r="U997" s="29">
        <v>4</v>
      </c>
      <c r="V997" s="17" t="b">
        <v>1</v>
      </c>
      <c r="W997" s="17" t="b">
        <v>1</v>
      </c>
      <c r="X997" s="17" t="b">
        <v>1</v>
      </c>
      <c r="Y997" s="17" t="b">
        <v>1</v>
      </c>
      <c r="Z997" t="s">
        <v>22</v>
      </c>
      <c r="AA997" t="s">
        <v>3805</v>
      </c>
      <c r="AB997" t="s">
        <v>22</v>
      </c>
      <c r="AC997" t="s">
        <v>22</v>
      </c>
      <c r="AD997" t="s">
        <v>22</v>
      </c>
      <c r="AE997" t="s">
        <v>22</v>
      </c>
      <c r="AF997" t="s">
        <v>22</v>
      </c>
      <c r="AG997" t="s">
        <v>22</v>
      </c>
      <c r="AH997" t="s">
        <v>22</v>
      </c>
      <c r="AI997" t="s">
        <v>22</v>
      </c>
      <c r="AJ997" s="17" t="b">
        <v>1</v>
      </c>
      <c r="AK997" t="s">
        <v>22</v>
      </c>
      <c r="AL997" t="s">
        <v>22</v>
      </c>
      <c r="AM997" s="17" t="b">
        <v>0</v>
      </c>
      <c r="AN997" s="6"/>
      <c r="AO997" s="6"/>
      <c r="AP997" s="17" t="b">
        <v>0</v>
      </c>
      <c r="AQ997" s="6" t="b">
        <v>0</v>
      </c>
    </row>
    <row r="998" spans="1:43" x14ac:dyDescent="0.25">
      <c r="A998" t="str">
        <f>_xlfn.CONCAT(Table8[[#This Row],[Order]],"-",Table8[[#This Row],[Line]])</f>
        <v>77560-1</v>
      </c>
      <c r="B998" s="35">
        <v>77560</v>
      </c>
      <c r="C998" s="35">
        <v>1</v>
      </c>
      <c r="D998" s="35">
        <v>1</v>
      </c>
      <c r="E998" s="34" t="s">
        <v>18</v>
      </c>
      <c r="F998" s="34" t="s">
        <v>435</v>
      </c>
      <c r="G998" s="34" t="s">
        <v>654</v>
      </c>
      <c r="H998" s="34" t="s">
        <v>156</v>
      </c>
      <c r="I998" s="34" t="s">
        <v>31</v>
      </c>
      <c r="J998" s="36">
        <v>43488</v>
      </c>
      <c r="K998" s="34" t="s">
        <v>5041</v>
      </c>
      <c r="L998" s="125">
        <v>43497</v>
      </c>
      <c r="M998" s="36">
        <v>43502</v>
      </c>
      <c r="N998" s="35">
        <v>12</v>
      </c>
      <c r="O998" s="35">
        <v>12</v>
      </c>
      <c r="P998" s="6" t="s">
        <v>644</v>
      </c>
      <c r="Q998" s="34" t="s">
        <v>22</v>
      </c>
      <c r="R998" s="6" t="s">
        <v>18</v>
      </c>
      <c r="S998" s="34" t="s">
        <v>22</v>
      </c>
      <c r="T998" s="34" t="s">
        <v>655</v>
      </c>
      <c r="U998" s="35">
        <v>15</v>
      </c>
      <c r="V998" s="17" t="b">
        <v>1</v>
      </c>
      <c r="W998" s="17" t="b">
        <v>1</v>
      </c>
      <c r="X998" s="17" t="b">
        <v>1</v>
      </c>
      <c r="Y998" s="17" t="b">
        <v>1</v>
      </c>
      <c r="Z998" t="s">
        <v>22</v>
      </c>
      <c r="AA998" t="s">
        <v>22</v>
      </c>
      <c r="AB998" t="s">
        <v>22</v>
      </c>
      <c r="AC998" t="s">
        <v>22</v>
      </c>
      <c r="AD998" t="s">
        <v>22</v>
      </c>
      <c r="AE998" t="s">
        <v>22</v>
      </c>
      <c r="AF998" t="s">
        <v>22</v>
      </c>
      <c r="AG998" t="s">
        <v>22</v>
      </c>
      <c r="AH998" t="s">
        <v>22</v>
      </c>
      <c r="AI998" t="s">
        <v>22</v>
      </c>
      <c r="AJ998" s="17" t="b">
        <v>1</v>
      </c>
      <c r="AK998" t="s">
        <v>22</v>
      </c>
      <c r="AL998" t="s">
        <v>143</v>
      </c>
      <c r="AM998" s="17" t="b">
        <v>1</v>
      </c>
      <c r="AN998" s="126">
        <v>43494.299569710602</v>
      </c>
      <c r="AO998" s="6"/>
      <c r="AP998" s="17" t="b">
        <v>1</v>
      </c>
      <c r="AQ998" s="6" t="b">
        <v>1</v>
      </c>
    </row>
    <row r="999" spans="1:43" x14ac:dyDescent="0.25">
      <c r="A999" t="str">
        <f>_xlfn.CONCAT(Table8[[#This Row],[Order]],"-",Table8[[#This Row],[Line]])</f>
        <v>77607-1</v>
      </c>
      <c r="B999" s="35">
        <v>77607</v>
      </c>
      <c r="C999" s="35">
        <v>1</v>
      </c>
      <c r="D999" s="35">
        <v>1</v>
      </c>
      <c r="E999" s="34" t="s">
        <v>18</v>
      </c>
      <c r="F999" s="34" t="s">
        <v>3192</v>
      </c>
      <c r="G999" s="34" t="s">
        <v>1803</v>
      </c>
      <c r="H999" s="34" t="s">
        <v>22</v>
      </c>
      <c r="I999" s="34" t="s">
        <v>31</v>
      </c>
      <c r="J999" s="36">
        <v>43492</v>
      </c>
      <c r="K999" s="34" t="s">
        <v>5042</v>
      </c>
      <c r="L999" s="8">
        <v>43501</v>
      </c>
      <c r="M999" s="36">
        <v>43504</v>
      </c>
      <c r="N999" s="35">
        <v>1</v>
      </c>
      <c r="O999" s="35">
        <v>2</v>
      </c>
      <c r="P999" s="6" t="s">
        <v>609</v>
      </c>
      <c r="Q999" s="34" t="s">
        <v>21</v>
      </c>
      <c r="R999" s="6" t="s">
        <v>18</v>
      </c>
      <c r="S999" s="34" t="s">
        <v>22</v>
      </c>
      <c r="T999" s="34" t="s">
        <v>1804</v>
      </c>
      <c r="U999" s="35">
        <v>4</v>
      </c>
      <c r="V999" s="17" t="b">
        <v>1</v>
      </c>
      <c r="W999" s="17" t="b">
        <v>1</v>
      </c>
      <c r="X999" s="17" t="b">
        <v>1</v>
      </c>
      <c r="Y999" s="17" t="b">
        <v>1</v>
      </c>
      <c r="Z999" t="s">
        <v>22</v>
      </c>
      <c r="AA999" t="s">
        <v>3805</v>
      </c>
      <c r="AB999" t="s">
        <v>22</v>
      </c>
      <c r="AC999" t="s">
        <v>22</v>
      </c>
      <c r="AD999" t="s">
        <v>22</v>
      </c>
      <c r="AE999" t="s">
        <v>22</v>
      </c>
      <c r="AF999" t="s">
        <v>22</v>
      </c>
      <c r="AG999" t="s">
        <v>22</v>
      </c>
      <c r="AH999" t="s">
        <v>22</v>
      </c>
      <c r="AI999" t="s">
        <v>22</v>
      </c>
      <c r="AJ999" s="17" t="b">
        <v>1</v>
      </c>
      <c r="AK999" t="s">
        <v>22</v>
      </c>
      <c r="AL999" t="s">
        <v>143</v>
      </c>
      <c r="AM999" s="17" t="b">
        <v>0</v>
      </c>
      <c r="AN999" s="6"/>
      <c r="AO999" s="6"/>
      <c r="AP999" s="17" t="b">
        <v>0</v>
      </c>
      <c r="AQ999" s="6" t="b">
        <v>0</v>
      </c>
    </row>
    <row r="1000" spans="1:43" x14ac:dyDescent="0.25">
      <c r="A1000" t="str">
        <f>_xlfn.CONCAT(Table8[[#This Row],[Order]],"-",Table8[[#This Row],[Line]])</f>
        <v>77607-2</v>
      </c>
      <c r="B1000" s="35">
        <v>77607</v>
      </c>
      <c r="C1000" s="35">
        <v>2</v>
      </c>
      <c r="D1000" s="35">
        <v>1</v>
      </c>
      <c r="E1000" s="34" t="s">
        <v>18</v>
      </c>
      <c r="F1000" s="34" t="s">
        <v>204</v>
      </c>
      <c r="G1000" s="34" t="s">
        <v>1805</v>
      </c>
      <c r="H1000" s="34" t="s">
        <v>22</v>
      </c>
      <c r="I1000" s="34" t="s">
        <v>31</v>
      </c>
      <c r="J1000" s="36">
        <v>43492</v>
      </c>
      <c r="K1000" s="34" t="s">
        <v>5043</v>
      </c>
      <c r="L1000" s="8">
        <v>43501</v>
      </c>
      <c r="M1000" s="36">
        <v>43504</v>
      </c>
      <c r="N1000" s="35">
        <v>1</v>
      </c>
      <c r="O1000" s="35">
        <v>2</v>
      </c>
      <c r="P1000" s="6" t="s">
        <v>609</v>
      </c>
      <c r="Q1000" s="34" t="s">
        <v>21</v>
      </c>
      <c r="R1000" s="6" t="s">
        <v>18</v>
      </c>
      <c r="S1000" s="34" t="s">
        <v>22</v>
      </c>
      <c r="T1000" s="34" t="s">
        <v>708</v>
      </c>
      <c r="U1000" s="35">
        <v>4</v>
      </c>
      <c r="V1000" s="17" t="b">
        <v>1</v>
      </c>
      <c r="W1000" s="17" t="b">
        <v>1</v>
      </c>
      <c r="X1000" s="17" t="b">
        <v>1</v>
      </c>
      <c r="Y1000" s="17" t="b">
        <v>1</v>
      </c>
      <c r="Z1000" t="s">
        <v>22</v>
      </c>
      <c r="AA1000" t="s">
        <v>3805</v>
      </c>
      <c r="AB1000" t="s">
        <v>22</v>
      </c>
      <c r="AC1000" t="s">
        <v>22</v>
      </c>
      <c r="AD1000" t="s">
        <v>22</v>
      </c>
      <c r="AE1000" t="s">
        <v>22</v>
      </c>
      <c r="AF1000" t="s">
        <v>22</v>
      </c>
      <c r="AG1000" t="s">
        <v>22</v>
      </c>
      <c r="AH1000" t="s">
        <v>22</v>
      </c>
      <c r="AI1000" t="s">
        <v>22</v>
      </c>
      <c r="AJ1000" s="17" t="b">
        <v>1</v>
      </c>
      <c r="AK1000" t="s">
        <v>22</v>
      </c>
      <c r="AL1000" t="s">
        <v>143</v>
      </c>
      <c r="AM1000" s="17" t="b">
        <v>0</v>
      </c>
      <c r="AN1000" s="6"/>
      <c r="AO1000" s="6"/>
      <c r="AP1000" s="17" t="b">
        <v>0</v>
      </c>
      <c r="AQ1000" s="6" t="b">
        <v>0</v>
      </c>
    </row>
    <row r="1001" spans="1:43" x14ac:dyDescent="0.25">
      <c r="A1001" t="str">
        <f>_xlfn.CONCAT(Table8[[#This Row],[Order]],"-",Table8[[#This Row],[Line]])</f>
        <v>77607-3</v>
      </c>
      <c r="B1001" s="35">
        <v>77607</v>
      </c>
      <c r="C1001" s="35">
        <v>3</v>
      </c>
      <c r="D1001" s="35">
        <v>1</v>
      </c>
      <c r="E1001" s="34" t="s">
        <v>18</v>
      </c>
      <c r="F1001" s="34" t="s">
        <v>2921</v>
      </c>
      <c r="G1001" s="34" t="s">
        <v>1806</v>
      </c>
      <c r="H1001" s="34" t="s">
        <v>22</v>
      </c>
      <c r="I1001" s="34" t="s">
        <v>31</v>
      </c>
      <c r="J1001" s="36">
        <v>43492</v>
      </c>
      <c r="K1001" s="34" t="s">
        <v>5044</v>
      </c>
      <c r="L1001" s="8">
        <v>43501</v>
      </c>
      <c r="M1001" s="36">
        <v>43504</v>
      </c>
      <c r="N1001" s="35">
        <v>1</v>
      </c>
      <c r="O1001" s="35">
        <v>3</v>
      </c>
      <c r="P1001" s="6" t="s">
        <v>609</v>
      </c>
      <c r="Q1001" s="34" t="s">
        <v>21</v>
      </c>
      <c r="R1001" s="6" t="s">
        <v>18</v>
      </c>
      <c r="S1001" s="34" t="s">
        <v>22</v>
      </c>
      <c r="T1001" s="34" t="s">
        <v>1807</v>
      </c>
      <c r="U1001" s="35">
        <v>4</v>
      </c>
      <c r="V1001" s="17" t="b">
        <v>1</v>
      </c>
      <c r="W1001" s="17" t="b">
        <v>1</v>
      </c>
      <c r="X1001" s="17" t="b">
        <v>1</v>
      </c>
      <c r="Y1001" s="17" t="b">
        <v>1</v>
      </c>
      <c r="Z1001" t="s">
        <v>22</v>
      </c>
      <c r="AA1001" t="s">
        <v>3805</v>
      </c>
      <c r="AB1001" t="s">
        <v>22</v>
      </c>
      <c r="AC1001" t="s">
        <v>22</v>
      </c>
      <c r="AD1001" t="s">
        <v>22</v>
      </c>
      <c r="AE1001" t="s">
        <v>22</v>
      </c>
      <c r="AF1001" t="s">
        <v>22</v>
      </c>
      <c r="AG1001" t="s">
        <v>22</v>
      </c>
      <c r="AH1001" t="s">
        <v>22</v>
      </c>
      <c r="AI1001" t="s">
        <v>22</v>
      </c>
      <c r="AJ1001" s="17" t="b">
        <v>1</v>
      </c>
      <c r="AK1001" t="s">
        <v>22</v>
      </c>
      <c r="AL1001" t="s">
        <v>143</v>
      </c>
      <c r="AM1001" s="17" t="b">
        <v>0</v>
      </c>
      <c r="AN1001" s="6"/>
      <c r="AO1001" s="6"/>
      <c r="AP1001" s="17" t="b">
        <v>0</v>
      </c>
      <c r="AQ1001" s="6" t="b">
        <v>0</v>
      </c>
    </row>
    <row r="1002" spans="1:43" x14ac:dyDescent="0.25">
      <c r="A1002" t="str">
        <f>_xlfn.CONCAT(Table8[[#This Row],[Order]],"-",Table8[[#This Row],[Line]])</f>
        <v>77607-4</v>
      </c>
      <c r="B1002" s="35">
        <v>77607</v>
      </c>
      <c r="C1002" s="35">
        <v>4</v>
      </c>
      <c r="D1002" s="35">
        <v>1</v>
      </c>
      <c r="E1002" s="34" t="s">
        <v>18</v>
      </c>
      <c r="F1002" s="34" t="s">
        <v>3193</v>
      </c>
      <c r="G1002" s="34" t="s">
        <v>1808</v>
      </c>
      <c r="H1002" s="34" t="s">
        <v>22</v>
      </c>
      <c r="I1002" s="34" t="s">
        <v>31</v>
      </c>
      <c r="J1002" s="36">
        <v>43492</v>
      </c>
      <c r="K1002" s="34" t="s">
        <v>5045</v>
      </c>
      <c r="L1002" s="8">
        <v>43501</v>
      </c>
      <c r="M1002" s="36">
        <v>43504</v>
      </c>
      <c r="N1002" s="35">
        <v>3</v>
      </c>
      <c r="O1002" s="35">
        <v>12</v>
      </c>
      <c r="P1002" s="6" t="s">
        <v>609</v>
      </c>
      <c r="Q1002" s="34" t="s">
        <v>21</v>
      </c>
      <c r="R1002" s="6" t="s">
        <v>18</v>
      </c>
      <c r="S1002" s="34" t="s">
        <v>22</v>
      </c>
      <c r="T1002" s="34" t="s">
        <v>1809</v>
      </c>
      <c r="U1002" s="35">
        <v>4</v>
      </c>
      <c r="V1002" s="17" t="b">
        <v>1</v>
      </c>
      <c r="W1002" s="17" t="b">
        <v>1</v>
      </c>
      <c r="X1002" s="17" t="b">
        <v>1</v>
      </c>
      <c r="Y1002" s="17" t="b">
        <v>1</v>
      </c>
      <c r="Z1002" t="s">
        <v>22</v>
      </c>
      <c r="AA1002" t="s">
        <v>3805</v>
      </c>
      <c r="AB1002" t="s">
        <v>22</v>
      </c>
      <c r="AC1002" t="s">
        <v>22</v>
      </c>
      <c r="AD1002" t="s">
        <v>22</v>
      </c>
      <c r="AE1002" t="s">
        <v>22</v>
      </c>
      <c r="AF1002" t="s">
        <v>22</v>
      </c>
      <c r="AG1002" t="s">
        <v>22</v>
      </c>
      <c r="AH1002" t="s">
        <v>22</v>
      </c>
      <c r="AI1002" t="s">
        <v>22</v>
      </c>
      <c r="AJ1002" s="17" t="b">
        <v>1</v>
      </c>
      <c r="AK1002" t="s">
        <v>22</v>
      </c>
      <c r="AL1002" t="s">
        <v>143</v>
      </c>
      <c r="AM1002" s="17" t="b">
        <v>0</v>
      </c>
      <c r="AN1002" s="6"/>
      <c r="AO1002" s="6"/>
      <c r="AP1002" s="17" t="b">
        <v>0</v>
      </c>
      <c r="AQ1002" s="6" t="b">
        <v>0</v>
      </c>
    </row>
    <row r="1003" spans="1:43" x14ac:dyDescent="0.25">
      <c r="A1003" t="str">
        <f>_xlfn.CONCAT(Table8[[#This Row],[Order]],"-",Table8[[#This Row],[Line]])</f>
        <v>77607-5</v>
      </c>
      <c r="B1003" s="29">
        <v>77607</v>
      </c>
      <c r="C1003" s="29">
        <v>5</v>
      </c>
      <c r="D1003" s="29">
        <v>1</v>
      </c>
      <c r="E1003" s="28" t="s">
        <v>18</v>
      </c>
      <c r="F1003" s="28" t="s">
        <v>2943</v>
      </c>
      <c r="G1003" s="28" t="s">
        <v>1810</v>
      </c>
      <c r="H1003" s="28" t="s">
        <v>22</v>
      </c>
      <c r="I1003" s="28" t="s">
        <v>20</v>
      </c>
      <c r="J1003" s="28"/>
      <c r="K1003" s="28"/>
      <c r="L1003" s="8">
        <v>43501</v>
      </c>
      <c r="M1003" s="30">
        <v>43504</v>
      </c>
      <c r="N1003" s="29">
        <v>3</v>
      </c>
      <c r="O1003" s="29">
        <v>15</v>
      </c>
      <c r="P1003" s="6" t="s">
        <v>609</v>
      </c>
      <c r="Q1003" s="28" t="s">
        <v>21</v>
      </c>
      <c r="R1003" s="6" t="s">
        <v>18</v>
      </c>
      <c r="S1003" s="28" t="s">
        <v>22</v>
      </c>
      <c r="T1003" s="28" t="s">
        <v>64</v>
      </c>
      <c r="U1003" s="29">
        <v>4</v>
      </c>
      <c r="V1003" s="17" t="b">
        <v>1</v>
      </c>
      <c r="W1003" s="17" t="b">
        <v>1</v>
      </c>
      <c r="X1003" s="17" t="b">
        <v>1</v>
      </c>
      <c r="Y1003" s="17" t="b">
        <v>1</v>
      </c>
      <c r="Z1003" t="s">
        <v>3805</v>
      </c>
      <c r="AA1003" t="s">
        <v>3805</v>
      </c>
      <c r="AB1003" t="s">
        <v>22</v>
      </c>
      <c r="AC1003" t="s">
        <v>22</v>
      </c>
      <c r="AD1003" t="s">
        <v>22</v>
      </c>
      <c r="AE1003" t="s">
        <v>22</v>
      </c>
      <c r="AF1003" t="s">
        <v>22</v>
      </c>
      <c r="AG1003" t="s">
        <v>22</v>
      </c>
      <c r="AH1003" t="s">
        <v>3805</v>
      </c>
      <c r="AI1003" t="s">
        <v>22</v>
      </c>
      <c r="AJ1003" s="17" t="b">
        <v>1</v>
      </c>
      <c r="AK1003" t="s">
        <v>22</v>
      </c>
      <c r="AL1003" t="s">
        <v>22</v>
      </c>
      <c r="AM1003" s="17" t="b">
        <v>0</v>
      </c>
      <c r="AN1003" s="6"/>
      <c r="AO1003" s="6"/>
      <c r="AP1003" s="17" t="b">
        <v>0</v>
      </c>
      <c r="AQ1003" s="6" t="b">
        <v>0</v>
      </c>
    </row>
    <row r="1004" spans="1:43" x14ac:dyDescent="0.25">
      <c r="A1004" t="str">
        <f>_xlfn.CONCAT(Table8[[#This Row],[Order]],"-",Table8[[#This Row],[Line]])</f>
        <v>77607-6</v>
      </c>
      <c r="B1004" s="35">
        <v>77607</v>
      </c>
      <c r="C1004" s="35">
        <v>6</v>
      </c>
      <c r="D1004" s="35">
        <v>1</v>
      </c>
      <c r="E1004" s="34" t="s">
        <v>18</v>
      </c>
      <c r="F1004" s="34" t="s">
        <v>310</v>
      </c>
      <c r="G1004" s="34" t="s">
        <v>1811</v>
      </c>
      <c r="H1004" s="34" t="s">
        <v>22</v>
      </c>
      <c r="I1004" s="34" t="s">
        <v>31</v>
      </c>
      <c r="J1004" s="36">
        <v>43492</v>
      </c>
      <c r="K1004" s="34" t="s">
        <v>5046</v>
      </c>
      <c r="L1004" s="8">
        <v>43501</v>
      </c>
      <c r="M1004" s="36">
        <v>43504</v>
      </c>
      <c r="N1004" s="35">
        <v>36</v>
      </c>
      <c r="O1004" s="35">
        <v>36</v>
      </c>
      <c r="P1004" s="6" t="s">
        <v>609</v>
      </c>
      <c r="Q1004" s="34" t="s">
        <v>21</v>
      </c>
      <c r="R1004" s="6" t="s">
        <v>18</v>
      </c>
      <c r="S1004" s="34" t="s">
        <v>22</v>
      </c>
      <c r="T1004" s="34" t="s">
        <v>689</v>
      </c>
      <c r="U1004" s="35">
        <v>4</v>
      </c>
      <c r="V1004" s="17" t="b">
        <v>1</v>
      </c>
      <c r="W1004" s="17" t="b">
        <v>1</v>
      </c>
      <c r="X1004" s="17" t="b">
        <v>1</v>
      </c>
      <c r="Y1004" s="17" t="b">
        <v>1</v>
      </c>
      <c r="Z1004" t="s">
        <v>22</v>
      </c>
      <c r="AA1004" t="s">
        <v>3805</v>
      </c>
      <c r="AB1004" t="s">
        <v>22</v>
      </c>
      <c r="AC1004" t="s">
        <v>22</v>
      </c>
      <c r="AD1004" t="s">
        <v>22</v>
      </c>
      <c r="AE1004" t="s">
        <v>22</v>
      </c>
      <c r="AF1004" t="s">
        <v>22</v>
      </c>
      <c r="AG1004" t="s">
        <v>22</v>
      </c>
      <c r="AH1004" t="s">
        <v>22</v>
      </c>
      <c r="AI1004" t="s">
        <v>22</v>
      </c>
      <c r="AJ1004" s="17" t="b">
        <v>1</v>
      </c>
      <c r="AK1004" t="s">
        <v>22</v>
      </c>
      <c r="AL1004" t="s">
        <v>143</v>
      </c>
      <c r="AM1004" s="17" t="b">
        <v>0</v>
      </c>
      <c r="AN1004" s="6"/>
      <c r="AO1004" s="6"/>
      <c r="AP1004" s="17" t="b">
        <v>0</v>
      </c>
      <c r="AQ1004" s="6" t="b">
        <v>0</v>
      </c>
    </row>
    <row r="1005" spans="1:43" x14ac:dyDescent="0.25">
      <c r="A1005" t="str">
        <f>_xlfn.CONCAT(Table8[[#This Row],[Order]],"-",Table8[[#This Row],[Line]])</f>
        <v>77608-1</v>
      </c>
      <c r="B1005" s="123">
        <v>77608</v>
      </c>
      <c r="C1005" s="123">
        <v>1</v>
      </c>
      <c r="D1005" s="123">
        <v>1</v>
      </c>
      <c r="E1005" s="124" t="s">
        <v>18</v>
      </c>
      <c r="F1005" s="124" t="s">
        <v>411</v>
      </c>
      <c r="G1005" s="124" t="s">
        <v>2603</v>
      </c>
      <c r="H1005" s="124" t="s">
        <v>156</v>
      </c>
      <c r="I1005" s="124" t="s">
        <v>31</v>
      </c>
      <c r="J1005" s="125">
        <v>43494</v>
      </c>
      <c r="K1005" s="124" t="s">
        <v>5047</v>
      </c>
      <c r="L1005" s="125">
        <v>43493</v>
      </c>
      <c r="M1005" s="125">
        <v>43496</v>
      </c>
      <c r="N1005" s="123">
        <v>3</v>
      </c>
      <c r="O1005" s="123">
        <v>3</v>
      </c>
      <c r="P1005" s="6" t="s">
        <v>657</v>
      </c>
      <c r="Q1005" s="124" t="s">
        <v>21</v>
      </c>
      <c r="R1005" s="6" t="s">
        <v>19</v>
      </c>
      <c r="S1005" s="124" t="s">
        <v>22</v>
      </c>
      <c r="T1005" s="124" t="s">
        <v>22</v>
      </c>
      <c r="U1005" s="123">
        <v>12</v>
      </c>
      <c r="V1005" s="17" t="b">
        <v>1</v>
      </c>
      <c r="W1005" s="17" t="b">
        <v>1</v>
      </c>
      <c r="X1005" s="17" t="b">
        <v>1</v>
      </c>
      <c r="Y1005" s="17" t="b">
        <v>1</v>
      </c>
      <c r="Z1005" t="s">
        <v>22</v>
      </c>
      <c r="AA1005" t="s">
        <v>3805</v>
      </c>
      <c r="AB1005" t="s">
        <v>22</v>
      </c>
      <c r="AC1005" t="s">
        <v>22</v>
      </c>
      <c r="AD1005" t="s">
        <v>22</v>
      </c>
      <c r="AE1005" t="s">
        <v>22</v>
      </c>
      <c r="AF1005" t="s">
        <v>22</v>
      </c>
      <c r="AG1005" t="s">
        <v>22</v>
      </c>
      <c r="AH1005" t="s">
        <v>22</v>
      </c>
      <c r="AI1005" t="s">
        <v>22</v>
      </c>
      <c r="AJ1005" s="17" t="b">
        <v>1</v>
      </c>
      <c r="AK1005" t="s">
        <v>22</v>
      </c>
      <c r="AL1005" t="s">
        <v>143</v>
      </c>
      <c r="AM1005" s="17" t="b">
        <v>0</v>
      </c>
      <c r="AN1005" s="6"/>
      <c r="AO1005" s="6"/>
      <c r="AP1005" s="17" t="b">
        <v>0</v>
      </c>
      <c r="AQ1005" s="6" t="b">
        <v>0</v>
      </c>
    </row>
    <row r="1006" spans="1:43" x14ac:dyDescent="0.25">
      <c r="A1006" t="str">
        <f>_xlfn.CONCAT(Table8[[#This Row],[Order]],"-",Table8[[#This Row],[Line]])</f>
        <v>77611-3</v>
      </c>
      <c r="B1006" s="35">
        <v>77611</v>
      </c>
      <c r="C1006" s="35">
        <v>3</v>
      </c>
      <c r="D1006" s="35">
        <v>1</v>
      </c>
      <c r="E1006" s="34" t="s">
        <v>18</v>
      </c>
      <c r="F1006" s="34" t="s">
        <v>309</v>
      </c>
      <c r="G1006" s="34" t="s">
        <v>5048</v>
      </c>
      <c r="H1006" s="34" t="s">
        <v>208</v>
      </c>
      <c r="I1006" s="34" t="s">
        <v>37</v>
      </c>
      <c r="J1006" s="36">
        <v>43489</v>
      </c>
      <c r="K1006" s="34" t="s">
        <v>5049</v>
      </c>
      <c r="L1006" s="125">
        <v>43483</v>
      </c>
      <c r="M1006" s="36">
        <v>43488</v>
      </c>
      <c r="N1006" s="35">
        <v>2</v>
      </c>
      <c r="O1006" s="35">
        <v>12</v>
      </c>
      <c r="P1006" s="6" t="s">
        <v>606</v>
      </c>
      <c r="Q1006" s="34" t="s">
        <v>21</v>
      </c>
      <c r="R1006" s="6" t="s">
        <v>19</v>
      </c>
      <c r="S1006" s="34" t="s">
        <v>22</v>
      </c>
      <c r="T1006" s="34" t="s">
        <v>111</v>
      </c>
      <c r="U1006" s="35">
        <v>7</v>
      </c>
      <c r="V1006" s="17" t="b">
        <v>1</v>
      </c>
      <c r="W1006" s="17" t="b">
        <v>1</v>
      </c>
      <c r="X1006" s="17" t="b">
        <v>1</v>
      </c>
      <c r="Y1006" s="17" t="b">
        <v>1</v>
      </c>
      <c r="Z1006" t="s">
        <v>22</v>
      </c>
      <c r="AA1006" t="s">
        <v>3805</v>
      </c>
      <c r="AB1006" t="s">
        <v>22</v>
      </c>
      <c r="AC1006" t="s">
        <v>22</v>
      </c>
      <c r="AD1006" t="s">
        <v>161</v>
      </c>
      <c r="AE1006" t="s">
        <v>22</v>
      </c>
      <c r="AF1006" t="s">
        <v>22</v>
      </c>
      <c r="AG1006" t="s">
        <v>22</v>
      </c>
      <c r="AH1006" t="s">
        <v>22</v>
      </c>
      <c r="AI1006" t="s">
        <v>22</v>
      </c>
      <c r="AJ1006" s="17" t="b">
        <v>1</v>
      </c>
      <c r="AK1006" t="s">
        <v>22</v>
      </c>
      <c r="AL1006" t="s">
        <v>143</v>
      </c>
      <c r="AM1006" s="17" t="b">
        <v>1</v>
      </c>
      <c r="AN1006" s="126">
        <v>43490.436231909698</v>
      </c>
      <c r="AO1006" s="6"/>
      <c r="AP1006" s="17" t="b">
        <v>1</v>
      </c>
      <c r="AQ1006" s="6" t="b">
        <v>1</v>
      </c>
    </row>
    <row r="1007" spans="1:43" x14ac:dyDescent="0.25">
      <c r="A1007" t="str">
        <f>_xlfn.CONCAT(Table8[[#This Row],[Order]],"-",Table8[[#This Row],[Line]])</f>
        <v>77615-1</v>
      </c>
      <c r="B1007" s="35">
        <v>77615</v>
      </c>
      <c r="C1007" s="35">
        <v>1</v>
      </c>
      <c r="D1007" s="35">
        <v>1</v>
      </c>
      <c r="E1007" s="34" t="s">
        <v>18</v>
      </c>
      <c r="F1007" s="34" t="s">
        <v>221</v>
      </c>
      <c r="G1007" s="34" t="s">
        <v>2077</v>
      </c>
      <c r="H1007" s="34" t="s">
        <v>22</v>
      </c>
      <c r="I1007" s="34" t="s">
        <v>31</v>
      </c>
      <c r="J1007" s="36">
        <v>43496</v>
      </c>
      <c r="K1007" s="34" t="s">
        <v>5050</v>
      </c>
      <c r="L1007" s="8">
        <v>43504</v>
      </c>
      <c r="M1007" s="36">
        <v>43503</v>
      </c>
      <c r="N1007" s="35">
        <v>5</v>
      </c>
      <c r="O1007" s="35">
        <v>5</v>
      </c>
      <c r="P1007" s="6" t="s">
        <v>626</v>
      </c>
      <c r="Q1007" s="34" t="s">
        <v>21</v>
      </c>
      <c r="R1007" s="6" t="s">
        <v>18</v>
      </c>
      <c r="S1007" s="34" t="s">
        <v>22</v>
      </c>
      <c r="T1007" s="34" t="s">
        <v>2078</v>
      </c>
      <c r="U1007" s="35">
        <v>4</v>
      </c>
      <c r="V1007" s="17" t="b">
        <v>1</v>
      </c>
      <c r="W1007" s="17" t="b">
        <v>1</v>
      </c>
      <c r="X1007" s="17" t="b">
        <v>1</v>
      </c>
      <c r="Y1007" s="17" t="b">
        <v>1</v>
      </c>
      <c r="Z1007" t="s">
        <v>22</v>
      </c>
      <c r="AA1007" t="s">
        <v>3805</v>
      </c>
      <c r="AB1007" t="s">
        <v>22</v>
      </c>
      <c r="AC1007" t="s">
        <v>22</v>
      </c>
      <c r="AD1007" t="s">
        <v>22</v>
      </c>
      <c r="AE1007" t="s">
        <v>22</v>
      </c>
      <c r="AF1007" t="s">
        <v>22</v>
      </c>
      <c r="AG1007" t="s">
        <v>22</v>
      </c>
      <c r="AH1007" t="s">
        <v>22</v>
      </c>
      <c r="AI1007" t="s">
        <v>22</v>
      </c>
      <c r="AJ1007" s="17" t="b">
        <v>1</v>
      </c>
      <c r="AK1007" t="s">
        <v>22</v>
      </c>
      <c r="AL1007" t="s">
        <v>143</v>
      </c>
      <c r="AM1007" s="17" t="b">
        <v>0</v>
      </c>
      <c r="AN1007" s="6"/>
      <c r="AO1007" s="6"/>
      <c r="AP1007" s="17" t="b">
        <v>1</v>
      </c>
      <c r="AQ1007" s="6" t="b">
        <v>0</v>
      </c>
    </row>
    <row r="1008" spans="1:43" x14ac:dyDescent="0.25">
      <c r="A1008" t="str">
        <f>_xlfn.CONCAT(Table8[[#This Row],[Order]],"-",Table8[[#This Row],[Line]])</f>
        <v>77615-2</v>
      </c>
      <c r="B1008" s="35">
        <v>77615</v>
      </c>
      <c r="C1008" s="35">
        <v>2</v>
      </c>
      <c r="D1008" s="35">
        <v>1</v>
      </c>
      <c r="E1008" s="34" t="s">
        <v>18</v>
      </c>
      <c r="F1008" s="34" t="s">
        <v>131</v>
      </c>
      <c r="G1008" s="34" t="s">
        <v>2079</v>
      </c>
      <c r="H1008" s="34" t="s">
        <v>22</v>
      </c>
      <c r="I1008" s="34" t="s">
        <v>31</v>
      </c>
      <c r="J1008" s="36">
        <v>43496</v>
      </c>
      <c r="K1008" s="34" t="s">
        <v>5051</v>
      </c>
      <c r="L1008" s="8">
        <v>43504</v>
      </c>
      <c r="M1008" s="36">
        <v>43503</v>
      </c>
      <c r="N1008" s="35">
        <v>8</v>
      </c>
      <c r="O1008" s="35">
        <v>16</v>
      </c>
      <c r="P1008" s="6" t="s">
        <v>626</v>
      </c>
      <c r="Q1008" s="34" t="s">
        <v>21</v>
      </c>
      <c r="R1008" s="6" t="s">
        <v>18</v>
      </c>
      <c r="S1008" s="34" t="s">
        <v>22</v>
      </c>
      <c r="T1008" s="34" t="s">
        <v>2080</v>
      </c>
      <c r="U1008" s="35">
        <v>4</v>
      </c>
      <c r="V1008" s="17" t="b">
        <v>1</v>
      </c>
      <c r="W1008" s="17" t="b">
        <v>1</v>
      </c>
      <c r="X1008" s="17" t="b">
        <v>1</v>
      </c>
      <c r="Y1008" s="17" t="b">
        <v>1</v>
      </c>
      <c r="Z1008" t="s">
        <v>22</v>
      </c>
      <c r="AA1008" t="s">
        <v>3805</v>
      </c>
      <c r="AB1008" t="s">
        <v>22</v>
      </c>
      <c r="AC1008" t="s">
        <v>22</v>
      </c>
      <c r="AD1008" t="s">
        <v>22</v>
      </c>
      <c r="AE1008" t="s">
        <v>22</v>
      </c>
      <c r="AF1008" t="s">
        <v>22</v>
      </c>
      <c r="AG1008" t="s">
        <v>22</v>
      </c>
      <c r="AH1008" t="s">
        <v>22</v>
      </c>
      <c r="AI1008" t="s">
        <v>22</v>
      </c>
      <c r="AJ1008" s="17" t="b">
        <v>1</v>
      </c>
      <c r="AK1008" t="s">
        <v>22</v>
      </c>
      <c r="AL1008" t="s">
        <v>143</v>
      </c>
      <c r="AM1008" s="17" t="b">
        <v>0</v>
      </c>
      <c r="AN1008" s="6"/>
      <c r="AO1008" s="6"/>
      <c r="AP1008" s="17" t="b">
        <v>1</v>
      </c>
      <c r="AQ1008" s="6" t="b">
        <v>0</v>
      </c>
    </row>
    <row r="1009" spans="1:43" x14ac:dyDescent="0.25">
      <c r="A1009" t="str">
        <f>_xlfn.CONCAT(Table8[[#This Row],[Order]],"-",Table8[[#This Row],[Line]])</f>
        <v>77615-3</v>
      </c>
      <c r="B1009" s="35">
        <v>77615</v>
      </c>
      <c r="C1009" s="35">
        <v>3</v>
      </c>
      <c r="D1009" s="35">
        <v>1</v>
      </c>
      <c r="E1009" s="34" t="s">
        <v>18</v>
      </c>
      <c r="F1009" s="34" t="s">
        <v>3195</v>
      </c>
      <c r="G1009" s="34" t="s">
        <v>2081</v>
      </c>
      <c r="H1009" s="34" t="s">
        <v>22</v>
      </c>
      <c r="I1009" s="34" t="s">
        <v>31</v>
      </c>
      <c r="J1009" s="36">
        <v>43496</v>
      </c>
      <c r="K1009" s="34" t="s">
        <v>5052</v>
      </c>
      <c r="L1009" s="8">
        <v>43504</v>
      </c>
      <c r="M1009" s="36">
        <v>43503</v>
      </c>
      <c r="N1009" s="35">
        <v>6</v>
      </c>
      <c r="O1009" s="35">
        <v>12</v>
      </c>
      <c r="P1009" s="6" t="s">
        <v>626</v>
      </c>
      <c r="Q1009" s="34" t="s">
        <v>21</v>
      </c>
      <c r="R1009" s="6" t="s">
        <v>18</v>
      </c>
      <c r="S1009" s="34" t="s">
        <v>22</v>
      </c>
      <c r="T1009" s="34" t="s">
        <v>2082</v>
      </c>
      <c r="U1009" s="35">
        <v>4</v>
      </c>
      <c r="V1009" s="17" t="b">
        <v>1</v>
      </c>
      <c r="W1009" s="17" t="b">
        <v>1</v>
      </c>
      <c r="X1009" s="17" t="b">
        <v>1</v>
      </c>
      <c r="Y1009" s="17" t="b">
        <v>1</v>
      </c>
      <c r="Z1009" t="s">
        <v>22</v>
      </c>
      <c r="AA1009" t="s">
        <v>3805</v>
      </c>
      <c r="AB1009" t="s">
        <v>22</v>
      </c>
      <c r="AC1009" t="s">
        <v>22</v>
      </c>
      <c r="AD1009" t="s">
        <v>22</v>
      </c>
      <c r="AE1009" t="s">
        <v>22</v>
      </c>
      <c r="AF1009" t="s">
        <v>22</v>
      </c>
      <c r="AG1009" t="s">
        <v>22</v>
      </c>
      <c r="AH1009" t="s">
        <v>22</v>
      </c>
      <c r="AI1009" t="s">
        <v>22</v>
      </c>
      <c r="AJ1009" s="17" t="b">
        <v>1</v>
      </c>
      <c r="AK1009" t="s">
        <v>22</v>
      </c>
      <c r="AL1009" t="s">
        <v>143</v>
      </c>
      <c r="AM1009" s="17" t="b">
        <v>0</v>
      </c>
      <c r="AN1009" s="6"/>
      <c r="AO1009" s="6"/>
      <c r="AP1009" s="17" t="b">
        <v>1</v>
      </c>
      <c r="AQ1009" s="6" t="b">
        <v>0</v>
      </c>
    </row>
    <row r="1010" spans="1:43" x14ac:dyDescent="0.25">
      <c r="A1010" t="str">
        <f>_xlfn.CONCAT(Table8[[#This Row],[Order]],"-",Table8[[#This Row],[Line]])</f>
        <v>77615-4</v>
      </c>
      <c r="B1010" s="29">
        <v>77615</v>
      </c>
      <c r="C1010" s="29">
        <v>4</v>
      </c>
      <c r="D1010" s="29">
        <v>1</v>
      </c>
      <c r="E1010" s="28" t="s">
        <v>18</v>
      </c>
      <c r="F1010" s="28" t="s">
        <v>339</v>
      </c>
      <c r="G1010" s="28" t="s">
        <v>2083</v>
      </c>
      <c r="H1010" s="28" t="s">
        <v>22</v>
      </c>
      <c r="I1010" s="28" t="s">
        <v>20</v>
      </c>
      <c r="J1010" s="28"/>
      <c r="K1010" s="28"/>
      <c r="L1010" s="8">
        <v>43504</v>
      </c>
      <c r="M1010" s="30">
        <v>43503</v>
      </c>
      <c r="N1010" s="29">
        <v>94</v>
      </c>
      <c r="O1010" s="29">
        <v>94</v>
      </c>
      <c r="P1010" s="6" t="s">
        <v>626</v>
      </c>
      <c r="Q1010" s="28" t="s">
        <v>21</v>
      </c>
      <c r="R1010" s="6" t="s">
        <v>18</v>
      </c>
      <c r="S1010" s="28" t="s">
        <v>22</v>
      </c>
      <c r="T1010" s="28" t="s">
        <v>2084</v>
      </c>
      <c r="U1010" s="29">
        <v>4</v>
      </c>
      <c r="V1010" s="17" t="b">
        <v>1</v>
      </c>
      <c r="W1010" s="17" t="b">
        <v>1</v>
      </c>
      <c r="X1010" s="17" t="b">
        <v>1</v>
      </c>
      <c r="Y1010" s="17" t="b">
        <v>1</v>
      </c>
      <c r="Z1010" t="s">
        <v>22</v>
      </c>
      <c r="AA1010" t="s">
        <v>161</v>
      </c>
      <c r="AB1010" t="s">
        <v>22</v>
      </c>
      <c r="AC1010" t="s">
        <v>22</v>
      </c>
      <c r="AD1010" t="s">
        <v>22</v>
      </c>
      <c r="AE1010" t="s">
        <v>22</v>
      </c>
      <c r="AF1010" t="s">
        <v>22</v>
      </c>
      <c r="AG1010" t="s">
        <v>22</v>
      </c>
      <c r="AH1010" t="s">
        <v>22</v>
      </c>
      <c r="AI1010" t="s">
        <v>22</v>
      </c>
      <c r="AJ1010" s="17" t="b">
        <v>0</v>
      </c>
      <c r="AK1010" t="s">
        <v>22</v>
      </c>
      <c r="AL1010" t="s">
        <v>143</v>
      </c>
      <c r="AM1010" s="17" t="b">
        <v>0</v>
      </c>
      <c r="AN1010" s="6"/>
      <c r="AO1010" s="6"/>
      <c r="AP1010" s="17" t="b">
        <v>0</v>
      </c>
      <c r="AQ1010" s="6" t="b">
        <v>0</v>
      </c>
    </row>
    <row r="1011" spans="1:43" x14ac:dyDescent="0.25">
      <c r="A1011" t="str">
        <f>_xlfn.CONCAT(Table8[[#This Row],[Order]],"-",Table8[[#This Row],[Line]])</f>
        <v>77615-5</v>
      </c>
      <c r="B1011" s="29">
        <v>77615</v>
      </c>
      <c r="C1011" s="29">
        <v>5</v>
      </c>
      <c r="D1011" s="29">
        <v>1</v>
      </c>
      <c r="E1011" s="28" t="s">
        <v>18</v>
      </c>
      <c r="F1011" s="28" t="s">
        <v>127</v>
      </c>
      <c r="G1011" s="28" t="s">
        <v>2085</v>
      </c>
      <c r="H1011" s="28" t="s">
        <v>22</v>
      </c>
      <c r="I1011" s="28" t="s">
        <v>20</v>
      </c>
      <c r="J1011" s="28"/>
      <c r="K1011" s="28"/>
      <c r="L1011" s="8">
        <v>43504</v>
      </c>
      <c r="M1011" s="30">
        <v>43503</v>
      </c>
      <c r="N1011" s="29">
        <v>25</v>
      </c>
      <c r="O1011" s="29">
        <v>25</v>
      </c>
      <c r="P1011" s="6" t="s">
        <v>626</v>
      </c>
      <c r="Q1011" s="28" t="s">
        <v>21</v>
      </c>
      <c r="R1011" s="6" t="s">
        <v>18</v>
      </c>
      <c r="S1011" s="28" t="s">
        <v>22</v>
      </c>
      <c r="T1011" s="28" t="s">
        <v>1592</v>
      </c>
      <c r="U1011" s="29">
        <v>4</v>
      </c>
      <c r="V1011" s="17" t="b">
        <v>1</v>
      </c>
      <c r="W1011" s="17" t="b">
        <v>1</v>
      </c>
      <c r="X1011" s="17" t="b">
        <v>0</v>
      </c>
      <c r="Y1011" s="17" t="b">
        <v>1</v>
      </c>
      <c r="Z1011" t="s">
        <v>161</v>
      </c>
      <c r="AA1011" t="s">
        <v>22</v>
      </c>
      <c r="AB1011" t="s">
        <v>22</v>
      </c>
      <c r="AC1011" t="s">
        <v>22</v>
      </c>
      <c r="AD1011" t="s">
        <v>22</v>
      </c>
      <c r="AE1011" t="s">
        <v>22</v>
      </c>
      <c r="AF1011" t="s">
        <v>22</v>
      </c>
      <c r="AG1011" t="s">
        <v>161</v>
      </c>
      <c r="AH1011" t="s">
        <v>22</v>
      </c>
      <c r="AI1011" t="s">
        <v>22</v>
      </c>
      <c r="AJ1011" s="17" t="b">
        <v>0</v>
      </c>
      <c r="AK1011" t="s">
        <v>22</v>
      </c>
      <c r="AL1011" t="s">
        <v>143</v>
      </c>
      <c r="AM1011" s="17" t="b">
        <v>0</v>
      </c>
      <c r="AN1011" s="6"/>
      <c r="AO1011" s="6"/>
      <c r="AP1011" s="17" t="b">
        <v>0</v>
      </c>
      <c r="AQ1011" s="6" t="b">
        <v>0</v>
      </c>
    </row>
    <row r="1012" spans="1:43" x14ac:dyDescent="0.25">
      <c r="A1012" t="str">
        <f>_xlfn.CONCAT(Table8[[#This Row],[Order]],"-",Table8[[#This Row],[Line]])</f>
        <v>77615-6</v>
      </c>
      <c r="B1012" s="29">
        <v>77615</v>
      </c>
      <c r="C1012" s="29">
        <v>6</v>
      </c>
      <c r="D1012" s="29">
        <v>1</v>
      </c>
      <c r="E1012" s="28" t="s">
        <v>18</v>
      </c>
      <c r="F1012" s="28" t="s">
        <v>147</v>
      </c>
      <c r="G1012" s="28" t="s">
        <v>2086</v>
      </c>
      <c r="H1012" s="28" t="s">
        <v>22</v>
      </c>
      <c r="I1012" s="28" t="s">
        <v>20</v>
      </c>
      <c r="J1012" s="28"/>
      <c r="K1012" s="28"/>
      <c r="L1012" s="8">
        <v>43504</v>
      </c>
      <c r="M1012" s="30">
        <v>43503</v>
      </c>
      <c r="N1012" s="29">
        <v>7</v>
      </c>
      <c r="O1012" s="29">
        <v>7</v>
      </c>
      <c r="P1012" s="6" t="s">
        <v>626</v>
      </c>
      <c r="Q1012" s="28" t="s">
        <v>21</v>
      </c>
      <c r="R1012" s="6" t="s">
        <v>18</v>
      </c>
      <c r="S1012" s="28" t="s">
        <v>22</v>
      </c>
      <c r="T1012" s="28" t="s">
        <v>2087</v>
      </c>
      <c r="U1012" s="29">
        <v>4</v>
      </c>
      <c r="V1012" s="17" t="b">
        <v>1</v>
      </c>
      <c r="W1012" s="17" t="b">
        <v>1</v>
      </c>
      <c r="X1012" s="17" t="b">
        <v>0</v>
      </c>
      <c r="Y1012" s="17" t="b">
        <v>1</v>
      </c>
      <c r="Z1012" t="s">
        <v>161</v>
      </c>
      <c r="AA1012" t="s">
        <v>22</v>
      </c>
      <c r="AB1012" t="s">
        <v>22</v>
      </c>
      <c r="AC1012" t="s">
        <v>22</v>
      </c>
      <c r="AD1012" t="s">
        <v>22</v>
      </c>
      <c r="AE1012" t="s">
        <v>22</v>
      </c>
      <c r="AF1012" t="s">
        <v>22</v>
      </c>
      <c r="AG1012" t="s">
        <v>161</v>
      </c>
      <c r="AH1012" t="s">
        <v>22</v>
      </c>
      <c r="AI1012" t="s">
        <v>22</v>
      </c>
      <c r="AJ1012" s="17" t="b">
        <v>0</v>
      </c>
      <c r="AK1012" t="s">
        <v>22</v>
      </c>
      <c r="AL1012" t="s">
        <v>143</v>
      </c>
      <c r="AM1012" s="17" t="b">
        <v>0</v>
      </c>
      <c r="AN1012" s="6"/>
      <c r="AO1012" s="6"/>
      <c r="AP1012" s="17" t="b">
        <v>0</v>
      </c>
      <c r="AQ1012" s="6" t="b">
        <v>0</v>
      </c>
    </row>
    <row r="1013" spans="1:43" x14ac:dyDescent="0.25">
      <c r="A1013" t="str">
        <f>_xlfn.CONCAT(Table8[[#This Row],[Order]],"-",Table8[[#This Row],[Line]])</f>
        <v>77615-7</v>
      </c>
      <c r="B1013" s="29">
        <v>77615</v>
      </c>
      <c r="C1013" s="29">
        <v>7</v>
      </c>
      <c r="D1013" s="29">
        <v>1</v>
      </c>
      <c r="E1013" s="28" t="s">
        <v>18</v>
      </c>
      <c r="F1013" s="28" t="s">
        <v>149</v>
      </c>
      <c r="G1013" s="28" t="s">
        <v>2088</v>
      </c>
      <c r="H1013" s="28" t="s">
        <v>22</v>
      </c>
      <c r="I1013" s="28" t="s">
        <v>20</v>
      </c>
      <c r="J1013" s="28"/>
      <c r="K1013" s="28"/>
      <c r="L1013" s="8">
        <v>43504</v>
      </c>
      <c r="M1013" s="30">
        <v>43503</v>
      </c>
      <c r="N1013" s="29">
        <v>10</v>
      </c>
      <c r="O1013" s="29">
        <v>10</v>
      </c>
      <c r="P1013" s="6" t="s">
        <v>626</v>
      </c>
      <c r="Q1013" s="28" t="s">
        <v>21</v>
      </c>
      <c r="R1013" s="6" t="s">
        <v>18</v>
      </c>
      <c r="S1013" s="28" t="s">
        <v>22</v>
      </c>
      <c r="T1013" s="28" t="s">
        <v>2089</v>
      </c>
      <c r="U1013" s="29">
        <v>4</v>
      </c>
      <c r="V1013" s="17" t="b">
        <v>1</v>
      </c>
      <c r="W1013" s="17" t="b">
        <v>1</v>
      </c>
      <c r="X1013" s="17" t="b">
        <v>0</v>
      </c>
      <c r="Y1013" s="17" t="b">
        <v>1</v>
      </c>
      <c r="Z1013" t="s">
        <v>161</v>
      </c>
      <c r="AA1013" t="s">
        <v>22</v>
      </c>
      <c r="AB1013" t="s">
        <v>22</v>
      </c>
      <c r="AC1013" t="s">
        <v>22</v>
      </c>
      <c r="AD1013" t="s">
        <v>22</v>
      </c>
      <c r="AE1013" t="s">
        <v>22</v>
      </c>
      <c r="AF1013" t="s">
        <v>22</v>
      </c>
      <c r="AG1013" t="s">
        <v>161</v>
      </c>
      <c r="AH1013" t="s">
        <v>22</v>
      </c>
      <c r="AI1013" t="s">
        <v>22</v>
      </c>
      <c r="AJ1013" s="17" t="b">
        <v>0</v>
      </c>
      <c r="AK1013" t="s">
        <v>22</v>
      </c>
      <c r="AL1013" t="s">
        <v>143</v>
      </c>
      <c r="AM1013" s="17" t="b">
        <v>0</v>
      </c>
      <c r="AN1013" s="6"/>
      <c r="AO1013" s="6"/>
      <c r="AP1013" s="17" t="b">
        <v>0</v>
      </c>
      <c r="AQ1013" s="6" t="b">
        <v>0</v>
      </c>
    </row>
    <row r="1014" spans="1:43" x14ac:dyDescent="0.25">
      <c r="A1014" t="str">
        <f>_xlfn.CONCAT(Table8[[#This Row],[Order]],"-",Table8[[#This Row],[Line]])</f>
        <v>77615-8</v>
      </c>
      <c r="B1014" s="29">
        <v>77615</v>
      </c>
      <c r="C1014" s="29">
        <v>8</v>
      </c>
      <c r="D1014" s="29">
        <v>1</v>
      </c>
      <c r="E1014" s="28" t="s">
        <v>18</v>
      </c>
      <c r="F1014" s="28" t="s">
        <v>213</v>
      </c>
      <c r="G1014" s="28" t="s">
        <v>2090</v>
      </c>
      <c r="H1014" s="28" t="s">
        <v>22</v>
      </c>
      <c r="I1014" s="28" t="s">
        <v>20</v>
      </c>
      <c r="J1014" s="28"/>
      <c r="K1014" s="28"/>
      <c r="L1014" s="8">
        <v>43504</v>
      </c>
      <c r="M1014" s="30">
        <v>43503</v>
      </c>
      <c r="N1014" s="29">
        <v>3</v>
      </c>
      <c r="O1014" s="29">
        <v>6</v>
      </c>
      <c r="P1014" s="6" t="s">
        <v>626</v>
      </c>
      <c r="Q1014" s="28" t="s">
        <v>21</v>
      </c>
      <c r="R1014" s="6" t="s">
        <v>18</v>
      </c>
      <c r="S1014" s="28" t="s">
        <v>22</v>
      </c>
      <c r="T1014" s="28" t="s">
        <v>1976</v>
      </c>
      <c r="U1014" s="29">
        <v>4</v>
      </c>
      <c r="V1014" s="17" t="b">
        <v>1</v>
      </c>
      <c r="W1014" s="17" t="b">
        <v>1</v>
      </c>
      <c r="X1014" s="17" t="b">
        <v>0</v>
      </c>
      <c r="Y1014" s="17" t="b">
        <v>1</v>
      </c>
      <c r="Z1014" t="s">
        <v>161</v>
      </c>
      <c r="AA1014" t="s">
        <v>22</v>
      </c>
      <c r="AB1014" t="s">
        <v>22</v>
      </c>
      <c r="AC1014" t="s">
        <v>22</v>
      </c>
      <c r="AD1014" t="s">
        <v>22</v>
      </c>
      <c r="AE1014" t="s">
        <v>22</v>
      </c>
      <c r="AF1014" t="s">
        <v>22</v>
      </c>
      <c r="AG1014" t="s">
        <v>161</v>
      </c>
      <c r="AH1014" t="s">
        <v>22</v>
      </c>
      <c r="AI1014" t="s">
        <v>22</v>
      </c>
      <c r="AJ1014" s="17" t="b">
        <v>0</v>
      </c>
      <c r="AK1014" t="s">
        <v>22</v>
      </c>
      <c r="AL1014" t="s">
        <v>143</v>
      </c>
      <c r="AM1014" s="17" t="b">
        <v>0</v>
      </c>
      <c r="AN1014" s="6"/>
      <c r="AO1014" s="6"/>
      <c r="AP1014" s="17" t="b">
        <v>0</v>
      </c>
      <c r="AQ1014" s="6" t="b">
        <v>0</v>
      </c>
    </row>
    <row r="1015" spans="1:43" x14ac:dyDescent="0.25">
      <c r="A1015" t="str">
        <f>_xlfn.CONCAT(Table8[[#This Row],[Order]],"-",Table8[[#This Row],[Line]])</f>
        <v>77615-9</v>
      </c>
      <c r="B1015" s="29">
        <v>77615</v>
      </c>
      <c r="C1015" s="29">
        <v>9</v>
      </c>
      <c r="D1015" s="29">
        <v>1</v>
      </c>
      <c r="E1015" s="28" t="s">
        <v>18</v>
      </c>
      <c r="F1015" s="28" t="s">
        <v>214</v>
      </c>
      <c r="G1015" s="28" t="s">
        <v>2091</v>
      </c>
      <c r="H1015" s="28" t="s">
        <v>22</v>
      </c>
      <c r="I1015" s="28" t="s">
        <v>20</v>
      </c>
      <c r="J1015" s="28"/>
      <c r="K1015" s="28"/>
      <c r="L1015" s="8">
        <v>43504</v>
      </c>
      <c r="M1015" s="30">
        <v>43503</v>
      </c>
      <c r="N1015" s="29">
        <v>5</v>
      </c>
      <c r="O1015" s="29">
        <v>10</v>
      </c>
      <c r="P1015" s="6" t="s">
        <v>626</v>
      </c>
      <c r="Q1015" s="28" t="s">
        <v>21</v>
      </c>
      <c r="R1015" s="6" t="s">
        <v>18</v>
      </c>
      <c r="S1015" s="28" t="s">
        <v>22</v>
      </c>
      <c r="T1015" s="28" t="s">
        <v>2092</v>
      </c>
      <c r="U1015" s="29">
        <v>4</v>
      </c>
      <c r="V1015" s="17" t="b">
        <v>1</v>
      </c>
      <c r="W1015" s="17" t="b">
        <v>1</v>
      </c>
      <c r="X1015" s="17" t="b">
        <v>0</v>
      </c>
      <c r="Y1015" s="17" t="b">
        <v>1</v>
      </c>
      <c r="Z1015" t="s">
        <v>161</v>
      </c>
      <c r="AA1015" t="s">
        <v>22</v>
      </c>
      <c r="AB1015" t="s">
        <v>22</v>
      </c>
      <c r="AC1015" t="s">
        <v>22</v>
      </c>
      <c r="AD1015" t="s">
        <v>22</v>
      </c>
      <c r="AE1015" t="s">
        <v>22</v>
      </c>
      <c r="AF1015" t="s">
        <v>22</v>
      </c>
      <c r="AG1015" t="s">
        <v>161</v>
      </c>
      <c r="AH1015" t="s">
        <v>22</v>
      </c>
      <c r="AI1015" t="s">
        <v>22</v>
      </c>
      <c r="AJ1015" s="17" t="b">
        <v>0</v>
      </c>
      <c r="AK1015" t="s">
        <v>22</v>
      </c>
      <c r="AL1015" t="s">
        <v>143</v>
      </c>
      <c r="AM1015" s="17" t="b">
        <v>0</v>
      </c>
      <c r="AN1015" s="6"/>
      <c r="AO1015" s="6"/>
      <c r="AP1015" s="17" t="b">
        <v>0</v>
      </c>
      <c r="AQ1015" s="6" t="b">
        <v>0</v>
      </c>
    </row>
    <row r="1016" spans="1:43" x14ac:dyDescent="0.25">
      <c r="A1016" t="str">
        <f>_xlfn.CONCAT(Table8[[#This Row],[Order]],"-",Table8[[#This Row],[Line]])</f>
        <v>77615-10</v>
      </c>
      <c r="B1016" s="29">
        <v>77615</v>
      </c>
      <c r="C1016" s="29">
        <v>10</v>
      </c>
      <c r="D1016" s="29">
        <v>1</v>
      </c>
      <c r="E1016" s="28" t="s">
        <v>18</v>
      </c>
      <c r="F1016" s="28" t="s">
        <v>403</v>
      </c>
      <c r="G1016" s="28" t="s">
        <v>2093</v>
      </c>
      <c r="H1016" s="28" t="s">
        <v>22</v>
      </c>
      <c r="I1016" s="28" t="s">
        <v>20</v>
      </c>
      <c r="J1016" s="28"/>
      <c r="K1016" s="28"/>
      <c r="L1016" s="8">
        <v>43504</v>
      </c>
      <c r="M1016" s="30">
        <v>43503</v>
      </c>
      <c r="N1016" s="29">
        <v>1</v>
      </c>
      <c r="O1016" s="29">
        <v>2</v>
      </c>
      <c r="P1016" s="6" t="s">
        <v>626</v>
      </c>
      <c r="Q1016" s="28" t="s">
        <v>21</v>
      </c>
      <c r="R1016" s="6" t="s">
        <v>18</v>
      </c>
      <c r="S1016" s="28" t="s">
        <v>22</v>
      </c>
      <c r="T1016" s="28" t="s">
        <v>2094</v>
      </c>
      <c r="U1016" s="29">
        <v>4</v>
      </c>
      <c r="V1016" s="17" t="b">
        <v>1</v>
      </c>
      <c r="W1016" s="17" t="b">
        <v>1</v>
      </c>
      <c r="X1016" s="17" t="b">
        <v>0</v>
      </c>
      <c r="Y1016" s="17" t="b">
        <v>1</v>
      </c>
      <c r="Z1016" t="s">
        <v>161</v>
      </c>
      <c r="AA1016" t="s">
        <v>22</v>
      </c>
      <c r="AB1016" t="s">
        <v>22</v>
      </c>
      <c r="AC1016" t="s">
        <v>22</v>
      </c>
      <c r="AD1016" t="s">
        <v>22</v>
      </c>
      <c r="AE1016" t="s">
        <v>22</v>
      </c>
      <c r="AF1016" t="s">
        <v>22</v>
      </c>
      <c r="AG1016" t="s">
        <v>161</v>
      </c>
      <c r="AH1016" t="s">
        <v>22</v>
      </c>
      <c r="AI1016" t="s">
        <v>22</v>
      </c>
      <c r="AJ1016" s="17" t="b">
        <v>0</v>
      </c>
      <c r="AK1016" t="s">
        <v>22</v>
      </c>
      <c r="AL1016" t="s">
        <v>143</v>
      </c>
      <c r="AM1016" s="17" t="b">
        <v>0</v>
      </c>
      <c r="AN1016" s="6"/>
      <c r="AO1016" s="6"/>
      <c r="AP1016" s="17" t="b">
        <v>0</v>
      </c>
      <c r="AQ1016" s="6" t="b">
        <v>0</v>
      </c>
    </row>
    <row r="1017" spans="1:43" x14ac:dyDescent="0.25">
      <c r="A1017" t="str">
        <f>_xlfn.CONCAT(Table8[[#This Row],[Order]],"-",Table8[[#This Row],[Line]])</f>
        <v>77615-11</v>
      </c>
      <c r="B1017" s="35">
        <v>77615</v>
      </c>
      <c r="C1017" s="35">
        <v>11</v>
      </c>
      <c r="D1017" s="35">
        <v>1</v>
      </c>
      <c r="E1017" s="34" t="s">
        <v>18</v>
      </c>
      <c r="F1017" s="34" t="s">
        <v>386</v>
      </c>
      <c r="G1017" s="34" t="s">
        <v>2095</v>
      </c>
      <c r="H1017" s="34" t="s">
        <v>22</v>
      </c>
      <c r="I1017" s="34" t="s">
        <v>31</v>
      </c>
      <c r="J1017" s="36">
        <v>43496</v>
      </c>
      <c r="K1017" s="34" t="s">
        <v>5053</v>
      </c>
      <c r="L1017" s="8">
        <v>43504</v>
      </c>
      <c r="M1017" s="36">
        <v>43503</v>
      </c>
      <c r="N1017" s="35">
        <v>17</v>
      </c>
      <c r="O1017" s="35">
        <v>17</v>
      </c>
      <c r="P1017" s="6" t="s">
        <v>626</v>
      </c>
      <c r="Q1017" s="34" t="s">
        <v>21</v>
      </c>
      <c r="R1017" s="6" t="s">
        <v>18</v>
      </c>
      <c r="S1017" s="34" t="s">
        <v>22</v>
      </c>
      <c r="T1017" s="34" t="s">
        <v>873</v>
      </c>
      <c r="U1017" s="35">
        <v>4</v>
      </c>
      <c r="V1017" s="17" t="b">
        <v>1</v>
      </c>
      <c r="W1017" s="17" t="b">
        <v>1</v>
      </c>
      <c r="X1017" s="17" t="b">
        <v>1</v>
      </c>
      <c r="Y1017" s="17" t="b">
        <v>1</v>
      </c>
      <c r="Z1017" t="s">
        <v>22</v>
      </c>
      <c r="AA1017" t="s">
        <v>3805</v>
      </c>
      <c r="AB1017" t="s">
        <v>22</v>
      </c>
      <c r="AC1017" t="s">
        <v>22</v>
      </c>
      <c r="AD1017" t="s">
        <v>22</v>
      </c>
      <c r="AE1017" t="s">
        <v>22</v>
      </c>
      <c r="AF1017" t="s">
        <v>22</v>
      </c>
      <c r="AG1017" t="s">
        <v>22</v>
      </c>
      <c r="AH1017" t="s">
        <v>22</v>
      </c>
      <c r="AI1017" t="s">
        <v>22</v>
      </c>
      <c r="AJ1017" s="17" t="b">
        <v>1</v>
      </c>
      <c r="AK1017" t="s">
        <v>22</v>
      </c>
      <c r="AL1017" t="s">
        <v>143</v>
      </c>
      <c r="AM1017" s="17" t="b">
        <v>0</v>
      </c>
      <c r="AN1017" s="6"/>
      <c r="AO1017" s="6"/>
      <c r="AP1017" s="17" t="b">
        <v>1</v>
      </c>
      <c r="AQ1017" s="6" t="b">
        <v>0</v>
      </c>
    </row>
    <row r="1018" spans="1:43" x14ac:dyDescent="0.25">
      <c r="A1018" t="str">
        <f>_xlfn.CONCAT(Table8[[#This Row],[Order]],"-",Table8[[#This Row],[Line]])</f>
        <v>77615-12</v>
      </c>
      <c r="B1018" s="35">
        <v>77615</v>
      </c>
      <c r="C1018" s="35">
        <v>12</v>
      </c>
      <c r="D1018" s="35">
        <v>1</v>
      </c>
      <c r="E1018" s="34" t="s">
        <v>18</v>
      </c>
      <c r="F1018" s="34" t="s">
        <v>386</v>
      </c>
      <c r="G1018" s="34" t="s">
        <v>2096</v>
      </c>
      <c r="H1018" s="34" t="s">
        <v>22</v>
      </c>
      <c r="I1018" s="34" t="s">
        <v>31</v>
      </c>
      <c r="J1018" s="36">
        <v>43496</v>
      </c>
      <c r="K1018" s="34" t="s">
        <v>5054</v>
      </c>
      <c r="L1018" s="8">
        <v>43504</v>
      </c>
      <c r="M1018" s="36">
        <v>43503</v>
      </c>
      <c r="N1018" s="35">
        <v>8</v>
      </c>
      <c r="O1018" s="35">
        <v>8</v>
      </c>
      <c r="P1018" s="6" t="s">
        <v>626</v>
      </c>
      <c r="Q1018" s="34" t="s">
        <v>21</v>
      </c>
      <c r="R1018" s="6" t="s">
        <v>18</v>
      </c>
      <c r="S1018" s="34" t="s">
        <v>22</v>
      </c>
      <c r="T1018" s="34" t="s">
        <v>715</v>
      </c>
      <c r="U1018" s="35">
        <v>4</v>
      </c>
      <c r="V1018" s="17" t="b">
        <v>1</v>
      </c>
      <c r="W1018" s="17" t="b">
        <v>1</v>
      </c>
      <c r="X1018" s="17" t="b">
        <v>1</v>
      </c>
      <c r="Y1018" s="17" t="b">
        <v>1</v>
      </c>
      <c r="Z1018" t="s">
        <v>22</v>
      </c>
      <c r="AA1018" t="s">
        <v>3805</v>
      </c>
      <c r="AB1018" t="s">
        <v>22</v>
      </c>
      <c r="AC1018" t="s">
        <v>22</v>
      </c>
      <c r="AD1018" t="s">
        <v>22</v>
      </c>
      <c r="AE1018" t="s">
        <v>22</v>
      </c>
      <c r="AF1018" t="s">
        <v>22</v>
      </c>
      <c r="AG1018" t="s">
        <v>22</v>
      </c>
      <c r="AH1018" t="s">
        <v>22</v>
      </c>
      <c r="AI1018" t="s">
        <v>22</v>
      </c>
      <c r="AJ1018" s="17" t="b">
        <v>1</v>
      </c>
      <c r="AK1018" t="s">
        <v>22</v>
      </c>
      <c r="AL1018" t="s">
        <v>143</v>
      </c>
      <c r="AM1018" s="17" t="b">
        <v>0</v>
      </c>
      <c r="AN1018" s="6"/>
      <c r="AO1018" s="6"/>
      <c r="AP1018" s="17" t="b">
        <v>1</v>
      </c>
      <c r="AQ1018" s="6" t="b">
        <v>0</v>
      </c>
    </row>
    <row r="1019" spans="1:43" x14ac:dyDescent="0.25">
      <c r="A1019" t="str">
        <f>_xlfn.CONCAT(Table8[[#This Row],[Order]],"-",Table8[[#This Row],[Line]])</f>
        <v>77615-13</v>
      </c>
      <c r="B1019" s="29">
        <v>77615</v>
      </c>
      <c r="C1019" s="29">
        <v>13</v>
      </c>
      <c r="D1019" s="29">
        <v>1</v>
      </c>
      <c r="E1019" s="28" t="s">
        <v>18</v>
      </c>
      <c r="F1019" s="28" t="s">
        <v>3194</v>
      </c>
      <c r="G1019" s="28" t="s">
        <v>2097</v>
      </c>
      <c r="H1019" s="28" t="s">
        <v>22</v>
      </c>
      <c r="I1019" s="28" t="s">
        <v>20</v>
      </c>
      <c r="J1019" s="28"/>
      <c r="K1019" s="28"/>
      <c r="L1019" s="8">
        <v>43504</v>
      </c>
      <c r="M1019" s="30">
        <v>43503</v>
      </c>
      <c r="N1019" s="29">
        <v>12</v>
      </c>
      <c r="O1019" s="29">
        <v>12</v>
      </c>
      <c r="P1019" s="6" t="s">
        <v>626</v>
      </c>
      <c r="Q1019" s="28" t="s">
        <v>21</v>
      </c>
      <c r="R1019" s="6" t="s">
        <v>18</v>
      </c>
      <c r="S1019" s="28" t="s">
        <v>22</v>
      </c>
      <c r="T1019" s="28" t="s">
        <v>2098</v>
      </c>
      <c r="U1019" s="29">
        <v>4</v>
      </c>
      <c r="V1019" s="17" t="b">
        <v>1</v>
      </c>
      <c r="W1019" s="17" t="b">
        <v>1</v>
      </c>
      <c r="X1019" s="17" t="b">
        <v>1</v>
      </c>
      <c r="Y1019" s="17" t="b">
        <v>1</v>
      </c>
      <c r="Z1019" t="s">
        <v>22</v>
      </c>
      <c r="AA1019" t="s">
        <v>3805</v>
      </c>
      <c r="AB1019" t="s">
        <v>22</v>
      </c>
      <c r="AC1019" t="s">
        <v>22</v>
      </c>
      <c r="AD1019" t="s">
        <v>22</v>
      </c>
      <c r="AE1019" t="s">
        <v>22</v>
      </c>
      <c r="AF1019" t="s">
        <v>22</v>
      </c>
      <c r="AG1019" t="s">
        <v>22</v>
      </c>
      <c r="AH1019" t="s">
        <v>22</v>
      </c>
      <c r="AI1019" t="s">
        <v>22</v>
      </c>
      <c r="AJ1019" s="17" t="b">
        <v>0</v>
      </c>
      <c r="AK1019" t="s">
        <v>22</v>
      </c>
      <c r="AL1019" t="s">
        <v>143</v>
      </c>
      <c r="AM1019" s="17" t="b">
        <v>0</v>
      </c>
      <c r="AN1019" s="6"/>
      <c r="AO1019" s="6"/>
      <c r="AP1019" s="17" t="b">
        <v>1</v>
      </c>
      <c r="AQ1019" s="6" t="b">
        <v>0</v>
      </c>
    </row>
    <row r="1020" spans="1:43" x14ac:dyDescent="0.25">
      <c r="A1020" t="str">
        <f>_xlfn.CONCAT(Table8[[#This Row],[Order]],"-",Table8[[#This Row],[Line]])</f>
        <v>77630-1</v>
      </c>
      <c r="B1020" s="7">
        <v>77630</v>
      </c>
      <c r="C1020" s="7">
        <v>1</v>
      </c>
      <c r="D1020" s="7">
        <v>1</v>
      </c>
      <c r="E1020" s="6" t="s">
        <v>18</v>
      </c>
      <c r="F1020" s="6" t="s">
        <v>3196</v>
      </c>
      <c r="G1020" s="6" t="s">
        <v>1626</v>
      </c>
      <c r="H1020" s="6" t="s">
        <v>22</v>
      </c>
      <c r="I1020" s="6" t="s">
        <v>27</v>
      </c>
      <c r="J1020" s="6"/>
      <c r="K1020" s="6"/>
      <c r="L1020" s="8">
        <v>43501</v>
      </c>
      <c r="M1020" s="8">
        <v>43504</v>
      </c>
      <c r="N1020" s="7">
        <v>3</v>
      </c>
      <c r="O1020" s="7">
        <v>3</v>
      </c>
      <c r="P1020" s="6" t="s">
        <v>644</v>
      </c>
      <c r="Q1020" s="6" t="s">
        <v>21</v>
      </c>
      <c r="R1020" s="6" t="s">
        <v>19</v>
      </c>
      <c r="S1020" s="6" t="s">
        <v>22</v>
      </c>
      <c r="T1020" s="6" t="s">
        <v>1627</v>
      </c>
      <c r="U1020" s="7">
        <v>18</v>
      </c>
      <c r="V1020" s="17" t="b">
        <v>0</v>
      </c>
      <c r="W1020" s="17" t="b">
        <v>1</v>
      </c>
      <c r="X1020" s="17" t="b">
        <v>0</v>
      </c>
      <c r="Y1020" s="17" t="b">
        <v>0</v>
      </c>
      <c r="Z1020" t="s">
        <v>22</v>
      </c>
      <c r="AA1020" t="s">
        <v>22</v>
      </c>
      <c r="AB1020" t="s">
        <v>22</v>
      </c>
      <c r="AC1020" t="s">
        <v>22</v>
      </c>
      <c r="AD1020" t="s">
        <v>22</v>
      </c>
      <c r="AE1020" t="s">
        <v>22</v>
      </c>
      <c r="AF1020" t="s">
        <v>22</v>
      </c>
      <c r="AG1020" t="s">
        <v>22</v>
      </c>
      <c r="AH1020" t="s">
        <v>22</v>
      </c>
      <c r="AI1020" t="s">
        <v>22</v>
      </c>
      <c r="AJ1020" s="17" t="b">
        <v>0</v>
      </c>
      <c r="AK1020" t="s">
        <v>22</v>
      </c>
      <c r="AL1020" t="s">
        <v>22</v>
      </c>
      <c r="AM1020" s="17" t="b">
        <v>0</v>
      </c>
      <c r="AN1020" s="6"/>
      <c r="AO1020" s="6"/>
      <c r="AP1020" s="17" t="b">
        <v>0</v>
      </c>
      <c r="AQ1020" s="6" t="b">
        <v>0</v>
      </c>
    </row>
    <row r="1021" spans="1:43" x14ac:dyDescent="0.25">
      <c r="A1021" t="str">
        <f>_xlfn.CONCAT(Table8[[#This Row],[Order]],"-",Table8[[#This Row],[Line]])</f>
        <v>77630-2</v>
      </c>
      <c r="B1021" s="7">
        <v>77630</v>
      </c>
      <c r="C1021" s="7">
        <v>2</v>
      </c>
      <c r="D1021" s="7">
        <v>1</v>
      </c>
      <c r="E1021" s="6" t="s">
        <v>18</v>
      </c>
      <c r="F1021" s="6" t="s">
        <v>371</v>
      </c>
      <c r="G1021" s="6" t="s">
        <v>1628</v>
      </c>
      <c r="H1021" s="6" t="s">
        <v>22</v>
      </c>
      <c r="I1021" s="6" t="s">
        <v>27</v>
      </c>
      <c r="J1021" s="6"/>
      <c r="K1021" s="6"/>
      <c r="L1021" s="8">
        <v>43501</v>
      </c>
      <c r="M1021" s="8">
        <v>43504</v>
      </c>
      <c r="N1021" s="7">
        <v>3</v>
      </c>
      <c r="O1021" s="7">
        <v>3</v>
      </c>
      <c r="P1021" s="6" t="s">
        <v>644</v>
      </c>
      <c r="Q1021" s="6" t="s">
        <v>21</v>
      </c>
      <c r="R1021" s="6" t="s">
        <v>19</v>
      </c>
      <c r="S1021" s="6" t="s">
        <v>22</v>
      </c>
      <c r="T1021" s="6" t="s">
        <v>1610</v>
      </c>
      <c r="U1021" s="7">
        <v>18</v>
      </c>
      <c r="V1021" s="17" t="b">
        <v>0</v>
      </c>
      <c r="W1021" s="17" t="b">
        <v>1</v>
      </c>
      <c r="X1021" s="17" t="b">
        <v>0</v>
      </c>
      <c r="Y1021" s="17" t="b">
        <v>0</v>
      </c>
      <c r="Z1021" t="s">
        <v>22</v>
      </c>
      <c r="AA1021" t="s">
        <v>22</v>
      </c>
      <c r="AB1021" t="s">
        <v>22</v>
      </c>
      <c r="AC1021" t="s">
        <v>22</v>
      </c>
      <c r="AD1021" t="s">
        <v>22</v>
      </c>
      <c r="AE1021" t="s">
        <v>22</v>
      </c>
      <c r="AF1021" t="s">
        <v>22</v>
      </c>
      <c r="AG1021" t="s">
        <v>22</v>
      </c>
      <c r="AH1021" t="s">
        <v>22</v>
      </c>
      <c r="AI1021" t="s">
        <v>22</v>
      </c>
      <c r="AJ1021" s="17" t="b">
        <v>0</v>
      </c>
      <c r="AK1021" t="s">
        <v>22</v>
      </c>
      <c r="AL1021" t="s">
        <v>22</v>
      </c>
      <c r="AM1021" s="17" t="b">
        <v>0</v>
      </c>
      <c r="AN1021" s="6"/>
      <c r="AO1021" s="6"/>
      <c r="AP1021" s="17" t="b">
        <v>0</v>
      </c>
      <c r="AQ1021" s="6" t="b">
        <v>0</v>
      </c>
    </row>
    <row r="1022" spans="1:43" x14ac:dyDescent="0.25">
      <c r="A1022" t="str">
        <f>_xlfn.CONCAT(Table8[[#This Row],[Order]],"-",Table8[[#This Row],[Line]])</f>
        <v>77630-3</v>
      </c>
      <c r="B1022" s="7">
        <v>77630</v>
      </c>
      <c r="C1022" s="7">
        <v>3</v>
      </c>
      <c r="D1022" s="7">
        <v>1</v>
      </c>
      <c r="E1022" s="6" t="s">
        <v>18</v>
      </c>
      <c r="F1022" s="6" t="s">
        <v>371</v>
      </c>
      <c r="G1022" s="6" t="s">
        <v>1629</v>
      </c>
      <c r="H1022" s="6" t="s">
        <v>22</v>
      </c>
      <c r="I1022" s="6" t="s">
        <v>27</v>
      </c>
      <c r="J1022" s="6"/>
      <c r="K1022" s="6"/>
      <c r="L1022" s="8">
        <v>43501</v>
      </c>
      <c r="M1022" s="8">
        <v>43504</v>
      </c>
      <c r="N1022" s="7">
        <v>3</v>
      </c>
      <c r="O1022" s="7">
        <v>3</v>
      </c>
      <c r="P1022" s="6" t="s">
        <v>644</v>
      </c>
      <c r="Q1022" s="6" t="s">
        <v>21</v>
      </c>
      <c r="R1022" s="6" t="s">
        <v>19</v>
      </c>
      <c r="S1022" s="6" t="s">
        <v>22</v>
      </c>
      <c r="T1022" s="6" t="s">
        <v>1630</v>
      </c>
      <c r="U1022" s="7">
        <v>18</v>
      </c>
      <c r="V1022" s="17" t="b">
        <v>0</v>
      </c>
      <c r="W1022" s="17" t="b">
        <v>1</v>
      </c>
      <c r="X1022" s="17" t="b">
        <v>0</v>
      </c>
      <c r="Y1022" s="17" t="b">
        <v>0</v>
      </c>
      <c r="Z1022" t="s">
        <v>22</v>
      </c>
      <c r="AA1022" t="s">
        <v>22</v>
      </c>
      <c r="AB1022" t="s">
        <v>22</v>
      </c>
      <c r="AC1022" t="s">
        <v>22</v>
      </c>
      <c r="AD1022" t="s">
        <v>22</v>
      </c>
      <c r="AE1022" t="s">
        <v>22</v>
      </c>
      <c r="AF1022" t="s">
        <v>22</v>
      </c>
      <c r="AG1022" t="s">
        <v>22</v>
      </c>
      <c r="AH1022" t="s">
        <v>22</v>
      </c>
      <c r="AI1022" t="s">
        <v>22</v>
      </c>
      <c r="AJ1022" s="17" t="b">
        <v>0</v>
      </c>
      <c r="AK1022" t="s">
        <v>22</v>
      </c>
      <c r="AL1022" t="s">
        <v>22</v>
      </c>
      <c r="AM1022" s="17" t="b">
        <v>0</v>
      </c>
      <c r="AN1022" s="6"/>
      <c r="AO1022" s="6"/>
      <c r="AP1022" s="17" t="b">
        <v>0</v>
      </c>
      <c r="AQ1022" s="6" t="b">
        <v>0</v>
      </c>
    </row>
    <row r="1023" spans="1:43" x14ac:dyDescent="0.25">
      <c r="A1023" t="str">
        <f>_xlfn.CONCAT(Table8[[#This Row],[Order]],"-",Table8[[#This Row],[Line]])</f>
        <v>77636-1</v>
      </c>
      <c r="B1023" s="7">
        <v>77636</v>
      </c>
      <c r="C1023" s="7">
        <v>1</v>
      </c>
      <c r="D1023" s="7">
        <v>1</v>
      </c>
      <c r="E1023" s="6" t="s">
        <v>18</v>
      </c>
      <c r="F1023" s="6" t="s">
        <v>3197</v>
      </c>
      <c r="G1023" s="6" t="s">
        <v>5055</v>
      </c>
      <c r="H1023" s="6" t="s">
        <v>22</v>
      </c>
      <c r="I1023" s="6" t="s">
        <v>27</v>
      </c>
      <c r="J1023" s="6"/>
      <c r="K1023" s="6"/>
      <c r="L1023" s="8">
        <v>43517</v>
      </c>
      <c r="M1023" s="8">
        <v>43522</v>
      </c>
      <c r="N1023" s="7">
        <v>5</v>
      </c>
      <c r="O1023" s="7">
        <v>5</v>
      </c>
      <c r="P1023" s="6" t="s">
        <v>626</v>
      </c>
      <c r="Q1023" s="6" t="s">
        <v>22</v>
      </c>
      <c r="R1023" s="6" t="s">
        <v>18</v>
      </c>
      <c r="S1023" s="6" t="s">
        <v>22</v>
      </c>
      <c r="T1023" s="6" t="s">
        <v>5056</v>
      </c>
      <c r="U1023" s="7">
        <v>1</v>
      </c>
      <c r="V1023" s="17" t="b">
        <v>0</v>
      </c>
      <c r="W1023" s="17" t="b">
        <v>0</v>
      </c>
      <c r="X1023" s="17" t="b">
        <v>0</v>
      </c>
      <c r="Y1023" s="17" t="b">
        <v>0</v>
      </c>
      <c r="Z1023" t="s">
        <v>22</v>
      </c>
      <c r="AA1023" t="s">
        <v>22</v>
      </c>
      <c r="AB1023" t="s">
        <v>22</v>
      </c>
      <c r="AC1023" t="s">
        <v>22</v>
      </c>
      <c r="AD1023" t="s">
        <v>22</v>
      </c>
      <c r="AE1023" t="s">
        <v>22</v>
      </c>
      <c r="AF1023" t="s">
        <v>22</v>
      </c>
      <c r="AG1023" t="s">
        <v>22</v>
      </c>
      <c r="AH1023" t="s">
        <v>22</v>
      </c>
      <c r="AI1023" t="s">
        <v>22</v>
      </c>
      <c r="AJ1023" s="17" t="b">
        <v>0</v>
      </c>
      <c r="AK1023" t="s">
        <v>22</v>
      </c>
      <c r="AL1023" t="s">
        <v>22</v>
      </c>
      <c r="AM1023" s="17" t="b">
        <v>0</v>
      </c>
      <c r="AN1023" s="6"/>
      <c r="AO1023" s="6"/>
      <c r="AP1023" s="17" t="b">
        <v>0</v>
      </c>
      <c r="AQ1023" s="6" t="b">
        <v>0</v>
      </c>
    </row>
    <row r="1024" spans="1:43" x14ac:dyDescent="0.25">
      <c r="A1024" t="str">
        <f>_xlfn.CONCAT(Table8[[#This Row],[Order]],"-",Table8[[#This Row],[Line]])</f>
        <v>77636-2</v>
      </c>
      <c r="B1024" s="7">
        <v>77636</v>
      </c>
      <c r="C1024" s="7">
        <v>2</v>
      </c>
      <c r="D1024" s="7">
        <v>1</v>
      </c>
      <c r="E1024" s="6" t="s">
        <v>18</v>
      </c>
      <c r="F1024" s="6" t="s">
        <v>154</v>
      </c>
      <c r="G1024" s="6" t="s">
        <v>5057</v>
      </c>
      <c r="H1024" s="6" t="s">
        <v>22</v>
      </c>
      <c r="I1024" s="6" t="s">
        <v>27</v>
      </c>
      <c r="J1024" s="6"/>
      <c r="K1024" s="6"/>
      <c r="L1024" s="8">
        <v>43517</v>
      </c>
      <c r="M1024" s="8">
        <v>43522</v>
      </c>
      <c r="N1024" s="7">
        <v>8</v>
      </c>
      <c r="O1024" s="7">
        <v>8</v>
      </c>
      <c r="P1024" s="6" t="s">
        <v>626</v>
      </c>
      <c r="Q1024" s="6" t="s">
        <v>22</v>
      </c>
      <c r="R1024" s="6" t="s">
        <v>18</v>
      </c>
      <c r="S1024" s="6" t="s">
        <v>22</v>
      </c>
      <c r="T1024" s="6" t="s">
        <v>5058</v>
      </c>
      <c r="U1024" s="7">
        <v>1</v>
      </c>
      <c r="V1024" s="17" t="b">
        <v>0</v>
      </c>
      <c r="W1024" s="17" t="b">
        <v>0</v>
      </c>
      <c r="X1024" s="17" t="b">
        <v>0</v>
      </c>
      <c r="Y1024" s="17" t="b">
        <v>0</v>
      </c>
      <c r="Z1024" t="s">
        <v>22</v>
      </c>
      <c r="AA1024" t="s">
        <v>22</v>
      </c>
      <c r="AB1024" t="s">
        <v>22</v>
      </c>
      <c r="AC1024" t="s">
        <v>22</v>
      </c>
      <c r="AD1024" t="s">
        <v>22</v>
      </c>
      <c r="AE1024" t="s">
        <v>22</v>
      </c>
      <c r="AF1024" t="s">
        <v>22</v>
      </c>
      <c r="AG1024" t="s">
        <v>22</v>
      </c>
      <c r="AH1024" t="s">
        <v>22</v>
      </c>
      <c r="AI1024" t="s">
        <v>22</v>
      </c>
      <c r="AJ1024" s="17" t="b">
        <v>0</v>
      </c>
      <c r="AK1024" t="s">
        <v>22</v>
      </c>
      <c r="AL1024" t="s">
        <v>22</v>
      </c>
      <c r="AM1024" s="17" t="b">
        <v>0</v>
      </c>
      <c r="AN1024" s="6"/>
      <c r="AO1024" s="6"/>
      <c r="AP1024" s="17" t="b">
        <v>0</v>
      </c>
      <c r="AQ1024" s="6" t="b">
        <v>0</v>
      </c>
    </row>
    <row r="1025" spans="1:43" x14ac:dyDescent="0.25">
      <c r="A1025" t="str">
        <f>_xlfn.CONCAT(Table8[[#This Row],[Order]],"-",Table8[[#This Row],[Line]])</f>
        <v>77636-3</v>
      </c>
      <c r="B1025" s="7">
        <v>77636</v>
      </c>
      <c r="C1025" s="7">
        <v>3</v>
      </c>
      <c r="D1025" s="7">
        <v>1</v>
      </c>
      <c r="E1025" s="6" t="s">
        <v>18</v>
      </c>
      <c r="F1025" s="6" t="s">
        <v>154</v>
      </c>
      <c r="G1025" s="6" t="s">
        <v>5059</v>
      </c>
      <c r="H1025" s="6" t="s">
        <v>22</v>
      </c>
      <c r="I1025" s="6" t="s">
        <v>27</v>
      </c>
      <c r="J1025" s="6"/>
      <c r="K1025" s="6"/>
      <c r="L1025" s="8">
        <v>43525</v>
      </c>
      <c r="M1025" s="8">
        <v>43530</v>
      </c>
      <c r="N1025" s="7">
        <v>97</v>
      </c>
      <c r="O1025" s="7">
        <v>97</v>
      </c>
      <c r="P1025" s="6" t="s">
        <v>626</v>
      </c>
      <c r="Q1025" s="6" t="s">
        <v>22</v>
      </c>
      <c r="R1025" s="6" t="s">
        <v>18</v>
      </c>
      <c r="S1025" s="6" t="s">
        <v>22</v>
      </c>
      <c r="T1025" s="6" t="s">
        <v>5060</v>
      </c>
      <c r="U1025" s="7">
        <v>15</v>
      </c>
      <c r="V1025" s="17" t="b">
        <v>0</v>
      </c>
      <c r="W1025" s="17" t="b">
        <v>0</v>
      </c>
      <c r="X1025" s="17" t="b">
        <v>0</v>
      </c>
      <c r="Y1025" s="17" t="b">
        <v>0</v>
      </c>
      <c r="Z1025" t="s">
        <v>22</v>
      </c>
      <c r="AA1025" t="s">
        <v>22</v>
      </c>
      <c r="AB1025" t="s">
        <v>22</v>
      </c>
      <c r="AC1025" t="s">
        <v>22</v>
      </c>
      <c r="AD1025" t="s">
        <v>22</v>
      </c>
      <c r="AE1025" t="s">
        <v>22</v>
      </c>
      <c r="AF1025" t="s">
        <v>22</v>
      </c>
      <c r="AG1025" t="s">
        <v>22</v>
      </c>
      <c r="AH1025" t="s">
        <v>22</v>
      </c>
      <c r="AI1025" t="s">
        <v>22</v>
      </c>
      <c r="AJ1025" s="17" t="b">
        <v>0</v>
      </c>
      <c r="AK1025" t="s">
        <v>22</v>
      </c>
      <c r="AL1025" t="s">
        <v>22</v>
      </c>
      <c r="AM1025" s="17" t="b">
        <v>0</v>
      </c>
      <c r="AN1025" s="6"/>
      <c r="AO1025" s="6"/>
      <c r="AP1025" s="17" t="b">
        <v>0</v>
      </c>
      <c r="AQ1025" s="6" t="b">
        <v>0</v>
      </c>
    </row>
    <row r="1026" spans="1:43" x14ac:dyDescent="0.25">
      <c r="A1026" t="str">
        <f>_xlfn.CONCAT(Table8[[#This Row],[Order]],"-",Table8[[#This Row],[Line]])</f>
        <v>77636-4</v>
      </c>
      <c r="B1026" s="7">
        <v>77636</v>
      </c>
      <c r="C1026" s="7">
        <v>4</v>
      </c>
      <c r="D1026" s="7">
        <v>1</v>
      </c>
      <c r="E1026" s="6" t="s">
        <v>18</v>
      </c>
      <c r="F1026" s="6" t="s">
        <v>154</v>
      </c>
      <c r="G1026" s="6" t="s">
        <v>5061</v>
      </c>
      <c r="H1026" s="6" t="s">
        <v>22</v>
      </c>
      <c r="I1026" s="6" t="s">
        <v>27</v>
      </c>
      <c r="J1026" s="6"/>
      <c r="K1026" s="6"/>
      <c r="L1026" s="8">
        <v>43525</v>
      </c>
      <c r="M1026" s="8">
        <v>43530</v>
      </c>
      <c r="N1026" s="7">
        <v>32</v>
      </c>
      <c r="O1026" s="7">
        <v>32</v>
      </c>
      <c r="P1026" s="6" t="s">
        <v>626</v>
      </c>
      <c r="Q1026" s="6" t="s">
        <v>22</v>
      </c>
      <c r="R1026" s="6" t="s">
        <v>18</v>
      </c>
      <c r="S1026" s="6" t="s">
        <v>22</v>
      </c>
      <c r="T1026" s="6" t="s">
        <v>5062</v>
      </c>
      <c r="U1026" s="7">
        <v>15</v>
      </c>
      <c r="V1026" s="17" t="b">
        <v>0</v>
      </c>
      <c r="W1026" s="17" t="b">
        <v>0</v>
      </c>
      <c r="X1026" s="17" t="b">
        <v>0</v>
      </c>
      <c r="Y1026" s="17" t="b">
        <v>0</v>
      </c>
      <c r="Z1026" t="s">
        <v>22</v>
      </c>
      <c r="AA1026" t="s">
        <v>22</v>
      </c>
      <c r="AB1026" t="s">
        <v>22</v>
      </c>
      <c r="AC1026" t="s">
        <v>22</v>
      </c>
      <c r="AD1026" t="s">
        <v>22</v>
      </c>
      <c r="AE1026" t="s">
        <v>22</v>
      </c>
      <c r="AF1026" t="s">
        <v>22</v>
      </c>
      <c r="AG1026" t="s">
        <v>22</v>
      </c>
      <c r="AH1026" t="s">
        <v>22</v>
      </c>
      <c r="AI1026" t="s">
        <v>22</v>
      </c>
      <c r="AJ1026" s="17" t="b">
        <v>0</v>
      </c>
      <c r="AK1026" t="s">
        <v>22</v>
      </c>
      <c r="AL1026" t="s">
        <v>22</v>
      </c>
      <c r="AM1026" s="17" t="b">
        <v>0</v>
      </c>
      <c r="AN1026" s="6"/>
      <c r="AO1026" s="6"/>
      <c r="AP1026" s="17" t="b">
        <v>0</v>
      </c>
      <c r="AQ1026" s="6" t="b">
        <v>0</v>
      </c>
    </row>
    <row r="1027" spans="1:43" x14ac:dyDescent="0.25">
      <c r="A1027" t="str">
        <f>_xlfn.CONCAT(Table8[[#This Row],[Order]],"-",Table8[[#This Row],[Line]])</f>
        <v>77636-5</v>
      </c>
      <c r="B1027" s="7">
        <v>77636</v>
      </c>
      <c r="C1027" s="7">
        <v>5</v>
      </c>
      <c r="D1027" s="7">
        <v>1</v>
      </c>
      <c r="E1027" s="6" t="s">
        <v>18</v>
      </c>
      <c r="F1027" s="6" t="s">
        <v>154</v>
      </c>
      <c r="G1027" s="6" t="s">
        <v>5063</v>
      </c>
      <c r="H1027" s="6" t="s">
        <v>22</v>
      </c>
      <c r="I1027" s="6" t="s">
        <v>27</v>
      </c>
      <c r="J1027" s="6"/>
      <c r="K1027" s="6"/>
      <c r="L1027" s="8">
        <v>43517</v>
      </c>
      <c r="M1027" s="8">
        <v>43522</v>
      </c>
      <c r="N1027" s="7">
        <v>7</v>
      </c>
      <c r="O1027" s="7">
        <v>7</v>
      </c>
      <c r="P1027" s="6" t="s">
        <v>626</v>
      </c>
      <c r="Q1027" s="6" t="s">
        <v>22</v>
      </c>
      <c r="R1027" s="6" t="s">
        <v>18</v>
      </c>
      <c r="S1027" s="6" t="s">
        <v>22</v>
      </c>
      <c r="T1027" s="6" t="s">
        <v>5064</v>
      </c>
      <c r="U1027" s="7">
        <v>1</v>
      </c>
      <c r="V1027" s="17" t="b">
        <v>0</v>
      </c>
      <c r="W1027" s="17" t="b">
        <v>0</v>
      </c>
      <c r="X1027" s="17" t="b">
        <v>0</v>
      </c>
      <c r="Y1027" s="17" t="b">
        <v>0</v>
      </c>
      <c r="Z1027" t="s">
        <v>22</v>
      </c>
      <c r="AA1027" t="s">
        <v>22</v>
      </c>
      <c r="AB1027" t="s">
        <v>22</v>
      </c>
      <c r="AC1027" t="s">
        <v>22</v>
      </c>
      <c r="AD1027" t="s">
        <v>22</v>
      </c>
      <c r="AE1027" t="s">
        <v>22</v>
      </c>
      <c r="AF1027" t="s">
        <v>22</v>
      </c>
      <c r="AG1027" t="s">
        <v>22</v>
      </c>
      <c r="AH1027" t="s">
        <v>22</v>
      </c>
      <c r="AI1027" t="s">
        <v>22</v>
      </c>
      <c r="AJ1027" s="17" t="b">
        <v>0</v>
      </c>
      <c r="AK1027" t="s">
        <v>22</v>
      </c>
      <c r="AL1027" t="s">
        <v>22</v>
      </c>
      <c r="AM1027" s="17" t="b">
        <v>0</v>
      </c>
      <c r="AN1027" s="6"/>
      <c r="AO1027" s="6"/>
      <c r="AP1027" s="17" t="b">
        <v>0</v>
      </c>
      <c r="AQ1027" s="6" t="b">
        <v>0</v>
      </c>
    </row>
    <row r="1028" spans="1:43" x14ac:dyDescent="0.25">
      <c r="A1028" t="str">
        <f>_xlfn.CONCAT(Table8[[#This Row],[Order]],"-",Table8[[#This Row],[Line]])</f>
        <v>77636-6</v>
      </c>
      <c r="B1028" s="7">
        <v>77636</v>
      </c>
      <c r="C1028" s="7">
        <v>6</v>
      </c>
      <c r="D1028" s="7">
        <v>1</v>
      </c>
      <c r="E1028" s="6" t="s">
        <v>18</v>
      </c>
      <c r="F1028" s="6" t="s">
        <v>154</v>
      </c>
      <c r="G1028" s="6" t="s">
        <v>5065</v>
      </c>
      <c r="H1028" s="6" t="s">
        <v>22</v>
      </c>
      <c r="I1028" s="6" t="s">
        <v>27</v>
      </c>
      <c r="J1028" s="6"/>
      <c r="K1028" s="6"/>
      <c r="L1028" s="8">
        <v>43525</v>
      </c>
      <c r="M1028" s="8">
        <v>43530</v>
      </c>
      <c r="N1028" s="7">
        <v>8</v>
      </c>
      <c r="O1028" s="7">
        <v>8</v>
      </c>
      <c r="P1028" s="6" t="s">
        <v>626</v>
      </c>
      <c r="Q1028" s="6" t="s">
        <v>22</v>
      </c>
      <c r="R1028" s="6" t="s">
        <v>18</v>
      </c>
      <c r="S1028" s="6" t="s">
        <v>22</v>
      </c>
      <c r="T1028" s="6" t="s">
        <v>5066</v>
      </c>
      <c r="U1028" s="7">
        <v>15</v>
      </c>
      <c r="V1028" s="17" t="b">
        <v>0</v>
      </c>
      <c r="W1028" s="17" t="b">
        <v>0</v>
      </c>
      <c r="X1028" s="17" t="b">
        <v>0</v>
      </c>
      <c r="Y1028" s="17" t="b">
        <v>0</v>
      </c>
      <c r="Z1028" t="s">
        <v>22</v>
      </c>
      <c r="AA1028" t="s">
        <v>22</v>
      </c>
      <c r="AB1028" t="s">
        <v>22</v>
      </c>
      <c r="AC1028" t="s">
        <v>22</v>
      </c>
      <c r="AD1028" t="s">
        <v>22</v>
      </c>
      <c r="AE1028" t="s">
        <v>22</v>
      </c>
      <c r="AF1028" t="s">
        <v>22</v>
      </c>
      <c r="AG1028" t="s">
        <v>22</v>
      </c>
      <c r="AH1028" t="s">
        <v>22</v>
      </c>
      <c r="AI1028" t="s">
        <v>22</v>
      </c>
      <c r="AJ1028" s="17" t="b">
        <v>0</v>
      </c>
      <c r="AK1028" t="s">
        <v>22</v>
      </c>
      <c r="AL1028" t="s">
        <v>22</v>
      </c>
      <c r="AM1028" s="17" t="b">
        <v>0</v>
      </c>
      <c r="AN1028" s="6"/>
      <c r="AO1028" s="6"/>
      <c r="AP1028" s="17" t="b">
        <v>0</v>
      </c>
      <c r="AQ1028" s="6" t="b">
        <v>0</v>
      </c>
    </row>
    <row r="1029" spans="1:43" x14ac:dyDescent="0.25">
      <c r="A1029" t="str">
        <f>_xlfn.CONCAT(Table8[[#This Row],[Order]],"-",Table8[[#This Row],[Line]])</f>
        <v>77636-7</v>
      </c>
      <c r="B1029" s="7">
        <v>77636</v>
      </c>
      <c r="C1029" s="7">
        <v>7</v>
      </c>
      <c r="D1029" s="7">
        <v>1</v>
      </c>
      <c r="E1029" s="6" t="s">
        <v>18</v>
      </c>
      <c r="F1029" s="6" t="s">
        <v>173</v>
      </c>
      <c r="G1029" s="6" t="s">
        <v>5067</v>
      </c>
      <c r="H1029" s="6" t="s">
        <v>22</v>
      </c>
      <c r="I1029" s="6" t="s">
        <v>27</v>
      </c>
      <c r="J1029" s="6"/>
      <c r="K1029" s="6"/>
      <c r="L1029" s="8">
        <v>43517</v>
      </c>
      <c r="M1029" s="8">
        <v>43522</v>
      </c>
      <c r="N1029" s="7">
        <v>6</v>
      </c>
      <c r="O1029" s="7">
        <v>6</v>
      </c>
      <c r="P1029" s="6" t="s">
        <v>626</v>
      </c>
      <c r="Q1029" s="6" t="s">
        <v>22</v>
      </c>
      <c r="R1029" s="6" t="s">
        <v>18</v>
      </c>
      <c r="S1029" s="6" t="s">
        <v>22</v>
      </c>
      <c r="T1029" s="6" t="s">
        <v>5068</v>
      </c>
      <c r="U1029" s="7">
        <v>1</v>
      </c>
      <c r="V1029" s="17" t="b">
        <v>0</v>
      </c>
      <c r="W1029" s="17" t="b">
        <v>0</v>
      </c>
      <c r="X1029" s="17" t="b">
        <v>0</v>
      </c>
      <c r="Y1029" s="17" t="b">
        <v>0</v>
      </c>
      <c r="Z1029" t="s">
        <v>22</v>
      </c>
      <c r="AA1029" t="s">
        <v>22</v>
      </c>
      <c r="AB1029" t="s">
        <v>22</v>
      </c>
      <c r="AC1029" t="s">
        <v>22</v>
      </c>
      <c r="AD1029" t="s">
        <v>22</v>
      </c>
      <c r="AE1029" t="s">
        <v>22</v>
      </c>
      <c r="AF1029" t="s">
        <v>22</v>
      </c>
      <c r="AG1029" t="s">
        <v>22</v>
      </c>
      <c r="AH1029" t="s">
        <v>22</v>
      </c>
      <c r="AI1029" t="s">
        <v>22</v>
      </c>
      <c r="AJ1029" s="17" t="b">
        <v>0</v>
      </c>
      <c r="AK1029" t="s">
        <v>22</v>
      </c>
      <c r="AL1029" t="s">
        <v>22</v>
      </c>
      <c r="AM1029" s="17" t="b">
        <v>0</v>
      </c>
      <c r="AN1029" s="6"/>
      <c r="AO1029" s="6"/>
      <c r="AP1029" s="17" t="b">
        <v>0</v>
      </c>
      <c r="AQ1029" s="6" t="b">
        <v>0</v>
      </c>
    </row>
    <row r="1030" spans="1:43" x14ac:dyDescent="0.25">
      <c r="A1030" t="str">
        <f>_xlfn.CONCAT(Table8[[#This Row],[Order]],"-",Table8[[#This Row],[Line]])</f>
        <v>77636-8</v>
      </c>
      <c r="B1030" s="7">
        <v>77636</v>
      </c>
      <c r="C1030" s="7">
        <v>8</v>
      </c>
      <c r="D1030" s="7">
        <v>1</v>
      </c>
      <c r="E1030" s="6" t="s">
        <v>18</v>
      </c>
      <c r="F1030" s="6" t="s">
        <v>173</v>
      </c>
      <c r="G1030" s="6" t="s">
        <v>5069</v>
      </c>
      <c r="H1030" s="6" t="s">
        <v>22</v>
      </c>
      <c r="I1030" s="6" t="s">
        <v>27</v>
      </c>
      <c r="J1030" s="6"/>
      <c r="K1030" s="6"/>
      <c r="L1030" s="8">
        <v>43517</v>
      </c>
      <c r="M1030" s="8">
        <v>43522</v>
      </c>
      <c r="N1030" s="7">
        <v>4</v>
      </c>
      <c r="O1030" s="7">
        <v>4</v>
      </c>
      <c r="P1030" s="6" t="s">
        <v>626</v>
      </c>
      <c r="Q1030" s="6" t="s">
        <v>22</v>
      </c>
      <c r="R1030" s="6" t="s">
        <v>18</v>
      </c>
      <c r="S1030" s="6" t="s">
        <v>22</v>
      </c>
      <c r="T1030" s="6" t="s">
        <v>5070</v>
      </c>
      <c r="U1030" s="7">
        <v>1</v>
      </c>
      <c r="V1030" s="17" t="b">
        <v>0</v>
      </c>
      <c r="W1030" s="17" t="b">
        <v>0</v>
      </c>
      <c r="X1030" s="17" t="b">
        <v>0</v>
      </c>
      <c r="Y1030" s="17" t="b">
        <v>0</v>
      </c>
      <c r="Z1030" t="s">
        <v>22</v>
      </c>
      <c r="AA1030" t="s">
        <v>22</v>
      </c>
      <c r="AB1030" t="s">
        <v>22</v>
      </c>
      <c r="AC1030" t="s">
        <v>22</v>
      </c>
      <c r="AD1030" t="s">
        <v>22</v>
      </c>
      <c r="AE1030" t="s">
        <v>22</v>
      </c>
      <c r="AF1030" t="s">
        <v>22</v>
      </c>
      <c r="AG1030" t="s">
        <v>22</v>
      </c>
      <c r="AH1030" t="s">
        <v>22</v>
      </c>
      <c r="AI1030" t="s">
        <v>22</v>
      </c>
      <c r="AJ1030" s="17" t="b">
        <v>0</v>
      </c>
      <c r="AK1030" t="s">
        <v>22</v>
      </c>
      <c r="AL1030" t="s">
        <v>22</v>
      </c>
      <c r="AM1030" s="17" t="b">
        <v>0</v>
      </c>
      <c r="AN1030" s="6"/>
      <c r="AO1030" s="6"/>
      <c r="AP1030" s="17" t="b">
        <v>0</v>
      </c>
      <c r="AQ1030" s="6" t="b">
        <v>0</v>
      </c>
    </row>
    <row r="1031" spans="1:43" x14ac:dyDescent="0.25">
      <c r="A1031" t="str">
        <f>_xlfn.CONCAT(Table8[[#This Row],[Order]],"-",Table8[[#This Row],[Line]])</f>
        <v>77636-9</v>
      </c>
      <c r="B1031" s="7">
        <v>77636</v>
      </c>
      <c r="C1031" s="7">
        <v>9</v>
      </c>
      <c r="D1031" s="7">
        <v>1</v>
      </c>
      <c r="E1031" s="6" t="s">
        <v>18</v>
      </c>
      <c r="F1031" s="6" t="s">
        <v>173</v>
      </c>
      <c r="G1031" s="6" t="s">
        <v>5071</v>
      </c>
      <c r="H1031" s="6" t="s">
        <v>22</v>
      </c>
      <c r="I1031" s="6" t="s">
        <v>27</v>
      </c>
      <c r="J1031" s="6"/>
      <c r="K1031" s="6"/>
      <c r="L1031" s="8">
        <v>43517</v>
      </c>
      <c r="M1031" s="8">
        <v>43522</v>
      </c>
      <c r="N1031" s="7">
        <v>24</v>
      </c>
      <c r="O1031" s="7">
        <v>24</v>
      </c>
      <c r="P1031" s="6" t="s">
        <v>626</v>
      </c>
      <c r="Q1031" s="6" t="s">
        <v>22</v>
      </c>
      <c r="R1031" s="6" t="s">
        <v>18</v>
      </c>
      <c r="S1031" s="6" t="s">
        <v>22</v>
      </c>
      <c r="T1031" s="6" t="s">
        <v>5072</v>
      </c>
      <c r="U1031" s="7">
        <v>1</v>
      </c>
      <c r="V1031" s="17" t="b">
        <v>0</v>
      </c>
      <c r="W1031" s="17" t="b">
        <v>0</v>
      </c>
      <c r="X1031" s="17" t="b">
        <v>0</v>
      </c>
      <c r="Y1031" s="17" t="b">
        <v>0</v>
      </c>
      <c r="Z1031" t="s">
        <v>22</v>
      </c>
      <c r="AA1031" t="s">
        <v>22</v>
      </c>
      <c r="AB1031" t="s">
        <v>22</v>
      </c>
      <c r="AC1031" t="s">
        <v>22</v>
      </c>
      <c r="AD1031" t="s">
        <v>22</v>
      </c>
      <c r="AE1031" t="s">
        <v>22</v>
      </c>
      <c r="AF1031" t="s">
        <v>22</v>
      </c>
      <c r="AG1031" t="s">
        <v>22</v>
      </c>
      <c r="AH1031" t="s">
        <v>22</v>
      </c>
      <c r="AI1031" t="s">
        <v>22</v>
      </c>
      <c r="AJ1031" s="17" t="b">
        <v>0</v>
      </c>
      <c r="AK1031" t="s">
        <v>22</v>
      </c>
      <c r="AL1031" t="s">
        <v>22</v>
      </c>
      <c r="AM1031" s="17" t="b">
        <v>0</v>
      </c>
      <c r="AN1031" s="6"/>
      <c r="AO1031" s="6"/>
      <c r="AP1031" s="17" t="b">
        <v>0</v>
      </c>
      <c r="AQ1031" s="6" t="b">
        <v>0</v>
      </c>
    </row>
    <row r="1032" spans="1:43" x14ac:dyDescent="0.25">
      <c r="A1032" t="str">
        <f>_xlfn.CONCAT(Table8[[#This Row],[Order]],"-",Table8[[#This Row],[Line]])</f>
        <v>77636-10</v>
      </c>
      <c r="B1032" s="7">
        <v>77636</v>
      </c>
      <c r="C1032" s="7">
        <v>10</v>
      </c>
      <c r="D1032" s="7">
        <v>1</v>
      </c>
      <c r="E1032" s="6" t="s">
        <v>18</v>
      </c>
      <c r="F1032" s="6" t="s">
        <v>173</v>
      </c>
      <c r="G1032" s="6" t="s">
        <v>5073</v>
      </c>
      <c r="H1032" s="6" t="s">
        <v>22</v>
      </c>
      <c r="I1032" s="6" t="s">
        <v>27</v>
      </c>
      <c r="J1032" s="6"/>
      <c r="K1032" s="6"/>
      <c r="L1032" s="8">
        <v>43517</v>
      </c>
      <c r="M1032" s="8">
        <v>43522</v>
      </c>
      <c r="N1032" s="7">
        <v>16</v>
      </c>
      <c r="O1032" s="7">
        <v>16</v>
      </c>
      <c r="P1032" s="6" t="s">
        <v>626</v>
      </c>
      <c r="Q1032" s="6" t="s">
        <v>22</v>
      </c>
      <c r="R1032" s="6" t="s">
        <v>18</v>
      </c>
      <c r="S1032" s="6" t="s">
        <v>22</v>
      </c>
      <c r="T1032" s="6" t="s">
        <v>5074</v>
      </c>
      <c r="U1032" s="7">
        <v>1</v>
      </c>
      <c r="V1032" s="17" t="b">
        <v>0</v>
      </c>
      <c r="W1032" s="17" t="b">
        <v>0</v>
      </c>
      <c r="X1032" s="17" t="b">
        <v>0</v>
      </c>
      <c r="Y1032" s="17" t="b">
        <v>0</v>
      </c>
      <c r="Z1032" t="s">
        <v>22</v>
      </c>
      <c r="AA1032" t="s">
        <v>22</v>
      </c>
      <c r="AB1032" t="s">
        <v>22</v>
      </c>
      <c r="AC1032" t="s">
        <v>22</v>
      </c>
      <c r="AD1032" t="s">
        <v>22</v>
      </c>
      <c r="AE1032" t="s">
        <v>22</v>
      </c>
      <c r="AF1032" t="s">
        <v>22</v>
      </c>
      <c r="AG1032" t="s">
        <v>22</v>
      </c>
      <c r="AH1032" t="s">
        <v>22</v>
      </c>
      <c r="AI1032" t="s">
        <v>22</v>
      </c>
      <c r="AJ1032" s="17" t="b">
        <v>0</v>
      </c>
      <c r="AK1032" t="s">
        <v>22</v>
      </c>
      <c r="AL1032" t="s">
        <v>22</v>
      </c>
      <c r="AM1032" s="17" t="b">
        <v>0</v>
      </c>
      <c r="AN1032" s="6"/>
      <c r="AO1032" s="6"/>
      <c r="AP1032" s="17" t="b">
        <v>0</v>
      </c>
      <c r="AQ1032" s="6" t="b">
        <v>0</v>
      </c>
    </row>
    <row r="1033" spans="1:43" x14ac:dyDescent="0.25">
      <c r="A1033" t="str">
        <f>_xlfn.CONCAT(Table8[[#This Row],[Order]],"-",Table8[[#This Row],[Line]])</f>
        <v>77636-11</v>
      </c>
      <c r="B1033" s="7">
        <v>77636</v>
      </c>
      <c r="C1033" s="7">
        <v>11</v>
      </c>
      <c r="D1033" s="7">
        <v>1</v>
      </c>
      <c r="E1033" s="6" t="s">
        <v>18</v>
      </c>
      <c r="F1033" s="6" t="s">
        <v>215</v>
      </c>
      <c r="G1033" s="6" t="s">
        <v>5075</v>
      </c>
      <c r="H1033" s="6" t="s">
        <v>22</v>
      </c>
      <c r="I1033" s="6" t="s">
        <v>27</v>
      </c>
      <c r="J1033" s="6"/>
      <c r="K1033" s="6"/>
      <c r="L1033" s="8">
        <v>43517</v>
      </c>
      <c r="M1033" s="8">
        <v>43522</v>
      </c>
      <c r="N1033" s="7">
        <v>1</v>
      </c>
      <c r="O1033" s="7">
        <v>1</v>
      </c>
      <c r="P1033" s="6" t="s">
        <v>626</v>
      </c>
      <c r="Q1033" s="6" t="s">
        <v>22</v>
      </c>
      <c r="R1033" s="6" t="s">
        <v>18</v>
      </c>
      <c r="S1033" s="6" t="s">
        <v>22</v>
      </c>
      <c r="T1033" s="6" t="s">
        <v>5076</v>
      </c>
      <c r="U1033" s="7">
        <v>1</v>
      </c>
      <c r="V1033" s="17" t="b">
        <v>0</v>
      </c>
      <c r="W1033" s="17" t="b">
        <v>0</v>
      </c>
      <c r="X1033" s="17" t="b">
        <v>0</v>
      </c>
      <c r="Y1033" s="17" t="b">
        <v>0</v>
      </c>
      <c r="Z1033" t="s">
        <v>22</v>
      </c>
      <c r="AA1033" t="s">
        <v>22</v>
      </c>
      <c r="AB1033" t="s">
        <v>22</v>
      </c>
      <c r="AC1033" t="s">
        <v>22</v>
      </c>
      <c r="AD1033" t="s">
        <v>22</v>
      </c>
      <c r="AE1033" t="s">
        <v>22</v>
      </c>
      <c r="AF1033" t="s">
        <v>22</v>
      </c>
      <c r="AG1033" t="s">
        <v>22</v>
      </c>
      <c r="AH1033" t="s">
        <v>22</v>
      </c>
      <c r="AI1033" t="s">
        <v>22</v>
      </c>
      <c r="AJ1033" s="17" t="b">
        <v>0</v>
      </c>
      <c r="AK1033" t="s">
        <v>22</v>
      </c>
      <c r="AL1033" t="s">
        <v>22</v>
      </c>
      <c r="AM1033" s="17" t="b">
        <v>0</v>
      </c>
      <c r="AN1033" s="6"/>
      <c r="AO1033" s="6"/>
      <c r="AP1033" s="17" t="b">
        <v>0</v>
      </c>
      <c r="AQ1033" s="6" t="b">
        <v>0</v>
      </c>
    </row>
    <row r="1034" spans="1:43" x14ac:dyDescent="0.25">
      <c r="A1034" t="str">
        <f>_xlfn.CONCAT(Table8[[#This Row],[Order]],"-",Table8[[#This Row],[Line]])</f>
        <v>77636-12</v>
      </c>
      <c r="B1034" s="7">
        <v>77636</v>
      </c>
      <c r="C1034" s="7">
        <v>12</v>
      </c>
      <c r="D1034" s="7">
        <v>1</v>
      </c>
      <c r="E1034" s="6" t="s">
        <v>18</v>
      </c>
      <c r="F1034" s="6" t="s">
        <v>215</v>
      </c>
      <c r="G1034" s="6" t="s">
        <v>5077</v>
      </c>
      <c r="H1034" s="6" t="s">
        <v>22</v>
      </c>
      <c r="I1034" s="6" t="s">
        <v>27</v>
      </c>
      <c r="J1034" s="6"/>
      <c r="K1034" s="6"/>
      <c r="L1034" s="8">
        <v>43517</v>
      </c>
      <c r="M1034" s="8">
        <v>43522</v>
      </c>
      <c r="N1034" s="7">
        <v>5</v>
      </c>
      <c r="O1034" s="7">
        <v>5</v>
      </c>
      <c r="P1034" s="6" t="s">
        <v>626</v>
      </c>
      <c r="Q1034" s="6" t="s">
        <v>22</v>
      </c>
      <c r="R1034" s="6" t="s">
        <v>18</v>
      </c>
      <c r="S1034" s="6" t="s">
        <v>22</v>
      </c>
      <c r="T1034" s="6" t="s">
        <v>5078</v>
      </c>
      <c r="U1034" s="7">
        <v>1</v>
      </c>
      <c r="V1034" s="17" t="b">
        <v>0</v>
      </c>
      <c r="W1034" s="17" t="b">
        <v>0</v>
      </c>
      <c r="X1034" s="17" t="b">
        <v>0</v>
      </c>
      <c r="Y1034" s="17" t="b">
        <v>0</v>
      </c>
      <c r="Z1034" t="s">
        <v>22</v>
      </c>
      <c r="AA1034" t="s">
        <v>22</v>
      </c>
      <c r="AB1034" t="s">
        <v>22</v>
      </c>
      <c r="AC1034" t="s">
        <v>22</v>
      </c>
      <c r="AD1034" t="s">
        <v>22</v>
      </c>
      <c r="AE1034" t="s">
        <v>22</v>
      </c>
      <c r="AF1034" t="s">
        <v>22</v>
      </c>
      <c r="AG1034" t="s">
        <v>22</v>
      </c>
      <c r="AH1034" t="s">
        <v>22</v>
      </c>
      <c r="AI1034" t="s">
        <v>22</v>
      </c>
      <c r="AJ1034" s="17" t="b">
        <v>0</v>
      </c>
      <c r="AK1034" t="s">
        <v>22</v>
      </c>
      <c r="AL1034" t="s">
        <v>22</v>
      </c>
      <c r="AM1034" s="17" t="b">
        <v>0</v>
      </c>
      <c r="AN1034" s="6"/>
      <c r="AO1034" s="6"/>
      <c r="AP1034" s="17" t="b">
        <v>0</v>
      </c>
      <c r="AQ1034" s="6" t="b">
        <v>0</v>
      </c>
    </row>
    <row r="1035" spans="1:43" x14ac:dyDescent="0.25">
      <c r="A1035" t="str">
        <f>_xlfn.CONCAT(Table8[[#This Row],[Order]],"-",Table8[[#This Row],[Line]])</f>
        <v>77636-14</v>
      </c>
      <c r="B1035" s="7">
        <v>77636</v>
      </c>
      <c r="C1035" s="7">
        <v>14</v>
      </c>
      <c r="D1035" s="7">
        <v>1</v>
      </c>
      <c r="E1035" s="6" t="s">
        <v>18</v>
      </c>
      <c r="F1035" s="6" t="s">
        <v>146</v>
      </c>
      <c r="G1035" s="6" t="s">
        <v>5079</v>
      </c>
      <c r="H1035" s="6" t="s">
        <v>22</v>
      </c>
      <c r="I1035" s="6" t="s">
        <v>27</v>
      </c>
      <c r="J1035" s="6"/>
      <c r="K1035" s="6"/>
      <c r="L1035" s="8">
        <v>43517</v>
      </c>
      <c r="M1035" s="8">
        <v>43522</v>
      </c>
      <c r="N1035" s="7">
        <v>6</v>
      </c>
      <c r="O1035" s="7">
        <v>6</v>
      </c>
      <c r="P1035" s="6" t="s">
        <v>626</v>
      </c>
      <c r="Q1035" s="6" t="s">
        <v>22</v>
      </c>
      <c r="R1035" s="6" t="s">
        <v>18</v>
      </c>
      <c r="S1035" s="6" t="s">
        <v>22</v>
      </c>
      <c r="T1035" s="6" t="s">
        <v>5080</v>
      </c>
      <c r="U1035" s="7">
        <v>1</v>
      </c>
      <c r="V1035" s="17" t="b">
        <v>0</v>
      </c>
      <c r="W1035" s="17" t="b">
        <v>0</v>
      </c>
      <c r="X1035" s="17" t="b">
        <v>0</v>
      </c>
      <c r="Y1035" s="17" t="b">
        <v>0</v>
      </c>
      <c r="Z1035" t="s">
        <v>22</v>
      </c>
      <c r="AA1035" t="s">
        <v>22</v>
      </c>
      <c r="AB1035" t="s">
        <v>22</v>
      </c>
      <c r="AC1035" t="s">
        <v>22</v>
      </c>
      <c r="AD1035" t="s">
        <v>22</v>
      </c>
      <c r="AE1035" t="s">
        <v>22</v>
      </c>
      <c r="AF1035" t="s">
        <v>22</v>
      </c>
      <c r="AG1035" t="s">
        <v>22</v>
      </c>
      <c r="AH1035" t="s">
        <v>22</v>
      </c>
      <c r="AI1035" t="s">
        <v>22</v>
      </c>
      <c r="AJ1035" s="17" t="b">
        <v>0</v>
      </c>
      <c r="AK1035" t="s">
        <v>22</v>
      </c>
      <c r="AL1035" t="s">
        <v>22</v>
      </c>
      <c r="AM1035" s="17" t="b">
        <v>0</v>
      </c>
      <c r="AN1035" s="6"/>
      <c r="AO1035" s="6"/>
      <c r="AP1035" s="17" t="b">
        <v>0</v>
      </c>
      <c r="AQ1035" s="6" t="b">
        <v>0</v>
      </c>
    </row>
    <row r="1036" spans="1:43" x14ac:dyDescent="0.25">
      <c r="A1036" t="str">
        <f>_xlfn.CONCAT(Table8[[#This Row],[Order]],"-",Table8[[#This Row],[Line]])</f>
        <v>77636-16</v>
      </c>
      <c r="B1036" s="7">
        <v>77636</v>
      </c>
      <c r="C1036" s="7">
        <v>16</v>
      </c>
      <c r="D1036" s="7">
        <v>1</v>
      </c>
      <c r="E1036" s="6" t="s">
        <v>18</v>
      </c>
      <c r="F1036" s="6" t="s">
        <v>3197</v>
      </c>
      <c r="G1036" s="6" t="s">
        <v>5055</v>
      </c>
      <c r="H1036" s="6" t="s">
        <v>22</v>
      </c>
      <c r="I1036" s="6" t="s">
        <v>27</v>
      </c>
      <c r="J1036" s="6"/>
      <c r="K1036" s="6"/>
      <c r="L1036" s="8">
        <v>43517</v>
      </c>
      <c r="M1036" s="8">
        <v>43522</v>
      </c>
      <c r="N1036" s="7">
        <v>5</v>
      </c>
      <c r="O1036" s="7">
        <v>5</v>
      </c>
      <c r="P1036" s="6" t="s">
        <v>626</v>
      </c>
      <c r="Q1036" s="6" t="s">
        <v>22</v>
      </c>
      <c r="R1036" s="6" t="s">
        <v>18</v>
      </c>
      <c r="S1036" s="6" t="s">
        <v>22</v>
      </c>
      <c r="T1036" s="6" t="s">
        <v>5081</v>
      </c>
      <c r="U1036" s="7">
        <v>1</v>
      </c>
      <c r="V1036" s="17" t="b">
        <v>0</v>
      </c>
      <c r="W1036" s="17" t="b">
        <v>0</v>
      </c>
      <c r="X1036" s="17" t="b">
        <v>0</v>
      </c>
      <c r="Y1036" s="17" t="b">
        <v>0</v>
      </c>
      <c r="Z1036" t="s">
        <v>22</v>
      </c>
      <c r="AA1036" t="s">
        <v>22</v>
      </c>
      <c r="AB1036" t="s">
        <v>22</v>
      </c>
      <c r="AC1036" t="s">
        <v>22</v>
      </c>
      <c r="AD1036" t="s">
        <v>22</v>
      </c>
      <c r="AE1036" t="s">
        <v>22</v>
      </c>
      <c r="AF1036" t="s">
        <v>22</v>
      </c>
      <c r="AG1036" t="s">
        <v>22</v>
      </c>
      <c r="AH1036" t="s">
        <v>22</v>
      </c>
      <c r="AI1036" t="s">
        <v>22</v>
      </c>
      <c r="AJ1036" s="17" t="b">
        <v>0</v>
      </c>
      <c r="AK1036" t="s">
        <v>22</v>
      </c>
      <c r="AL1036" t="s">
        <v>22</v>
      </c>
      <c r="AM1036" s="17" t="b">
        <v>0</v>
      </c>
      <c r="AN1036" s="6"/>
      <c r="AO1036" s="6"/>
      <c r="AP1036" s="17" t="b">
        <v>0</v>
      </c>
      <c r="AQ1036" s="6" t="b">
        <v>0</v>
      </c>
    </row>
    <row r="1037" spans="1:43" x14ac:dyDescent="0.25">
      <c r="A1037" t="str">
        <f>_xlfn.CONCAT(Table8[[#This Row],[Order]],"-",Table8[[#This Row],[Line]])</f>
        <v>77636-17</v>
      </c>
      <c r="B1037" s="7">
        <v>77636</v>
      </c>
      <c r="C1037" s="7">
        <v>17</v>
      </c>
      <c r="D1037" s="7">
        <v>1</v>
      </c>
      <c r="E1037" s="6" t="s">
        <v>18</v>
      </c>
      <c r="F1037" s="6" t="s">
        <v>154</v>
      </c>
      <c r="G1037" s="6" t="s">
        <v>5057</v>
      </c>
      <c r="H1037" s="6" t="s">
        <v>22</v>
      </c>
      <c r="I1037" s="6" t="s">
        <v>27</v>
      </c>
      <c r="J1037" s="6"/>
      <c r="K1037" s="6"/>
      <c r="L1037" s="8">
        <v>43517</v>
      </c>
      <c r="M1037" s="8">
        <v>43522</v>
      </c>
      <c r="N1037" s="7">
        <v>8</v>
      </c>
      <c r="O1037" s="7">
        <v>8</v>
      </c>
      <c r="P1037" s="6" t="s">
        <v>626</v>
      </c>
      <c r="Q1037" s="6" t="s">
        <v>22</v>
      </c>
      <c r="R1037" s="6" t="s">
        <v>18</v>
      </c>
      <c r="S1037" s="6" t="s">
        <v>22</v>
      </c>
      <c r="T1037" s="6" t="s">
        <v>5082</v>
      </c>
      <c r="U1037" s="7">
        <v>1</v>
      </c>
      <c r="V1037" s="17" t="b">
        <v>0</v>
      </c>
      <c r="W1037" s="17" t="b">
        <v>0</v>
      </c>
      <c r="X1037" s="17" t="b">
        <v>0</v>
      </c>
      <c r="Y1037" s="17" t="b">
        <v>0</v>
      </c>
      <c r="Z1037" t="s">
        <v>22</v>
      </c>
      <c r="AA1037" t="s">
        <v>22</v>
      </c>
      <c r="AB1037" t="s">
        <v>22</v>
      </c>
      <c r="AC1037" t="s">
        <v>22</v>
      </c>
      <c r="AD1037" t="s">
        <v>22</v>
      </c>
      <c r="AE1037" t="s">
        <v>22</v>
      </c>
      <c r="AF1037" t="s">
        <v>22</v>
      </c>
      <c r="AG1037" t="s">
        <v>22</v>
      </c>
      <c r="AH1037" t="s">
        <v>22</v>
      </c>
      <c r="AI1037" t="s">
        <v>22</v>
      </c>
      <c r="AJ1037" s="17" t="b">
        <v>0</v>
      </c>
      <c r="AK1037" t="s">
        <v>22</v>
      </c>
      <c r="AL1037" t="s">
        <v>22</v>
      </c>
      <c r="AM1037" s="17" t="b">
        <v>0</v>
      </c>
      <c r="AN1037" s="6"/>
      <c r="AO1037" s="6"/>
      <c r="AP1037" s="17" t="b">
        <v>0</v>
      </c>
      <c r="AQ1037" s="6" t="b">
        <v>0</v>
      </c>
    </row>
    <row r="1038" spans="1:43" x14ac:dyDescent="0.25">
      <c r="A1038" t="str">
        <f>_xlfn.CONCAT(Table8[[#This Row],[Order]],"-",Table8[[#This Row],[Line]])</f>
        <v>77636-18</v>
      </c>
      <c r="B1038" s="7">
        <v>77636</v>
      </c>
      <c r="C1038" s="7">
        <v>18</v>
      </c>
      <c r="D1038" s="7">
        <v>1</v>
      </c>
      <c r="E1038" s="6" t="s">
        <v>18</v>
      </c>
      <c r="F1038" s="6" t="s">
        <v>154</v>
      </c>
      <c r="G1038" s="6" t="s">
        <v>5059</v>
      </c>
      <c r="H1038" s="6" t="s">
        <v>22</v>
      </c>
      <c r="I1038" s="6" t="s">
        <v>27</v>
      </c>
      <c r="J1038" s="6"/>
      <c r="K1038" s="6"/>
      <c r="L1038" s="8">
        <v>43525</v>
      </c>
      <c r="M1038" s="8">
        <v>43530</v>
      </c>
      <c r="N1038" s="7">
        <v>99</v>
      </c>
      <c r="O1038" s="7">
        <v>99</v>
      </c>
      <c r="P1038" s="6" t="s">
        <v>626</v>
      </c>
      <c r="Q1038" s="6" t="s">
        <v>22</v>
      </c>
      <c r="R1038" s="6" t="s">
        <v>18</v>
      </c>
      <c r="S1038" s="6" t="s">
        <v>22</v>
      </c>
      <c r="T1038" s="6" t="s">
        <v>5083</v>
      </c>
      <c r="U1038" s="7">
        <v>15</v>
      </c>
      <c r="V1038" s="17" t="b">
        <v>0</v>
      </c>
      <c r="W1038" s="17" t="b">
        <v>0</v>
      </c>
      <c r="X1038" s="17" t="b">
        <v>0</v>
      </c>
      <c r="Y1038" s="17" t="b">
        <v>0</v>
      </c>
      <c r="Z1038" t="s">
        <v>22</v>
      </c>
      <c r="AA1038" t="s">
        <v>22</v>
      </c>
      <c r="AB1038" t="s">
        <v>22</v>
      </c>
      <c r="AC1038" t="s">
        <v>22</v>
      </c>
      <c r="AD1038" t="s">
        <v>22</v>
      </c>
      <c r="AE1038" t="s">
        <v>22</v>
      </c>
      <c r="AF1038" t="s">
        <v>22</v>
      </c>
      <c r="AG1038" t="s">
        <v>22</v>
      </c>
      <c r="AH1038" t="s">
        <v>22</v>
      </c>
      <c r="AI1038" t="s">
        <v>22</v>
      </c>
      <c r="AJ1038" s="17" t="b">
        <v>0</v>
      </c>
      <c r="AK1038" t="s">
        <v>22</v>
      </c>
      <c r="AL1038" t="s">
        <v>22</v>
      </c>
      <c r="AM1038" s="17" t="b">
        <v>0</v>
      </c>
      <c r="AN1038" s="6"/>
      <c r="AO1038" s="6"/>
      <c r="AP1038" s="17" t="b">
        <v>0</v>
      </c>
      <c r="AQ1038" s="6" t="b">
        <v>0</v>
      </c>
    </row>
    <row r="1039" spans="1:43" x14ac:dyDescent="0.25">
      <c r="A1039" t="str">
        <f>_xlfn.CONCAT(Table8[[#This Row],[Order]],"-",Table8[[#This Row],[Line]])</f>
        <v>77636-19</v>
      </c>
      <c r="B1039" s="7">
        <v>77636</v>
      </c>
      <c r="C1039" s="7">
        <v>19</v>
      </c>
      <c r="D1039" s="7">
        <v>1</v>
      </c>
      <c r="E1039" s="6" t="s">
        <v>18</v>
      </c>
      <c r="F1039" s="6" t="s">
        <v>154</v>
      </c>
      <c r="G1039" s="6" t="s">
        <v>5061</v>
      </c>
      <c r="H1039" s="6" t="s">
        <v>22</v>
      </c>
      <c r="I1039" s="6" t="s">
        <v>27</v>
      </c>
      <c r="J1039" s="6"/>
      <c r="K1039" s="6"/>
      <c r="L1039" s="8">
        <v>43525</v>
      </c>
      <c r="M1039" s="8">
        <v>43530</v>
      </c>
      <c r="N1039" s="7">
        <v>30</v>
      </c>
      <c r="O1039" s="7">
        <v>30</v>
      </c>
      <c r="P1039" s="6" t="s">
        <v>626</v>
      </c>
      <c r="Q1039" s="6" t="s">
        <v>22</v>
      </c>
      <c r="R1039" s="6" t="s">
        <v>18</v>
      </c>
      <c r="S1039" s="6" t="s">
        <v>22</v>
      </c>
      <c r="T1039" s="6" t="s">
        <v>5084</v>
      </c>
      <c r="U1039" s="7">
        <v>15</v>
      </c>
      <c r="V1039" s="17" t="b">
        <v>0</v>
      </c>
      <c r="W1039" s="17" t="b">
        <v>0</v>
      </c>
      <c r="X1039" s="17" t="b">
        <v>0</v>
      </c>
      <c r="Y1039" s="17" t="b">
        <v>0</v>
      </c>
      <c r="Z1039" t="s">
        <v>22</v>
      </c>
      <c r="AA1039" t="s">
        <v>22</v>
      </c>
      <c r="AB1039" t="s">
        <v>22</v>
      </c>
      <c r="AC1039" t="s">
        <v>22</v>
      </c>
      <c r="AD1039" t="s">
        <v>22</v>
      </c>
      <c r="AE1039" t="s">
        <v>22</v>
      </c>
      <c r="AF1039" t="s">
        <v>22</v>
      </c>
      <c r="AG1039" t="s">
        <v>22</v>
      </c>
      <c r="AH1039" t="s">
        <v>22</v>
      </c>
      <c r="AI1039" t="s">
        <v>22</v>
      </c>
      <c r="AJ1039" s="17" t="b">
        <v>0</v>
      </c>
      <c r="AK1039" t="s">
        <v>22</v>
      </c>
      <c r="AL1039" t="s">
        <v>22</v>
      </c>
      <c r="AM1039" s="17" t="b">
        <v>0</v>
      </c>
      <c r="AN1039" s="6"/>
      <c r="AO1039" s="6"/>
      <c r="AP1039" s="17" t="b">
        <v>0</v>
      </c>
      <c r="AQ1039" s="6" t="b">
        <v>0</v>
      </c>
    </row>
    <row r="1040" spans="1:43" x14ac:dyDescent="0.25">
      <c r="A1040" t="str">
        <f>_xlfn.CONCAT(Table8[[#This Row],[Order]],"-",Table8[[#This Row],[Line]])</f>
        <v>77636-20</v>
      </c>
      <c r="B1040" s="7">
        <v>77636</v>
      </c>
      <c r="C1040" s="7">
        <v>20</v>
      </c>
      <c r="D1040" s="7">
        <v>1</v>
      </c>
      <c r="E1040" s="6" t="s">
        <v>18</v>
      </c>
      <c r="F1040" s="6" t="s">
        <v>154</v>
      </c>
      <c r="G1040" s="6" t="s">
        <v>5063</v>
      </c>
      <c r="H1040" s="6" t="s">
        <v>22</v>
      </c>
      <c r="I1040" s="6" t="s">
        <v>27</v>
      </c>
      <c r="J1040" s="6"/>
      <c r="K1040" s="6"/>
      <c r="L1040" s="8">
        <v>43517</v>
      </c>
      <c r="M1040" s="8">
        <v>43522</v>
      </c>
      <c r="N1040" s="7">
        <v>1</v>
      </c>
      <c r="O1040" s="7">
        <v>1</v>
      </c>
      <c r="P1040" s="6" t="s">
        <v>626</v>
      </c>
      <c r="Q1040" s="6" t="s">
        <v>22</v>
      </c>
      <c r="R1040" s="6" t="s">
        <v>18</v>
      </c>
      <c r="S1040" s="6" t="s">
        <v>22</v>
      </c>
      <c r="T1040" s="6" t="s">
        <v>5085</v>
      </c>
      <c r="U1040" s="7">
        <v>1</v>
      </c>
      <c r="V1040" s="17" t="b">
        <v>0</v>
      </c>
      <c r="W1040" s="17" t="b">
        <v>0</v>
      </c>
      <c r="X1040" s="17" t="b">
        <v>0</v>
      </c>
      <c r="Y1040" s="17" t="b">
        <v>0</v>
      </c>
      <c r="Z1040" t="s">
        <v>22</v>
      </c>
      <c r="AA1040" t="s">
        <v>22</v>
      </c>
      <c r="AB1040" t="s">
        <v>22</v>
      </c>
      <c r="AC1040" t="s">
        <v>22</v>
      </c>
      <c r="AD1040" t="s">
        <v>22</v>
      </c>
      <c r="AE1040" t="s">
        <v>22</v>
      </c>
      <c r="AF1040" t="s">
        <v>22</v>
      </c>
      <c r="AG1040" t="s">
        <v>22</v>
      </c>
      <c r="AH1040" t="s">
        <v>22</v>
      </c>
      <c r="AI1040" t="s">
        <v>22</v>
      </c>
      <c r="AJ1040" s="17" t="b">
        <v>0</v>
      </c>
      <c r="AK1040" t="s">
        <v>22</v>
      </c>
      <c r="AL1040" t="s">
        <v>22</v>
      </c>
      <c r="AM1040" s="17" t="b">
        <v>0</v>
      </c>
      <c r="AN1040" s="6"/>
      <c r="AO1040" s="6"/>
      <c r="AP1040" s="17" t="b">
        <v>0</v>
      </c>
      <c r="AQ1040" s="6" t="b">
        <v>0</v>
      </c>
    </row>
    <row r="1041" spans="1:43" x14ac:dyDescent="0.25">
      <c r="A1041" t="str">
        <f>_xlfn.CONCAT(Table8[[#This Row],[Order]],"-",Table8[[#This Row],[Line]])</f>
        <v>77636-21</v>
      </c>
      <c r="B1041" s="7">
        <v>77636</v>
      </c>
      <c r="C1041" s="7">
        <v>21</v>
      </c>
      <c r="D1041" s="7">
        <v>1</v>
      </c>
      <c r="E1041" s="6" t="s">
        <v>18</v>
      </c>
      <c r="F1041" s="6" t="s">
        <v>154</v>
      </c>
      <c r="G1041" s="6" t="s">
        <v>5063</v>
      </c>
      <c r="H1041" s="6" t="s">
        <v>22</v>
      </c>
      <c r="I1041" s="6" t="s">
        <v>27</v>
      </c>
      <c r="J1041" s="6"/>
      <c r="K1041" s="6"/>
      <c r="L1041" s="8">
        <v>43517</v>
      </c>
      <c r="M1041" s="8">
        <v>43522</v>
      </c>
      <c r="N1041" s="7">
        <v>6</v>
      </c>
      <c r="O1041" s="7">
        <v>6</v>
      </c>
      <c r="P1041" s="6" t="s">
        <v>626</v>
      </c>
      <c r="Q1041" s="6" t="s">
        <v>22</v>
      </c>
      <c r="R1041" s="6" t="s">
        <v>18</v>
      </c>
      <c r="S1041" s="6" t="s">
        <v>22</v>
      </c>
      <c r="T1041" s="6" t="s">
        <v>5086</v>
      </c>
      <c r="U1041" s="7">
        <v>1</v>
      </c>
      <c r="V1041" s="17" t="b">
        <v>0</v>
      </c>
      <c r="W1041" s="17" t="b">
        <v>0</v>
      </c>
      <c r="X1041" s="17" t="b">
        <v>0</v>
      </c>
      <c r="Y1041" s="17" t="b">
        <v>0</v>
      </c>
      <c r="Z1041" t="s">
        <v>22</v>
      </c>
      <c r="AA1041" t="s">
        <v>22</v>
      </c>
      <c r="AB1041" t="s">
        <v>22</v>
      </c>
      <c r="AC1041" t="s">
        <v>22</v>
      </c>
      <c r="AD1041" t="s">
        <v>22</v>
      </c>
      <c r="AE1041" t="s">
        <v>22</v>
      </c>
      <c r="AF1041" t="s">
        <v>22</v>
      </c>
      <c r="AG1041" t="s">
        <v>22</v>
      </c>
      <c r="AH1041" t="s">
        <v>22</v>
      </c>
      <c r="AI1041" t="s">
        <v>22</v>
      </c>
      <c r="AJ1041" s="17" t="b">
        <v>0</v>
      </c>
      <c r="AK1041" t="s">
        <v>22</v>
      </c>
      <c r="AL1041" t="s">
        <v>22</v>
      </c>
      <c r="AM1041" s="17" t="b">
        <v>0</v>
      </c>
      <c r="AN1041" s="6"/>
      <c r="AO1041" s="6"/>
      <c r="AP1041" s="17" t="b">
        <v>0</v>
      </c>
      <c r="AQ1041" s="6" t="b">
        <v>0</v>
      </c>
    </row>
    <row r="1042" spans="1:43" x14ac:dyDescent="0.25">
      <c r="A1042" t="str">
        <f>_xlfn.CONCAT(Table8[[#This Row],[Order]],"-",Table8[[#This Row],[Line]])</f>
        <v>77636-22</v>
      </c>
      <c r="B1042" s="7">
        <v>77636</v>
      </c>
      <c r="C1042" s="7">
        <v>22</v>
      </c>
      <c r="D1042" s="7">
        <v>1</v>
      </c>
      <c r="E1042" s="6" t="s">
        <v>18</v>
      </c>
      <c r="F1042" s="6" t="s">
        <v>154</v>
      </c>
      <c r="G1042" s="6" t="s">
        <v>5065</v>
      </c>
      <c r="H1042" s="6" t="s">
        <v>22</v>
      </c>
      <c r="I1042" s="6" t="s">
        <v>27</v>
      </c>
      <c r="J1042" s="6"/>
      <c r="K1042" s="6"/>
      <c r="L1042" s="8">
        <v>43525</v>
      </c>
      <c r="M1042" s="8">
        <v>43530</v>
      </c>
      <c r="N1042" s="7">
        <v>8</v>
      </c>
      <c r="O1042" s="7">
        <v>8</v>
      </c>
      <c r="P1042" s="6" t="s">
        <v>626</v>
      </c>
      <c r="Q1042" s="6" t="s">
        <v>22</v>
      </c>
      <c r="R1042" s="6" t="s">
        <v>18</v>
      </c>
      <c r="S1042" s="6" t="s">
        <v>22</v>
      </c>
      <c r="T1042" s="6" t="s">
        <v>5087</v>
      </c>
      <c r="U1042" s="7">
        <v>15</v>
      </c>
      <c r="V1042" s="17" t="b">
        <v>0</v>
      </c>
      <c r="W1042" s="17" t="b">
        <v>0</v>
      </c>
      <c r="X1042" s="17" t="b">
        <v>0</v>
      </c>
      <c r="Y1042" s="17" t="b">
        <v>0</v>
      </c>
      <c r="Z1042" t="s">
        <v>22</v>
      </c>
      <c r="AA1042" t="s">
        <v>22</v>
      </c>
      <c r="AB1042" t="s">
        <v>22</v>
      </c>
      <c r="AC1042" t="s">
        <v>22</v>
      </c>
      <c r="AD1042" t="s">
        <v>22</v>
      </c>
      <c r="AE1042" t="s">
        <v>22</v>
      </c>
      <c r="AF1042" t="s">
        <v>22</v>
      </c>
      <c r="AG1042" t="s">
        <v>22</v>
      </c>
      <c r="AH1042" t="s">
        <v>22</v>
      </c>
      <c r="AI1042" t="s">
        <v>22</v>
      </c>
      <c r="AJ1042" s="17" t="b">
        <v>0</v>
      </c>
      <c r="AK1042" t="s">
        <v>22</v>
      </c>
      <c r="AL1042" t="s">
        <v>22</v>
      </c>
      <c r="AM1042" s="17" t="b">
        <v>0</v>
      </c>
      <c r="AN1042" s="6"/>
      <c r="AO1042" s="6"/>
      <c r="AP1042" s="17" t="b">
        <v>0</v>
      </c>
      <c r="AQ1042" s="6" t="b">
        <v>0</v>
      </c>
    </row>
    <row r="1043" spans="1:43" x14ac:dyDescent="0.25">
      <c r="A1043" t="str">
        <f>_xlfn.CONCAT(Table8[[#This Row],[Order]],"-",Table8[[#This Row],[Line]])</f>
        <v>77636-23</v>
      </c>
      <c r="B1043" s="7">
        <v>77636</v>
      </c>
      <c r="C1043" s="7">
        <v>23</v>
      </c>
      <c r="D1043" s="7">
        <v>1</v>
      </c>
      <c r="E1043" s="6" t="s">
        <v>18</v>
      </c>
      <c r="F1043" s="6" t="s">
        <v>173</v>
      </c>
      <c r="G1043" s="6" t="s">
        <v>5067</v>
      </c>
      <c r="H1043" s="6" t="s">
        <v>22</v>
      </c>
      <c r="I1043" s="6" t="s">
        <v>27</v>
      </c>
      <c r="J1043" s="6"/>
      <c r="K1043" s="6"/>
      <c r="L1043" s="8">
        <v>43517</v>
      </c>
      <c r="M1043" s="8">
        <v>43522</v>
      </c>
      <c r="N1043" s="7">
        <v>6</v>
      </c>
      <c r="O1043" s="7">
        <v>6</v>
      </c>
      <c r="P1043" s="6" t="s">
        <v>626</v>
      </c>
      <c r="Q1043" s="6" t="s">
        <v>22</v>
      </c>
      <c r="R1043" s="6" t="s">
        <v>18</v>
      </c>
      <c r="S1043" s="6" t="s">
        <v>22</v>
      </c>
      <c r="T1043" s="6" t="s">
        <v>5088</v>
      </c>
      <c r="U1043" s="7">
        <v>1</v>
      </c>
      <c r="V1043" s="17" t="b">
        <v>0</v>
      </c>
      <c r="W1043" s="17" t="b">
        <v>0</v>
      </c>
      <c r="X1043" s="17" t="b">
        <v>0</v>
      </c>
      <c r="Y1043" s="17" t="b">
        <v>0</v>
      </c>
      <c r="Z1043" t="s">
        <v>22</v>
      </c>
      <c r="AA1043" t="s">
        <v>22</v>
      </c>
      <c r="AB1043" t="s">
        <v>22</v>
      </c>
      <c r="AC1043" t="s">
        <v>22</v>
      </c>
      <c r="AD1043" t="s">
        <v>22</v>
      </c>
      <c r="AE1043" t="s">
        <v>22</v>
      </c>
      <c r="AF1043" t="s">
        <v>22</v>
      </c>
      <c r="AG1043" t="s">
        <v>22</v>
      </c>
      <c r="AH1043" t="s">
        <v>22</v>
      </c>
      <c r="AI1043" t="s">
        <v>22</v>
      </c>
      <c r="AJ1043" s="17" t="b">
        <v>0</v>
      </c>
      <c r="AK1043" t="s">
        <v>22</v>
      </c>
      <c r="AL1043" t="s">
        <v>22</v>
      </c>
      <c r="AM1043" s="17" t="b">
        <v>0</v>
      </c>
      <c r="AN1043" s="6"/>
      <c r="AO1043" s="6"/>
      <c r="AP1043" s="17" t="b">
        <v>0</v>
      </c>
      <c r="AQ1043" s="6" t="b">
        <v>0</v>
      </c>
    </row>
    <row r="1044" spans="1:43" x14ac:dyDescent="0.25">
      <c r="A1044" t="str">
        <f>_xlfn.CONCAT(Table8[[#This Row],[Order]],"-",Table8[[#This Row],[Line]])</f>
        <v>77636-24</v>
      </c>
      <c r="B1044" s="7">
        <v>77636</v>
      </c>
      <c r="C1044" s="7">
        <v>24</v>
      </c>
      <c r="D1044" s="7">
        <v>1</v>
      </c>
      <c r="E1044" s="6" t="s">
        <v>18</v>
      </c>
      <c r="F1044" s="6" t="s">
        <v>173</v>
      </c>
      <c r="G1044" s="6" t="s">
        <v>5069</v>
      </c>
      <c r="H1044" s="6" t="s">
        <v>22</v>
      </c>
      <c r="I1044" s="6" t="s">
        <v>27</v>
      </c>
      <c r="J1044" s="6"/>
      <c r="K1044" s="6"/>
      <c r="L1044" s="8">
        <v>43517</v>
      </c>
      <c r="M1044" s="8">
        <v>43522</v>
      </c>
      <c r="N1044" s="7">
        <v>4</v>
      </c>
      <c r="O1044" s="7">
        <v>4</v>
      </c>
      <c r="P1044" s="6" t="s">
        <v>626</v>
      </c>
      <c r="Q1044" s="6" t="s">
        <v>22</v>
      </c>
      <c r="R1044" s="6" t="s">
        <v>18</v>
      </c>
      <c r="S1044" s="6" t="s">
        <v>22</v>
      </c>
      <c r="T1044" s="6" t="s">
        <v>5089</v>
      </c>
      <c r="U1044" s="7">
        <v>1</v>
      </c>
      <c r="V1044" s="17" t="b">
        <v>0</v>
      </c>
      <c r="W1044" s="17" t="b">
        <v>0</v>
      </c>
      <c r="X1044" s="17" t="b">
        <v>0</v>
      </c>
      <c r="Y1044" s="17" t="b">
        <v>0</v>
      </c>
      <c r="Z1044" t="s">
        <v>22</v>
      </c>
      <c r="AA1044" t="s">
        <v>22</v>
      </c>
      <c r="AB1044" t="s">
        <v>22</v>
      </c>
      <c r="AC1044" t="s">
        <v>22</v>
      </c>
      <c r="AD1044" t="s">
        <v>22</v>
      </c>
      <c r="AE1044" t="s">
        <v>22</v>
      </c>
      <c r="AF1044" t="s">
        <v>22</v>
      </c>
      <c r="AG1044" t="s">
        <v>22</v>
      </c>
      <c r="AH1044" t="s">
        <v>22</v>
      </c>
      <c r="AI1044" t="s">
        <v>22</v>
      </c>
      <c r="AJ1044" s="17" t="b">
        <v>0</v>
      </c>
      <c r="AK1044" t="s">
        <v>22</v>
      </c>
      <c r="AL1044" t="s">
        <v>22</v>
      </c>
      <c r="AM1044" s="17" t="b">
        <v>0</v>
      </c>
      <c r="AN1044" s="6"/>
      <c r="AO1044" s="6"/>
      <c r="AP1044" s="17" t="b">
        <v>0</v>
      </c>
      <c r="AQ1044" s="6" t="b">
        <v>0</v>
      </c>
    </row>
    <row r="1045" spans="1:43" x14ac:dyDescent="0.25">
      <c r="A1045" t="str">
        <f>_xlfn.CONCAT(Table8[[#This Row],[Order]],"-",Table8[[#This Row],[Line]])</f>
        <v>77636-25</v>
      </c>
      <c r="B1045" s="7">
        <v>77636</v>
      </c>
      <c r="C1045" s="7">
        <v>25</v>
      </c>
      <c r="D1045" s="7">
        <v>1</v>
      </c>
      <c r="E1045" s="6" t="s">
        <v>18</v>
      </c>
      <c r="F1045" s="6" t="s">
        <v>173</v>
      </c>
      <c r="G1045" s="6" t="s">
        <v>5071</v>
      </c>
      <c r="H1045" s="6" t="s">
        <v>22</v>
      </c>
      <c r="I1045" s="6" t="s">
        <v>27</v>
      </c>
      <c r="J1045" s="6"/>
      <c r="K1045" s="6"/>
      <c r="L1045" s="8">
        <v>43517</v>
      </c>
      <c r="M1045" s="8">
        <v>43522</v>
      </c>
      <c r="N1045" s="7">
        <v>24</v>
      </c>
      <c r="O1045" s="7">
        <v>24</v>
      </c>
      <c r="P1045" s="6" t="s">
        <v>626</v>
      </c>
      <c r="Q1045" s="6" t="s">
        <v>22</v>
      </c>
      <c r="R1045" s="6" t="s">
        <v>18</v>
      </c>
      <c r="S1045" s="6" t="s">
        <v>22</v>
      </c>
      <c r="T1045" s="6" t="s">
        <v>5090</v>
      </c>
      <c r="U1045" s="7">
        <v>1</v>
      </c>
      <c r="V1045" s="17" t="b">
        <v>0</v>
      </c>
      <c r="W1045" s="17" t="b">
        <v>0</v>
      </c>
      <c r="X1045" s="17" t="b">
        <v>0</v>
      </c>
      <c r="Y1045" s="17" t="b">
        <v>0</v>
      </c>
      <c r="Z1045" t="s">
        <v>22</v>
      </c>
      <c r="AA1045" t="s">
        <v>22</v>
      </c>
      <c r="AB1045" t="s">
        <v>22</v>
      </c>
      <c r="AC1045" t="s">
        <v>22</v>
      </c>
      <c r="AD1045" t="s">
        <v>22</v>
      </c>
      <c r="AE1045" t="s">
        <v>22</v>
      </c>
      <c r="AF1045" t="s">
        <v>22</v>
      </c>
      <c r="AG1045" t="s">
        <v>22</v>
      </c>
      <c r="AH1045" t="s">
        <v>22</v>
      </c>
      <c r="AI1045" t="s">
        <v>22</v>
      </c>
      <c r="AJ1045" s="17" t="b">
        <v>0</v>
      </c>
      <c r="AK1045" t="s">
        <v>22</v>
      </c>
      <c r="AL1045" t="s">
        <v>22</v>
      </c>
      <c r="AM1045" s="17" t="b">
        <v>0</v>
      </c>
      <c r="AN1045" s="6"/>
      <c r="AO1045" s="6"/>
      <c r="AP1045" s="17" t="b">
        <v>0</v>
      </c>
      <c r="AQ1045" s="6" t="b">
        <v>0</v>
      </c>
    </row>
    <row r="1046" spans="1:43" x14ac:dyDescent="0.25">
      <c r="A1046" t="str">
        <f>_xlfn.CONCAT(Table8[[#This Row],[Order]],"-",Table8[[#This Row],[Line]])</f>
        <v>77636-26</v>
      </c>
      <c r="B1046" s="7">
        <v>77636</v>
      </c>
      <c r="C1046" s="7">
        <v>26</v>
      </c>
      <c r="D1046" s="7">
        <v>1</v>
      </c>
      <c r="E1046" s="6" t="s">
        <v>18</v>
      </c>
      <c r="F1046" s="6" t="s">
        <v>173</v>
      </c>
      <c r="G1046" s="6" t="s">
        <v>5073</v>
      </c>
      <c r="H1046" s="6" t="s">
        <v>22</v>
      </c>
      <c r="I1046" s="6" t="s">
        <v>27</v>
      </c>
      <c r="J1046" s="6"/>
      <c r="K1046" s="6"/>
      <c r="L1046" s="8">
        <v>43517</v>
      </c>
      <c r="M1046" s="8">
        <v>43522</v>
      </c>
      <c r="N1046" s="7">
        <v>16</v>
      </c>
      <c r="O1046" s="7">
        <v>16</v>
      </c>
      <c r="P1046" s="6" t="s">
        <v>626</v>
      </c>
      <c r="Q1046" s="6" t="s">
        <v>22</v>
      </c>
      <c r="R1046" s="6" t="s">
        <v>18</v>
      </c>
      <c r="S1046" s="6" t="s">
        <v>22</v>
      </c>
      <c r="T1046" s="6" t="s">
        <v>5091</v>
      </c>
      <c r="U1046" s="7">
        <v>1</v>
      </c>
      <c r="V1046" s="17" t="b">
        <v>0</v>
      </c>
      <c r="W1046" s="17" t="b">
        <v>0</v>
      </c>
      <c r="X1046" s="17" t="b">
        <v>0</v>
      </c>
      <c r="Y1046" s="17" t="b">
        <v>0</v>
      </c>
      <c r="Z1046" t="s">
        <v>22</v>
      </c>
      <c r="AA1046" t="s">
        <v>22</v>
      </c>
      <c r="AB1046" t="s">
        <v>22</v>
      </c>
      <c r="AC1046" t="s">
        <v>22</v>
      </c>
      <c r="AD1046" t="s">
        <v>22</v>
      </c>
      <c r="AE1046" t="s">
        <v>22</v>
      </c>
      <c r="AF1046" t="s">
        <v>22</v>
      </c>
      <c r="AG1046" t="s">
        <v>22</v>
      </c>
      <c r="AH1046" t="s">
        <v>22</v>
      </c>
      <c r="AI1046" t="s">
        <v>22</v>
      </c>
      <c r="AJ1046" s="17" t="b">
        <v>0</v>
      </c>
      <c r="AK1046" t="s">
        <v>22</v>
      </c>
      <c r="AL1046" t="s">
        <v>22</v>
      </c>
      <c r="AM1046" s="17" t="b">
        <v>0</v>
      </c>
      <c r="AN1046" s="6"/>
      <c r="AO1046" s="6"/>
      <c r="AP1046" s="17" t="b">
        <v>0</v>
      </c>
      <c r="AQ1046" s="6" t="b">
        <v>0</v>
      </c>
    </row>
    <row r="1047" spans="1:43" x14ac:dyDescent="0.25">
      <c r="A1047" t="str">
        <f>_xlfn.CONCAT(Table8[[#This Row],[Order]],"-",Table8[[#This Row],[Line]])</f>
        <v>77636-27</v>
      </c>
      <c r="B1047" s="7">
        <v>77636</v>
      </c>
      <c r="C1047" s="7">
        <v>27</v>
      </c>
      <c r="D1047" s="7">
        <v>1</v>
      </c>
      <c r="E1047" s="6" t="s">
        <v>18</v>
      </c>
      <c r="F1047" s="6" t="s">
        <v>215</v>
      </c>
      <c r="G1047" s="6" t="s">
        <v>5075</v>
      </c>
      <c r="H1047" s="6" t="s">
        <v>22</v>
      </c>
      <c r="I1047" s="6" t="s">
        <v>27</v>
      </c>
      <c r="J1047" s="6"/>
      <c r="K1047" s="6"/>
      <c r="L1047" s="8">
        <v>43517</v>
      </c>
      <c r="M1047" s="8">
        <v>43522</v>
      </c>
      <c r="N1047" s="7">
        <v>1</v>
      </c>
      <c r="O1047" s="7">
        <v>1</v>
      </c>
      <c r="P1047" s="6" t="s">
        <v>626</v>
      </c>
      <c r="Q1047" s="6" t="s">
        <v>22</v>
      </c>
      <c r="R1047" s="6" t="s">
        <v>18</v>
      </c>
      <c r="S1047" s="6" t="s">
        <v>22</v>
      </c>
      <c r="T1047" s="6" t="s">
        <v>5092</v>
      </c>
      <c r="U1047" s="7">
        <v>1</v>
      </c>
      <c r="V1047" s="17" t="b">
        <v>0</v>
      </c>
      <c r="W1047" s="17" t="b">
        <v>0</v>
      </c>
      <c r="X1047" s="17" t="b">
        <v>0</v>
      </c>
      <c r="Y1047" s="17" t="b">
        <v>0</v>
      </c>
      <c r="Z1047" t="s">
        <v>22</v>
      </c>
      <c r="AA1047" t="s">
        <v>22</v>
      </c>
      <c r="AB1047" t="s">
        <v>22</v>
      </c>
      <c r="AC1047" t="s">
        <v>22</v>
      </c>
      <c r="AD1047" t="s">
        <v>22</v>
      </c>
      <c r="AE1047" t="s">
        <v>22</v>
      </c>
      <c r="AF1047" t="s">
        <v>22</v>
      </c>
      <c r="AG1047" t="s">
        <v>22</v>
      </c>
      <c r="AH1047" t="s">
        <v>22</v>
      </c>
      <c r="AI1047" t="s">
        <v>22</v>
      </c>
      <c r="AJ1047" s="17" t="b">
        <v>0</v>
      </c>
      <c r="AK1047" t="s">
        <v>22</v>
      </c>
      <c r="AL1047" t="s">
        <v>22</v>
      </c>
      <c r="AM1047" s="17" t="b">
        <v>0</v>
      </c>
      <c r="AN1047" s="6"/>
      <c r="AO1047" s="6"/>
      <c r="AP1047" s="17" t="b">
        <v>0</v>
      </c>
      <c r="AQ1047" s="6" t="b">
        <v>0</v>
      </c>
    </row>
    <row r="1048" spans="1:43" x14ac:dyDescent="0.25">
      <c r="A1048" t="str">
        <f>_xlfn.CONCAT(Table8[[#This Row],[Order]],"-",Table8[[#This Row],[Line]])</f>
        <v>77636-28</v>
      </c>
      <c r="B1048" s="7">
        <v>77636</v>
      </c>
      <c r="C1048" s="7">
        <v>28</v>
      </c>
      <c r="D1048" s="7">
        <v>1</v>
      </c>
      <c r="E1048" s="6" t="s">
        <v>18</v>
      </c>
      <c r="F1048" s="6" t="s">
        <v>215</v>
      </c>
      <c r="G1048" s="6" t="s">
        <v>5077</v>
      </c>
      <c r="H1048" s="6" t="s">
        <v>22</v>
      </c>
      <c r="I1048" s="6" t="s">
        <v>27</v>
      </c>
      <c r="J1048" s="6"/>
      <c r="K1048" s="6"/>
      <c r="L1048" s="8">
        <v>43517</v>
      </c>
      <c r="M1048" s="8">
        <v>43522</v>
      </c>
      <c r="N1048" s="7">
        <v>5</v>
      </c>
      <c r="O1048" s="7">
        <v>5</v>
      </c>
      <c r="P1048" s="6" t="s">
        <v>626</v>
      </c>
      <c r="Q1048" s="6" t="s">
        <v>22</v>
      </c>
      <c r="R1048" s="6" t="s">
        <v>18</v>
      </c>
      <c r="S1048" s="6" t="s">
        <v>22</v>
      </c>
      <c r="T1048" s="6" t="s">
        <v>5093</v>
      </c>
      <c r="U1048" s="7">
        <v>1</v>
      </c>
      <c r="V1048" s="17" t="b">
        <v>0</v>
      </c>
      <c r="W1048" s="17" t="b">
        <v>0</v>
      </c>
      <c r="X1048" s="17" t="b">
        <v>0</v>
      </c>
      <c r="Y1048" s="17" t="b">
        <v>0</v>
      </c>
      <c r="Z1048" t="s">
        <v>22</v>
      </c>
      <c r="AA1048" t="s">
        <v>22</v>
      </c>
      <c r="AB1048" t="s">
        <v>22</v>
      </c>
      <c r="AC1048" t="s">
        <v>22</v>
      </c>
      <c r="AD1048" t="s">
        <v>22</v>
      </c>
      <c r="AE1048" t="s">
        <v>22</v>
      </c>
      <c r="AF1048" t="s">
        <v>22</v>
      </c>
      <c r="AG1048" t="s">
        <v>22</v>
      </c>
      <c r="AH1048" t="s">
        <v>22</v>
      </c>
      <c r="AI1048" t="s">
        <v>22</v>
      </c>
      <c r="AJ1048" s="17" t="b">
        <v>0</v>
      </c>
      <c r="AK1048" t="s">
        <v>22</v>
      </c>
      <c r="AL1048" t="s">
        <v>22</v>
      </c>
      <c r="AM1048" s="17" t="b">
        <v>0</v>
      </c>
      <c r="AN1048" s="6"/>
      <c r="AO1048" s="6"/>
      <c r="AP1048" s="17" t="b">
        <v>0</v>
      </c>
      <c r="AQ1048" s="6" t="b">
        <v>0</v>
      </c>
    </row>
    <row r="1049" spans="1:43" x14ac:dyDescent="0.25">
      <c r="A1049" t="str">
        <f>_xlfn.CONCAT(Table8[[#This Row],[Order]],"-",Table8[[#This Row],[Line]])</f>
        <v>77636-30</v>
      </c>
      <c r="B1049" s="7">
        <v>77636</v>
      </c>
      <c r="C1049" s="7">
        <v>30</v>
      </c>
      <c r="D1049" s="7">
        <v>1</v>
      </c>
      <c r="E1049" s="6" t="s">
        <v>18</v>
      </c>
      <c r="F1049" s="6" t="s">
        <v>146</v>
      </c>
      <c r="G1049" s="6" t="s">
        <v>5079</v>
      </c>
      <c r="H1049" s="6" t="s">
        <v>22</v>
      </c>
      <c r="I1049" s="6" t="s">
        <v>27</v>
      </c>
      <c r="J1049" s="6"/>
      <c r="K1049" s="6"/>
      <c r="L1049" s="8">
        <v>43517</v>
      </c>
      <c r="M1049" s="8">
        <v>43522</v>
      </c>
      <c r="N1049" s="7">
        <v>6</v>
      </c>
      <c r="O1049" s="7">
        <v>6</v>
      </c>
      <c r="P1049" s="6" t="s">
        <v>626</v>
      </c>
      <c r="Q1049" s="6" t="s">
        <v>22</v>
      </c>
      <c r="R1049" s="6" t="s">
        <v>18</v>
      </c>
      <c r="S1049" s="6" t="s">
        <v>22</v>
      </c>
      <c r="T1049" s="6" t="s">
        <v>5094</v>
      </c>
      <c r="U1049" s="7">
        <v>1</v>
      </c>
      <c r="V1049" s="17" t="b">
        <v>0</v>
      </c>
      <c r="W1049" s="17" t="b">
        <v>0</v>
      </c>
      <c r="X1049" s="17" t="b">
        <v>0</v>
      </c>
      <c r="Y1049" s="17" t="b">
        <v>0</v>
      </c>
      <c r="Z1049" t="s">
        <v>22</v>
      </c>
      <c r="AA1049" t="s">
        <v>22</v>
      </c>
      <c r="AB1049" t="s">
        <v>22</v>
      </c>
      <c r="AC1049" t="s">
        <v>22</v>
      </c>
      <c r="AD1049" t="s">
        <v>22</v>
      </c>
      <c r="AE1049" t="s">
        <v>22</v>
      </c>
      <c r="AF1049" t="s">
        <v>22</v>
      </c>
      <c r="AG1049" t="s">
        <v>22</v>
      </c>
      <c r="AH1049" t="s">
        <v>22</v>
      </c>
      <c r="AI1049" t="s">
        <v>22</v>
      </c>
      <c r="AJ1049" s="17" t="b">
        <v>0</v>
      </c>
      <c r="AK1049" t="s">
        <v>22</v>
      </c>
      <c r="AL1049" t="s">
        <v>22</v>
      </c>
      <c r="AM1049" s="17" t="b">
        <v>0</v>
      </c>
      <c r="AN1049" s="6"/>
      <c r="AO1049" s="6"/>
      <c r="AP1049" s="17" t="b">
        <v>0</v>
      </c>
      <c r="AQ1049" s="6" t="b">
        <v>0</v>
      </c>
    </row>
    <row r="1050" spans="1:43" x14ac:dyDescent="0.25">
      <c r="A1050" t="str">
        <f>_xlfn.CONCAT(Table8[[#This Row],[Order]],"-",Table8[[#This Row],[Line]])</f>
        <v>77636-32</v>
      </c>
      <c r="B1050" s="7">
        <v>77636</v>
      </c>
      <c r="C1050" s="7">
        <v>32</v>
      </c>
      <c r="D1050" s="7">
        <v>1</v>
      </c>
      <c r="E1050" s="6" t="s">
        <v>18</v>
      </c>
      <c r="F1050" s="6" t="s">
        <v>3197</v>
      </c>
      <c r="G1050" s="6" t="s">
        <v>5055</v>
      </c>
      <c r="H1050" s="6" t="s">
        <v>22</v>
      </c>
      <c r="I1050" s="6" t="s">
        <v>27</v>
      </c>
      <c r="J1050" s="6"/>
      <c r="K1050" s="6"/>
      <c r="L1050" s="8">
        <v>43517</v>
      </c>
      <c r="M1050" s="8">
        <v>43522</v>
      </c>
      <c r="N1050" s="7">
        <v>5</v>
      </c>
      <c r="O1050" s="7">
        <v>5</v>
      </c>
      <c r="P1050" s="6" t="s">
        <v>626</v>
      </c>
      <c r="Q1050" s="6" t="s">
        <v>22</v>
      </c>
      <c r="R1050" s="6" t="s">
        <v>18</v>
      </c>
      <c r="S1050" s="6" t="s">
        <v>22</v>
      </c>
      <c r="T1050" s="6" t="s">
        <v>5095</v>
      </c>
      <c r="U1050" s="7">
        <v>1</v>
      </c>
      <c r="V1050" s="17" t="b">
        <v>0</v>
      </c>
      <c r="W1050" s="17" t="b">
        <v>0</v>
      </c>
      <c r="X1050" s="17" t="b">
        <v>0</v>
      </c>
      <c r="Y1050" s="17" t="b">
        <v>0</v>
      </c>
      <c r="Z1050" t="s">
        <v>22</v>
      </c>
      <c r="AA1050" t="s">
        <v>22</v>
      </c>
      <c r="AB1050" t="s">
        <v>22</v>
      </c>
      <c r="AC1050" t="s">
        <v>22</v>
      </c>
      <c r="AD1050" t="s">
        <v>22</v>
      </c>
      <c r="AE1050" t="s">
        <v>22</v>
      </c>
      <c r="AF1050" t="s">
        <v>22</v>
      </c>
      <c r="AG1050" t="s">
        <v>22</v>
      </c>
      <c r="AH1050" t="s">
        <v>22</v>
      </c>
      <c r="AI1050" t="s">
        <v>22</v>
      </c>
      <c r="AJ1050" s="17" t="b">
        <v>0</v>
      </c>
      <c r="AK1050" t="s">
        <v>22</v>
      </c>
      <c r="AL1050" t="s">
        <v>22</v>
      </c>
      <c r="AM1050" s="17" t="b">
        <v>0</v>
      </c>
      <c r="AN1050" s="6"/>
      <c r="AO1050" s="6"/>
      <c r="AP1050" s="17" t="b">
        <v>0</v>
      </c>
      <c r="AQ1050" s="6" t="b">
        <v>0</v>
      </c>
    </row>
    <row r="1051" spans="1:43" x14ac:dyDescent="0.25">
      <c r="A1051" t="str">
        <f>_xlfn.CONCAT(Table8[[#This Row],[Order]],"-",Table8[[#This Row],[Line]])</f>
        <v>77636-33</v>
      </c>
      <c r="B1051" s="7">
        <v>77636</v>
      </c>
      <c r="C1051" s="7">
        <v>33</v>
      </c>
      <c r="D1051" s="7">
        <v>1</v>
      </c>
      <c r="E1051" s="6" t="s">
        <v>18</v>
      </c>
      <c r="F1051" s="6" t="s">
        <v>154</v>
      </c>
      <c r="G1051" s="6" t="s">
        <v>5057</v>
      </c>
      <c r="H1051" s="6" t="s">
        <v>22</v>
      </c>
      <c r="I1051" s="6" t="s">
        <v>27</v>
      </c>
      <c r="J1051" s="6"/>
      <c r="K1051" s="6"/>
      <c r="L1051" s="8">
        <v>43517</v>
      </c>
      <c r="M1051" s="8">
        <v>43522</v>
      </c>
      <c r="N1051" s="7">
        <v>8</v>
      </c>
      <c r="O1051" s="7">
        <v>8</v>
      </c>
      <c r="P1051" s="6" t="s">
        <v>626</v>
      </c>
      <c r="Q1051" s="6" t="s">
        <v>22</v>
      </c>
      <c r="R1051" s="6" t="s">
        <v>18</v>
      </c>
      <c r="S1051" s="6" t="s">
        <v>22</v>
      </c>
      <c r="T1051" s="6" t="s">
        <v>5096</v>
      </c>
      <c r="U1051" s="7">
        <v>1</v>
      </c>
      <c r="V1051" s="17" t="b">
        <v>0</v>
      </c>
      <c r="W1051" s="17" t="b">
        <v>0</v>
      </c>
      <c r="X1051" s="17" t="b">
        <v>0</v>
      </c>
      <c r="Y1051" s="17" t="b">
        <v>0</v>
      </c>
      <c r="Z1051" t="s">
        <v>22</v>
      </c>
      <c r="AA1051" t="s">
        <v>22</v>
      </c>
      <c r="AB1051" t="s">
        <v>22</v>
      </c>
      <c r="AC1051" t="s">
        <v>22</v>
      </c>
      <c r="AD1051" t="s">
        <v>22</v>
      </c>
      <c r="AE1051" t="s">
        <v>22</v>
      </c>
      <c r="AF1051" t="s">
        <v>22</v>
      </c>
      <c r="AG1051" t="s">
        <v>22</v>
      </c>
      <c r="AH1051" t="s">
        <v>22</v>
      </c>
      <c r="AI1051" t="s">
        <v>22</v>
      </c>
      <c r="AJ1051" s="17" t="b">
        <v>0</v>
      </c>
      <c r="AK1051" t="s">
        <v>22</v>
      </c>
      <c r="AL1051" t="s">
        <v>22</v>
      </c>
      <c r="AM1051" s="17" t="b">
        <v>0</v>
      </c>
      <c r="AN1051" s="6"/>
      <c r="AO1051" s="6"/>
      <c r="AP1051" s="17" t="b">
        <v>0</v>
      </c>
      <c r="AQ1051" s="6" t="b">
        <v>0</v>
      </c>
    </row>
    <row r="1052" spans="1:43" x14ac:dyDescent="0.25">
      <c r="A1052" t="str">
        <f>_xlfn.CONCAT(Table8[[#This Row],[Order]],"-",Table8[[#This Row],[Line]])</f>
        <v>77636-34</v>
      </c>
      <c r="B1052" s="7">
        <v>77636</v>
      </c>
      <c r="C1052" s="7">
        <v>34</v>
      </c>
      <c r="D1052" s="7">
        <v>1</v>
      </c>
      <c r="E1052" s="6" t="s">
        <v>18</v>
      </c>
      <c r="F1052" s="6" t="s">
        <v>154</v>
      </c>
      <c r="G1052" s="6" t="s">
        <v>5059</v>
      </c>
      <c r="H1052" s="6" t="s">
        <v>22</v>
      </c>
      <c r="I1052" s="6" t="s">
        <v>27</v>
      </c>
      <c r="J1052" s="6"/>
      <c r="K1052" s="6"/>
      <c r="L1052" s="8">
        <v>43517</v>
      </c>
      <c r="M1052" s="8">
        <v>43522</v>
      </c>
      <c r="N1052" s="7">
        <v>97</v>
      </c>
      <c r="O1052" s="7">
        <v>97</v>
      </c>
      <c r="P1052" s="6" t="s">
        <v>626</v>
      </c>
      <c r="Q1052" s="6" t="s">
        <v>22</v>
      </c>
      <c r="R1052" s="6" t="s">
        <v>18</v>
      </c>
      <c r="S1052" s="6" t="s">
        <v>22</v>
      </c>
      <c r="T1052" s="6" t="s">
        <v>5097</v>
      </c>
      <c r="U1052" s="7">
        <v>1</v>
      </c>
      <c r="V1052" s="17" t="b">
        <v>0</v>
      </c>
      <c r="W1052" s="17" t="b">
        <v>0</v>
      </c>
      <c r="X1052" s="17" t="b">
        <v>0</v>
      </c>
      <c r="Y1052" s="17" t="b">
        <v>0</v>
      </c>
      <c r="Z1052" t="s">
        <v>22</v>
      </c>
      <c r="AA1052" t="s">
        <v>22</v>
      </c>
      <c r="AB1052" t="s">
        <v>22</v>
      </c>
      <c r="AC1052" t="s">
        <v>22</v>
      </c>
      <c r="AD1052" t="s">
        <v>22</v>
      </c>
      <c r="AE1052" t="s">
        <v>22</v>
      </c>
      <c r="AF1052" t="s">
        <v>22</v>
      </c>
      <c r="AG1052" t="s">
        <v>22</v>
      </c>
      <c r="AH1052" t="s">
        <v>22</v>
      </c>
      <c r="AI1052" t="s">
        <v>22</v>
      </c>
      <c r="AJ1052" s="17" t="b">
        <v>0</v>
      </c>
      <c r="AK1052" t="s">
        <v>22</v>
      </c>
      <c r="AL1052" t="s">
        <v>22</v>
      </c>
      <c r="AM1052" s="17" t="b">
        <v>0</v>
      </c>
      <c r="AN1052" s="6"/>
      <c r="AO1052" s="6"/>
      <c r="AP1052" s="17" t="b">
        <v>0</v>
      </c>
      <c r="AQ1052" s="6" t="b">
        <v>0</v>
      </c>
    </row>
    <row r="1053" spans="1:43" x14ac:dyDescent="0.25">
      <c r="A1053" t="str">
        <f>_xlfn.CONCAT(Table8[[#This Row],[Order]],"-",Table8[[#This Row],[Line]])</f>
        <v>77636-35</v>
      </c>
      <c r="B1053" s="7">
        <v>77636</v>
      </c>
      <c r="C1053" s="7">
        <v>35</v>
      </c>
      <c r="D1053" s="7">
        <v>1</v>
      </c>
      <c r="E1053" s="6" t="s">
        <v>18</v>
      </c>
      <c r="F1053" s="6" t="s">
        <v>154</v>
      </c>
      <c r="G1053" s="6" t="s">
        <v>5061</v>
      </c>
      <c r="H1053" s="6" t="s">
        <v>22</v>
      </c>
      <c r="I1053" s="6" t="s">
        <v>27</v>
      </c>
      <c r="J1053" s="6"/>
      <c r="K1053" s="6"/>
      <c r="L1053" s="8">
        <v>43517</v>
      </c>
      <c r="M1053" s="8">
        <v>43522</v>
      </c>
      <c r="N1053" s="7">
        <v>32</v>
      </c>
      <c r="O1053" s="7">
        <v>32</v>
      </c>
      <c r="P1053" s="6" t="s">
        <v>626</v>
      </c>
      <c r="Q1053" s="6" t="s">
        <v>22</v>
      </c>
      <c r="R1053" s="6" t="s">
        <v>18</v>
      </c>
      <c r="S1053" s="6" t="s">
        <v>22</v>
      </c>
      <c r="T1053" s="6" t="s">
        <v>5098</v>
      </c>
      <c r="U1053" s="7">
        <v>1</v>
      </c>
      <c r="V1053" s="17" t="b">
        <v>0</v>
      </c>
      <c r="W1053" s="17" t="b">
        <v>0</v>
      </c>
      <c r="X1053" s="17" t="b">
        <v>0</v>
      </c>
      <c r="Y1053" s="17" t="b">
        <v>0</v>
      </c>
      <c r="Z1053" t="s">
        <v>22</v>
      </c>
      <c r="AA1053" t="s">
        <v>22</v>
      </c>
      <c r="AB1053" t="s">
        <v>22</v>
      </c>
      <c r="AC1053" t="s">
        <v>22</v>
      </c>
      <c r="AD1053" t="s">
        <v>22</v>
      </c>
      <c r="AE1053" t="s">
        <v>22</v>
      </c>
      <c r="AF1053" t="s">
        <v>22</v>
      </c>
      <c r="AG1053" t="s">
        <v>22</v>
      </c>
      <c r="AH1053" t="s">
        <v>22</v>
      </c>
      <c r="AI1053" t="s">
        <v>22</v>
      </c>
      <c r="AJ1053" s="17" t="b">
        <v>0</v>
      </c>
      <c r="AK1053" t="s">
        <v>22</v>
      </c>
      <c r="AL1053" t="s">
        <v>22</v>
      </c>
      <c r="AM1053" s="17" t="b">
        <v>0</v>
      </c>
      <c r="AN1053" s="6"/>
      <c r="AO1053" s="6"/>
      <c r="AP1053" s="17" t="b">
        <v>0</v>
      </c>
      <c r="AQ1053" s="6" t="b">
        <v>0</v>
      </c>
    </row>
    <row r="1054" spans="1:43" x14ac:dyDescent="0.25">
      <c r="A1054" t="str">
        <f>_xlfn.CONCAT(Table8[[#This Row],[Order]],"-",Table8[[#This Row],[Line]])</f>
        <v>77636-36</v>
      </c>
      <c r="B1054" s="7">
        <v>77636</v>
      </c>
      <c r="C1054" s="7">
        <v>36</v>
      </c>
      <c r="D1054" s="7">
        <v>1</v>
      </c>
      <c r="E1054" s="6" t="s">
        <v>18</v>
      </c>
      <c r="F1054" s="6" t="s">
        <v>154</v>
      </c>
      <c r="G1054" s="6" t="s">
        <v>5063</v>
      </c>
      <c r="H1054" s="6" t="s">
        <v>22</v>
      </c>
      <c r="I1054" s="6" t="s">
        <v>27</v>
      </c>
      <c r="J1054" s="6"/>
      <c r="K1054" s="6"/>
      <c r="L1054" s="8">
        <v>43517</v>
      </c>
      <c r="M1054" s="8">
        <v>43522</v>
      </c>
      <c r="N1054" s="7">
        <v>7</v>
      </c>
      <c r="O1054" s="7">
        <v>7</v>
      </c>
      <c r="P1054" s="6" t="s">
        <v>626</v>
      </c>
      <c r="Q1054" s="6" t="s">
        <v>22</v>
      </c>
      <c r="R1054" s="6" t="s">
        <v>18</v>
      </c>
      <c r="S1054" s="6" t="s">
        <v>22</v>
      </c>
      <c r="T1054" s="6" t="s">
        <v>5099</v>
      </c>
      <c r="U1054" s="7">
        <v>1</v>
      </c>
      <c r="V1054" s="17" t="b">
        <v>0</v>
      </c>
      <c r="W1054" s="17" t="b">
        <v>0</v>
      </c>
      <c r="X1054" s="17" t="b">
        <v>0</v>
      </c>
      <c r="Y1054" s="17" t="b">
        <v>0</v>
      </c>
      <c r="Z1054" t="s">
        <v>22</v>
      </c>
      <c r="AA1054" t="s">
        <v>22</v>
      </c>
      <c r="AB1054" t="s">
        <v>22</v>
      </c>
      <c r="AC1054" t="s">
        <v>22</v>
      </c>
      <c r="AD1054" t="s">
        <v>22</v>
      </c>
      <c r="AE1054" t="s">
        <v>22</v>
      </c>
      <c r="AF1054" t="s">
        <v>22</v>
      </c>
      <c r="AG1054" t="s">
        <v>22</v>
      </c>
      <c r="AH1054" t="s">
        <v>22</v>
      </c>
      <c r="AI1054" t="s">
        <v>22</v>
      </c>
      <c r="AJ1054" s="17" t="b">
        <v>0</v>
      </c>
      <c r="AK1054" t="s">
        <v>22</v>
      </c>
      <c r="AL1054" t="s">
        <v>22</v>
      </c>
      <c r="AM1054" s="17" t="b">
        <v>0</v>
      </c>
      <c r="AN1054" s="6"/>
      <c r="AO1054" s="6"/>
      <c r="AP1054" s="17" t="b">
        <v>0</v>
      </c>
      <c r="AQ1054" s="6" t="b">
        <v>0</v>
      </c>
    </row>
    <row r="1055" spans="1:43" x14ac:dyDescent="0.25">
      <c r="A1055" t="str">
        <f>_xlfn.CONCAT(Table8[[#This Row],[Order]],"-",Table8[[#This Row],[Line]])</f>
        <v>77636-37</v>
      </c>
      <c r="B1055" s="7">
        <v>77636</v>
      </c>
      <c r="C1055" s="7">
        <v>37</v>
      </c>
      <c r="D1055" s="7">
        <v>1</v>
      </c>
      <c r="E1055" s="6" t="s">
        <v>18</v>
      </c>
      <c r="F1055" s="6" t="s">
        <v>154</v>
      </c>
      <c r="G1055" s="6" t="s">
        <v>5065</v>
      </c>
      <c r="H1055" s="6" t="s">
        <v>22</v>
      </c>
      <c r="I1055" s="6" t="s">
        <v>27</v>
      </c>
      <c r="J1055" s="6"/>
      <c r="K1055" s="6"/>
      <c r="L1055" s="8">
        <v>43525</v>
      </c>
      <c r="M1055" s="8">
        <v>43530</v>
      </c>
      <c r="N1055" s="7">
        <v>8</v>
      </c>
      <c r="O1055" s="7">
        <v>8</v>
      </c>
      <c r="P1055" s="6" t="s">
        <v>626</v>
      </c>
      <c r="Q1055" s="6" t="s">
        <v>22</v>
      </c>
      <c r="R1055" s="6" t="s">
        <v>18</v>
      </c>
      <c r="S1055" s="6" t="s">
        <v>22</v>
      </c>
      <c r="T1055" s="6" t="s">
        <v>5100</v>
      </c>
      <c r="U1055" s="7">
        <v>15</v>
      </c>
      <c r="V1055" s="17" t="b">
        <v>0</v>
      </c>
      <c r="W1055" s="17" t="b">
        <v>0</v>
      </c>
      <c r="X1055" s="17" t="b">
        <v>0</v>
      </c>
      <c r="Y1055" s="17" t="b">
        <v>0</v>
      </c>
      <c r="Z1055" t="s">
        <v>22</v>
      </c>
      <c r="AA1055" t="s">
        <v>22</v>
      </c>
      <c r="AB1055" t="s">
        <v>22</v>
      </c>
      <c r="AC1055" t="s">
        <v>22</v>
      </c>
      <c r="AD1055" t="s">
        <v>22</v>
      </c>
      <c r="AE1055" t="s">
        <v>22</v>
      </c>
      <c r="AF1055" t="s">
        <v>22</v>
      </c>
      <c r="AG1055" t="s">
        <v>22</v>
      </c>
      <c r="AH1055" t="s">
        <v>22</v>
      </c>
      <c r="AI1055" t="s">
        <v>22</v>
      </c>
      <c r="AJ1055" s="17" t="b">
        <v>0</v>
      </c>
      <c r="AK1055" t="s">
        <v>22</v>
      </c>
      <c r="AL1055" t="s">
        <v>22</v>
      </c>
      <c r="AM1055" s="17" t="b">
        <v>0</v>
      </c>
      <c r="AN1055" s="6"/>
      <c r="AO1055" s="6"/>
      <c r="AP1055" s="17" t="b">
        <v>0</v>
      </c>
      <c r="AQ1055" s="6" t="b">
        <v>0</v>
      </c>
    </row>
    <row r="1056" spans="1:43" x14ac:dyDescent="0.25">
      <c r="A1056" t="str">
        <f>_xlfn.CONCAT(Table8[[#This Row],[Order]],"-",Table8[[#This Row],[Line]])</f>
        <v>77636-38</v>
      </c>
      <c r="B1056" s="7">
        <v>77636</v>
      </c>
      <c r="C1056" s="7">
        <v>38</v>
      </c>
      <c r="D1056" s="7">
        <v>1</v>
      </c>
      <c r="E1056" s="6" t="s">
        <v>18</v>
      </c>
      <c r="F1056" s="6" t="s">
        <v>173</v>
      </c>
      <c r="G1056" s="6" t="s">
        <v>5067</v>
      </c>
      <c r="H1056" s="6" t="s">
        <v>22</v>
      </c>
      <c r="I1056" s="6" t="s">
        <v>27</v>
      </c>
      <c r="J1056" s="6"/>
      <c r="K1056" s="6"/>
      <c r="L1056" s="8">
        <v>43517</v>
      </c>
      <c r="M1056" s="8">
        <v>43522</v>
      </c>
      <c r="N1056" s="7">
        <v>6</v>
      </c>
      <c r="O1056" s="7">
        <v>6</v>
      </c>
      <c r="P1056" s="6" t="s">
        <v>626</v>
      </c>
      <c r="Q1056" s="6" t="s">
        <v>22</v>
      </c>
      <c r="R1056" s="6" t="s">
        <v>18</v>
      </c>
      <c r="S1056" s="6" t="s">
        <v>22</v>
      </c>
      <c r="T1056" s="6" t="s">
        <v>5101</v>
      </c>
      <c r="U1056" s="7">
        <v>1</v>
      </c>
      <c r="V1056" s="17" t="b">
        <v>0</v>
      </c>
      <c r="W1056" s="17" t="b">
        <v>0</v>
      </c>
      <c r="X1056" s="17" t="b">
        <v>0</v>
      </c>
      <c r="Y1056" s="17" t="b">
        <v>0</v>
      </c>
      <c r="Z1056" t="s">
        <v>22</v>
      </c>
      <c r="AA1056" t="s">
        <v>22</v>
      </c>
      <c r="AB1056" t="s">
        <v>22</v>
      </c>
      <c r="AC1056" t="s">
        <v>22</v>
      </c>
      <c r="AD1056" t="s">
        <v>22</v>
      </c>
      <c r="AE1056" t="s">
        <v>22</v>
      </c>
      <c r="AF1056" t="s">
        <v>22</v>
      </c>
      <c r="AG1056" t="s">
        <v>22</v>
      </c>
      <c r="AH1056" t="s">
        <v>22</v>
      </c>
      <c r="AI1056" t="s">
        <v>22</v>
      </c>
      <c r="AJ1056" s="17" t="b">
        <v>0</v>
      </c>
      <c r="AK1056" t="s">
        <v>22</v>
      </c>
      <c r="AL1056" t="s">
        <v>22</v>
      </c>
      <c r="AM1056" s="17" t="b">
        <v>0</v>
      </c>
      <c r="AN1056" s="6"/>
      <c r="AO1056" s="6"/>
      <c r="AP1056" s="17" t="b">
        <v>0</v>
      </c>
      <c r="AQ1056" s="6" t="b">
        <v>0</v>
      </c>
    </row>
    <row r="1057" spans="1:43" x14ac:dyDescent="0.25">
      <c r="A1057" t="str">
        <f>_xlfn.CONCAT(Table8[[#This Row],[Order]],"-",Table8[[#This Row],[Line]])</f>
        <v>77636-39</v>
      </c>
      <c r="B1057" s="7">
        <v>77636</v>
      </c>
      <c r="C1057" s="7">
        <v>39</v>
      </c>
      <c r="D1057" s="7">
        <v>1</v>
      </c>
      <c r="E1057" s="6" t="s">
        <v>18</v>
      </c>
      <c r="F1057" s="6" t="s">
        <v>173</v>
      </c>
      <c r="G1057" s="6" t="s">
        <v>5069</v>
      </c>
      <c r="H1057" s="6" t="s">
        <v>22</v>
      </c>
      <c r="I1057" s="6" t="s">
        <v>27</v>
      </c>
      <c r="J1057" s="6"/>
      <c r="K1057" s="6"/>
      <c r="L1057" s="8">
        <v>43517</v>
      </c>
      <c r="M1057" s="8">
        <v>43522</v>
      </c>
      <c r="N1057" s="7">
        <v>2</v>
      </c>
      <c r="O1057" s="7">
        <v>2</v>
      </c>
      <c r="P1057" s="6" t="s">
        <v>626</v>
      </c>
      <c r="Q1057" s="6" t="s">
        <v>22</v>
      </c>
      <c r="R1057" s="6" t="s">
        <v>18</v>
      </c>
      <c r="S1057" s="6" t="s">
        <v>22</v>
      </c>
      <c r="T1057" s="6" t="s">
        <v>5102</v>
      </c>
      <c r="U1057" s="7">
        <v>1</v>
      </c>
      <c r="V1057" s="17" t="b">
        <v>0</v>
      </c>
      <c r="W1057" s="17" t="b">
        <v>0</v>
      </c>
      <c r="X1057" s="17" t="b">
        <v>0</v>
      </c>
      <c r="Y1057" s="17" t="b">
        <v>0</v>
      </c>
      <c r="Z1057" t="s">
        <v>22</v>
      </c>
      <c r="AA1057" t="s">
        <v>22</v>
      </c>
      <c r="AB1057" t="s">
        <v>22</v>
      </c>
      <c r="AC1057" t="s">
        <v>22</v>
      </c>
      <c r="AD1057" t="s">
        <v>22</v>
      </c>
      <c r="AE1057" t="s">
        <v>22</v>
      </c>
      <c r="AF1057" t="s">
        <v>22</v>
      </c>
      <c r="AG1057" t="s">
        <v>22</v>
      </c>
      <c r="AH1057" t="s">
        <v>22</v>
      </c>
      <c r="AI1057" t="s">
        <v>22</v>
      </c>
      <c r="AJ1057" s="17" t="b">
        <v>0</v>
      </c>
      <c r="AK1057" t="s">
        <v>22</v>
      </c>
      <c r="AL1057" t="s">
        <v>22</v>
      </c>
      <c r="AM1057" s="17" t="b">
        <v>0</v>
      </c>
      <c r="AN1057" s="6"/>
      <c r="AO1057" s="6"/>
      <c r="AP1057" s="17" t="b">
        <v>0</v>
      </c>
      <c r="AQ1057" s="6" t="b">
        <v>0</v>
      </c>
    </row>
    <row r="1058" spans="1:43" x14ac:dyDescent="0.25">
      <c r="A1058" t="str">
        <f>_xlfn.CONCAT(Table8[[#This Row],[Order]],"-",Table8[[#This Row],[Line]])</f>
        <v>77636-40</v>
      </c>
      <c r="B1058" s="7">
        <v>77636</v>
      </c>
      <c r="C1058" s="7">
        <v>40</v>
      </c>
      <c r="D1058" s="7">
        <v>1</v>
      </c>
      <c r="E1058" s="6" t="s">
        <v>18</v>
      </c>
      <c r="F1058" s="6" t="s">
        <v>173</v>
      </c>
      <c r="G1058" s="6" t="s">
        <v>5069</v>
      </c>
      <c r="H1058" s="6" t="s">
        <v>22</v>
      </c>
      <c r="I1058" s="6" t="s">
        <v>27</v>
      </c>
      <c r="J1058" s="6"/>
      <c r="K1058" s="6"/>
      <c r="L1058" s="8">
        <v>43517</v>
      </c>
      <c r="M1058" s="8">
        <v>43522</v>
      </c>
      <c r="N1058" s="7">
        <v>4</v>
      </c>
      <c r="O1058" s="7">
        <v>4</v>
      </c>
      <c r="P1058" s="6" t="s">
        <v>626</v>
      </c>
      <c r="Q1058" s="6" t="s">
        <v>22</v>
      </c>
      <c r="R1058" s="6" t="s">
        <v>18</v>
      </c>
      <c r="S1058" s="6" t="s">
        <v>22</v>
      </c>
      <c r="T1058" s="6" t="s">
        <v>5103</v>
      </c>
      <c r="U1058" s="7">
        <v>1</v>
      </c>
      <c r="V1058" s="17" t="b">
        <v>0</v>
      </c>
      <c r="W1058" s="17" t="b">
        <v>0</v>
      </c>
      <c r="X1058" s="17" t="b">
        <v>0</v>
      </c>
      <c r="Y1058" s="17" t="b">
        <v>0</v>
      </c>
      <c r="Z1058" t="s">
        <v>22</v>
      </c>
      <c r="AA1058" t="s">
        <v>22</v>
      </c>
      <c r="AB1058" t="s">
        <v>22</v>
      </c>
      <c r="AC1058" t="s">
        <v>22</v>
      </c>
      <c r="AD1058" t="s">
        <v>22</v>
      </c>
      <c r="AE1058" t="s">
        <v>22</v>
      </c>
      <c r="AF1058" t="s">
        <v>22</v>
      </c>
      <c r="AG1058" t="s">
        <v>22</v>
      </c>
      <c r="AH1058" t="s">
        <v>22</v>
      </c>
      <c r="AI1058" t="s">
        <v>22</v>
      </c>
      <c r="AJ1058" s="17" t="b">
        <v>0</v>
      </c>
      <c r="AK1058" t="s">
        <v>22</v>
      </c>
      <c r="AL1058" t="s">
        <v>22</v>
      </c>
      <c r="AM1058" s="17" t="b">
        <v>0</v>
      </c>
      <c r="AN1058" s="6"/>
      <c r="AO1058" s="6"/>
      <c r="AP1058" s="17" t="b">
        <v>0</v>
      </c>
      <c r="AQ1058" s="6" t="b">
        <v>0</v>
      </c>
    </row>
    <row r="1059" spans="1:43" x14ac:dyDescent="0.25">
      <c r="A1059" t="str">
        <f>_xlfn.CONCAT(Table8[[#This Row],[Order]],"-",Table8[[#This Row],[Line]])</f>
        <v>77636-41</v>
      </c>
      <c r="B1059" s="7">
        <v>77636</v>
      </c>
      <c r="C1059" s="7">
        <v>41</v>
      </c>
      <c r="D1059" s="7">
        <v>1</v>
      </c>
      <c r="E1059" s="6" t="s">
        <v>18</v>
      </c>
      <c r="F1059" s="6" t="s">
        <v>173</v>
      </c>
      <c r="G1059" s="6" t="s">
        <v>5071</v>
      </c>
      <c r="H1059" s="6" t="s">
        <v>22</v>
      </c>
      <c r="I1059" s="6" t="s">
        <v>27</v>
      </c>
      <c r="J1059" s="6"/>
      <c r="K1059" s="6"/>
      <c r="L1059" s="8">
        <v>43517</v>
      </c>
      <c r="M1059" s="8">
        <v>43522</v>
      </c>
      <c r="N1059" s="7">
        <v>25</v>
      </c>
      <c r="O1059" s="7">
        <v>25</v>
      </c>
      <c r="P1059" s="6" t="s">
        <v>626</v>
      </c>
      <c r="Q1059" s="6" t="s">
        <v>22</v>
      </c>
      <c r="R1059" s="6" t="s">
        <v>18</v>
      </c>
      <c r="S1059" s="6" t="s">
        <v>22</v>
      </c>
      <c r="T1059" s="6" t="s">
        <v>5104</v>
      </c>
      <c r="U1059" s="7">
        <v>1</v>
      </c>
      <c r="V1059" s="17" t="b">
        <v>0</v>
      </c>
      <c r="W1059" s="17" t="b">
        <v>0</v>
      </c>
      <c r="X1059" s="17" t="b">
        <v>0</v>
      </c>
      <c r="Y1059" s="17" t="b">
        <v>0</v>
      </c>
      <c r="Z1059" t="s">
        <v>22</v>
      </c>
      <c r="AA1059" t="s">
        <v>22</v>
      </c>
      <c r="AB1059" t="s">
        <v>22</v>
      </c>
      <c r="AC1059" t="s">
        <v>22</v>
      </c>
      <c r="AD1059" t="s">
        <v>22</v>
      </c>
      <c r="AE1059" t="s">
        <v>22</v>
      </c>
      <c r="AF1059" t="s">
        <v>22</v>
      </c>
      <c r="AG1059" t="s">
        <v>22</v>
      </c>
      <c r="AH1059" t="s">
        <v>22</v>
      </c>
      <c r="AI1059" t="s">
        <v>22</v>
      </c>
      <c r="AJ1059" s="17" t="b">
        <v>0</v>
      </c>
      <c r="AK1059" t="s">
        <v>22</v>
      </c>
      <c r="AL1059" t="s">
        <v>22</v>
      </c>
      <c r="AM1059" s="17" t="b">
        <v>0</v>
      </c>
      <c r="AN1059" s="6"/>
      <c r="AO1059" s="6"/>
      <c r="AP1059" s="17" t="b">
        <v>0</v>
      </c>
      <c r="AQ1059" s="6" t="b">
        <v>0</v>
      </c>
    </row>
    <row r="1060" spans="1:43" x14ac:dyDescent="0.25">
      <c r="A1060" t="str">
        <f>_xlfn.CONCAT(Table8[[#This Row],[Order]],"-",Table8[[#This Row],[Line]])</f>
        <v>77636-42</v>
      </c>
      <c r="B1060" s="7">
        <v>77636</v>
      </c>
      <c r="C1060" s="7">
        <v>42</v>
      </c>
      <c r="D1060" s="7">
        <v>1</v>
      </c>
      <c r="E1060" s="6" t="s">
        <v>18</v>
      </c>
      <c r="F1060" s="6" t="s">
        <v>173</v>
      </c>
      <c r="G1060" s="6" t="s">
        <v>5073</v>
      </c>
      <c r="H1060" s="6" t="s">
        <v>22</v>
      </c>
      <c r="I1060" s="6" t="s">
        <v>27</v>
      </c>
      <c r="J1060" s="6"/>
      <c r="K1060" s="6"/>
      <c r="L1060" s="8">
        <v>43517</v>
      </c>
      <c r="M1060" s="8">
        <v>43522</v>
      </c>
      <c r="N1060" s="7">
        <v>15</v>
      </c>
      <c r="O1060" s="7">
        <v>15</v>
      </c>
      <c r="P1060" s="6" t="s">
        <v>626</v>
      </c>
      <c r="Q1060" s="6" t="s">
        <v>22</v>
      </c>
      <c r="R1060" s="6" t="s">
        <v>18</v>
      </c>
      <c r="S1060" s="6" t="s">
        <v>22</v>
      </c>
      <c r="T1060" s="6" t="s">
        <v>5105</v>
      </c>
      <c r="U1060" s="7">
        <v>1</v>
      </c>
      <c r="V1060" s="17" t="b">
        <v>0</v>
      </c>
      <c r="W1060" s="17" t="b">
        <v>0</v>
      </c>
      <c r="X1060" s="17" t="b">
        <v>0</v>
      </c>
      <c r="Y1060" s="17" t="b">
        <v>0</v>
      </c>
      <c r="Z1060" t="s">
        <v>22</v>
      </c>
      <c r="AA1060" t="s">
        <v>22</v>
      </c>
      <c r="AB1060" t="s">
        <v>22</v>
      </c>
      <c r="AC1060" t="s">
        <v>22</v>
      </c>
      <c r="AD1060" t="s">
        <v>22</v>
      </c>
      <c r="AE1060" t="s">
        <v>22</v>
      </c>
      <c r="AF1060" t="s">
        <v>22</v>
      </c>
      <c r="AG1060" t="s">
        <v>22</v>
      </c>
      <c r="AH1060" t="s">
        <v>22</v>
      </c>
      <c r="AI1060" t="s">
        <v>22</v>
      </c>
      <c r="AJ1060" s="17" t="b">
        <v>0</v>
      </c>
      <c r="AK1060" t="s">
        <v>22</v>
      </c>
      <c r="AL1060" t="s">
        <v>22</v>
      </c>
      <c r="AM1060" s="17" t="b">
        <v>0</v>
      </c>
      <c r="AN1060" s="6"/>
      <c r="AO1060" s="6"/>
      <c r="AP1060" s="17" t="b">
        <v>0</v>
      </c>
      <c r="AQ1060" s="6" t="b">
        <v>0</v>
      </c>
    </row>
    <row r="1061" spans="1:43" x14ac:dyDescent="0.25">
      <c r="A1061" t="str">
        <f>_xlfn.CONCAT(Table8[[#This Row],[Order]],"-",Table8[[#This Row],[Line]])</f>
        <v>77636-43</v>
      </c>
      <c r="B1061" s="7">
        <v>77636</v>
      </c>
      <c r="C1061" s="7">
        <v>43</v>
      </c>
      <c r="D1061" s="7">
        <v>1</v>
      </c>
      <c r="E1061" s="6" t="s">
        <v>18</v>
      </c>
      <c r="F1061" s="6" t="s">
        <v>215</v>
      </c>
      <c r="G1061" s="6" t="s">
        <v>5075</v>
      </c>
      <c r="H1061" s="6" t="s">
        <v>22</v>
      </c>
      <c r="I1061" s="6" t="s">
        <v>27</v>
      </c>
      <c r="J1061" s="6"/>
      <c r="K1061" s="6"/>
      <c r="L1061" s="8">
        <v>43517</v>
      </c>
      <c r="M1061" s="8">
        <v>43522</v>
      </c>
      <c r="N1061" s="7">
        <v>1</v>
      </c>
      <c r="O1061" s="7">
        <v>1</v>
      </c>
      <c r="P1061" s="6" t="s">
        <v>626</v>
      </c>
      <c r="Q1061" s="6" t="s">
        <v>22</v>
      </c>
      <c r="R1061" s="6" t="s">
        <v>18</v>
      </c>
      <c r="S1061" s="6" t="s">
        <v>22</v>
      </c>
      <c r="T1061" s="6" t="s">
        <v>5106</v>
      </c>
      <c r="U1061" s="7">
        <v>1</v>
      </c>
      <c r="V1061" s="17" t="b">
        <v>0</v>
      </c>
      <c r="W1061" s="17" t="b">
        <v>0</v>
      </c>
      <c r="X1061" s="17" t="b">
        <v>0</v>
      </c>
      <c r="Y1061" s="17" t="b">
        <v>0</v>
      </c>
      <c r="Z1061" t="s">
        <v>22</v>
      </c>
      <c r="AA1061" t="s">
        <v>22</v>
      </c>
      <c r="AB1061" t="s">
        <v>22</v>
      </c>
      <c r="AC1061" t="s">
        <v>22</v>
      </c>
      <c r="AD1061" t="s">
        <v>22</v>
      </c>
      <c r="AE1061" t="s">
        <v>22</v>
      </c>
      <c r="AF1061" t="s">
        <v>22</v>
      </c>
      <c r="AG1061" t="s">
        <v>22</v>
      </c>
      <c r="AH1061" t="s">
        <v>22</v>
      </c>
      <c r="AI1061" t="s">
        <v>22</v>
      </c>
      <c r="AJ1061" s="17" t="b">
        <v>0</v>
      </c>
      <c r="AK1061" t="s">
        <v>22</v>
      </c>
      <c r="AL1061" t="s">
        <v>22</v>
      </c>
      <c r="AM1061" s="17" t="b">
        <v>0</v>
      </c>
      <c r="AN1061" s="6"/>
      <c r="AO1061" s="6"/>
      <c r="AP1061" s="17" t="b">
        <v>0</v>
      </c>
      <c r="AQ1061" s="6" t="b">
        <v>0</v>
      </c>
    </row>
    <row r="1062" spans="1:43" x14ac:dyDescent="0.25">
      <c r="A1062" t="str">
        <f>_xlfn.CONCAT(Table8[[#This Row],[Order]],"-",Table8[[#This Row],[Line]])</f>
        <v>77636-44</v>
      </c>
      <c r="B1062" s="7">
        <v>77636</v>
      </c>
      <c r="C1062" s="7">
        <v>44</v>
      </c>
      <c r="D1062" s="7">
        <v>1</v>
      </c>
      <c r="E1062" s="6" t="s">
        <v>18</v>
      </c>
      <c r="F1062" s="6" t="s">
        <v>215</v>
      </c>
      <c r="G1062" s="6" t="s">
        <v>5077</v>
      </c>
      <c r="H1062" s="6" t="s">
        <v>22</v>
      </c>
      <c r="I1062" s="6" t="s">
        <v>27</v>
      </c>
      <c r="J1062" s="6"/>
      <c r="K1062" s="6"/>
      <c r="L1062" s="8">
        <v>43517</v>
      </c>
      <c r="M1062" s="8">
        <v>43522</v>
      </c>
      <c r="N1062" s="7">
        <v>5</v>
      </c>
      <c r="O1062" s="7">
        <v>5</v>
      </c>
      <c r="P1062" s="6" t="s">
        <v>626</v>
      </c>
      <c r="Q1062" s="6" t="s">
        <v>22</v>
      </c>
      <c r="R1062" s="6" t="s">
        <v>18</v>
      </c>
      <c r="S1062" s="6" t="s">
        <v>22</v>
      </c>
      <c r="T1062" s="6" t="s">
        <v>5107</v>
      </c>
      <c r="U1062" s="7">
        <v>1</v>
      </c>
      <c r="V1062" s="17" t="b">
        <v>0</v>
      </c>
      <c r="W1062" s="17" t="b">
        <v>0</v>
      </c>
      <c r="X1062" s="17" t="b">
        <v>0</v>
      </c>
      <c r="Y1062" s="17" t="b">
        <v>0</v>
      </c>
      <c r="Z1062" t="s">
        <v>22</v>
      </c>
      <c r="AA1062" t="s">
        <v>22</v>
      </c>
      <c r="AB1062" t="s">
        <v>22</v>
      </c>
      <c r="AC1062" t="s">
        <v>22</v>
      </c>
      <c r="AD1062" t="s">
        <v>22</v>
      </c>
      <c r="AE1062" t="s">
        <v>22</v>
      </c>
      <c r="AF1062" t="s">
        <v>22</v>
      </c>
      <c r="AG1062" t="s">
        <v>22</v>
      </c>
      <c r="AH1062" t="s">
        <v>22</v>
      </c>
      <c r="AI1062" t="s">
        <v>22</v>
      </c>
      <c r="AJ1062" s="17" t="b">
        <v>0</v>
      </c>
      <c r="AK1062" t="s">
        <v>22</v>
      </c>
      <c r="AL1062" t="s">
        <v>22</v>
      </c>
      <c r="AM1062" s="17" t="b">
        <v>0</v>
      </c>
      <c r="AN1062" s="6"/>
      <c r="AO1062" s="6"/>
      <c r="AP1062" s="17" t="b">
        <v>0</v>
      </c>
      <c r="AQ1062" s="6" t="b">
        <v>0</v>
      </c>
    </row>
    <row r="1063" spans="1:43" x14ac:dyDescent="0.25">
      <c r="A1063" t="str">
        <f>_xlfn.CONCAT(Table8[[#This Row],[Order]],"-",Table8[[#This Row],[Line]])</f>
        <v>77636-46</v>
      </c>
      <c r="B1063" s="7">
        <v>77636</v>
      </c>
      <c r="C1063" s="7">
        <v>46</v>
      </c>
      <c r="D1063" s="7">
        <v>1</v>
      </c>
      <c r="E1063" s="6" t="s">
        <v>18</v>
      </c>
      <c r="F1063" s="6" t="s">
        <v>146</v>
      </c>
      <c r="G1063" s="6" t="s">
        <v>5079</v>
      </c>
      <c r="H1063" s="6" t="s">
        <v>22</v>
      </c>
      <c r="I1063" s="6" t="s">
        <v>27</v>
      </c>
      <c r="J1063" s="6"/>
      <c r="K1063" s="6"/>
      <c r="L1063" s="8">
        <v>43517</v>
      </c>
      <c r="M1063" s="8">
        <v>43522</v>
      </c>
      <c r="N1063" s="7">
        <v>6</v>
      </c>
      <c r="O1063" s="7">
        <v>6</v>
      </c>
      <c r="P1063" s="6" t="s">
        <v>626</v>
      </c>
      <c r="Q1063" s="6" t="s">
        <v>22</v>
      </c>
      <c r="R1063" s="6" t="s">
        <v>18</v>
      </c>
      <c r="S1063" s="6" t="s">
        <v>22</v>
      </c>
      <c r="T1063" s="6" t="s">
        <v>5108</v>
      </c>
      <c r="U1063" s="7">
        <v>1</v>
      </c>
      <c r="V1063" s="17" t="b">
        <v>0</v>
      </c>
      <c r="W1063" s="17" t="b">
        <v>0</v>
      </c>
      <c r="X1063" s="17" t="b">
        <v>0</v>
      </c>
      <c r="Y1063" s="17" t="b">
        <v>0</v>
      </c>
      <c r="Z1063" t="s">
        <v>22</v>
      </c>
      <c r="AA1063" t="s">
        <v>22</v>
      </c>
      <c r="AB1063" t="s">
        <v>22</v>
      </c>
      <c r="AC1063" t="s">
        <v>22</v>
      </c>
      <c r="AD1063" t="s">
        <v>22</v>
      </c>
      <c r="AE1063" t="s">
        <v>22</v>
      </c>
      <c r="AF1063" t="s">
        <v>22</v>
      </c>
      <c r="AG1063" t="s">
        <v>22</v>
      </c>
      <c r="AH1063" t="s">
        <v>22</v>
      </c>
      <c r="AI1063" t="s">
        <v>22</v>
      </c>
      <c r="AJ1063" s="17" t="b">
        <v>0</v>
      </c>
      <c r="AK1063" t="s">
        <v>22</v>
      </c>
      <c r="AL1063" t="s">
        <v>22</v>
      </c>
      <c r="AM1063" s="17" t="b">
        <v>0</v>
      </c>
      <c r="AN1063" s="6"/>
      <c r="AO1063" s="6"/>
      <c r="AP1063" s="17" t="b">
        <v>0</v>
      </c>
      <c r="AQ1063" s="6" t="b">
        <v>0</v>
      </c>
    </row>
    <row r="1064" spans="1:43" x14ac:dyDescent="0.25">
      <c r="A1064" t="str">
        <f>_xlfn.CONCAT(Table8[[#This Row],[Order]],"-",Table8[[#This Row],[Line]])</f>
        <v>77693-1</v>
      </c>
      <c r="B1064" s="35">
        <v>77693</v>
      </c>
      <c r="C1064" s="35">
        <v>1</v>
      </c>
      <c r="D1064" s="35">
        <v>1</v>
      </c>
      <c r="E1064" s="34" t="s">
        <v>18</v>
      </c>
      <c r="F1064" s="34" t="s">
        <v>430</v>
      </c>
      <c r="G1064" s="34" t="s">
        <v>2497</v>
      </c>
      <c r="H1064" s="34" t="s">
        <v>22</v>
      </c>
      <c r="I1064" s="34" t="s">
        <v>31</v>
      </c>
      <c r="J1064" s="36">
        <v>43494</v>
      </c>
      <c r="K1064" s="34" t="s">
        <v>5109</v>
      </c>
      <c r="L1064" s="125">
        <v>43496</v>
      </c>
      <c r="M1064" s="36">
        <v>43501</v>
      </c>
      <c r="N1064" s="35">
        <v>13</v>
      </c>
      <c r="O1064" s="35">
        <v>13</v>
      </c>
      <c r="P1064" s="6" t="s">
        <v>652</v>
      </c>
      <c r="Q1064" s="34" t="s">
        <v>22</v>
      </c>
      <c r="R1064" s="6" t="s">
        <v>18</v>
      </c>
      <c r="S1064" s="34" t="s">
        <v>22</v>
      </c>
      <c r="T1064" s="34" t="s">
        <v>2498</v>
      </c>
      <c r="U1064" s="35">
        <v>18</v>
      </c>
      <c r="V1064" s="17" t="b">
        <v>1</v>
      </c>
      <c r="W1064" s="17" t="b">
        <v>1</v>
      </c>
      <c r="X1064" s="17" t="b">
        <v>1</v>
      </c>
      <c r="Y1064" s="17" t="b">
        <v>1</v>
      </c>
      <c r="Z1064" t="s">
        <v>22</v>
      </c>
      <c r="AA1064" t="s">
        <v>3805</v>
      </c>
      <c r="AB1064" t="s">
        <v>22</v>
      </c>
      <c r="AC1064" t="s">
        <v>22</v>
      </c>
      <c r="AD1064" t="s">
        <v>22</v>
      </c>
      <c r="AE1064" t="s">
        <v>22</v>
      </c>
      <c r="AF1064" t="s">
        <v>22</v>
      </c>
      <c r="AG1064" t="s">
        <v>22</v>
      </c>
      <c r="AH1064" t="s">
        <v>22</v>
      </c>
      <c r="AI1064" t="s">
        <v>22</v>
      </c>
      <c r="AJ1064" s="17" t="b">
        <v>1</v>
      </c>
      <c r="AK1064" t="s">
        <v>22</v>
      </c>
      <c r="AL1064" t="s">
        <v>143</v>
      </c>
      <c r="AM1064" s="17" t="b">
        <v>1</v>
      </c>
      <c r="AN1064" s="126">
        <v>43494.717771064803</v>
      </c>
      <c r="AO1064" s="6"/>
      <c r="AP1064" s="17" t="b">
        <v>1</v>
      </c>
      <c r="AQ1064" s="6" t="b">
        <v>0</v>
      </c>
    </row>
    <row r="1065" spans="1:43" x14ac:dyDescent="0.25">
      <c r="A1065" t="str">
        <f>_xlfn.CONCAT(Table8[[#This Row],[Order]],"-",Table8[[#This Row],[Line]])</f>
        <v>77693-2</v>
      </c>
      <c r="B1065" s="35">
        <v>77693</v>
      </c>
      <c r="C1065" s="35">
        <v>2</v>
      </c>
      <c r="D1065" s="35">
        <v>1</v>
      </c>
      <c r="E1065" s="34" t="s">
        <v>18</v>
      </c>
      <c r="F1065" s="34" t="s">
        <v>3198</v>
      </c>
      <c r="G1065" s="34" t="s">
        <v>2499</v>
      </c>
      <c r="H1065" s="34" t="s">
        <v>22</v>
      </c>
      <c r="I1065" s="34" t="s">
        <v>31</v>
      </c>
      <c r="J1065" s="36">
        <v>43494</v>
      </c>
      <c r="K1065" s="34" t="s">
        <v>5110</v>
      </c>
      <c r="L1065" s="125">
        <v>43496</v>
      </c>
      <c r="M1065" s="36">
        <v>43501</v>
      </c>
      <c r="N1065" s="35">
        <v>3</v>
      </c>
      <c r="O1065" s="35">
        <v>3</v>
      </c>
      <c r="P1065" s="6" t="s">
        <v>652</v>
      </c>
      <c r="Q1065" s="34" t="s">
        <v>22</v>
      </c>
      <c r="R1065" s="6" t="s">
        <v>18</v>
      </c>
      <c r="S1065" s="34" t="s">
        <v>22</v>
      </c>
      <c r="T1065" s="34" t="s">
        <v>2500</v>
      </c>
      <c r="U1065" s="35">
        <v>18</v>
      </c>
      <c r="V1065" s="17" t="b">
        <v>1</v>
      </c>
      <c r="W1065" s="17" t="b">
        <v>1</v>
      </c>
      <c r="X1065" s="17" t="b">
        <v>1</v>
      </c>
      <c r="Y1065" s="17" t="b">
        <v>1</v>
      </c>
      <c r="Z1065" t="s">
        <v>22</v>
      </c>
      <c r="AA1065" t="s">
        <v>3805</v>
      </c>
      <c r="AB1065" t="s">
        <v>22</v>
      </c>
      <c r="AC1065" t="s">
        <v>22</v>
      </c>
      <c r="AD1065" t="s">
        <v>22</v>
      </c>
      <c r="AE1065" t="s">
        <v>22</v>
      </c>
      <c r="AF1065" t="s">
        <v>22</v>
      </c>
      <c r="AG1065" t="s">
        <v>22</v>
      </c>
      <c r="AH1065" t="s">
        <v>22</v>
      </c>
      <c r="AI1065" t="s">
        <v>22</v>
      </c>
      <c r="AJ1065" s="17" t="b">
        <v>1</v>
      </c>
      <c r="AK1065" t="s">
        <v>22</v>
      </c>
      <c r="AL1065" t="s">
        <v>143</v>
      </c>
      <c r="AM1065" s="17" t="b">
        <v>1</v>
      </c>
      <c r="AN1065" s="126">
        <v>43494.7177961458</v>
      </c>
      <c r="AO1065" s="6"/>
      <c r="AP1065" s="17" t="b">
        <v>1</v>
      </c>
      <c r="AQ1065" s="6" t="b">
        <v>0</v>
      </c>
    </row>
    <row r="1066" spans="1:43" x14ac:dyDescent="0.25">
      <c r="A1066" t="str">
        <f>_xlfn.CONCAT(Table8[[#This Row],[Order]],"-",Table8[[#This Row],[Line]])</f>
        <v>77693-3</v>
      </c>
      <c r="B1066" s="35">
        <v>77693</v>
      </c>
      <c r="C1066" s="35">
        <v>3</v>
      </c>
      <c r="D1066" s="35">
        <v>1</v>
      </c>
      <c r="E1066" s="34" t="s">
        <v>18</v>
      </c>
      <c r="F1066" s="34" t="s">
        <v>431</v>
      </c>
      <c r="G1066" s="34" t="s">
        <v>2501</v>
      </c>
      <c r="H1066" s="34" t="s">
        <v>22</v>
      </c>
      <c r="I1066" s="34" t="s">
        <v>31</v>
      </c>
      <c r="J1066" s="36">
        <v>43494</v>
      </c>
      <c r="K1066" s="34" t="s">
        <v>5111</v>
      </c>
      <c r="L1066" s="125">
        <v>43496</v>
      </c>
      <c r="M1066" s="36">
        <v>43501</v>
      </c>
      <c r="N1066" s="35">
        <v>6</v>
      </c>
      <c r="O1066" s="35">
        <v>6</v>
      </c>
      <c r="P1066" s="6" t="s">
        <v>652</v>
      </c>
      <c r="Q1066" s="34" t="s">
        <v>22</v>
      </c>
      <c r="R1066" s="6" t="s">
        <v>18</v>
      </c>
      <c r="S1066" s="34" t="s">
        <v>22</v>
      </c>
      <c r="T1066" s="34" t="s">
        <v>2502</v>
      </c>
      <c r="U1066" s="35">
        <v>18</v>
      </c>
      <c r="V1066" s="17" t="b">
        <v>1</v>
      </c>
      <c r="W1066" s="17" t="b">
        <v>1</v>
      </c>
      <c r="X1066" s="17" t="b">
        <v>1</v>
      </c>
      <c r="Y1066" s="17" t="b">
        <v>1</v>
      </c>
      <c r="Z1066" t="s">
        <v>22</v>
      </c>
      <c r="AA1066" t="s">
        <v>3805</v>
      </c>
      <c r="AB1066" t="s">
        <v>22</v>
      </c>
      <c r="AC1066" t="s">
        <v>22</v>
      </c>
      <c r="AD1066" t="s">
        <v>22</v>
      </c>
      <c r="AE1066" t="s">
        <v>22</v>
      </c>
      <c r="AF1066" t="s">
        <v>22</v>
      </c>
      <c r="AG1066" t="s">
        <v>22</v>
      </c>
      <c r="AH1066" t="s">
        <v>22</v>
      </c>
      <c r="AI1066" t="s">
        <v>22</v>
      </c>
      <c r="AJ1066" s="17" t="b">
        <v>1</v>
      </c>
      <c r="AK1066" t="s">
        <v>22</v>
      </c>
      <c r="AL1066" t="s">
        <v>143</v>
      </c>
      <c r="AM1066" s="17" t="b">
        <v>1</v>
      </c>
      <c r="AN1066" s="126">
        <v>43494.717812419003</v>
      </c>
      <c r="AO1066" s="6"/>
      <c r="AP1066" s="17" t="b">
        <v>1</v>
      </c>
      <c r="AQ1066" s="6" t="b">
        <v>0</v>
      </c>
    </row>
    <row r="1067" spans="1:43" x14ac:dyDescent="0.25">
      <c r="A1067" t="str">
        <f>_xlfn.CONCAT(Table8[[#This Row],[Order]],"-",Table8[[#This Row],[Line]])</f>
        <v>77693-4</v>
      </c>
      <c r="B1067" s="35">
        <v>77693</v>
      </c>
      <c r="C1067" s="35">
        <v>4</v>
      </c>
      <c r="D1067" s="35">
        <v>1</v>
      </c>
      <c r="E1067" s="34" t="s">
        <v>18</v>
      </c>
      <c r="F1067" s="34" t="s">
        <v>3199</v>
      </c>
      <c r="G1067" s="34" t="s">
        <v>2503</v>
      </c>
      <c r="H1067" s="34" t="s">
        <v>22</v>
      </c>
      <c r="I1067" s="34" t="s">
        <v>31</v>
      </c>
      <c r="J1067" s="36">
        <v>43495</v>
      </c>
      <c r="K1067" s="34" t="s">
        <v>5112</v>
      </c>
      <c r="L1067" s="125">
        <v>43496</v>
      </c>
      <c r="M1067" s="36">
        <v>43501</v>
      </c>
      <c r="N1067" s="35">
        <v>8</v>
      </c>
      <c r="O1067" s="35">
        <v>8</v>
      </c>
      <c r="P1067" s="6" t="s">
        <v>652</v>
      </c>
      <c r="Q1067" s="34" t="s">
        <v>22</v>
      </c>
      <c r="R1067" s="6" t="s">
        <v>18</v>
      </c>
      <c r="S1067" s="34" t="s">
        <v>22</v>
      </c>
      <c r="T1067" s="34" t="s">
        <v>2504</v>
      </c>
      <c r="U1067" s="35">
        <v>18</v>
      </c>
      <c r="V1067" s="17" t="b">
        <v>1</v>
      </c>
      <c r="W1067" s="17" t="b">
        <v>1</v>
      </c>
      <c r="X1067" s="17" t="b">
        <v>1</v>
      </c>
      <c r="Y1067" s="17" t="b">
        <v>1</v>
      </c>
      <c r="Z1067" t="s">
        <v>22</v>
      </c>
      <c r="AA1067" t="s">
        <v>3805</v>
      </c>
      <c r="AB1067" t="s">
        <v>22</v>
      </c>
      <c r="AC1067" t="s">
        <v>22</v>
      </c>
      <c r="AD1067" t="s">
        <v>22</v>
      </c>
      <c r="AE1067" t="s">
        <v>22</v>
      </c>
      <c r="AF1067" t="s">
        <v>22</v>
      </c>
      <c r="AG1067" t="s">
        <v>22</v>
      </c>
      <c r="AH1067" t="s">
        <v>22</v>
      </c>
      <c r="AI1067" t="s">
        <v>22</v>
      </c>
      <c r="AJ1067" s="17" t="b">
        <v>1</v>
      </c>
      <c r="AK1067" t="s">
        <v>22</v>
      </c>
      <c r="AL1067" t="s">
        <v>143</v>
      </c>
      <c r="AM1067" s="17" t="b">
        <v>1</v>
      </c>
      <c r="AN1067" s="126">
        <v>43494.717824340303</v>
      </c>
      <c r="AO1067" s="6"/>
      <c r="AP1067" s="17" t="b">
        <v>1</v>
      </c>
      <c r="AQ1067" s="6" t="b">
        <v>0</v>
      </c>
    </row>
    <row r="1068" spans="1:43" x14ac:dyDescent="0.25">
      <c r="A1068" t="str">
        <f>_xlfn.CONCAT(Table8[[#This Row],[Order]],"-",Table8[[#This Row],[Line]])</f>
        <v>77693-5</v>
      </c>
      <c r="B1068" s="35">
        <v>77693</v>
      </c>
      <c r="C1068" s="35">
        <v>5</v>
      </c>
      <c r="D1068" s="35">
        <v>1</v>
      </c>
      <c r="E1068" s="34" t="s">
        <v>18</v>
      </c>
      <c r="F1068" s="34" t="s">
        <v>430</v>
      </c>
      <c r="G1068" s="34" t="s">
        <v>2505</v>
      </c>
      <c r="H1068" s="34" t="s">
        <v>22</v>
      </c>
      <c r="I1068" s="34" t="s">
        <v>31</v>
      </c>
      <c r="J1068" s="36">
        <v>43494</v>
      </c>
      <c r="K1068" s="34" t="s">
        <v>5113</v>
      </c>
      <c r="L1068" s="125">
        <v>43496</v>
      </c>
      <c r="M1068" s="36">
        <v>43501</v>
      </c>
      <c r="N1068" s="35">
        <v>7</v>
      </c>
      <c r="O1068" s="35">
        <v>7</v>
      </c>
      <c r="P1068" s="6" t="s">
        <v>652</v>
      </c>
      <c r="Q1068" s="34" t="s">
        <v>22</v>
      </c>
      <c r="R1068" s="6" t="s">
        <v>18</v>
      </c>
      <c r="S1068" s="34" t="s">
        <v>22</v>
      </c>
      <c r="T1068" s="34" t="s">
        <v>2506</v>
      </c>
      <c r="U1068" s="35">
        <v>18</v>
      </c>
      <c r="V1068" s="17" t="b">
        <v>1</v>
      </c>
      <c r="W1068" s="17" t="b">
        <v>1</v>
      </c>
      <c r="X1068" s="17" t="b">
        <v>1</v>
      </c>
      <c r="Y1068" s="17" t="b">
        <v>1</v>
      </c>
      <c r="Z1068" t="s">
        <v>22</v>
      </c>
      <c r="AA1068" t="s">
        <v>3805</v>
      </c>
      <c r="AB1068" t="s">
        <v>22</v>
      </c>
      <c r="AC1068" t="s">
        <v>22</v>
      </c>
      <c r="AD1068" t="s">
        <v>22</v>
      </c>
      <c r="AE1068" t="s">
        <v>22</v>
      </c>
      <c r="AF1068" t="s">
        <v>22</v>
      </c>
      <c r="AG1068" t="s">
        <v>22</v>
      </c>
      <c r="AH1068" t="s">
        <v>22</v>
      </c>
      <c r="AI1068" t="s">
        <v>22</v>
      </c>
      <c r="AJ1068" s="17" t="b">
        <v>1</v>
      </c>
      <c r="AK1068" t="s">
        <v>22</v>
      </c>
      <c r="AL1068" t="s">
        <v>143</v>
      </c>
      <c r="AM1068" s="17" t="b">
        <v>1</v>
      </c>
      <c r="AN1068" s="126">
        <v>43494.717835879601</v>
      </c>
      <c r="AO1068" s="6"/>
      <c r="AP1068" s="17" t="b">
        <v>1</v>
      </c>
      <c r="AQ1068" s="6" t="b">
        <v>0</v>
      </c>
    </row>
    <row r="1069" spans="1:43" x14ac:dyDescent="0.25">
      <c r="A1069" t="str">
        <f>_xlfn.CONCAT(Table8[[#This Row],[Order]],"-",Table8[[#This Row],[Line]])</f>
        <v>77693-6</v>
      </c>
      <c r="B1069" s="35">
        <v>77693</v>
      </c>
      <c r="C1069" s="35">
        <v>6</v>
      </c>
      <c r="D1069" s="35">
        <v>1</v>
      </c>
      <c r="E1069" s="34" t="s">
        <v>18</v>
      </c>
      <c r="F1069" s="34" t="s">
        <v>3198</v>
      </c>
      <c r="G1069" s="34" t="s">
        <v>2507</v>
      </c>
      <c r="H1069" s="34" t="s">
        <v>22</v>
      </c>
      <c r="I1069" s="34" t="s">
        <v>31</v>
      </c>
      <c r="J1069" s="36">
        <v>43494</v>
      </c>
      <c r="K1069" s="34" t="s">
        <v>5113</v>
      </c>
      <c r="L1069" s="125">
        <v>43496</v>
      </c>
      <c r="M1069" s="36">
        <v>43501</v>
      </c>
      <c r="N1069" s="35">
        <v>2</v>
      </c>
      <c r="O1069" s="35">
        <v>2</v>
      </c>
      <c r="P1069" s="6" t="s">
        <v>652</v>
      </c>
      <c r="Q1069" s="34" t="s">
        <v>22</v>
      </c>
      <c r="R1069" s="6" t="s">
        <v>18</v>
      </c>
      <c r="S1069" s="34" t="s">
        <v>22</v>
      </c>
      <c r="T1069" s="34" t="s">
        <v>2508</v>
      </c>
      <c r="U1069" s="35">
        <v>18</v>
      </c>
      <c r="V1069" s="17" t="b">
        <v>1</v>
      </c>
      <c r="W1069" s="17" t="b">
        <v>1</v>
      </c>
      <c r="X1069" s="17" t="b">
        <v>1</v>
      </c>
      <c r="Y1069" s="17" t="b">
        <v>1</v>
      </c>
      <c r="Z1069" t="s">
        <v>22</v>
      </c>
      <c r="AA1069" t="s">
        <v>3805</v>
      </c>
      <c r="AB1069" t="s">
        <v>22</v>
      </c>
      <c r="AC1069" t="s">
        <v>22</v>
      </c>
      <c r="AD1069" t="s">
        <v>22</v>
      </c>
      <c r="AE1069" t="s">
        <v>22</v>
      </c>
      <c r="AF1069" t="s">
        <v>22</v>
      </c>
      <c r="AG1069" t="s">
        <v>22</v>
      </c>
      <c r="AH1069" t="s">
        <v>22</v>
      </c>
      <c r="AI1069" t="s">
        <v>22</v>
      </c>
      <c r="AJ1069" s="17" t="b">
        <v>1</v>
      </c>
      <c r="AK1069" t="s">
        <v>22</v>
      </c>
      <c r="AL1069" t="s">
        <v>143</v>
      </c>
      <c r="AM1069" s="17" t="b">
        <v>1</v>
      </c>
      <c r="AN1069" s="126">
        <v>43494.717847800901</v>
      </c>
      <c r="AO1069" s="6"/>
      <c r="AP1069" s="17" t="b">
        <v>1</v>
      </c>
      <c r="AQ1069" s="6" t="b">
        <v>0</v>
      </c>
    </row>
    <row r="1070" spans="1:43" x14ac:dyDescent="0.25">
      <c r="A1070" t="str">
        <f>_xlfn.CONCAT(Table8[[#This Row],[Order]],"-",Table8[[#This Row],[Line]])</f>
        <v>77693-7</v>
      </c>
      <c r="B1070" s="35">
        <v>77693</v>
      </c>
      <c r="C1070" s="35">
        <v>7</v>
      </c>
      <c r="D1070" s="35">
        <v>1</v>
      </c>
      <c r="E1070" s="34" t="s">
        <v>18</v>
      </c>
      <c r="F1070" s="34" t="s">
        <v>431</v>
      </c>
      <c r="G1070" s="34" t="s">
        <v>2509</v>
      </c>
      <c r="H1070" s="34" t="s">
        <v>22</v>
      </c>
      <c r="I1070" s="34" t="s">
        <v>31</v>
      </c>
      <c r="J1070" s="36">
        <v>43494</v>
      </c>
      <c r="K1070" s="34" t="s">
        <v>5114</v>
      </c>
      <c r="L1070" s="125">
        <v>43496</v>
      </c>
      <c r="M1070" s="36">
        <v>43501</v>
      </c>
      <c r="N1070" s="35">
        <v>5</v>
      </c>
      <c r="O1070" s="35">
        <v>5</v>
      </c>
      <c r="P1070" s="6" t="s">
        <v>652</v>
      </c>
      <c r="Q1070" s="34" t="s">
        <v>22</v>
      </c>
      <c r="R1070" s="6" t="s">
        <v>18</v>
      </c>
      <c r="S1070" s="34" t="s">
        <v>22</v>
      </c>
      <c r="T1070" s="34" t="s">
        <v>2510</v>
      </c>
      <c r="U1070" s="35">
        <v>18</v>
      </c>
      <c r="V1070" s="17" t="b">
        <v>1</v>
      </c>
      <c r="W1070" s="17" t="b">
        <v>1</v>
      </c>
      <c r="X1070" s="17" t="b">
        <v>1</v>
      </c>
      <c r="Y1070" s="17" t="b">
        <v>1</v>
      </c>
      <c r="Z1070" t="s">
        <v>22</v>
      </c>
      <c r="AA1070" t="s">
        <v>3805</v>
      </c>
      <c r="AB1070" t="s">
        <v>22</v>
      </c>
      <c r="AC1070" t="s">
        <v>22</v>
      </c>
      <c r="AD1070" t="s">
        <v>22</v>
      </c>
      <c r="AE1070" t="s">
        <v>22</v>
      </c>
      <c r="AF1070" t="s">
        <v>22</v>
      </c>
      <c r="AG1070" t="s">
        <v>22</v>
      </c>
      <c r="AH1070" t="s">
        <v>22</v>
      </c>
      <c r="AI1070" t="s">
        <v>22</v>
      </c>
      <c r="AJ1070" s="17" t="b">
        <v>1</v>
      </c>
      <c r="AK1070" t="s">
        <v>22</v>
      </c>
      <c r="AL1070" t="s">
        <v>143</v>
      </c>
      <c r="AM1070" s="17" t="b">
        <v>1</v>
      </c>
      <c r="AN1070" s="126">
        <v>43494.717859722201</v>
      </c>
      <c r="AO1070" s="6"/>
      <c r="AP1070" s="17" t="b">
        <v>1</v>
      </c>
      <c r="AQ1070" s="6" t="b">
        <v>0</v>
      </c>
    </row>
    <row r="1071" spans="1:43" x14ac:dyDescent="0.25">
      <c r="A1071" t="str">
        <f>_xlfn.CONCAT(Table8[[#This Row],[Order]],"-",Table8[[#This Row],[Line]])</f>
        <v>77693-8</v>
      </c>
      <c r="B1071" s="35">
        <v>77693</v>
      </c>
      <c r="C1071" s="35">
        <v>8</v>
      </c>
      <c r="D1071" s="35">
        <v>1</v>
      </c>
      <c r="E1071" s="34" t="s">
        <v>18</v>
      </c>
      <c r="F1071" s="34" t="s">
        <v>430</v>
      </c>
      <c r="G1071" s="34" t="s">
        <v>2511</v>
      </c>
      <c r="H1071" s="34" t="s">
        <v>22</v>
      </c>
      <c r="I1071" s="34" t="s">
        <v>31</v>
      </c>
      <c r="J1071" s="36">
        <v>43494</v>
      </c>
      <c r="K1071" s="34" t="s">
        <v>5115</v>
      </c>
      <c r="L1071" s="125">
        <v>43496</v>
      </c>
      <c r="M1071" s="36">
        <v>43501</v>
      </c>
      <c r="N1071" s="35">
        <v>30</v>
      </c>
      <c r="O1071" s="35">
        <v>30</v>
      </c>
      <c r="P1071" s="6" t="s">
        <v>652</v>
      </c>
      <c r="Q1071" s="34" t="s">
        <v>22</v>
      </c>
      <c r="R1071" s="6" t="s">
        <v>18</v>
      </c>
      <c r="S1071" s="34" t="s">
        <v>22</v>
      </c>
      <c r="T1071" s="34" t="s">
        <v>2512</v>
      </c>
      <c r="U1071" s="35">
        <v>18</v>
      </c>
      <c r="V1071" s="17" t="b">
        <v>1</v>
      </c>
      <c r="W1071" s="17" t="b">
        <v>1</v>
      </c>
      <c r="X1071" s="17" t="b">
        <v>1</v>
      </c>
      <c r="Y1071" s="17" t="b">
        <v>1</v>
      </c>
      <c r="Z1071" t="s">
        <v>22</v>
      </c>
      <c r="AA1071" t="s">
        <v>3805</v>
      </c>
      <c r="AB1071" t="s">
        <v>22</v>
      </c>
      <c r="AC1071" t="s">
        <v>22</v>
      </c>
      <c r="AD1071" t="s">
        <v>22</v>
      </c>
      <c r="AE1071" t="s">
        <v>22</v>
      </c>
      <c r="AF1071" t="s">
        <v>22</v>
      </c>
      <c r="AG1071" t="s">
        <v>22</v>
      </c>
      <c r="AH1071" t="s">
        <v>22</v>
      </c>
      <c r="AI1071" t="s">
        <v>22</v>
      </c>
      <c r="AJ1071" s="17" t="b">
        <v>1</v>
      </c>
      <c r="AK1071" t="s">
        <v>22</v>
      </c>
      <c r="AL1071" t="s">
        <v>143</v>
      </c>
      <c r="AM1071" s="17" t="b">
        <v>1</v>
      </c>
      <c r="AN1071" s="126">
        <v>43494.717876157403</v>
      </c>
      <c r="AO1071" s="6"/>
      <c r="AP1071" s="17" t="b">
        <v>1</v>
      </c>
      <c r="AQ1071" s="6" t="b">
        <v>0</v>
      </c>
    </row>
    <row r="1072" spans="1:43" x14ac:dyDescent="0.25">
      <c r="A1072" t="str">
        <f>_xlfn.CONCAT(Table8[[#This Row],[Order]],"-",Table8[[#This Row],[Line]])</f>
        <v>77693-9</v>
      </c>
      <c r="B1072" s="35">
        <v>77693</v>
      </c>
      <c r="C1072" s="35">
        <v>9</v>
      </c>
      <c r="D1072" s="35">
        <v>1</v>
      </c>
      <c r="E1072" s="34" t="s">
        <v>18</v>
      </c>
      <c r="F1072" s="34" t="s">
        <v>3198</v>
      </c>
      <c r="G1072" s="34" t="s">
        <v>2513</v>
      </c>
      <c r="H1072" s="34" t="s">
        <v>22</v>
      </c>
      <c r="I1072" s="34" t="s">
        <v>31</v>
      </c>
      <c r="J1072" s="36">
        <v>43494</v>
      </c>
      <c r="K1072" s="34" t="s">
        <v>5116</v>
      </c>
      <c r="L1072" s="125">
        <v>43496</v>
      </c>
      <c r="M1072" s="36">
        <v>43501</v>
      </c>
      <c r="N1072" s="35">
        <v>20</v>
      </c>
      <c r="O1072" s="35">
        <v>20</v>
      </c>
      <c r="P1072" s="6" t="s">
        <v>652</v>
      </c>
      <c r="Q1072" s="34" t="s">
        <v>22</v>
      </c>
      <c r="R1072" s="6" t="s">
        <v>18</v>
      </c>
      <c r="S1072" s="34" t="s">
        <v>22</v>
      </c>
      <c r="T1072" s="34" t="s">
        <v>2514</v>
      </c>
      <c r="U1072" s="35">
        <v>18</v>
      </c>
      <c r="V1072" s="17" t="b">
        <v>1</v>
      </c>
      <c r="W1072" s="17" t="b">
        <v>1</v>
      </c>
      <c r="X1072" s="17" t="b">
        <v>1</v>
      </c>
      <c r="Y1072" s="17" t="b">
        <v>1</v>
      </c>
      <c r="Z1072" t="s">
        <v>22</v>
      </c>
      <c r="AA1072" t="s">
        <v>3805</v>
      </c>
      <c r="AB1072" t="s">
        <v>22</v>
      </c>
      <c r="AC1072" t="s">
        <v>22</v>
      </c>
      <c r="AD1072" t="s">
        <v>22</v>
      </c>
      <c r="AE1072" t="s">
        <v>22</v>
      </c>
      <c r="AF1072" t="s">
        <v>22</v>
      </c>
      <c r="AG1072" t="s">
        <v>22</v>
      </c>
      <c r="AH1072" t="s">
        <v>22</v>
      </c>
      <c r="AI1072" t="s">
        <v>22</v>
      </c>
      <c r="AJ1072" s="17" t="b">
        <v>1</v>
      </c>
      <c r="AK1072" t="s">
        <v>22</v>
      </c>
      <c r="AL1072" t="s">
        <v>143</v>
      </c>
      <c r="AM1072" s="17" t="b">
        <v>1</v>
      </c>
      <c r="AN1072" s="126">
        <v>43494.717889502303</v>
      </c>
      <c r="AO1072" s="6"/>
      <c r="AP1072" s="17" t="b">
        <v>1</v>
      </c>
      <c r="AQ1072" s="6" t="b">
        <v>0</v>
      </c>
    </row>
    <row r="1073" spans="1:43" x14ac:dyDescent="0.25">
      <c r="A1073" t="str">
        <f>_xlfn.CONCAT(Table8[[#This Row],[Order]],"-",Table8[[#This Row],[Line]])</f>
        <v>77693-10</v>
      </c>
      <c r="B1073" s="35">
        <v>77693</v>
      </c>
      <c r="C1073" s="35">
        <v>10</v>
      </c>
      <c r="D1073" s="35">
        <v>1</v>
      </c>
      <c r="E1073" s="34" t="s">
        <v>18</v>
      </c>
      <c r="F1073" s="34" t="s">
        <v>431</v>
      </c>
      <c r="G1073" s="34" t="s">
        <v>2515</v>
      </c>
      <c r="H1073" s="34" t="s">
        <v>22</v>
      </c>
      <c r="I1073" s="34" t="s">
        <v>31</v>
      </c>
      <c r="J1073" s="36">
        <v>43494</v>
      </c>
      <c r="K1073" s="34" t="s">
        <v>5117</v>
      </c>
      <c r="L1073" s="125">
        <v>43496</v>
      </c>
      <c r="M1073" s="36">
        <v>43501</v>
      </c>
      <c r="N1073" s="35">
        <v>12</v>
      </c>
      <c r="O1073" s="35">
        <v>12</v>
      </c>
      <c r="P1073" s="6" t="s">
        <v>652</v>
      </c>
      <c r="Q1073" s="34" t="s">
        <v>22</v>
      </c>
      <c r="R1073" s="6" t="s">
        <v>18</v>
      </c>
      <c r="S1073" s="34" t="s">
        <v>22</v>
      </c>
      <c r="T1073" s="34" t="s">
        <v>2516</v>
      </c>
      <c r="U1073" s="35">
        <v>18</v>
      </c>
      <c r="V1073" s="17" t="b">
        <v>1</v>
      </c>
      <c r="W1073" s="17" t="b">
        <v>1</v>
      </c>
      <c r="X1073" s="17" t="b">
        <v>1</v>
      </c>
      <c r="Y1073" s="17" t="b">
        <v>1</v>
      </c>
      <c r="Z1073" t="s">
        <v>22</v>
      </c>
      <c r="AA1073" t="s">
        <v>3805</v>
      </c>
      <c r="AB1073" t="s">
        <v>22</v>
      </c>
      <c r="AC1073" t="s">
        <v>22</v>
      </c>
      <c r="AD1073" t="s">
        <v>22</v>
      </c>
      <c r="AE1073" t="s">
        <v>22</v>
      </c>
      <c r="AF1073" t="s">
        <v>22</v>
      </c>
      <c r="AG1073" t="s">
        <v>22</v>
      </c>
      <c r="AH1073" t="s">
        <v>22</v>
      </c>
      <c r="AI1073" t="s">
        <v>22</v>
      </c>
      <c r="AJ1073" s="17" t="b">
        <v>1</v>
      </c>
      <c r="AK1073" t="s">
        <v>22</v>
      </c>
      <c r="AL1073" t="s">
        <v>143</v>
      </c>
      <c r="AM1073" s="17" t="b">
        <v>1</v>
      </c>
      <c r="AN1073" s="126">
        <v>43494.7179034375</v>
      </c>
      <c r="AO1073" s="6"/>
      <c r="AP1073" s="17" t="b">
        <v>1</v>
      </c>
      <c r="AQ1073" s="6" t="b">
        <v>0</v>
      </c>
    </row>
    <row r="1074" spans="1:43" x14ac:dyDescent="0.25">
      <c r="A1074" t="str">
        <f>_xlfn.CONCAT(Table8[[#This Row],[Order]],"-",Table8[[#This Row],[Line]])</f>
        <v>77693-11</v>
      </c>
      <c r="B1074" s="35">
        <v>77693</v>
      </c>
      <c r="C1074" s="35">
        <v>11</v>
      </c>
      <c r="D1074" s="35">
        <v>1</v>
      </c>
      <c r="E1074" s="34" t="s">
        <v>18</v>
      </c>
      <c r="F1074" s="34" t="s">
        <v>430</v>
      </c>
      <c r="G1074" s="34" t="s">
        <v>2497</v>
      </c>
      <c r="H1074" s="34" t="s">
        <v>22</v>
      </c>
      <c r="I1074" s="34" t="s">
        <v>31</v>
      </c>
      <c r="J1074" s="36">
        <v>43494</v>
      </c>
      <c r="K1074" s="34" t="s">
        <v>5118</v>
      </c>
      <c r="L1074" s="125">
        <v>43496</v>
      </c>
      <c r="M1074" s="36">
        <v>43501</v>
      </c>
      <c r="N1074" s="35">
        <v>5</v>
      </c>
      <c r="O1074" s="35">
        <v>5</v>
      </c>
      <c r="P1074" s="6" t="s">
        <v>652</v>
      </c>
      <c r="Q1074" s="34" t="s">
        <v>22</v>
      </c>
      <c r="R1074" s="6" t="s">
        <v>18</v>
      </c>
      <c r="S1074" s="34" t="s">
        <v>22</v>
      </c>
      <c r="T1074" s="34" t="s">
        <v>2517</v>
      </c>
      <c r="U1074" s="35">
        <v>18</v>
      </c>
      <c r="V1074" s="17" t="b">
        <v>1</v>
      </c>
      <c r="W1074" s="17" t="b">
        <v>1</v>
      </c>
      <c r="X1074" s="17" t="b">
        <v>1</v>
      </c>
      <c r="Y1074" s="17" t="b">
        <v>1</v>
      </c>
      <c r="Z1074" t="s">
        <v>22</v>
      </c>
      <c r="AA1074" t="s">
        <v>3805</v>
      </c>
      <c r="AB1074" t="s">
        <v>22</v>
      </c>
      <c r="AC1074" t="s">
        <v>22</v>
      </c>
      <c r="AD1074" t="s">
        <v>22</v>
      </c>
      <c r="AE1074" t="s">
        <v>22</v>
      </c>
      <c r="AF1074" t="s">
        <v>22</v>
      </c>
      <c r="AG1074" t="s">
        <v>22</v>
      </c>
      <c r="AH1074" t="s">
        <v>22</v>
      </c>
      <c r="AI1074" t="s">
        <v>22</v>
      </c>
      <c r="AJ1074" s="17" t="b">
        <v>1</v>
      </c>
      <c r="AK1074" t="s">
        <v>22</v>
      </c>
      <c r="AL1074" t="s">
        <v>143</v>
      </c>
      <c r="AM1074" s="17" t="b">
        <v>1</v>
      </c>
      <c r="AN1074" s="126">
        <v>43494.717917476897</v>
      </c>
      <c r="AO1074" s="6"/>
      <c r="AP1074" s="17" t="b">
        <v>1</v>
      </c>
      <c r="AQ1074" s="6" t="b">
        <v>0</v>
      </c>
    </row>
    <row r="1075" spans="1:43" x14ac:dyDescent="0.25">
      <c r="A1075" t="str">
        <f>_xlfn.CONCAT(Table8[[#This Row],[Order]],"-",Table8[[#This Row],[Line]])</f>
        <v>77741-5</v>
      </c>
      <c r="B1075" s="35">
        <v>77741</v>
      </c>
      <c r="C1075" s="35">
        <v>5</v>
      </c>
      <c r="D1075" s="35">
        <v>1</v>
      </c>
      <c r="E1075" s="34" t="s">
        <v>18</v>
      </c>
      <c r="F1075" s="34" t="s">
        <v>155</v>
      </c>
      <c r="G1075" s="34" t="s">
        <v>1541</v>
      </c>
      <c r="H1075" s="34" t="s">
        <v>22</v>
      </c>
      <c r="I1075" s="34" t="s">
        <v>31</v>
      </c>
      <c r="J1075" s="36">
        <v>43495</v>
      </c>
      <c r="K1075" s="34" t="s">
        <v>5119</v>
      </c>
      <c r="L1075" s="125">
        <v>43496</v>
      </c>
      <c r="M1075" s="36">
        <v>43501</v>
      </c>
      <c r="N1075" s="35">
        <v>3</v>
      </c>
      <c r="O1075" s="35">
        <v>3</v>
      </c>
      <c r="P1075" s="6" t="s">
        <v>608</v>
      </c>
      <c r="Q1075" s="34" t="s">
        <v>22</v>
      </c>
      <c r="R1075" s="6" t="s">
        <v>18</v>
      </c>
      <c r="S1075" s="34" t="s">
        <v>22</v>
      </c>
      <c r="T1075" s="34" t="s">
        <v>1542</v>
      </c>
      <c r="U1075" s="35">
        <v>1</v>
      </c>
      <c r="V1075" s="17" t="b">
        <v>1</v>
      </c>
      <c r="W1075" s="17" t="b">
        <v>1</v>
      </c>
      <c r="X1075" s="17" t="b">
        <v>1</v>
      </c>
      <c r="Y1075" s="17" t="b">
        <v>1</v>
      </c>
      <c r="Z1075" t="s">
        <v>22</v>
      </c>
      <c r="AA1075" t="s">
        <v>3805</v>
      </c>
      <c r="AB1075" t="s">
        <v>3805</v>
      </c>
      <c r="AC1075" t="s">
        <v>22</v>
      </c>
      <c r="AD1075" t="s">
        <v>22</v>
      </c>
      <c r="AE1075" t="s">
        <v>22</v>
      </c>
      <c r="AF1075" t="s">
        <v>22</v>
      </c>
      <c r="AG1075" t="s">
        <v>22</v>
      </c>
      <c r="AH1075" t="s">
        <v>22</v>
      </c>
      <c r="AI1075" t="s">
        <v>22</v>
      </c>
      <c r="AJ1075" s="17" t="b">
        <v>1</v>
      </c>
      <c r="AK1075" t="s">
        <v>22</v>
      </c>
      <c r="AL1075" t="s">
        <v>143</v>
      </c>
      <c r="AM1075" s="17" t="b">
        <v>0</v>
      </c>
      <c r="AN1075" s="6"/>
      <c r="AO1075" s="6"/>
      <c r="AP1075" s="17" t="b">
        <v>0</v>
      </c>
      <c r="AQ1075" s="6" t="b">
        <v>0</v>
      </c>
    </row>
    <row r="1076" spans="1:43" x14ac:dyDescent="0.25">
      <c r="A1076" t="str">
        <f>_xlfn.CONCAT(Table8[[#This Row],[Order]],"-",Table8[[#This Row],[Line]])</f>
        <v>77741-6</v>
      </c>
      <c r="B1076" s="35">
        <v>77741</v>
      </c>
      <c r="C1076" s="35">
        <v>6</v>
      </c>
      <c r="D1076" s="35">
        <v>1</v>
      </c>
      <c r="E1076" s="34" t="s">
        <v>18</v>
      </c>
      <c r="F1076" s="34" t="s">
        <v>393</v>
      </c>
      <c r="G1076" s="34" t="s">
        <v>1543</v>
      </c>
      <c r="H1076" s="34" t="s">
        <v>22</v>
      </c>
      <c r="I1076" s="34" t="s">
        <v>31</v>
      </c>
      <c r="J1076" s="36">
        <v>43495</v>
      </c>
      <c r="K1076" s="34" t="s">
        <v>5120</v>
      </c>
      <c r="L1076" s="125">
        <v>43496</v>
      </c>
      <c r="M1076" s="36">
        <v>43501</v>
      </c>
      <c r="N1076" s="35">
        <v>2</v>
      </c>
      <c r="O1076" s="35">
        <v>2</v>
      </c>
      <c r="P1076" s="6" t="s">
        <v>608</v>
      </c>
      <c r="Q1076" s="34" t="s">
        <v>22</v>
      </c>
      <c r="R1076" s="6" t="s">
        <v>18</v>
      </c>
      <c r="S1076" s="34" t="s">
        <v>22</v>
      </c>
      <c r="T1076" s="34" t="s">
        <v>1544</v>
      </c>
      <c r="U1076" s="35">
        <v>1</v>
      </c>
      <c r="V1076" s="17" t="b">
        <v>1</v>
      </c>
      <c r="W1076" s="17" t="b">
        <v>1</v>
      </c>
      <c r="X1076" s="17" t="b">
        <v>1</v>
      </c>
      <c r="Y1076" s="17" t="b">
        <v>1</v>
      </c>
      <c r="Z1076" t="s">
        <v>22</v>
      </c>
      <c r="AA1076" t="s">
        <v>3805</v>
      </c>
      <c r="AB1076" t="s">
        <v>3805</v>
      </c>
      <c r="AC1076" t="s">
        <v>22</v>
      </c>
      <c r="AD1076" t="s">
        <v>22</v>
      </c>
      <c r="AE1076" t="s">
        <v>22</v>
      </c>
      <c r="AF1076" t="s">
        <v>22</v>
      </c>
      <c r="AG1076" t="s">
        <v>22</v>
      </c>
      <c r="AH1076" t="s">
        <v>22</v>
      </c>
      <c r="AI1076" t="s">
        <v>22</v>
      </c>
      <c r="AJ1076" s="17" t="b">
        <v>1</v>
      </c>
      <c r="AK1076" t="s">
        <v>22</v>
      </c>
      <c r="AL1076" t="s">
        <v>143</v>
      </c>
      <c r="AM1076" s="17" t="b">
        <v>0</v>
      </c>
      <c r="AN1076" s="6"/>
      <c r="AO1076" s="6"/>
      <c r="AP1076" s="17" t="b">
        <v>0</v>
      </c>
      <c r="AQ1076" s="6" t="b">
        <v>0</v>
      </c>
    </row>
    <row r="1077" spans="1:43" x14ac:dyDescent="0.25">
      <c r="A1077" t="str">
        <f>_xlfn.CONCAT(Table8[[#This Row],[Order]],"-",Table8[[#This Row],[Line]])</f>
        <v>77741-8</v>
      </c>
      <c r="B1077" s="29">
        <v>77741</v>
      </c>
      <c r="C1077" s="29">
        <v>8</v>
      </c>
      <c r="D1077" s="29">
        <v>1</v>
      </c>
      <c r="E1077" s="28" t="s">
        <v>18</v>
      </c>
      <c r="F1077" s="28" t="s">
        <v>344</v>
      </c>
      <c r="G1077" s="28" t="s">
        <v>1545</v>
      </c>
      <c r="H1077" s="28" t="s">
        <v>22</v>
      </c>
      <c r="I1077" s="28" t="s">
        <v>20</v>
      </c>
      <c r="J1077" s="28"/>
      <c r="K1077" s="28"/>
      <c r="L1077" s="125">
        <v>43496</v>
      </c>
      <c r="M1077" s="30">
        <v>43501</v>
      </c>
      <c r="N1077" s="29">
        <v>1</v>
      </c>
      <c r="O1077" s="29">
        <v>1</v>
      </c>
      <c r="P1077" s="6" t="s">
        <v>608</v>
      </c>
      <c r="Q1077" s="28" t="s">
        <v>22</v>
      </c>
      <c r="R1077" s="6" t="s">
        <v>18</v>
      </c>
      <c r="S1077" s="28" t="s">
        <v>22</v>
      </c>
      <c r="T1077" s="28" t="s">
        <v>1546</v>
      </c>
      <c r="U1077" s="29">
        <v>1</v>
      </c>
      <c r="V1077" s="17" t="b">
        <v>1</v>
      </c>
      <c r="W1077" s="17" t="b">
        <v>1</v>
      </c>
      <c r="X1077" s="17" t="b">
        <v>1</v>
      </c>
      <c r="Y1077" s="17" t="b">
        <v>1</v>
      </c>
      <c r="Z1077" t="s">
        <v>22</v>
      </c>
      <c r="AA1077" t="s">
        <v>3805</v>
      </c>
      <c r="AB1077" t="s">
        <v>22</v>
      </c>
      <c r="AC1077" t="s">
        <v>22</v>
      </c>
      <c r="AD1077" t="s">
        <v>22</v>
      </c>
      <c r="AE1077" t="s">
        <v>22</v>
      </c>
      <c r="AF1077" t="s">
        <v>22</v>
      </c>
      <c r="AG1077" t="s">
        <v>22</v>
      </c>
      <c r="AH1077" t="s">
        <v>3805</v>
      </c>
      <c r="AI1077" t="s">
        <v>22</v>
      </c>
      <c r="AJ1077" s="17" t="b">
        <v>1</v>
      </c>
      <c r="AK1077" t="s">
        <v>22</v>
      </c>
      <c r="AL1077" t="s">
        <v>22</v>
      </c>
      <c r="AM1077" s="17" t="b">
        <v>0</v>
      </c>
      <c r="AN1077" s="6"/>
      <c r="AO1077" s="6"/>
      <c r="AP1077" s="17" t="b">
        <v>0</v>
      </c>
      <c r="AQ1077" s="6" t="b">
        <v>0</v>
      </c>
    </row>
    <row r="1078" spans="1:43" x14ac:dyDescent="0.25">
      <c r="A1078" t="str">
        <f>_xlfn.CONCAT(Table8[[#This Row],[Order]],"-",Table8[[#This Row],[Line]])</f>
        <v>77741-9</v>
      </c>
      <c r="B1078" s="35">
        <v>77741</v>
      </c>
      <c r="C1078" s="35">
        <v>9</v>
      </c>
      <c r="D1078" s="35">
        <v>1</v>
      </c>
      <c r="E1078" s="34" t="s">
        <v>18</v>
      </c>
      <c r="F1078" s="34" t="s">
        <v>344</v>
      </c>
      <c r="G1078" s="34" t="s">
        <v>1547</v>
      </c>
      <c r="H1078" s="34" t="s">
        <v>22</v>
      </c>
      <c r="I1078" s="34" t="s">
        <v>31</v>
      </c>
      <c r="J1078" s="36">
        <v>43500</v>
      </c>
      <c r="K1078" s="34" t="s">
        <v>5121</v>
      </c>
      <c r="L1078" s="125">
        <v>43496</v>
      </c>
      <c r="M1078" s="36">
        <v>43501</v>
      </c>
      <c r="N1078" s="35">
        <v>1</v>
      </c>
      <c r="O1078" s="35">
        <v>3</v>
      </c>
      <c r="P1078" s="6" t="s">
        <v>608</v>
      </c>
      <c r="Q1078" s="34" t="s">
        <v>22</v>
      </c>
      <c r="R1078" s="6" t="s">
        <v>18</v>
      </c>
      <c r="S1078" s="34" t="s">
        <v>22</v>
      </c>
      <c r="T1078" s="34" t="s">
        <v>1548</v>
      </c>
      <c r="U1078" s="35">
        <v>1</v>
      </c>
      <c r="V1078" s="17" t="b">
        <v>1</v>
      </c>
      <c r="W1078" s="17" t="b">
        <v>1</v>
      </c>
      <c r="X1078" s="17" t="b">
        <v>1</v>
      </c>
      <c r="Y1078" s="17" t="b">
        <v>1</v>
      </c>
      <c r="Z1078" t="s">
        <v>22</v>
      </c>
      <c r="AA1078" t="s">
        <v>3805</v>
      </c>
      <c r="AB1078" t="s">
        <v>22</v>
      </c>
      <c r="AC1078" t="s">
        <v>22</v>
      </c>
      <c r="AD1078" t="s">
        <v>22</v>
      </c>
      <c r="AE1078" t="s">
        <v>22</v>
      </c>
      <c r="AF1078" t="s">
        <v>22</v>
      </c>
      <c r="AG1078" t="s">
        <v>22</v>
      </c>
      <c r="AH1078" t="s">
        <v>3805</v>
      </c>
      <c r="AI1078" t="s">
        <v>22</v>
      </c>
      <c r="AJ1078" s="17" t="b">
        <v>1</v>
      </c>
      <c r="AK1078" t="s">
        <v>22</v>
      </c>
      <c r="AL1078" t="s">
        <v>143</v>
      </c>
      <c r="AM1078" s="17" t="b">
        <v>0</v>
      </c>
      <c r="AN1078" s="6"/>
      <c r="AO1078" s="6"/>
      <c r="AP1078" s="17" t="b">
        <v>0</v>
      </c>
      <c r="AQ1078" s="6" t="b">
        <v>0</v>
      </c>
    </row>
    <row r="1079" spans="1:43" x14ac:dyDescent="0.25">
      <c r="A1079" t="str">
        <f>_xlfn.CONCAT(Table8[[#This Row],[Order]],"-",Table8[[#This Row],[Line]])</f>
        <v>77741-10</v>
      </c>
      <c r="B1079" s="29">
        <v>77741</v>
      </c>
      <c r="C1079" s="29">
        <v>10</v>
      </c>
      <c r="D1079" s="29">
        <v>1</v>
      </c>
      <c r="E1079" s="28" t="s">
        <v>18</v>
      </c>
      <c r="F1079" s="28" t="s">
        <v>220</v>
      </c>
      <c r="G1079" s="28" t="s">
        <v>1549</v>
      </c>
      <c r="H1079" s="28" t="s">
        <v>168</v>
      </c>
      <c r="I1079" s="28" t="s">
        <v>20</v>
      </c>
      <c r="J1079" s="28"/>
      <c r="K1079" s="28"/>
      <c r="L1079" s="125">
        <v>43496</v>
      </c>
      <c r="M1079" s="30">
        <v>43501</v>
      </c>
      <c r="N1079" s="29">
        <v>1</v>
      </c>
      <c r="O1079" s="29">
        <v>2</v>
      </c>
      <c r="P1079" s="6" t="s">
        <v>608</v>
      </c>
      <c r="Q1079" s="28" t="s">
        <v>21</v>
      </c>
      <c r="R1079" s="6" t="s">
        <v>18</v>
      </c>
      <c r="S1079" s="28" t="s">
        <v>22</v>
      </c>
      <c r="T1079" s="28" t="s">
        <v>1550</v>
      </c>
      <c r="U1079" s="29">
        <v>1</v>
      </c>
      <c r="V1079" s="17" t="b">
        <v>1</v>
      </c>
      <c r="W1079" s="17" t="b">
        <v>1</v>
      </c>
      <c r="X1079" s="17" t="b">
        <v>1</v>
      </c>
      <c r="Y1079" s="17" t="b">
        <v>1</v>
      </c>
      <c r="Z1079" t="s">
        <v>22</v>
      </c>
      <c r="AA1079" t="s">
        <v>3805</v>
      </c>
      <c r="AB1079" t="s">
        <v>22</v>
      </c>
      <c r="AC1079" t="s">
        <v>22</v>
      </c>
      <c r="AD1079" t="s">
        <v>22</v>
      </c>
      <c r="AE1079" t="s">
        <v>22</v>
      </c>
      <c r="AF1079" t="s">
        <v>22</v>
      </c>
      <c r="AG1079" t="s">
        <v>22</v>
      </c>
      <c r="AH1079" t="s">
        <v>3805</v>
      </c>
      <c r="AI1079" t="s">
        <v>22</v>
      </c>
      <c r="AJ1079" s="17" t="b">
        <v>1</v>
      </c>
      <c r="AK1079" t="s">
        <v>22</v>
      </c>
      <c r="AL1079" t="s">
        <v>22</v>
      </c>
      <c r="AM1079" s="17" t="b">
        <v>0</v>
      </c>
      <c r="AN1079" s="6"/>
      <c r="AO1079" s="6"/>
      <c r="AP1079" s="17" t="b">
        <v>0</v>
      </c>
      <c r="AQ1079" s="6" t="b">
        <v>1</v>
      </c>
    </row>
    <row r="1080" spans="1:43" x14ac:dyDescent="0.25">
      <c r="A1080" t="str">
        <f>_xlfn.CONCAT(Table8[[#This Row],[Order]],"-",Table8[[#This Row],[Line]])</f>
        <v>77741-11</v>
      </c>
      <c r="B1080" s="35">
        <v>77741</v>
      </c>
      <c r="C1080" s="35">
        <v>11</v>
      </c>
      <c r="D1080" s="35">
        <v>1</v>
      </c>
      <c r="E1080" s="34" t="s">
        <v>18</v>
      </c>
      <c r="F1080" s="34" t="s">
        <v>218</v>
      </c>
      <c r="G1080" s="34" t="s">
        <v>1551</v>
      </c>
      <c r="H1080" s="34" t="s">
        <v>22</v>
      </c>
      <c r="I1080" s="34" t="s">
        <v>31</v>
      </c>
      <c r="J1080" s="36">
        <v>43500</v>
      </c>
      <c r="K1080" s="34" t="s">
        <v>5122</v>
      </c>
      <c r="L1080" s="125">
        <v>43496</v>
      </c>
      <c r="M1080" s="36">
        <v>43501</v>
      </c>
      <c r="N1080" s="35">
        <v>1</v>
      </c>
      <c r="O1080" s="35">
        <v>1</v>
      </c>
      <c r="P1080" s="6" t="s">
        <v>608</v>
      </c>
      <c r="Q1080" s="34" t="s">
        <v>21</v>
      </c>
      <c r="R1080" s="6" t="s">
        <v>18</v>
      </c>
      <c r="S1080" s="34" t="s">
        <v>22</v>
      </c>
      <c r="T1080" s="34" t="s">
        <v>1552</v>
      </c>
      <c r="U1080" s="35">
        <v>1</v>
      </c>
      <c r="V1080" s="17" t="b">
        <v>1</v>
      </c>
      <c r="W1080" s="17" t="b">
        <v>1</v>
      </c>
      <c r="X1080" s="17" t="b">
        <v>1</v>
      </c>
      <c r="Y1080" s="17" t="b">
        <v>1</v>
      </c>
      <c r="Z1080" t="s">
        <v>22</v>
      </c>
      <c r="AA1080" t="s">
        <v>3805</v>
      </c>
      <c r="AB1080" t="s">
        <v>22</v>
      </c>
      <c r="AC1080" t="s">
        <v>22</v>
      </c>
      <c r="AD1080" t="s">
        <v>22</v>
      </c>
      <c r="AE1080" t="s">
        <v>22</v>
      </c>
      <c r="AF1080" t="s">
        <v>22</v>
      </c>
      <c r="AG1080" t="s">
        <v>22</v>
      </c>
      <c r="AH1080" t="s">
        <v>3805</v>
      </c>
      <c r="AI1080" t="s">
        <v>22</v>
      </c>
      <c r="AJ1080" s="17" t="b">
        <v>1</v>
      </c>
      <c r="AK1080" t="s">
        <v>22</v>
      </c>
      <c r="AL1080" t="s">
        <v>143</v>
      </c>
      <c r="AM1080" s="17" t="b">
        <v>0</v>
      </c>
      <c r="AN1080" s="6"/>
      <c r="AO1080" s="6"/>
      <c r="AP1080" s="17" t="b">
        <v>0</v>
      </c>
      <c r="AQ1080" s="6" t="b">
        <v>0</v>
      </c>
    </row>
    <row r="1081" spans="1:43" x14ac:dyDescent="0.25">
      <c r="A1081" t="str">
        <f>_xlfn.CONCAT(Table8[[#This Row],[Order]],"-",Table8[[#This Row],[Line]])</f>
        <v>77741-12</v>
      </c>
      <c r="B1081" s="35">
        <v>77741</v>
      </c>
      <c r="C1081" s="35">
        <v>12</v>
      </c>
      <c r="D1081" s="35">
        <v>1</v>
      </c>
      <c r="E1081" s="34" t="s">
        <v>18</v>
      </c>
      <c r="F1081" s="34" t="s">
        <v>218</v>
      </c>
      <c r="G1081" s="34" t="s">
        <v>1553</v>
      </c>
      <c r="H1081" s="34" t="s">
        <v>22</v>
      </c>
      <c r="I1081" s="34" t="s">
        <v>31</v>
      </c>
      <c r="J1081" s="36">
        <v>43500</v>
      </c>
      <c r="K1081" s="34" t="s">
        <v>5123</v>
      </c>
      <c r="L1081" s="125">
        <v>43496</v>
      </c>
      <c r="M1081" s="36">
        <v>43501</v>
      </c>
      <c r="N1081" s="35">
        <v>1</v>
      </c>
      <c r="O1081" s="35">
        <v>1</v>
      </c>
      <c r="P1081" s="6" t="s">
        <v>608</v>
      </c>
      <c r="Q1081" s="34" t="s">
        <v>21</v>
      </c>
      <c r="R1081" s="6" t="s">
        <v>18</v>
      </c>
      <c r="S1081" s="34" t="s">
        <v>22</v>
      </c>
      <c r="T1081" s="34" t="s">
        <v>1554</v>
      </c>
      <c r="U1081" s="35">
        <v>1</v>
      </c>
      <c r="V1081" s="17" t="b">
        <v>1</v>
      </c>
      <c r="W1081" s="17" t="b">
        <v>1</v>
      </c>
      <c r="X1081" s="17" t="b">
        <v>1</v>
      </c>
      <c r="Y1081" s="17" t="b">
        <v>1</v>
      </c>
      <c r="Z1081" t="s">
        <v>22</v>
      </c>
      <c r="AA1081" t="s">
        <v>3805</v>
      </c>
      <c r="AB1081" t="s">
        <v>22</v>
      </c>
      <c r="AC1081" t="s">
        <v>22</v>
      </c>
      <c r="AD1081" t="s">
        <v>22</v>
      </c>
      <c r="AE1081" t="s">
        <v>22</v>
      </c>
      <c r="AF1081" t="s">
        <v>22</v>
      </c>
      <c r="AG1081" t="s">
        <v>22</v>
      </c>
      <c r="AH1081" t="s">
        <v>3805</v>
      </c>
      <c r="AI1081" t="s">
        <v>22</v>
      </c>
      <c r="AJ1081" s="17" t="b">
        <v>1</v>
      </c>
      <c r="AK1081" t="s">
        <v>22</v>
      </c>
      <c r="AL1081" t="s">
        <v>143</v>
      </c>
      <c r="AM1081" s="17" t="b">
        <v>0</v>
      </c>
      <c r="AN1081" s="6"/>
      <c r="AO1081" s="6"/>
      <c r="AP1081" s="17" t="b">
        <v>0</v>
      </c>
      <c r="AQ1081" s="6" t="b">
        <v>0</v>
      </c>
    </row>
    <row r="1082" spans="1:43" x14ac:dyDescent="0.25">
      <c r="A1082" t="str">
        <f>_xlfn.CONCAT(Table8[[#This Row],[Order]],"-",Table8[[#This Row],[Line]])</f>
        <v>77741-13</v>
      </c>
      <c r="B1082" s="29">
        <v>77741</v>
      </c>
      <c r="C1082" s="29">
        <v>13</v>
      </c>
      <c r="D1082" s="29">
        <v>1</v>
      </c>
      <c r="E1082" s="28" t="s">
        <v>18</v>
      </c>
      <c r="F1082" s="28" t="s">
        <v>218</v>
      </c>
      <c r="G1082" s="28" t="s">
        <v>1555</v>
      </c>
      <c r="H1082" s="28" t="s">
        <v>22</v>
      </c>
      <c r="I1082" s="28" t="s">
        <v>20</v>
      </c>
      <c r="J1082" s="28"/>
      <c r="K1082" s="28"/>
      <c r="L1082" s="125">
        <v>43496</v>
      </c>
      <c r="M1082" s="30">
        <v>43501</v>
      </c>
      <c r="N1082" s="29">
        <v>1</v>
      </c>
      <c r="O1082" s="29">
        <v>2</v>
      </c>
      <c r="P1082" s="6" t="s">
        <v>608</v>
      </c>
      <c r="Q1082" s="28" t="s">
        <v>21</v>
      </c>
      <c r="R1082" s="6" t="s">
        <v>18</v>
      </c>
      <c r="S1082" s="28" t="s">
        <v>22</v>
      </c>
      <c r="T1082" s="28" t="s">
        <v>1556</v>
      </c>
      <c r="U1082" s="29">
        <v>1</v>
      </c>
      <c r="V1082" s="17" t="b">
        <v>1</v>
      </c>
      <c r="W1082" s="17" t="b">
        <v>1</v>
      </c>
      <c r="X1082" s="17" t="b">
        <v>1</v>
      </c>
      <c r="Y1082" s="17" t="b">
        <v>1</v>
      </c>
      <c r="Z1082" t="s">
        <v>22</v>
      </c>
      <c r="AA1082" t="s">
        <v>3805</v>
      </c>
      <c r="AB1082" t="s">
        <v>22</v>
      </c>
      <c r="AC1082" t="s">
        <v>22</v>
      </c>
      <c r="AD1082" t="s">
        <v>22</v>
      </c>
      <c r="AE1082" t="s">
        <v>22</v>
      </c>
      <c r="AF1082" t="s">
        <v>22</v>
      </c>
      <c r="AG1082" t="s">
        <v>22</v>
      </c>
      <c r="AH1082" t="s">
        <v>3805</v>
      </c>
      <c r="AI1082" t="s">
        <v>22</v>
      </c>
      <c r="AJ1082" s="17" t="b">
        <v>1</v>
      </c>
      <c r="AK1082" t="s">
        <v>22</v>
      </c>
      <c r="AL1082" t="s">
        <v>22</v>
      </c>
      <c r="AM1082" s="17" t="b">
        <v>0</v>
      </c>
      <c r="AN1082" s="6"/>
      <c r="AO1082" s="6"/>
      <c r="AP1082" s="17" t="b">
        <v>0</v>
      </c>
      <c r="AQ1082" s="6" t="b">
        <v>0</v>
      </c>
    </row>
    <row r="1083" spans="1:43" x14ac:dyDescent="0.25">
      <c r="A1083" t="str">
        <f>_xlfn.CONCAT(Table8[[#This Row],[Order]],"-",Table8[[#This Row],[Line]])</f>
        <v>77741-15</v>
      </c>
      <c r="B1083" s="29">
        <v>77741</v>
      </c>
      <c r="C1083" s="29">
        <v>15</v>
      </c>
      <c r="D1083" s="29">
        <v>1</v>
      </c>
      <c r="E1083" s="28" t="s">
        <v>18</v>
      </c>
      <c r="F1083" s="28" t="s">
        <v>427</v>
      </c>
      <c r="G1083" s="28" t="s">
        <v>1557</v>
      </c>
      <c r="H1083" s="28" t="s">
        <v>22</v>
      </c>
      <c r="I1083" s="28" t="s">
        <v>20</v>
      </c>
      <c r="J1083" s="28"/>
      <c r="K1083" s="28"/>
      <c r="L1083" s="125">
        <v>43496</v>
      </c>
      <c r="M1083" s="30">
        <v>43501</v>
      </c>
      <c r="N1083" s="29">
        <v>1</v>
      </c>
      <c r="O1083" s="29">
        <v>1</v>
      </c>
      <c r="P1083" s="6" t="s">
        <v>608</v>
      </c>
      <c r="Q1083" s="28" t="s">
        <v>21</v>
      </c>
      <c r="R1083" s="6" t="s">
        <v>18</v>
      </c>
      <c r="S1083" s="28" t="s">
        <v>22</v>
      </c>
      <c r="T1083" s="28" t="s">
        <v>1558</v>
      </c>
      <c r="U1083" s="29">
        <v>1</v>
      </c>
      <c r="V1083" s="17" t="b">
        <v>1</v>
      </c>
      <c r="W1083" s="17" t="b">
        <v>1</v>
      </c>
      <c r="X1083" s="17" t="b">
        <v>1</v>
      </c>
      <c r="Y1083" s="17" t="b">
        <v>1</v>
      </c>
      <c r="Z1083" t="s">
        <v>22</v>
      </c>
      <c r="AA1083" t="s">
        <v>161</v>
      </c>
      <c r="AB1083" t="s">
        <v>22</v>
      </c>
      <c r="AC1083" t="s">
        <v>22</v>
      </c>
      <c r="AD1083" t="s">
        <v>22</v>
      </c>
      <c r="AE1083" t="s">
        <v>22</v>
      </c>
      <c r="AF1083" t="s">
        <v>22</v>
      </c>
      <c r="AG1083" t="s">
        <v>22</v>
      </c>
      <c r="AH1083" t="s">
        <v>3805</v>
      </c>
      <c r="AI1083" t="s">
        <v>22</v>
      </c>
      <c r="AJ1083" s="17" t="b">
        <v>0</v>
      </c>
      <c r="AK1083" t="s">
        <v>22</v>
      </c>
      <c r="AL1083" t="s">
        <v>22</v>
      </c>
      <c r="AM1083" s="17" t="b">
        <v>0</v>
      </c>
      <c r="AN1083" s="6"/>
      <c r="AO1083" s="6"/>
      <c r="AP1083" s="17" t="b">
        <v>0</v>
      </c>
      <c r="AQ1083" s="6" t="b">
        <v>0</v>
      </c>
    </row>
    <row r="1084" spans="1:43" x14ac:dyDescent="0.25">
      <c r="A1084" t="str">
        <f>_xlfn.CONCAT(Table8[[#This Row],[Order]],"-",Table8[[#This Row],[Line]])</f>
        <v>77741-17</v>
      </c>
      <c r="B1084" s="35">
        <v>77741</v>
      </c>
      <c r="C1084" s="35">
        <v>17</v>
      </c>
      <c r="D1084" s="35">
        <v>1</v>
      </c>
      <c r="E1084" s="34" t="s">
        <v>18</v>
      </c>
      <c r="F1084" s="34" t="s">
        <v>348</v>
      </c>
      <c r="G1084" s="34" t="s">
        <v>1559</v>
      </c>
      <c r="H1084" s="34" t="s">
        <v>22</v>
      </c>
      <c r="I1084" s="34" t="s">
        <v>31</v>
      </c>
      <c r="J1084" s="36">
        <v>43490</v>
      </c>
      <c r="K1084" s="34" t="s">
        <v>5124</v>
      </c>
      <c r="L1084" s="125">
        <v>43496</v>
      </c>
      <c r="M1084" s="36">
        <v>43501</v>
      </c>
      <c r="N1084" s="35">
        <v>1</v>
      </c>
      <c r="O1084" s="35">
        <v>3</v>
      </c>
      <c r="P1084" s="6" t="s">
        <v>608</v>
      </c>
      <c r="Q1084" s="34" t="s">
        <v>22</v>
      </c>
      <c r="R1084" s="6" t="s">
        <v>18</v>
      </c>
      <c r="S1084" s="34" t="s">
        <v>22</v>
      </c>
      <c r="T1084" s="34" t="s">
        <v>1560</v>
      </c>
      <c r="U1084" s="35">
        <v>1</v>
      </c>
      <c r="V1084" s="17" t="b">
        <v>1</v>
      </c>
      <c r="W1084" s="17" t="b">
        <v>1</v>
      </c>
      <c r="X1084" s="17" t="b">
        <v>1</v>
      </c>
      <c r="Y1084" s="17" t="b">
        <v>1</v>
      </c>
      <c r="Z1084" t="s">
        <v>22</v>
      </c>
      <c r="AA1084" t="s">
        <v>3805</v>
      </c>
      <c r="AB1084" t="s">
        <v>22</v>
      </c>
      <c r="AC1084" t="s">
        <v>22</v>
      </c>
      <c r="AD1084" t="s">
        <v>22</v>
      </c>
      <c r="AE1084" t="s">
        <v>22</v>
      </c>
      <c r="AF1084" t="s">
        <v>22</v>
      </c>
      <c r="AG1084" t="s">
        <v>22</v>
      </c>
      <c r="AH1084" t="s">
        <v>22</v>
      </c>
      <c r="AI1084" t="s">
        <v>22</v>
      </c>
      <c r="AJ1084" s="17" t="b">
        <v>1</v>
      </c>
      <c r="AK1084" t="s">
        <v>22</v>
      </c>
      <c r="AL1084" t="s">
        <v>143</v>
      </c>
      <c r="AM1084" s="17" t="b">
        <v>0</v>
      </c>
      <c r="AN1084" s="6"/>
      <c r="AO1084" s="6"/>
      <c r="AP1084" s="17" t="b">
        <v>0</v>
      </c>
      <c r="AQ1084" s="6" t="b">
        <v>0</v>
      </c>
    </row>
    <row r="1085" spans="1:43" x14ac:dyDescent="0.25">
      <c r="A1085" t="str">
        <f>_xlfn.CONCAT(Table8[[#This Row],[Order]],"-",Table8[[#This Row],[Line]])</f>
        <v>77741-18</v>
      </c>
      <c r="B1085" s="35">
        <v>77741</v>
      </c>
      <c r="C1085" s="35">
        <v>18</v>
      </c>
      <c r="D1085" s="35">
        <v>1</v>
      </c>
      <c r="E1085" s="34" t="s">
        <v>18</v>
      </c>
      <c r="F1085" s="34" t="s">
        <v>154</v>
      </c>
      <c r="G1085" s="34" t="s">
        <v>1561</v>
      </c>
      <c r="H1085" s="34" t="s">
        <v>22</v>
      </c>
      <c r="I1085" s="34" t="s">
        <v>31</v>
      </c>
      <c r="J1085" s="36">
        <v>43490</v>
      </c>
      <c r="K1085" s="34" t="s">
        <v>5125</v>
      </c>
      <c r="L1085" s="125">
        <v>43496</v>
      </c>
      <c r="M1085" s="36">
        <v>43501</v>
      </c>
      <c r="N1085" s="35">
        <v>5</v>
      </c>
      <c r="O1085" s="35">
        <v>5</v>
      </c>
      <c r="P1085" s="6" t="s">
        <v>608</v>
      </c>
      <c r="Q1085" s="34" t="s">
        <v>22</v>
      </c>
      <c r="R1085" s="6" t="s">
        <v>18</v>
      </c>
      <c r="S1085" s="34" t="s">
        <v>22</v>
      </c>
      <c r="T1085" s="34" t="s">
        <v>1562</v>
      </c>
      <c r="U1085" s="35">
        <v>1</v>
      </c>
      <c r="V1085" s="17" t="b">
        <v>1</v>
      </c>
      <c r="W1085" s="17" t="b">
        <v>1</v>
      </c>
      <c r="X1085" s="17" t="b">
        <v>1</v>
      </c>
      <c r="Y1085" s="17" t="b">
        <v>1</v>
      </c>
      <c r="Z1085" t="s">
        <v>22</v>
      </c>
      <c r="AA1085" t="s">
        <v>3805</v>
      </c>
      <c r="AB1085" t="s">
        <v>22</v>
      </c>
      <c r="AC1085" t="s">
        <v>22</v>
      </c>
      <c r="AD1085" t="s">
        <v>22</v>
      </c>
      <c r="AE1085" t="s">
        <v>22</v>
      </c>
      <c r="AF1085" t="s">
        <v>22</v>
      </c>
      <c r="AG1085" t="s">
        <v>22</v>
      </c>
      <c r="AH1085" t="s">
        <v>22</v>
      </c>
      <c r="AI1085" t="s">
        <v>22</v>
      </c>
      <c r="AJ1085" s="17" t="b">
        <v>1</v>
      </c>
      <c r="AK1085" t="s">
        <v>22</v>
      </c>
      <c r="AL1085" t="s">
        <v>143</v>
      </c>
      <c r="AM1085" s="17" t="b">
        <v>0</v>
      </c>
      <c r="AN1085" s="6"/>
      <c r="AO1085" s="6"/>
      <c r="AP1085" s="17" t="b">
        <v>0</v>
      </c>
      <c r="AQ1085" s="6" t="b">
        <v>0</v>
      </c>
    </row>
    <row r="1086" spans="1:43" x14ac:dyDescent="0.25">
      <c r="A1086" t="str">
        <f>_xlfn.CONCAT(Table8[[#This Row],[Order]],"-",Table8[[#This Row],[Line]])</f>
        <v>77741-19</v>
      </c>
      <c r="B1086" s="35">
        <v>77741</v>
      </c>
      <c r="C1086" s="35">
        <v>19</v>
      </c>
      <c r="D1086" s="35">
        <v>1</v>
      </c>
      <c r="E1086" s="34" t="s">
        <v>18</v>
      </c>
      <c r="F1086" s="34" t="s">
        <v>215</v>
      </c>
      <c r="G1086" s="34" t="s">
        <v>1563</v>
      </c>
      <c r="H1086" s="34" t="s">
        <v>22</v>
      </c>
      <c r="I1086" s="34" t="s">
        <v>31</v>
      </c>
      <c r="J1086" s="36">
        <v>43489</v>
      </c>
      <c r="K1086" s="34" t="s">
        <v>5126</v>
      </c>
      <c r="L1086" s="125">
        <v>43496</v>
      </c>
      <c r="M1086" s="36">
        <v>43501</v>
      </c>
      <c r="N1086" s="35">
        <v>2</v>
      </c>
      <c r="O1086" s="35">
        <v>2</v>
      </c>
      <c r="P1086" s="6" t="s">
        <v>608</v>
      </c>
      <c r="Q1086" s="34" t="s">
        <v>22</v>
      </c>
      <c r="R1086" s="6" t="s">
        <v>18</v>
      </c>
      <c r="S1086" s="34" t="s">
        <v>22</v>
      </c>
      <c r="T1086" s="34" t="s">
        <v>1564</v>
      </c>
      <c r="U1086" s="35">
        <v>1</v>
      </c>
      <c r="V1086" s="17" t="b">
        <v>1</v>
      </c>
      <c r="W1086" s="17" t="b">
        <v>1</v>
      </c>
      <c r="X1086" s="17" t="b">
        <v>1</v>
      </c>
      <c r="Y1086" s="17" t="b">
        <v>1</v>
      </c>
      <c r="Z1086" t="s">
        <v>22</v>
      </c>
      <c r="AA1086" t="s">
        <v>3805</v>
      </c>
      <c r="AB1086" t="s">
        <v>22</v>
      </c>
      <c r="AC1086" t="s">
        <v>22</v>
      </c>
      <c r="AD1086" t="s">
        <v>22</v>
      </c>
      <c r="AE1086" t="s">
        <v>22</v>
      </c>
      <c r="AF1086" t="s">
        <v>22</v>
      </c>
      <c r="AG1086" t="s">
        <v>22</v>
      </c>
      <c r="AH1086" t="s">
        <v>22</v>
      </c>
      <c r="AI1086" t="s">
        <v>22</v>
      </c>
      <c r="AJ1086" s="17" t="b">
        <v>1</v>
      </c>
      <c r="AK1086" t="s">
        <v>22</v>
      </c>
      <c r="AL1086" t="s">
        <v>143</v>
      </c>
      <c r="AM1086" s="17" t="b">
        <v>0</v>
      </c>
      <c r="AN1086" s="6"/>
      <c r="AO1086" s="6"/>
      <c r="AP1086" s="17" t="b">
        <v>0</v>
      </c>
      <c r="AQ1086" s="6" t="b">
        <v>0</v>
      </c>
    </row>
    <row r="1087" spans="1:43" x14ac:dyDescent="0.25">
      <c r="A1087" t="str">
        <f>_xlfn.CONCAT(Table8[[#This Row],[Order]],"-",Table8[[#This Row],[Line]])</f>
        <v>77765-1</v>
      </c>
      <c r="B1087" s="29">
        <v>77765</v>
      </c>
      <c r="C1087" s="29">
        <v>1</v>
      </c>
      <c r="D1087" s="29">
        <v>1</v>
      </c>
      <c r="E1087" s="28" t="s">
        <v>18</v>
      </c>
      <c r="F1087" s="28" t="s">
        <v>3200</v>
      </c>
      <c r="G1087" s="28" t="s">
        <v>2520</v>
      </c>
      <c r="H1087" s="28" t="s">
        <v>22</v>
      </c>
      <c r="I1087" s="28" t="s">
        <v>20</v>
      </c>
      <c r="J1087" s="28"/>
      <c r="K1087" s="28"/>
      <c r="L1087" s="8">
        <v>43500</v>
      </c>
      <c r="M1087" s="30">
        <v>43503</v>
      </c>
      <c r="N1087" s="29">
        <v>8</v>
      </c>
      <c r="O1087" s="29">
        <v>16</v>
      </c>
      <c r="P1087" s="6" t="s">
        <v>652</v>
      </c>
      <c r="Q1087" s="28" t="s">
        <v>21</v>
      </c>
      <c r="R1087" s="6" t="s">
        <v>18</v>
      </c>
      <c r="S1087" s="28" t="s">
        <v>22</v>
      </c>
      <c r="T1087" s="28" t="s">
        <v>78</v>
      </c>
      <c r="U1087" s="29">
        <v>1</v>
      </c>
      <c r="V1087" s="17" t="b">
        <v>1</v>
      </c>
      <c r="W1087" s="17" t="b">
        <v>1</v>
      </c>
      <c r="X1087" s="17" t="b">
        <v>1</v>
      </c>
      <c r="Y1087" s="17" t="b">
        <v>1</v>
      </c>
      <c r="Z1087" t="s">
        <v>22</v>
      </c>
      <c r="AA1087" t="s">
        <v>3805</v>
      </c>
      <c r="AB1087" t="s">
        <v>22</v>
      </c>
      <c r="AC1087" t="s">
        <v>22</v>
      </c>
      <c r="AD1087" t="s">
        <v>22</v>
      </c>
      <c r="AE1087" t="s">
        <v>22</v>
      </c>
      <c r="AF1087" t="s">
        <v>22</v>
      </c>
      <c r="AG1087" t="s">
        <v>22</v>
      </c>
      <c r="AH1087" t="s">
        <v>3805</v>
      </c>
      <c r="AI1087" t="s">
        <v>22</v>
      </c>
      <c r="AJ1087" s="17" t="b">
        <v>1</v>
      </c>
      <c r="AK1087" t="s">
        <v>22</v>
      </c>
      <c r="AL1087" t="s">
        <v>22</v>
      </c>
      <c r="AM1087" s="17" t="b">
        <v>0</v>
      </c>
      <c r="AN1087" s="6"/>
      <c r="AO1087" s="6"/>
      <c r="AP1087" s="17" t="b">
        <v>0</v>
      </c>
      <c r="AQ1087" s="6" t="b">
        <v>0</v>
      </c>
    </row>
    <row r="1088" spans="1:43" x14ac:dyDescent="0.25">
      <c r="A1088" t="str">
        <f>_xlfn.CONCAT(Table8[[#This Row],[Order]],"-",Table8[[#This Row],[Line]])</f>
        <v>77765-2</v>
      </c>
      <c r="B1088" s="29">
        <v>77765</v>
      </c>
      <c r="C1088" s="29">
        <v>2</v>
      </c>
      <c r="D1088" s="29">
        <v>1</v>
      </c>
      <c r="E1088" s="28" t="s">
        <v>18</v>
      </c>
      <c r="F1088" s="28" t="s">
        <v>3201</v>
      </c>
      <c r="G1088" s="28" t="s">
        <v>2521</v>
      </c>
      <c r="H1088" s="28" t="s">
        <v>22</v>
      </c>
      <c r="I1088" s="28" t="s">
        <v>20</v>
      </c>
      <c r="J1088" s="28"/>
      <c r="K1088" s="28"/>
      <c r="L1088" s="8">
        <v>43500</v>
      </c>
      <c r="M1088" s="30">
        <v>43503</v>
      </c>
      <c r="N1088" s="29">
        <v>1</v>
      </c>
      <c r="O1088" s="29">
        <v>5</v>
      </c>
      <c r="P1088" s="6" t="s">
        <v>652</v>
      </c>
      <c r="Q1088" s="28" t="s">
        <v>21</v>
      </c>
      <c r="R1088" s="6" t="s">
        <v>18</v>
      </c>
      <c r="S1088" s="28" t="s">
        <v>22</v>
      </c>
      <c r="T1088" s="28" t="s">
        <v>2522</v>
      </c>
      <c r="U1088" s="29">
        <v>1</v>
      </c>
      <c r="V1088" s="17" t="b">
        <v>1</v>
      </c>
      <c r="W1088" s="17" t="b">
        <v>1</v>
      </c>
      <c r="X1088" s="17" t="b">
        <v>1</v>
      </c>
      <c r="Y1088" s="17" t="b">
        <v>1</v>
      </c>
      <c r="Z1088" t="s">
        <v>22</v>
      </c>
      <c r="AA1088" t="s">
        <v>3805</v>
      </c>
      <c r="AB1088" t="s">
        <v>22</v>
      </c>
      <c r="AC1088" t="s">
        <v>22</v>
      </c>
      <c r="AD1088" t="s">
        <v>22</v>
      </c>
      <c r="AE1088" t="s">
        <v>22</v>
      </c>
      <c r="AF1088" t="s">
        <v>22</v>
      </c>
      <c r="AG1088" t="s">
        <v>22</v>
      </c>
      <c r="AH1088" t="s">
        <v>3805</v>
      </c>
      <c r="AI1088" t="s">
        <v>22</v>
      </c>
      <c r="AJ1088" s="17" t="b">
        <v>1</v>
      </c>
      <c r="AK1088" t="s">
        <v>22</v>
      </c>
      <c r="AL1088" t="s">
        <v>22</v>
      </c>
      <c r="AM1088" s="17" t="b">
        <v>0</v>
      </c>
      <c r="AN1088" s="6"/>
      <c r="AO1088" s="6"/>
      <c r="AP1088" s="17" t="b">
        <v>0</v>
      </c>
      <c r="AQ1088" s="6" t="b">
        <v>0</v>
      </c>
    </row>
    <row r="1089" spans="1:43" x14ac:dyDescent="0.25">
      <c r="A1089" t="str">
        <f>_xlfn.CONCAT(Table8[[#This Row],[Order]],"-",Table8[[#This Row],[Line]])</f>
        <v>77765-4</v>
      </c>
      <c r="B1089" s="29">
        <v>77765</v>
      </c>
      <c r="C1089" s="29">
        <v>4</v>
      </c>
      <c r="D1089" s="29">
        <v>1</v>
      </c>
      <c r="E1089" s="28" t="s">
        <v>18</v>
      </c>
      <c r="F1089" s="28" t="s">
        <v>428</v>
      </c>
      <c r="G1089" s="28" t="s">
        <v>2523</v>
      </c>
      <c r="H1089" s="28" t="s">
        <v>22</v>
      </c>
      <c r="I1089" s="28" t="s">
        <v>20</v>
      </c>
      <c r="J1089" s="28"/>
      <c r="K1089" s="28"/>
      <c r="L1089" s="8">
        <v>43500</v>
      </c>
      <c r="M1089" s="30">
        <v>43503</v>
      </c>
      <c r="N1089" s="29">
        <v>1</v>
      </c>
      <c r="O1089" s="29">
        <v>1</v>
      </c>
      <c r="P1089" s="6" t="s">
        <v>652</v>
      </c>
      <c r="Q1089" s="28" t="s">
        <v>22</v>
      </c>
      <c r="R1089" s="6" t="s">
        <v>18</v>
      </c>
      <c r="S1089" s="28" t="s">
        <v>22</v>
      </c>
      <c r="T1089" s="28" t="s">
        <v>2524</v>
      </c>
      <c r="U1089" s="29">
        <v>10</v>
      </c>
      <c r="V1089" s="17" t="b">
        <v>1</v>
      </c>
      <c r="W1089" s="17" t="b">
        <v>1</v>
      </c>
      <c r="X1089" s="17" t="b">
        <v>0</v>
      </c>
      <c r="Y1089" s="17" t="b">
        <v>1</v>
      </c>
      <c r="Z1089" t="s">
        <v>22</v>
      </c>
      <c r="AA1089" t="s">
        <v>22</v>
      </c>
      <c r="AB1089" t="s">
        <v>22</v>
      </c>
      <c r="AC1089" t="s">
        <v>22</v>
      </c>
      <c r="AD1089" t="s">
        <v>22</v>
      </c>
      <c r="AE1089" t="s">
        <v>22</v>
      </c>
      <c r="AF1089" t="s">
        <v>22</v>
      </c>
      <c r="AG1089" t="s">
        <v>22</v>
      </c>
      <c r="AH1089" t="s">
        <v>22</v>
      </c>
      <c r="AI1089" t="s">
        <v>22</v>
      </c>
      <c r="AJ1089" s="17" t="b">
        <v>0</v>
      </c>
      <c r="AK1089" t="s">
        <v>22</v>
      </c>
      <c r="AL1089" t="s">
        <v>22</v>
      </c>
      <c r="AM1089" s="17" t="b">
        <v>0</v>
      </c>
      <c r="AN1089" s="6"/>
      <c r="AO1089" s="6"/>
      <c r="AP1089" s="17" t="b">
        <v>0</v>
      </c>
      <c r="AQ1089" s="6" t="b">
        <v>0</v>
      </c>
    </row>
    <row r="1090" spans="1:43" x14ac:dyDescent="0.25">
      <c r="A1090" t="str">
        <f>_xlfn.CONCAT(Table8[[#This Row],[Order]],"-",Table8[[#This Row],[Line]])</f>
        <v>77765-5</v>
      </c>
      <c r="B1090" s="29">
        <v>77765</v>
      </c>
      <c r="C1090" s="29">
        <v>5</v>
      </c>
      <c r="D1090" s="29">
        <v>1</v>
      </c>
      <c r="E1090" s="28" t="s">
        <v>18</v>
      </c>
      <c r="F1090" s="28" t="s">
        <v>3202</v>
      </c>
      <c r="G1090" s="28" t="s">
        <v>2525</v>
      </c>
      <c r="H1090" s="28" t="s">
        <v>22</v>
      </c>
      <c r="I1090" s="28" t="s">
        <v>20</v>
      </c>
      <c r="J1090" s="28"/>
      <c r="K1090" s="28"/>
      <c r="L1090" s="8">
        <v>43500</v>
      </c>
      <c r="M1090" s="30">
        <v>43503</v>
      </c>
      <c r="N1090" s="29">
        <v>4</v>
      </c>
      <c r="O1090" s="29">
        <v>4</v>
      </c>
      <c r="P1090" s="6" t="s">
        <v>652</v>
      </c>
      <c r="Q1090" s="28" t="s">
        <v>21</v>
      </c>
      <c r="R1090" s="6" t="s">
        <v>18</v>
      </c>
      <c r="S1090" s="28" t="s">
        <v>22</v>
      </c>
      <c r="T1090" s="28" t="s">
        <v>2526</v>
      </c>
      <c r="U1090" s="29">
        <v>1</v>
      </c>
      <c r="V1090" s="17" t="b">
        <v>1</v>
      </c>
      <c r="W1090" s="17" t="b">
        <v>1</v>
      </c>
      <c r="X1090" s="17" t="b">
        <v>0</v>
      </c>
      <c r="Y1090" s="17" t="b">
        <v>1</v>
      </c>
      <c r="Z1090" t="s">
        <v>22</v>
      </c>
      <c r="AA1090" t="s">
        <v>3805</v>
      </c>
      <c r="AB1090" t="s">
        <v>22</v>
      </c>
      <c r="AC1090" t="s">
        <v>22</v>
      </c>
      <c r="AD1090" t="s">
        <v>22</v>
      </c>
      <c r="AE1090" t="s">
        <v>22</v>
      </c>
      <c r="AF1090" t="s">
        <v>22</v>
      </c>
      <c r="AG1090" t="s">
        <v>22</v>
      </c>
      <c r="AH1090" t="s">
        <v>22</v>
      </c>
      <c r="AI1090" t="s">
        <v>22</v>
      </c>
      <c r="AJ1090" s="17" t="b">
        <v>0</v>
      </c>
      <c r="AK1090" t="s">
        <v>22</v>
      </c>
      <c r="AL1090" t="s">
        <v>143</v>
      </c>
      <c r="AM1090" s="17" t="b">
        <v>0</v>
      </c>
      <c r="AN1090" s="6"/>
      <c r="AO1090" s="6"/>
      <c r="AP1090" s="17" t="b">
        <v>0</v>
      </c>
      <c r="AQ1090" s="6" t="b">
        <v>0</v>
      </c>
    </row>
    <row r="1091" spans="1:43" x14ac:dyDescent="0.25">
      <c r="A1091" t="str">
        <f>_xlfn.CONCAT(Table8[[#This Row],[Order]],"-",Table8[[#This Row],[Line]])</f>
        <v>77765-22</v>
      </c>
      <c r="B1091" s="29">
        <v>77765</v>
      </c>
      <c r="C1091" s="29">
        <v>22</v>
      </c>
      <c r="D1091" s="29">
        <v>1</v>
      </c>
      <c r="E1091" s="28" t="s">
        <v>18</v>
      </c>
      <c r="F1091" s="28" t="s">
        <v>3201</v>
      </c>
      <c r="G1091" s="28" t="s">
        <v>2521</v>
      </c>
      <c r="H1091" s="28" t="s">
        <v>190</v>
      </c>
      <c r="I1091" s="28" t="s">
        <v>20</v>
      </c>
      <c r="J1091" s="28"/>
      <c r="K1091" s="28"/>
      <c r="L1091" s="8">
        <v>43500</v>
      </c>
      <c r="M1091" s="30">
        <v>43503</v>
      </c>
      <c r="N1091" s="29">
        <v>1</v>
      </c>
      <c r="O1091" s="29">
        <v>5</v>
      </c>
      <c r="P1091" s="6" t="s">
        <v>652</v>
      </c>
      <c r="Q1091" s="28" t="s">
        <v>21</v>
      </c>
      <c r="R1091" s="6" t="s">
        <v>18</v>
      </c>
      <c r="S1091" s="28" t="s">
        <v>22</v>
      </c>
      <c r="T1091" s="28" t="s">
        <v>2527</v>
      </c>
      <c r="U1091" s="29">
        <v>1</v>
      </c>
      <c r="V1091" s="17" t="b">
        <v>1</v>
      </c>
      <c r="W1091" s="17" t="b">
        <v>1</v>
      </c>
      <c r="X1091" s="17" t="b">
        <v>1</v>
      </c>
      <c r="Y1091" s="17" t="b">
        <v>1</v>
      </c>
      <c r="Z1091" t="s">
        <v>22</v>
      </c>
      <c r="AA1091" t="s">
        <v>3805</v>
      </c>
      <c r="AB1091" t="s">
        <v>22</v>
      </c>
      <c r="AC1091" t="s">
        <v>22</v>
      </c>
      <c r="AD1091" t="s">
        <v>22</v>
      </c>
      <c r="AE1091" t="s">
        <v>22</v>
      </c>
      <c r="AF1091" t="s">
        <v>22</v>
      </c>
      <c r="AG1091" t="s">
        <v>22</v>
      </c>
      <c r="AH1091" t="s">
        <v>3805</v>
      </c>
      <c r="AI1091" t="s">
        <v>22</v>
      </c>
      <c r="AJ1091" s="17" t="b">
        <v>1</v>
      </c>
      <c r="AK1091" t="s">
        <v>22</v>
      </c>
      <c r="AL1091" t="s">
        <v>22</v>
      </c>
      <c r="AM1091" s="17" t="b">
        <v>0</v>
      </c>
      <c r="AN1091" s="6"/>
      <c r="AO1091" s="6"/>
      <c r="AP1091" s="17" t="b">
        <v>0</v>
      </c>
      <c r="AQ1091" s="6" t="b">
        <v>1</v>
      </c>
    </row>
    <row r="1092" spans="1:43" x14ac:dyDescent="0.25">
      <c r="A1092" t="str">
        <f>_xlfn.CONCAT(Table8[[#This Row],[Order]],"-",Table8[[#This Row],[Line]])</f>
        <v>77784-1</v>
      </c>
      <c r="B1092" s="7">
        <v>77784</v>
      </c>
      <c r="C1092" s="7">
        <v>1</v>
      </c>
      <c r="D1092" s="7">
        <v>1</v>
      </c>
      <c r="E1092" s="6" t="s">
        <v>18</v>
      </c>
      <c r="F1092" s="6" t="s">
        <v>226</v>
      </c>
      <c r="G1092" s="6" t="s">
        <v>97</v>
      </c>
      <c r="H1092" s="6" t="s">
        <v>22</v>
      </c>
      <c r="I1092" s="6" t="s">
        <v>27</v>
      </c>
      <c r="J1092" s="6"/>
      <c r="K1092" s="6"/>
      <c r="L1092" s="8">
        <v>43536</v>
      </c>
      <c r="M1092" s="8">
        <v>43539</v>
      </c>
      <c r="N1092" s="7">
        <v>1</v>
      </c>
      <c r="O1092" s="7">
        <v>1</v>
      </c>
      <c r="P1092" s="6" t="s">
        <v>589</v>
      </c>
      <c r="Q1092" s="6" t="s">
        <v>22</v>
      </c>
      <c r="R1092" s="6" t="s">
        <v>18</v>
      </c>
      <c r="S1092" s="6" t="s">
        <v>22</v>
      </c>
      <c r="T1092" s="6" t="s">
        <v>39</v>
      </c>
      <c r="U1092" s="7">
        <v>12</v>
      </c>
      <c r="V1092" s="17" t="b">
        <v>0</v>
      </c>
      <c r="W1092" s="17" t="b">
        <v>0</v>
      </c>
      <c r="X1092" s="17" t="b">
        <v>0</v>
      </c>
      <c r="Y1092" s="17" t="b">
        <v>0</v>
      </c>
      <c r="Z1092" t="s">
        <v>22</v>
      </c>
      <c r="AA1092" t="s">
        <v>22</v>
      </c>
      <c r="AB1092" t="s">
        <v>22</v>
      </c>
      <c r="AC1092" t="s">
        <v>22</v>
      </c>
      <c r="AD1092" t="s">
        <v>22</v>
      </c>
      <c r="AE1092" t="s">
        <v>22</v>
      </c>
      <c r="AF1092" t="s">
        <v>22</v>
      </c>
      <c r="AG1092" t="s">
        <v>22</v>
      </c>
      <c r="AH1092" t="s">
        <v>22</v>
      </c>
      <c r="AI1092" t="s">
        <v>22</v>
      </c>
      <c r="AJ1092" s="17" t="b">
        <v>0</v>
      </c>
      <c r="AK1092" t="s">
        <v>22</v>
      </c>
      <c r="AL1092" t="s">
        <v>22</v>
      </c>
      <c r="AM1092" s="17" t="b">
        <v>0</v>
      </c>
      <c r="AN1092" s="6"/>
      <c r="AO1092" s="6"/>
      <c r="AP1092" s="17" t="b">
        <v>0</v>
      </c>
      <c r="AQ1092" s="6" t="b">
        <v>0</v>
      </c>
    </row>
    <row r="1093" spans="1:43" x14ac:dyDescent="0.25">
      <c r="A1093" t="str">
        <f>_xlfn.CONCAT(Table8[[#This Row],[Order]],"-",Table8[[#This Row],[Line]])</f>
        <v>77790-1</v>
      </c>
      <c r="B1093" s="7">
        <v>77790</v>
      </c>
      <c r="C1093" s="7">
        <v>1</v>
      </c>
      <c r="D1093" s="7">
        <v>1</v>
      </c>
      <c r="E1093" s="6" t="s">
        <v>18</v>
      </c>
      <c r="F1093" s="6" t="s">
        <v>175</v>
      </c>
      <c r="G1093" s="6" t="s">
        <v>5127</v>
      </c>
      <c r="H1093" s="6" t="s">
        <v>22</v>
      </c>
      <c r="I1093" s="6" t="s">
        <v>27</v>
      </c>
      <c r="J1093" s="6"/>
      <c r="K1093" s="6"/>
      <c r="L1093" s="8">
        <v>43515</v>
      </c>
      <c r="M1093" s="8">
        <v>43518</v>
      </c>
      <c r="N1093" s="7">
        <v>180</v>
      </c>
      <c r="O1093" s="7">
        <v>180</v>
      </c>
      <c r="P1093" s="6" t="s">
        <v>606</v>
      </c>
      <c r="Q1093" s="6" t="s">
        <v>22</v>
      </c>
      <c r="R1093" s="6" t="s">
        <v>18</v>
      </c>
      <c r="S1093" s="6" t="s">
        <v>22</v>
      </c>
      <c r="T1093" s="6" t="s">
        <v>5128</v>
      </c>
      <c r="U1093" s="7">
        <v>10</v>
      </c>
      <c r="V1093" s="17" t="b">
        <v>0</v>
      </c>
      <c r="W1093" s="17" t="b">
        <v>0</v>
      </c>
      <c r="X1093" s="17" t="b">
        <v>0</v>
      </c>
      <c r="Y1093" s="17" t="b">
        <v>0</v>
      </c>
      <c r="Z1093" t="s">
        <v>22</v>
      </c>
      <c r="AA1093" t="s">
        <v>22</v>
      </c>
      <c r="AB1093" t="s">
        <v>22</v>
      </c>
      <c r="AC1093" t="s">
        <v>22</v>
      </c>
      <c r="AD1093" t="s">
        <v>22</v>
      </c>
      <c r="AE1093" t="s">
        <v>22</v>
      </c>
      <c r="AF1093" t="s">
        <v>22</v>
      </c>
      <c r="AG1093" t="s">
        <v>22</v>
      </c>
      <c r="AH1093" t="s">
        <v>22</v>
      </c>
      <c r="AI1093" t="s">
        <v>22</v>
      </c>
      <c r="AJ1093" s="17" t="b">
        <v>0</v>
      </c>
      <c r="AK1093" t="s">
        <v>22</v>
      </c>
      <c r="AL1093" t="s">
        <v>22</v>
      </c>
      <c r="AM1093" s="17" t="b">
        <v>0</v>
      </c>
      <c r="AN1093" s="6"/>
      <c r="AO1093" s="6"/>
      <c r="AP1093" s="17" t="b">
        <v>0</v>
      </c>
      <c r="AQ1093" s="6" t="b">
        <v>0</v>
      </c>
    </row>
    <row r="1094" spans="1:43" x14ac:dyDescent="0.25">
      <c r="A1094" t="str">
        <f>_xlfn.CONCAT(Table8[[#This Row],[Order]],"-",Table8[[#This Row],[Line]])</f>
        <v>77790-2</v>
      </c>
      <c r="B1094" s="7">
        <v>77790</v>
      </c>
      <c r="C1094" s="7">
        <v>2</v>
      </c>
      <c r="D1094" s="7">
        <v>1</v>
      </c>
      <c r="E1094" s="6" t="s">
        <v>18</v>
      </c>
      <c r="F1094" s="6" t="s">
        <v>144</v>
      </c>
      <c r="G1094" s="6" t="s">
        <v>5129</v>
      </c>
      <c r="H1094" s="6" t="s">
        <v>22</v>
      </c>
      <c r="I1094" s="6" t="s">
        <v>27</v>
      </c>
      <c r="J1094" s="6"/>
      <c r="K1094" s="6"/>
      <c r="L1094" s="8">
        <v>43515</v>
      </c>
      <c r="M1094" s="8">
        <v>43518</v>
      </c>
      <c r="N1094" s="7">
        <v>15</v>
      </c>
      <c r="O1094" s="7">
        <v>15</v>
      </c>
      <c r="P1094" s="6" t="s">
        <v>606</v>
      </c>
      <c r="Q1094" s="6" t="s">
        <v>22</v>
      </c>
      <c r="R1094" s="6" t="s">
        <v>18</v>
      </c>
      <c r="S1094" s="6" t="s">
        <v>22</v>
      </c>
      <c r="T1094" s="6" t="s">
        <v>5130</v>
      </c>
      <c r="U1094" s="7">
        <v>15</v>
      </c>
      <c r="V1094" s="17" t="b">
        <v>0</v>
      </c>
      <c r="W1094" s="17" t="b">
        <v>0</v>
      </c>
      <c r="X1094" s="17" t="b">
        <v>0</v>
      </c>
      <c r="Y1094" s="17" t="b">
        <v>0</v>
      </c>
      <c r="Z1094" t="s">
        <v>22</v>
      </c>
      <c r="AA1094" t="s">
        <v>22</v>
      </c>
      <c r="AB1094" t="s">
        <v>22</v>
      </c>
      <c r="AC1094" t="s">
        <v>22</v>
      </c>
      <c r="AD1094" t="s">
        <v>22</v>
      </c>
      <c r="AE1094" t="s">
        <v>22</v>
      </c>
      <c r="AF1094" t="s">
        <v>22</v>
      </c>
      <c r="AG1094" t="s">
        <v>22</v>
      </c>
      <c r="AH1094" t="s">
        <v>22</v>
      </c>
      <c r="AI1094" t="s">
        <v>22</v>
      </c>
      <c r="AJ1094" s="17" t="b">
        <v>0</v>
      </c>
      <c r="AK1094" t="s">
        <v>22</v>
      </c>
      <c r="AL1094" t="s">
        <v>22</v>
      </c>
      <c r="AM1094" s="17" t="b">
        <v>0</v>
      </c>
      <c r="AN1094" s="6"/>
      <c r="AO1094" s="6"/>
      <c r="AP1094" s="17" t="b">
        <v>0</v>
      </c>
      <c r="AQ1094" s="6" t="b">
        <v>0</v>
      </c>
    </row>
    <row r="1095" spans="1:43" x14ac:dyDescent="0.25">
      <c r="A1095" t="str">
        <f>_xlfn.CONCAT(Table8[[#This Row],[Order]],"-",Table8[[#This Row],[Line]])</f>
        <v>77790-3</v>
      </c>
      <c r="B1095" s="7">
        <v>77790</v>
      </c>
      <c r="C1095" s="7">
        <v>3</v>
      </c>
      <c r="D1095" s="7">
        <v>1</v>
      </c>
      <c r="E1095" s="6" t="s">
        <v>18</v>
      </c>
      <c r="F1095" s="6" t="s">
        <v>226</v>
      </c>
      <c r="G1095" s="6" t="s">
        <v>5131</v>
      </c>
      <c r="H1095" s="6" t="s">
        <v>22</v>
      </c>
      <c r="I1095" s="6" t="s">
        <v>27</v>
      </c>
      <c r="J1095" s="6"/>
      <c r="K1095" s="6"/>
      <c r="L1095" s="8">
        <v>43515</v>
      </c>
      <c r="M1095" s="8">
        <v>43518</v>
      </c>
      <c r="N1095" s="7">
        <v>2</v>
      </c>
      <c r="O1095" s="7">
        <v>2</v>
      </c>
      <c r="P1095" s="6" t="s">
        <v>606</v>
      </c>
      <c r="Q1095" s="6" t="s">
        <v>22</v>
      </c>
      <c r="R1095" s="6" t="s">
        <v>18</v>
      </c>
      <c r="S1095" s="6" t="s">
        <v>22</v>
      </c>
      <c r="T1095" s="6" t="s">
        <v>5132</v>
      </c>
      <c r="U1095" s="7">
        <v>15</v>
      </c>
      <c r="V1095" s="17" t="b">
        <v>0</v>
      </c>
      <c r="W1095" s="17" t="b">
        <v>0</v>
      </c>
      <c r="X1095" s="17" t="b">
        <v>0</v>
      </c>
      <c r="Y1095" s="17" t="b">
        <v>0</v>
      </c>
      <c r="Z1095" t="s">
        <v>22</v>
      </c>
      <c r="AA1095" t="s">
        <v>22</v>
      </c>
      <c r="AB1095" t="s">
        <v>22</v>
      </c>
      <c r="AC1095" t="s">
        <v>22</v>
      </c>
      <c r="AD1095" t="s">
        <v>22</v>
      </c>
      <c r="AE1095" t="s">
        <v>22</v>
      </c>
      <c r="AF1095" t="s">
        <v>22</v>
      </c>
      <c r="AG1095" t="s">
        <v>22</v>
      </c>
      <c r="AH1095" t="s">
        <v>22</v>
      </c>
      <c r="AI1095" t="s">
        <v>22</v>
      </c>
      <c r="AJ1095" s="17" t="b">
        <v>0</v>
      </c>
      <c r="AK1095" t="s">
        <v>22</v>
      </c>
      <c r="AL1095" t="s">
        <v>22</v>
      </c>
      <c r="AM1095" s="17" t="b">
        <v>0</v>
      </c>
      <c r="AN1095" s="6"/>
      <c r="AO1095" s="6"/>
      <c r="AP1095" s="17" t="b">
        <v>0</v>
      </c>
      <c r="AQ1095" s="6" t="b">
        <v>0</v>
      </c>
    </row>
    <row r="1096" spans="1:43" x14ac:dyDescent="0.25">
      <c r="A1096" t="str">
        <f>_xlfn.CONCAT(Table8[[#This Row],[Order]],"-",Table8[[#This Row],[Line]])</f>
        <v>77790-4</v>
      </c>
      <c r="B1096" s="7">
        <v>77790</v>
      </c>
      <c r="C1096" s="7">
        <v>4</v>
      </c>
      <c r="D1096" s="7">
        <v>1</v>
      </c>
      <c r="E1096" s="6" t="s">
        <v>18</v>
      </c>
      <c r="F1096" s="6" t="s">
        <v>127</v>
      </c>
      <c r="G1096" s="6" t="s">
        <v>5133</v>
      </c>
      <c r="H1096" s="6" t="s">
        <v>22</v>
      </c>
      <c r="I1096" s="6" t="s">
        <v>27</v>
      </c>
      <c r="J1096" s="6"/>
      <c r="K1096" s="6"/>
      <c r="L1096" s="8">
        <v>43515</v>
      </c>
      <c r="M1096" s="8">
        <v>43518</v>
      </c>
      <c r="N1096" s="7">
        <v>4</v>
      </c>
      <c r="O1096" s="7">
        <v>4</v>
      </c>
      <c r="P1096" s="6" t="s">
        <v>606</v>
      </c>
      <c r="Q1096" s="6" t="s">
        <v>22</v>
      </c>
      <c r="R1096" s="6" t="s">
        <v>18</v>
      </c>
      <c r="S1096" s="6" t="s">
        <v>22</v>
      </c>
      <c r="T1096" s="6" t="s">
        <v>5134</v>
      </c>
      <c r="U1096" s="7">
        <v>15</v>
      </c>
      <c r="V1096" s="17" t="b">
        <v>0</v>
      </c>
      <c r="W1096" s="17" t="b">
        <v>0</v>
      </c>
      <c r="X1096" s="17" t="b">
        <v>0</v>
      </c>
      <c r="Y1096" s="17" t="b">
        <v>0</v>
      </c>
      <c r="Z1096" t="s">
        <v>22</v>
      </c>
      <c r="AA1096" t="s">
        <v>22</v>
      </c>
      <c r="AB1096" t="s">
        <v>22</v>
      </c>
      <c r="AC1096" t="s">
        <v>22</v>
      </c>
      <c r="AD1096" t="s">
        <v>22</v>
      </c>
      <c r="AE1096" t="s">
        <v>22</v>
      </c>
      <c r="AF1096" t="s">
        <v>22</v>
      </c>
      <c r="AG1096" t="s">
        <v>22</v>
      </c>
      <c r="AH1096" t="s">
        <v>22</v>
      </c>
      <c r="AI1096" t="s">
        <v>22</v>
      </c>
      <c r="AJ1096" s="17" t="b">
        <v>0</v>
      </c>
      <c r="AK1096" t="s">
        <v>22</v>
      </c>
      <c r="AL1096" t="s">
        <v>22</v>
      </c>
      <c r="AM1096" s="17" t="b">
        <v>0</v>
      </c>
      <c r="AN1096" s="6"/>
      <c r="AO1096" s="6"/>
      <c r="AP1096" s="17" t="b">
        <v>0</v>
      </c>
      <c r="AQ1096" s="6" t="b">
        <v>0</v>
      </c>
    </row>
    <row r="1097" spans="1:43" x14ac:dyDescent="0.25">
      <c r="A1097" t="str">
        <f>_xlfn.CONCAT(Table8[[#This Row],[Order]],"-",Table8[[#This Row],[Line]])</f>
        <v>77790-5</v>
      </c>
      <c r="B1097" s="7">
        <v>77790</v>
      </c>
      <c r="C1097" s="7">
        <v>5</v>
      </c>
      <c r="D1097" s="7">
        <v>1</v>
      </c>
      <c r="E1097" s="6" t="s">
        <v>18</v>
      </c>
      <c r="F1097" s="6" t="s">
        <v>146</v>
      </c>
      <c r="G1097" s="6" t="s">
        <v>5135</v>
      </c>
      <c r="H1097" s="6" t="s">
        <v>22</v>
      </c>
      <c r="I1097" s="6" t="s">
        <v>27</v>
      </c>
      <c r="J1097" s="6"/>
      <c r="K1097" s="6"/>
      <c r="L1097" s="8">
        <v>43515</v>
      </c>
      <c r="M1097" s="8">
        <v>43518</v>
      </c>
      <c r="N1097" s="7">
        <v>2</v>
      </c>
      <c r="O1097" s="7">
        <v>2</v>
      </c>
      <c r="P1097" s="6" t="s">
        <v>606</v>
      </c>
      <c r="Q1097" s="6" t="s">
        <v>22</v>
      </c>
      <c r="R1097" s="6" t="s">
        <v>18</v>
      </c>
      <c r="S1097" s="6" t="s">
        <v>22</v>
      </c>
      <c r="T1097" s="6" t="s">
        <v>5136</v>
      </c>
      <c r="U1097" s="7">
        <v>15</v>
      </c>
      <c r="V1097" s="17" t="b">
        <v>0</v>
      </c>
      <c r="W1097" s="17" t="b">
        <v>0</v>
      </c>
      <c r="X1097" s="17" t="b">
        <v>0</v>
      </c>
      <c r="Y1097" s="17" t="b">
        <v>0</v>
      </c>
      <c r="Z1097" t="s">
        <v>22</v>
      </c>
      <c r="AA1097" t="s">
        <v>22</v>
      </c>
      <c r="AB1097" t="s">
        <v>22</v>
      </c>
      <c r="AC1097" t="s">
        <v>22</v>
      </c>
      <c r="AD1097" t="s">
        <v>22</v>
      </c>
      <c r="AE1097" t="s">
        <v>22</v>
      </c>
      <c r="AF1097" t="s">
        <v>22</v>
      </c>
      <c r="AG1097" t="s">
        <v>22</v>
      </c>
      <c r="AH1097" t="s">
        <v>22</v>
      </c>
      <c r="AI1097" t="s">
        <v>22</v>
      </c>
      <c r="AJ1097" s="17" t="b">
        <v>0</v>
      </c>
      <c r="AK1097" t="s">
        <v>22</v>
      </c>
      <c r="AL1097" t="s">
        <v>22</v>
      </c>
      <c r="AM1097" s="17" t="b">
        <v>0</v>
      </c>
      <c r="AN1097" s="6"/>
      <c r="AO1097" s="6"/>
      <c r="AP1097" s="17" t="b">
        <v>0</v>
      </c>
      <c r="AQ1097" s="6" t="b">
        <v>0</v>
      </c>
    </row>
    <row r="1098" spans="1:43" x14ac:dyDescent="0.25">
      <c r="A1098" t="str">
        <f>_xlfn.CONCAT(Table8[[#This Row],[Order]],"-",Table8[[#This Row],[Line]])</f>
        <v>77790-6</v>
      </c>
      <c r="B1098" s="7">
        <v>77790</v>
      </c>
      <c r="C1098" s="7">
        <v>6</v>
      </c>
      <c r="D1098" s="7">
        <v>1</v>
      </c>
      <c r="E1098" s="6" t="s">
        <v>18</v>
      </c>
      <c r="F1098" s="6" t="s">
        <v>147</v>
      </c>
      <c r="G1098" s="6" t="s">
        <v>5137</v>
      </c>
      <c r="H1098" s="6" t="s">
        <v>22</v>
      </c>
      <c r="I1098" s="6" t="s">
        <v>27</v>
      </c>
      <c r="J1098" s="6"/>
      <c r="K1098" s="6"/>
      <c r="L1098" s="8">
        <v>43515</v>
      </c>
      <c r="M1098" s="8">
        <v>43518</v>
      </c>
      <c r="N1098" s="7">
        <v>10</v>
      </c>
      <c r="O1098" s="7">
        <v>10</v>
      </c>
      <c r="P1098" s="6" t="s">
        <v>606</v>
      </c>
      <c r="Q1098" s="6" t="s">
        <v>22</v>
      </c>
      <c r="R1098" s="6" t="s">
        <v>18</v>
      </c>
      <c r="S1098" s="6" t="s">
        <v>22</v>
      </c>
      <c r="T1098" s="6" t="s">
        <v>5138</v>
      </c>
      <c r="U1098" s="7">
        <v>15</v>
      </c>
      <c r="V1098" s="17" t="b">
        <v>0</v>
      </c>
      <c r="W1098" s="17" t="b">
        <v>0</v>
      </c>
      <c r="X1098" s="17" t="b">
        <v>0</v>
      </c>
      <c r="Y1098" s="17" t="b">
        <v>0</v>
      </c>
      <c r="Z1098" t="s">
        <v>22</v>
      </c>
      <c r="AA1098" t="s">
        <v>22</v>
      </c>
      <c r="AB1098" t="s">
        <v>22</v>
      </c>
      <c r="AC1098" t="s">
        <v>22</v>
      </c>
      <c r="AD1098" t="s">
        <v>22</v>
      </c>
      <c r="AE1098" t="s">
        <v>22</v>
      </c>
      <c r="AF1098" t="s">
        <v>22</v>
      </c>
      <c r="AG1098" t="s">
        <v>22</v>
      </c>
      <c r="AH1098" t="s">
        <v>22</v>
      </c>
      <c r="AI1098" t="s">
        <v>22</v>
      </c>
      <c r="AJ1098" s="17" t="b">
        <v>0</v>
      </c>
      <c r="AK1098" t="s">
        <v>22</v>
      </c>
      <c r="AL1098" t="s">
        <v>22</v>
      </c>
      <c r="AM1098" s="17" t="b">
        <v>0</v>
      </c>
      <c r="AN1098" s="6"/>
      <c r="AO1098" s="6"/>
      <c r="AP1098" s="17" t="b">
        <v>0</v>
      </c>
      <c r="AQ1098" s="6" t="b">
        <v>0</v>
      </c>
    </row>
    <row r="1099" spans="1:43" x14ac:dyDescent="0.25">
      <c r="A1099" t="str">
        <f>_xlfn.CONCAT(Table8[[#This Row],[Order]],"-",Table8[[#This Row],[Line]])</f>
        <v>77790-7</v>
      </c>
      <c r="B1099" s="7">
        <v>77790</v>
      </c>
      <c r="C1099" s="7">
        <v>7</v>
      </c>
      <c r="D1099" s="7">
        <v>1</v>
      </c>
      <c r="E1099" s="6" t="s">
        <v>18</v>
      </c>
      <c r="F1099" s="6" t="s">
        <v>213</v>
      </c>
      <c r="G1099" s="6" t="s">
        <v>5139</v>
      </c>
      <c r="H1099" s="6" t="s">
        <v>22</v>
      </c>
      <c r="I1099" s="6" t="s">
        <v>27</v>
      </c>
      <c r="J1099" s="6"/>
      <c r="K1099" s="6"/>
      <c r="L1099" s="8">
        <v>43515</v>
      </c>
      <c r="M1099" s="8">
        <v>43518</v>
      </c>
      <c r="N1099" s="7">
        <v>3</v>
      </c>
      <c r="O1099" s="7">
        <v>6</v>
      </c>
      <c r="P1099" s="6" t="s">
        <v>606</v>
      </c>
      <c r="Q1099" s="6" t="s">
        <v>22</v>
      </c>
      <c r="R1099" s="6" t="s">
        <v>18</v>
      </c>
      <c r="S1099" s="6" t="s">
        <v>22</v>
      </c>
      <c r="T1099" s="6" t="s">
        <v>5140</v>
      </c>
      <c r="U1099" s="7">
        <v>15</v>
      </c>
      <c r="V1099" s="17" t="b">
        <v>0</v>
      </c>
      <c r="W1099" s="17" t="b">
        <v>0</v>
      </c>
      <c r="X1099" s="17" t="b">
        <v>0</v>
      </c>
      <c r="Y1099" s="17" t="b">
        <v>0</v>
      </c>
      <c r="Z1099" t="s">
        <v>22</v>
      </c>
      <c r="AA1099" t="s">
        <v>22</v>
      </c>
      <c r="AB1099" t="s">
        <v>22</v>
      </c>
      <c r="AC1099" t="s">
        <v>22</v>
      </c>
      <c r="AD1099" t="s">
        <v>22</v>
      </c>
      <c r="AE1099" t="s">
        <v>22</v>
      </c>
      <c r="AF1099" t="s">
        <v>22</v>
      </c>
      <c r="AG1099" t="s">
        <v>22</v>
      </c>
      <c r="AH1099" t="s">
        <v>22</v>
      </c>
      <c r="AI1099" t="s">
        <v>22</v>
      </c>
      <c r="AJ1099" s="17" t="b">
        <v>0</v>
      </c>
      <c r="AK1099" t="s">
        <v>22</v>
      </c>
      <c r="AL1099" t="s">
        <v>22</v>
      </c>
      <c r="AM1099" s="17" t="b">
        <v>0</v>
      </c>
      <c r="AN1099" s="6"/>
      <c r="AO1099" s="6"/>
      <c r="AP1099" s="17" t="b">
        <v>0</v>
      </c>
      <c r="AQ1099" s="6" t="b">
        <v>0</v>
      </c>
    </row>
    <row r="1100" spans="1:43" x14ac:dyDescent="0.25">
      <c r="A1100" t="str">
        <f>_xlfn.CONCAT(Table8[[#This Row],[Order]],"-",Table8[[#This Row],[Line]])</f>
        <v>77790-8</v>
      </c>
      <c r="B1100" s="7">
        <v>77790</v>
      </c>
      <c r="C1100" s="7">
        <v>8</v>
      </c>
      <c r="D1100" s="7">
        <v>1</v>
      </c>
      <c r="E1100" s="6" t="s">
        <v>18</v>
      </c>
      <c r="F1100" s="6" t="s">
        <v>2976</v>
      </c>
      <c r="G1100" s="6" t="s">
        <v>5141</v>
      </c>
      <c r="H1100" s="6" t="s">
        <v>22</v>
      </c>
      <c r="I1100" s="6" t="s">
        <v>27</v>
      </c>
      <c r="J1100" s="6"/>
      <c r="K1100" s="6"/>
      <c r="L1100" s="8">
        <v>43515</v>
      </c>
      <c r="M1100" s="8">
        <v>43518</v>
      </c>
      <c r="N1100" s="7">
        <v>1</v>
      </c>
      <c r="O1100" s="7">
        <v>2</v>
      </c>
      <c r="P1100" s="6" t="s">
        <v>606</v>
      </c>
      <c r="Q1100" s="6" t="s">
        <v>22</v>
      </c>
      <c r="R1100" s="6" t="s">
        <v>18</v>
      </c>
      <c r="S1100" s="6" t="s">
        <v>22</v>
      </c>
      <c r="T1100" s="6" t="s">
        <v>5142</v>
      </c>
      <c r="U1100" s="7">
        <v>15</v>
      </c>
      <c r="V1100" s="17" t="b">
        <v>0</v>
      </c>
      <c r="W1100" s="17" t="b">
        <v>0</v>
      </c>
      <c r="X1100" s="17" t="b">
        <v>0</v>
      </c>
      <c r="Y1100" s="17" t="b">
        <v>0</v>
      </c>
      <c r="Z1100" t="s">
        <v>22</v>
      </c>
      <c r="AA1100" t="s">
        <v>22</v>
      </c>
      <c r="AB1100" t="s">
        <v>22</v>
      </c>
      <c r="AC1100" t="s">
        <v>22</v>
      </c>
      <c r="AD1100" t="s">
        <v>22</v>
      </c>
      <c r="AE1100" t="s">
        <v>22</v>
      </c>
      <c r="AF1100" t="s">
        <v>22</v>
      </c>
      <c r="AG1100" t="s">
        <v>22</v>
      </c>
      <c r="AH1100" t="s">
        <v>22</v>
      </c>
      <c r="AI1100" t="s">
        <v>22</v>
      </c>
      <c r="AJ1100" s="17" t="b">
        <v>0</v>
      </c>
      <c r="AK1100" t="s">
        <v>22</v>
      </c>
      <c r="AL1100" t="s">
        <v>22</v>
      </c>
      <c r="AM1100" s="17" t="b">
        <v>0</v>
      </c>
      <c r="AN1100" s="6"/>
      <c r="AO1100" s="6"/>
      <c r="AP1100" s="17" t="b">
        <v>0</v>
      </c>
      <c r="AQ1100" s="6" t="b">
        <v>0</v>
      </c>
    </row>
    <row r="1101" spans="1:43" x14ac:dyDescent="0.25">
      <c r="A1101" t="str">
        <f>_xlfn.CONCAT(Table8[[#This Row],[Order]],"-",Table8[[#This Row],[Line]])</f>
        <v>77793-14</v>
      </c>
      <c r="B1101" s="7">
        <v>77793</v>
      </c>
      <c r="C1101" s="7">
        <v>14</v>
      </c>
      <c r="D1101" s="7">
        <v>1</v>
      </c>
      <c r="E1101" s="6" t="s">
        <v>18</v>
      </c>
      <c r="F1101" s="6" t="s">
        <v>3203</v>
      </c>
      <c r="G1101" s="6" t="s">
        <v>5143</v>
      </c>
      <c r="H1101" s="6" t="s">
        <v>22</v>
      </c>
      <c r="I1101" s="6" t="s">
        <v>27</v>
      </c>
      <c r="J1101" s="6"/>
      <c r="K1101" s="6"/>
      <c r="L1101" s="8">
        <v>43516</v>
      </c>
      <c r="M1101" s="8">
        <v>43521</v>
      </c>
      <c r="N1101" s="7">
        <v>2</v>
      </c>
      <c r="O1101" s="7">
        <v>0</v>
      </c>
      <c r="P1101" s="6" t="s">
        <v>609</v>
      </c>
      <c r="Q1101" s="6" t="s">
        <v>22</v>
      </c>
      <c r="R1101" s="6" t="s">
        <v>19</v>
      </c>
      <c r="S1101" s="6" t="s">
        <v>22</v>
      </c>
      <c r="T1101" s="6" t="s">
        <v>5144</v>
      </c>
      <c r="U1101" s="7">
        <v>4</v>
      </c>
      <c r="V1101" s="17" t="b">
        <v>0</v>
      </c>
      <c r="W1101" s="17" t="b">
        <v>0</v>
      </c>
      <c r="X1101" s="17" t="b">
        <v>0</v>
      </c>
      <c r="Y1101" s="17" t="b">
        <v>0</v>
      </c>
      <c r="Z1101" t="s">
        <v>22</v>
      </c>
      <c r="AA1101" t="s">
        <v>22</v>
      </c>
      <c r="AB1101" t="s">
        <v>22</v>
      </c>
      <c r="AC1101" t="s">
        <v>22</v>
      </c>
      <c r="AD1101" t="s">
        <v>22</v>
      </c>
      <c r="AE1101" t="s">
        <v>22</v>
      </c>
      <c r="AF1101" t="s">
        <v>22</v>
      </c>
      <c r="AG1101" t="s">
        <v>22</v>
      </c>
      <c r="AH1101" t="s">
        <v>22</v>
      </c>
      <c r="AI1101" t="s">
        <v>22</v>
      </c>
      <c r="AJ1101" s="17" t="b">
        <v>0</v>
      </c>
      <c r="AK1101" t="s">
        <v>22</v>
      </c>
      <c r="AL1101" t="s">
        <v>22</v>
      </c>
      <c r="AM1101" s="17" t="b">
        <v>0</v>
      </c>
      <c r="AN1101" s="6"/>
      <c r="AO1101" s="6"/>
      <c r="AP1101" s="17" t="b">
        <v>0</v>
      </c>
      <c r="AQ1101" s="6" t="b">
        <v>0</v>
      </c>
    </row>
    <row r="1102" spans="1:43" x14ac:dyDescent="0.25">
      <c r="A1102" t="str">
        <f>_xlfn.CONCAT(Table8[[#This Row],[Order]],"-",Table8[[#This Row],[Line]])</f>
        <v>77793-22</v>
      </c>
      <c r="B1102" s="7">
        <v>77793</v>
      </c>
      <c r="C1102" s="7">
        <v>22</v>
      </c>
      <c r="D1102" s="7">
        <v>1</v>
      </c>
      <c r="E1102" s="6" t="s">
        <v>18</v>
      </c>
      <c r="F1102" s="6" t="s">
        <v>3204</v>
      </c>
      <c r="G1102" s="6" t="s">
        <v>5145</v>
      </c>
      <c r="H1102" s="6" t="s">
        <v>22</v>
      </c>
      <c r="I1102" s="6" t="s">
        <v>27</v>
      </c>
      <c r="J1102" s="6"/>
      <c r="K1102" s="6"/>
      <c r="L1102" s="8">
        <v>43516</v>
      </c>
      <c r="M1102" s="8">
        <v>43521</v>
      </c>
      <c r="N1102" s="7">
        <v>1</v>
      </c>
      <c r="O1102" s="7">
        <v>14</v>
      </c>
      <c r="P1102" s="6" t="s">
        <v>609</v>
      </c>
      <c r="Q1102" s="6" t="s">
        <v>22</v>
      </c>
      <c r="R1102" s="6" t="s">
        <v>19</v>
      </c>
      <c r="S1102" s="6" t="s">
        <v>22</v>
      </c>
      <c r="T1102" s="6" t="s">
        <v>5146</v>
      </c>
      <c r="U1102" s="7">
        <v>4</v>
      </c>
      <c r="V1102" s="17" t="b">
        <v>0</v>
      </c>
      <c r="W1102" s="17" t="b">
        <v>0</v>
      </c>
      <c r="X1102" s="17" t="b">
        <v>0</v>
      </c>
      <c r="Y1102" s="17" t="b">
        <v>0</v>
      </c>
      <c r="Z1102" t="s">
        <v>22</v>
      </c>
      <c r="AA1102" t="s">
        <v>22</v>
      </c>
      <c r="AB1102" t="s">
        <v>22</v>
      </c>
      <c r="AC1102" t="s">
        <v>22</v>
      </c>
      <c r="AD1102" t="s">
        <v>22</v>
      </c>
      <c r="AE1102" t="s">
        <v>22</v>
      </c>
      <c r="AF1102" t="s">
        <v>22</v>
      </c>
      <c r="AG1102" t="s">
        <v>22</v>
      </c>
      <c r="AH1102" t="s">
        <v>22</v>
      </c>
      <c r="AI1102" t="s">
        <v>22</v>
      </c>
      <c r="AJ1102" s="17" t="b">
        <v>0</v>
      </c>
      <c r="AK1102" t="s">
        <v>22</v>
      </c>
      <c r="AL1102" t="s">
        <v>22</v>
      </c>
      <c r="AM1102" s="17" t="b">
        <v>0</v>
      </c>
      <c r="AN1102" s="6"/>
      <c r="AO1102" s="6"/>
      <c r="AP1102" s="17" t="b">
        <v>0</v>
      </c>
      <c r="AQ1102" s="6" t="b">
        <v>0</v>
      </c>
    </row>
    <row r="1103" spans="1:43" x14ac:dyDescent="0.25">
      <c r="A1103" t="str">
        <f>_xlfn.CONCAT(Table8[[#This Row],[Order]],"-",Table8[[#This Row],[Line]])</f>
        <v>77793-23</v>
      </c>
      <c r="B1103" s="7">
        <v>77793</v>
      </c>
      <c r="C1103" s="7">
        <v>23</v>
      </c>
      <c r="D1103" s="7">
        <v>1</v>
      </c>
      <c r="E1103" s="6" t="s">
        <v>18</v>
      </c>
      <c r="F1103" s="6" t="s">
        <v>3205</v>
      </c>
      <c r="G1103" s="6" t="s">
        <v>5147</v>
      </c>
      <c r="H1103" s="6" t="s">
        <v>22</v>
      </c>
      <c r="I1103" s="6" t="s">
        <v>27</v>
      </c>
      <c r="J1103" s="6"/>
      <c r="K1103" s="6"/>
      <c r="L1103" s="8">
        <v>43516</v>
      </c>
      <c r="M1103" s="8">
        <v>43521</v>
      </c>
      <c r="N1103" s="7">
        <v>1</v>
      </c>
      <c r="O1103" s="7">
        <v>14</v>
      </c>
      <c r="P1103" s="6" t="s">
        <v>609</v>
      </c>
      <c r="Q1103" s="6" t="s">
        <v>22</v>
      </c>
      <c r="R1103" s="6" t="s">
        <v>19</v>
      </c>
      <c r="S1103" s="6" t="s">
        <v>22</v>
      </c>
      <c r="T1103" s="6" t="s">
        <v>5148</v>
      </c>
      <c r="U1103" s="7">
        <v>4</v>
      </c>
      <c r="V1103" s="17" t="b">
        <v>0</v>
      </c>
      <c r="W1103" s="17" t="b">
        <v>0</v>
      </c>
      <c r="X1103" s="17" t="b">
        <v>0</v>
      </c>
      <c r="Y1103" s="17" t="b">
        <v>0</v>
      </c>
      <c r="Z1103" t="s">
        <v>22</v>
      </c>
      <c r="AA1103" t="s">
        <v>22</v>
      </c>
      <c r="AB1103" t="s">
        <v>22</v>
      </c>
      <c r="AC1103" t="s">
        <v>22</v>
      </c>
      <c r="AD1103" t="s">
        <v>22</v>
      </c>
      <c r="AE1103" t="s">
        <v>22</v>
      </c>
      <c r="AF1103" t="s">
        <v>22</v>
      </c>
      <c r="AG1103" t="s">
        <v>22</v>
      </c>
      <c r="AH1103" t="s">
        <v>22</v>
      </c>
      <c r="AI1103" t="s">
        <v>22</v>
      </c>
      <c r="AJ1103" s="17" t="b">
        <v>0</v>
      </c>
      <c r="AK1103" t="s">
        <v>22</v>
      </c>
      <c r="AL1103" t="s">
        <v>22</v>
      </c>
      <c r="AM1103" s="17" t="b">
        <v>0</v>
      </c>
      <c r="AN1103" s="6"/>
      <c r="AO1103" s="6"/>
      <c r="AP1103" s="17" t="b">
        <v>0</v>
      </c>
      <c r="AQ1103" s="6" t="b">
        <v>0</v>
      </c>
    </row>
    <row r="1104" spans="1:43" x14ac:dyDescent="0.25">
      <c r="A1104" t="str">
        <f>_xlfn.CONCAT(Table8[[#This Row],[Order]],"-",Table8[[#This Row],[Line]])</f>
        <v>77793-26</v>
      </c>
      <c r="B1104" s="7">
        <v>77793</v>
      </c>
      <c r="C1104" s="7">
        <v>26</v>
      </c>
      <c r="D1104" s="7">
        <v>1</v>
      </c>
      <c r="E1104" s="6" t="s">
        <v>18</v>
      </c>
      <c r="F1104" s="6" t="s">
        <v>3206</v>
      </c>
      <c r="G1104" s="6" t="s">
        <v>5149</v>
      </c>
      <c r="H1104" s="6" t="s">
        <v>22</v>
      </c>
      <c r="I1104" s="6" t="s">
        <v>27</v>
      </c>
      <c r="J1104" s="6"/>
      <c r="K1104" s="6"/>
      <c r="L1104" s="8">
        <v>43516</v>
      </c>
      <c r="M1104" s="8">
        <v>43521</v>
      </c>
      <c r="N1104" s="7">
        <v>1</v>
      </c>
      <c r="O1104" s="7">
        <v>17</v>
      </c>
      <c r="P1104" s="6" t="s">
        <v>609</v>
      </c>
      <c r="Q1104" s="6" t="s">
        <v>22</v>
      </c>
      <c r="R1104" s="6" t="s">
        <v>19</v>
      </c>
      <c r="S1104" s="6" t="s">
        <v>22</v>
      </c>
      <c r="T1104" s="6" t="s">
        <v>5150</v>
      </c>
      <c r="U1104" s="7">
        <v>4</v>
      </c>
      <c r="V1104" s="17" t="b">
        <v>0</v>
      </c>
      <c r="W1104" s="17" t="b">
        <v>0</v>
      </c>
      <c r="X1104" s="17" t="b">
        <v>0</v>
      </c>
      <c r="Y1104" s="17" t="b">
        <v>0</v>
      </c>
      <c r="Z1104" t="s">
        <v>22</v>
      </c>
      <c r="AA1104" t="s">
        <v>22</v>
      </c>
      <c r="AB1104" t="s">
        <v>22</v>
      </c>
      <c r="AC1104" t="s">
        <v>22</v>
      </c>
      <c r="AD1104" t="s">
        <v>22</v>
      </c>
      <c r="AE1104" t="s">
        <v>22</v>
      </c>
      <c r="AF1104" t="s">
        <v>22</v>
      </c>
      <c r="AG1104" t="s">
        <v>22</v>
      </c>
      <c r="AH1104" t="s">
        <v>22</v>
      </c>
      <c r="AI1104" t="s">
        <v>22</v>
      </c>
      <c r="AJ1104" s="17" t="b">
        <v>0</v>
      </c>
      <c r="AK1104" t="s">
        <v>22</v>
      </c>
      <c r="AL1104" t="s">
        <v>22</v>
      </c>
      <c r="AM1104" s="17" t="b">
        <v>0</v>
      </c>
      <c r="AN1104" s="6"/>
      <c r="AO1104" s="6"/>
      <c r="AP1104" s="17" t="b">
        <v>0</v>
      </c>
      <c r="AQ1104" s="6" t="b">
        <v>0</v>
      </c>
    </row>
    <row r="1105" spans="1:43" x14ac:dyDescent="0.25">
      <c r="A1105" t="str">
        <f>_xlfn.CONCAT(Table8[[#This Row],[Order]],"-",Table8[[#This Row],[Line]])</f>
        <v>77793-30</v>
      </c>
      <c r="B1105" s="7">
        <v>77793</v>
      </c>
      <c r="C1105" s="7">
        <v>30</v>
      </c>
      <c r="D1105" s="7">
        <v>1</v>
      </c>
      <c r="E1105" s="6" t="s">
        <v>18</v>
      </c>
      <c r="F1105" s="6" t="s">
        <v>3207</v>
      </c>
      <c r="G1105" s="6" t="s">
        <v>5151</v>
      </c>
      <c r="H1105" s="6" t="s">
        <v>22</v>
      </c>
      <c r="I1105" s="6" t="s">
        <v>27</v>
      </c>
      <c r="J1105" s="6"/>
      <c r="K1105" s="6"/>
      <c r="L1105" s="8">
        <v>43516</v>
      </c>
      <c r="M1105" s="8">
        <v>43521</v>
      </c>
      <c r="N1105" s="7">
        <v>1</v>
      </c>
      <c r="O1105" s="7">
        <v>39</v>
      </c>
      <c r="P1105" s="6" t="s">
        <v>609</v>
      </c>
      <c r="Q1105" s="6" t="s">
        <v>22</v>
      </c>
      <c r="R1105" s="6" t="s">
        <v>19</v>
      </c>
      <c r="S1105" s="6" t="s">
        <v>22</v>
      </c>
      <c r="T1105" s="6" t="s">
        <v>5152</v>
      </c>
      <c r="U1105" s="7">
        <v>4</v>
      </c>
      <c r="V1105" s="17" t="b">
        <v>0</v>
      </c>
      <c r="W1105" s="17" t="b">
        <v>0</v>
      </c>
      <c r="X1105" s="17" t="b">
        <v>0</v>
      </c>
      <c r="Y1105" s="17" t="b">
        <v>0</v>
      </c>
      <c r="Z1105" t="s">
        <v>22</v>
      </c>
      <c r="AA1105" t="s">
        <v>22</v>
      </c>
      <c r="AB1105" t="s">
        <v>22</v>
      </c>
      <c r="AC1105" t="s">
        <v>22</v>
      </c>
      <c r="AD1105" t="s">
        <v>22</v>
      </c>
      <c r="AE1105" t="s">
        <v>22</v>
      </c>
      <c r="AF1105" t="s">
        <v>22</v>
      </c>
      <c r="AG1105" t="s">
        <v>22</v>
      </c>
      <c r="AH1105" t="s">
        <v>22</v>
      </c>
      <c r="AI1105" t="s">
        <v>22</v>
      </c>
      <c r="AJ1105" s="17" t="b">
        <v>0</v>
      </c>
      <c r="AK1105" t="s">
        <v>22</v>
      </c>
      <c r="AL1105" t="s">
        <v>22</v>
      </c>
      <c r="AM1105" s="17" t="b">
        <v>0</v>
      </c>
      <c r="AN1105" s="6"/>
      <c r="AO1105" s="6"/>
      <c r="AP1105" s="17" t="b">
        <v>0</v>
      </c>
      <c r="AQ1105" s="6" t="b">
        <v>0</v>
      </c>
    </row>
    <row r="1106" spans="1:43" x14ac:dyDescent="0.25">
      <c r="A1106" t="str">
        <f>_xlfn.CONCAT(Table8[[#This Row],[Order]],"-",Table8[[#This Row],[Line]])</f>
        <v>77793-31</v>
      </c>
      <c r="B1106" s="7">
        <v>77793</v>
      </c>
      <c r="C1106" s="7">
        <v>31</v>
      </c>
      <c r="D1106" s="7">
        <v>1</v>
      </c>
      <c r="E1106" s="6" t="s">
        <v>18</v>
      </c>
      <c r="F1106" s="6" t="s">
        <v>3208</v>
      </c>
      <c r="G1106" s="6" t="s">
        <v>5153</v>
      </c>
      <c r="H1106" s="6" t="s">
        <v>22</v>
      </c>
      <c r="I1106" s="6" t="s">
        <v>27</v>
      </c>
      <c r="J1106" s="6"/>
      <c r="K1106" s="6"/>
      <c r="L1106" s="8">
        <v>43516</v>
      </c>
      <c r="M1106" s="8">
        <v>43521</v>
      </c>
      <c r="N1106" s="7">
        <v>1</v>
      </c>
      <c r="O1106" s="7">
        <v>40</v>
      </c>
      <c r="P1106" s="6" t="s">
        <v>609</v>
      </c>
      <c r="Q1106" s="6" t="s">
        <v>22</v>
      </c>
      <c r="R1106" s="6" t="s">
        <v>19</v>
      </c>
      <c r="S1106" s="6" t="s">
        <v>22</v>
      </c>
      <c r="T1106" s="6" t="s">
        <v>5154</v>
      </c>
      <c r="U1106" s="7">
        <v>4</v>
      </c>
      <c r="V1106" s="17" t="b">
        <v>0</v>
      </c>
      <c r="W1106" s="17" t="b">
        <v>0</v>
      </c>
      <c r="X1106" s="17" t="b">
        <v>0</v>
      </c>
      <c r="Y1106" s="17" t="b">
        <v>0</v>
      </c>
      <c r="Z1106" t="s">
        <v>22</v>
      </c>
      <c r="AA1106" t="s">
        <v>22</v>
      </c>
      <c r="AB1106" t="s">
        <v>22</v>
      </c>
      <c r="AC1106" t="s">
        <v>22</v>
      </c>
      <c r="AD1106" t="s">
        <v>22</v>
      </c>
      <c r="AE1106" t="s">
        <v>22</v>
      </c>
      <c r="AF1106" t="s">
        <v>22</v>
      </c>
      <c r="AG1106" t="s">
        <v>22</v>
      </c>
      <c r="AH1106" t="s">
        <v>22</v>
      </c>
      <c r="AI1106" t="s">
        <v>22</v>
      </c>
      <c r="AJ1106" s="17" t="b">
        <v>0</v>
      </c>
      <c r="AK1106" t="s">
        <v>22</v>
      </c>
      <c r="AL1106" t="s">
        <v>22</v>
      </c>
      <c r="AM1106" s="17" t="b">
        <v>0</v>
      </c>
      <c r="AN1106" s="6"/>
      <c r="AO1106" s="6"/>
      <c r="AP1106" s="17" t="b">
        <v>0</v>
      </c>
      <c r="AQ1106" s="6" t="b">
        <v>0</v>
      </c>
    </row>
    <row r="1107" spans="1:43" x14ac:dyDescent="0.25">
      <c r="A1107" t="str">
        <f>_xlfn.CONCAT(Table8[[#This Row],[Order]],"-",Table8[[#This Row],[Line]])</f>
        <v>77793-33</v>
      </c>
      <c r="B1107" s="7">
        <v>77793</v>
      </c>
      <c r="C1107" s="7">
        <v>33</v>
      </c>
      <c r="D1107" s="7">
        <v>1</v>
      </c>
      <c r="E1107" s="6" t="s">
        <v>18</v>
      </c>
      <c r="F1107" s="6" t="s">
        <v>3209</v>
      </c>
      <c r="G1107" s="6" t="s">
        <v>5155</v>
      </c>
      <c r="H1107" s="6" t="s">
        <v>22</v>
      </c>
      <c r="I1107" s="6" t="s">
        <v>27</v>
      </c>
      <c r="J1107" s="6"/>
      <c r="K1107" s="6"/>
      <c r="L1107" s="8">
        <v>43516</v>
      </c>
      <c r="M1107" s="8">
        <v>43521</v>
      </c>
      <c r="N1107" s="7">
        <v>1</v>
      </c>
      <c r="O1107" s="7">
        <v>12</v>
      </c>
      <c r="P1107" s="6" t="s">
        <v>609</v>
      </c>
      <c r="Q1107" s="6" t="s">
        <v>22</v>
      </c>
      <c r="R1107" s="6" t="s">
        <v>19</v>
      </c>
      <c r="S1107" s="6" t="s">
        <v>22</v>
      </c>
      <c r="T1107" s="6" t="s">
        <v>5156</v>
      </c>
      <c r="U1107" s="7">
        <v>4</v>
      </c>
      <c r="V1107" s="17" t="b">
        <v>0</v>
      </c>
      <c r="W1107" s="17" t="b">
        <v>0</v>
      </c>
      <c r="X1107" s="17" t="b">
        <v>0</v>
      </c>
      <c r="Y1107" s="17" t="b">
        <v>0</v>
      </c>
      <c r="Z1107" t="s">
        <v>22</v>
      </c>
      <c r="AA1107" t="s">
        <v>22</v>
      </c>
      <c r="AB1107" t="s">
        <v>22</v>
      </c>
      <c r="AC1107" t="s">
        <v>22</v>
      </c>
      <c r="AD1107" t="s">
        <v>22</v>
      </c>
      <c r="AE1107" t="s">
        <v>22</v>
      </c>
      <c r="AF1107" t="s">
        <v>22</v>
      </c>
      <c r="AG1107" t="s">
        <v>22</v>
      </c>
      <c r="AH1107" t="s">
        <v>22</v>
      </c>
      <c r="AI1107" t="s">
        <v>22</v>
      </c>
      <c r="AJ1107" s="17" t="b">
        <v>0</v>
      </c>
      <c r="AK1107" t="s">
        <v>22</v>
      </c>
      <c r="AL1107" t="s">
        <v>22</v>
      </c>
      <c r="AM1107" s="17" t="b">
        <v>0</v>
      </c>
      <c r="AN1107" s="6"/>
      <c r="AO1107" s="6"/>
      <c r="AP1107" s="17" t="b">
        <v>0</v>
      </c>
      <c r="AQ1107" s="6" t="b">
        <v>0</v>
      </c>
    </row>
    <row r="1108" spans="1:43" x14ac:dyDescent="0.25">
      <c r="A1108" t="str">
        <f>_xlfn.CONCAT(Table8[[#This Row],[Order]],"-",Table8[[#This Row],[Line]])</f>
        <v>77793-34</v>
      </c>
      <c r="B1108" s="7">
        <v>77793</v>
      </c>
      <c r="C1108" s="7">
        <v>34</v>
      </c>
      <c r="D1108" s="7">
        <v>1</v>
      </c>
      <c r="E1108" s="6" t="s">
        <v>18</v>
      </c>
      <c r="F1108" s="6" t="s">
        <v>3210</v>
      </c>
      <c r="G1108" s="6" t="s">
        <v>5157</v>
      </c>
      <c r="H1108" s="6" t="s">
        <v>22</v>
      </c>
      <c r="I1108" s="6" t="s">
        <v>27</v>
      </c>
      <c r="J1108" s="6"/>
      <c r="K1108" s="6"/>
      <c r="L1108" s="8">
        <v>43516</v>
      </c>
      <c r="M1108" s="8">
        <v>43521</v>
      </c>
      <c r="N1108" s="7">
        <v>1</v>
      </c>
      <c r="O1108" s="7">
        <v>12</v>
      </c>
      <c r="P1108" s="6" t="s">
        <v>609</v>
      </c>
      <c r="Q1108" s="6" t="s">
        <v>22</v>
      </c>
      <c r="R1108" s="6" t="s">
        <v>19</v>
      </c>
      <c r="S1108" s="6" t="s">
        <v>22</v>
      </c>
      <c r="T1108" s="6" t="s">
        <v>5158</v>
      </c>
      <c r="U1108" s="7">
        <v>4</v>
      </c>
      <c r="V1108" s="17" t="b">
        <v>0</v>
      </c>
      <c r="W1108" s="17" t="b">
        <v>0</v>
      </c>
      <c r="X1108" s="17" t="b">
        <v>0</v>
      </c>
      <c r="Y1108" s="17" t="b">
        <v>0</v>
      </c>
      <c r="Z1108" t="s">
        <v>22</v>
      </c>
      <c r="AA1108" t="s">
        <v>22</v>
      </c>
      <c r="AB1108" t="s">
        <v>22</v>
      </c>
      <c r="AC1108" t="s">
        <v>22</v>
      </c>
      <c r="AD1108" t="s">
        <v>22</v>
      </c>
      <c r="AE1108" t="s">
        <v>22</v>
      </c>
      <c r="AF1108" t="s">
        <v>22</v>
      </c>
      <c r="AG1108" t="s">
        <v>22</v>
      </c>
      <c r="AH1108" t="s">
        <v>22</v>
      </c>
      <c r="AI1108" t="s">
        <v>22</v>
      </c>
      <c r="AJ1108" s="17" t="b">
        <v>0</v>
      </c>
      <c r="AK1108" t="s">
        <v>22</v>
      </c>
      <c r="AL1108" t="s">
        <v>22</v>
      </c>
      <c r="AM1108" s="17" t="b">
        <v>0</v>
      </c>
      <c r="AN1108" s="6"/>
      <c r="AO1108" s="6"/>
      <c r="AP1108" s="17" t="b">
        <v>0</v>
      </c>
      <c r="AQ1108" s="6" t="b">
        <v>0</v>
      </c>
    </row>
    <row r="1109" spans="1:43" x14ac:dyDescent="0.25">
      <c r="A1109" t="str">
        <f>_xlfn.CONCAT(Table8[[#This Row],[Order]],"-",Table8[[#This Row],[Line]])</f>
        <v>77793-35</v>
      </c>
      <c r="B1109" s="7">
        <v>77793</v>
      </c>
      <c r="C1109" s="7">
        <v>35</v>
      </c>
      <c r="D1109" s="7">
        <v>1</v>
      </c>
      <c r="E1109" s="6" t="s">
        <v>18</v>
      </c>
      <c r="F1109" s="6" t="s">
        <v>3211</v>
      </c>
      <c r="G1109" s="6" t="s">
        <v>5159</v>
      </c>
      <c r="H1109" s="6" t="s">
        <v>22</v>
      </c>
      <c r="I1109" s="6" t="s">
        <v>27</v>
      </c>
      <c r="J1109" s="6"/>
      <c r="K1109" s="6"/>
      <c r="L1109" s="8">
        <v>43516</v>
      </c>
      <c r="M1109" s="8">
        <v>43521</v>
      </c>
      <c r="N1109" s="7">
        <v>1</v>
      </c>
      <c r="O1109" s="7">
        <v>12</v>
      </c>
      <c r="P1109" s="6" t="s">
        <v>609</v>
      </c>
      <c r="Q1109" s="6" t="s">
        <v>22</v>
      </c>
      <c r="R1109" s="6" t="s">
        <v>19</v>
      </c>
      <c r="S1109" s="6" t="s">
        <v>22</v>
      </c>
      <c r="T1109" s="6" t="s">
        <v>5160</v>
      </c>
      <c r="U1109" s="7">
        <v>4</v>
      </c>
      <c r="V1109" s="17" t="b">
        <v>0</v>
      </c>
      <c r="W1109" s="17" t="b">
        <v>0</v>
      </c>
      <c r="X1109" s="17" t="b">
        <v>0</v>
      </c>
      <c r="Y1109" s="17" t="b">
        <v>0</v>
      </c>
      <c r="Z1109" t="s">
        <v>22</v>
      </c>
      <c r="AA1109" t="s">
        <v>22</v>
      </c>
      <c r="AB1109" t="s">
        <v>22</v>
      </c>
      <c r="AC1109" t="s">
        <v>22</v>
      </c>
      <c r="AD1109" t="s">
        <v>22</v>
      </c>
      <c r="AE1109" t="s">
        <v>22</v>
      </c>
      <c r="AF1109" t="s">
        <v>22</v>
      </c>
      <c r="AG1109" t="s">
        <v>22</v>
      </c>
      <c r="AH1109" t="s">
        <v>22</v>
      </c>
      <c r="AI1109" t="s">
        <v>22</v>
      </c>
      <c r="AJ1109" s="17" t="b">
        <v>0</v>
      </c>
      <c r="AK1109" t="s">
        <v>22</v>
      </c>
      <c r="AL1109" t="s">
        <v>22</v>
      </c>
      <c r="AM1109" s="17" t="b">
        <v>0</v>
      </c>
      <c r="AN1109" s="6"/>
      <c r="AO1109" s="6"/>
      <c r="AP1109" s="17" t="b">
        <v>0</v>
      </c>
      <c r="AQ1109" s="6" t="b">
        <v>0</v>
      </c>
    </row>
    <row r="1110" spans="1:43" x14ac:dyDescent="0.25">
      <c r="A1110" t="str">
        <f>_xlfn.CONCAT(Table8[[#This Row],[Order]],"-",Table8[[#This Row],[Line]])</f>
        <v>77793-36</v>
      </c>
      <c r="B1110" s="7">
        <v>77793</v>
      </c>
      <c r="C1110" s="7">
        <v>36</v>
      </c>
      <c r="D1110" s="7">
        <v>1</v>
      </c>
      <c r="E1110" s="6" t="s">
        <v>18</v>
      </c>
      <c r="F1110" s="6" t="s">
        <v>3212</v>
      </c>
      <c r="G1110" s="6" t="s">
        <v>5161</v>
      </c>
      <c r="H1110" s="6" t="s">
        <v>22</v>
      </c>
      <c r="I1110" s="6" t="s">
        <v>27</v>
      </c>
      <c r="J1110" s="6"/>
      <c r="K1110" s="6"/>
      <c r="L1110" s="8">
        <v>43516</v>
      </c>
      <c r="M1110" s="8">
        <v>43521</v>
      </c>
      <c r="N1110" s="7">
        <v>1</v>
      </c>
      <c r="O1110" s="7">
        <v>12</v>
      </c>
      <c r="P1110" s="6" t="s">
        <v>609</v>
      </c>
      <c r="Q1110" s="6" t="s">
        <v>22</v>
      </c>
      <c r="R1110" s="6" t="s">
        <v>19</v>
      </c>
      <c r="S1110" s="6" t="s">
        <v>22</v>
      </c>
      <c r="T1110" s="6" t="s">
        <v>5162</v>
      </c>
      <c r="U1110" s="7">
        <v>4</v>
      </c>
      <c r="V1110" s="17" t="b">
        <v>0</v>
      </c>
      <c r="W1110" s="17" t="b">
        <v>0</v>
      </c>
      <c r="X1110" s="17" t="b">
        <v>0</v>
      </c>
      <c r="Y1110" s="17" t="b">
        <v>0</v>
      </c>
      <c r="Z1110" t="s">
        <v>22</v>
      </c>
      <c r="AA1110" t="s">
        <v>22</v>
      </c>
      <c r="AB1110" t="s">
        <v>22</v>
      </c>
      <c r="AC1110" t="s">
        <v>22</v>
      </c>
      <c r="AD1110" t="s">
        <v>22</v>
      </c>
      <c r="AE1110" t="s">
        <v>22</v>
      </c>
      <c r="AF1110" t="s">
        <v>22</v>
      </c>
      <c r="AG1110" t="s">
        <v>22</v>
      </c>
      <c r="AH1110" t="s">
        <v>22</v>
      </c>
      <c r="AI1110" t="s">
        <v>22</v>
      </c>
      <c r="AJ1110" s="17" t="b">
        <v>0</v>
      </c>
      <c r="AK1110" t="s">
        <v>22</v>
      </c>
      <c r="AL1110" t="s">
        <v>22</v>
      </c>
      <c r="AM1110" s="17" t="b">
        <v>0</v>
      </c>
      <c r="AN1110" s="6"/>
      <c r="AO1110" s="6"/>
      <c r="AP1110" s="17" t="b">
        <v>0</v>
      </c>
      <c r="AQ1110" s="6" t="b">
        <v>0</v>
      </c>
    </row>
    <row r="1111" spans="1:43" x14ac:dyDescent="0.25">
      <c r="A1111" t="str">
        <f>_xlfn.CONCAT(Table8[[#This Row],[Order]],"-",Table8[[#This Row],[Line]])</f>
        <v>77793-37</v>
      </c>
      <c r="B1111" s="7">
        <v>77793</v>
      </c>
      <c r="C1111" s="7">
        <v>37</v>
      </c>
      <c r="D1111" s="7">
        <v>1</v>
      </c>
      <c r="E1111" s="6" t="s">
        <v>18</v>
      </c>
      <c r="F1111" s="6" t="s">
        <v>3213</v>
      </c>
      <c r="G1111" s="6" t="s">
        <v>5163</v>
      </c>
      <c r="H1111" s="6" t="s">
        <v>22</v>
      </c>
      <c r="I1111" s="6" t="s">
        <v>27</v>
      </c>
      <c r="J1111" s="6"/>
      <c r="K1111" s="6"/>
      <c r="L1111" s="8">
        <v>43516</v>
      </c>
      <c r="M1111" s="8">
        <v>43521</v>
      </c>
      <c r="N1111" s="7">
        <v>1</v>
      </c>
      <c r="O1111" s="7">
        <v>17</v>
      </c>
      <c r="P1111" s="6" t="s">
        <v>609</v>
      </c>
      <c r="Q1111" s="6" t="s">
        <v>22</v>
      </c>
      <c r="R1111" s="6" t="s">
        <v>19</v>
      </c>
      <c r="S1111" s="6" t="s">
        <v>22</v>
      </c>
      <c r="T1111" s="6" t="s">
        <v>5164</v>
      </c>
      <c r="U1111" s="7">
        <v>4</v>
      </c>
      <c r="V1111" s="17" t="b">
        <v>0</v>
      </c>
      <c r="W1111" s="17" t="b">
        <v>0</v>
      </c>
      <c r="X1111" s="17" t="b">
        <v>0</v>
      </c>
      <c r="Y1111" s="17" t="b">
        <v>0</v>
      </c>
      <c r="Z1111" t="s">
        <v>22</v>
      </c>
      <c r="AA1111" t="s">
        <v>22</v>
      </c>
      <c r="AB1111" t="s">
        <v>22</v>
      </c>
      <c r="AC1111" t="s">
        <v>22</v>
      </c>
      <c r="AD1111" t="s">
        <v>22</v>
      </c>
      <c r="AE1111" t="s">
        <v>22</v>
      </c>
      <c r="AF1111" t="s">
        <v>22</v>
      </c>
      <c r="AG1111" t="s">
        <v>22</v>
      </c>
      <c r="AH1111" t="s">
        <v>22</v>
      </c>
      <c r="AI1111" t="s">
        <v>22</v>
      </c>
      <c r="AJ1111" s="17" t="b">
        <v>0</v>
      </c>
      <c r="AK1111" t="s">
        <v>22</v>
      </c>
      <c r="AL1111" t="s">
        <v>22</v>
      </c>
      <c r="AM1111" s="17" t="b">
        <v>0</v>
      </c>
      <c r="AN1111" s="6"/>
      <c r="AO1111" s="6"/>
      <c r="AP1111" s="17" t="b">
        <v>0</v>
      </c>
      <c r="AQ1111" s="6" t="b">
        <v>0</v>
      </c>
    </row>
    <row r="1112" spans="1:43" x14ac:dyDescent="0.25">
      <c r="A1112" t="str">
        <f>_xlfn.CONCAT(Table8[[#This Row],[Order]],"-",Table8[[#This Row],[Line]])</f>
        <v>77806-1</v>
      </c>
      <c r="B1112" s="7">
        <v>77806</v>
      </c>
      <c r="C1112" s="7">
        <v>1</v>
      </c>
      <c r="D1112" s="7">
        <v>1</v>
      </c>
      <c r="E1112" s="6" t="s">
        <v>18</v>
      </c>
      <c r="F1112" s="6" t="s">
        <v>405</v>
      </c>
      <c r="G1112" s="6" t="s">
        <v>5165</v>
      </c>
      <c r="H1112" s="6" t="s">
        <v>22</v>
      </c>
      <c r="I1112" s="6" t="s">
        <v>27</v>
      </c>
      <c r="J1112" s="6"/>
      <c r="K1112" s="6"/>
      <c r="L1112" s="8">
        <v>43507</v>
      </c>
      <c r="M1112" s="8">
        <v>43510</v>
      </c>
      <c r="N1112" s="7">
        <v>3</v>
      </c>
      <c r="O1112" s="7">
        <v>3</v>
      </c>
      <c r="P1112" s="6" t="s">
        <v>610</v>
      </c>
      <c r="Q1112" s="6" t="s">
        <v>21</v>
      </c>
      <c r="R1112" s="6" t="s">
        <v>0</v>
      </c>
      <c r="S1112" s="6" t="s">
        <v>22</v>
      </c>
      <c r="T1112" s="6" t="s">
        <v>711</v>
      </c>
      <c r="U1112" s="7">
        <v>12</v>
      </c>
      <c r="V1112" s="17" t="b">
        <v>0</v>
      </c>
      <c r="W1112" s="17" t="b">
        <v>0</v>
      </c>
      <c r="X1112" s="17" t="b">
        <v>0</v>
      </c>
      <c r="Y1112" s="17" t="b">
        <v>0</v>
      </c>
      <c r="Z1112" t="s">
        <v>22</v>
      </c>
      <c r="AA1112" t="s">
        <v>22</v>
      </c>
      <c r="AB1112" t="s">
        <v>22</v>
      </c>
      <c r="AC1112" t="s">
        <v>22</v>
      </c>
      <c r="AD1112" t="s">
        <v>22</v>
      </c>
      <c r="AE1112" t="s">
        <v>22</v>
      </c>
      <c r="AF1112" t="s">
        <v>22</v>
      </c>
      <c r="AG1112" t="s">
        <v>22</v>
      </c>
      <c r="AH1112" t="s">
        <v>22</v>
      </c>
      <c r="AI1112" t="s">
        <v>22</v>
      </c>
      <c r="AJ1112" s="17" t="b">
        <v>0</v>
      </c>
      <c r="AK1112" t="s">
        <v>22</v>
      </c>
      <c r="AL1112" t="s">
        <v>22</v>
      </c>
      <c r="AM1112" s="17" t="b">
        <v>0</v>
      </c>
      <c r="AN1112" s="6"/>
      <c r="AO1112" s="6"/>
      <c r="AP1112" s="17" t="b">
        <v>0</v>
      </c>
      <c r="AQ1112" s="6" t="b">
        <v>0</v>
      </c>
    </row>
    <row r="1113" spans="1:43" x14ac:dyDescent="0.25">
      <c r="A1113" t="str">
        <f>_xlfn.CONCAT(Table8[[#This Row],[Order]],"-",Table8[[#This Row],[Line]])</f>
        <v>77808-1</v>
      </c>
      <c r="B1113" s="35">
        <v>77808</v>
      </c>
      <c r="C1113" s="35">
        <v>1</v>
      </c>
      <c r="D1113" s="35">
        <v>1</v>
      </c>
      <c r="E1113" s="34" t="s">
        <v>18</v>
      </c>
      <c r="F1113" s="34" t="s">
        <v>386</v>
      </c>
      <c r="G1113" s="34" t="s">
        <v>1537</v>
      </c>
      <c r="H1113" s="34" t="s">
        <v>22</v>
      </c>
      <c r="I1113" s="34" t="s">
        <v>37</v>
      </c>
      <c r="J1113" s="36">
        <v>43495</v>
      </c>
      <c r="K1113" s="34" t="s">
        <v>5166</v>
      </c>
      <c r="L1113" s="125">
        <v>43495</v>
      </c>
      <c r="M1113" s="36">
        <v>43500</v>
      </c>
      <c r="N1113" s="35">
        <v>15</v>
      </c>
      <c r="O1113" s="35">
        <v>15</v>
      </c>
      <c r="P1113" s="6" t="s">
        <v>610</v>
      </c>
      <c r="Q1113" s="34" t="s">
        <v>21</v>
      </c>
      <c r="R1113" s="6" t="s">
        <v>18</v>
      </c>
      <c r="S1113" s="34" t="s">
        <v>22</v>
      </c>
      <c r="T1113" s="34" t="s">
        <v>1538</v>
      </c>
      <c r="U1113" s="35">
        <v>18</v>
      </c>
      <c r="V1113" s="17" t="b">
        <v>1</v>
      </c>
      <c r="W1113" s="17" t="b">
        <v>1</v>
      </c>
      <c r="X1113" s="17" t="b">
        <v>1</v>
      </c>
      <c r="Y1113" s="17" t="b">
        <v>1</v>
      </c>
      <c r="Z1113" t="s">
        <v>22</v>
      </c>
      <c r="AA1113" t="s">
        <v>3805</v>
      </c>
      <c r="AB1113" t="s">
        <v>22</v>
      </c>
      <c r="AC1113" t="s">
        <v>22</v>
      </c>
      <c r="AD1113" t="s">
        <v>22</v>
      </c>
      <c r="AE1113" t="s">
        <v>22</v>
      </c>
      <c r="AF1113" t="s">
        <v>22</v>
      </c>
      <c r="AG1113" t="s">
        <v>22</v>
      </c>
      <c r="AH1113" t="s">
        <v>22</v>
      </c>
      <c r="AI1113" t="s">
        <v>22</v>
      </c>
      <c r="AJ1113" s="17" t="b">
        <v>1</v>
      </c>
      <c r="AK1113" t="s">
        <v>22</v>
      </c>
      <c r="AL1113" t="s">
        <v>143</v>
      </c>
      <c r="AM1113" s="17" t="b">
        <v>1</v>
      </c>
      <c r="AN1113" s="126">
        <v>43496.3889541319</v>
      </c>
      <c r="AO1113" s="6"/>
      <c r="AP1113" s="17" t="b">
        <v>1</v>
      </c>
      <c r="AQ1113" s="6" t="b">
        <v>0</v>
      </c>
    </row>
    <row r="1114" spans="1:43" x14ac:dyDescent="0.25">
      <c r="A1114" t="str">
        <f>_xlfn.CONCAT(Table8[[#This Row],[Order]],"-",Table8[[#This Row],[Line]])</f>
        <v>77808-2</v>
      </c>
      <c r="B1114" s="35">
        <v>77808</v>
      </c>
      <c r="C1114" s="35">
        <v>2</v>
      </c>
      <c r="D1114" s="35">
        <v>1</v>
      </c>
      <c r="E1114" s="34" t="s">
        <v>18</v>
      </c>
      <c r="F1114" s="34" t="s">
        <v>386</v>
      </c>
      <c r="G1114" s="34" t="s">
        <v>1539</v>
      </c>
      <c r="H1114" s="34" t="s">
        <v>22</v>
      </c>
      <c r="I1114" s="34" t="s">
        <v>37</v>
      </c>
      <c r="J1114" s="36">
        <v>43496</v>
      </c>
      <c r="K1114" s="34" t="s">
        <v>5167</v>
      </c>
      <c r="L1114" s="125">
        <v>43495</v>
      </c>
      <c r="M1114" s="36">
        <v>43500</v>
      </c>
      <c r="N1114" s="35">
        <v>3</v>
      </c>
      <c r="O1114" s="35">
        <v>3</v>
      </c>
      <c r="P1114" s="6" t="s">
        <v>610</v>
      </c>
      <c r="Q1114" s="34" t="s">
        <v>21</v>
      </c>
      <c r="R1114" s="6" t="s">
        <v>18</v>
      </c>
      <c r="S1114" s="34" t="s">
        <v>22</v>
      </c>
      <c r="T1114" s="34" t="s">
        <v>1540</v>
      </c>
      <c r="U1114" s="35">
        <v>18</v>
      </c>
      <c r="V1114" s="17" t="b">
        <v>1</v>
      </c>
      <c r="W1114" s="17" t="b">
        <v>1</v>
      </c>
      <c r="X1114" s="17" t="b">
        <v>1</v>
      </c>
      <c r="Y1114" s="17" t="b">
        <v>1</v>
      </c>
      <c r="Z1114" t="s">
        <v>22</v>
      </c>
      <c r="AA1114" t="s">
        <v>3805</v>
      </c>
      <c r="AB1114" t="s">
        <v>22</v>
      </c>
      <c r="AC1114" t="s">
        <v>22</v>
      </c>
      <c r="AD1114" t="s">
        <v>22</v>
      </c>
      <c r="AE1114" t="s">
        <v>22</v>
      </c>
      <c r="AF1114" t="s">
        <v>22</v>
      </c>
      <c r="AG1114" t="s">
        <v>22</v>
      </c>
      <c r="AH1114" t="s">
        <v>22</v>
      </c>
      <c r="AI1114" t="s">
        <v>22</v>
      </c>
      <c r="AJ1114" s="17" t="b">
        <v>1</v>
      </c>
      <c r="AK1114" t="s">
        <v>22</v>
      </c>
      <c r="AL1114" t="s">
        <v>143</v>
      </c>
      <c r="AM1114" s="17" t="b">
        <v>1</v>
      </c>
      <c r="AN1114" s="126">
        <v>43496.388940046301</v>
      </c>
      <c r="AO1114" s="6"/>
      <c r="AP1114" s="17" t="b">
        <v>1</v>
      </c>
      <c r="AQ1114" s="6" t="b">
        <v>0</v>
      </c>
    </row>
    <row r="1115" spans="1:43" x14ac:dyDescent="0.25">
      <c r="A1115" t="str">
        <f>_xlfn.CONCAT(Table8[[#This Row],[Order]],"-",Table8[[#This Row],[Line]])</f>
        <v>77833-1</v>
      </c>
      <c r="B1115" s="7">
        <v>77833</v>
      </c>
      <c r="C1115" s="7">
        <v>1</v>
      </c>
      <c r="D1115" s="7">
        <v>1</v>
      </c>
      <c r="E1115" s="6" t="s">
        <v>18</v>
      </c>
      <c r="F1115" s="6" t="s">
        <v>3080</v>
      </c>
      <c r="G1115" s="6" t="s">
        <v>5168</v>
      </c>
      <c r="H1115" s="6" t="s">
        <v>22</v>
      </c>
      <c r="I1115" s="6" t="s">
        <v>27</v>
      </c>
      <c r="J1115" s="6"/>
      <c r="K1115" s="6"/>
      <c r="L1115" s="8">
        <v>43516</v>
      </c>
      <c r="M1115" s="8">
        <v>43521</v>
      </c>
      <c r="N1115" s="7">
        <v>4</v>
      </c>
      <c r="O1115" s="7">
        <v>4</v>
      </c>
      <c r="P1115" s="6" t="s">
        <v>624</v>
      </c>
      <c r="Q1115" s="6" t="s">
        <v>22</v>
      </c>
      <c r="R1115" s="6" t="s">
        <v>18</v>
      </c>
      <c r="S1115" s="6" t="s">
        <v>22</v>
      </c>
      <c r="T1115" s="6" t="s">
        <v>1905</v>
      </c>
      <c r="U1115" s="7">
        <v>12</v>
      </c>
      <c r="V1115" s="17" t="b">
        <v>0</v>
      </c>
      <c r="W1115" s="17" t="b">
        <v>0</v>
      </c>
      <c r="X1115" s="17" t="b">
        <v>0</v>
      </c>
      <c r="Y1115" s="17" t="b">
        <v>0</v>
      </c>
      <c r="Z1115" t="s">
        <v>22</v>
      </c>
      <c r="AA1115" t="s">
        <v>22</v>
      </c>
      <c r="AB1115" t="s">
        <v>22</v>
      </c>
      <c r="AC1115" t="s">
        <v>22</v>
      </c>
      <c r="AD1115" t="s">
        <v>22</v>
      </c>
      <c r="AE1115" t="s">
        <v>22</v>
      </c>
      <c r="AF1115" t="s">
        <v>22</v>
      </c>
      <c r="AG1115" t="s">
        <v>22</v>
      </c>
      <c r="AH1115" t="s">
        <v>22</v>
      </c>
      <c r="AI1115" t="s">
        <v>22</v>
      </c>
      <c r="AJ1115" s="17" t="b">
        <v>0</v>
      </c>
      <c r="AK1115" t="s">
        <v>22</v>
      </c>
      <c r="AL1115" t="s">
        <v>22</v>
      </c>
      <c r="AM1115" s="17" t="b">
        <v>0</v>
      </c>
      <c r="AN1115" s="6"/>
      <c r="AO1115" s="6"/>
      <c r="AP1115" s="17" t="b">
        <v>0</v>
      </c>
      <c r="AQ1115" s="6" t="b">
        <v>0</v>
      </c>
    </row>
    <row r="1116" spans="1:43" x14ac:dyDescent="0.25">
      <c r="A1116" t="str">
        <f>_xlfn.CONCAT(Table8[[#This Row],[Order]],"-",Table8[[#This Row],[Line]])</f>
        <v>77833-2</v>
      </c>
      <c r="B1116" s="7">
        <v>77833</v>
      </c>
      <c r="C1116" s="7">
        <v>2</v>
      </c>
      <c r="D1116" s="7">
        <v>1</v>
      </c>
      <c r="E1116" s="6" t="s">
        <v>18</v>
      </c>
      <c r="F1116" s="6" t="s">
        <v>288</v>
      </c>
      <c r="G1116" s="6" t="s">
        <v>5169</v>
      </c>
      <c r="H1116" s="6" t="s">
        <v>22</v>
      </c>
      <c r="I1116" s="6" t="s">
        <v>27</v>
      </c>
      <c r="J1116" s="6"/>
      <c r="K1116" s="6"/>
      <c r="L1116" s="8">
        <v>43516</v>
      </c>
      <c r="M1116" s="8">
        <v>43521</v>
      </c>
      <c r="N1116" s="7">
        <v>2</v>
      </c>
      <c r="O1116" s="7">
        <v>2</v>
      </c>
      <c r="P1116" s="6" t="s">
        <v>624</v>
      </c>
      <c r="Q1116" s="6" t="s">
        <v>22</v>
      </c>
      <c r="R1116" s="6" t="s">
        <v>18</v>
      </c>
      <c r="S1116" s="6" t="s">
        <v>22</v>
      </c>
      <c r="T1116" s="6" t="s">
        <v>5170</v>
      </c>
      <c r="U1116" s="7">
        <v>12</v>
      </c>
      <c r="V1116" s="17" t="b">
        <v>0</v>
      </c>
      <c r="W1116" s="17" t="b">
        <v>0</v>
      </c>
      <c r="X1116" s="17" t="b">
        <v>0</v>
      </c>
      <c r="Y1116" s="17" t="b">
        <v>0</v>
      </c>
      <c r="Z1116" t="s">
        <v>22</v>
      </c>
      <c r="AA1116" t="s">
        <v>22</v>
      </c>
      <c r="AB1116" t="s">
        <v>22</v>
      </c>
      <c r="AC1116" t="s">
        <v>22</v>
      </c>
      <c r="AD1116" t="s">
        <v>22</v>
      </c>
      <c r="AE1116" t="s">
        <v>22</v>
      </c>
      <c r="AF1116" t="s">
        <v>22</v>
      </c>
      <c r="AG1116" t="s">
        <v>22</v>
      </c>
      <c r="AH1116" t="s">
        <v>22</v>
      </c>
      <c r="AI1116" t="s">
        <v>22</v>
      </c>
      <c r="AJ1116" s="17" t="b">
        <v>0</v>
      </c>
      <c r="AK1116" t="s">
        <v>22</v>
      </c>
      <c r="AL1116" t="s">
        <v>22</v>
      </c>
      <c r="AM1116" s="17" t="b">
        <v>0</v>
      </c>
      <c r="AN1116" s="6"/>
      <c r="AO1116" s="6"/>
      <c r="AP1116" s="17" t="b">
        <v>0</v>
      </c>
      <c r="AQ1116" s="6" t="b">
        <v>0</v>
      </c>
    </row>
    <row r="1117" spans="1:43" x14ac:dyDescent="0.25">
      <c r="A1117" t="str">
        <f>_xlfn.CONCAT(Table8[[#This Row],[Order]],"-",Table8[[#This Row],[Line]])</f>
        <v>77848-1</v>
      </c>
      <c r="B1117" s="35">
        <v>77848</v>
      </c>
      <c r="C1117" s="35">
        <v>1</v>
      </c>
      <c r="D1117" s="35">
        <v>1</v>
      </c>
      <c r="E1117" s="34" t="s">
        <v>18</v>
      </c>
      <c r="F1117" s="34" t="s">
        <v>5171</v>
      </c>
      <c r="G1117" s="34" t="s">
        <v>5172</v>
      </c>
      <c r="H1117" s="34" t="s">
        <v>208</v>
      </c>
      <c r="I1117" s="34" t="s">
        <v>150</v>
      </c>
      <c r="J1117" s="36">
        <v>43490</v>
      </c>
      <c r="K1117" s="34" t="s">
        <v>5173</v>
      </c>
      <c r="L1117" s="125">
        <v>43487</v>
      </c>
      <c r="M1117" s="36">
        <v>43490</v>
      </c>
      <c r="N1117" s="35">
        <v>1</v>
      </c>
      <c r="O1117" s="35">
        <v>1</v>
      </c>
      <c r="P1117" s="6" t="s">
        <v>589</v>
      </c>
      <c r="Q1117" s="34" t="s">
        <v>21</v>
      </c>
      <c r="R1117" s="6" t="s">
        <v>19</v>
      </c>
      <c r="S1117" s="34" t="s">
        <v>22</v>
      </c>
      <c r="T1117" s="34" t="s">
        <v>5174</v>
      </c>
      <c r="U1117" s="35">
        <v>1</v>
      </c>
      <c r="V1117" s="17" t="b">
        <v>1</v>
      </c>
      <c r="W1117" s="17" t="b">
        <v>1</v>
      </c>
      <c r="X1117" s="17" t="b">
        <v>1</v>
      </c>
      <c r="Y1117" s="17" t="b">
        <v>1</v>
      </c>
      <c r="Z1117" t="s">
        <v>22</v>
      </c>
      <c r="AA1117" t="s">
        <v>3805</v>
      </c>
      <c r="AB1117" t="s">
        <v>22</v>
      </c>
      <c r="AC1117" t="s">
        <v>22</v>
      </c>
      <c r="AD1117" t="s">
        <v>22</v>
      </c>
      <c r="AE1117" t="s">
        <v>22</v>
      </c>
      <c r="AF1117" t="s">
        <v>22</v>
      </c>
      <c r="AG1117" t="s">
        <v>22</v>
      </c>
      <c r="AH1117" t="s">
        <v>3805</v>
      </c>
      <c r="AI1117" t="s">
        <v>22</v>
      </c>
      <c r="AJ1117" s="17" t="b">
        <v>1</v>
      </c>
      <c r="AK1117" t="s">
        <v>22</v>
      </c>
      <c r="AL1117" t="s">
        <v>143</v>
      </c>
      <c r="AM1117" s="17" t="b">
        <v>1</v>
      </c>
      <c r="AN1117" s="126">
        <v>43493.638757210603</v>
      </c>
      <c r="AO1117" s="6"/>
      <c r="AP1117" s="17" t="b">
        <v>0</v>
      </c>
      <c r="AQ1117" s="6" t="b">
        <v>1</v>
      </c>
    </row>
    <row r="1118" spans="1:43" x14ac:dyDescent="0.25">
      <c r="A1118" t="str">
        <f>_xlfn.CONCAT(Table8[[#This Row],[Order]],"-",Table8[[#This Row],[Line]])</f>
        <v>77848-2</v>
      </c>
      <c r="B1118" s="35">
        <v>77848</v>
      </c>
      <c r="C1118" s="35">
        <v>2</v>
      </c>
      <c r="D1118" s="35">
        <v>1</v>
      </c>
      <c r="E1118" s="34" t="s">
        <v>18</v>
      </c>
      <c r="F1118" s="34" t="s">
        <v>5175</v>
      </c>
      <c r="G1118" s="34" t="s">
        <v>5176</v>
      </c>
      <c r="H1118" s="34" t="s">
        <v>156</v>
      </c>
      <c r="I1118" s="34" t="s">
        <v>150</v>
      </c>
      <c r="J1118" s="36">
        <v>43492</v>
      </c>
      <c r="K1118" s="34" t="s">
        <v>5177</v>
      </c>
      <c r="L1118" s="125">
        <v>43487</v>
      </c>
      <c r="M1118" s="36">
        <v>43490</v>
      </c>
      <c r="N1118" s="35">
        <v>1</v>
      </c>
      <c r="O1118" s="35">
        <v>1</v>
      </c>
      <c r="P1118" s="6" t="s">
        <v>589</v>
      </c>
      <c r="Q1118" s="34" t="s">
        <v>21</v>
      </c>
      <c r="R1118" s="6" t="s">
        <v>19</v>
      </c>
      <c r="S1118" s="34" t="s">
        <v>22</v>
      </c>
      <c r="T1118" s="34" t="s">
        <v>5178</v>
      </c>
      <c r="U1118" s="35">
        <v>1</v>
      </c>
      <c r="V1118" s="17" t="b">
        <v>1</v>
      </c>
      <c r="W1118" s="17" t="b">
        <v>1</v>
      </c>
      <c r="X1118" s="17" t="b">
        <v>1</v>
      </c>
      <c r="Y1118" s="17" t="b">
        <v>1</v>
      </c>
      <c r="Z1118" t="s">
        <v>22</v>
      </c>
      <c r="AA1118" t="s">
        <v>3805</v>
      </c>
      <c r="AB1118" t="s">
        <v>22</v>
      </c>
      <c r="AC1118" t="s">
        <v>22</v>
      </c>
      <c r="AD1118" t="s">
        <v>22</v>
      </c>
      <c r="AE1118" t="s">
        <v>22</v>
      </c>
      <c r="AF1118" t="s">
        <v>22</v>
      </c>
      <c r="AG1118" t="s">
        <v>22</v>
      </c>
      <c r="AH1118" t="s">
        <v>3805</v>
      </c>
      <c r="AI1118" t="s">
        <v>22</v>
      </c>
      <c r="AJ1118" s="17" t="b">
        <v>1</v>
      </c>
      <c r="AK1118" t="s">
        <v>22</v>
      </c>
      <c r="AL1118" t="s">
        <v>143</v>
      </c>
      <c r="AM1118" s="17" t="b">
        <v>1</v>
      </c>
      <c r="AN1118" s="126">
        <v>43493.638794062499</v>
      </c>
      <c r="AO1118" s="6"/>
      <c r="AP1118" s="17" t="b">
        <v>0</v>
      </c>
      <c r="AQ1118" s="6" t="b">
        <v>1</v>
      </c>
    </row>
    <row r="1119" spans="1:43" x14ac:dyDescent="0.25">
      <c r="A1119" t="str">
        <f>_xlfn.CONCAT(Table8[[#This Row],[Order]],"-",Table8[[#This Row],[Line]])</f>
        <v>77848-3</v>
      </c>
      <c r="B1119" s="35">
        <v>77848</v>
      </c>
      <c r="C1119" s="35">
        <v>3</v>
      </c>
      <c r="D1119" s="35">
        <v>1</v>
      </c>
      <c r="E1119" s="34" t="s">
        <v>18</v>
      </c>
      <c r="F1119" s="34" t="s">
        <v>5179</v>
      </c>
      <c r="G1119" s="34" t="s">
        <v>5180</v>
      </c>
      <c r="H1119" s="34" t="s">
        <v>168</v>
      </c>
      <c r="I1119" s="34" t="s">
        <v>150</v>
      </c>
      <c r="J1119" s="36">
        <v>43492</v>
      </c>
      <c r="K1119" s="34" t="s">
        <v>5181</v>
      </c>
      <c r="L1119" s="125">
        <v>43487</v>
      </c>
      <c r="M1119" s="36">
        <v>43490</v>
      </c>
      <c r="N1119" s="35">
        <v>1</v>
      </c>
      <c r="O1119" s="35">
        <v>2</v>
      </c>
      <c r="P1119" s="6" t="s">
        <v>589</v>
      </c>
      <c r="Q1119" s="34" t="s">
        <v>21</v>
      </c>
      <c r="R1119" s="6" t="s">
        <v>19</v>
      </c>
      <c r="S1119" s="34" t="s">
        <v>22</v>
      </c>
      <c r="T1119" s="34" t="s">
        <v>5182</v>
      </c>
      <c r="U1119" s="35">
        <v>1</v>
      </c>
      <c r="V1119" s="17" t="b">
        <v>1</v>
      </c>
      <c r="W1119" s="17" t="b">
        <v>1</v>
      </c>
      <c r="X1119" s="17" t="b">
        <v>1</v>
      </c>
      <c r="Y1119" s="17" t="b">
        <v>1</v>
      </c>
      <c r="Z1119" t="s">
        <v>22</v>
      </c>
      <c r="AA1119" t="s">
        <v>3805</v>
      </c>
      <c r="AB1119" t="s">
        <v>22</v>
      </c>
      <c r="AC1119" t="s">
        <v>22</v>
      </c>
      <c r="AD1119" t="s">
        <v>22</v>
      </c>
      <c r="AE1119" t="s">
        <v>22</v>
      </c>
      <c r="AF1119" t="s">
        <v>22</v>
      </c>
      <c r="AG1119" t="s">
        <v>22</v>
      </c>
      <c r="AH1119" t="s">
        <v>3805</v>
      </c>
      <c r="AI1119" t="s">
        <v>22</v>
      </c>
      <c r="AJ1119" s="17" t="b">
        <v>1</v>
      </c>
      <c r="AK1119" t="s">
        <v>22</v>
      </c>
      <c r="AL1119" t="s">
        <v>143</v>
      </c>
      <c r="AM1119" s="17" t="b">
        <v>1</v>
      </c>
      <c r="AN1119" s="126">
        <v>43493.6387678588</v>
      </c>
      <c r="AO1119" s="6"/>
      <c r="AP1119" s="17" t="b">
        <v>0</v>
      </c>
      <c r="AQ1119" s="6" t="b">
        <v>1</v>
      </c>
    </row>
    <row r="1120" spans="1:43" x14ac:dyDescent="0.25">
      <c r="A1120" t="str">
        <f>_xlfn.CONCAT(Table8[[#This Row],[Order]],"-",Table8[[#This Row],[Line]])</f>
        <v>77848-4</v>
      </c>
      <c r="B1120" s="35">
        <v>77848</v>
      </c>
      <c r="C1120" s="35">
        <v>4</v>
      </c>
      <c r="D1120" s="35">
        <v>1</v>
      </c>
      <c r="E1120" s="34" t="s">
        <v>18</v>
      </c>
      <c r="F1120" s="34" t="s">
        <v>5183</v>
      </c>
      <c r="G1120" s="34" t="s">
        <v>5184</v>
      </c>
      <c r="H1120" s="34" t="s">
        <v>156</v>
      </c>
      <c r="I1120" s="34" t="s">
        <v>150</v>
      </c>
      <c r="J1120" s="36">
        <v>43492</v>
      </c>
      <c r="K1120" s="34" t="s">
        <v>5185</v>
      </c>
      <c r="L1120" s="125">
        <v>43487</v>
      </c>
      <c r="M1120" s="36">
        <v>43490</v>
      </c>
      <c r="N1120" s="35">
        <v>1</v>
      </c>
      <c r="O1120" s="35">
        <v>3</v>
      </c>
      <c r="P1120" s="6" t="s">
        <v>589</v>
      </c>
      <c r="Q1120" s="34" t="s">
        <v>21</v>
      </c>
      <c r="R1120" s="6" t="s">
        <v>19</v>
      </c>
      <c r="S1120" s="34" t="s">
        <v>22</v>
      </c>
      <c r="T1120" s="34" t="s">
        <v>5186</v>
      </c>
      <c r="U1120" s="35">
        <v>1</v>
      </c>
      <c r="V1120" s="17" t="b">
        <v>1</v>
      </c>
      <c r="W1120" s="17" t="b">
        <v>1</v>
      </c>
      <c r="X1120" s="17" t="b">
        <v>1</v>
      </c>
      <c r="Y1120" s="17" t="b">
        <v>1</v>
      </c>
      <c r="Z1120" t="s">
        <v>22</v>
      </c>
      <c r="AA1120" t="s">
        <v>3805</v>
      </c>
      <c r="AB1120" t="s">
        <v>22</v>
      </c>
      <c r="AC1120" t="s">
        <v>22</v>
      </c>
      <c r="AD1120" t="s">
        <v>22</v>
      </c>
      <c r="AE1120" t="s">
        <v>22</v>
      </c>
      <c r="AF1120" t="s">
        <v>22</v>
      </c>
      <c r="AG1120" t="s">
        <v>22</v>
      </c>
      <c r="AH1120" t="s">
        <v>3805</v>
      </c>
      <c r="AI1120" t="s">
        <v>22</v>
      </c>
      <c r="AJ1120" s="17" t="b">
        <v>1</v>
      </c>
      <c r="AK1120" t="s">
        <v>22</v>
      </c>
      <c r="AL1120" t="s">
        <v>143</v>
      </c>
      <c r="AM1120" s="17" t="b">
        <v>1</v>
      </c>
      <c r="AN1120" s="126">
        <v>43493.6387404282</v>
      </c>
      <c r="AO1120" s="6"/>
      <c r="AP1120" s="17" t="b">
        <v>0</v>
      </c>
      <c r="AQ1120" s="6" t="b">
        <v>1</v>
      </c>
    </row>
    <row r="1121" spans="1:43" x14ac:dyDescent="0.25">
      <c r="A1121" t="str">
        <f>_xlfn.CONCAT(Table8[[#This Row],[Order]],"-",Table8[[#This Row],[Line]])</f>
        <v>77848-5</v>
      </c>
      <c r="B1121" s="35">
        <v>77848</v>
      </c>
      <c r="C1121" s="35">
        <v>5</v>
      </c>
      <c r="D1121" s="35">
        <v>1</v>
      </c>
      <c r="E1121" s="34" t="s">
        <v>18</v>
      </c>
      <c r="F1121" s="34" t="s">
        <v>5187</v>
      </c>
      <c r="G1121" s="34" t="s">
        <v>5188</v>
      </c>
      <c r="H1121" s="34" t="s">
        <v>22</v>
      </c>
      <c r="I1121" s="34" t="s">
        <v>150</v>
      </c>
      <c r="J1121" s="36">
        <v>43490</v>
      </c>
      <c r="K1121" s="34" t="s">
        <v>5189</v>
      </c>
      <c r="L1121" s="125">
        <v>43487</v>
      </c>
      <c r="M1121" s="36">
        <v>43490</v>
      </c>
      <c r="N1121" s="35">
        <v>1</v>
      </c>
      <c r="O1121" s="35">
        <v>2</v>
      </c>
      <c r="P1121" s="6" t="s">
        <v>589</v>
      </c>
      <c r="Q1121" s="34" t="s">
        <v>21</v>
      </c>
      <c r="R1121" s="6" t="s">
        <v>19</v>
      </c>
      <c r="S1121" s="34" t="s">
        <v>22</v>
      </c>
      <c r="T1121" s="34" t="s">
        <v>5190</v>
      </c>
      <c r="U1121" s="35">
        <v>1</v>
      </c>
      <c r="V1121" s="17" t="b">
        <v>1</v>
      </c>
      <c r="W1121" s="17" t="b">
        <v>1</v>
      </c>
      <c r="X1121" s="17" t="b">
        <v>1</v>
      </c>
      <c r="Y1121" s="17" t="b">
        <v>1</v>
      </c>
      <c r="Z1121" t="s">
        <v>22</v>
      </c>
      <c r="AA1121" t="s">
        <v>3805</v>
      </c>
      <c r="AB1121" t="s">
        <v>22</v>
      </c>
      <c r="AC1121" t="s">
        <v>22</v>
      </c>
      <c r="AD1121" t="s">
        <v>22</v>
      </c>
      <c r="AE1121" t="s">
        <v>22</v>
      </c>
      <c r="AF1121" t="s">
        <v>22</v>
      </c>
      <c r="AG1121" t="s">
        <v>22</v>
      </c>
      <c r="AH1121" t="s">
        <v>3805</v>
      </c>
      <c r="AI1121" t="s">
        <v>22</v>
      </c>
      <c r="AJ1121" s="17" t="b">
        <v>1</v>
      </c>
      <c r="AK1121" t="s">
        <v>22</v>
      </c>
      <c r="AL1121" t="s">
        <v>143</v>
      </c>
      <c r="AM1121" s="17" t="b">
        <v>1</v>
      </c>
      <c r="AN1121" s="126">
        <v>43493.638778703702</v>
      </c>
      <c r="AO1121" s="6"/>
      <c r="AP1121" s="17" t="b">
        <v>0</v>
      </c>
      <c r="AQ1121" s="6" t="b">
        <v>0</v>
      </c>
    </row>
    <row r="1122" spans="1:43" x14ac:dyDescent="0.25">
      <c r="A1122" t="str">
        <f>_xlfn.CONCAT(Table8[[#This Row],[Order]],"-",Table8[[#This Row],[Line]])</f>
        <v>77853-1</v>
      </c>
      <c r="B1122" s="7">
        <v>77853</v>
      </c>
      <c r="C1122" s="7">
        <v>1</v>
      </c>
      <c r="D1122" s="7">
        <v>1</v>
      </c>
      <c r="E1122" s="6" t="s">
        <v>18</v>
      </c>
      <c r="F1122" s="6" t="s">
        <v>139</v>
      </c>
      <c r="G1122" s="6" t="s">
        <v>5191</v>
      </c>
      <c r="H1122" s="6" t="s">
        <v>22</v>
      </c>
      <c r="I1122" s="6" t="s">
        <v>27</v>
      </c>
      <c r="J1122" s="6"/>
      <c r="K1122" s="6"/>
      <c r="L1122" s="8">
        <v>43518</v>
      </c>
      <c r="M1122" s="8">
        <v>43523</v>
      </c>
      <c r="N1122" s="7">
        <v>19</v>
      </c>
      <c r="O1122" s="7">
        <v>19</v>
      </c>
      <c r="P1122" s="6" t="s">
        <v>609</v>
      </c>
      <c r="Q1122" s="6" t="s">
        <v>22</v>
      </c>
      <c r="R1122" s="6" t="s">
        <v>19</v>
      </c>
      <c r="S1122" s="6" t="s">
        <v>22</v>
      </c>
      <c r="T1122" s="6" t="s">
        <v>5192</v>
      </c>
      <c r="U1122" s="7">
        <v>4</v>
      </c>
      <c r="V1122" s="17" t="b">
        <v>0</v>
      </c>
      <c r="W1122" s="17" t="b">
        <v>0</v>
      </c>
      <c r="X1122" s="17" t="b">
        <v>0</v>
      </c>
      <c r="Y1122" s="17" t="b">
        <v>0</v>
      </c>
      <c r="Z1122" t="s">
        <v>22</v>
      </c>
      <c r="AA1122" t="s">
        <v>22</v>
      </c>
      <c r="AB1122" t="s">
        <v>22</v>
      </c>
      <c r="AC1122" t="s">
        <v>22</v>
      </c>
      <c r="AD1122" t="s">
        <v>22</v>
      </c>
      <c r="AE1122" t="s">
        <v>22</v>
      </c>
      <c r="AF1122" t="s">
        <v>22</v>
      </c>
      <c r="AG1122" t="s">
        <v>22</v>
      </c>
      <c r="AH1122" t="s">
        <v>22</v>
      </c>
      <c r="AI1122" t="s">
        <v>22</v>
      </c>
      <c r="AJ1122" s="17" t="b">
        <v>0</v>
      </c>
      <c r="AK1122" t="s">
        <v>22</v>
      </c>
      <c r="AL1122" t="s">
        <v>22</v>
      </c>
      <c r="AM1122" s="17" t="b">
        <v>0</v>
      </c>
      <c r="AN1122" s="6"/>
      <c r="AO1122" s="6"/>
      <c r="AP1122" s="17" t="b">
        <v>0</v>
      </c>
      <c r="AQ1122" s="6" t="b">
        <v>0</v>
      </c>
    </row>
    <row r="1123" spans="1:43" x14ac:dyDescent="0.25">
      <c r="A1123" t="str">
        <f>_xlfn.CONCAT(Table8[[#This Row],[Order]],"-",Table8[[#This Row],[Line]])</f>
        <v>77853-2</v>
      </c>
      <c r="B1123" s="7">
        <v>77853</v>
      </c>
      <c r="C1123" s="7">
        <v>2</v>
      </c>
      <c r="D1123" s="7">
        <v>1</v>
      </c>
      <c r="E1123" s="6" t="s">
        <v>18</v>
      </c>
      <c r="F1123" s="6" t="s">
        <v>138</v>
      </c>
      <c r="G1123" s="6" t="s">
        <v>5193</v>
      </c>
      <c r="H1123" s="6" t="s">
        <v>22</v>
      </c>
      <c r="I1123" s="6" t="s">
        <v>27</v>
      </c>
      <c r="J1123" s="6"/>
      <c r="K1123" s="6"/>
      <c r="L1123" s="8">
        <v>43518</v>
      </c>
      <c r="M1123" s="8">
        <v>43523</v>
      </c>
      <c r="N1123" s="7">
        <v>51</v>
      </c>
      <c r="O1123" s="7">
        <v>51</v>
      </c>
      <c r="P1123" s="6" t="s">
        <v>609</v>
      </c>
      <c r="Q1123" s="6" t="s">
        <v>22</v>
      </c>
      <c r="R1123" s="6" t="s">
        <v>19</v>
      </c>
      <c r="S1123" s="6" t="s">
        <v>22</v>
      </c>
      <c r="T1123" s="6" t="s">
        <v>5194</v>
      </c>
      <c r="U1123" s="7">
        <v>4</v>
      </c>
      <c r="V1123" s="17" t="b">
        <v>0</v>
      </c>
      <c r="W1123" s="17" t="b">
        <v>0</v>
      </c>
      <c r="X1123" s="17" t="b">
        <v>0</v>
      </c>
      <c r="Y1123" s="17" t="b">
        <v>0</v>
      </c>
      <c r="Z1123" t="s">
        <v>22</v>
      </c>
      <c r="AA1123" t="s">
        <v>22</v>
      </c>
      <c r="AB1123" t="s">
        <v>22</v>
      </c>
      <c r="AC1123" t="s">
        <v>22</v>
      </c>
      <c r="AD1123" t="s">
        <v>22</v>
      </c>
      <c r="AE1123" t="s">
        <v>22</v>
      </c>
      <c r="AF1123" t="s">
        <v>22</v>
      </c>
      <c r="AG1123" t="s">
        <v>22</v>
      </c>
      <c r="AH1123" t="s">
        <v>22</v>
      </c>
      <c r="AI1123" t="s">
        <v>22</v>
      </c>
      <c r="AJ1123" s="17" t="b">
        <v>0</v>
      </c>
      <c r="AK1123" t="s">
        <v>22</v>
      </c>
      <c r="AL1123" t="s">
        <v>22</v>
      </c>
      <c r="AM1123" s="17" t="b">
        <v>0</v>
      </c>
      <c r="AN1123" s="6"/>
      <c r="AO1123" s="6"/>
      <c r="AP1123" s="17" t="b">
        <v>0</v>
      </c>
      <c r="AQ1123" s="6" t="b">
        <v>0</v>
      </c>
    </row>
    <row r="1124" spans="1:43" x14ac:dyDescent="0.25">
      <c r="A1124" t="str">
        <f>_xlfn.CONCAT(Table8[[#This Row],[Order]],"-",Table8[[#This Row],[Line]])</f>
        <v>77853-3</v>
      </c>
      <c r="B1124" s="7">
        <v>77853</v>
      </c>
      <c r="C1124" s="7">
        <v>3</v>
      </c>
      <c r="D1124" s="7">
        <v>1</v>
      </c>
      <c r="E1124" s="6" t="s">
        <v>18</v>
      </c>
      <c r="F1124" s="6" t="s">
        <v>401</v>
      </c>
      <c r="G1124" s="6" t="s">
        <v>5195</v>
      </c>
      <c r="H1124" s="6" t="s">
        <v>22</v>
      </c>
      <c r="I1124" s="6" t="s">
        <v>27</v>
      </c>
      <c r="J1124" s="6"/>
      <c r="K1124" s="6"/>
      <c r="L1124" s="8">
        <v>43518</v>
      </c>
      <c r="M1124" s="8">
        <v>43523</v>
      </c>
      <c r="N1124" s="7">
        <v>14</v>
      </c>
      <c r="O1124" s="7">
        <v>14</v>
      </c>
      <c r="P1124" s="6" t="s">
        <v>609</v>
      </c>
      <c r="Q1124" s="6" t="s">
        <v>22</v>
      </c>
      <c r="R1124" s="6" t="s">
        <v>19</v>
      </c>
      <c r="S1124" s="6" t="s">
        <v>22</v>
      </c>
      <c r="T1124" s="6" t="s">
        <v>5196</v>
      </c>
      <c r="U1124" s="7">
        <v>4</v>
      </c>
      <c r="V1124" s="17" t="b">
        <v>0</v>
      </c>
      <c r="W1124" s="17" t="b">
        <v>0</v>
      </c>
      <c r="X1124" s="17" t="b">
        <v>0</v>
      </c>
      <c r="Y1124" s="17" t="b">
        <v>0</v>
      </c>
      <c r="Z1124" t="s">
        <v>22</v>
      </c>
      <c r="AA1124" t="s">
        <v>22</v>
      </c>
      <c r="AB1124" t="s">
        <v>22</v>
      </c>
      <c r="AC1124" t="s">
        <v>22</v>
      </c>
      <c r="AD1124" t="s">
        <v>22</v>
      </c>
      <c r="AE1124" t="s">
        <v>22</v>
      </c>
      <c r="AF1124" t="s">
        <v>22</v>
      </c>
      <c r="AG1124" t="s">
        <v>22</v>
      </c>
      <c r="AH1124" t="s">
        <v>22</v>
      </c>
      <c r="AI1124" t="s">
        <v>22</v>
      </c>
      <c r="AJ1124" s="17" t="b">
        <v>0</v>
      </c>
      <c r="AK1124" t="s">
        <v>22</v>
      </c>
      <c r="AL1124" t="s">
        <v>22</v>
      </c>
      <c r="AM1124" s="17" t="b">
        <v>0</v>
      </c>
      <c r="AN1124" s="6"/>
      <c r="AO1124" s="6"/>
      <c r="AP1124" s="17" t="b">
        <v>0</v>
      </c>
      <c r="AQ1124" s="6" t="b">
        <v>0</v>
      </c>
    </row>
    <row r="1125" spans="1:43" x14ac:dyDescent="0.25">
      <c r="A1125" t="str">
        <f>_xlfn.CONCAT(Table8[[#This Row],[Order]],"-",Table8[[#This Row],[Line]])</f>
        <v>77853-4</v>
      </c>
      <c r="B1125" s="7">
        <v>77853</v>
      </c>
      <c r="C1125" s="7">
        <v>4</v>
      </c>
      <c r="D1125" s="7">
        <v>1</v>
      </c>
      <c r="E1125" s="6" t="s">
        <v>18</v>
      </c>
      <c r="F1125" s="6" t="s">
        <v>139</v>
      </c>
      <c r="G1125" s="6" t="s">
        <v>5197</v>
      </c>
      <c r="H1125" s="6" t="s">
        <v>22</v>
      </c>
      <c r="I1125" s="6" t="s">
        <v>27</v>
      </c>
      <c r="J1125" s="6"/>
      <c r="K1125" s="6"/>
      <c r="L1125" s="8">
        <v>43518</v>
      </c>
      <c r="M1125" s="8">
        <v>43523</v>
      </c>
      <c r="N1125" s="7">
        <v>5</v>
      </c>
      <c r="O1125" s="7">
        <v>5</v>
      </c>
      <c r="P1125" s="6" t="s">
        <v>609</v>
      </c>
      <c r="Q1125" s="6" t="s">
        <v>22</v>
      </c>
      <c r="R1125" s="6" t="s">
        <v>19</v>
      </c>
      <c r="S1125" s="6" t="s">
        <v>22</v>
      </c>
      <c r="T1125" s="6" t="s">
        <v>852</v>
      </c>
      <c r="U1125" s="7">
        <v>4</v>
      </c>
      <c r="V1125" s="17" t="b">
        <v>0</v>
      </c>
      <c r="W1125" s="17" t="b">
        <v>0</v>
      </c>
      <c r="X1125" s="17" t="b">
        <v>0</v>
      </c>
      <c r="Y1125" s="17" t="b">
        <v>0</v>
      </c>
      <c r="Z1125" t="s">
        <v>22</v>
      </c>
      <c r="AA1125" t="s">
        <v>22</v>
      </c>
      <c r="AB1125" t="s">
        <v>22</v>
      </c>
      <c r="AC1125" t="s">
        <v>22</v>
      </c>
      <c r="AD1125" t="s">
        <v>22</v>
      </c>
      <c r="AE1125" t="s">
        <v>22</v>
      </c>
      <c r="AF1125" t="s">
        <v>22</v>
      </c>
      <c r="AG1125" t="s">
        <v>22</v>
      </c>
      <c r="AH1125" t="s">
        <v>22</v>
      </c>
      <c r="AI1125" t="s">
        <v>22</v>
      </c>
      <c r="AJ1125" s="17" t="b">
        <v>0</v>
      </c>
      <c r="AK1125" t="s">
        <v>22</v>
      </c>
      <c r="AL1125" t="s">
        <v>22</v>
      </c>
      <c r="AM1125" s="17" t="b">
        <v>0</v>
      </c>
      <c r="AN1125" s="6"/>
      <c r="AO1125" s="6"/>
      <c r="AP1125" s="17" t="b">
        <v>0</v>
      </c>
      <c r="AQ1125" s="6" t="b">
        <v>0</v>
      </c>
    </row>
    <row r="1126" spans="1:43" x14ac:dyDescent="0.25">
      <c r="A1126" t="str">
        <f>_xlfn.CONCAT(Table8[[#This Row],[Order]],"-",Table8[[#This Row],[Line]])</f>
        <v>77853-5</v>
      </c>
      <c r="B1126" s="7">
        <v>77853</v>
      </c>
      <c r="C1126" s="7">
        <v>5</v>
      </c>
      <c r="D1126" s="7">
        <v>1</v>
      </c>
      <c r="E1126" s="6" t="s">
        <v>18</v>
      </c>
      <c r="F1126" s="6" t="s">
        <v>138</v>
      </c>
      <c r="G1126" s="6" t="s">
        <v>5198</v>
      </c>
      <c r="H1126" s="6" t="s">
        <v>22</v>
      </c>
      <c r="I1126" s="6" t="s">
        <v>27</v>
      </c>
      <c r="J1126" s="6"/>
      <c r="K1126" s="6"/>
      <c r="L1126" s="8">
        <v>43518</v>
      </c>
      <c r="M1126" s="8">
        <v>43523</v>
      </c>
      <c r="N1126" s="7">
        <v>1</v>
      </c>
      <c r="O1126" s="7">
        <v>1</v>
      </c>
      <c r="P1126" s="6" t="s">
        <v>609</v>
      </c>
      <c r="Q1126" s="6" t="s">
        <v>22</v>
      </c>
      <c r="R1126" s="6" t="s">
        <v>19</v>
      </c>
      <c r="S1126" s="6" t="s">
        <v>22</v>
      </c>
      <c r="T1126" s="6" t="s">
        <v>5199</v>
      </c>
      <c r="U1126" s="7">
        <v>4</v>
      </c>
      <c r="V1126" s="17" t="b">
        <v>0</v>
      </c>
      <c r="W1126" s="17" t="b">
        <v>0</v>
      </c>
      <c r="X1126" s="17" t="b">
        <v>0</v>
      </c>
      <c r="Y1126" s="17" t="b">
        <v>0</v>
      </c>
      <c r="Z1126" t="s">
        <v>22</v>
      </c>
      <c r="AA1126" t="s">
        <v>22</v>
      </c>
      <c r="AB1126" t="s">
        <v>22</v>
      </c>
      <c r="AC1126" t="s">
        <v>22</v>
      </c>
      <c r="AD1126" t="s">
        <v>22</v>
      </c>
      <c r="AE1126" t="s">
        <v>22</v>
      </c>
      <c r="AF1126" t="s">
        <v>22</v>
      </c>
      <c r="AG1126" t="s">
        <v>22</v>
      </c>
      <c r="AH1126" t="s">
        <v>22</v>
      </c>
      <c r="AI1126" t="s">
        <v>22</v>
      </c>
      <c r="AJ1126" s="17" t="b">
        <v>0</v>
      </c>
      <c r="AK1126" t="s">
        <v>22</v>
      </c>
      <c r="AL1126" t="s">
        <v>22</v>
      </c>
      <c r="AM1126" s="17" t="b">
        <v>0</v>
      </c>
      <c r="AN1126" s="6"/>
      <c r="AO1126" s="6"/>
      <c r="AP1126" s="17" t="b">
        <v>0</v>
      </c>
      <c r="AQ1126" s="6" t="b">
        <v>0</v>
      </c>
    </row>
    <row r="1127" spans="1:43" x14ac:dyDescent="0.25">
      <c r="A1127" t="str">
        <f>_xlfn.CONCAT(Table8[[#This Row],[Order]],"-",Table8[[#This Row],[Line]])</f>
        <v>77854-1</v>
      </c>
      <c r="B1127" s="7">
        <v>77854</v>
      </c>
      <c r="C1127" s="7">
        <v>1</v>
      </c>
      <c r="D1127" s="7">
        <v>1</v>
      </c>
      <c r="E1127" s="6" t="s">
        <v>18</v>
      </c>
      <c r="F1127" s="6" t="s">
        <v>155</v>
      </c>
      <c r="G1127" s="6" t="s">
        <v>5200</v>
      </c>
      <c r="H1127" s="6" t="s">
        <v>22</v>
      </c>
      <c r="I1127" s="6" t="s">
        <v>27</v>
      </c>
      <c r="J1127" s="6"/>
      <c r="K1127" s="6"/>
      <c r="L1127" s="8">
        <v>43514</v>
      </c>
      <c r="M1127" s="8">
        <v>43517</v>
      </c>
      <c r="N1127" s="7">
        <v>93</v>
      </c>
      <c r="O1127" s="7">
        <v>93</v>
      </c>
      <c r="P1127" s="6" t="s">
        <v>609</v>
      </c>
      <c r="Q1127" s="6" t="s">
        <v>22</v>
      </c>
      <c r="R1127" s="6" t="s">
        <v>18</v>
      </c>
      <c r="S1127" s="6" t="s">
        <v>22</v>
      </c>
      <c r="T1127" s="6" t="s">
        <v>5201</v>
      </c>
      <c r="U1127" s="7">
        <v>7</v>
      </c>
      <c r="V1127" s="17" t="b">
        <v>0</v>
      </c>
      <c r="W1127" s="17" t="b">
        <v>0</v>
      </c>
      <c r="X1127" s="17" t="b">
        <v>0</v>
      </c>
      <c r="Y1127" s="17" t="b">
        <v>0</v>
      </c>
      <c r="Z1127" t="s">
        <v>22</v>
      </c>
      <c r="AA1127" t="s">
        <v>22</v>
      </c>
      <c r="AB1127" t="s">
        <v>22</v>
      </c>
      <c r="AC1127" t="s">
        <v>22</v>
      </c>
      <c r="AD1127" t="s">
        <v>22</v>
      </c>
      <c r="AE1127" t="s">
        <v>22</v>
      </c>
      <c r="AF1127" t="s">
        <v>22</v>
      </c>
      <c r="AG1127" t="s">
        <v>22</v>
      </c>
      <c r="AH1127" t="s">
        <v>22</v>
      </c>
      <c r="AI1127" t="s">
        <v>22</v>
      </c>
      <c r="AJ1127" s="17" t="b">
        <v>0</v>
      </c>
      <c r="AK1127" t="s">
        <v>22</v>
      </c>
      <c r="AL1127" t="s">
        <v>22</v>
      </c>
      <c r="AM1127" s="17" t="b">
        <v>0</v>
      </c>
      <c r="AN1127" s="6"/>
      <c r="AO1127" s="6"/>
      <c r="AP1127" s="17" t="b">
        <v>0</v>
      </c>
      <c r="AQ1127" s="6" t="b">
        <v>0</v>
      </c>
    </row>
    <row r="1128" spans="1:43" x14ac:dyDescent="0.25">
      <c r="A1128" t="str">
        <f>_xlfn.CONCAT(Table8[[#This Row],[Order]],"-",Table8[[#This Row],[Line]])</f>
        <v>77854-2</v>
      </c>
      <c r="B1128" s="7">
        <v>77854</v>
      </c>
      <c r="C1128" s="7">
        <v>2</v>
      </c>
      <c r="D1128" s="7">
        <v>1</v>
      </c>
      <c r="E1128" s="6" t="s">
        <v>18</v>
      </c>
      <c r="F1128" s="6" t="s">
        <v>3224</v>
      </c>
      <c r="G1128" s="6" t="s">
        <v>5202</v>
      </c>
      <c r="H1128" s="6" t="s">
        <v>22</v>
      </c>
      <c r="I1128" s="6" t="s">
        <v>27</v>
      </c>
      <c r="J1128" s="6"/>
      <c r="K1128" s="6"/>
      <c r="L1128" s="8">
        <v>43514</v>
      </c>
      <c r="M1128" s="8">
        <v>43517</v>
      </c>
      <c r="N1128" s="7">
        <v>1</v>
      </c>
      <c r="O1128" s="7">
        <v>2</v>
      </c>
      <c r="P1128" s="6" t="s">
        <v>609</v>
      </c>
      <c r="Q1128" s="6" t="s">
        <v>22</v>
      </c>
      <c r="R1128" s="6" t="s">
        <v>18</v>
      </c>
      <c r="S1128" s="6" t="s">
        <v>22</v>
      </c>
      <c r="T1128" s="6" t="s">
        <v>5203</v>
      </c>
      <c r="U1128" s="7">
        <v>7</v>
      </c>
      <c r="V1128" s="17" t="b">
        <v>0</v>
      </c>
      <c r="W1128" s="17" t="b">
        <v>0</v>
      </c>
      <c r="X1128" s="17" t="b">
        <v>0</v>
      </c>
      <c r="Y1128" s="17" t="b">
        <v>0</v>
      </c>
      <c r="Z1128" t="s">
        <v>22</v>
      </c>
      <c r="AA1128" t="s">
        <v>22</v>
      </c>
      <c r="AB1128" t="s">
        <v>22</v>
      </c>
      <c r="AC1128" t="s">
        <v>22</v>
      </c>
      <c r="AD1128" t="s">
        <v>22</v>
      </c>
      <c r="AE1128" t="s">
        <v>22</v>
      </c>
      <c r="AF1128" t="s">
        <v>22</v>
      </c>
      <c r="AG1128" t="s">
        <v>22</v>
      </c>
      <c r="AH1128" t="s">
        <v>22</v>
      </c>
      <c r="AI1128" t="s">
        <v>22</v>
      </c>
      <c r="AJ1128" s="17" t="b">
        <v>0</v>
      </c>
      <c r="AK1128" t="s">
        <v>22</v>
      </c>
      <c r="AL1128" t="s">
        <v>22</v>
      </c>
      <c r="AM1128" s="17" t="b">
        <v>0</v>
      </c>
      <c r="AN1128" s="6"/>
      <c r="AO1128" s="6"/>
      <c r="AP1128" s="17" t="b">
        <v>0</v>
      </c>
      <c r="AQ1128" s="6" t="b">
        <v>0</v>
      </c>
    </row>
    <row r="1129" spans="1:43" x14ac:dyDescent="0.25">
      <c r="A1129" t="str">
        <f>_xlfn.CONCAT(Table8[[#This Row],[Order]],"-",Table8[[#This Row],[Line]])</f>
        <v>77854-3</v>
      </c>
      <c r="B1129" s="7">
        <v>77854</v>
      </c>
      <c r="C1129" s="7">
        <v>3</v>
      </c>
      <c r="D1129" s="7">
        <v>1</v>
      </c>
      <c r="E1129" s="6" t="s">
        <v>18</v>
      </c>
      <c r="F1129" s="6" t="s">
        <v>3235</v>
      </c>
      <c r="G1129" s="6" t="s">
        <v>5204</v>
      </c>
      <c r="H1129" s="6" t="s">
        <v>22</v>
      </c>
      <c r="I1129" s="6" t="s">
        <v>27</v>
      </c>
      <c r="J1129" s="6"/>
      <c r="K1129" s="6"/>
      <c r="L1129" s="8">
        <v>43514</v>
      </c>
      <c r="M1129" s="8">
        <v>43517</v>
      </c>
      <c r="N1129" s="7">
        <v>1</v>
      </c>
      <c r="O1129" s="7">
        <v>2</v>
      </c>
      <c r="P1129" s="6" t="s">
        <v>609</v>
      </c>
      <c r="Q1129" s="6" t="s">
        <v>22</v>
      </c>
      <c r="R1129" s="6" t="s">
        <v>18</v>
      </c>
      <c r="S1129" s="6" t="s">
        <v>22</v>
      </c>
      <c r="T1129" s="6" t="s">
        <v>5205</v>
      </c>
      <c r="U1129" s="7">
        <v>7</v>
      </c>
      <c r="V1129" s="17" t="b">
        <v>0</v>
      </c>
      <c r="W1129" s="17" t="b">
        <v>0</v>
      </c>
      <c r="X1129" s="17" t="b">
        <v>0</v>
      </c>
      <c r="Y1129" s="17" t="b">
        <v>0</v>
      </c>
      <c r="Z1129" t="s">
        <v>22</v>
      </c>
      <c r="AA1129" t="s">
        <v>22</v>
      </c>
      <c r="AB1129" t="s">
        <v>22</v>
      </c>
      <c r="AC1129" t="s">
        <v>22</v>
      </c>
      <c r="AD1129" t="s">
        <v>22</v>
      </c>
      <c r="AE1129" t="s">
        <v>22</v>
      </c>
      <c r="AF1129" t="s">
        <v>22</v>
      </c>
      <c r="AG1129" t="s">
        <v>22</v>
      </c>
      <c r="AH1129" t="s">
        <v>22</v>
      </c>
      <c r="AI1129" t="s">
        <v>22</v>
      </c>
      <c r="AJ1129" s="17" t="b">
        <v>0</v>
      </c>
      <c r="AK1129" t="s">
        <v>22</v>
      </c>
      <c r="AL1129" t="s">
        <v>22</v>
      </c>
      <c r="AM1129" s="17" t="b">
        <v>0</v>
      </c>
      <c r="AN1129" s="6"/>
      <c r="AO1129" s="6"/>
      <c r="AP1129" s="17" t="b">
        <v>0</v>
      </c>
      <c r="AQ1129" s="6" t="b">
        <v>0</v>
      </c>
    </row>
    <row r="1130" spans="1:43" x14ac:dyDescent="0.25">
      <c r="A1130" t="str">
        <f>_xlfn.CONCAT(Table8[[#This Row],[Order]],"-",Table8[[#This Row],[Line]])</f>
        <v>77854-6</v>
      </c>
      <c r="B1130" s="7">
        <v>77854</v>
      </c>
      <c r="C1130" s="7">
        <v>6</v>
      </c>
      <c r="D1130" s="7">
        <v>1</v>
      </c>
      <c r="E1130" s="6" t="s">
        <v>18</v>
      </c>
      <c r="F1130" s="6" t="s">
        <v>3236</v>
      </c>
      <c r="G1130" s="6" t="s">
        <v>5206</v>
      </c>
      <c r="H1130" s="6" t="s">
        <v>22</v>
      </c>
      <c r="I1130" s="6" t="s">
        <v>27</v>
      </c>
      <c r="J1130" s="6"/>
      <c r="K1130" s="6"/>
      <c r="L1130" s="8">
        <v>43514</v>
      </c>
      <c r="M1130" s="8">
        <v>43517</v>
      </c>
      <c r="N1130" s="7">
        <v>1</v>
      </c>
      <c r="O1130" s="7">
        <v>6</v>
      </c>
      <c r="P1130" s="6" t="s">
        <v>609</v>
      </c>
      <c r="Q1130" s="6" t="s">
        <v>22</v>
      </c>
      <c r="R1130" s="6" t="s">
        <v>18</v>
      </c>
      <c r="S1130" s="6" t="s">
        <v>22</v>
      </c>
      <c r="T1130" s="6" t="s">
        <v>5207</v>
      </c>
      <c r="U1130" s="7">
        <v>7</v>
      </c>
      <c r="V1130" s="17" t="b">
        <v>0</v>
      </c>
      <c r="W1130" s="17" t="b">
        <v>0</v>
      </c>
      <c r="X1130" s="17" t="b">
        <v>0</v>
      </c>
      <c r="Y1130" s="17" t="b">
        <v>0</v>
      </c>
      <c r="Z1130" t="s">
        <v>22</v>
      </c>
      <c r="AA1130" t="s">
        <v>22</v>
      </c>
      <c r="AB1130" t="s">
        <v>22</v>
      </c>
      <c r="AC1130" t="s">
        <v>22</v>
      </c>
      <c r="AD1130" t="s">
        <v>22</v>
      </c>
      <c r="AE1130" t="s">
        <v>22</v>
      </c>
      <c r="AF1130" t="s">
        <v>22</v>
      </c>
      <c r="AG1130" t="s">
        <v>22</v>
      </c>
      <c r="AH1130" t="s">
        <v>22</v>
      </c>
      <c r="AI1130" t="s">
        <v>22</v>
      </c>
      <c r="AJ1130" s="17" t="b">
        <v>0</v>
      </c>
      <c r="AK1130" t="s">
        <v>22</v>
      </c>
      <c r="AL1130" t="s">
        <v>22</v>
      </c>
      <c r="AM1130" s="17" t="b">
        <v>0</v>
      </c>
      <c r="AN1130" s="6"/>
      <c r="AO1130" s="6"/>
      <c r="AP1130" s="17" t="b">
        <v>0</v>
      </c>
      <c r="AQ1130" s="6" t="b">
        <v>0</v>
      </c>
    </row>
    <row r="1131" spans="1:43" x14ac:dyDescent="0.25">
      <c r="A1131" t="str">
        <f>_xlfn.CONCAT(Table8[[#This Row],[Order]],"-",Table8[[#This Row],[Line]])</f>
        <v>77854-7</v>
      </c>
      <c r="B1131" s="7">
        <v>77854</v>
      </c>
      <c r="C1131" s="7">
        <v>7</v>
      </c>
      <c r="D1131" s="7">
        <v>1</v>
      </c>
      <c r="E1131" s="6" t="s">
        <v>18</v>
      </c>
      <c r="F1131" s="6" t="s">
        <v>3237</v>
      </c>
      <c r="G1131" s="6" t="s">
        <v>5208</v>
      </c>
      <c r="H1131" s="6" t="s">
        <v>22</v>
      </c>
      <c r="I1131" s="6" t="s">
        <v>27</v>
      </c>
      <c r="J1131" s="6"/>
      <c r="K1131" s="6"/>
      <c r="L1131" s="8">
        <v>43514</v>
      </c>
      <c r="M1131" s="8">
        <v>43517</v>
      </c>
      <c r="N1131" s="7">
        <v>1</v>
      </c>
      <c r="O1131" s="7">
        <v>12</v>
      </c>
      <c r="P1131" s="6" t="s">
        <v>609</v>
      </c>
      <c r="Q1131" s="6" t="s">
        <v>22</v>
      </c>
      <c r="R1131" s="6" t="s">
        <v>18</v>
      </c>
      <c r="S1131" s="6" t="s">
        <v>22</v>
      </c>
      <c r="T1131" s="6" t="s">
        <v>5209</v>
      </c>
      <c r="U1131" s="7">
        <v>7</v>
      </c>
      <c r="V1131" s="17" t="b">
        <v>0</v>
      </c>
      <c r="W1131" s="17" t="b">
        <v>0</v>
      </c>
      <c r="X1131" s="17" t="b">
        <v>0</v>
      </c>
      <c r="Y1131" s="17" t="b">
        <v>0</v>
      </c>
      <c r="Z1131" t="s">
        <v>22</v>
      </c>
      <c r="AA1131" t="s">
        <v>22</v>
      </c>
      <c r="AB1131" t="s">
        <v>22</v>
      </c>
      <c r="AC1131" t="s">
        <v>22</v>
      </c>
      <c r="AD1131" t="s">
        <v>22</v>
      </c>
      <c r="AE1131" t="s">
        <v>22</v>
      </c>
      <c r="AF1131" t="s">
        <v>22</v>
      </c>
      <c r="AG1131" t="s">
        <v>22</v>
      </c>
      <c r="AH1131" t="s">
        <v>22</v>
      </c>
      <c r="AI1131" t="s">
        <v>22</v>
      </c>
      <c r="AJ1131" s="17" t="b">
        <v>0</v>
      </c>
      <c r="AK1131" t="s">
        <v>22</v>
      </c>
      <c r="AL1131" t="s">
        <v>22</v>
      </c>
      <c r="AM1131" s="17" t="b">
        <v>0</v>
      </c>
      <c r="AN1131" s="6"/>
      <c r="AO1131" s="6"/>
      <c r="AP1131" s="17" t="b">
        <v>0</v>
      </c>
      <c r="AQ1131" s="6" t="b">
        <v>0</v>
      </c>
    </row>
    <row r="1132" spans="1:43" x14ac:dyDescent="0.25">
      <c r="A1132" t="str">
        <f>_xlfn.CONCAT(Table8[[#This Row],[Order]],"-",Table8[[#This Row],[Line]])</f>
        <v>77854-8</v>
      </c>
      <c r="B1132" s="7">
        <v>77854</v>
      </c>
      <c r="C1132" s="7">
        <v>8</v>
      </c>
      <c r="D1132" s="7">
        <v>1</v>
      </c>
      <c r="E1132" s="6" t="s">
        <v>18</v>
      </c>
      <c r="F1132" s="6" t="s">
        <v>3238</v>
      </c>
      <c r="G1132" s="6" t="s">
        <v>5210</v>
      </c>
      <c r="H1132" s="6" t="s">
        <v>22</v>
      </c>
      <c r="I1132" s="6" t="s">
        <v>27</v>
      </c>
      <c r="J1132" s="6"/>
      <c r="K1132" s="6"/>
      <c r="L1132" s="8">
        <v>43514</v>
      </c>
      <c r="M1132" s="8">
        <v>43517</v>
      </c>
      <c r="N1132" s="7">
        <v>2</v>
      </c>
      <c r="O1132" s="7">
        <v>4</v>
      </c>
      <c r="P1132" s="6" t="s">
        <v>609</v>
      </c>
      <c r="Q1132" s="6" t="s">
        <v>22</v>
      </c>
      <c r="R1132" s="6" t="s">
        <v>18</v>
      </c>
      <c r="S1132" s="6" t="s">
        <v>22</v>
      </c>
      <c r="T1132" s="6" t="s">
        <v>5211</v>
      </c>
      <c r="U1132" s="7">
        <v>7</v>
      </c>
      <c r="V1132" s="17" t="b">
        <v>0</v>
      </c>
      <c r="W1132" s="17" t="b">
        <v>0</v>
      </c>
      <c r="X1132" s="17" t="b">
        <v>0</v>
      </c>
      <c r="Y1132" s="17" t="b">
        <v>0</v>
      </c>
      <c r="Z1132" t="s">
        <v>22</v>
      </c>
      <c r="AA1132" t="s">
        <v>22</v>
      </c>
      <c r="AB1132" t="s">
        <v>22</v>
      </c>
      <c r="AC1132" t="s">
        <v>22</v>
      </c>
      <c r="AD1132" t="s">
        <v>22</v>
      </c>
      <c r="AE1132" t="s">
        <v>22</v>
      </c>
      <c r="AF1132" t="s">
        <v>22</v>
      </c>
      <c r="AG1132" t="s">
        <v>22</v>
      </c>
      <c r="AH1132" t="s">
        <v>22</v>
      </c>
      <c r="AI1132" t="s">
        <v>22</v>
      </c>
      <c r="AJ1132" s="17" t="b">
        <v>0</v>
      </c>
      <c r="AK1132" t="s">
        <v>22</v>
      </c>
      <c r="AL1132" t="s">
        <v>22</v>
      </c>
      <c r="AM1132" s="17" t="b">
        <v>0</v>
      </c>
      <c r="AN1132" s="6"/>
      <c r="AO1132" s="6"/>
      <c r="AP1132" s="17" t="b">
        <v>0</v>
      </c>
      <c r="AQ1132" s="6" t="b">
        <v>0</v>
      </c>
    </row>
    <row r="1133" spans="1:43" x14ac:dyDescent="0.25">
      <c r="A1133" t="str">
        <f>_xlfn.CONCAT(Table8[[#This Row],[Order]],"-",Table8[[#This Row],[Line]])</f>
        <v>77854-9</v>
      </c>
      <c r="B1133" s="7">
        <v>77854</v>
      </c>
      <c r="C1133" s="7">
        <v>9</v>
      </c>
      <c r="D1133" s="7">
        <v>1</v>
      </c>
      <c r="E1133" s="6" t="s">
        <v>18</v>
      </c>
      <c r="F1133" s="6" t="s">
        <v>3239</v>
      </c>
      <c r="G1133" s="6" t="s">
        <v>5212</v>
      </c>
      <c r="H1133" s="6" t="s">
        <v>22</v>
      </c>
      <c r="I1133" s="6" t="s">
        <v>27</v>
      </c>
      <c r="J1133" s="6"/>
      <c r="K1133" s="6"/>
      <c r="L1133" s="8">
        <v>43514</v>
      </c>
      <c r="M1133" s="8">
        <v>43517</v>
      </c>
      <c r="N1133" s="7">
        <v>1</v>
      </c>
      <c r="O1133" s="7">
        <v>3</v>
      </c>
      <c r="P1133" s="6" t="s">
        <v>609</v>
      </c>
      <c r="Q1133" s="6" t="s">
        <v>22</v>
      </c>
      <c r="R1133" s="6" t="s">
        <v>18</v>
      </c>
      <c r="S1133" s="6" t="s">
        <v>22</v>
      </c>
      <c r="T1133" s="6" t="s">
        <v>5213</v>
      </c>
      <c r="U1133" s="7">
        <v>7</v>
      </c>
      <c r="V1133" s="17" t="b">
        <v>0</v>
      </c>
      <c r="W1133" s="17" t="b">
        <v>0</v>
      </c>
      <c r="X1133" s="17" t="b">
        <v>0</v>
      </c>
      <c r="Y1133" s="17" t="b">
        <v>0</v>
      </c>
      <c r="Z1133" t="s">
        <v>22</v>
      </c>
      <c r="AA1133" t="s">
        <v>22</v>
      </c>
      <c r="AB1133" t="s">
        <v>22</v>
      </c>
      <c r="AC1133" t="s">
        <v>22</v>
      </c>
      <c r="AD1133" t="s">
        <v>22</v>
      </c>
      <c r="AE1133" t="s">
        <v>22</v>
      </c>
      <c r="AF1133" t="s">
        <v>22</v>
      </c>
      <c r="AG1133" t="s">
        <v>22</v>
      </c>
      <c r="AH1133" t="s">
        <v>22</v>
      </c>
      <c r="AI1133" t="s">
        <v>22</v>
      </c>
      <c r="AJ1133" s="17" t="b">
        <v>0</v>
      </c>
      <c r="AK1133" t="s">
        <v>22</v>
      </c>
      <c r="AL1133" t="s">
        <v>22</v>
      </c>
      <c r="AM1133" s="17" t="b">
        <v>0</v>
      </c>
      <c r="AN1133" s="6"/>
      <c r="AO1133" s="6"/>
      <c r="AP1133" s="17" t="b">
        <v>0</v>
      </c>
      <c r="AQ1133" s="6" t="b">
        <v>0</v>
      </c>
    </row>
    <row r="1134" spans="1:43" x14ac:dyDescent="0.25">
      <c r="A1134" t="str">
        <f>_xlfn.CONCAT(Table8[[#This Row],[Order]],"-",Table8[[#This Row],[Line]])</f>
        <v>77854-10</v>
      </c>
      <c r="B1134" s="7">
        <v>77854</v>
      </c>
      <c r="C1134" s="7">
        <v>10</v>
      </c>
      <c r="D1134" s="7">
        <v>1</v>
      </c>
      <c r="E1134" s="6" t="s">
        <v>18</v>
      </c>
      <c r="F1134" s="6" t="s">
        <v>3214</v>
      </c>
      <c r="G1134" s="6" t="s">
        <v>5214</v>
      </c>
      <c r="H1134" s="6" t="s">
        <v>22</v>
      </c>
      <c r="I1134" s="6" t="s">
        <v>27</v>
      </c>
      <c r="J1134" s="6"/>
      <c r="K1134" s="6"/>
      <c r="L1134" s="8">
        <v>43514</v>
      </c>
      <c r="M1134" s="8">
        <v>43517</v>
      </c>
      <c r="N1134" s="7">
        <v>1</v>
      </c>
      <c r="O1134" s="7">
        <v>3</v>
      </c>
      <c r="P1134" s="6" t="s">
        <v>609</v>
      </c>
      <c r="Q1134" s="6" t="s">
        <v>22</v>
      </c>
      <c r="R1134" s="6" t="s">
        <v>18</v>
      </c>
      <c r="S1134" s="6" t="s">
        <v>22</v>
      </c>
      <c r="T1134" s="6" t="s">
        <v>5215</v>
      </c>
      <c r="U1134" s="7">
        <v>7</v>
      </c>
      <c r="V1134" s="17" t="b">
        <v>0</v>
      </c>
      <c r="W1134" s="17" t="b">
        <v>0</v>
      </c>
      <c r="X1134" s="17" t="b">
        <v>0</v>
      </c>
      <c r="Y1134" s="17" t="b">
        <v>0</v>
      </c>
      <c r="Z1134" t="s">
        <v>22</v>
      </c>
      <c r="AA1134" t="s">
        <v>22</v>
      </c>
      <c r="AB1134" t="s">
        <v>22</v>
      </c>
      <c r="AC1134" t="s">
        <v>22</v>
      </c>
      <c r="AD1134" t="s">
        <v>22</v>
      </c>
      <c r="AE1134" t="s">
        <v>22</v>
      </c>
      <c r="AF1134" t="s">
        <v>22</v>
      </c>
      <c r="AG1134" t="s">
        <v>22</v>
      </c>
      <c r="AH1134" t="s">
        <v>22</v>
      </c>
      <c r="AI1134" t="s">
        <v>22</v>
      </c>
      <c r="AJ1134" s="17" t="b">
        <v>0</v>
      </c>
      <c r="AK1134" t="s">
        <v>22</v>
      </c>
      <c r="AL1134" t="s">
        <v>22</v>
      </c>
      <c r="AM1134" s="17" t="b">
        <v>0</v>
      </c>
      <c r="AN1134" s="6"/>
      <c r="AO1134" s="6"/>
      <c r="AP1134" s="17" t="b">
        <v>0</v>
      </c>
      <c r="AQ1134" s="6" t="b">
        <v>0</v>
      </c>
    </row>
    <row r="1135" spans="1:43" x14ac:dyDescent="0.25">
      <c r="A1135" t="str">
        <f>_xlfn.CONCAT(Table8[[#This Row],[Order]],"-",Table8[[#This Row],[Line]])</f>
        <v>77854-11</v>
      </c>
      <c r="B1135" s="29">
        <v>77854</v>
      </c>
      <c r="C1135" s="29">
        <v>11</v>
      </c>
      <c r="D1135" s="29">
        <v>1</v>
      </c>
      <c r="E1135" s="28" t="s">
        <v>18</v>
      </c>
      <c r="F1135" s="28" t="s">
        <v>2867</v>
      </c>
      <c r="G1135" s="28" t="s">
        <v>5216</v>
      </c>
      <c r="H1135" s="28" t="s">
        <v>22</v>
      </c>
      <c r="I1135" s="28" t="s">
        <v>20</v>
      </c>
      <c r="J1135" s="28"/>
      <c r="K1135" s="28"/>
      <c r="L1135" s="125">
        <v>43495</v>
      </c>
      <c r="M1135" s="30">
        <v>43500</v>
      </c>
      <c r="N1135" s="29">
        <v>2</v>
      </c>
      <c r="O1135" s="29">
        <v>2</v>
      </c>
      <c r="P1135" s="6" t="s">
        <v>609</v>
      </c>
      <c r="Q1135" s="28" t="s">
        <v>22</v>
      </c>
      <c r="R1135" s="6" t="s">
        <v>18</v>
      </c>
      <c r="S1135" s="28" t="s">
        <v>22</v>
      </c>
      <c r="T1135" s="28" t="s">
        <v>713</v>
      </c>
      <c r="U1135" s="29">
        <v>10</v>
      </c>
      <c r="V1135" s="17" t="b">
        <v>1</v>
      </c>
      <c r="W1135" s="17" t="b">
        <v>0</v>
      </c>
      <c r="X1135" s="17" t="b">
        <v>0</v>
      </c>
      <c r="Y1135" s="17" t="b">
        <v>0</v>
      </c>
      <c r="Z1135" t="s">
        <v>22</v>
      </c>
      <c r="AA1135" t="s">
        <v>22</v>
      </c>
      <c r="AB1135" t="s">
        <v>22</v>
      </c>
      <c r="AC1135" t="s">
        <v>22</v>
      </c>
      <c r="AD1135" t="s">
        <v>22</v>
      </c>
      <c r="AE1135" t="s">
        <v>22</v>
      </c>
      <c r="AF1135" t="s">
        <v>22</v>
      </c>
      <c r="AG1135" t="s">
        <v>22</v>
      </c>
      <c r="AH1135" t="s">
        <v>22</v>
      </c>
      <c r="AI1135" t="s">
        <v>22</v>
      </c>
      <c r="AJ1135" s="17" t="b">
        <v>0</v>
      </c>
      <c r="AK1135" t="s">
        <v>22</v>
      </c>
      <c r="AL1135" t="s">
        <v>143</v>
      </c>
      <c r="AM1135" s="17" t="b">
        <v>0</v>
      </c>
      <c r="AN1135" s="6"/>
      <c r="AO1135" s="6"/>
      <c r="AP1135" s="17" t="b">
        <v>0</v>
      </c>
      <c r="AQ1135" s="6" t="b">
        <v>0</v>
      </c>
    </row>
    <row r="1136" spans="1:43" x14ac:dyDescent="0.25">
      <c r="A1136" t="str">
        <f>_xlfn.CONCAT(Table8[[#This Row],[Order]],"-",Table8[[#This Row],[Line]])</f>
        <v>77854-12</v>
      </c>
      <c r="B1136" s="7">
        <v>77854</v>
      </c>
      <c r="C1136" s="7">
        <v>12</v>
      </c>
      <c r="D1136" s="7">
        <v>1</v>
      </c>
      <c r="E1136" s="6" t="s">
        <v>18</v>
      </c>
      <c r="F1136" s="6" t="s">
        <v>3215</v>
      </c>
      <c r="G1136" s="6" t="s">
        <v>5217</v>
      </c>
      <c r="H1136" s="6" t="s">
        <v>22</v>
      </c>
      <c r="I1136" s="6" t="s">
        <v>27</v>
      </c>
      <c r="J1136" s="6"/>
      <c r="K1136" s="6"/>
      <c r="L1136" s="8">
        <v>43514</v>
      </c>
      <c r="M1136" s="8">
        <v>43517</v>
      </c>
      <c r="N1136" s="7">
        <v>3</v>
      </c>
      <c r="O1136" s="7">
        <v>3</v>
      </c>
      <c r="P1136" s="6" t="s">
        <v>609</v>
      </c>
      <c r="Q1136" s="6" t="s">
        <v>22</v>
      </c>
      <c r="R1136" s="6" t="s">
        <v>18</v>
      </c>
      <c r="S1136" s="6" t="s">
        <v>22</v>
      </c>
      <c r="T1136" s="6" t="s">
        <v>5218</v>
      </c>
      <c r="U1136" s="7">
        <v>7</v>
      </c>
      <c r="V1136" s="17" t="b">
        <v>0</v>
      </c>
      <c r="W1136" s="17" t="b">
        <v>0</v>
      </c>
      <c r="X1136" s="17" t="b">
        <v>0</v>
      </c>
      <c r="Y1136" s="17" t="b">
        <v>0</v>
      </c>
      <c r="Z1136" t="s">
        <v>22</v>
      </c>
      <c r="AA1136" t="s">
        <v>22</v>
      </c>
      <c r="AB1136" t="s">
        <v>22</v>
      </c>
      <c r="AC1136" t="s">
        <v>22</v>
      </c>
      <c r="AD1136" t="s">
        <v>22</v>
      </c>
      <c r="AE1136" t="s">
        <v>22</v>
      </c>
      <c r="AF1136" t="s">
        <v>22</v>
      </c>
      <c r="AG1136" t="s">
        <v>22</v>
      </c>
      <c r="AH1136" t="s">
        <v>22</v>
      </c>
      <c r="AI1136" t="s">
        <v>22</v>
      </c>
      <c r="AJ1136" s="17" t="b">
        <v>0</v>
      </c>
      <c r="AK1136" t="s">
        <v>22</v>
      </c>
      <c r="AL1136" t="s">
        <v>22</v>
      </c>
      <c r="AM1136" s="17" t="b">
        <v>0</v>
      </c>
      <c r="AN1136" s="6"/>
      <c r="AO1136" s="6"/>
      <c r="AP1136" s="17" t="b">
        <v>0</v>
      </c>
      <c r="AQ1136" s="6" t="b">
        <v>0</v>
      </c>
    </row>
    <row r="1137" spans="1:43" x14ac:dyDescent="0.25">
      <c r="A1137" t="str">
        <f>_xlfn.CONCAT(Table8[[#This Row],[Order]],"-",Table8[[#This Row],[Line]])</f>
        <v>77854-13</v>
      </c>
      <c r="B1137" s="7">
        <v>77854</v>
      </c>
      <c r="C1137" s="7">
        <v>13</v>
      </c>
      <c r="D1137" s="7">
        <v>1</v>
      </c>
      <c r="E1137" s="6" t="s">
        <v>18</v>
      </c>
      <c r="F1137" s="6" t="s">
        <v>3216</v>
      </c>
      <c r="G1137" s="6" t="s">
        <v>5219</v>
      </c>
      <c r="H1137" s="6" t="s">
        <v>22</v>
      </c>
      <c r="I1137" s="6" t="s">
        <v>27</v>
      </c>
      <c r="J1137" s="6"/>
      <c r="K1137" s="6"/>
      <c r="L1137" s="8">
        <v>43514</v>
      </c>
      <c r="M1137" s="8">
        <v>43517</v>
      </c>
      <c r="N1137" s="7">
        <v>1</v>
      </c>
      <c r="O1137" s="7">
        <v>2</v>
      </c>
      <c r="P1137" s="6" t="s">
        <v>609</v>
      </c>
      <c r="Q1137" s="6" t="s">
        <v>22</v>
      </c>
      <c r="R1137" s="6" t="s">
        <v>18</v>
      </c>
      <c r="S1137" s="6" t="s">
        <v>22</v>
      </c>
      <c r="T1137" s="6" t="s">
        <v>5220</v>
      </c>
      <c r="U1137" s="7">
        <v>7</v>
      </c>
      <c r="V1137" s="17" t="b">
        <v>0</v>
      </c>
      <c r="W1137" s="17" t="b">
        <v>0</v>
      </c>
      <c r="X1137" s="17" t="b">
        <v>0</v>
      </c>
      <c r="Y1137" s="17" t="b">
        <v>0</v>
      </c>
      <c r="Z1137" t="s">
        <v>22</v>
      </c>
      <c r="AA1137" t="s">
        <v>22</v>
      </c>
      <c r="AB1137" t="s">
        <v>22</v>
      </c>
      <c r="AC1137" t="s">
        <v>22</v>
      </c>
      <c r="AD1137" t="s">
        <v>22</v>
      </c>
      <c r="AE1137" t="s">
        <v>22</v>
      </c>
      <c r="AF1137" t="s">
        <v>22</v>
      </c>
      <c r="AG1137" t="s">
        <v>22</v>
      </c>
      <c r="AH1137" t="s">
        <v>22</v>
      </c>
      <c r="AI1137" t="s">
        <v>22</v>
      </c>
      <c r="AJ1137" s="17" t="b">
        <v>0</v>
      </c>
      <c r="AK1137" t="s">
        <v>22</v>
      </c>
      <c r="AL1137" t="s">
        <v>22</v>
      </c>
      <c r="AM1137" s="17" t="b">
        <v>0</v>
      </c>
      <c r="AN1137" s="6"/>
      <c r="AO1137" s="6"/>
      <c r="AP1137" s="17" t="b">
        <v>0</v>
      </c>
      <c r="AQ1137" s="6" t="b">
        <v>0</v>
      </c>
    </row>
    <row r="1138" spans="1:43" x14ac:dyDescent="0.25">
      <c r="A1138" t="str">
        <f>_xlfn.CONCAT(Table8[[#This Row],[Order]],"-",Table8[[#This Row],[Line]])</f>
        <v>77854-14</v>
      </c>
      <c r="B1138" s="7">
        <v>77854</v>
      </c>
      <c r="C1138" s="7">
        <v>14</v>
      </c>
      <c r="D1138" s="7">
        <v>1</v>
      </c>
      <c r="E1138" s="6" t="s">
        <v>18</v>
      </c>
      <c r="F1138" s="6" t="s">
        <v>3217</v>
      </c>
      <c r="G1138" s="6" t="s">
        <v>5221</v>
      </c>
      <c r="H1138" s="6" t="s">
        <v>22</v>
      </c>
      <c r="I1138" s="6" t="s">
        <v>27</v>
      </c>
      <c r="J1138" s="6"/>
      <c r="K1138" s="6"/>
      <c r="L1138" s="8">
        <v>43514</v>
      </c>
      <c r="M1138" s="8">
        <v>43517</v>
      </c>
      <c r="N1138" s="7">
        <v>9</v>
      </c>
      <c r="O1138" s="7">
        <v>9</v>
      </c>
      <c r="P1138" s="6" t="s">
        <v>609</v>
      </c>
      <c r="Q1138" s="6" t="s">
        <v>22</v>
      </c>
      <c r="R1138" s="6" t="s">
        <v>18</v>
      </c>
      <c r="S1138" s="6" t="s">
        <v>22</v>
      </c>
      <c r="T1138" s="6" t="s">
        <v>5222</v>
      </c>
      <c r="U1138" s="7">
        <v>7</v>
      </c>
      <c r="V1138" s="17" t="b">
        <v>0</v>
      </c>
      <c r="W1138" s="17" t="b">
        <v>0</v>
      </c>
      <c r="X1138" s="17" t="b">
        <v>0</v>
      </c>
      <c r="Y1138" s="17" t="b">
        <v>0</v>
      </c>
      <c r="Z1138" t="s">
        <v>22</v>
      </c>
      <c r="AA1138" t="s">
        <v>22</v>
      </c>
      <c r="AB1138" t="s">
        <v>22</v>
      </c>
      <c r="AC1138" t="s">
        <v>22</v>
      </c>
      <c r="AD1138" t="s">
        <v>22</v>
      </c>
      <c r="AE1138" t="s">
        <v>22</v>
      </c>
      <c r="AF1138" t="s">
        <v>22</v>
      </c>
      <c r="AG1138" t="s">
        <v>22</v>
      </c>
      <c r="AH1138" t="s">
        <v>22</v>
      </c>
      <c r="AI1138" t="s">
        <v>22</v>
      </c>
      <c r="AJ1138" s="17" t="b">
        <v>0</v>
      </c>
      <c r="AK1138" t="s">
        <v>22</v>
      </c>
      <c r="AL1138" t="s">
        <v>22</v>
      </c>
      <c r="AM1138" s="17" t="b">
        <v>0</v>
      </c>
      <c r="AN1138" s="6"/>
      <c r="AO1138" s="6"/>
      <c r="AP1138" s="17" t="b">
        <v>0</v>
      </c>
      <c r="AQ1138" s="6" t="b">
        <v>0</v>
      </c>
    </row>
    <row r="1139" spans="1:43" x14ac:dyDescent="0.25">
      <c r="A1139" t="str">
        <f>_xlfn.CONCAT(Table8[[#This Row],[Order]],"-",Table8[[#This Row],[Line]])</f>
        <v>77854-15</v>
      </c>
      <c r="B1139" s="7">
        <v>77854</v>
      </c>
      <c r="C1139" s="7">
        <v>15</v>
      </c>
      <c r="D1139" s="7">
        <v>1</v>
      </c>
      <c r="E1139" s="6" t="s">
        <v>18</v>
      </c>
      <c r="F1139" s="6" t="s">
        <v>3218</v>
      </c>
      <c r="G1139" s="6" t="s">
        <v>5223</v>
      </c>
      <c r="H1139" s="6" t="s">
        <v>22</v>
      </c>
      <c r="I1139" s="6" t="s">
        <v>27</v>
      </c>
      <c r="J1139" s="6"/>
      <c r="K1139" s="6"/>
      <c r="L1139" s="8">
        <v>43514</v>
      </c>
      <c r="M1139" s="8">
        <v>43517</v>
      </c>
      <c r="N1139" s="7">
        <v>1</v>
      </c>
      <c r="O1139" s="7">
        <v>2</v>
      </c>
      <c r="P1139" s="6" t="s">
        <v>609</v>
      </c>
      <c r="Q1139" s="6" t="s">
        <v>22</v>
      </c>
      <c r="R1139" s="6" t="s">
        <v>18</v>
      </c>
      <c r="S1139" s="6" t="s">
        <v>22</v>
      </c>
      <c r="T1139" s="6" t="s">
        <v>5224</v>
      </c>
      <c r="U1139" s="7">
        <v>7</v>
      </c>
      <c r="V1139" s="17" t="b">
        <v>0</v>
      </c>
      <c r="W1139" s="17" t="b">
        <v>0</v>
      </c>
      <c r="X1139" s="17" t="b">
        <v>0</v>
      </c>
      <c r="Y1139" s="17" t="b">
        <v>0</v>
      </c>
      <c r="Z1139" t="s">
        <v>22</v>
      </c>
      <c r="AA1139" t="s">
        <v>22</v>
      </c>
      <c r="AB1139" t="s">
        <v>22</v>
      </c>
      <c r="AC1139" t="s">
        <v>22</v>
      </c>
      <c r="AD1139" t="s">
        <v>22</v>
      </c>
      <c r="AE1139" t="s">
        <v>22</v>
      </c>
      <c r="AF1139" t="s">
        <v>22</v>
      </c>
      <c r="AG1139" t="s">
        <v>22</v>
      </c>
      <c r="AH1139" t="s">
        <v>22</v>
      </c>
      <c r="AI1139" t="s">
        <v>22</v>
      </c>
      <c r="AJ1139" s="17" t="b">
        <v>0</v>
      </c>
      <c r="AK1139" t="s">
        <v>22</v>
      </c>
      <c r="AL1139" t="s">
        <v>22</v>
      </c>
      <c r="AM1139" s="17" t="b">
        <v>0</v>
      </c>
      <c r="AN1139" s="6"/>
      <c r="AO1139" s="6"/>
      <c r="AP1139" s="17" t="b">
        <v>0</v>
      </c>
      <c r="AQ1139" s="6" t="b">
        <v>0</v>
      </c>
    </row>
    <row r="1140" spans="1:43" x14ac:dyDescent="0.25">
      <c r="A1140" t="str">
        <f>_xlfn.CONCAT(Table8[[#This Row],[Order]],"-",Table8[[#This Row],[Line]])</f>
        <v>77854-16</v>
      </c>
      <c r="B1140" s="7">
        <v>77854</v>
      </c>
      <c r="C1140" s="7">
        <v>16</v>
      </c>
      <c r="D1140" s="7">
        <v>1</v>
      </c>
      <c r="E1140" s="6" t="s">
        <v>18</v>
      </c>
      <c r="F1140" s="6" t="s">
        <v>3219</v>
      </c>
      <c r="G1140" s="6" t="s">
        <v>5225</v>
      </c>
      <c r="H1140" s="6" t="s">
        <v>22</v>
      </c>
      <c r="I1140" s="6" t="s">
        <v>27</v>
      </c>
      <c r="J1140" s="6"/>
      <c r="K1140" s="6"/>
      <c r="L1140" s="8">
        <v>43514</v>
      </c>
      <c r="M1140" s="8">
        <v>43517</v>
      </c>
      <c r="N1140" s="7">
        <v>2</v>
      </c>
      <c r="O1140" s="7">
        <v>6</v>
      </c>
      <c r="P1140" s="6" t="s">
        <v>609</v>
      </c>
      <c r="Q1140" s="6" t="s">
        <v>22</v>
      </c>
      <c r="R1140" s="6" t="s">
        <v>18</v>
      </c>
      <c r="S1140" s="6" t="s">
        <v>22</v>
      </c>
      <c r="T1140" s="6" t="s">
        <v>5226</v>
      </c>
      <c r="U1140" s="7">
        <v>7</v>
      </c>
      <c r="V1140" s="17" t="b">
        <v>0</v>
      </c>
      <c r="W1140" s="17" t="b">
        <v>0</v>
      </c>
      <c r="X1140" s="17" t="b">
        <v>0</v>
      </c>
      <c r="Y1140" s="17" t="b">
        <v>0</v>
      </c>
      <c r="Z1140" t="s">
        <v>22</v>
      </c>
      <c r="AA1140" t="s">
        <v>22</v>
      </c>
      <c r="AB1140" t="s">
        <v>22</v>
      </c>
      <c r="AC1140" t="s">
        <v>22</v>
      </c>
      <c r="AD1140" t="s">
        <v>22</v>
      </c>
      <c r="AE1140" t="s">
        <v>22</v>
      </c>
      <c r="AF1140" t="s">
        <v>22</v>
      </c>
      <c r="AG1140" t="s">
        <v>22</v>
      </c>
      <c r="AH1140" t="s">
        <v>22</v>
      </c>
      <c r="AI1140" t="s">
        <v>22</v>
      </c>
      <c r="AJ1140" s="17" t="b">
        <v>0</v>
      </c>
      <c r="AK1140" t="s">
        <v>22</v>
      </c>
      <c r="AL1140" t="s">
        <v>22</v>
      </c>
      <c r="AM1140" s="17" t="b">
        <v>0</v>
      </c>
      <c r="AN1140" s="6"/>
      <c r="AO1140" s="6"/>
      <c r="AP1140" s="17" t="b">
        <v>0</v>
      </c>
      <c r="AQ1140" s="6" t="b">
        <v>0</v>
      </c>
    </row>
    <row r="1141" spans="1:43" x14ac:dyDescent="0.25">
      <c r="A1141" t="str">
        <f>_xlfn.CONCAT(Table8[[#This Row],[Order]],"-",Table8[[#This Row],[Line]])</f>
        <v>77854-17</v>
      </c>
      <c r="B1141" s="7">
        <v>77854</v>
      </c>
      <c r="C1141" s="7">
        <v>17</v>
      </c>
      <c r="D1141" s="7">
        <v>1</v>
      </c>
      <c r="E1141" s="6" t="s">
        <v>18</v>
      </c>
      <c r="F1141" s="6" t="s">
        <v>3220</v>
      </c>
      <c r="G1141" s="6" t="s">
        <v>5227</v>
      </c>
      <c r="H1141" s="6" t="s">
        <v>22</v>
      </c>
      <c r="I1141" s="6" t="s">
        <v>27</v>
      </c>
      <c r="J1141" s="6"/>
      <c r="K1141" s="6"/>
      <c r="L1141" s="8">
        <v>43514</v>
      </c>
      <c r="M1141" s="8">
        <v>43517</v>
      </c>
      <c r="N1141" s="7">
        <v>2</v>
      </c>
      <c r="O1141" s="7">
        <v>2</v>
      </c>
      <c r="P1141" s="6" t="s">
        <v>609</v>
      </c>
      <c r="Q1141" s="6" t="s">
        <v>22</v>
      </c>
      <c r="R1141" s="6" t="s">
        <v>18</v>
      </c>
      <c r="S1141" s="6" t="s">
        <v>22</v>
      </c>
      <c r="T1141" s="6" t="s">
        <v>5228</v>
      </c>
      <c r="U1141" s="7">
        <v>7</v>
      </c>
      <c r="V1141" s="17" t="b">
        <v>0</v>
      </c>
      <c r="W1141" s="17" t="b">
        <v>0</v>
      </c>
      <c r="X1141" s="17" t="b">
        <v>0</v>
      </c>
      <c r="Y1141" s="17" t="b">
        <v>0</v>
      </c>
      <c r="Z1141" t="s">
        <v>22</v>
      </c>
      <c r="AA1141" t="s">
        <v>22</v>
      </c>
      <c r="AB1141" t="s">
        <v>22</v>
      </c>
      <c r="AC1141" t="s">
        <v>22</v>
      </c>
      <c r="AD1141" t="s">
        <v>22</v>
      </c>
      <c r="AE1141" t="s">
        <v>22</v>
      </c>
      <c r="AF1141" t="s">
        <v>22</v>
      </c>
      <c r="AG1141" t="s">
        <v>22</v>
      </c>
      <c r="AH1141" t="s">
        <v>22</v>
      </c>
      <c r="AI1141" t="s">
        <v>22</v>
      </c>
      <c r="AJ1141" s="17" t="b">
        <v>0</v>
      </c>
      <c r="AK1141" t="s">
        <v>22</v>
      </c>
      <c r="AL1141" t="s">
        <v>22</v>
      </c>
      <c r="AM1141" s="17" t="b">
        <v>0</v>
      </c>
      <c r="AN1141" s="6"/>
      <c r="AO1141" s="6"/>
      <c r="AP1141" s="17" t="b">
        <v>0</v>
      </c>
      <c r="AQ1141" s="6" t="b">
        <v>0</v>
      </c>
    </row>
    <row r="1142" spans="1:43" x14ac:dyDescent="0.25">
      <c r="A1142" t="str">
        <f>_xlfn.CONCAT(Table8[[#This Row],[Order]],"-",Table8[[#This Row],[Line]])</f>
        <v>77854-18</v>
      </c>
      <c r="B1142" s="7">
        <v>77854</v>
      </c>
      <c r="C1142" s="7">
        <v>18</v>
      </c>
      <c r="D1142" s="7">
        <v>1</v>
      </c>
      <c r="E1142" s="6" t="s">
        <v>18</v>
      </c>
      <c r="F1142" s="6" t="s">
        <v>3221</v>
      </c>
      <c r="G1142" s="6" t="s">
        <v>5229</v>
      </c>
      <c r="H1142" s="6" t="s">
        <v>22</v>
      </c>
      <c r="I1142" s="6" t="s">
        <v>27</v>
      </c>
      <c r="J1142" s="6"/>
      <c r="K1142" s="6"/>
      <c r="L1142" s="8">
        <v>43514</v>
      </c>
      <c r="M1142" s="8">
        <v>43517</v>
      </c>
      <c r="N1142" s="7">
        <v>6</v>
      </c>
      <c r="O1142" s="7">
        <v>6</v>
      </c>
      <c r="P1142" s="6" t="s">
        <v>609</v>
      </c>
      <c r="Q1142" s="6" t="s">
        <v>22</v>
      </c>
      <c r="R1142" s="6" t="s">
        <v>18</v>
      </c>
      <c r="S1142" s="6" t="s">
        <v>22</v>
      </c>
      <c r="T1142" s="6" t="s">
        <v>5230</v>
      </c>
      <c r="U1142" s="7">
        <v>7</v>
      </c>
      <c r="V1142" s="17" t="b">
        <v>0</v>
      </c>
      <c r="W1142" s="17" t="b">
        <v>0</v>
      </c>
      <c r="X1142" s="17" t="b">
        <v>0</v>
      </c>
      <c r="Y1142" s="17" t="b">
        <v>0</v>
      </c>
      <c r="Z1142" t="s">
        <v>22</v>
      </c>
      <c r="AA1142" t="s">
        <v>22</v>
      </c>
      <c r="AB1142" t="s">
        <v>22</v>
      </c>
      <c r="AC1142" t="s">
        <v>22</v>
      </c>
      <c r="AD1142" t="s">
        <v>22</v>
      </c>
      <c r="AE1142" t="s">
        <v>22</v>
      </c>
      <c r="AF1142" t="s">
        <v>22</v>
      </c>
      <c r="AG1142" t="s">
        <v>22</v>
      </c>
      <c r="AH1142" t="s">
        <v>22</v>
      </c>
      <c r="AI1142" t="s">
        <v>22</v>
      </c>
      <c r="AJ1142" s="17" t="b">
        <v>0</v>
      </c>
      <c r="AK1142" t="s">
        <v>22</v>
      </c>
      <c r="AL1142" t="s">
        <v>22</v>
      </c>
      <c r="AM1142" s="17" t="b">
        <v>0</v>
      </c>
      <c r="AN1142" s="6"/>
      <c r="AO1142" s="6"/>
      <c r="AP1142" s="17" t="b">
        <v>0</v>
      </c>
      <c r="AQ1142" s="6" t="b">
        <v>0</v>
      </c>
    </row>
    <row r="1143" spans="1:43" x14ac:dyDescent="0.25">
      <c r="A1143" t="str">
        <f>_xlfn.CONCAT(Table8[[#This Row],[Order]],"-",Table8[[#This Row],[Line]])</f>
        <v>77854-19</v>
      </c>
      <c r="B1143" s="7">
        <v>77854</v>
      </c>
      <c r="C1143" s="7">
        <v>19</v>
      </c>
      <c r="D1143" s="7">
        <v>1</v>
      </c>
      <c r="E1143" s="6" t="s">
        <v>18</v>
      </c>
      <c r="F1143" s="6" t="s">
        <v>3222</v>
      </c>
      <c r="G1143" s="6" t="s">
        <v>5231</v>
      </c>
      <c r="H1143" s="6" t="s">
        <v>22</v>
      </c>
      <c r="I1143" s="6" t="s">
        <v>27</v>
      </c>
      <c r="J1143" s="6"/>
      <c r="K1143" s="6"/>
      <c r="L1143" s="8">
        <v>43514</v>
      </c>
      <c r="M1143" s="8">
        <v>43517</v>
      </c>
      <c r="N1143" s="7">
        <v>1</v>
      </c>
      <c r="O1143" s="7">
        <v>8</v>
      </c>
      <c r="P1143" s="6" t="s">
        <v>609</v>
      </c>
      <c r="Q1143" s="6" t="s">
        <v>22</v>
      </c>
      <c r="R1143" s="6" t="s">
        <v>18</v>
      </c>
      <c r="S1143" s="6" t="s">
        <v>22</v>
      </c>
      <c r="T1143" s="6" t="s">
        <v>5196</v>
      </c>
      <c r="U1143" s="7">
        <v>7</v>
      </c>
      <c r="V1143" s="17" t="b">
        <v>0</v>
      </c>
      <c r="W1143" s="17" t="b">
        <v>0</v>
      </c>
      <c r="X1143" s="17" t="b">
        <v>0</v>
      </c>
      <c r="Y1143" s="17" t="b">
        <v>0</v>
      </c>
      <c r="Z1143" t="s">
        <v>22</v>
      </c>
      <c r="AA1143" t="s">
        <v>22</v>
      </c>
      <c r="AB1143" t="s">
        <v>22</v>
      </c>
      <c r="AC1143" t="s">
        <v>22</v>
      </c>
      <c r="AD1143" t="s">
        <v>22</v>
      </c>
      <c r="AE1143" t="s">
        <v>22</v>
      </c>
      <c r="AF1143" t="s">
        <v>22</v>
      </c>
      <c r="AG1143" t="s">
        <v>22</v>
      </c>
      <c r="AH1143" t="s">
        <v>22</v>
      </c>
      <c r="AI1143" t="s">
        <v>22</v>
      </c>
      <c r="AJ1143" s="17" t="b">
        <v>0</v>
      </c>
      <c r="AK1143" t="s">
        <v>22</v>
      </c>
      <c r="AL1143" t="s">
        <v>22</v>
      </c>
      <c r="AM1143" s="17" t="b">
        <v>0</v>
      </c>
      <c r="AN1143" s="6"/>
      <c r="AO1143" s="6"/>
      <c r="AP1143" s="17" t="b">
        <v>0</v>
      </c>
      <c r="AQ1143" s="6" t="b">
        <v>0</v>
      </c>
    </row>
    <row r="1144" spans="1:43" x14ac:dyDescent="0.25">
      <c r="A1144" t="str">
        <f>_xlfn.CONCAT(Table8[[#This Row],[Order]],"-",Table8[[#This Row],[Line]])</f>
        <v>77854-20</v>
      </c>
      <c r="B1144" s="7">
        <v>77854</v>
      </c>
      <c r="C1144" s="7">
        <v>20</v>
      </c>
      <c r="D1144" s="7">
        <v>1</v>
      </c>
      <c r="E1144" s="6" t="s">
        <v>18</v>
      </c>
      <c r="F1144" s="6" t="s">
        <v>3223</v>
      </c>
      <c r="G1144" s="6" t="s">
        <v>5232</v>
      </c>
      <c r="H1144" s="6" t="s">
        <v>22</v>
      </c>
      <c r="I1144" s="6" t="s">
        <v>27</v>
      </c>
      <c r="J1144" s="6"/>
      <c r="K1144" s="6"/>
      <c r="L1144" s="8">
        <v>43514</v>
      </c>
      <c r="M1144" s="8">
        <v>43517</v>
      </c>
      <c r="N1144" s="7">
        <v>1</v>
      </c>
      <c r="O1144" s="7">
        <v>4</v>
      </c>
      <c r="P1144" s="6" t="s">
        <v>609</v>
      </c>
      <c r="Q1144" s="6" t="s">
        <v>22</v>
      </c>
      <c r="R1144" s="6" t="s">
        <v>18</v>
      </c>
      <c r="S1144" s="6" t="s">
        <v>22</v>
      </c>
      <c r="T1144" s="6" t="s">
        <v>5233</v>
      </c>
      <c r="U1144" s="7">
        <v>7</v>
      </c>
      <c r="V1144" s="17" t="b">
        <v>0</v>
      </c>
      <c r="W1144" s="17" t="b">
        <v>0</v>
      </c>
      <c r="X1144" s="17" t="b">
        <v>0</v>
      </c>
      <c r="Y1144" s="17" t="b">
        <v>0</v>
      </c>
      <c r="Z1144" t="s">
        <v>22</v>
      </c>
      <c r="AA1144" t="s">
        <v>22</v>
      </c>
      <c r="AB1144" t="s">
        <v>22</v>
      </c>
      <c r="AC1144" t="s">
        <v>22</v>
      </c>
      <c r="AD1144" t="s">
        <v>22</v>
      </c>
      <c r="AE1144" t="s">
        <v>22</v>
      </c>
      <c r="AF1144" t="s">
        <v>22</v>
      </c>
      <c r="AG1144" t="s">
        <v>22</v>
      </c>
      <c r="AH1144" t="s">
        <v>22</v>
      </c>
      <c r="AI1144" t="s">
        <v>22</v>
      </c>
      <c r="AJ1144" s="17" t="b">
        <v>0</v>
      </c>
      <c r="AK1144" t="s">
        <v>22</v>
      </c>
      <c r="AL1144" t="s">
        <v>22</v>
      </c>
      <c r="AM1144" s="17" t="b">
        <v>0</v>
      </c>
      <c r="AN1144" s="6"/>
      <c r="AO1144" s="6"/>
      <c r="AP1144" s="17" t="b">
        <v>0</v>
      </c>
      <c r="AQ1144" s="6" t="b">
        <v>0</v>
      </c>
    </row>
    <row r="1145" spans="1:43" x14ac:dyDescent="0.25">
      <c r="A1145" t="str">
        <f>_xlfn.CONCAT(Table8[[#This Row],[Order]],"-",Table8[[#This Row],[Line]])</f>
        <v>77854-21</v>
      </c>
      <c r="B1145" s="7">
        <v>77854</v>
      </c>
      <c r="C1145" s="7">
        <v>21</v>
      </c>
      <c r="D1145" s="7">
        <v>1</v>
      </c>
      <c r="E1145" s="6" t="s">
        <v>18</v>
      </c>
      <c r="F1145" s="6" t="s">
        <v>3225</v>
      </c>
      <c r="G1145" s="6" t="s">
        <v>5234</v>
      </c>
      <c r="H1145" s="6" t="s">
        <v>22</v>
      </c>
      <c r="I1145" s="6" t="s">
        <v>27</v>
      </c>
      <c r="J1145" s="6"/>
      <c r="K1145" s="6"/>
      <c r="L1145" s="8">
        <v>43514</v>
      </c>
      <c r="M1145" s="8">
        <v>43517</v>
      </c>
      <c r="N1145" s="7">
        <v>1</v>
      </c>
      <c r="O1145" s="7">
        <v>1</v>
      </c>
      <c r="P1145" s="6" t="s">
        <v>609</v>
      </c>
      <c r="Q1145" s="6" t="s">
        <v>22</v>
      </c>
      <c r="R1145" s="6" t="s">
        <v>18</v>
      </c>
      <c r="S1145" s="6" t="s">
        <v>22</v>
      </c>
      <c r="T1145" s="6" t="s">
        <v>5235</v>
      </c>
      <c r="U1145" s="7">
        <v>7</v>
      </c>
      <c r="V1145" s="17" t="b">
        <v>0</v>
      </c>
      <c r="W1145" s="17" t="b">
        <v>0</v>
      </c>
      <c r="X1145" s="17" t="b">
        <v>0</v>
      </c>
      <c r="Y1145" s="17" t="b">
        <v>0</v>
      </c>
      <c r="Z1145" t="s">
        <v>22</v>
      </c>
      <c r="AA1145" t="s">
        <v>22</v>
      </c>
      <c r="AB1145" t="s">
        <v>22</v>
      </c>
      <c r="AC1145" t="s">
        <v>22</v>
      </c>
      <c r="AD1145" t="s">
        <v>22</v>
      </c>
      <c r="AE1145" t="s">
        <v>22</v>
      </c>
      <c r="AF1145" t="s">
        <v>22</v>
      </c>
      <c r="AG1145" t="s">
        <v>22</v>
      </c>
      <c r="AH1145" t="s">
        <v>22</v>
      </c>
      <c r="AI1145" t="s">
        <v>22</v>
      </c>
      <c r="AJ1145" s="17" t="b">
        <v>0</v>
      </c>
      <c r="AK1145" t="s">
        <v>22</v>
      </c>
      <c r="AL1145" t="s">
        <v>22</v>
      </c>
      <c r="AM1145" s="17" t="b">
        <v>0</v>
      </c>
      <c r="AN1145" s="6"/>
      <c r="AO1145" s="6"/>
      <c r="AP1145" s="17" t="b">
        <v>0</v>
      </c>
      <c r="AQ1145" s="6" t="b">
        <v>0</v>
      </c>
    </row>
    <row r="1146" spans="1:43" x14ac:dyDescent="0.25">
      <c r="A1146" t="str">
        <f>_xlfn.CONCAT(Table8[[#This Row],[Order]],"-",Table8[[#This Row],[Line]])</f>
        <v>77854-22</v>
      </c>
      <c r="B1146" s="7">
        <v>77854</v>
      </c>
      <c r="C1146" s="7">
        <v>22</v>
      </c>
      <c r="D1146" s="7">
        <v>1</v>
      </c>
      <c r="E1146" s="6" t="s">
        <v>18</v>
      </c>
      <c r="F1146" s="6" t="s">
        <v>3226</v>
      </c>
      <c r="G1146" s="6" t="s">
        <v>5236</v>
      </c>
      <c r="H1146" s="6" t="s">
        <v>22</v>
      </c>
      <c r="I1146" s="6" t="s">
        <v>27</v>
      </c>
      <c r="J1146" s="6"/>
      <c r="K1146" s="6"/>
      <c r="L1146" s="8">
        <v>43514</v>
      </c>
      <c r="M1146" s="8">
        <v>43517</v>
      </c>
      <c r="N1146" s="7">
        <v>1</v>
      </c>
      <c r="O1146" s="7">
        <v>1</v>
      </c>
      <c r="P1146" s="6" t="s">
        <v>609</v>
      </c>
      <c r="Q1146" s="6" t="s">
        <v>22</v>
      </c>
      <c r="R1146" s="6" t="s">
        <v>18</v>
      </c>
      <c r="S1146" s="6" t="s">
        <v>22</v>
      </c>
      <c r="T1146" s="6" t="s">
        <v>5237</v>
      </c>
      <c r="U1146" s="7">
        <v>7</v>
      </c>
      <c r="V1146" s="17" t="b">
        <v>0</v>
      </c>
      <c r="W1146" s="17" t="b">
        <v>0</v>
      </c>
      <c r="X1146" s="17" t="b">
        <v>0</v>
      </c>
      <c r="Y1146" s="17" t="b">
        <v>0</v>
      </c>
      <c r="Z1146" t="s">
        <v>22</v>
      </c>
      <c r="AA1146" t="s">
        <v>22</v>
      </c>
      <c r="AB1146" t="s">
        <v>22</v>
      </c>
      <c r="AC1146" t="s">
        <v>22</v>
      </c>
      <c r="AD1146" t="s">
        <v>22</v>
      </c>
      <c r="AE1146" t="s">
        <v>22</v>
      </c>
      <c r="AF1146" t="s">
        <v>22</v>
      </c>
      <c r="AG1146" t="s">
        <v>22</v>
      </c>
      <c r="AH1146" t="s">
        <v>22</v>
      </c>
      <c r="AI1146" t="s">
        <v>22</v>
      </c>
      <c r="AJ1146" s="17" t="b">
        <v>0</v>
      </c>
      <c r="AK1146" t="s">
        <v>22</v>
      </c>
      <c r="AL1146" t="s">
        <v>22</v>
      </c>
      <c r="AM1146" s="17" t="b">
        <v>0</v>
      </c>
      <c r="AN1146" s="6"/>
      <c r="AO1146" s="6"/>
      <c r="AP1146" s="17" t="b">
        <v>0</v>
      </c>
      <c r="AQ1146" s="6" t="b">
        <v>0</v>
      </c>
    </row>
    <row r="1147" spans="1:43" x14ac:dyDescent="0.25">
      <c r="A1147" t="str">
        <f>_xlfn.CONCAT(Table8[[#This Row],[Order]],"-",Table8[[#This Row],[Line]])</f>
        <v>77854-23</v>
      </c>
      <c r="B1147" s="7">
        <v>77854</v>
      </c>
      <c r="C1147" s="7">
        <v>23</v>
      </c>
      <c r="D1147" s="7">
        <v>1</v>
      </c>
      <c r="E1147" s="6" t="s">
        <v>18</v>
      </c>
      <c r="F1147" s="6" t="s">
        <v>3227</v>
      </c>
      <c r="G1147" s="6" t="s">
        <v>5238</v>
      </c>
      <c r="H1147" s="6" t="s">
        <v>22</v>
      </c>
      <c r="I1147" s="6" t="s">
        <v>27</v>
      </c>
      <c r="J1147" s="6"/>
      <c r="K1147" s="6"/>
      <c r="L1147" s="8">
        <v>43514</v>
      </c>
      <c r="M1147" s="8">
        <v>43517</v>
      </c>
      <c r="N1147" s="7">
        <v>1</v>
      </c>
      <c r="O1147" s="7">
        <v>6</v>
      </c>
      <c r="P1147" s="6" t="s">
        <v>609</v>
      </c>
      <c r="Q1147" s="6" t="s">
        <v>22</v>
      </c>
      <c r="R1147" s="6" t="s">
        <v>18</v>
      </c>
      <c r="S1147" s="6" t="s">
        <v>22</v>
      </c>
      <c r="T1147" s="6" t="s">
        <v>5239</v>
      </c>
      <c r="U1147" s="7">
        <v>7</v>
      </c>
      <c r="V1147" s="17" t="b">
        <v>0</v>
      </c>
      <c r="W1147" s="17" t="b">
        <v>0</v>
      </c>
      <c r="X1147" s="17" t="b">
        <v>0</v>
      </c>
      <c r="Y1147" s="17" t="b">
        <v>0</v>
      </c>
      <c r="Z1147" t="s">
        <v>22</v>
      </c>
      <c r="AA1147" t="s">
        <v>22</v>
      </c>
      <c r="AB1147" t="s">
        <v>22</v>
      </c>
      <c r="AC1147" t="s">
        <v>22</v>
      </c>
      <c r="AD1147" t="s">
        <v>22</v>
      </c>
      <c r="AE1147" t="s">
        <v>22</v>
      </c>
      <c r="AF1147" t="s">
        <v>22</v>
      </c>
      <c r="AG1147" t="s">
        <v>22</v>
      </c>
      <c r="AH1147" t="s">
        <v>22</v>
      </c>
      <c r="AI1147" t="s">
        <v>22</v>
      </c>
      <c r="AJ1147" s="17" t="b">
        <v>0</v>
      </c>
      <c r="AK1147" t="s">
        <v>22</v>
      </c>
      <c r="AL1147" t="s">
        <v>22</v>
      </c>
      <c r="AM1147" s="17" t="b">
        <v>0</v>
      </c>
      <c r="AN1147" s="6"/>
      <c r="AO1147" s="6"/>
      <c r="AP1147" s="17" t="b">
        <v>0</v>
      </c>
      <c r="AQ1147" s="6" t="b">
        <v>0</v>
      </c>
    </row>
    <row r="1148" spans="1:43" x14ac:dyDescent="0.25">
      <c r="A1148" t="str">
        <f>_xlfn.CONCAT(Table8[[#This Row],[Order]],"-",Table8[[#This Row],[Line]])</f>
        <v>77854-24</v>
      </c>
      <c r="B1148" s="7">
        <v>77854</v>
      </c>
      <c r="C1148" s="7">
        <v>24</v>
      </c>
      <c r="D1148" s="7">
        <v>1</v>
      </c>
      <c r="E1148" s="6" t="s">
        <v>18</v>
      </c>
      <c r="F1148" s="6" t="s">
        <v>3228</v>
      </c>
      <c r="G1148" s="6" t="s">
        <v>5240</v>
      </c>
      <c r="H1148" s="6" t="s">
        <v>22</v>
      </c>
      <c r="I1148" s="6" t="s">
        <v>27</v>
      </c>
      <c r="J1148" s="6"/>
      <c r="K1148" s="6"/>
      <c r="L1148" s="8">
        <v>43514</v>
      </c>
      <c r="M1148" s="8">
        <v>43517</v>
      </c>
      <c r="N1148" s="7">
        <v>1</v>
      </c>
      <c r="O1148" s="7">
        <v>1</v>
      </c>
      <c r="P1148" s="6" t="s">
        <v>609</v>
      </c>
      <c r="Q1148" s="6" t="s">
        <v>22</v>
      </c>
      <c r="R1148" s="6" t="s">
        <v>18</v>
      </c>
      <c r="S1148" s="6" t="s">
        <v>22</v>
      </c>
      <c r="T1148" s="6" t="s">
        <v>5241</v>
      </c>
      <c r="U1148" s="7">
        <v>7</v>
      </c>
      <c r="V1148" s="17" t="b">
        <v>0</v>
      </c>
      <c r="W1148" s="17" t="b">
        <v>0</v>
      </c>
      <c r="X1148" s="17" t="b">
        <v>0</v>
      </c>
      <c r="Y1148" s="17" t="b">
        <v>0</v>
      </c>
      <c r="Z1148" t="s">
        <v>22</v>
      </c>
      <c r="AA1148" t="s">
        <v>22</v>
      </c>
      <c r="AB1148" t="s">
        <v>22</v>
      </c>
      <c r="AC1148" t="s">
        <v>22</v>
      </c>
      <c r="AD1148" t="s">
        <v>22</v>
      </c>
      <c r="AE1148" t="s">
        <v>22</v>
      </c>
      <c r="AF1148" t="s">
        <v>22</v>
      </c>
      <c r="AG1148" t="s">
        <v>22</v>
      </c>
      <c r="AH1148" t="s">
        <v>22</v>
      </c>
      <c r="AI1148" t="s">
        <v>22</v>
      </c>
      <c r="AJ1148" s="17" t="b">
        <v>0</v>
      </c>
      <c r="AK1148" t="s">
        <v>22</v>
      </c>
      <c r="AL1148" t="s">
        <v>22</v>
      </c>
      <c r="AM1148" s="17" t="b">
        <v>0</v>
      </c>
      <c r="AN1148" s="6"/>
      <c r="AO1148" s="6"/>
      <c r="AP1148" s="17" t="b">
        <v>0</v>
      </c>
      <c r="AQ1148" s="6" t="b">
        <v>0</v>
      </c>
    </row>
    <row r="1149" spans="1:43" x14ac:dyDescent="0.25">
      <c r="A1149" t="str">
        <f>_xlfn.CONCAT(Table8[[#This Row],[Order]],"-",Table8[[#This Row],[Line]])</f>
        <v>77854-25</v>
      </c>
      <c r="B1149" s="7">
        <v>77854</v>
      </c>
      <c r="C1149" s="7">
        <v>25</v>
      </c>
      <c r="D1149" s="7">
        <v>1</v>
      </c>
      <c r="E1149" s="6" t="s">
        <v>18</v>
      </c>
      <c r="F1149" s="6" t="s">
        <v>3229</v>
      </c>
      <c r="G1149" s="6" t="s">
        <v>5242</v>
      </c>
      <c r="H1149" s="6" t="s">
        <v>22</v>
      </c>
      <c r="I1149" s="6" t="s">
        <v>27</v>
      </c>
      <c r="J1149" s="6"/>
      <c r="K1149" s="6"/>
      <c r="L1149" s="8">
        <v>43514</v>
      </c>
      <c r="M1149" s="8">
        <v>43517</v>
      </c>
      <c r="N1149" s="7">
        <v>1</v>
      </c>
      <c r="O1149" s="7">
        <v>1</v>
      </c>
      <c r="P1149" s="6" t="s">
        <v>609</v>
      </c>
      <c r="Q1149" s="6" t="s">
        <v>22</v>
      </c>
      <c r="R1149" s="6" t="s">
        <v>18</v>
      </c>
      <c r="S1149" s="6" t="s">
        <v>22</v>
      </c>
      <c r="T1149" s="6" t="s">
        <v>5243</v>
      </c>
      <c r="U1149" s="7">
        <v>7</v>
      </c>
      <c r="V1149" s="17" t="b">
        <v>0</v>
      </c>
      <c r="W1149" s="17" t="b">
        <v>0</v>
      </c>
      <c r="X1149" s="17" t="b">
        <v>0</v>
      </c>
      <c r="Y1149" s="17" t="b">
        <v>0</v>
      </c>
      <c r="Z1149" t="s">
        <v>22</v>
      </c>
      <c r="AA1149" t="s">
        <v>22</v>
      </c>
      <c r="AB1149" t="s">
        <v>22</v>
      </c>
      <c r="AC1149" t="s">
        <v>22</v>
      </c>
      <c r="AD1149" t="s">
        <v>22</v>
      </c>
      <c r="AE1149" t="s">
        <v>22</v>
      </c>
      <c r="AF1149" t="s">
        <v>22</v>
      </c>
      <c r="AG1149" t="s">
        <v>22</v>
      </c>
      <c r="AH1149" t="s">
        <v>22</v>
      </c>
      <c r="AI1149" t="s">
        <v>22</v>
      </c>
      <c r="AJ1149" s="17" t="b">
        <v>0</v>
      </c>
      <c r="AK1149" t="s">
        <v>22</v>
      </c>
      <c r="AL1149" t="s">
        <v>22</v>
      </c>
      <c r="AM1149" s="17" t="b">
        <v>0</v>
      </c>
      <c r="AN1149" s="6"/>
      <c r="AO1149" s="6"/>
      <c r="AP1149" s="17" t="b">
        <v>0</v>
      </c>
      <c r="AQ1149" s="6" t="b">
        <v>0</v>
      </c>
    </row>
    <row r="1150" spans="1:43" x14ac:dyDescent="0.25">
      <c r="A1150" t="str">
        <f>_xlfn.CONCAT(Table8[[#This Row],[Order]],"-",Table8[[#This Row],[Line]])</f>
        <v>77854-26</v>
      </c>
      <c r="B1150" s="7">
        <v>77854</v>
      </c>
      <c r="C1150" s="7">
        <v>26</v>
      </c>
      <c r="D1150" s="7">
        <v>1</v>
      </c>
      <c r="E1150" s="6" t="s">
        <v>18</v>
      </c>
      <c r="F1150" s="6" t="s">
        <v>3230</v>
      </c>
      <c r="G1150" s="6" t="s">
        <v>5244</v>
      </c>
      <c r="H1150" s="6" t="s">
        <v>22</v>
      </c>
      <c r="I1150" s="6" t="s">
        <v>27</v>
      </c>
      <c r="J1150" s="6"/>
      <c r="K1150" s="6"/>
      <c r="L1150" s="8">
        <v>43514</v>
      </c>
      <c r="M1150" s="8">
        <v>43517</v>
      </c>
      <c r="N1150" s="7">
        <v>1</v>
      </c>
      <c r="O1150" s="7">
        <v>1</v>
      </c>
      <c r="P1150" s="6" t="s">
        <v>609</v>
      </c>
      <c r="Q1150" s="6" t="s">
        <v>22</v>
      </c>
      <c r="R1150" s="6" t="s">
        <v>18</v>
      </c>
      <c r="S1150" s="6" t="s">
        <v>22</v>
      </c>
      <c r="T1150" s="6" t="s">
        <v>5245</v>
      </c>
      <c r="U1150" s="7">
        <v>7</v>
      </c>
      <c r="V1150" s="17" t="b">
        <v>0</v>
      </c>
      <c r="W1150" s="17" t="b">
        <v>0</v>
      </c>
      <c r="X1150" s="17" t="b">
        <v>0</v>
      </c>
      <c r="Y1150" s="17" t="b">
        <v>0</v>
      </c>
      <c r="Z1150" t="s">
        <v>22</v>
      </c>
      <c r="AA1150" t="s">
        <v>22</v>
      </c>
      <c r="AB1150" t="s">
        <v>22</v>
      </c>
      <c r="AC1150" t="s">
        <v>22</v>
      </c>
      <c r="AD1150" t="s">
        <v>22</v>
      </c>
      <c r="AE1150" t="s">
        <v>22</v>
      </c>
      <c r="AF1150" t="s">
        <v>22</v>
      </c>
      <c r="AG1150" t="s">
        <v>22</v>
      </c>
      <c r="AH1150" t="s">
        <v>22</v>
      </c>
      <c r="AI1150" t="s">
        <v>22</v>
      </c>
      <c r="AJ1150" s="17" t="b">
        <v>0</v>
      </c>
      <c r="AK1150" t="s">
        <v>22</v>
      </c>
      <c r="AL1150" t="s">
        <v>22</v>
      </c>
      <c r="AM1150" s="17" t="b">
        <v>0</v>
      </c>
      <c r="AN1150" s="6"/>
      <c r="AO1150" s="6"/>
      <c r="AP1150" s="17" t="b">
        <v>0</v>
      </c>
      <c r="AQ1150" s="6" t="b">
        <v>0</v>
      </c>
    </row>
    <row r="1151" spans="1:43" x14ac:dyDescent="0.25">
      <c r="A1151" t="str">
        <f>_xlfn.CONCAT(Table8[[#This Row],[Order]],"-",Table8[[#This Row],[Line]])</f>
        <v>77854-27</v>
      </c>
      <c r="B1151" s="7">
        <v>77854</v>
      </c>
      <c r="C1151" s="7">
        <v>27</v>
      </c>
      <c r="D1151" s="7">
        <v>1</v>
      </c>
      <c r="E1151" s="6" t="s">
        <v>18</v>
      </c>
      <c r="F1151" s="6" t="s">
        <v>3231</v>
      </c>
      <c r="G1151" s="6" t="s">
        <v>5246</v>
      </c>
      <c r="H1151" s="6" t="s">
        <v>22</v>
      </c>
      <c r="I1151" s="6" t="s">
        <v>27</v>
      </c>
      <c r="J1151" s="6"/>
      <c r="K1151" s="6"/>
      <c r="L1151" s="8">
        <v>43514</v>
      </c>
      <c r="M1151" s="8">
        <v>43517</v>
      </c>
      <c r="N1151" s="7">
        <v>1</v>
      </c>
      <c r="O1151" s="7">
        <v>1</v>
      </c>
      <c r="P1151" s="6" t="s">
        <v>609</v>
      </c>
      <c r="Q1151" s="6" t="s">
        <v>22</v>
      </c>
      <c r="R1151" s="6" t="s">
        <v>18</v>
      </c>
      <c r="S1151" s="6" t="s">
        <v>22</v>
      </c>
      <c r="T1151" s="6" t="s">
        <v>5247</v>
      </c>
      <c r="U1151" s="7">
        <v>7</v>
      </c>
      <c r="V1151" s="17" t="b">
        <v>0</v>
      </c>
      <c r="W1151" s="17" t="b">
        <v>0</v>
      </c>
      <c r="X1151" s="17" t="b">
        <v>0</v>
      </c>
      <c r="Y1151" s="17" t="b">
        <v>0</v>
      </c>
      <c r="Z1151" t="s">
        <v>22</v>
      </c>
      <c r="AA1151" t="s">
        <v>22</v>
      </c>
      <c r="AB1151" t="s">
        <v>22</v>
      </c>
      <c r="AC1151" t="s">
        <v>22</v>
      </c>
      <c r="AD1151" t="s">
        <v>22</v>
      </c>
      <c r="AE1151" t="s">
        <v>22</v>
      </c>
      <c r="AF1151" t="s">
        <v>22</v>
      </c>
      <c r="AG1151" t="s">
        <v>22</v>
      </c>
      <c r="AH1151" t="s">
        <v>22</v>
      </c>
      <c r="AI1151" t="s">
        <v>22</v>
      </c>
      <c r="AJ1151" s="17" t="b">
        <v>0</v>
      </c>
      <c r="AK1151" t="s">
        <v>22</v>
      </c>
      <c r="AL1151" t="s">
        <v>22</v>
      </c>
      <c r="AM1151" s="17" t="b">
        <v>0</v>
      </c>
      <c r="AN1151" s="6"/>
      <c r="AO1151" s="6"/>
      <c r="AP1151" s="17" t="b">
        <v>0</v>
      </c>
      <c r="AQ1151" s="6" t="b">
        <v>0</v>
      </c>
    </row>
    <row r="1152" spans="1:43" x14ac:dyDescent="0.25">
      <c r="A1152" t="str">
        <f>_xlfn.CONCAT(Table8[[#This Row],[Order]],"-",Table8[[#This Row],[Line]])</f>
        <v>77854-28</v>
      </c>
      <c r="B1152" s="7">
        <v>77854</v>
      </c>
      <c r="C1152" s="7">
        <v>28</v>
      </c>
      <c r="D1152" s="7">
        <v>1</v>
      </c>
      <c r="E1152" s="6" t="s">
        <v>18</v>
      </c>
      <c r="F1152" s="6" t="s">
        <v>3232</v>
      </c>
      <c r="G1152" s="6" t="s">
        <v>5248</v>
      </c>
      <c r="H1152" s="6" t="s">
        <v>22</v>
      </c>
      <c r="I1152" s="6" t="s">
        <v>27</v>
      </c>
      <c r="J1152" s="6"/>
      <c r="K1152" s="6"/>
      <c r="L1152" s="8">
        <v>43514</v>
      </c>
      <c r="M1152" s="8">
        <v>43517</v>
      </c>
      <c r="N1152" s="7">
        <v>2</v>
      </c>
      <c r="O1152" s="7">
        <v>2</v>
      </c>
      <c r="P1152" s="6" t="s">
        <v>609</v>
      </c>
      <c r="Q1152" s="6" t="s">
        <v>22</v>
      </c>
      <c r="R1152" s="6" t="s">
        <v>18</v>
      </c>
      <c r="S1152" s="6" t="s">
        <v>22</v>
      </c>
      <c r="T1152" s="6" t="s">
        <v>5249</v>
      </c>
      <c r="U1152" s="7">
        <v>7</v>
      </c>
      <c r="V1152" s="17" t="b">
        <v>0</v>
      </c>
      <c r="W1152" s="17" t="b">
        <v>0</v>
      </c>
      <c r="X1152" s="17" t="b">
        <v>0</v>
      </c>
      <c r="Y1152" s="17" t="b">
        <v>0</v>
      </c>
      <c r="Z1152" t="s">
        <v>22</v>
      </c>
      <c r="AA1152" t="s">
        <v>22</v>
      </c>
      <c r="AB1152" t="s">
        <v>22</v>
      </c>
      <c r="AC1152" t="s">
        <v>22</v>
      </c>
      <c r="AD1152" t="s">
        <v>22</v>
      </c>
      <c r="AE1152" t="s">
        <v>22</v>
      </c>
      <c r="AF1152" t="s">
        <v>22</v>
      </c>
      <c r="AG1152" t="s">
        <v>22</v>
      </c>
      <c r="AH1152" t="s">
        <v>22</v>
      </c>
      <c r="AI1152" t="s">
        <v>22</v>
      </c>
      <c r="AJ1152" s="17" t="b">
        <v>0</v>
      </c>
      <c r="AK1152" t="s">
        <v>22</v>
      </c>
      <c r="AL1152" t="s">
        <v>22</v>
      </c>
      <c r="AM1152" s="17" t="b">
        <v>0</v>
      </c>
      <c r="AN1152" s="6"/>
      <c r="AO1152" s="6"/>
      <c r="AP1152" s="17" t="b">
        <v>0</v>
      </c>
      <c r="AQ1152" s="6" t="b">
        <v>0</v>
      </c>
    </row>
    <row r="1153" spans="1:43" x14ac:dyDescent="0.25">
      <c r="A1153" t="str">
        <f>_xlfn.CONCAT(Table8[[#This Row],[Order]],"-",Table8[[#This Row],[Line]])</f>
        <v>77854-29</v>
      </c>
      <c r="B1153" s="7">
        <v>77854</v>
      </c>
      <c r="C1153" s="7">
        <v>29</v>
      </c>
      <c r="D1153" s="7">
        <v>1</v>
      </c>
      <c r="E1153" s="6" t="s">
        <v>18</v>
      </c>
      <c r="F1153" s="6" t="s">
        <v>3233</v>
      </c>
      <c r="G1153" s="6" t="s">
        <v>5250</v>
      </c>
      <c r="H1153" s="6" t="s">
        <v>22</v>
      </c>
      <c r="I1153" s="6" t="s">
        <v>27</v>
      </c>
      <c r="J1153" s="6"/>
      <c r="K1153" s="6"/>
      <c r="L1153" s="8">
        <v>43514</v>
      </c>
      <c r="M1153" s="8">
        <v>43517</v>
      </c>
      <c r="N1153" s="7">
        <v>2</v>
      </c>
      <c r="O1153" s="7">
        <v>2</v>
      </c>
      <c r="P1153" s="6" t="s">
        <v>609</v>
      </c>
      <c r="Q1153" s="6" t="s">
        <v>22</v>
      </c>
      <c r="R1153" s="6" t="s">
        <v>18</v>
      </c>
      <c r="S1153" s="6" t="s">
        <v>22</v>
      </c>
      <c r="T1153" s="6" t="s">
        <v>5251</v>
      </c>
      <c r="U1153" s="7">
        <v>7</v>
      </c>
      <c r="V1153" s="17" t="b">
        <v>0</v>
      </c>
      <c r="W1153" s="17" t="b">
        <v>0</v>
      </c>
      <c r="X1153" s="17" t="b">
        <v>0</v>
      </c>
      <c r="Y1153" s="17" t="b">
        <v>0</v>
      </c>
      <c r="Z1153" t="s">
        <v>22</v>
      </c>
      <c r="AA1153" t="s">
        <v>22</v>
      </c>
      <c r="AB1153" t="s">
        <v>22</v>
      </c>
      <c r="AC1153" t="s">
        <v>22</v>
      </c>
      <c r="AD1153" t="s">
        <v>22</v>
      </c>
      <c r="AE1153" t="s">
        <v>22</v>
      </c>
      <c r="AF1153" t="s">
        <v>22</v>
      </c>
      <c r="AG1153" t="s">
        <v>22</v>
      </c>
      <c r="AH1153" t="s">
        <v>22</v>
      </c>
      <c r="AI1153" t="s">
        <v>22</v>
      </c>
      <c r="AJ1153" s="17" t="b">
        <v>0</v>
      </c>
      <c r="AK1153" t="s">
        <v>22</v>
      </c>
      <c r="AL1153" t="s">
        <v>22</v>
      </c>
      <c r="AM1153" s="17" t="b">
        <v>0</v>
      </c>
      <c r="AN1153" s="6"/>
      <c r="AO1153" s="6"/>
      <c r="AP1153" s="17" t="b">
        <v>0</v>
      </c>
      <c r="AQ1153" s="6" t="b">
        <v>0</v>
      </c>
    </row>
    <row r="1154" spans="1:43" x14ac:dyDescent="0.25">
      <c r="A1154" t="str">
        <f>_xlfn.CONCAT(Table8[[#This Row],[Order]],"-",Table8[[#This Row],[Line]])</f>
        <v>77854-30</v>
      </c>
      <c r="B1154" s="7">
        <v>77854</v>
      </c>
      <c r="C1154" s="7">
        <v>30</v>
      </c>
      <c r="D1154" s="7">
        <v>1</v>
      </c>
      <c r="E1154" s="6" t="s">
        <v>18</v>
      </c>
      <c r="F1154" s="6" t="s">
        <v>3234</v>
      </c>
      <c r="G1154" s="6" t="s">
        <v>5252</v>
      </c>
      <c r="H1154" s="6" t="s">
        <v>22</v>
      </c>
      <c r="I1154" s="6" t="s">
        <v>27</v>
      </c>
      <c r="J1154" s="6"/>
      <c r="K1154" s="6"/>
      <c r="L1154" s="8">
        <v>43514</v>
      </c>
      <c r="M1154" s="8">
        <v>43517</v>
      </c>
      <c r="N1154" s="7">
        <v>2</v>
      </c>
      <c r="O1154" s="7">
        <v>2</v>
      </c>
      <c r="P1154" s="6" t="s">
        <v>609</v>
      </c>
      <c r="Q1154" s="6" t="s">
        <v>22</v>
      </c>
      <c r="R1154" s="6" t="s">
        <v>18</v>
      </c>
      <c r="S1154" s="6" t="s">
        <v>22</v>
      </c>
      <c r="T1154" s="6" t="s">
        <v>5253</v>
      </c>
      <c r="U1154" s="7">
        <v>7</v>
      </c>
      <c r="V1154" s="17" t="b">
        <v>0</v>
      </c>
      <c r="W1154" s="17" t="b">
        <v>0</v>
      </c>
      <c r="X1154" s="17" t="b">
        <v>0</v>
      </c>
      <c r="Y1154" s="17" t="b">
        <v>0</v>
      </c>
      <c r="Z1154" t="s">
        <v>22</v>
      </c>
      <c r="AA1154" t="s">
        <v>22</v>
      </c>
      <c r="AB1154" t="s">
        <v>22</v>
      </c>
      <c r="AC1154" t="s">
        <v>22</v>
      </c>
      <c r="AD1154" t="s">
        <v>22</v>
      </c>
      <c r="AE1154" t="s">
        <v>22</v>
      </c>
      <c r="AF1154" t="s">
        <v>22</v>
      </c>
      <c r="AG1154" t="s">
        <v>22</v>
      </c>
      <c r="AH1154" t="s">
        <v>22</v>
      </c>
      <c r="AI1154" t="s">
        <v>22</v>
      </c>
      <c r="AJ1154" s="17" t="b">
        <v>0</v>
      </c>
      <c r="AK1154" t="s">
        <v>22</v>
      </c>
      <c r="AL1154" t="s">
        <v>22</v>
      </c>
      <c r="AM1154" s="17" t="b">
        <v>0</v>
      </c>
      <c r="AN1154" s="6"/>
      <c r="AO1154" s="6"/>
      <c r="AP1154" s="17" t="b">
        <v>0</v>
      </c>
      <c r="AQ1154" s="6" t="b">
        <v>0</v>
      </c>
    </row>
    <row r="1155" spans="1:43" x14ac:dyDescent="0.25">
      <c r="A1155" t="str">
        <f>_xlfn.CONCAT(Table8[[#This Row],[Order]],"-",Table8[[#This Row],[Line]])</f>
        <v>77856-1</v>
      </c>
      <c r="B1155" s="7">
        <v>77856</v>
      </c>
      <c r="C1155" s="7">
        <v>1</v>
      </c>
      <c r="D1155" s="7">
        <v>1</v>
      </c>
      <c r="E1155" s="6" t="s">
        <v>18</v>
      </c>
      <c r="F1155" s="6" t="s">
        <v>188</v>
      </c>
      <c r="G1155" s="6" t="s">
        <v>5254</v>
      </c>
      <c r="H1155" s="6" t="s">
        <v>22</v>
      </c>
      <c r="I1155" s="6" t="s">
        <v>27</v>
      </c>
      <c r="J1155" s="6"/>
      <c r="K1155" s="6"/>
      <c r="L1155" s="8">
        <v>43539</v>
      </c>
      <c r="M1155" s="8">
        <v>43544</v>
      </c>
      <c r="N1155" s="7">
        <v>17</v>
      </c>
      <c r="O1155" s="7">
        <v>17</v>
      </c>
      <c r="P1155" s="6" t="s">
        <v>657</v>
      </c>
      <c r="Q1155" s="6" t="s">
        <v>22</v>
      </c>
      <c r="R1155" s="6" t="s">
        <v>18</v>
      </c>
      <c r="S1155" s="6" t="s">
        <v>22</v>
      </c>
      <c r="T1155" s="6" t="s">
        <v>4085</v>
      </c>
      <c r="U1155" s="7">
        <v>18</v>
      </c>
      <c r="V1155" s="17" t="b">
        <v>0</v>
      </c>
      <c r="W1155" s="17" t="b">
        <v>0</v>
      </c>
      <c r="X1155" s="17" t="b">
        <v>0</v>
      </c>
      <c r="Y1155" s="17" t="b">
        <v>0</v>
      </c>
      <c r="Z1155" t="s">
        <v>22</v>
      </c>
      <c r="AA1155" t="s">
        <v>22</v>
      </c>
      <c r="AB1155" t="s">
        <v>22</v>
      </c>
      <c r="AC1155" t="s">
        <v>22</v>
      </c>
      <c r="AD1155" t="s">
        <v>22</v>
      </c>
      <c r="AE1155" t="s">
        <v>22</v>
      </c>
      <c r="AF1155" t="s">
        <v>22</v>
      </c>
      <c r="AG1155" t="s">
        <v>22</v>
      </c>
      <c r="AH1155" t="s">
        <v>22</v>
      </c>
      <c r="AI1155" t="s">
        <v>22</v>
      </c>
      <c r="AJ1155" s="17" t="b">
        <v>0</v>
      </c>
      <c r="AK1155" t="s">
        <v>22</v>
      </c>
      <c r="AL1155" t="s">
        <v>22</v>
      </c>
      <c r="AM1155" s="17" t="b">
        <v>0</v>
      </c>
      <c r="AN1155" s="6"/>
      <c r="AO1155" s="6"/>
      <c r="AP1155" s="17" t="b">
        <v>0</v>
      </c>
      <c r="AQ1155" s="6" t="b">
        <v>0</v>
      </c>
    </row>
    <row r="1156" spans="1:43" x14ac:dyDescent="0.25">
      <c r="A1156" t="str">
        <f>_xlfn.CONCAT(Table8[[#This Row],[Order]],"-",Table8[[#This Row],[Line]])</f>
        <v>77856-2</v>
      </c>
      <c r="B1156" s="7">
        <v>77856</v>
      </c>
      <c r="C1156" s="7">
        <v>2</v>
      </c>
      <c r="D1156" s="7">
        <v>1</v>
      </c>
      <c r="E1156" s="6" t="s">
        <v>18</v>
      </c>
      <c r="F1156" s="6" t="s">
        <v>189</v>
      </c>
      <c r="G1156" s="6" t="s">
        <v>5255</v>
      </c>
      <c r="H1156" s="6" t="s">
        <v>22</v>
      </c>
      <c r="I1156" s="6" t="s">
        <v>27</v>
      </c>
      <c r="J1156" s="6"/>
      <c r="K1156" s="6"/>
      <c r="L1156" s="8">
        <v>43539</v>
      </c>
      <c r="M1156" s="8">
        <v>43544</v>
      </c>
      <c r="N1156" s="7">
        <v>108</v>
      </c>
      <c r="O1156" s="7">
        <v>108</v>
      </c>
      <c r="P1156" s="6" t="s">
        <v>657</v>
      </c>
      <c r="Q1156" s="6" t="s">
        <v>22</v>
      </c>
      <c r="R1156" s="6" t="s">
        <v>18</v>
      </c>
      <c r="S1156" s="6" t="s">
        <v>22</v>
      </c>
      <c r="T1156" s="6" t="s">
        <v>5256</v>
      </c>
      <c r="U1156" s="7">
        <v>18</v>
      </c>
      <c r="V1156" s="17" t="b">
        <v>0</v>
      </c>
      <c r="W1156" s="17" t="b">
        <v>0</v>
      </c>
      <c r="X1156" s="17" t="b">
        <v>0</v>
      </c>
      <c r="Y1156" s="17" t="b">
        <v>0</v>
      </c>
      <c r="Z1156" t="s">
        <v>22</v>
      </c>
      <c r="AA1156" t="s">
        <v>22</v>
      </c>
      <c r="AB1156" t="s">
        <v>22</v>
      </c>
      <c r="AC1156" t="s">
        <v>22</v>
      </c>
      <c r="AD1156" t="s">
        <v>22</v>
      </c>
      <c r="AE1156" t="s">
        <v>22</v>
      </c>
      <c r="AF1156" t="s">
        <v>22</v>
      </c>
      <c r="AG1156" t="s">
        <v>22</v>
      </c>
      <c r="AH1156" t="s">
        <v>22</v>
      </c>
      <c r="AI1156" t="s">
        <v>22</v>
      </c>
      <c r="AJ1156" s="17" t="b">
        <v>0</v>
      </c>
      <c r="AK1156" t="s">
        <v>22</v>
      </c>
      <c r="AL1156" t="s">
        <v>22</v>
      </c>
      <c r="AM1156" s="17" t="b">
        <v>0</v>
      </c>
      <c r="AN1156" s="6"/>
      <c r="AO1156" s="6"/>
      <c r="AP1156" s="17" t="b">
        <v>0</v>
      </c>
      <c r="AQ1156" s="6" t="b">
        <v>0</v>
      </c>
    </row>
    <row r="1157" spans="1:43" x14ac:dyDescent="0.25">
      <c r="A1157" t="str">
        <f>_xlfn.CONCAT(Table8[[#This Row],[Order]],"-",Table8[[#This Row],[Line]])</f>
        <v>77868-1</v>
      </c>
      <c r="B1157" s="29">
        <v>77868</v>
      </c>
      <c r="C1157" s="29">
        <v>1</v>
      </c>
      <c r="D1157" s="29">
        <v>1</v>
      </c>
      <c r="E1157" s="28" t="s">
        <v>18</v>
      </c>
      <c r="F1157" s="28" t="s">
        <v>211</v>
      </c>
      <c r="G1157" s="28" t="s">
        <v>1985</v>
      </c>
      <c r="H1157" s="28" t="s">
        <v>22</v>
      </c>
      <c r="I1157" s="28" t="s">
        <v>20</v>
      </c>
      <c r="J1157" s="28"/>
      <c r="K1157" s="28"/>
      <c r="L1157" s="8">
        <v>43503</v>
      </c>
      <c r="M1157" s="30">
        <v>43508</v>
      </c>
      <c r="N1157" s="29">
        <v>1</v>
      </c>
      <c r="O1157" s="29">
        <v>22</v>
      </c>
      <c r="P1157" s="6" t="s">
        <v>590</v>
      </c>
      <c r="Q1157" s="28" t="s">
        <v>22</v>
      </c>
      <c r="R1157" s="6" t="s">
        <v>18</v>
      </c>
      <c r="S1157" s="28" t="s">
        <v>22</v>
      </c>
      <c r="T1157" s="28" t="s">
        <v>1986</v>
      </c>
      <c r="U1157" s="29">
        <v>4</v>
      </c>
      <c r="V1157" s="17" t="b">
        <v>1</v>
      </c>
      <c r="W1157" s="17" t="b">
        <v>0</v>
      </c>
      <c r="X1157" s="17" t="b">
        <v>0</v>
      </c>
      <c r="Y1157" s="17" t="b">
        <v>0</v>
      </c>
      <c r="Z1157" t="s">
        <v>22</v>
      </c>
      <c r="AA1157" t="s">
        <v>22</v>
      </c>
      <c r="AB1157" t="s">
        <v>22</v>
      </c>
      <c r="AC1157" t="s">
        <v>22</v>
      </c>
      <c r="AD1157" t="s">
        <v>22</v>
      </c>
      <c r="AE1157" t="s">
        <v>22</v>
      </c>
      <c r="AF1157" t="s">
        <v>22</v>
      </c>
      <c r="AG1157" t="s">
        <v>22</v>
      </c>
      <c r="AH1157" t="s">
        <v>22</v>
      </c>
      <c r="AI1157" t="s">
        <v>22</v>
      </c>
      <c r="AJ1157" s="17" t="b">
        <v>0</v>
      </c>
      <c r="AK1157" t="s">
        <v>22</v>
      </c>
      <c r="AL1157" t="s">
        <v>22</v>
      </c>
      <c r="AM1157" s="17" t="b">
        <v>0</v>
      </c>
      <c r="AN1157" s="6"/>
      <c r="AO1157" s="6"/>
      <c r="AP1157" s="17" t="b">
        <v>0</v>
      </c>
      <c r="AQ1157" s="6" t="b">
        <v>0</v>
      </c>
    </row>
    <row r="1158" spans="1:43" x14ac:dyDescent="0.25">
      <c r="A1158" t="str">
        <f>_xlfn.CONCAT(Table8[[#This Row],[Order]],"-",Table8[[#This Row],[Line]])</f>
        <v>77868-2</v>
      </c>
      <c r="B1158" s="29">
        <v>77868</v>
      </c>
      <c r="C1158" s="29">
        <v>2</v>
      </c>
      <c r="D1158" s="29">
        <v>1</v>
      </c>
      <c r="E1158" s="28" t="s">
        <v>18</v>
      </c>
      <c r="F1158" s="28" t="s">
        <v>209</v>
      </c>
      <c r="G1158" s="28" t="s">
        <v>1987</v>
      </c>
      <c r="H1158" s="28" t="s">
        <v>22</v>
      </c>
      <c r="I1158" s="28" t="s">
        <v>20</v>
      </c>
      <c r="J1158" s="28"/>
      <c r="K1158" s="28"/>
      <c r="L1158" s="8">
        <v>43503</v>
      </c>
      <c r="M1158" s="30">
        <v>43508</v>
      </c>
      <c r="N1158" s="29">
        <v>1</v>
      </c>
      <c r="O1158" s="29">
        <v>13</v>
      </c>
      <c r="P1158" s="6" t="s">
        <v>590</v>
      </c>
      <c r="Q1158" s="28" t="s">
        <v>22</v>
      </c>
      <c r="R1158" s="6" t="s">
        <v>18</v>
      </c>
      <c r="S1158" s="28" t="s">
        <v>22</v>
      </c>
      <c r="T1158" s="28" t="s">
        <v>1988</v>
      </c>
      <c r="U1158" s="29">
        <v>4</v>
      </c>
      <c r="V1158" s="17" t="b">
        <v>1</v>
      </c>
      <c r="W1158" s="17" t="b">
        <v>0</v>
      </c>
      <c r="X1158" s="17" t="b">
        <v>0</v>
      </c>
      <c r="Y1158" s="17" t="b">
        <v>0</v>
      </c>
      <c r="Z1158" t="s">
        <v>22</v>
      </c>
      <c r="AA1158" t="s">
        <v>3805</v>
      </c>
      <c r="AB1158" t="s">
        <v>22</v>
      </c>
      <c r="AC1158" t="s">
        <v>22</v>
      </c>
      <c r="AD1158" t="s">
        <v>22</v>
      </c>
      <c r="AE1158" t="s">
        <v>22</v>
      </c>
      <c r="AF1158" t="s">
        <v>22</v>
      </c>
      <c r="AG1158" t="s">
        <v>22</v>
      </c>
      <c r="AH1158" t="s">
        <v>22</v>
      </c>
      <c r="AI1158" t="s">
        <v>22</v>
      </c>
      <c r="AJ1158" s="17" t="b">
        <v>0</v>
      </c>
      <c r="AK1158" t="s">
        <v>22</v>
      </c>
      <c r="AL1158" t="s">
        <v>22</v>
      </c>
      <c r="AM1158" s="17" t="b">
        <v>0</v>
      </c>
      <c r="AN1158" s="6"/>
      <c r="AO1158" s="6"/>
      <c r="AP1158" s="17" t="b">
        <v>0</v>
      </c>
      <c r="AQ1158" s="6" t="b">
        <v>0</v>
      </c>
    </row>
    <row r="1159" spans="1:43" x14ac:dyDescent="0.25">
      <c r="A1159" t="str">
        <f>_xlfn.CONCAT(Table8[[#This Row],[Order]],"-",Table8[[#This Row],[Line]])</f>
        <v>77891-1</v>
      </c>
      <c r="B1159" s="7">
        <v>77891</v>
      </c>
      <c r="C1159" s="7">
        <v>1</v>
      </c>
      <c r="D1159" s="7">
        <v>1</v>
      </c>
      <c r="E1159" s="6" t="s">
        <v>18</v>
      </c>
      <c r="F1159" s="6" t="s">
        <v>3240</v>
      </c>
      <c r="G1159" s="6" t="s">
        <v>5257</v>
      </c>
      <c r="H1159" s="6" t="s">
        <v>22</v>
      </c>
      <c r="I1159" s="6" t="s">
        <v>27</v>
      </c>
      <c r="J1159" s="6"/>
      <c r="K1159" s="6"/>
      <c r="L1159" s="8">
        <v>43507</v>
      </c>
      <c r="M1159" s="8">
        <v>43510</v>
      </c>
      <c r="N1159" s="7">
        <v>5</v>
      </c>
      <c r="O1159" s="7">
        <v>10</v>
      </c>
      <c r="P1159" s="6" t="s">
        <v>590</v>
      </c>
      <c r="Q1159" s="6" t="s">
        <v>22</v>
      </c>
      <c r="R1159" s="6" t="s">
        <v>18</v>
      </c>
      <c r="S1159" s="6" t="s">
        <v>22</v>
      </c>
      <c r="T1159" s="6" t="s">
        <v>5258</v>
      </c>
      <c r="U1159" s="7">
        <v>12</v>
      </c>
      <c r="V1159" s="17" t="b">
        <v>0</v>
      </c>
      <c r="W1159" s="17" t="b">
        <v>0</v>
      </c>
      <c r="X1159" s="17" t="b">
        <v>0</v>
      </c>
      <c r="Y1159" s="17" t="b">
        <v>0</v>
      </c>
      <c r="Z1159" t="s">
        <v>22</v>
      </c>
      <c r="AA1159" t="s">
        <v>22</v>
      </c>
      <c r="AB1159" t="s">
        <v>22</v>
      </c>
      <c r="AC1159" t="s">
        <v>22</v>
      </c>
      <c r="AD1159" t="s">
        <v>22</v>
      </c>
      <c r="AE1159" t="s">
        <v>22</v>
      </c>
      <c r="AF1159" t="s">
        <v>22</v>
      </c>
      <c r="AG1159" t="s">
        <v>22</v>
      </c>
      <c r="AH1159" t="s">
        <v>22</v>
      </c>
      <c r="AI1159" t="s">
        <v>22</v>
      </c>
      <c r="AJ1159" s="17" t="b">
        <v>0</v>
      </c>
      <c r="AK1159" t="s">
        <v>22</v>
      </c>
      <c r="AL1159" t="s">
        <v>22</v>
      </c>
      <c r="AM1159" s="17" t="b">
        <v>0</v>
      </c>
      <c r="AN1159" s="6"/>
      <c r="AO1159" s="6"/>
      <c r="AP1159" s="17" t="b">
        <v>0</v>
      </c>
      <c r="AQ1159" s="6" t="b">
        <v>0</v>
      </c>
    </row>
    <row r="1160" spans="1:43" x14ac:dyDescent="0.25">
      <c r="A1160" t="str">
        <f>_xlfn.CONCAT(Table8[[#This Row],[Order]],"-",Table8[[#This Row],[Line]])</f>
        <v>77892-1</v>
      </c>
      <c r="B1160" s="29">
        <v>77892</v>
      </c>
      <c r="C1160" s="29">
        <v>1</v>
      </c>
      <c r="D1160" s="29">
        <v>1</v>
      </c>
      <c r="E1160" s="28" t="s">
        <v>18</v>
      </c>
      <c r="F1160" s="28" t="s">
        <v>265</v>
      </c>
      <c r="G1160" s="28" t="s">
        <v>5259</v>
      </c>
      <c r="H1160" s="28" t="s">
        <v>22</v>
      </c>
      <c r="I1160" s="28" t="s">
        <v>20</v>
      </c>
      <c r="J1160" s="28"/>
      <c r="K1160" s="28"/>
      <c r="L1160" s="8">
        <v>43509</v>
      </c>
      <c r="M1160" s="30">
        <v>43514</v>
      </c>
      <c r="N1160" s="29">
        <v>2</v>
      </c>
      <c r="O1160" s="29">
        <v>4</v>
      </c>
      <c r="P1160" s="6" t="s">
        <v>608</v>
      </c>
      <c r="Q1160" s="28" t="s">
        <v>22</v>
      </c>
      <c r="R1160" s="6" t="s">
        <v>18</v>
      </c>
      <c r="S1160" s="28" t="s">
        <v>22</v>
      </c>
      <c r="T1160" s="28" t="s">
        <v>5260</v>
      </c>
      <c r="U1160" s="29">
        <v>12</v>
      </c>
      <c r="V1160" s="17" t="b">
        <v>1</v>
      </c>
      <c r="W1160" s="17" t="b">
        <v>1</v>
      </c>
      <c r="X1160" s="17" t="b">
        <v>1</v>
      </c>
      <c r="Y1160" s="17" t="b">
        <v>1</v>
      </c>
      <c r="Z1160" t="s">
        <v>22</v>
      </c>
      <c r="AA1160" t="s">
        <v>3805</v>
      </c>
      <c r="AB1160" t="s">
        <v>22</v>
      </c>
      <c r="AC1160" t="s">
        <v>22</v>
      </c>
      <c r="AD1160" t="s">
        <v>22</v>
      </c>
      <c r="AE1160" t="s">
        <v>22</v>
      </c>
      <c r="AF1160" t="s">
        <v>22</v>
      </c>
      <c r="AG1160" t="s">
        <v>22</v>
      </c>
      <c r="AH1160" t="s">
        <v>22</v>
      </c>
      <c r="AI1160" t="s">
        <v>22</v>
      </c>
      <c r="AJ1160" s="17" t="b">
        <v>1</v>
      </c>
      <c r="AK1160" t="s">
        <v>22</v>
      </c>
      <c r="AL1160" t="s">
        <v>22</v>
      </c>
      <c r="AM1160" s="17" t="b">
        <v>0</v>
      </c>
      <c r="AN1160" s="6"/>
      <c r="AO1160" s="6"/>
      <c r="AP1160" s="17" t="b">
        <v>0</v>
      </c>
      <c r="AQ1160" s="6" t="b">
        <v>0</v>
      </c>
    </row>
    <row r="1161" spans="1:43" x14ac:dyDescent="0.25">
      <c r="A1161" t="str">
        <f>_xlfn.CONCAT(Table8[[#This Row],[Order]],"-",Table8[[#This Row],[Line]])</f>
        <v>77892-2</v>
      </c>
      <c r="B1161" s="29">
        <v>77892</v>
      </c>
      <c r="C1161" s="29">
        <v>2</v>
      </c>
      <c r="D1161" s="29">
        <v>1</v>
      </c>
      <c r="E1161" s="28" t="s">
        <v>18</v>
      </c>
      <c r="F1161" s="28" t="s">
        <v>265</v>
      </c>
      <c r="G1161" s="28" t="s">
        <v>5259</v>
      </c>
      <c r="H1161" s="28" t="s">
        <v>22</v>
      </c>
      <c r="I1161" s="28" t="s">
        <v>20</v>
      </c>
      <c r="J1161" s="28"/>
      <c r="K1161" s="28"/>
      <c r="L1161" s="8">
        <v>43509</v>
      </c>
      <c r="M1161" s="30">
        <v>43514</v>
      </c>
      <c r="N1161" s="29">
        <v>2</v>
      </c>
      <c r="O1161" s="29">
        <v>4</v>
      </c>
      <c r="P1161" s="6" t="s">
        <v>608</v>
      </c>
      <c r="Q1161" s="28" t="s">
        <v>22</v>
      </c>
      <c r="R1161" s="6" t="s">
        <v>18</v>
      </c>
      <c r="S1161" s="28" t="s">
        <v>22</v>
      </c>
      <c r="T1161" s="28" t="s">
        <v>5261</v>
      </c>
      <c r="U1161" s="29">
        <v>12</v>
      </c>
      <c r="V1161" s="17" t="b">
        <v>1</v>
      </c>
      <c r="W1161" s="17" t="b">
        <v>1</v>
      </c>
      <c r="X1161" s="17" t="b">
        <v>1</v>
      </c>
      <c r="Y1161" s="17" t="b">
        <v>1</v>
      </c>
      <c r="Z1161" t="s">
        <v>22</v>
      </c>
      <c r="AA1161" t="s">
        <v>3805</v>
      </c>
      <c r="AB1161" t="s">
        <v>22</v>
      </c>
      <c r="AC1161" t="s">
        <v>22</v>
      </c>
      <c r="AD1161" t="s">
        <v>22</v>
      </c>
      <c r="AE1161" t="s">
        <v>22</v>
      </c>
      <c r="AF1161" t="s">
        <v>22</v>
      </c>
      <c r="AG1161" t="s">
        <v>22</v>
      </c>
      <c r="AH1161" t="s">
        <v>22</v>
      </c>
      <c r="AI1161" t="s">
        <v>22</v>
      </c>
      <c r="AJ1161" s="17" t="b">
        <v>1</v>
      </c>
      <c r="AK1161" t="s">
        <v>22</v>
      </c>
      <c r="AL1161" t="s">
        <v>22</v>
      </c>
      <c r="AM1161" s="17" t="b">
        <v>0</v>
      </c>
      <c r="AN1161" s="6"/>
      <c r="AO1161" s="6"/>
      <c r="AP1161" s="17" t="b">
        <v>0</v>
      </c>
      <c r="AQ1161" s="6" t="b">
        <v>0</v>
      </c>
    </row>
    <row r="1162" spans="1:43" x14ac:dyDescent="0.25">
      <c r="A1162" t="str">
        <f>_xlfn.CONCAT(Table8[[#This Row],[Order]],"-",Table8[[#This Row],[Line]])</f>
        <v>77892-3</v>
      </c>
      <c r="B1162" s="29">
        <v>77892</v>
      </c>
      <c r="C1162" s="29">
        <v>3</v>
      </c>
      <c r="D1162" s="29">
        <v>1</v>
      </c>
      <c r="E1162" s="28" t="s">
        <v>18</v>
      </c>
      <c r="F1162" s="28" t="s">
        <v>265</v>
      </c>
      <c r="G1162" s="28" t="s">
        <v>5259</v>
      </c>
      <c r="H1162" s="28" t="s">
        <v>22</v>
      </c>
      <c r="I1162" s="28" t="s">
        <v>20</v>
      </c>
      <c r="J1162" s="28"/>
      <c r="K1162" s="28"/>
      <c r="L1162" s="8">
        <v>43509</v>
      </c>
      <c r="M1162" s="30">
        <v>43514</v>
      </c>
      <c r="N1162" s="29">
        <v>2</v>
      </c>
      <c r="O1162" s="29">
        <v>4</v>
      </c>
      <c r="P1162" s="6" t="s">
        <v>608</v>
      </c>
      <c r="Q1162" s="28" t="s">
        <v>22</v>
      </c>
      <c r="R1162" s="6" t="s">
        <v>18</v>
      </c>
      <c r="S1162" s="28" t="s">
        <v>22</v>
      </c>
      <c r="T1162" s="28" t="s">
        <v>5262</v>
      </c>
      <c r="U1162" s="29">
        <v>12</v>
      </c>
      <c r="V1162" s="17" t="b">
        <v>1</v>
      </c>
      <c r="W1162" s="17" t="b">
        <v>1</v>
      </c>
      <c r="X1162" s="17" t="b">
        <v>1</v>
      </c>
      <c r="Y1162" s="17" t="b">
        <v>1</v>
      </c>
      <c r="Z1162" t="s">
        <v>22</v>
      </c>
      <c r="AA1162" t="s">
        <v>3805</v>
      </c>
      <c r="AB1162" t="s">
        <v>22</v>
      </c>
      <c r="AC1162" t="s">
        <v>22</v>
      </c>
      <c r="AD1162" t="s">
        <v>22</v>
      </c>
      <c r="AE1162" t="s">
        <v>22</v>
      </c>
      <c r="AF1162" t="s">
        <v>22</v>
      </c>
      <c r="AG1162" t="s">
        <v>22</v>
      </c>
      <c r="AH1162" t="s">
        <v>22</v>
      </c>
      <c r="AI1162" t="s">
        <v>22</v>
      </c>
      <c r="AJ1162" s="17" t="b">
        <v>1</v>
      </c>
      <c r="AK1162" t="s">
        <v>22</v>
      </c>
      <c r="AL1162" t="s">
        <v>22</v>
      </c>
      <c r="AM1162" s="17" t="b">
        <v>0</v>
      </c>
      <c r="AN1162" s="6"/>
      <c r="AO1162" s="6"/>
      <c r="AP1162" s="17" t="b">
        <v>0</v>
      </c>
      <c r="AQ1162" s="6" t="b">
        <v>0</v>
      </c>
    </row>
    <row r="1163" spans="1:43" x14ac:dyDescent="0.25">
      <c r="A1163" t="str">
        <f>_xlfn.CONCAT(Table8[[#This Row],[Order]],"-",Table8[[#This Row],[Line]])</f>
        <v>77898-1</v>
      </c>
      <c r="B1163" s="35">
        <v>77898</v>
      </c>
      <c r="C1163" s="35">
        <v>1</v>
      </c>
      <c r="D1163" s="35">
        <v>1</v>
      </c>
      <c r="E1163" s="34" t="s">
        <v>18</v>
      </c>
      <c r="F1163" s="34" t="s">
        <v>5263</v>
      </c>
      <c r="G1163" s="34" t="s">
        <v>5264</v>
      </c>
      <c r="H1163" s="34" t="s">
        <v>22</v>
      </c>
      <c r="I1163" s="34" t="s">
        <v>31</v>
      </c>
      <c r="J1163" s="36">
        <v>43496</v>
      </c>
      <c r="K1163" s="34" t="s">
        <v>5265</v>
      </c>
      <c r="L1163" s="125">
        <v>43496</v>
      </c>
      <c r="M1163" s="36">
        <v>43501</v>
      </c>
      <c r="N1163" s="35">
        <v>1</v>
      </c>
      <c r="O1163" s="35">
        <v>2</v>
      </c>
      <c r="P1163" s="6" t="s">
        <v>644</v>
      </c>
      <c r="Q1163" s="34" t="s">
        <v>22</v>
      </c>
      <c r="R1163" s="6" t="s">
        <v>18</v>
      </c>
      <c r="S1163" s="34" t="s">
        <v>22</v>
      </c>
      <c r="T1163" s="34" t="s">
        <v>5266</v>
      </c>
      <c r="U1163" s="35">
        <v>12</v>
      </c>
      <c r="V1163" s="17" t="b">
        <v>1</v>
      </c>
      <c r="W1163" s="17" t="b">
        <v>1</v>
      </c>
      <c r="X1163" s="17" t="b">
        <v>1</v>
      </c>
      <c r="Y1163" s="17" t="b">
        <v>1</v>
      </c>
      <c r="Z1163" t="s">
        <v>22</v>
      </c>
      <c r="AA1163" t="s">
        <v>3805</v>
      </c>
      <c r="AB1163" t="s">
        <v>22</v>
      </c>
      <c r="AC1163" t="s">
        <v>22</v>
      </c>
      <c r="AD1163" t="s">
        <v>22</v>
      </c>
      <c r="AE1163" t="s">
        <v>22</v>
      </c>
      <c r="AF1163" t="s">
        <v>22</v>
      </c>
      <c r="AG1163" t="s">
        <v>22</v>
      </c>
      <c r="AH1163" t="s">
        <v>22</v>
      </c>
      <c r="AI1163" t="s">
        <v>22</v>
      </c>
      <c r="AJ1163" s="17" t="b">
        <v>1</v>
      </c>
      <c r="AK1163" t="s">
        <v>22</v>
      </c>
      <c r="AL1163" t="s">
        <v>143</v>
      </c>
      <c r="AM1163" s="17" t="b">
        <v>1</v>
      </c>
      <c r="AN1163" s="126">
        <v>43496.715847256899</v>
      </c>
      <c r="AO1163" s="6"/>
      <c r="AP1163" s="17" t="b">
        <v>1</v>
      </c>
      <c r="AQ1163" s="6" t="b">
        <v>0</v>
      </c>
    </row>
    <row r="1164" spans="1:43" x14ac:dyDescent="0.25">
      <c r="A1164" t="str">
        <f>_xlfn.CONCAT(Table8[[#This Row],[Order]],"-",Table8[[#This Row],[Line]])</f>
        <v>77900-1</v>
      </c>
      <c r="B1164" s="29">
        <v>77900</v>
      </c>
      <c r="C1164" s="29">
        <v>1</v>
      </c>
      <c r="D1164" s="29">
        <v>1</v>
      </c>
      <c r="E1164" s="28" t="s">
        <v>18</v>
      </c>
      <c r="F1164" s="28" t="s">
        <v>139</v>
      </c>
      <c r="G1164" s="28" t="s">
        <v>5267</v>
      </c>
      <c r="H1164" s="28" t="s">
        <v>22</v>
      </c>
      <c r="I1164" s="28" t="s">
        <v>20</v>
      </c>
      <c r="J1164" s="28"/>
      <c r="K1164" s="28"/>
      <c r="L1164" s="8">
        <v>43514</v>
      </c>
      <c r="M1164" s="30">
        <v>43517</v>
      </c>
      <c r="N1164" s="29">
        <v>16</v>
      </c>
      <c r="O1164" s="29">
        <v>16</v>
      </c>
      <c r="P1164" s="6" t="s">
        <v>610</v>
      </c>
      <c r="Q1164" s="28" t="s">
        <v>22</v>
      </c>
      <c r="R1164" s="6" t="s">
        <v>18</v>
      </c>
      <c r="S1164" s="28" t="s">
        <v>22</v>
      </c>
      <c r="T1164" s="28" t="s">
        <v>40</v>
      </c>
      <c r="U1164" s="29">
        <v>4</v>
      </c>
      <c r="V1164" s="17" t="b">
        <v>1</v>
      </c>
      <c r="W1164" s="17" t="b">
        <v>0</v>
      </c>
      <c r="X1164" s="17" t="b">
        <v>0</v>
      </c>
      <c r="Y1164" s="17" t="b">
        <v>0</v>
      </c>
      <c r="Z1164" t="s">
        <v>22</v>
      </c>
      <c r="AA1164" t="s">
        <v>22</v>
      </c>
      <c r="AB1164" t="s">
        <v>22</v>
      </c>
      <c r="AC1164" t="s">
        <v>22</v>
      </c>
      <c r="AD1164" t="s">
        <v>22</v>
      </c>
      <c r="AE1164" t="s">
        <v>22</v>
      </c>
      <c r="AF1164" t="s">
        <v>22</v>
      </c>
      <c r="AG1164" t="s">
        <v>22</v>
      </c>
      <c r="AH1164" t="s">
        <v>22</v>
      </c>
      <c r="AI1164" t="s">
        <v>22</v>
      </c>
      <c r="AJ1164" s="17" t="b">
        <v>0</v>
      </c>
      <c r="AK1164" t="s">
        <v>22</v>
      </c>
      <c r="AL1164" t="s">
        <v>22</v>
      </c>
      <c r="AM1164" s="17" t="b">
        <v>0</v>
      </c>
      <c r="AN1164" s="6"/>
      <c r="AO1164" s="6"/>
      <c r="AP1164" s="17" t="b">
        <v>0</v>
      </c>
      <c r="AQ1164" s="6" t="b">
        <v>0</v>
      </c>
    </row>
    <row r="1165" spans="1:43" x14ac:dyDescent="0.25">
      <c r="A1165" t="str">
        <f>_xlfn.CONCAT(Table8[[#This Row],[Order]],"-",Table8[[#This Row],[Line]])</f>
        <v>77900-2</v>
      </c>
      <c r="B1165" s="29">
        <v>77900</v>
      </c>
      <c r="C1165" s="29">
        <v>2</v>
      </c>
      <c r="D1165" s="29">
        <v>1</v>
      </c>
      <c r="E1165" s="28" t="s">
        <v>18</v>
      </c>
      <c r="F1165" s="28" t="s">
        <v>139</v>
      </c>
      <c r="G1165" s="28" t="s">
        <v>5268</v>
      </c>
      <c r="H1165" s="28" t="s">
        <v>22</v>
      </c>
      <c r="I1165" s="28" t="s">
        <v>20</v>
      </c>
      <c r="J1165" s="28"/>
      <c r="K1165" s="28"/>
      <c r="L1165" s="8">
        <v>43514</v>
      </c>
      <c r="M1165" s="30">
        <v>43517</v>
      </c>
      <c r="N1165" s="29">
        <v>8</v>
      </c>
      <c r="O1165" s="29">
        <v>8</v>
      </c>
      <c r="P1165" s="6" t="s">
        <v>610</v>
      </c>
      <c r="Q1165" s="28" t="s">
        <v>22</v>
      </c>
      <c r="R1165" s="6" t="s">
        <v>18</v>
      </c>
      <c r="S1165" s="28" t="s">
        <v>22</v>
      </c>
      <c r="T1165" s="28" t="s">
        <v>5269</v>
      </c>
      <c r="U1165" s="29">
        <v>4</v>
      </c>
      <c r="V1165" s="17" t="b">
        <v>1</v>
      </c>
      <c r="W1165" s="17" t="b">
        <v>0</v>
      </c>
      <c r="X1165" s="17" t="b">
        <v>0</v>
      </c>
      <c r="Y1165" s="17" t="b">
        <v>0</v>
      </c>
      <c r="Z1165" t="s">
        <v>22</v>
      </c>
      <c r="AA1165" t="s">
        <v>22</v>
      </c>
      <c r="AB1165" t="s">
        <v>22</v>
      </c>
      <c r="AC1165" t="s">
        <v>22</v>
      </c>
      <c r="AD1165" t="s">
        <v>22</v>
      </c>
      <c r="AE1165" t="s">
        <v>22</v>
      </c>
      <c r="AF1165" t="s">
        <v>22</v>
      </c>
      <c r="AG1165" t="s">
        <v>22</v>
      </c>
      <c r="AH1165" t="s">
        <v>22</v>
      </c>
      <c r="AI1165" t="s">
        <v>22</v>
      </c>
      <c r="AJ1165" s="17" t="b">
        <v>0</v>
      </c>
      <c r="AK1165" t="s">
        <v>22</v>
      </c>
      <c r="AL1165" t="s">
        <v>22</v>
      </c>
      <c r="AM1165" s="17" t="b">
        <v>0</v>
      </c>
      <c r="AN1165" s="6"/>
      <c r="AO1165" s="6"/>
      <c r="AP1165" s="17" t="b">
        <v>0</v>
      </c>
      <c r="AQ1165" s="6" t="b">
        <v>0</v>
      </c>
    </row>
    <row r="1166" spans="1:43" x14ac:dyDescent="0.25">
      <c r="A1166" t="str">
        <f>_xlfn.CONCAT(Table8[[#This Row],[Order]],"-",Table8[[#This Row],[Line]])</f>
        <v>77900-3</v>
      </c>
      <c r="B1166" s="29">
        <v>77900</v>
      </c>
      <c r="C1166" s="29">
        <v>3</v>
      </c>
      <c r="D1166" s="29">
        <v>1</v>
      </c>
      <c r="E1166" s="28" t="s">
        <v>18</v>
      </c>
      <c r="F1166" s="28" t="s">
        <v>139</v>
      </c>
      <c r="G1166" s="28" t="s">
        <v>5270</v>
      </c>
      <c r="H1166" s="28" t="s">
        <v>22</v>
      </c>
      <c r="I1166" s="28" t="s">
        <v>20</v>
      </c>
      <c r="J1166" s="28"/>
      <c r="K1166" s="28"/>
      <c r="L1166" s="8">
        <v>43514</v>
      </c>
      <c r="M1166" s="30">
        <v>43517</v>
      </c>
      <c r="N1166" s="29">
        <v>12</v>
      </c>
      <c r="O1166" s="29">
        <v>12</v>
      </c>
      <c r="P1166" s="6" t="s">
        <v>610</v>
      </c>
      <c r="Q1166" s="28" t="s">
        <v>22</v>
      </c>
      <c r="R1166" s="6" t="s">
        <v>18</v>
      </c>
      <c r="S1166" s="28" t="s">
        <v>22</v>
      </c>
      <c r="T1166" s="28" t="s">
        <v>53</v>
      </c>
      <c r="U1166" s="29">
        <v>4</v>
      </c>
      <c r="V1166" s="17" t="b">
        <v>1</v>
      </c>
      <c r="W1166" s="17" t="b">
        <v>0</v>
      </c>
      <c r="X1166" s="17" t="b">
        <v>0</v>
      </c>
      <c r="Y1166" s="17" t="b">
        <v>0</v>
      </c>
      <c r="Z1166" t="s">
        <v>22</v>
      </c>
      <c r="AA1166" t="s">
        <v>22</v>
      </c>
      <c r="AB1166" t="s">
        <v>22</v>
      </c>
      <c r="AC1166" t="s">
        <v>22</v>
      </c>
      <c r="AD1166" t="s">
        <v>22</v>
      </c>
      <c r="AE1166" t="s">
        <v>22</v>
      </c>
      <c r="AF1166" t="s">
        <v>22</v>
      </c>
      <c r="AG1166" t="s">
        <v>22</v>
      </c>
      <c r="AH1166" t="s">
        <v>22</v>
      </c>
      <c r="AI1166" t="s">
        <v>22</v>
      </c>
      <c r="AJ1166" s="17" t="b">
        <v>0</v>
      </c>
      <c r="AK1166" t="s">
        <v>22</v>
      </c>
      <c r="AL1166" t="s">
        <v>22</v>
      </c>
      <c r="AM1166" s="17" t="b">
        <v>0</v>
      </c>
      <c r="AN1166" s="6"/>
      <c r="AO1166" s="6"/>
      <c r="AP1166" s="17" t="b">
        <v>0</v>
      </c>
      <c r="AQ1166" s="6" t="b">
        <v>0</v>
      </c>
    </row>
    <row r="1167" spans="1:43" x14ac:dyDescent="0.25">
      <c r="A1167" t="str">
        <f>_xlfn.CONCAT(Table8[[#This Row],[Order]],"-",Table8[[#This Row],[Line]])</f>
        <v>77900-4</v>
      </c>
      <c r="B1167" s="29">
        <v>77900</v>
      </c>
      <c r="C1167" s="29">
        <v>4</v>
      </c>
      <c r="D1167" s="29">
        <v>1</v>
      </c>
      <c r="E1167" s="28" t="s">
        <v>18</v>
      </c>
      <c r="F1167" s="28" t="s">
        <v>438</v>
      </c>
      <c r="G1167" s="28" t="s">
        <v>5271</v>
      </c>
      <c r="H1167" s="28" t="s">
        <v>22</v>
      </c>
      <c r="I1167" s="28" t="s">
        <v>20</v>
      </c>
      <c r="J1167" s="28"/>
      <c r="K1167" s="28"/>
      <c r="L1167" s="8">
        <v>43514</v>
      </c>
      <c r="M1167" s="30">
        <v>43517</v>
      </c>
      <c r="N1167" s="29">
        <v>4</v>
      </c>
      <c r="O1167" s="29">
        <v>4</v>
      </c>
      <c r="P1167" s="6" t="s">
        <v>610</v>
      </c>
      <c r="Q1167" s="28" t="s">
        <v>22</v>
      </c>
      <c r="R1167" s="6" t="s">
        <v>18</v>
      </c>
      <c r="S1167" s="28" t="s">
        <v>22</v>
      </c>
      <c r="T1167" s="28" t="s">
        <v>5272</v>
      </c>
      <c r="U1167" s="29">
        <v>4</v>
      </c>
      <c r="V1167" s="17" t="b">
        <v>1</v>
      </c>
      <c r="W1167" s="17" t="b">
        <v>0</v>
      </c>
      <c r="X1167" s="17" t="b">
        <v>0</v>
      </c>
      <c r="Y1167" s="17" t="b">
        <v>0</v>
      </c>
      <c r="Z1167" t="s">
        <v>22</v>
      </c>
      <c r="AA1167" t="s">
        <v>22</v>
      </c>
      <c r="AB1167" t="s">
        <v>22</v>
      </c>
      <c r="AC1167" t="s">
        <v>22</v>
      </c>
      <c r="AD1167" t="s">
        <v>22</v>
      </c>
      <c r="AE1167" t="s">
        <v>22</v>
      </c>
      <c r="AF1167" t="s">
        <v>22</v>
      </c>
      <c r="AG1167" t="s">
        <v>22</v>
      </c>
      <c r="AH1167" t="s">
        <v>22</v>
      </c>
      <c r="AI1167" t="s">
        <v>22</v>
      </c>
      <c r="AJ1167" s="17" t="b">
        <v>0</v>
      </c>
      <c r="AK1167" t="s">
        <v>22</v>
      </c>
      <c r="AL1167" t="s">
        <v>22</v>
      </c>
      <c r="AM1167" s="17" t="b">
        <v>0</v>
      </c>
      <c r="AN1167" s="6"/>
      <c r="AO1167" s="6"/>
      <c r="AP1167" s="17" t="b">
        <v>0</v>
      </c>
      <c r="AQ1167" s="6" t="b">
        <v>0</v>
      </c>
    </row>
    <row r="1168" spans="1:43" x14ac:dyDescent="0.25">
      <c r="A1168" t="str">
        <f>_xlfn.CONCAT(Table8[[#This Row],[Order]],"-",Table8[[#This Row],[Line]])</f>
        <v>77900-5</v>
      </c>
      <c r="B1168" s="29">
        <v>77900</v>
      </c>
      <c r="C1168" s="29">
        <v>5</v>
      </c>
      <c r="D1168" s="29">
        <v>1</v>
      </c>
      <c r="E1168" s="28" t="s">
        <v>18</v>
      </c>
      <c r="F1168" s="28" t="s">
        <v>127</v>
      </c>
      <c r="G1168" s="28" t="s">
        <v>5273</v>
      </c>
      <c r="H1168" s="28" t="s">
        <v>22</v>
      </c>
      <c r="I1168" s="28" t="s">
        <v>20</v>
      </c>
      <c r="J1168" s="28"/>
      <c r="K1168" s="28"/>
      <c r="L1168" s="8">
        <v>43514</v>
      </c>
      <c r="M1168" s="30">
        <v>43517</v>
      </c>
      <c r="N1168" s="29">
        <v>30</v>
      </c>
      <c r="O1168" s="29">
        <v>30</v>
      </c>
      <c r="P1168" s="6" t="s">
        <v>610</v>
      </c>
      <c r="Q1168" s="28" t="s">
        <v>22</v>
      </c>
      <c r="R1168" s="6" t="s">
        <v>18</v>
      </c>
      <c r="S1168" s="28" t="s">
        <v>22</v>
      </c>
      <c r="T1168" s="28" t="s">
        <v>5274</v>
      </c>
      <c r="U1168" s="29">
        <v>4</v>
      </c>
      <c r="V1168" s="17" t="b">
        <v>1</v>
      </c>
      <c r="W1168" s="17" t="b">
        <v>0</v>
      </c>
      <c r="X1168" s="17" t="b">
        <v>0</v>
      </c>
      <c r="Y1168" s="17" t="b">
        <v>0</v>
      </c>
      <c r="Z1168" t="s">
        <v>22</v>
      </c>
      <c r="AA1168" t="s">
        <v>22</v>
      </c>
      <c r="AB1168" t="s">
        <v>22</v>
      </c>
      <c r="AC1168" t="s">
        <v>22</v>
      </c>
      <c r="AD1168" t="s">
        <v>22</v>
      </c>
      <c r="AE1168" t="s">
        <v>22</v>
      </c>
      <c r="AF1168" t="s">
        <v>22</v>
      </c>
      <c r="AG1168" t="s">
        <v>22</v>
      </c>
      <c r="AH1168" t="s">
        <v>22</v>
      </c>
      <c r="AI1168" t="s">
        <v>22</v>
      </c>
      <c r="AJ1168" s="17" t="b">
        <v>0</v>
      </c>
      <c r="AK1168" t="s">
        <v>22</v>
      </c>
      <c r="AL1168" t="s">
        <v>22</v>
      </c>
      <c r="AM1168" s="17" t="b">
        <v>0</v>
      </c>
      <c r="AN1168" s="6"/>
      <c r="AO1168" s="6"/>
      <c r="AP1168" s="17" t="b">
        <v>0</v>
      </c>
      <c r="AQ1168" s="6" t="b">
        <v>0</v>
      </c>
    </row>
    <row r="1169" spans="1:43" x14ac:dyDescent="0.25">
      <c r="A1169" t="str">
        <f>_xlfn.CONCAT(Table8[[#This Row],[Order]],"-",Table8[[#This Row],[Line]])</f>
        <v>77900-6</v>
      </c>
      <c r="B1169" s="29">
        <v>77900</v>
      </c>
      <c r="C1169" s="29">
        <v>6</v>
      </c>
      <c r="D1169" s="29">
        <v>1</v>
      </c>
      <c r="E1169" s="28" t="s">
        <v>18</v>
      </c>
      <c r="F1169" s="28" t="s">
        <v>3242</v>
      </c>
      <c r="G1169" s="28" t="s">
        <v>5275</v>
      </c>
      <c r="H1169" s="28" t="s">
        <v>22</v>
      </c>
      <c r="I1169" s="28" t="s">
        <v>20</v>
      </c>
      <c r="J1169" s="28"/>
      <c r="K1169" s="28"/>
      <c r="L1169" s="8">
        <v>43514</v>
      </c>
      <c r="M1169" s="30">
        <v>43517</v>
      </c>
      <c r="N1169" s="29">
        <v>1</v>
      </c>
      <c r="O1169" s="29">
        <v>3</v>
      </c>
      <c r="P1169" s="6" t="s">
        <v>610</v>
      </c>
      <c r="Q1169" s="28" t="s">
        <v>22</v>
      </c>
      <c r="R1169" s="6" t="s">
        <v>18</v>
      </c>
      <c r="S1169" s="28" t="s">
        <v>22</v>
      </c>
      <c r="T1169" s="28" t="s">
        <v>5276</v>
      </c>
      <c r="U1169" s="29">
        <v>4</v>
      </c>
      <c r="V1169" s="17" t="b">
        <v>1</v>
      </c>
      <c r="W1169" s="17" t="b">
        <v>0</v>
      </c>
      <c r="X1169" s="17" t="b">
        <v>0</v>
      </c>
      <c r="Y1169" s="17" t="b">
        <v>0</v>
      </c>
      <c r="Z1169" t="s">
        <v>22</v>
      </c>
      <c r="AA1169" t="s">
        <v>22</v>
      </c>
      <c r="AB1169" t="s">
        <v>22</v>
      </c>
      <c r="AC1169" t="s">
        <v>22</v>
      </c>
      <c r="AD1169" t="s">
        <v>22</v>
      </c>
      <c r="AE1169" t="s">
        <v>22</v>
      </c>
      <c r="AF1169" t="s">
        <v>22</v>
      </c>
      <c r="AG1169" t="s">
        <v>22</v>
      </c>
      <c r="AH1169" t="s">
        <v>22</v>
      </c>
      <c r="AI1169" t="s">
        <v>22</v>
      </c>
      <c r="AJ1169" s="17" t="b">
        <v>0</v>
      </c>
      <c r="AK1169" t="s">
        <v>22</v>
      </c>
      <c r="AL1169" t="s">
        <v>22</v>
      </c>
      <c r="AM1169" s="17" t="b">
        <v>0</v>
      </c>
      <c r="AN1169" s="6"/>
      <c r="AO1169" s="6"/>
      <c r="AP1169" s="17" t="b">
        <v>0</v>
      </c>
      <c r="AQ1169" s="6" t="b">
        <v>0</v>
      </c>
    </row>
    <row r="1170" spans="1:43" x14ac:dyDescent="0.25">
      <c r="A1170" t="str">
        <f>_xlfn.CONCAT(Table8[[#This Row],[Order]],"-",Table8[[#This Row],[Line]])</f>
        <v>77900-7</v>
      </c>
      <c r="B1170" s="29">
        <v>77900</v>
      </c>
      <c r="C1170" s="29">
        <v>7</v>
      </c>
      <c r="D1170" s="29">
        <v>1</v>
      </c>
      <c r="E1170" s="28" t="s">
        <v>18</v>
      </c>
      <c r="F1170" s="28" t="s">
        <v>3241</v>
      </c>
      <c r="G1170" s="28" t="s">
        <v>5277</v>
      </c>
      <c r="H1170" s="28" t="s">
        <v>22</v>
      </c>
      <c r="I1170" s="28" t="s">
        <v>20</v>
      </c>
      <c r="J1170" s="28"/>
      <c r="K1170" s="28"/>
      <c r="L1170" s="8">
        <v>43514</v>
      </c>
      <c r="M1170" s="30">
        <v>43517</v>
      </c>
      <c r="N1170" s="29">
        <v>15</v>
      </c>
      <c r="O1170" s="29">
        <v>45</v>
      </c>
      <c r="P1170" s="6" t="s">
        <v>610</v>
      </c>
      <c r="Q1170" s="28" t="s">
        <v>22</v>
      </c>
      <c r="R1170" s="6" t="s">
        <v>18</v>
      </c>
      <c r="S1170" s="28" t="s">
        <v>22</v>
      </c>
      <c r="T1170" s="28" t="s">
        <v>5278</v>
      </c>
      <c r="U1170" s="29">
        <v>4</v>
      </c>
      <c r="V1170" s="17" t="b">
        <v>1</v>
      </c>
      <c r="W1170" s="17" t="b">
        <v>0</v>
      </c>
      <c r="X1170" s="17" t="b">
        <v>0</v>
      </c>
      <c r="Y1170" s="17" t="b">
        <v>0</v>
      </c>
      <c r="Z1170" t="s">
        <v>22</v>
      </c>
      <c r="AA1170" t="s">
        <v>22</v>
      </c>
      <c r="AB1170" t="s">
        <v>22</v>
      </c>
      <c r="AC1170" t="s">
        <v>22</v>
      </c>
      <c r="AD1170" t="s">
        <v>22</v>
      </c>
      <c r="AE1170" t="s">
        <v>22</v>
      </c>
      <c r="AF1170" t="s">
        <v>22</v>
      </c>
      <c r="AG1170" t="s">
        <v>22</v>
      </c>
      <c r="AH1170" t="s">
        <v>22</v>
      </c>
      <c r="AI1170" t="s">
        <v>22</v>
      </c>
      <c r="AJ1170" s="17" t="b">
        <v>0</v>
      </c>
      <c r="AK1170" t="s">
        <v>22</v>
      </c>
      <c r="AL1170" t="s">
        <v>22</v>
      </c>
      <c r="AM1170" s="17" t="b">
        <v>0</v>
      </c>
      <c r="AN1170" s="6"/>
      <c r="AO1170" s="6"/>
      <c r="AP1170" s="17" t="b">
        <v>0</v>
      </c>
      <c r="AQ1170" s="6" t="b">
        <v>0</v>
      </c>
    </row>
    <row r="1171" spans="1:43" x14ac:dyDescent="0.25">
      <c r="A1171" t="str">
        <f>_xlfn.CONCAT(Table8[[#This Row],[Order]],"-",Table8[[#This Row],[Line]])</f>
        <v>77900-8</v>
      </c>
      <c r="B1171" s="29">
        <v>77900</v>
      </c>
      <c r="C1171" s="29">
        <v>8</v>
      </c>
      <c r="D1171" s="29">
        <v>1</v>
      </c>
      <c r="E1171" s="28" t="s">
        <v>18</v>
      </c>
      <c r="F1171" s="28" t="s">
        <v>401</v>
      </c>
      <c r="G1171" s="28" t="s">
        <v>5279</v>
      </c>
      <c r="H1171" s="28" t="s">
        <v>22</v>
      </c>
      <c r="I1171" s="28" t="s">
        <v>20</v>
      </c>
      <c r="J1171" s="28"/>
      <c r="K1171" s="28"/>
      <c r="L1171" s="8">
        <v>43514</v>
      </c>
      <c r="M1171" s="30">
        <v>43517</v>
      </c>
      <c r="N1171" s="29">
        <v>2</v>
      </c>
      <c r="O1171" s="29">
        <v>2</v>
      </c>
      <c r="P1171" s="6" t="s">
        <v>610</v>
      </c>
      <c r="Q1171" s="28" t="s">
        <v>22</v>
      </c>
      <c r="R1171" s="6" t="s">
        <v>18</v>
      </c>
      <c r="S1171" s="28" t="s">
        <v>22</v>
      </c>
      <c r="T1171" s="28" t="s">
        <v>2078</v>
      </c>
      <c r="U1171" s="29">
        <v>4</v>
      </c>
      <c r="V1171" s="17" t="b">
        <v>1</v>
      </c>
      <c r="W1171" s="17" t="b">
        <v>0</v>
      </c>
      <c r="X1171" s="17" t="b">
        <v>0</v>
      </c>
      <c r="Y1171" s="17" t="b">
        <v>0</v>
      </c>
      <c r="Z1171" t="s">
        <v>22</v>
      </c>
      <c r="AA1171" t="s">
        <v>22</v>
      </c>
      <c r="AB1171" t="s">
        <v>22</v>
      </c>
      <c r="AC1171" t="s">
        <v>22</v>
      </c>
      <c r="AD1171" t="s">
        <v>22</v>
      </c>
      <c r="AE1171" t="s">
        <v>22</v>
      </c>
      <c r="AF1171" t="s">
        <v>22</v>
      </c>
      <c r="AG1171" t="s">
        <v>22</v>
      </c>
      <c r="AH1171" t="s">
        <v>22</v>
      </c>
      <c r="AI1171" t="s">
        <v>22</v>
      </c>
      <c r="AJ1171" s="17" t="b">
        <v>0</v>
      </c>
      <c r="AK1171" t="s">
        <v>22</v>
      </c>
      <c r="AL1171" t="s">
        <v>22</v>
      </c>
      <c r="AM1171" s="17" t="b">
        <v>0</v>
      </c>
      <c r="AN1171" s="6"/>
      <c r="AO1171" s="6"/>
      <c r="AP1171" s="17" t="b">
        <v>0</v>
      </c>
      <c r="AQ1171" s="6" t="b">
        <v>0</v>
      </c>
    </row>
    <row r="1172" spans="1:43" x14ac:dyDescent="0.25">
      <c r="A1172" t="str">
        <f>_xlfn.CONCAT(Table8[[#This Row],[Order]],"-",Table8[[#This Row],[Line]])</f>
        <v>77900-9</v>
      </c>
      <c r="B1172" s="29">
        <v>77900</v>
      </c>
      <c r="C1172" s="29">
        <v>9</v>
      </c>
      <c r="D1172" s="29">
        <v>1</v>
      </c>
      <c r="E1172" s="28" t="s">
        <v>18</v>
      </c>
      <c r="F1172" s="28" t="s">
        <v>3242</v>
      </c>
      <c r="G1172" s="28" t="s">
        <v>5280</v>
      </c>
      <c r="H1172" s="28" t="s">
        <v>22</v>
      </c>
      <c r="I1172" s="28" t="s">
        <v>20</v>
      </c>
      <c r="J1172" s="28"/>
      <c r="K1172" s="28"/>
      <c r="L1172" s="8">
        <v>43514</v>
      </c>
      <c r="M1172" s="30">
        <v>43517</v>
      </c>
      <c r="N1172" s="29">
        <v>1</v>
      </c>
      <c r="O1172" s="29">
        <v>3</v>
      </c>
      <c r="P1172" s="6" t="s">
        <v>610</v>
      </c>
      <c r="Q1172" s="28" t="s">
        <v>22</v>
      </c>
      <c r="R1172" s="6" t="s">
        <v>18</v>
      </c>
      <c r="S1172" s="28" t="s">
        <v>22</v>
      </c>
      <c r="T1172" s="28" t="s">
        <v>5281</v>
      </c>
      <c r="U1172" s="29">
        <v>4</v>
      </c>
      <c r="V1172" s="17" t="b">
        <v>1</v>
      </c>
      <c r="W1172" s="17" t="b">
        <v>0</v>
      </c>
      <c r="X1172" s="17" t="b">
        <v>0</v>
      </c>
      <c r="Y1172" s="17" t="b">
        <v>0</v>
      </c>
      <c r="Z1172" t="s">
        <v>22</v>
      </c>
      <c r="AA1172" t="s">
        <v>22</v>
      </c>
      <c r="AB1172" t="s">
        <v>22</v>
      </c>
      <c r="AC1172" t="s">
        <v>22</v>
      </c>
      <c r="AD1172" t="s">
        <v>22</v>
      </c>
      <c r="AE1172" t="s">
        <v>22</v>
      </c>
      <c r="AF1172" t="s">
        <v>22</v>
      </c>
      <c r="AG1172" t="s">
        <v>22</v>
      </c>
      <c r="AH1172" t="s">
        <v>22</v>
      </c>
      <c r="AI1172" t="s">
        <v>22</v>
      </c>
      <c r="AJ1172" s="17" t="b">
        <v>0</v>
      </c>
      <c r="AK1172" t="s">
        <v>22</v>
      </c>
      <c r="AL1172" t="s">
        <v>22</v>
      </c>
      <c r="AM1172" s="17" t="b">
        <v>0</v>
      </c>
      <c r="AN1172" s="6"/>
      <c r="AO1172" s="6"/>
      <c r="AP1172" s="17" t="b">
        <v>0</v>
      </c>
      <c r="AQ1172" s="6" t="b">
        <v>0</v>
      </c>
    </row>
    <row r="1173" spans="1:43" x14ac:dyDescent="0.25">
      <c r="A1173" t="str">
        <f>_xlfn.CONCAT(Table8[[#This Row],[Order]],"-",Table8[[#This Row],[Line]])</f>
        <v>77900-10</v>
      </c>
      <c r="B1173" s="29">
        <v>77900</v>
      </c>
      <c r="C1173" s="29">
        <v>10</v>
      </c>
      <c r="D1173" s="29">
        <v>1</v>
      </c>
      <c r="E1173" s="28" t="s">
        <v>18</v>
      </c>
      <c r="F1173" s="28" t="s">
        <v>3241</v>
      </c>
      <c r="G1173" s="28" t="s">
        <v>5282</v>
      </c>
      <c r="H1173" s="28" t="s">
        <v>22</v>
      </c>
      <c r="I1173" s="28" t="s">
        <v>20</v>
      </c>
      <c r="J1173" s="28"/>
      <c r="K1173" s="28"/>
      <c r="L1173" s="8">
        <v>43514</v>
      </c>
      <c r="M1173" s="30">
        <v>43517</v>
      </c>
      <c r="N1173" s="29">
        <v>6</v>
      </c>
      <c r="O1173" s="29">
        <v>18</v>
      </c>
      <c r="P1173" s="6" t="s">
        <v>610</v>
      </c>
      <c r="Q1173" s="28" t="s">
        <v>22</v>
      </c>
      <c r="R1173" s="6" t="s">
        <v>18</v>
      </c>
      <c r="S1173" s="28" t="s">
        <v>22</v>
      </c>
      <c r="T1173" s="28" t="s">
        <v>5283</v>
      </c>
      <c r="U1173" s="29">
        <v>4</v>
      </c>
      <c r="V1173" s="17" t="b">
        <v>1</v>
      </c>
      <c r="W1173" s="17" t="b">
        <v>0</v>
      </c>
      <c r="X1173" s="17" t="b">
        <v>0</v>
      </c>
      <c r="Y1173" s="17" t="b">
        <v>0</v>
      </c>
      <c r="Z1173" t="s">
        <v>22</v>
      </c>
      <c r="AA1173" t="s">
        <v>22</v>
      </c>
      <c r="AB1173" t="s">
        <v>22</v>
      </c>
      <c r="AC1173" t="s">
        <v>22</v>
      </c>
      <c r="AD1173" t="s">
        <v>22</v>
      </c>
      <c r="AE1173" t="s">
        <v>22</v>
      </c>
      <c r="AF1173" t="s">
        <v>22</v>
      </c>
      <c r="AG1173" t="s">
        <v>22</v>
      </c>
      <c r="AH1173" t="s">
        <v>22</v>
      </c>
      <c r="AI1173" t="s">
        <v>22</v>
      </c>
      <c r="AJ1173" s="17" t="b">
        <v>0</v>
      </c>
      <c r="AK1173" t="s">
        <v>22</v>
      </c>
      <c r="AL1173" t="s">
        <v>22</v>
      </c>
      <c r="AM1173" s="17" t="b">
        <v>0</v>
      </c>
      <c r="AN1173" s="6"/>
      <c r="AO1173" s="6"/>
      <c r="AP1173" s="17" t="b">
        <v>0</v>
      </c>
      <c r="AQ1173" s="6" t="b">
        <v>0</v>
      </c>
    </row>
    <row r="1174" spans="1:43" x14ac:dyDescent="0.25">
      <c r="A1174" t="str">
        <f>_xlfn.CONCAT(Table8[[#This Row],[Order]],"-",Table8[[#This Row],[Line]])</f>
        <v>77908-1</v>
      </c>
      <c r="B1174" s="35">
        <v>77908</v>
      </c>
      <c r="C1174" s="35">
        <v>1</v>
      </c>
      <c r="D1174" s="35">
        <v>1</v>
      </c>
      <c r="E1174" s="34" t="s">
        <v>18</v>
      </c>
      <c r="F1174" s="34" t="s">
        <v>432</v>
      </c>
      <c r="G1174" s="34" t="s">
        <v>1957</v>
      </c>
      <c r="H1174" s="34" t="s">
        <v>22</v>
      </c>
      <c r="I1174" s="34" t="s">
        <v>37</v>
      </c>
      <c r="J1174" s="36">
        <v>43496</v>
      </c>
      <c r="K1174" s="34" t="s">
        <v>5284</v>
      </c>
      <c r="L1174" s="125">
        <v>43496</v>
      </c>
      <c r="M1174" s="36">
        <v>43501</v>
      </c>
      <c r="N1174" s="35">
        <v>2</v>
      </c>
      <c r="O1174" s="35">
        <v>2</v>
      </c>
      <c r="P1174" s="6" t="s">
        <v>672</v>
      </c>
      <c r="Q1174" s="34" t="s">
        <v>21</v>
      </c>
      <c r="R1174" s="6" t="s">
        <v>18</v>
      </c>
      <c r="S1174" s="34" t="s">
        <v>22</v>
      </c>
      <c r="T1174" s="34" t="s">
        <v>1958</v>
      </c>
      <c r="U1174" s="35">
        <v>7</v>
      </c>
      <c r="V1174" s="17" t="b">
        <v>1</v>
      </c>
      <c r="W1174" s="17" t="b">
        <v>1</v>
      </c>
      <c r="X1174" s="17" t="b">
        <v>1</v>
      </c>
      <c r="Y1174" s="17" t="b">
        <v>1</v>
      </c>
      <c r="Z1174" t="s">
        <v>22</v>
      </c>
      <c r="AA1174" t="s">
        <v>3805</v>
      </c>
      <c r="AB1174" t="s">
        <v>22</v>
      </c>
      <c r="AC1174" t="s">
        <v>22</v>
      </c>
      <c r="AD1174" t="s">
        <v>22</v>
      </c>
      <c r="AE1174" t="s">
        <v>22</v>
      </c>
      <c r="AF1174" t="s">
        <v>22</v>
      </c>
      <c r="AG1174" t="s">
        <v>22</v>
      </c>
      <c r="AH1174" t="s">
        <v>22</v>
      </c>
      <c r="AI1174" t="s">
        <v>22</v>
      </c>
      <c r="AJ1174" s="17" t="b">
        <v>1</v>
      </c>
      <c r="AK1174" t="s">
        <v>22</v>
      </c>
      <c r="AL1174" t="s">
        <v>143</v>
      </c>
      <c r="AM1174" s="17" t="b">
        <v>1</v>
      </c>
      <c r="AN1174" s="126">
        <v>43496.712432025502</v>
      </c>
      <c r="AO1174" s="6"/>
      <c r="AP1174" s="17" t="b">
        <v>1</v>
      </c>
      <c r="AQ1174" s="6" t="b">
        <v>0</v>
      </c>
    </row>
    <row r="1175" spans="1:43" x14ac:dyDescent="0.25">
      <c r="A1175" t="str">
        <f>_xlfn.CONCAT(Table8[[#This Row],[Order]],"-",Table8[[#This Row],[Line]])</f>
        <v>77908-2</v>
      </c>
      <c r="B1175" s="35">
        <v>77908</v>
      </c>
      <c r="C1175" s="35">
        <v>2</v>
      </c>
      <c r="D1175" s="35">
        <v>1</v>
      </c>
      <c r="E1175" s="34" t="s">
        <v>18</v>
      </c>
      <c r="F1175" s="34" t="s">
        <v>3244</v>
      </c>
      <c r="G1175" s="34" t="s">
        <v>1959</v>
      </c>
      <c r="H1175" s="34" t="s">
        <v>22</v>
      </c>
      <c r="I1175" s="34" t="s">
        <v>37</v>
      </c>
      <c r="J1175" s="36">
        <v>43495</v>
      </c>
      <c r="K1175" s="34" t="s">
        <v>5285</v>
      </c>
      <c r="L1175" s="125">
        <v>43496</v>
      </c>
      <c r="M1175" s="36">
        <v>43501</v>
      </c>
      <c r="N1175" s="35">
        <v>2</v>
      </c>
      <c r="O1175" s="35">
        <v>4</v>
      </c>
      <c r="P1175" s="6" t="s">
        <v>672</v>
      </c>
      <c r="Q1175" s="34" t="s">
        <v>21</v>
      </c>
      <c r="R1175" s="6" t="s">
        <v>18</v>
      </c>
      <c r="S1175" s="34" t="s">
        <v>22</v>
      </c>
      <c r="T1175" s="34" t="s">
        <v>1960</v>
      </c>
      <c r="U1175" s="35">
        <v>7</v>
      </c>
      <c r="V1175" s="17" t="b">
        <v>1</v>
      </c>
      <c r="W1175" s="17" t="b">
        <v>1</v>
      </c>
      <c r="X1175" s="17" t="b">
        <v>1</v>
      </c>
      <c r="Y1175" s="17" t="b">
        <v>1</v>
      </c>
      <c r="Z1175" t="s">
        <v>22</v>
      </c>
      <c r="AA1175" t="s">
        <v>3805</v>
      </c>
      <c r="AB1175" t="s">
        <v>22</v>
      </c>
      <c r="AC1175" t="s">
        <v>22</v>
      </c>
      <c r="AD1175" t="s">
        <v>22</v>
      </c>
      <c r="AE1175" t="s">
        <v>22</v>
      </c>
      <c r="AF1175" t="s">
        <v>22</v>
      </c>
      <c r="AG1175" t="s">
        <v>22</v>
      </c>
      <c r="AH1175" t="s">
        <v>22</v>
      </c>
      <c r="AI1175" t="s">
        <v>22</v>
      </c>
      <c r="AJ1175" s="17" t="b">
        <v>1</v>
      </c>
      <c r="AK1175" t="s">
        <v>22</v>
      </c>
      <c r="AL1175" t="s">
        <v>143</v>
      </c>
      <c r="AM1175" s="17" t="b">
        <v>1</v>
      </c>
      <c r="AN1175" s="126">
        <v>43496.712450081002</v>
      </c>
      <c r="AO1175" s="6"/>
      <c r="AP1175" s="17" t="b">
        <v>1</v>
      </c>
      <c r="AQ1175" s="6" t="b">
        <v>0</v>
      </c>
    </row>
    <row r="1176" spans="1:43" x14ac:dyDescent="0.25">
      <c r="A1176" t="str">
        <f>_xlfn.CONCAT(Table8[[#This Row],[Order]],"-",Table8[[#This Row],[Line]])</f>
        <v>77908-3</v>
      </c>
      <c r="B1176" s="35">
        <v>77908</v>
      </c>
      <c r="C1176" s="35">
        <v>3</v>
      </c>
      <c r="D1176" s="35">
        <v>1</v>
      </c>
      <c r="E1176" s="34" t="s">
        <v>18</v>
      </c>
      <c r="F1176" s="34" t="s">
        <v>3245</v>
      </c>
      <c r="G1176" s="34" t="s">
        <v>1961</v>
      </c>
      <c r="H1176" s="34" t="s">
        <v>141</v>
      </c>
      <c r="I1176" s="34" t="s">
        <v>37</v>
      </c>
      <c r="J1176" s="36">
        <v>43496</v>
      </c>
      <c r="K1176" s="34" t="s">
        <v>5286</v>
      </c>
      <c r="L1176" s="125">
        <v>43496</v>
      </c>
      <c r="M1176" s="36">
        <v>43501</v>
      </c>
      <c r="N1176" s="35">
        <v>1</v>
      </c>
      <c r="O1176" s="35">
        <v>2</v>
      </c>
      <c r="P1176" s="6" t="s">
        <v>672</v>
      </c>
      <c r="Q1176" s="34" t="s">
        <v>21</v>
      </c>
      <c r="R1176" s="6" t="s">
        <v>18</v>
      </c>
      <c r="S1176" s="34" t="s">
        <v>22</v>
      </c>
      <c r="T1176" s="34" t="s">
        <v>1962</v>
      </c>
      <c r="U1176" s="35">
        <v>7</v>
      </c>
      <c r="V1176" s="17" t="b">
        <v>1</v>
      </c>
      <c r="W1176" s="17" t="b">
        <v>1</v>
      </c>
      <c r="X1176" s="17" t="b">
        <v>1</v>
      </c>
      <c r="Y1176" s="17" t="b">
        <v>1</v>
      </c>
      <c r="Z1176" t="s">
        <v>22</v>
      </c>
      <c r="AA1176" t="s">
        <v>3805</v>
      </c>
      <c r="AB1176" t="s">
        <v>22</v>
      </c>
      <c r="AC1176" t="s">
        <v>22</v>
      </c>
      <c r="AD1176" t="s">
        <v>22</v>
      </c>
      <c r="AE1176" t="s">
        <v>22</v>
      </c>
      <c r="AF1176" t="s">
        <v>22</v>
      </c>
      <c r="AG1176" t="s">
        <v>22</v>
      </c>
      <c r="AH1176" t="s">
        <v>22</v>
      </c>
      <c r="AI1176" t="s">
        <v>22</v>
      </c>
      <c r="AJ1176" s="17" t="b">
        <v>1</v>
      </c>
      <c r="AK1176" t="s">
        <v>22</v>
      </c>
      <c r="AL1176" t="s">
        <v>143</v>
      </c>
      <c r="AM1176" s="17" t="b">
        <v>1</v>
      </c>
      <c r="AN1176" s="126">
        <v>43496.712459803202</v>
      </c>
      <c r="AO1176" s="6"/>
      <c r="AP1176" s="17" t="b">
        <v>1</v>
      </c>
      <c r="AQ1176" s="6" t="b">
        <v>1</v>
      </c>
    </row>
    <row r="1177" spans="1:43" x14ac:dyDescent="0.25">
      <c r="A1177" t="str">
        <f>_xlfn.CONCAT(Table8[[#This Row],[Order]],"-",Table8[[#This Row],[Line]])</f>
        <v>77908-4</v>
      </c>
      <c r="B1177" s="7">
        <v>77908</v>
      </c>
      <c r="C1177" s="7">
        <v>4</v>
      </c>
      <c r="D1177" s="7">
        <v>1</v>
      </c>
      <c r="E1177" s="6" t="s">
        <v>18</v>
      </c>
      <c r="F1177" s="6" t="s">
        <v>3246</v>
      </c>
      <c r="G1177" s="6" t="s">
        <v>1963</v>
      </c>
      <c r="H1177" s="6" t="s">
        <v>22</v>
      </c>
      <c r="I1177" s="6" t="s">
        <v>37</v>
      </c>
      <c r="J1177" s="8">
        <v>43497</v>
      </c>
      <c r="K1177" s="6" t="s">
        <v>5287</v>
      </c>
      <c r="L1177" s="125">
        <v>43496</v>
      </c>
      <c r="M1177" s="8">
        <v>43501</v>
      </c>
      <c r="N1177" s="7">
        <v>2</v>
      </c>
      <c r="O1177" s="7">
        <v>6</v>
      </c>
      <c r="P1177" s="6" t="s">
        <v>672</v>
      </c>
      <c r="Q1177" s="6" t="s">
        <v>21</v>
      </c>
      <c r="R1177" s="6" t="s">
        <v>18</v>
      </c>
      <c r="S1177" s="6" t="s">
        <v>22</v>
      </c>
      <c r="T1177" s="6" t="s">
        <v>1964</v>
      </c>
      <c r="U1177" s="7">
        <v>7</v>
      </c>
      <c r="V1177" s="17" t="b">
        <v>1</v>
      </c>
      <c r="W1177" s="17" t="b">
        <v>1</v>
      </c>
      <c r="X1177" s="17" t="b">
        <v>1</v>
      </c>
      <c r="Y1177" s="17" t="b">
        <v>1</v>
      </c>
      <c r="Z1177" t="s">
        <v>22</v>
      </c>
      <c r="AA1177" t="s">
        <v>3805</v>
      </c>
      <c r="AB1177" t="s">
        <v>22</v>
      </c>
      <c r="AC1177" t="s">
        <v>22</v>
      </c>
      <c r="AD1177" t="s">
        <v>22</v>
      </c>
      <c r="AE1177" t="s">
        <v>22</v>
      </c>
      <c r="AF1177" t="s">
        <v>22</v>
      </c>
      <c r="AG1177" t="s">
        <v>22</v>
      </c>
      <c r="AH1177" t="s">
        <v>22</v>
      </c>
      <c r="AI1177" t="s">
        <v>22</v>
      </c>
      <c r="AJ1177" s="17" t="b">
        <v>0</v>
      </c>
      <c r="AK1177" t="s">
        <v>22</v>
      </c>
      <c r="AL1177" t="s">
        <v>143</v>
      </c>
      <c r="AM1177" s="17" t="b">
        <v>1</v>
      </c>
      <c r="AN1177" s="126">
        <v>43497.459844675897</v>
      </c>
      <c r="AO1177" s="6"/>
      <c r="AP1177" s="17" t="b">
        <v>1</v>
      </c>
      <c r="AQ1177" s="6" t="b">
        <v>0</v>
      </c>
    </row>
    <row r="1178" spans="1:43" x14ac:dyDescent="0.25">
      <c r="A1178" t="str">
        <f>_xlfn.CONCAT(Table8[[#This Row],[Order]],"-",Table8[[#This Row],[Line]])</f>
        <v>77908-5</v>
      </c>
      <c r="B1178" s="35">
        <v>77908</v>
      </c>
      <c r="C1178" s="35">
        <v>5</v>
      </c>
      <c r="D1178" s="35">
        <v>1</v>
      </c>
      <c r="E1178" s="34" t="s">
        <v>18</v>
      </c>
      <c r="F1178" s="34" t="s">
        <v>3243</v>
      </c>
      <c r="G1178" s="34" t="s">
        <v>1965</v>
      </c>
      <c r="H1178" s="34" t="s">
        <v>22</v>
      </c>
      <c r="I1178" s="34" t="s">
        <v>37</v>
      </c>
      <c r="J1178" s="36">
        <v>43495</v>
      </c>
      <c r="K1178" s="34" t="s">
        <v>5288</v>
      </c>
      <c r="L1178" s="125">
        <v>43496</v>
      </c>
      <c r="M1178" s="36">
        <v>43501</v>
      </c>
      <c r="N1178" s="35">
        <v>2</v>
      </c>
      <c r="O1178" s="35">
        <v>6</v>
      </c>
      <c r="P1178" s="6" t="s">
        <v>672</v>
      </c>
      <c r="Q1178" s="34" t="s">
        <v>21</v>
      </c>
      <c r="R1178" s="6" t="s">
        <v>18</v>
      </c>
      <c r="S1178" s="34" t="s">
        <v>22</v>
      </c>
      <c r="T1178" s="34" t="s">
        <v>1966</v>
      </c>
      <c r="U1178" s="35">
        <v>7</v>
      </c>
      <c r="V1178" s="17" t="b">
        <v>1</v>
      </c>
      <c r="W1178" s="17" t="b">
        <v>1</v>
      </c>
      <c r="X1178" s="17" t="b">
        <v>1</v>
      </c>
      <c r="Y1178" s="17" t="b">
        <v>1</v>
      </c>
      <c r="Z1178" t="s">
        <v>22</v>
      </c>
      <c r="AA1178" t="s">
        <v>3805</v>
      </c>
      <c r="AB1178" t="s">
        <v>22</v>
      </c>
      <c r="AC1178" t="s">
        <v>22</v>
      </c>
      <c r="AD1178" t="s">
        <v>22</v>
      </c>
      <c r="AE1178" t="s">
        <v>22</v>
      </c>
      <c r="AF1178" t="s">
        <v>22</v>
      </c>
      <c r="AG1178" t="s">
        <v>22</v>
      </c>
      <c r="AH1178" t="s">
        <v>22</v>
      </c>
      <c r="AI1178" t="s">
        <v>22</v>
      </c>
      <c r="AJ1178" s="17" t="b">
        <v>1</v>
      </c>
      <c r="AK1178" t="s">
        <v>22</v>
      </c>
      <c r="AL1178" t="s">
        <v>143</v>
      </c>
      <c r="AM1178" s="17" t="b">
        <v>1</v>
      </c>
      <c r="AN1178" s="126">
        <v>43496.712471527797</v>
      </c>
      <c r="AO1178" s="6"/>
      <c r="AP1178" s="17" t="b">
        <v>1</v>
      </c>
      <c r="AQ1178" s="6" t="b">
        <v>0</v>
      </c>
    </row>
    <row r="1179" spans="1:43" x14ac:dyDescent="0.25">
      <c r="A1179" t="str">
        <f>_xlfn.CONCAT(Table8[[#This Row],[Order]],"-",Table8[[#This Row],[Line]])</f>
        <v>77908-6</v>
      </c>
      <c r="B1179" s="35">
        <v>77908</v>
      </c>
      <c r="C1179" s="35">
        <v>6</v>
      </c>
      <c r="D1179" s="35">
        <v>1</v>
      </c>
      <c r="E1179" s="34" t="s">
        <v>18</v>
      </c>
      <c r="F1179" s="34" t="s">
        <v>430</v>
      </c>
      <c r="G1179" s="34" t="s">
        <v>1967</v>
      </c>
      <c r="H1179" s="34" t="s">
        <v>22</v>
      </c>
      <c r="I1179" s="34" t="s">
        <v>37</v>
      </c>
      <c r="J1179" s="36">
        <v>43495</v>
      </c>
      <c r="K1179" s="34" t="s">
        <v>5289</v>
      </c>
      <c r="L1179" s="125">
        <v>43496</v>
      </c>
      <c r="M1179" s="36">
        <v>43501</v>
      </c>
      <c r="N1179" s="35">
        <v>5</v>
      </c>
      <c r="O1179" s="35">
        <v>5</v>
      </c>
      <c r="P1179" s="6" t="s">
        <v>672</v>
      </c>
      <c r="Q1179" s="34" t="s">
        <v>21</v>
      </c>
      <c r="R1179" s="6" t="s">
        <v>18</v>
      </c>
      <c r="S1179" s="34" t="s">
        <v>22</v>
      </c>
      <c r="T1179" s="34" t="s">
        <v>54</v>
      </c>
      <c r="U1179" s="35">
        <v>7</v>
      </c>
      <c r="V1179" s="17" t="b">
        <v>1</v>
      </c>
      <c r="W1179" s="17" t="b">
        <v>1</v>
      </c>
      <c r="X1179" s="17" t="b">
        <v>1</v>
      </c>
      <c r="Y1179" s="17" t="b">
        <v>1</v>
      </c>
      <c r="Z1179" t="s">
        <v>22</v>
      </c>
      <c r="AA1179" t="s">
        <v>3805</v>
      </c>
      <c r="AB1179" t="s">
        <v>22</v>
      </c>
      <c r="AC1179" t="s">
        <v>22</v>
      </c>
      <c r="AD1179" t="s">
        <v>22</v>
      </c>
      <c r="AE1179" t="s">
        <v>22</v>
      </c>
      <c r="AF1179" t="s">
        <v>22</v>
      </c>
      <c r="AG1179" t="s">
        <v>22</v>
      </c>
      <c r="AH1179" t="s">
        <v>22</v>
      </c>
      <c r="AI1179" t="s">
        <v>22</v>
      </c>
      <c r="AJ1179" s="17" t="b">
        <v>1</v>
      </c>
      <c r="AK1179" t="s">
        <v>22</v>
      </c>
      <c r="AL1179" t="s">
        <v>143</v>
      </c>
      <c r="AM1179" s="17" t="b">
        <v>1</v>
      </c>
      <c r="AN1179" s="126">
        <v>43496.712496990702</v>
      </c>
      <c r="AO1179" s="6"/>
      <c r="AP1179" s="17" t="b">
        <v>1</v>
      </c>
      <c r="AQ1179" s="6" t="b">
        <v>0</v>
      </c>
    </row>
    <row r="1180" spans="1:43" x14ac:dyDescent="0.25">
      <c r="A1180" t="str">
        <f>_xlfn.CONCAT(Table8[[#This Row],[Order]],"-",Table8[[#This Row],[Line]])</f>
        <v>77908-7</v>
      </c>
      <c r="B1180" s="35">
        <v>77908</v>
      </c>
      <c r="C1180" s="35">
        <v>7</v>
      </c>
      <c r="D1180" s="35">
        <v>1</v>
      </c>
      <c r="E1180" s="34" t="s">
        <v>18</v>
      </c>
      <c r="F1180" s="34" t="s">
        <v>430</v>
      </c>
      <c r="G1180" s="34" t="s">
        <v>1968</v>
      </c>
      <c r="H1180" s="34" t="s">
        <v>22</v>
      </c>
      <c r="I1180" s="34" t="s">
        <v>37</v>
      </c>
      <c r="J1180" s="36">
        <v>43495</v>
      </c>
      <c r="K1180" s="34" t="s">
        <v>5290</v>
      </c>
      <c r="L1180" s="125">
        <v>43496</v>
      </c>
      <c r="M1180" s="36">
        <v>43501</v>
      </c>
      <c r="N1180" s="35">
        <v>4</v>
      </c>
      <c r="O1180" s="35">
        <v>4</v>
      </c>
      <c r="P1180" s="6" t="s">
        <v>672</v>
      </c>
      <c r="Q1180" s="34" t="s">
        <v>21</v>
      </c>
      <c r="R1180" s="6" t="s">
        <v>18</v>
      </c>
      <c r="S1180" s="34" t="s">
        <v>22</v>
      </c>
      <c r="T1180" s="34" t="s">
        <v>1969</v>
      </c>
      <c r="U1180" s="35">
        <v>7</v>
      </c>
      <c r="V1180" s="17" t="b">
        <v>1</v>
      </c>
      <c r="W1180" s="17" t="b">
        <v>1</v>
      </c>
      <c r="X1180" s="17" t="b">
        <v>1</v>
      </c>
      <c r="Y1180" s="17" t="b">
        <v>1</v>
      </c>
      <c r="Z1180" t="s">
        <v>22</v>
      </c>
      <c r="AA1180" t="s">
        <v>3805</v>
      </c>
      <c r="AB1180" t="s">
        <v>22</v>
      </c>
      <c r="AC1180" t="s">
        <v>22</v>
      </c>
      <c r="AD1180" t="s">
        <v>22</v>
      </c>
      <c r="AE1180" t="s">
        <v>22</v>
      </c>
      <c r="AF1180" t="s">
        <v>22</v>
      </c>
      <c r="AG1180" t="s">
        <v>22</v>
      </c>
      <c r="AH1180" t="s">
        <v>22</v>
      </c>
      <c r="AI1180" t="s">
        <v>22</v>
      </c>
      <c r="AJ1180" s="17" t="b">
        <v>1</v>
      </c>
      <c r="AK1180" t="s">
        <v>22</v>
      </c>
      <c r="AL1180" t="s">
        <v>143</v>
      </c>
      <c r="AM1180" s="17" t="b">
        <v>1</v>
      </c>
      <c r="AN1180" s="126">
        <v>43496.7125087616</v>
      </c>
      <c r="AO1180" s="6"/>
      <c r="AP1180" s="17" t="b">
        <v>1</v>
      </c>
      <c r="AQ1180" s="6" t="b">
        <v>0</v>
      </c>
    </row>
    <row r="1181" spans="1:43" x14ac:dyDescent="0.25">
      <c r="A1181" t="str">
        <f>_xlfn.CONCAT(Table8[[#This Row],[Order]],"-",Table8[[#This Row],[Line]])</f>
        <v>77908-8</v>
      </c>
      <c r="B1181" s="7">
        <v>77908</v>
      </c>
      <c r="C1181" s="7">
        <v>8</v>
      </c>
      <c r="D1181" s="7">
        <v>1</v>
      </c>
      <c r="E1181" s="6" t="s">
        <v>18</v>
      </c>
      <c r="F1181" s="6" t="s">
        <v>3247</v>
      </c>
      <c r="G1181" s="6" t="s">
        <v>1970</v>
      </c>
      <c r="H1181" s="6" t="s">
        <v>22</v>
      </c>
      <c r="I1181" s="6" t="s">
        <v>37</v>
      </c>
      <c r="J1181" s="6"/>
      <c r="K1181" s="6"/>
      <c r="L1181" s="125">
        <v>43496</v>
      </c>
      <c r="M1181" s="8">
        <v>43501</v>
      </c>
      <c r="N1181" s="7">
        <v>12</v>
      </c>
      <c r="O1181" s="7">
        <v>12</v>
      </c>
      <c r="P1181" s="6" t="s">
        <v>672</v>
      </c>
      <c r="Q1181" s="6" t="s">
        <v>22</v>
      </c>
      <c r="R1181" s="6" t="s">
        <v>18</v>
      </c>
      <c r="S1181" s="6" t="s">
        <v>22</v>
      </c>
      <c r="T1181" s="6" t="s">
        <v>78</v>
      </c>
      <c r="U1181" s="7">
        <v>10</v>
      </c>
      <c r="V1181" s="17" t="b">
        <v>1</v>
      </c>
      <c r="W1181" s="17" t="b">
        <v>0</v>
      </c>
      <c r="X1181" s="17" t="b">
        <v>1</v>
      </c>
      <c r="Y1181" s="17" t="b">
        <v>1</v>
      </c>
      <c r="Z1181" t="s">
        <v>22</v>
      </c>
      <c r="AA1181" t="s">
        <v>3805</v>
      </c>
      <c r="AB1181" t="s">
        <v>22</v>
      </c>
      <c r="AC1181" t="s">
        <v>22</v>
      </c>
      <c r="AD1181" t="s">
        <v>22</v>
      </c>
      <c r="AE1181" t="s">
        <v>22</v>
      </c>
      <c r="AF1181" t="s">
        <v>22</v>
      </c>
      <c r="AG1181" t="s">
        <v>22</v>
      </c>
      <c r="AH1181" t="s">
        <v>22</v>
      </c>
      <c r="AI1181" t="s">
        <v>22</v>
      </c>
      <c r="AJ1181" s="17" t="b">
        <v>1</v>
      </c>
      <c r="AK1181" t="s">
        <v>22</v>
      </c>
      <c r="AL1181" t="s">
        <v>143</v>
      </c>
      <c r="AM1181" s="17" t="b">
        <v>0</v>
      </c>
      <c r="AN1181" s="6"/>
      <c r="AO1181" s="6"/>
      <c r="AP1181" s="17" t="b">
        <v>0</v>
      </c>
      <c r="AQ1181" s="6" t="b">
        <v>0</v>
      </c>
    </row>
    <row r="1182" spans="1:43" x14ac:dyDescent="0.25">
      <c r="A1182" t="str">
        <f>_xlfn.CONCAT(Table8[[#This Row],[Order]],"-",Table8[[#This Row],[Line]])</f>
        <v>77908-9</v>
      </c>
      <c r="B1182" s="35">
        <v>77908</v>
      </c>
      <c r="C1182" s="35">
        <v>9</v>
      </c>
      <c r="D1182" s="35">
        <v>1</v>
      </c>
      <c r="E1182" s="34" t="s">
        <v>18</v>
      </c>
      <c r="F1182" s="34" t="s">
        <v>3248</v>
      </c>
      <c r="G1182" s="34" t="s">
        <v>1971</v>
      </c>
      <c r="H1182" s="34" t="s">
        <v>181</v>
      </c>
      <c r="I1182" s="34" t="s">
        <v>37</v>
      </c>
      <c r="J1182" s="36">
        <v>43496</v>
      </c>
      <c r="K1182" s="34" t="s">
        <v>5291</v>
      </c>
      <c r="L1182" s="125">
        <v>43496</v>
      </c>
      <c r="M1182" s="36">
        <v>43501</v>
      </c>
      <c r="N1182" s="35">
        <v>12</v>
      </c>
      <c r="O1182" s="35">
        <v>12</v>
      </c>
      <c r="P1182" s="6" t="s">
        <v>672</v>
      </c>
      <c r="Q1182" s="34" t="s">
        <v>21</v>
      </c>
      <c r="R1182" s="6" t="s">
        <v>18</v>
      </c>
      <c r="S1182" s="34" t="s">
        <v>22</v>
      </c>
      <c r="T1182" s="34" t="s">
        <v>1972</v>
      </c>
      <c r="U1182" s="35">
        <v>7</v>
      </c>
      <c r="V1182" s="17" t="b">
        <v>1</v>
      </c>
      <c r="W1182" s="17" t="b">
        <v>1</v>
      </c>
      <c r="X1182" s="17" t="b">
        <v>1</v>
      </c>
      <c r="Y1182" s="17" t="b">
        <v>1</v>
      </c>
      <c r="Z1182" t="s">
        <v>22</v>
      </c>
      <c r="AA1182" t="s">
        <v>3805</v>
      </c>
      <c r="AB1182" t="s">
        <v>22</v>
      </c>
      <c r="AC1182" t="s">
        <v>22</v>
      </c>
      <c r="AD1182" t="s">
        <v>22</v>
      </c>
      <c r="AE1182" t="s">
        <v>22</v>
      </c>
      <c r="AF1182" t="s">
        <v>22</v>
      </c>
      <c r="AG1182" t="s">
        <v>22</v>
      </c>
      <c r="AH1182" t="s">
        <v>22</v>
      </c>
      <c r="AI1182" t="s">
        <v>22</v>
      </c>
      <c r="AJ1182" s="17" t="b">
        <v>1</v>
      </c>
      <c r="AK1182" t="s">
        <v>22</v>
      </c>
      <c r="AL1182" t="s">
        <v>143</v>
      </c>
      <c r="AM1182" s="17" t="b">
        <v>1</v>
      </c>
      <c r="AN1182" s="126">
        <v>43497.459767395798</v>
      </c>
      <c r="AO1182" s="6"/>
      <c r="AP1182" s="17" t="b">
        <v>1</v>
      </c>
      <c r="AQ1182" s="6" t="b">
        <v>1</v>
      </c>
    </row>
    <row r="1183" spans="1:43" x14ac:dyDescent="0.25">
      <c r="A1183" t="str">
        <f>_xlfn.CONCAT(Table8[[#This Row],[Order]],"-",Table8[[#This Row],[Line]])</f>
        <v>77908-10</v>
      </c>
      <c r="B1183" s="35">
        <v>77908</v>
      </c>
      <c r="C1183" s="35">
        <v>10</v>
      </c>
      <c r="D1183" s="35">
        <v>1</v>
      </c>
      <c r="E1183" s="34" t="s">
        <v>18</v>
      </c>
      <c r="F1183" s="34" t="s">
        <v>3243</v>
      </c>
      <c r="G1183" s="34" t="s">
        <v>1973</v>
      </c>
      <c r="H1183" s="34" t="s">
        <v>22</v>
      </c>
      <c r="I1183" s="34" t="s">
        <v>37</v>
      </c>
      <c r="J1183" s="36">
        <v>43496</v>
      </c>
      <c r="K1183" s="34" t="s">
        <v>5292</v>
      </c>
      <c r="L1183" s="125">
        <v>43496</v>
      </c>
      <c r="M1183" s="36">
        <v>43501</v>
      </c>
      <c r="N1183" s="35">
        <v>1</v>
      </c>
      <c r="O1183" s="35">
        <v>3</v>
      </c>
      <c r="P1183" s="6" t="s">
        <v>672</v>
      </c>
      <c r="Q1183" s="34" t="s">
        <v>21</v>
      </c>
      <c r="R1183" s="6" t="s">
        <v>18</v>
      </c>
      <c r="S1183" s="34" t="s">
        <v>22</v>
      </c>
      <c r="T1183" s="34" t="s">
        <v>1974</v>
      </c>
      <c r="U1183" s="35">
        <v>7</v>
      </c>
      <c r="V1183" s="17" t="b">
        <v>1</v>
      </c>
      <c r="W1183" s="17" t="b">
        <v>1</v>
      </c>
      <c r="X1183" s="17" t="b">
        <v>1</v>
      </c>
      <c r="Y1183" s="17" t="b">
        <v>1</v>
      </c>
      <c r="Z1183" t="s">
        <v>22</v>
      </c>
      <c r="AA1183" t="s">
        <v>3805</v>
      </c>
      <c r="AB1183" t="s">
        <v>22</v>
      </c>
      <c r="AC1183" t="s">
        <v>22</v>
      </c>
      <c r="AD1183" t="s">
        <v>22</v>
      </c>
      <c r="AE1183" t="s">
        <v>22</v>
      </c>
      <c r="AF1183" t="s">
        <v>22</v>
      </c>
      <c r="AG1183" t="s">
        <v>22</v>
      </c>
      <c r="AH1183" t="s">
        <v>22</v>
      </c>
      <c r="AI1183" t="s">
        <v>22</v>
      </c>
      <c r="AJ1183" s="17" t="b">
        <v>1</v>
      </c>
      <c r="AK1183" t="s">
        <v>22</v>
      </c>
      <c r="AL1183" t="s">
        <v>143</v>
      </c>
      <c r="AM1183" s="17" t="b">
        <v>1</v>
      </c>
      <c r="AN1183" s="126">
        <v>43496.712484374999</v>
      </c>
      <c r="AO1183" s="6"/>
      <c r="AP1183" s="17" t="b">
        <v>1</v>
      </c>
      <c r="AQ1183" s="6" t="b">
        <v>0</v>
      </c>
    </row>
    <row r="1184" spans="1:43" x14ac:dyDescent="0.25">
      <c r="A1184" t="str">
        <f>_xlfn.CONCAT(Table8[[#This Row],[Order]],"-",Table8[[#This Row],[Line]])</f>
        <v>77910-1</v>
      </c>
      <c r="B1184" s="29">
        <v>77910</v>
      </c>
      <c r="C1184" s="29">
        <v>1</v>
      </c>
      <c r="D1184" s="29">
        <v>1</v>
      </c>
      <c r="E1184" s="28" t="s">
        <v>18</v>
      </c>
      <c r="F1184" s="28" t="s">
        <v>3249</v>
      </c>
      <c r="G1184" s="28" t="s">
        <v>1910</v>
      </c>
      <c r="H1184" s="28" t="s">
        <v>22</v>
      </c>
      <c r="I1184" s="28" t="s">
        <v>20</v>
      </c>
      <c r="J1184" s="28"/>
      <c r="K1184" s="28"/>
      <c r="L1184" s="8">
        <v>43502</v>
      </c>
      <c r="M1184" s="30">
        <v>43507</v>
      </c>
      <c r="N1184" s="29">
        <v>4</v>
      </c>
      <c r="O1184" s="29">
        <v>8</v>
      </c>
      <c r="P1184" s="6" t="s">
        <v>613</v>
      </c>
      <c r="Q1184" s="28" t="s">
        <v>21</v>
      </c>
      <c r="R1184" s="6" t="s">
        <v>18</v>
      </c>
      <c r="S1184" s="28" t="s">
        <v>22</v>
      </c>
      <c r="T1184" s="28" t="s">
        <v>44</v>
      </c>
      <c r="U1184" s="29">
        <v>12</v>
      </c>
      <c r="V1184" s="17" t="b">
        <v>1</v>
      </c>
      <c r="W1184" s="17" t="b">
        <v>1</v>
      </c>
      <c r="X1184" s="17" t="b">
        <v>0</v>
      </c>
      <c r="Y1184" s="17" t="b">
        <v>1</v>
      </c>
      <c r="Z1184" t="s">
        <v>161</v>
      </c>
      <c r="AA1184" t="s">
        <v>22</v>
      </c>
      <c r="AB1184" t="s">
        <v>22</v>
      </c>
      <c r="AC1184" t="s">
        <v>22</v>
      </c>
      <c r="AD1184" t="s">
        <v>22</v>
      </c>
      <c r="AE1184" t="s">
        <v>22</v>
      </c>
      <c r="AF1184" t="s">
        <v>22</v>
      </c>
      <c r="AG1184" t="s">
        <v>22</v>
      </c>
      <c r="AH1184" t="s">
        <v>22</v>
      </c>
      <c r="AI1184" t="s">
        <v>22</v>
      </c>
      <c r="AJ1184" s="17" t="b">
        <v>0</v>
      </c>
      <c r="AK1184" t="s">
        <v>22</v>
      </c>
      <c r="AL1184" t="s">
        <v>143</v>
      </c>
      <c r="AM1184" s="17" t="b">
        <v>0</v>
      </c>
      <c r="AN1184" s="6"/>
      <c r="AO1184" s="6"/>
      <c r="AP1184" s="17" t="b">
        <v>0</v>
      </c>
      <c r="AQ1184" s="6" t="b">
        <v>0</v>
      </c>
    </row>
    <row r="1185" spans="1:43" x14ac:dyDescent="0.25">
      <c r="A1185" t="str">
        <f>_xlfn.CONCAT(Table8[[#This Row],[Order]],"-",Table8[[#This Row],[Line]])</f>
        <v>77910-2</v>
      </c>
      <c r="B1185" s="29">
        <v>77910</v>
      </c>
      <c r="C1185" s="29">
        <v>2</v>
      </c>
      <c r="D1185" s="29">
        <v>1</v>
      </c>
      <c r="E1185" s="28" t="s">
        <v>18</v>
      </c>
      <c r="F1185" s="28" t="s">
        <v>3249</v>
      </c>
      <c r="G1185" s="28" t="s">
        <v>1911</v>
      </c>
      <c r="H1185" s="28" t="s">
        <v>22</v>
      </c>
      <c r="I1185" s="28" t="s">
        <v>20</v>
      </c>
      <c r="J1185" s="28"/>
      <c r="K1185" s="28"/>
      <c r="L1185" s="8">
        <v>43502</v>
      </c>
      <c r="M1185" s="30">
        <v>43507</v>
      </c>
      <c r="N1185" s="29">
        <v>2</v>
      </c>
      <c r="O1185" s="29">
        <v>4</v>
      </c>
      <c r="P1185" s="6" t="s">
        <v>613</v>
      </c>
      <c r="Q1185" s="28" t="s">
        <v>21</v>
      </c>
      <c r="R1185" s="6" t="s">
        <v>18</v>
      </c>
      <c r="S1185" s="28" t="s">
        <v>22</v>
      </c>
      <c r="T1185" s="28" t="s">
        <v>1912</v>
      </c>
      <c r="U1185" s="29">
        <v>12</v>
      </c>
      <c r="V1185" s="17" t="b">
        <v>1</v>
      </c>
      <c r="W1185" s="17" t="b">
        <v>1</v>
      </c>
      <c r="X1185" s="17" t="b">
        <v>0</v>
      </c>
      <c r="Y1185" s="17" t="b">
        <v>1</v>
      </c>
      <c r="Z1185" t="s">
        <v>161</v>
      </c>
      <c r="AA1185" t="s">
        <v>22</v>
      </c>
      <c r="AB1185" t="s">
        <v>22</v>
      </c>
      <c r="AC1185" t="s">
        <v>22</v>
      </c>
      <c r="AD1185" t="s">
        <v>22</v>
      </c>
      <c r="AE1185" t="s">
        <v>22</v>
      </c>
      <c r="AF1185" t="s">
        <v>22</v>
      </c>
      <c r="AG1185" t="s">
        <v>22</v>
      </c>
      <c r="AH1185" t="s">
        <v>22</v>
      </c>
      <c r="AI1185" t="s">
        <v>22</v>
      </c>
      <c r="AJ1185" s="17" t="b">
        <v>0</v>
      </c>
      <c r="AK1185" t="s">
        <v>22</v>
      </c>
      <c r="AL1185" t="s">
        <v>143</v>
      </c>
      <c r="AM1185" s="17" t="b">
        <v>0</v>
      </c>
      <c r="AN1185" s="6"/>
      <c r="AO1185" s="6"/>
      <c r="AP1185" s="17" t="b">
        <v>0</v>
      </c>
      <c r="AQ1185" s="6" t="b">
        <v>0</v>
      </c>
    </row>
    <row r="1186" spans="1:43" x14ac:dyDescent="0.25">
      <c r="A1186" t="str">
        <f>_xlfn.CONCAT(Table8[[#This Row],[Order]],"-",Table8[[#This Row],[Line]])</f>
        <v>77922-1</v>
      </c>
      <c r="B1186" s="29">
        <v>77922</v>
      </c>
      <c r="C1186" s="29">
        <v>1</v>
      </c>
      <c r="D1186" s="29">
        <v>1</v>
      </c>
      <c r="E1186" s="28" t="s">
        <v>18</v>
      </c>
      <c r="F1186" s="28" t="s">
        <v>3251</v>
      </c>
      <c r="G1186" s="28" t="s">
        <v>2298</v>
      </c>
      <c r="H1186" s="28" t="s">
        <v>22</v>
      </c>
      <c r="I1186" s="28" t="s">
        <v>20</v>
      </c>
      <c r="J1186" s="28"/>
      <c r="K1186" s="28"/>
      <c r="L1186" s="8">
        <v>43504</v>
      </c>
      <c r="M1186" s="30">
        <v>43509</v>
      </c>
      <c r="N1186" s="29">
        <v>1</v>
      </c>
      <c r="O1186" s="29">
        <v>1</v>
      </c>
      <c r="P1186" s="6" t="s">
        <v>657</v>
      </c>
      <c r="Q1186" s="28" t="s">
        <v>22</v>
      </c>
      <c r="R1186" s="6" t="s">
        <v>0</v>
      </c>
      <c r="S1186" s="28" t="s">
        <v>22</v>
      </c>
      <c r="T1186" s="28" t="s">
        <v>2299</v>
      </c>
      <c r="U1186" s="29">
        <v>4</v>
      </c>
      <c r="V1186" s="17" t="b">
        <v>1</v>
      </c>
      <c r="W1186" s="17" t="b">
        <v>0</v>
      </c>
      <c r="X1186" s="17" t="b">
        <v>0</v>
      </c>
      <c r="Y1186" s="17" t="b">
        <v>1</v>
      </c>
      <c r="Z1186" t="s">
        <v>22</v>
      </c>
      <c r="AA1186" t="s">
        <v>22</v>
      </c>
      <c r="AB1186" t="s">
        <v>22</v>
      </c>
      <c r="AC1186" t="s">
        <v>22</v>
      </c>
      <c r="AD1186" t="s">
        <v>22</v>
      </c>
      <c r="AE1186" t="s">
        <v>22</v>
      </c>
      <c r="AF1186" t="s">
        <v>22</v>
      </c>
      <c r="AG1186" t="s">
        <v>22</v>
      </c>
      <c r="AH1186" t="s">
        <v>22</v>
      </c>
      <c r="AI1186" t="s">
        <v>22</v>
      </c>
      <c r="AJ1186" s="17" t="b">
        <v>0</v>
      </c>
      <c r="AK1186" t="s">
        <v>22</v>
      </c>
      <c r="AL1186" t="s">
        <v>22</v>
      </c>
      <c r="AM1186" s="17" t="b">
        <v>0</v>
      </c>
      <c r="AN1186" s="6"/>
      <c r="AO1186" s="6"/>
      <c r="AP1186" s="17" t="b">
        <v>0</v>
      </c>
      <c r="AQ1186" s="6" t="b">
        <v>0</v>
      </c>
    </row>
    <row r="1187" spans="1:43" x14ac:dyDescent="0.25">
      <c r="A1187" t="str">
        <f>_xlfn.CONCAT(Table8[[#This Row],[Order]],"-",Table8[[#This Row],[Line]])</f>
        <v>77922-2</v>
      </c>
      <c r="B1187" s="29">
        <v>77922</v>
      </c>
      <c r="C1187" s="29">
        <v>2</v>
      </c>
      <c r="D1187" s="29">
        <v>1</v>
      </c>
      <c r="E1187" s="28" t="s">
        <v>18</v>
      </c>
      <c r="F1187" s="28" t="s">
        <v>3253</v>
      </c>
      <c r="G1187" s="28" t="s">
        <v>2300</v>
      </c>
      <c r="H1187" s="28" t="s">
        <v>22</v>
      </c>
      <c r="I1187" s="28" t="s">
        <v>20</v>
      </c>
      <c r="J1187" s="28"/>
      <c r="K1187" s="28"/>
      <c r="L1187" s="8">
        <v>43504</v>
      </c>
      <c r="M1187" s="30">
        <v>43509</v>
      </c>
      <c r="N1187" s="29">
        <v>5</v>
      </c>
      <c r="O1187" s="29">
        <v>5</v>
      </c>
      <c r="P1187" s="6" t="s">
        <v>657</v>
      </c>
      <c r="Q1187" s="28" t="s">
        <v>22</v>
      </c>
      <c r="R1187" s="6" t="s">
        <v>0</v>
      </c>
      <c r="S1187" s="28" t="s">
        <v>22</v>
      </c>
      <c r="T1187" s="28" t="s">
        <v>2301</v>
      </c>
      <c r="U1187" s="29">
        <v>4</v>
      </c>
      <c r="V1187" s="17" t="b">
        <v>1</v>
      </c>
      <c r="W1187" s="17" t="b">
        <v>0</v>
      </c>
      <c r="X1187" s="17" t="b">
        <v>0</v>
      </c>
      <c r="Y1187" s="17" t="b">
        <v>1</v>
      </c>
      <c r="Z1187" t="s">
        <v>22</v>
      </c>
      <c r="AA1187" t="s">
        <v>22</v>
      </c>
      <c r="AB1187" t="s">
        <v>22</v>
      </c>
      <c r="AC1187" t="s">
        <v>22</v>
      </c>
      <c r="AD1187" t="s">
        <v>22</v>
      </c>
      <c r="AE1187" t="s">
        <v>22</v>
      </c>
      <c r="AF1187" t="s">
        <v>22</v>
      </c>
      <c r="AG1187" t="s">
        <v>22</v>
      </c>
      <c r="AH1187" t="s">
        <v>22</v>
      </c>
      <c r="AI1187" t="s">
        <v>22</v>
      </c>
      <c r="AJ1187" s="17" t="b">
        <v>0</v>
      </c>
      <c r="AK1187" t="s">
        <v>22</v>
      </c>
      <c r="AL1187" t="s">
        <v>22</v>
      </c>
      <c r="AM1187" s="17" t="b">
        <v>0</v>
      </c>
      <c r="AN1187" s="6"/>
      <c r="AO1187" s="6"/>
      <c r="AP1187" s="17" t="b">
        <v>0</v>
      </c>
      <c r="AQ1187" s="6" t="b">
        <v>0</v>
      </c>
    </row>
    <row r="1188" spans="1:43" x14ac:dyDescent="0.25">
      <c r="A1188" t="str">
        <f>_xlfn.CONCAT(Table8[[#This Row],[Order]],"-",Table8[[#This Row],[Line]])</f>
        <v>77922-3</v>
      </c>
      <c r="B1188" s="29">
        <v>77922</v>
      </c>
      <c r="C1188" s="29">
        <v>3</v>
      </c>
      <c r="D1188" s="29">
        <v>1</v>
      </c>
      <c r="E1188" s="28" t="s">
        <v>18</v>
      </c>
      <c r="F1188" s="28" t="s">
        <v>3254</v>
      </c>
      <c r="G1188" s="28" t="s">
        <v>2302</v>
      </c>
      <c r="H1188" s="28" t="s">
        <v>22</v>
      </c>
      <c r="I1188" s="28" t="s">
        <v>20</v>
      </c>
      <c r="J1188" s="28"/>
      <c r="K1188" s="28"/>
      <c r="L1188" s="8">
        <v>43504</v>
      </c>
      <c r="M1188" s="30">
        <v>43509</v>
      </c>
      <c r="N1188" s="29">
        <v>10</v>
      </c>
      <c r="O1188" s="29">
        <v>20</v>
      </c>
      <c r="P1188" s="6" t="s">
        <v>657</v>
      </c>
      <c r="Q1188" s="28" t="s">
        <v>22</v>
      </c>
      <c r="R1188" s="6" t="s">
        <v>0</v>
      </c>
      <c r="S1188" s="28" t="s">
        <v>22</v>
      </c>
      <c r="T1188" s="28" t="s">
        <v>2303</v>
      </c>
      <c r="U1188" s="29">
        <v>4</v>
      </c>
      <c r="V1188" s="17" t="b">
        <v>1</v>
      </c>
      <c r="W1188" s="17" t="b">
        <v>0</v>
      </c>
      <c r="X1188" s="17" t="b">
        <v>0</v>
      </c>
      <c r="Y1188" s="17" t="b">
        <v>1</v>
      </c>
      <c r="Z1188" t="s">
        <v>22</v>
      </c>
      <c r="AA1188" t="s">
        <v>22</v>
      </c>
      <c r="AB1188" t="s">
        <v>22</v>
      </c>
      <c r="AC1188" t="s">
        <v>22</v>
      </c>
      <c r="AD1188" t="s">
        <v>22</v>
      </c>
      <c r="AE1188" t="s">
        <v>22</v>
      </c>
      <c r="AF1188" t="s">
        <v>22</v>
      </c>
      <c r="AG1188" t="s">
        <v>22</v>
      </c>
      <c r="AH1188" t="s">
        <v>22</v>
      </c>
      <c r="AI1188" t="s">
        <v>22</v>
      </c>
      <c r="AJ1188" s="17" t="b">
        <v>0</v>
      </c>
      <c r="AK1188" t="s">
        <v>22</v>
      </c>
      <c r="AL1188" t="s">
        <v>22</v>
      </c>
      <c r="AM1188" s="17" t="b">
        <v>0</v>
      </c>
      <c r="AN1188" s="6"/>
      <c r="AO1188" s="6"/>
      <c r="AP1188" s="17" t="b">
        <v>0</v>
      </c>
      <c r="AQ1188" s="6" t="b">
        <v>0</v>
      </c>
    </row>
    <row r="1189" spans="1:43" x14ac:dyDescent="0.25">
      <c r="A1189" t="str">
        <f>_xlfn.CONCAT(Table8[[#This Row],[Order]],"-",Table8[[#This Row],[Line]])</f>
        <v>77922-4</v>
      </c>
      <c r="B1189" s="29">
        <v>77922</v>
      </c>
      <c r="C1189" s="29">
        <v>4</v>
      </c>
      <c r="D1189" s="29">
        <v>1</v>
      </c>
      <c r="E1189" s="28" t="s">
        <v>18</v>
      </c>
      <c r="F1189" s="28" t="s">
        <v>3255</v>
      </c>
      <c r="G1189" s="28" t="s">
        <v>2304</v>
      </c>
      <c r="H1189" s="28" t="s">
        <v>22</v>
      </c>
      <c r="I1189" s="28" t="s">
        <v>20</v>
      </c>
      <c r="J1189" s="28"/>
      <c r="K1189" s="28"/>
      <c r="L1189" s="8">
        <v>43504</v>
      </c>
      <c r="M1189" s="30">
        <v>43509</v>
      </c>
      <c r="N1189" s="29">
        <v>4</v>
      </c>
      <c r="O1189" s="29">
        <v>8</v>
      </c>
      <c r="P1189" s="6" t="s">
        <v>657</v>
      </c>
      <c r="Q1189" s="28" t="s">
        <v>22</v>
      </c>
      <c r="R1189" s="6" t="s">
        <v>0</v>
      </c>
      <c r="S1189" s="28" t="s">
        <v>22</v>
      </c>
      <c r="T1189" s="28" t="s">
        <v>2305</v>
      </c>
      <c r="U1189" s="29">
        <v>4</v>
      </c>
      <c r="V1189" s="17" t="b">
        <v>1</v>
      </c>
      <c r="W1189" s="17" t="b">
        <v>0</v>
      </c>
      <c r="X1189" s="17" t="b">
        <v>0</v>
      </c>
      <c r="Y1189" s="17" t="b">
        <v>1</v>
      </c>
      <c r="Z1189" t="s">
        <v>22</v>
      </c>
      <c r="AA1189" t="s">
        <v>22</v>
      </c>
      <c r="AB1189" t="s">
        <v>22</v>
      </c>
      <c r="AC1189" t="s">
        <v>22</v>
      </c>
      <c r="AD1189" t="s">
        <v>22</v>
      </c>
      <c r="AE1189" t="s">
        <v>22</v>
      </c>
      <c r="AF1189" t="s">
        <v>22</v>
      </c>
      <c r="AG1189" t="s">
        <v>22</v>
      </c>
      <c r="AH1189" t="s">
        <v>22</v>
      </c>
      <c r="AI1189" t="s">
        <v>22</v>
      </c>
      <c r="AJ1189" s="17" t="b">
        <v>0</v>
      </c>
      <c r="AK1189" t="s">
        <v>22</v>
      </c>
      <c r="AL1189" t="s">
        <v>22</v>
      </c>
      <c r="AM1189" s="17" t="b">
        <v>0</v>
      </c>
      <c r="AN1189" s="6"/>
      <c r="AO1189" s="6"/>
      <c r="AP1189" s="17" t="b">
        <v>0</v>
      </c>
      <c r="AQ1189" s="6" t="b">
        <v>0</v>
      </c>
    </row>
    <row r="1190" spans="1:43" x14ac:dyDescent="0.25">
      <c r="A1190" t="str">
        <f>_xlfn.CONCAT(Table8[[#This Row],[Order]],"-",Table8[[#This Row],[Line]])</f>
        <v>77922-5</v>
      </c>
      <c r="B1190" s="29">
        <v>77922</v>
      </c>
      <c r="C1190" s="29">
        <v>5</v>
      </c>
      <c r="D1190" s="29">
        <v>1</v>
      </c>
      <c r="E1190" s="28" t="s">
        <v>18</v>
      </c>
      <c r="F1190" s="28" t="s">
        <v>3256</v>
      </c>
      <c r="G1190" s="28" t="s">
        <v>2306</v>
      </c>
      <c r="H1190" s="28" t="s">
        <v>22</v>
      </c>
      <c r="I1190" s="28" t="s">
        <v>20</v>
      </c>
      <c r="J1190" s="28"/>
      <c r="K1190" s="28"/>
      <c r="L1190" s="8">
        <v>43504</v>
      </c>
      <c r="M1190" s="30">
        <v>43509</v>
      </c>
      <c r="N1190" s="29">
        <v>8</v>
      </c>
      <c r="O1190" s="29">
        <v>16</v>
      </c>
      <c r="P1190" s="6" t="s">
        <v>657</v>
      </c>
      <c r="Q1190" s="28" t="s">
        <v>22</v>
      </c>
      <c r="R1190" s="6" t="s">
        <v>0</v>
      </c>
      <c r="S1190" s="28" t="s">
        <v>22</v>
      </c>
      <c r="T1190" s="28" t="s">
        <v>2307</v>
      </c>
      <c r="U1190" s="29">
        <v>4</v>
      </c>
      <c r="V1190" s="17" t="b">
        <v>1</v>
      </c>
      <c r="W1190" s="17" t="b">
        <v>0</v>
      </c>
      <c r="X1190" s="17" t="b">
        <v>0</v>
      </c>
      <c r="Y1190" s="17" t="b">
        <v>1</v>
      </c>
      <c r="Z1190" t="s">
        <v>22</v>
      </c>
      <c r="AA1190" t="s">
        <v>22</v>
      </c>
      <c r="AB1190" t="s">
        <v>22</v>
      </c>
      <c r="AC1190" t="s">
        <v>22</v>
      </c>
      <c r="AD1190" t="s">
        <v>22</v>
      </c>
      <c r="AE1190" t="s">
        <v>22</v>
      </c>
      <c r="AF1190" t="s">
        <v>22</v>
      </c>
      <c r="AG1190" t="s">
        <v>22</v>
      </c>
      <c r="AH1190" t="s">
        <v>22</v>
      </c>
      <c r="AI1190" t="s">
        <v>22</v>
      </c>
      <c r="AJ1190" s="17" t="b">
        <v>0</v>
      </c>
      <c r="AK1190" t="s">
        <v>22</v>
      </c>
      <c r="AL1190" t="s">
        <v>22</v>
      </c>
      <c r="AM1190" s="17" t="b">
        <v>0</v>
      </c>
      <c r="AN1190" s="6"/>
      <c r="AO1190" s="6"/>
      <c r="AP1190" s="17" t="b">
        <v>0</v>
      </c>
      <c r="AQ1190" s="6" t="b">
        <v>0</v>
      </c>
    </row>
    <row r="1191" spans="1:43" x14ac:dyDescent="0.25">
      <c r="A1191" t="str">
        <f>_xlfn.CONCAT(Table8[[#This Row],[Order]],"-",Table8[[#This Row],[Line]])</f>
        <v>77922-6</v>
      </c>
      <c r="B1191" s="29">
        <v>77922</v>
      </c>
      <c r="C1191" s="29">
        <v>6</v>
      </c>
      <c r="D1191" s="29">
        <v>1</v>
      </c>
      <c r="E1191" s="28" t="s">
        <v>18</v>
      </c>
      <c r="F1191" s="28" t="s">
        <v>3257</v>
      </c>
      <c r="G1191" s="28" t="s">
        <v>2308</v>
      </c>
      <c r="H1191" s="28" t="s">
        <v>22</v>
      </c>
      <c r="I1191" s="28" t="s">
        <v>20</v>
      </c>
      <c r="J1191" s="28"/>
      <c r="K1191" s="28"/>
      <c r="L1191" s="8">
        <v>43504</v>
      </c>
      <c r="M1191" s="30">
        <v>43509</v>
      </c>
      <c r="N1191" s="29">
        <v>3</v>
      </c>
      <c r="O1191" s="29">
        <v>6</v>
      </c>
      <c r="P1191" s="6" t="s">
        <v>657</v>
      </c>
      <c r="Q1191" s="28" t="s">
        <v>22</v>
      </c>
      <c r="R1191" s="6" t="s">
        <v>0</v>
      </c>
      <c r="S1191" s="28" t="s">
        <v>22</v>
      </c>
      <c r="T1191" s="28" t="s">
        <v>2309</v>
      </c>
      <c r="U1191" s="29">
        <v>4</v>
      </c>
      <c r="V1191" s="17" t="b">
        <v>1</v>
      </c>
      <c r="W1191" s="17" t="b">
        <v>0</v>
      </c>
      <c r="X1191" s="17" t="b">
        <v>0</v>
      </c>
      <c r="Y1191" s="17" t="b">
        <v>1</v>
      </c>
      <c r="Z1191" t="s">
        <v>22</v>
      </c>
      <c r="AA1191" t="s">
        <v>22</v>
      </c>
      <c r="AB1191" t="s">
        <v>22</v>
      </c>
      <c r="AC1191" t="s">
        <v>22</v>
      </c>
      <c r="AD1191" t="s">
        <v>22</v>
      </c>
      <c r="AE1191" t="s">
        <v>22</v>
      </c>
      <c r="AF1191" t="s">
        <v>22</v>
      </c>
      <c r="AG1191" t="s">
        <v>22</v>
      </c>
      <c r="AH1191" t="s">
        <v>22</v>
      </c>
      <c r="AI1191" t="s">
        <v>22</v>
      </c>
      <c r="AJ1191" s="17" t="b">
        <v>0</v>
      </c>
      <c r="AK1191" t="s">
        <v>22</v>
      </c>
      <c r="AL1191" t="s">
        <v>22</v>
      </c>
      <c r="AM1191" s="17" t="b">
        <v>0</v>
      </c>
      <c r="AN1191" s="6"/>
      <c r="AO1191" s="6"/>
      <c r="AP1191" s="17" t="b">
        <v>0</v>
      </c>
      <c r="AQ1191" s="6" t="b">
        <v>0</v>
      </c>
    </row>
    <row r="1192" spans="1:43" x14ac:dyDescent="0.25">
      <c r="A1192" t="str">
        <f>_xlfn.CONCAT(Table8[[#This Row],[Order]],"-",Table8[[#This Row],[Line]])</f>
        <v>77922-7</v>
      </c>
      <c r="B1192" s="29">
        <v>77922</v>
      </c>
      <c r="C1192" s="29">
        <v>7</v>
      </c>
      <c r="D1192" s="29">
        <v>1</v>
      </c>
      <c r="E1192" s="28" t="s">
        <v>18</v>
      </c>
      <c r="F1192" s="28" t="s">
        <v>3258</v>
      </c>
      <c r="G1192" s="28" t="s">
        <v>2310</v>
      </c>
      <c r="H1192" s="28" t="s">
        <v>22</v>
      </c>
      <c r="I1192" s="28" t="s">
        <v>20</v>
      </c>
      <c r="J1192" s="28"/>
      <c r="K1192" s="28"/>
      <c r="L1192" s="8">
        <v>43504</v>
      </c>
      <c r="M1192" s="30">
        <v>43509</v>
      </c>
      <c r="N1192" s="29">
        <v>3</v>
      </c>
      <c r="O1192" s="29">
        <v>9</v>
      </c>
      <c r="P1192" s="6" t="s">
        <v>657</v>
      </c>
      <c r="Q1192" s="28" t="s">
        <v>22</v>
      </c>
      <c r="R1192" s="6" t="s">
        <v>0</v>
      </c>
      <c r="S1192" s="28" t="s">
        <v>22</v>
      </c>
      <c r="T1192" s="28" t="s">
        <v>2311</v>
      </c>
      <c r="U1192" s="29">
        <v>4</v>
      </c>
      <c r="V1192" s="17" t="b">
        <v>1</v>
      </c>
      <c r="W1192" s="17" t="b">
        <v>0</v>
      </c>
      <c r="X1192" s="17" t="b">
        <v>0</v>
      </c>
      <c r="Y1192" s="17" t="b">
        <v>1</v>
      </c>
      <c r="Z1192" t="s">
        <v>22</v>
      </c>
      <c r="AA1192" t="s">
        <v>22</v>
      </c>
      <c r="AB1192" t="s">
        <v>22</v>
      </c>
      <c r="AC1192" t="s">
        <v>22</v>
      </c>
      <c r="AD1192" t="s">
        <v>22</v>
      </c>
      <c r="AE1192" t="s">
        <v>22</v>
      </c>
      <c r="AF1192" t="s">
        <v>22</v>
      </c>
      <c r="AG1192" t="s">
        <v>22</v>
      </c>
      <c r="AH1192" t="s">
        <v>22</v>
      </c>
      <c r="AI1192" t="s">
        <v>22</v>
      </c>
      <c r="AJ1192" s="17" t="b">
        <v>0</v>
      </c>
      <c r="AK1192" t="s">
        <v>22</v>
      </c>
      <c r="AL1192" t="s">
        <v>22</v>
      </c>
      <c r="AM1192" s="17" t="b">
        <v>0</v>
      </c>
      <c r="AN1192" s="6"/>
      <c r="AO1192" s="6"/>
      <c r="AP1192" s="17" t="b">
        <v>0</v>
      </c>
      <c r="AQ1192" s="6" t="b">
        <v>0</v>
      </c>
    </row>
    <row r="1193" spans="1:43" x14ac:dyDescent="0.25">
      <c r="A1193" t="str">
        <f>_xlfn.CONCAT(Table8[[#This Row],[Order]],"-",Table8[[#This Row],[Line]])</f>
        <v>77922-8</v>
      </c>
      <c r="B1193" s="29">
        <v>77922</v>
      </c>
      <c r="C1193" s="29">
        <v>8</v>
      </c>
      <c r="D1193" s="29">
        <v>1</v>
      </c>
      <c r="E1193" s="28" t="s">
        <v>18</v>
      </c>
      <c r="F1193" s="28" t="s">
        <v>3259</v>
      </c>
      <c r="G1193" s="28" t="s">
        <v>2312</v>
      </c>
      <c r="H1193" s="28" t="s">
        <v>22</v>
      </c>
      <c r="I1193" s="28" t="s">
        <v>20</v>
      </c>
      <c r="J1193" s="28"/>
      <c r="K1193" s="28"/>
      <c r="L1193" s="8">
        <v>43504</v>
      </c>
      <c r="M1193" s="30">
        <v>43509</v>
      </c>
      <c r="N1193" s="29">
        <v>22</v>
      </c>
      <c r="O1193" s="29">
        <v>22</v>
      </c>
      <c r="P1193" s="6" t="s">
        <v>657</v>
      </c>
      <c r="Q1193" s="28" t="s">
        <v>22</v>
      </c>
      <c r="R1193" s="6" t="s">
        <v>0</v>
      </c>
      <c r="S1193" s="28" t="s">
        <v>22</v>
      </c>
      <c r="T1193" s="28" t="s">
        <v>51</v>
      </c>
      <c r="U1193" s="29">
        <v>4</v>
      </c>
      <c r="V1193" s="17" t="b">
        <v>1</v>
      </c>
      <c r="W1193" s="17" t="b">
        <v>0</v>
      </c>
      <c r="X1193" s="17" t="b">
        <v>0</v>
      </c>
      <c r="Y1193" s="17" t="b">
        <v>1</v>
      </c>
      <c r="Z1193" t="s">
        <v>22</v>
      </c>
      <c r="AA1193" t="s">
        <v>3805</v>
      </c>
      <c r="AB1193" t="s">
        <v>22</v>
      </c>
      <c r="AC1193" t="s">
        <v>22</v>
      </c>
      <c r="AD1193" t="s">
        <v>22</v>
      </c>
      <c r="AE1193" t="s">
        <v>22</v>
      </c>
      <c r="AF1193" t="s">
        <v>22</v>
      </c>
      <c r="AG1193" t="s">
        <v>22</v>
      </c>
      <c r="AH1193" t="s">
        <v>22</v>
      </c>
      <c r="AI1193" t="s">
        <v>22</v>
      </c>
      <c r="AJ1193" s="17" t="b">
        <v>0</v>
      </c>
      <c r="AK1193" t="s">
        <v>22</v>
      </c>
      <c r="AL1193" t="s">
        <v>22</v>
      </c>
      <c r="AM1193" s="17" t="b">
        <v>0</v>
      </c>
      <c r="AN1193" s="6"/>
      <c r="AO1193" s="6"/>
      <c r="AP1193" s="17" t="b">
        <v>0</v>
      </c>
      <c r="AQ1193" s="6" t="b">
        <v>0</v>
      </c>
    </row>
    <row r="1194" spans="1:43" x14ac:dyDescent="0.25">
      <c r="A1194" t="str">
        <f>_xlfn.CONCAT(Table8[[#This Row],[Order]],"-",Table8[[#This Row],[Line]])</f>
        <v>77922-9</v>
      </c>
      <c r="B1194" s="29">
        <v>77922</v>
      </c>
      <c r="C1194" s="29">
        <v>9</v>
      </c>
      <c r="D1194" s="29">
        <v>1</v>
      </c>
      <c r="E1194" s="28" t="s">
        <v>18</v>
      </c>
      <c r="F1194" s="28" t="s">
        <v>209</v>
      </c>
      <c r="G1194" s="28" t="s">
        <v>2313</v>
      </c>
      <c r="H1194" s="28" t="s">
        <v>22</v>
      </c>
      <c r="I1194" s="28" t="s">
        <v>20</v>
      </c>
      <c r="J1194" s="28"/>
      <c r="K1194" s="28"/>
      <c r="L1194" s="8">
        <v>43504</v>
      </c>
      <c r="M1194" s="30">
        <v>43509</v>
      </c>
      <c r="N1194" s="29">
        <v>1</v>
      </c>
      <c r="O1194" s="29">
        <v>2</v>
      </c>
      <c r="P1194" s="6" t="s">
        <v>657</v>
      </c>
      <c r="Q1194" s="28" t="s">
        <v>22</v>
      </c>
      <c r="R1194" s="6" t="s">
        <v>0</v>
      </c>
      <c r="S1194" s="28" t="s">
        <v>22</v>
      </c>
      <c r="T1194" s="28" t="s">
        <v>2314</v>
      </c>
      <c r="U1194" s="29">
        <v>4</v>
      </c>
      <c r="V1194" s="17" t="b">
        <v>1</v>
      </c>
      <c r="W1194" s="17" t="b">
        <v>0</v>
      </c>
      <c r="X1194" s="17" t="b">
        <v>0</v>
      </c>
      <c r="Y1194" s="17" t="b">
        <v>1</v>
      </c>
      <c r="Z1194" t="s">
        <v>22</v>
      </c>
      <c r="AA1194" t="s">
        <v>3805</v>
      </c>
      <c r="AB1194" t="s">
        <v>22</v>
      </c>
      <c r="AC1194" t="s">
        <v>22</v>
      </c>
      <c r="AD1194" t="s">
        <v>22</v>
      </c>
      <c r="AE1194" t="s">
        <v>22</v>
      </c>
      <c r="AF1194" t="s">
        <v>22</v>
      </c>
      <c r="AG1194" t="s">
        <v>22</v>
      </c>
      <c r="AH1194" t="s">
        <v>22</v>
      </c>
      <c r="AI1194" t="s">
        <v>22</v>
      </c>
      <c r="AJ1194" s="17" t="b">
        <v>0</v>
      </c>
      <c r="AK1194" t="s">
        <v>22</v>
      </c>
      <c r="AL1194" t="s">
        <v>22</v>
      </c>
      <c r="AM1194" s="17" t="b">
        <v>0</v>
      </c>
      <c r="AN1194" s="6"/>
      <c r="AO1194" s="6"/>
      <c r="AP1194" s="17" t="b">
        <v>0</v>
      </c>
      <c r="AQ1194" s="6" t="b">
        <v>0</v>
      </c>
    </row>
    <row r="1195" spans="1:43" x14ac:dyDescent="0.25">
      <c r="A1195" t="str">
        <f>_xlfn.CONCAT(Table8[[#This Row],[Order]],"-",Table8[[#This Row],[Line]])</f>
        <v>77922-10</v>
      </c>
      <c r="B1195" s="29">
        <v>77922</v>
      </c>
      <c r="C1195" s="29">
        <v>10</v>
      </c>
      <c r="D1195" s="29">
        <v>1</v>
      </c>
      <c r="E1195" s="28" t="s">
        <v>18</v>
      </c>
      <c r="F1195" s="28" t="s">
        <v>3250</v>
      </c>
      <c r="G1195" s="28" t="s">
        <v>2315</v>
      </c>
      <c r="H1195" s="28" t="s">
        <v>22</v>
      </c>
      <c r="I1195" s="28" t="s">
        <v>20</v>
      </c>
      <c r="J1195" s="28"/>
      <c r="K1195" s="28"/>
      <c r="L1195" s="8">
        <v>43504</v>
      </c>
      <c r="M1195" s="30">
        <v>43509</v>
      </c>
      <c r="N1195" s="29">
        <v>2</v>
      </c>
      <c r="O1195" s="29">
        <v>2</v>
      </c>
      <c r="P1195" s="6" t="s">
        <v>657</v>
      </c>
      <c r="Q1195" s="28" t="s">
        <v>22</v>
      </c>
      <c r="R1195" s="6" t="s">
        <v>0</v>
      </c>
      <c r="S1195" s="28" t="s">
        <v>22</v>
      </c>
      <c r="T1195" s="28" t="s">
        <v>2316</v>
      </c>
      <c r="U1195" s="29">
        <v>4</v>
      </c>
      <c r="V1195" s="17" t="b">
        <v>1</v>
      </c>
      <c r="W1195" s="17" t="b">
        <v>0</v>
      </c>
      <c r="X1195" s="17" t="b">
        <v>0</v>
      </c>
      <c r="Y1195" s="17" t="b">
        <v>1</v>
      </c>
      <c r="Z1195" t="s">
        <v>22</v>
      </c>
      <c r="AA1195" t="s">
        <v>22</v>
      </c>
      <c r="AB1195" t="s">
        <v>22</v>
      </c>
      <c r="AC1195" t="s">
        <v>22</v>
      </c>
      <c r="AD1195" t="s">
        <v>22</v>
      </c>
      <c r="AE1195" t="s">
        <v>22</v>
      </c>
      <c r="AF1195" t="s">
        <v>22</v>
      </c>
      <c r="AG1195" t="s">
        <v>22</v>
      </c>
      <c r="AH1195" t="s">
        <v>22</v>
      </c>
      <c r="AI1195" t="s">
        <v>22</v>
      </c>
      <c r="AJ1195" s="17" t="b">
        <v>0</v>
      </c>
      <c r="AK1195" t="s">
        <v>22</v>
      </c>
      <c r="AL1195" t="s">
        <v>22</v>
      </c>
      <c r="AM1195" s="17" t="b">
        <v>0</v>
      </c>
      <c r="AN1195" s="6"/>
      <c r="AO1195" s="6"/>
      <c r="AP1195" s="17" t="b">
        <v>0</v>
      </c>
      <c r="AQ1195" s="6" t="b">
        <v>0</v>
      </c>
    </row>
    <row r="1196" spans="1:43" x14ac:dyDescent="0.25">
      <c r="A1196" t="str">
        <f>_xlfn.CONCAT(Table8[[#This Row],[Order]],"-",Table8[[#This Row],[Line]])</f>
        <v>77922-11</v>
      </c>
      <c r="B1196" s="29">
        <v>77922</v>
      </c>
      <c r="C1196" s="29">
        <v>11</v>
      </c>
      <c r="D1196" s="29">
        <v>1</v>
      </c>
      <c r="E1196" s="28" t="s">
        <v>18</v>
      </c>
      <c r="F1196" s="28" t="s">
        <v>3252</v>
      </c>
      <c r="G1196" s="28" t="s">
        <v>2317</v>
      </c>
      <c r="H1196" s="28" t="s">
        <v>22</v>
      </c>
      <c r="I1196" s="28" t="s">
        <v>20</v>
      </c>
      <c r="J1196" s="28"/>
      <c r="K1196" s="28"/>
      <c r="L1196" s="8">
        <v>43504</v>
      </c>
      <c r="M1196" s="30">
        <v>43509</v>
      </c>
      <c r="N1196" s="29">
        <v>4</v>
      </c>
      <c r="O1196" s="29">
        <v>8</v>
      </c>
      <c r="P1196" s="6" t="s">
        <v>657</v>
      </c>
      <c r="Q1196" s="28" t="s">
        <v>22</v>
      </c>
      <c r="R1196" s="6" t="s">
        <v>0</v>
      </c>
      <c r="S1196" s="28" t="s">
        <v>22</v>
      </c>
      <c r="T1196" s="28" t="s">
        <v>2318</v>
      </c>
      <c r="U1196" s="29">
        <v>4</v>
      </c>
      <c r="V1196" s="17" t="b">
        <v>1</v>
      </c>
      <c r="W1196" s="17" t="b">
        <v>0</v>
      </c>
      <c r="X1196" s="17" t="b">
        <v>0</v>
      </c>
      <c r="Y1196" s="17" t="b">
        <v>1</v>
      </c>
      <c r="Z1196" t="s">
        <v>22</v>
      </c>
      <c r="AA1196" t="s">
        <v>22</v>
      </c>
      <c r="AB1196" t="s">
        <v>22</v>
      </c>
      <c r="AC1196" t="s">
        <v>22</v>
      </c>
      <c r="AD1196" t="s">
        <v>22</v>
      </c>
      <c r="AE1196" t="s">
        <v>22</v>
      </c>
      <c r="AF1196" t="s">
        <v>22</v>
      </c>
      <c r="AG1196" t="s">
        <v>22</v>
      </c>
      <c r="AH1196" t="s">
        <v>22</v>
      </c>
      <c r="AI1196" t="s">
        <v>22</v>
      </c>
      <c r="AJ1196" s="17" t="b">
        <v>0</v>
      </c>
      <c r="AK1196" t="s">
        <v>22</v>
      </c>
      <c r="AL1196" t="s">
        <v>22</v>
      </c>
      <c r="AM1196" s="17" t="b">
        <v>0</v>
      </c>
      <c r="AN1196" s="6"/>
      <c r="AO1196" s="6"/>
      <c r="AP1196" s="17" t="b">
        <v>0</v>
      </c>
      <c r="AQ1196" s="6" t="b">
        <v>0</v>
      </c>
    </row>
    <row r="1197" spans="1:43" x14ac:dyDescent="0.25">
      <c r="A1197" t="str">
        <f>_xlfn.CONCAT(Table8[[#This Row],[Order]],"-",Table8[[#This Row],[Line]])</f>
        <v>77926-1</v>
      </c>
      <c r="B1197" s="7">
        <v>77926</v>
      </c>
      <c r="C1197" s="7">
        <v>1</v>
      </c>
      <c r="D1197" s="7">
        <v>1</v>
      </c>
      <c r="E1197" s="6" t="s">
        <v>18</v>
      </c>
      <c r="F1197" s="6" t="s">
        <v>153</v>
      </c>
      <c r="G1197" s="6" t="s">
        <v>114</v>
      </c>
      <c r="H1197" s="6" t="s">
        <v>22</v>
      </c>
      <c r="I1197" s="6" t="s">
        <v>27</v>
      </c>
      <c r="J1197" s="6"/>
      <c r="K1197" s="6"/>
      <c r="L1197" s="8">
        <v>43502</v>
      </c>
      <c r="M1197" s="8">
        <v>43507</v>
      </c>
      <c r="N1197" s="7">
        <v>72</v>
      </c>
      <c r="O1197" s="7">
        <v>72</v>
      </c>
      <c r="P1197" s="6" t="s">
        <v>652</v>
      </c>
      <c r="Q1197" s="6" t="s">
        <v>22</v>
      </c>
      <c r="R1197" s="6" t="s">
        <v>18</v>
      </c>
      <c r="S1197" s="6" t="s">
        <v>22</v>
      </c>
      <c r="T1197" s="6" t="s">
        <v>113</v>
      </c>
      <c r="U1197" s="7">
        <v>10</v>
      </c>
      <c r="V1197" s="17" t="b">
        <v>0</v>
      </c>
      <c r="W1197" s="17" t="b">
        <v>0</v>
      </c>
      <c r="X1197" s="17" t="b">
        <v>0</v>
      </c>
      <c r="Y1197" s="17" t="b">
        <v>0</v>
      </c>
      <c r="Z1197" t="s">
        <v>22</v>
      </c>
      <c r="AA1197" t="s">
        <v>22</v>
      </c>
      <c r="AB1197" t="s">
        <v>22</v>
      </c>
      <c r="AC1197" t="s">
        <v>22</v>
      </c>
      <c r="AD1197" t="s">
        <v>22</v>
      </c>
      <c r="AE1197" t="s">
        <v>22</v>
      </c>
      <c r="AF1197" t="s">
        <v>22</v>
      </c>
      <c r="AG1197" t="s">
        <v>22</v>
      </c>
      <c r="AH1197" t="s">
        <v>22</v>
      </c>
      <c r="AI1197" t="s">
        <v>22</v>
      </c>
      <c r="AJ1197" s="17" t="b">
        <v>0</v>
      </c>
      <c r="AK1197" t="s">
        <v>22</v>
      </c>
      <c r="AL1197" t="s">
        <v>22</v>
      </c>
      <c r="AM1197" s="17" t="b">
        <v>0</v>
      </c>
      <c r="AN1197" s="6"/>
      <c r="AO1197" s="6"/>
      <c r="AP1197" s="17" t="b">
        <v>0</v>
      </c>
      <c r="AQ1197" s="6" t="b">
        <v>0</v>
      </c>
    </row>
    <row r="1198" spans="1:43" x14ac:dyDescent="0.25">
      <c r="A1198" t="str">
        <f>_xlfn.CONCAT(Table8[[#This Row],[Order]],"-",Table8[[#This Row],[Line]])</f>
        <v>77932-1</v>
      </c>
      <c r="B1198" s="7">
        <v>77932</v>
      </c>
      <c r="C1198" s="7">
        <v>1</v>
      </c>
      <c r="D1198" s="7">
        <v>1</v>
      </c>
      <c r="E1198" s="6" t="s">
        <v>18</v>
      </c>
      <c r="F1198" s="6" t="s">
        <v>211</v>
      </c>
      <c r="G1198" s="6" t="s">
        <v>5293</v>
      </c>
      <c r="H1198" s="6" t="s">
        <v>22</v>
      </c>
      <c r="I1198" s="6" t="s">
        <v>27</v>
      </c>
      <c r="J1198" s="6"/>
      <c r="K1198" s="6"/>
      <c r="L1198" s="8">
        <v>43510</v>
      </c>
      <c r="M1198" s="8">
        <v>43515</v>
      </c>
      <c r="N1198" s="7">
        <v>1</v>
      </c>
      <c r="O1198" s="7">
        <v>21</v>
      </c>
      <c r="P1198" s="6" t="s">
        <v>590</v>
      </c>
      <c r="Q1198" s="6" t="s">
        <v>22</v>
      </c>
      <c r="R1198" s="6" t="s">
        <v>18</v>
      </c>
      <c r="S1198" s="6" t="s">
        <v>22</v>
      </c>
      <c r="T1198" s="6" t="s">
        <v>5294</v>
      </c>
      <c r="U1198" s="7">
        <v>0</v>
      </c>
      <c r="V1198" s="17" t="b">
        <v>0</v>
      </c>
      <c r="W1198" s="17" t="b">
        <v>0</v>
      </c>
      <c r="X1198" s="17" t="b">
        <v>0</v>
      </c>
      <c r="Y1198" s="17" t="b">
        <v>0</v>
      </c>
      <c r="Z1198" t="s">
        <v>22</v>
      </c>
      <c r="AA1198" t="s">
        <v>22</v>
      </c>
      <c r="AB1198" t="s">
        <v>22</v>
      </c>
      <c r="AC1198" t="s">
        <v>22</v>
      </c>
      <c r="AD1198" t="s">
        <v>22</v>
      </c>
      <c r="AE1198" t="s">
        <v>22</v>
      </c>
      <c r="AF1198" t="s">
        <v>22</v>
      </c>
      <c r="AG1198" t="s">
        <v>22</v>
      </c>
      <c r="AH1198" t="s">
        <v>22</v>
      </c>
      <c r="AI1198" t="s">
        <v>22</v>
      </c>
      <c r="AJ1198" s="17" t="b">
        <v>0</v>
      </c>
      <c r="AK1198" t="s">
        <v>22</v>
      </c>
      <c r="AL1198" t="s">
        <v>22</v>
      </c>
      <c r="AM1198" s="17" t="b">
        <v>0</v>
      </c>
      <c r="AN1198" s="6"/>
      <c r="AO1198" s="6"/>
      <c r="AP1198" s="17" t="b">
        <v>0</v>
      </c>
      <c r="AQ1198" s="6" t="b">
        <v>0</v>
      </c>
    </row>
    <row r="1199" spans="1:43" x14ac:dyDescent="0.25">
      <c r="A1199" t="str">
        <f>_xlfn.CONCAT(Table8[[#This Row],[Order]],"-",Table8[[#This Row],[Line]])</f>
        <v>77938-1</v>
      </c>
      <c r="B1199" s="29">
        <v>77938</v>
      </c>
      <c r="C1199" s="29">
        <v>1</v>
      </c>
      <c r="D1199" s="29">
        <v>1</v>
      </c>
      <c r="E1199" s="28" t="s">
        <v>18</v>
      </c>
      <c r="F1199" s="28" t="s">
        <v>3260</v>
      </c>
      <c r="G1199" s="28" t="s">
        <v>1947</v>
      </c>
      <c r="H1199" s="28" t="s">
        <v>185</v>
      </c>
      <c r="I1199" s="28" t="s">
        <v>20</v>
      </c>
      <c r="J1199" s="28"/>
      <c r="K1199" s="28"/>
      <c r="L1199" s="8">
        <v>43500</v>
      </c>
      <c r="M1199" s="30">
        <v>43503</v>
      </c>
      <c r="N1199" s="29">
        <v>1</v>
      </c>
      <c r="O1199" s="29">
        <v>4</v>
      </c>
      <c r="P1199" s="6" t="s">
        <v>608</v>
      </c>
      <c r="Q1199" s="28" t="s">
        <v>21</v>
      </c>
      <c r="R1199" s="6" t="s">
        <v>18</v>
      </c>
      <c r="S1199" s="28" t="s">
        <v>22</v>
      </c>
      <c r="T1199" s="28" t="s">
        <v>23</v>
      </c>
      <c r="U1199" s="29">
        <v>7</v>
      </c>
      <c r="V1199" s="17" t="b">
        <v>1</v>
      </c>
      <c r="W1199" s="17" t="b">
        <v>1</v>
      </c>
      <c r="X1199" s="17" t="b">
        <v>1</v>
      </c>
      <c r="Y1199" s="17" t="b">
        <v>1</v>
      </c>
      <c r="Z1199" t="s">
        <v>22</v>
      </c>
      <c r="AA1199" t="s">
        <v>3805</v>
      </c>
      <c r="AB1199" t="s">
        <v>22</v>
      </c>
      <c r="AC1199" t="s">
        <v>22</v>
      </c>
      <c r="AD1199" t="s">
        <v>161</v>
      </c>
      <c r="AE1199" t="s">
        <v>161</v>
      </c>
      <c r="AF1199" t="s">
        <v>22</v>
      </c>
      <c r="AG1199" t="s">
        <v>22</v>
      </c>
      <c r="AH1199" t="s">
        <v>22</v>
      </c>
      <c r="AI1199" t="s">
        <v>22</v>
      </c>
      <c r="AJ1199" s="17" t="b">
        <v>1</v>
      </c>
      <c r="AK1199" t="s">
        <v>22</v>
      </c>
      <c r="AL1199" t="s">
        <v>143</v>
      </c>
      <c r="AM1199" s="17" t="b">
        <v>0</v>
      </c>
      <c r="AN1199" s="6"/>
      <c r="AO1199" s="6"/>
      <c r="AP1199" s="17" t="b">
        <v>0</v>
      </c>
      <c r="AQ1199" s="6" t="b">
        <v>1</v>
      </c>
    </row>
    <row r="1200" spans="1:43" x14ac:dyDescent="0.25">
      <c r="A1200" t="str">
        <f>_xlfn.CONCAT(Table8[[#This Row],[Order]],"-",Table8[[#This Row],[Line]])</f>
        <v>77939-3</v>
      </c>
      <c r="B1200" s="123">
        <v>77939</v>
      </c>
      <c r="C1200" s="123">
        <v>3</v>
      </c>
      <c r="D1200" s="123">
        <v>1</v>
      </c>
      <c r="E1200" s="124" t="s">
        <v>18</v>
      </c>
      <c r="F1200" s="124" t="s">
        <v>3261</v>
      </c>
      <c r="G1200" s="124" t="s">
        <v>2474</v>
      </c>
      <c r="H1200" s="124" t="s">
        <v>156</v>
      </c>
      <c r="I1200" s="124" t="s">
        <v>20</v>
      </c>
      <c r="J1200" s="124"/>
      <c r="K1200" s="124"/>
      <c r="L1200" s="125">
        <v>43493</v>
      </c>
      <c r="M1200" s="125">
        <v>43496</v>
      </c>
      <c r="N1200" s="123">
        <v>1</v>
      </c>
      <c r="O1200" s="123">
        <v>6</v>
      </c>
      <c r="P1200" s="6" t="s">
        <v>652</v>
      </c>
      <c r="Q1200" s="124" t="s">
        <v>22</v>
      </c>
      <c r="R1200" s="6" t="s">
        <v>18</v>
      </c>
      <c r="S1200" s="124" t="s">
        <v>22</v>
      </c>
      <c r="T1200" s="124" t="s">
        <v>2475</v>
      </c>
      <c r="U1200" s="123">
        <v>7</v>
      </c>
      <c r="V1200" s="17" t="b">
        <v>1</v>
      </c>
      <c r="W1200" s="17" t="b">
        <v>1</v>
      </c>
      <c r="X1200" s="17" t="b">
        <v>1</v>
      </c>
      <c r="Y1200" s="17" t="b">
        <v>1</v>
      </c>
      <c r="Z1200" t="s">
        <v>22</v>
      </c>
      <c r="AA1200" t="s">
        <v>22</v>
      </c>
      <c r="AB1200" t="s">
        <v>22</v>
      </c>
      <c r="AC1200" t="s">
        <v>22</v>
      </c>
      <c r="AD1200" t="s">
        <v>22</v>
      </c>
      <c r="AE1200" t="s">
        <v>22</v>
      </c>
      <c r="AF1200" t="s">
        <v>22</v>
      </c>
      <c r="AG1200" t="s">
        <v>22</v>
      </c>
      <c r="AH1200" t="s">
        <v>22</v>
      </c>
      <c r="AI1200" t="s">
        <v>22</v>
      </c>
      <c r="AJ1200" s="17" t="b">
        <v>0</v>
      </c>
      <c r="AK1200" t="s">
        <v>22</v>
      </c>
      <c r="AL1200" t="s">
        <v>143</v>
      </c>
      <c r="AM1200" s="17" t="b">
        <v>0</v>
      </c>
      <c r="AN1200" s="6"/>
      <c r="AO1200" s="6"/>
      <c r="AP1200" s="17" t="b">
        <v>0</v>
      </c>
      <c r="AQ1200" s="6" t="b">
        <v>0</v>
      </c>
    </row>
    <row r="1201" spans="1:43" x14ac:dyDescent="0.25">
      <c r="A1201" t="str">
        <f>_xlfn.CONCAT(Table8[[#This Row],[Order]],"-",Table8[[#This Row],[Line]])</f>
        <v>77939-4</v>
      </c>
      <c r="B1201" s="123">
        <v>77939</v>
      </c>
      <c r="C1201" s="123">
        <v>4</v>
      </c>
      <c r="D1201" s="123">
        <v>1</v>
      </c>
      <c r="E1201" s="124" t="s">
        <v>18</v>
      </c>
      <c r="F1201" s="124" t="s">
        <v>3263</v>
      </c>
      <c r="G1201" s="124" t="s">
        <v>2476</v>
      </c>
      <c r="H1201" s="124" t="s">
        <v>208</v>
      </c>
      <c r="I1201" s="124" t="s">
        <v>20</v>
      </c>
      <c r="J1201" s="124"/>
      <c r="K1201" s="124"/>
      <c r="L1201" s="125">
        <v>43493</v>
      </c>
      <c r="M1201" s="125">
        <v>43496</v>
      </c>
      <c r="N1201" s="123">
        <v>1</v>
      </c>
      <c r="O1201" s="123">
        <v>6</v>
      </c>
      <c r="P1201" s="6" t="s">
        <v>652</v>
      </c>
      <c r="Q1201" s="124" t="s">
        <v>22</v>
      </c>
      <c r="R1201" s="6" t="s">
        <v>18</v>
      </c>
      <c r="S1201" s="124" t="s">
        <v>22</v>
      </c>
      <c r="T1201" s="124" t="s">
        <v>2477</v>
      </c>
      <c r="U1201" s="123">
        <v>7</v>
      </c>
      <c r="V1201" s="17" t="b">
        <v>1</v>
      </c>
      <c r="W1201" s="17" t="b">
        <v>1</v>
      </c>
      <c r="X1201" s="17" t="b">
        <v>1</v>
      </c>
      <c r="Y1201" s="17" t="b">
        <v>1</v>
      </c>
      <c r="Z1201" t="s">
        <v>22</v>
      </c>
      <c r="AA1201" t="s">
        <v>22</v>
      </c>
      <c r="AB1201" t="s">
        <v>22</v>
      </c>
      <c r="AC1201" t="s">
        <v>22</v>
      </c>
      <c r="AD1201" t="s">
        <v>22</v>
      </c>
      <c r="AE1201" t="s">
        <v>22</v>
      </c>
      <c r="AF1201" t="s">
        <v>22</v>
      </c>
      <c r="AG1201" t="s">
        <v>22</v>
      </c>
      <c r="AH1201" t="s">
        <v>22</v>
      </c>
      <c r="AI1201" t="s">
        <v>22</v>
      </c>
      <c r="AJ1201" s="17" t="b">
        <v>0</v>
      </c>
      <c r="AK1201" t="s">
        <v>22</v>
      </c>
      <c r="AL1201" t="s">
        <v>143</v>
      </c>
      <c r="AM1201" s="17" t="b">
        <v>0</v>
      </c>
      <c r="AN1201" s="6"/>
      <c r="AO1201" s="6"/>
      <c r="AP1201" s="17" t="b">
        <v>0</v>
      </c>
      <c r="AQ1201" s="6" t="b">
        <v>0</v>
      </c>
    </row>
    <row r="1202" spans="1:43" x14ac:dyDescent="0.25">
      <c r="A1202" t="str">
        <f>_xlfn.CONCAT(Table8[[#This Row],[Order]],"-",Table8[[#This Row],[Line]])</f>
        <v>77943-1</v>
      </c>
      <c r="B1202" s="29">
        <v>77943</v>
      </c>
      <c r="C1202" s="29">
        <v>1</v>
      </c>
      <c r="D1202" s="29">
        <v>1</v>
      </c>
      <c r="E1202" s="28" t="s">
        <v>18</v>
      </c>
      <c r="F1202" s="28" t="s">
        <v>372</v>
      </c>
      <c r="G1202" s="28" t="s">
        <v>5295</v>
      </c>
      <c r="H1202" s="28" t="s">
        <v>22</v>
      </c>
      <c r="I1202" s="28" t="s">
        <v>20</v>
      </c>
      <c r="J1202" s="28"/>
      <c r="K1202" s="28"/>
      <c r="L1202" s="8">
        <v>43514</v>
      </c>
      <c r="M1202" s="30">
        <v>43517</v>
      </c>
      <c r="N1202" s="29">
        <v>13</v>
      </c>
      <c r="O1202" s="29">
        <v>13</v>
      </c>
      <c r="P1202" s="6" t="s">
        <v>606</v>
      </c>
      <c r="Q1202" s="28" t="s">
        <v>22</v>
      </c>
      <c r="R1202" s="6" t="s">
        <v>19</v>
      </c>
      <c r="S1202" s="28" t="s">
        <v>22</v>
      </c>
      <c r="T1202" s="28" t="s">
        <v>91</v>
      </c>
      <c r="U1202" s="29">
        <v>7</v>
      </c>
      <c r="V1202" s="17" t="b">
        <v>1</v>
      </c>
      <c r="W1202" s="17" t="b">
        <v>0</v>
      </c>
      <c r="X1202" s="17" t="b">
        <v>0</v>
      </c>
      <c r="Y1202" s="17" t="b">
        <v>0</v>
      </c>
      <c r="Z1202" t="s">
        <v>22</v>
      </c>
      <c r="AA1202" t="s">
        <v>22</v>
      </c>
      <c r="AB1202" t="s">
        <v>22</v>
      </c>
      <c r="AC1202" t="s">
        <v>22</v>
      </c>
      <c r="AD1202" t="s">
        <v>22</v>
      </c>
      <c r="AE1202" t="s">
        <v>22</v>
      </c>
      <c r="AF1202" t="s">
        <v>22</v>
      </c>
      <c r="AG1202" t="s">
        <v>22</v>
      </c>
      <c r="AH1202" t="s">
        <v>22</v>
      </c>
      <c r="AI1202" t="s">
        <v>22</v>
      </c>
      <c r="AJ1202" s="17" t="b">
        <v>0</v>
      </c>
      <c r="AK1202" t="s">
        <v>22</v>
      </c>
      <c r="AL1202" t="s">
        <v>22</v>
      </c>
      <c r="AM1202" s="17" t="b">
        <v>0</v>
      </c>
      <c r="AN1202" s="6"/>
      <c r="AO1202" s="6"/>
      <c r="AP1202" s="17" t="b">
        <v>0</v>
      </c>
      <c r="AQ1202" s="6" t="b">
        <v>0</v>
      </c>
    </row>
    <row r="1203" spans="1:43" x14ac:dyDescent="0.25">
      <c r="A1203" t="str">
        <f>_xlfn.CONCAT(Table8[[#This Row],[Order]],"-",Table8[[#This Row],[Line]])</f>
        <v>77943-2</v>
      </c>
      <c r="B1203" s="29">
        <v>77943</v>
      </c>
      <c r="C1203" s="29">
        <v>2</v>
      </c>
      <c r="D1203" s="29">
        <v>1</v>
      </c>
      <c r="E1203" s="28" t="s">
        <v>18</v>
      </c>
      <c r="F1203" s="28" t="s">
        <v>270</v>
      </c>
      <c r="G1203" s="28" t="s">
        <v>5296</v>
      </c>
      <c r="H1203" s="28" t="s">
        <v>22</v>
      </c>
      <c r="I1203" s="28" t="s">
        <v>20</v>
      </c>
      <c r="J1203" s="28"/>
      <c r="K1203" s="28"/>
      <c r="L1203" s="8">
        <v>43514</v>
      </c>
      <c r="M1203" s="30">
        <v>43517</v>
      </c>
      <c r="N1203" s="29">
        <v>6</v>
      </c>
      <c r="O1203" s="29">
        <v>6</v>
      </c>
      <c r="P1203" s="6" t="s">
        <v>606</v>
      </c>
      <c r="Q1203" s="28" t="s">
        <v>22</v>
      </c>
      <c r="R1203" s="6" t="s">
        <v>19</v>
      </c>
      <c r="S1203" s="28" t="s">
        <v>22</v>
      </c>
      <c r="T1203" s="28" t="s">
        <v>111</v>
      </c>
      <c r="U1203" s="29">
        <v>7</v>
      </c>
      <c r="V1203" s="17" t="b">
        <v>1</v>
      </c>
      <c r="W1203" s="17" t="b">
        <v>0</v>
      </c>
      <c r="X1203" s="17" t="b">
        <v>0</v>
      </c>
      <c r="Y1203" s="17" t="b">
        <v>0</v>
      </c>
      <c r="Z1203" t="s">
        <v>22</v>
      </c>
      <c r="AA1203" t="s">
        <v>22</v>
      </c>
      <c r="AB1203" t="s">
        <v>22</v>
      </c>
      <c r="AC1203" t="s">
        <v>22</v>
      </c>
      <c r="AD1203" t="s">
        <v>22</v>
      </c>
      <c r="AE1203" t="s">
        <v>22</v>
      </c>
      <c r="AF1203" t="s">
        <v>22</v>
      </c>
      <c r="AG1203" t="s">
        <v>22</v>
      </c>
      <c r="AH1203" t="s">
        <v>22</v>
      </c>
      <c r="AI1203" t="s">
        <v>22</v>
      </c>
      <c r="AJ1203" s="17" t="b">
        <v>0</v>
      </c>
      <c r="AK1203" t="s">
        <v>22</v>
      </c>
      <c r="AL1203" t="s">
        <v>22</v>
      </c>
      <c r="AM1203" s="17" t="b">
        <v>0</v>
      </c>
      <c r="AN1203" s="6"/>
      <c r="AO1203" s="6"/>
      <c r="AP1203" s="17" t="b">
        <v>0</v>
      </c>
      <c r="AQ1203" s="6" t="b">
        <v>0</v>
      </c>
    </row>
    <row r="1204" spans="1:43" x14ac:dyDescent="0.25">
      <c r="A1204" t="str">
        <f>_xlfn.CONCAT(Table8[[#This Row],[Order]],"-",Table8[[#This Row],[Line]])</f>
        <v>77943-3</v>
      </c>
      <c r="B1204" s="29">
        <v>77943</v>
      </c>
      <c r="C1204" s="29">
        <v>3</v>
      </c>
      <c r="D1204" s="29">
        <v>1</v>
      </c>
      <c r="E1204" s="28" t="s">
        <v>18</v>
      </c>
      <c r="F1204" s="28" t="s">
        <v>3264</v>
      </c>
      <c r="G1204" s="28" t="s">
        <v>5297</v>
      </c>
      <c r="H1204" s="28" t="s">
        <v>22</v>
      </c>
      <c r="I1204" s="28" t="s">
        <v>20</v>
      </c>
      <c r="J1204" s="28"/>
      <c r="K1204" s="28"/>
      <c r="L1204" s="8">
        <v>43514</v>
      </c>
      <c r="M1204" s="30">
        <v>43517</v>
      </c>
      <c r="N1204" s="29">
        <v>3</v>
      </c>
      <c r="O1204" s="29">
        <v>6</v>
      </c>
      <c r="P1204" s="6" t="s">
        <v>606</v>
      </c>
      <c r="Q1204" s="28" t="s">
        <v>22</v>
      </c>
      <c r="R1204" s="6" t="s">
        <v>19</v>
      </c>
      <c r="S1204" s="28" t="s">
        <v>22</v>
      </c>
      <c r="T1204" s="28" t="s">
        <v>5298</v>
      </c>
      <c r="U1204" s="29">
        <v>7</v>
      </c>
      <c r="V1204" s="17" t="b">
        <v>1</v>
      </c>
      <c r="W1204" s="17" t="b">
        <v>0</v>
      </c>
      <c r="X1204" s="17" t="b">
        <v>0</v>
      </c>
      <c r="Y1204" s="17" t="b">
        <v>0</v>
      </c>
      <c r="Z1204" t="s">
        <v>22</v>
      </c>
      <c r="AA1204" t="s">
        <v>22</v>
      </c>
      <c r="AB1204" t="s">
        <v>22</v>
      </c>
      <c r="AC1204" t="s">
        <v>22</v>
      </c>
      <c r="AD1204" t="s">
        <v>22</v>
      </c>
      <c r="AE1204" t="s">
        <v>22</v>
      </c>
      <c r="AF1204" t="s">
        <v>22</v>
      </c>
      <c r="AG1204" t="s">
        <v>22</v>
      </c>
      <c r="AH1204" t="s">
        <v>22</v>
      </c>
      <c r="AI1204" t="s">
        <v>22</v>
      </c>
      <c r="AJ1204" s="17" t="b">
        <v>0</v>
      </c>
      <c r="AK1204" t="s">
        <v>22</v>
      </c>
      <c r="AL1204" t="s">
        <v>22</v>
      </c>
      <c r="AM1204" s="17" t="b">
        <v>0</v>
      </c>
      <c r="AN1204" s="6"/>
      <c r="AO1204" s="6"/>
      <c r="AP1204" s="17" t="b">
        <v>0</v>
      </c>
      <c r="AQ1204" s="6" t="b">
        <v>0</v>
      </c>
    </row>
    <row r="1205" spans="1:43" x14ac:dyDescent="0.25">
      <c r="A1205" t="str">
        <f>_xlfn.CONCAT(Table8[[#This Row],[Order]],"-",Table8[[#This Row],[Line]])</f>
        <v>77943-4</v>
      </c>
      <c r="B1205" s="29">
        <v>77943</v>
      </c>
      <c r="C1205" s="29">
        <v>4</v>
      </c>
      <c r="D1205" s="29">
        <v>1</v>
      </c>
      <c r="E1205" s="28" t="s">
        <v>18</v>
      </c>
      <c r="F1205" s="28" t="s">
        <v>3265</v>
      </c>
      <c r="G1205" s="28" t="s">
        <v>5299</v>
      </c>
      <c r="H1205" s="28" t="s">
        <v>22</v>
      </c>
      <c r="I1205" s="28" t="s">
        <v>20</v>
      </c>
      <c r="J1205" s="28"/>
      <c r="K1205" s="28"/>
      <c r="L1205" s="8">
        <v>43514</v>
      </c>
      <c r="M1205" s="30">
        <v>43517</v>
      </c>
      <c r="N1205" s="29">
        <v>1</v>
      </c>
      <c r="O1205" s="29">
        <v>1</v>
      </c>
      <c r="P1205" s="6" t="s">
        <v>606</v>
      </c>
      <c r="Q1205" s="28" t="s">
        <v>22</v>
      </c>
      <c r="R1205" s="6" t="s">
        <v>19</v>
      </c>
      <c r="S1205" s="28" t="s">
        <v>22</v>
      </c>
      <c r="T1205" s="28" t="s">
        <v>5300</v>
      </c>
      <c r="U1205" s="29">
        <v>7</v>
      </c>
      <c r="V1205" s="17" t="b">
        <v>1</v>
      </c>
      <c r="W1205" s="17" t="b">
        <v>0</v>
      </c>
      <c r="X1205" s="17" t="b">
        <v>0</v>
      </c>
      <c r="Y1205" s="17" t="b">
        <v>0</v>
      </c>
      <c r="Z1205" t="s">
        <v>22</v>
      </c>
      <c r="AA1205" t="s">
        <v>22</v>
      </c>
      <c r="AB1205" t="s">
        <v>22</v>
      </c>
      <c r="AC1205" t="s">
        <v>22</v>
      </c>
      <c r="AD1205" t="s">
        <v>22</v>
      </c>
      <c r="AE1205" t="s">
        <v>22</v>
      </c>
      <c r="AF1205" t="s">
        <v>22</v>
      </c>
      <c r="AG1205" t="s">
        <v>22</v>
      </c>
      <c r="AH1205" t="s">
        <v>22</v>
      </c>
      <c r="AI1205" t="s">
        <v>22</v>
      </c>
      <c r="AJ1205" s="17" t="b">
        <v>0</v>
      </c>
      <c r="AK1205" t="s">
        <v>22</v>
      </c>
      <c r="AL1205" t="s">
        <v>22</v>
      </c>
      <c r="AM1205" s="17" t="b">
        <v>0</v>
      </c>
      <c r="AN1205" s="6"/>
      <c r="AO1205" s="6"/>
      <c r="AP1205" s="17" t="b">
        <v>0</v>
      </c>
      <c r="AQ1205" s="6" t="b">
        <v>0</v>
      </c>
    </row>
    <row r="1206" spans="1:43" x14ac:dyDescent="0.25">
      <c r="A1206" t="str">
        <f>_xlfn.CONCAT(Table8[[#This Row],[Order]],"-",Table8[[#This Row],[Line]])</f>
        <v>77943-5</v>
      </c>
      <c r="B1206" s="29">
        <v>77943</v>
      </c>
      <c r="C1206" s="29">
        <v>5</v>
      </c>
      <c r="D1206" s="29">
        <v>1</v>
      </c>
      <c r="E1206" s="28" t="s">
        <v>18</v>
      </c>
      <c r="F1206" s="28" t="s">
        <v>3266</v>
      </c>
      <c r="G1206" s="28" t="s">
        <v>5301</v>
      </c>
      <c r="H1206" s="28" t="s">
        <v>22</v>
      </c>
      <c r="I1206" s="28" t="s">
        <v>20</v>
      </c>
      <c r="J1206" s="28"/>
      <c r="K1206" s="28"/>
      <c r="L1206" s="8">
        <v>43514</v>
      </c>
      <c r="M1206" s="30">
        <v>43517</v>
      </c>
      <c r="N1206" s="29">
        <v>1</v>
      </c>
      <c r="O1206" s="29">
        <v>1</v>
      </c>
      <c r="P1206" s="6" t="s">
        <v>606</v>
      </c>
      <c r="Q1206" s="28" t="s">
        <v>22</v>
      </c>
      <c r="R1206" s="6" t="s">
        <v>19</v>
      </c>
      <c r="S1206" s="28" t="s">
        <v>22</v>
      </c>
      <c r="T1206" s="28" t="s">
        <v>5302</v>
      </c>
      <c r="U1206" s="29">
        <v>7</v>
      </c>
      <c r="V1206" s="17" t="b">
        <v>1</v>
      </c>
      <c r="W1206" s="17" t="b">
        <v>0</v>
      </c>
      <c r="X1206" s="17" t="b">
        <v>0</v>
      </c>
      <c r="Y1206" s="17" t="b">
        <v>0</v>
      </c>
      <c r="Z1206" t="s">
        <v>22</v>
      </c>
      <c r="AA1206" t="s">
        <v>22</v>
      </c>
      <c r="AB1206" t="s">
        <v>22</v>
      </c>
      <c r="AC1206" t="s">
        <v>22</v>
      </c>
      <c r="AD1206" t="s">
        <v>22</v>
      </c>
      <c r="AE1206" t="s">
        <v>22</v>
      </c>
      <c r="AF1206" t="s">
        <v>22</v>
      </c>
      <c r="AG1206" t="s">
        <v>22</v>
      </c>
      <c r="AH1206" t="s">
        <v>22</v>
      </c>
      <c r="AI1206" t="s">
        <v>22</v>
      </c>
      <c r="AJ1206" s="17" t="b">
        <v>0</v>
      </c>
      <c r="AK1206" t="s">
        <v>22</v>
      </c>
      <c r="AL1206" t="s">
        <v>22</v>
      </c>
      <c r="AM1206" s="17" t="b">
        <v>0</v>
      </c>
      <c r="AN1206" s="6"/>
      <c r="AO1206" s="6"/>
      <c r="AP1206" s="17" t="b">
        <v>0</v>
      </c>
      <c r="AQ1206" s="6" t="b">
        <v>0</v>
      </c>
    </row>
    <row r="1207" spans="1:43" x14ac:dyDescent="0.25">
      <c r="A1207" t="str">
        <f>_xlfn.CONCAT(Table8[[#This Row],[Order]],"-",Table8[[#This Row],[Line]])</f>
        <v>77943-6</v>
      </c>
      <c r="B1207" s="29">
        <v>77943</v>
      </c>
      <c r="C1207" s="29">
        <v>6</v>
      </c>
      <c r="D1207" s="29">
        <v>1</v>
      </c>
      <c r="E1207" s="28" t="s">
        <v>18</v>
      </c>
      <c r="F1207" s="28" t="s">
        <v>328</v>
      </c>
      <c r="G1207" s="28" t="s">
        <v>5303</v>
      </c>
      <c r="H1207" s="28" t="s">
        <v>22</v>
      </c>
      <c r="I1207" s="28" t="s">
        <v>20</v>
      </c>
      <c r="J1207" s="28"/>
      <c r="K1207" s="28"/>
      <c r="L1207" s="8">
        <v>43514</v>
      </c>
      <c r="M1207" s="30">
        <v>43517</v>
      </c>
      <c r="N1207" s="29">
        <v>1</v>
      </c>
      <c r="O1207" s="29">
        <v>1</v>
      </c>
      <c r="P1207" s="6" t="s">
        <v>606</v>
      </c>
      <c r="Q1207" s="28" t="s">
        <v>22</v>
      </c>
      <c r="R1207" s="6" t="s">
        <v>19</v>
      </c>
      <c r="S1207" s="28" t="s">
        <v>22</v>
      </c>
      <c r="T1207" s="28" t="s">
        <v>5304</v>
      </c>
      <c r="U1207" s="29">
        <v>7</v>
      </c>
      <c r="V1207" s="17" t="b">
        <v>1</v>
      </c>
      <c r="W1207" s="17" t="b">
        <v>0</v>
      </c>
      <c r="X1207" s="17" t="b">
        <v>0</v>
      </c>
      <c r="Y1207" s="17" t="b">
        <v>0</v>
      </c>
      <c r="Z1207" t="s">
        <v>22</v>
      </c>
      <c r="AA1207" t="s">
        <v>22</v>
      </c>
      <c r="AB1207" t="s">
        <v>22</v>
      </c>
      <c r="AC1207" t="s">
        <v>22</v>
      </c>
      <c r="AD1207" t="s">
        <v>22</v>
      </c>
      <c r="AE1207" t="s">
        <v>22</v>
      </c>
      <c r="AF1207" t="s">
        <v>22</v>
      </c>
      <c r="AG1207" t="s">
        <v>22</v>
      </c>
      <c r="AH1207" t="s">
        <v>22</v>
      </c>
      <c r="AI1207" t="s">
        <v>22</v>
      </c>
      <c r="AJ1207" s="17" t="b">
        <v>0</v>
      </c>
      <c r="AK1207" t="s">
        <v>22</v>
      </c>
      <c r="AL1207" t="s">
        <v>22</v>
      </c>
      <c r="AM1207" s="17" t="b">
        <v>0</v>
      </c>
      <c r="AN1207" s="6"/>
      <c r="AO1207" s="6"/>
      <c r="AP1207" s="17" t="b">
        <v>0</v>
      </c>
      <c r="AQ1207" s="6" t="b">
        <v>0</v>
      </c>
    </row>
    <row r="1208" spans="1:43" x14ac:dyDescent="0.25">
      <c r="A1208" t="str">
        <f>_xlfn.CONCAT(Table8[[#This Row],[Order]],"-",Table8[[#This Row],[Line]])</f>
        <v>77943-7</v>
      </c>
      <c r="B1208" s="29">
        <v>77943</v>
      </c>
      <c r="C1208" s="29">
        <v>7</v>
      </c>
      <c r="D1208" s="29">
        <v>1</v>
      </c>
      <c r="E1208" s="28" t="s">
        <v>18</v>
      </c>
      <c r="F1208" s="28" t="s">
        <v>3267</v>
      </c>
      <c r="G1208" s="28" t="s">
        <v>5305</v>
      </c>
      <c r="H1208" s="28" t="s">
        <v>22</v>
      </c>
      <c r="I1208" s="28" t="s">
        <v>20</v>
      </c>
      <c r="J1208" s="28"/>
      <c r="K1208" s="28"/>
      <c r="L1208" s="8">
        <v>43514</v>
      </c>
      <c r="M1208" s="30">
        <v>43517</v>
      </c>
      <c r="N1208" s="29">
        <v>1</v>
      </c>
      <c r="O1208" s="29">
        <v>1</v>
      </c>
      <c r="P1208" s="6" t="s">
        <v>606</v>
      </c>
      <c r="Q1208" s="28" t="s">
        <v>22</v>
      </c>
      <c r="R1208" s="6" t="s">
        <v>19</v>
      </c>
      <c r="S1208" s="28" t="s">
        <v>22</v>
      </c>
      <c r="T1208" s="28" t="s">
        <v>5306</v>
      </c>
      <c r="U1208" s="29">
        <v>7</v>
      </c>
      <c r="V1208" s="17" t="b">
        <v>1</v>
      </c>
      <c r="W1208" s="17" t="b">
        <v>0</v>
      </c>
      <c r="X1208" s="17" t="b">
        <v>0</v>
      </c>
      <c r="Y1208" s="17" t="b">
        <v>0</v>
      </c>
      <c r="Z1208" t="s">
        <v>22</v>
      </c>
      <c r="AA1208" t="s">
        <v>22</v>
      </c>
      <c r="AB1208" t="s">
        <v>22</v>
      </c>
      <c r="AC1208" t="s">
        <v>22</v>
      </c>
      <c r="AD1208" t="s">
        <v>22</v>
      </c>
      <c r="AE1208" t="s">
        <v>22</v>
      </c>
      <c r="AF1208" t="s">
        <v>22</v>
      </c>
      <c r="AG1208" t="s">
        <v>22</v>
      </c>
      <c r="AH1208" t="s">
        <v>22</v>
      </c>
      <c r="AI1208" t="s">
        <v>22</v>
      </c>
      <c r="AJ1208" s="17" t="b">
        <v>0</v>
      </c>
      <c r="AK1208" t="s">
        <v>22</v>
      </c>
      <c r="AL1208" t="s">
        <v>22</v>
      </c>
      <c r="AM1208" s="17" t="b">
        <v>0</v>
      </c>
      <c r="AN1208" s="6"/>
      <c r="AO1208" s="6"/>
      <c r="AP1208" s="17" t="b">
        <v>0</v>
      </c>
      <c r="AQ1208" s="6" t="b">
        <v>0</v>
      </c>
    </row>
    <row r="1209" spans="1:43" x14ac:dyDescent="0.25">
      <c r="A1209" t="str">
        <f>_xlfn.CONCAT(Table8[[#This Row],[Order]],"-",Table8[[#This Row],[Line]])</f>
        <v>77945-1</v>
      </c>
      <c r="B1209" s="123">
        <v>77945</v>
      </c>
      <c r="C1209" s="123">
        <v>1</v>
      </c>
      <c r="D1209" s="123">
        <v>1</v>
      </c>
      <c r="E1209" s="124" t="s">
        <v>18</v>
      </c>
      <c r="F1209" s="124" t="s">
        <v>441</v>
      </c>
      <c r="G1209" s="124" t="s">
        <v>820</v>
      </c>
      <c r="H1209" s="124" t="s">
        <v>171</v>
      </c>
      <c r="I1209" s="124" t="s">
        <v>31</v>
      </c>
      <c r="J1209" s="125">
        <v>43489</v>
      </c>
      <c r="K1209" s="124" t="s">
        <v>5307</v>
      </c>
      <c r="L1209" s="125">
        <v>43482</v>
      </c>
      <c r="M1209" s="125">
        <v>43487</v>
      </c>
      <c r="N1209" s="123">
        <v>3</v>
      </c>
      <c r="O1209" s="123">
        <v>3</v>
      </c>
      <c r="P1209" s="6" t="s">
        <v>606</v>
      </c>
      <c r="Q1209" s="124" t="s">
        <v>21</v>
      </c>
      <c r="R1209" s="6" t="s">
        <v>19</v>
      </c>
      <c r="S1209" s="124" t="s">
        <v>22</v>
      </c>
      <c r="T1209" s="124" t="s">
        <v>821</v>
      </c>
      <c r="U1209" s="123">
        <v>4</v>
      </c>
      <c r="V1209" s="17" t="b">
        <v>1</v>
      </c>
      <c r="W1209" s="17" t="b">
        <v>1</v>
      </c>
      <c r="X1209" s="17" t="b">
        <v>1</v>
      </c>
      <c r="Y1209" s="17" t="b">
        <v>1</v>
      </c>
      <c r="Z1209" t="s">
        <v>22</v>
      </c>
      <c r="AA1209" t="s">
        <v>22</v>
      </c>
      <c r="AB1209" t="s">
        <v>22</v>
      </c>
      <c r="AC1209" t="s">
        <v>22</v>
      </c>
      <c r="AD1209" t="s">
        <v>22</v>
      </c>
      <c r="AE1209" t="s">
        <v>22</v>
      </c>
      <c r="AF1209" t="s">
        <v>22</v>
      </c>
      <c r="AG1209" t="s">
        <v>22</v>
      </c>
      <c r="AH1209" t="s">
        <v>22</v>
      </c>
      <c r="AI1209" t="s">
        <v>22</v>
      </c>
      <c r="AJ1209" s="17" t="b">
        <v>1</v>
      </c>
      <c r="AK1209" t="s">
        <v>22</v>
      </c>
      <c r="AL1209" t="s">
        <v>143</v>
      </c>
      <c r="AM1209" s="17" t="b">
        <v>1</v>
      </c>
      <c r="AN1209" s="126">
        <v>43494.495478553203</v>
      </c>
      <c r="AO1209" s="6"/>
      <c r="AP1209" s="17" t="b">
        <v>1</v>
      </c>
      <c r="AQ1209" s="6" t="b">
        <v>0</v>
      </c>
    </row>
    <row r="1210" spans="1:43" x14ac:dyDescent="0.25">
      <c r="A1210" t="str">
        <f>_xlfn.CONCAT(Table8[[#This Row],[Order]],"-",Table8[[#This Row],[Line]])</f>
        <v>77945-2</v>
      </c>
      <c r="B1210" s="123">
        <v>77945</v>
      </c>
      <c r="C1210" s="123">
        <v>2</v>
      </c>
      <c r="D1210" s="123">
        <v>1</v>
      </c>
      <c r="E1210" s="124" t="s">
        <v>18</v>
      </c>
      <c r="F1210" s="124" t="s">
        <v>442</v>
      </c>
      <c r="G1210" s="124" t="s">
        <v>822</v>
      </c>
      <c r="H1210" s="124" t="s">
        <v>171</v>
      </c>
      <c r="I1210" s="124" t="s">
        <v>31</v>
      </c>
      <c r="J1210" s="125">
        <v>43488</v>
      </c>
      <c r="K1210" s="124" t="s">
        <v>5308</v>
      </c>
      <c r="L1210" s="125">
        <v>43482</v>
      </c>
      <c r="M1210" s="125">
        <v>43487</v>
      </c>
      <c r="N1210" s="123">
        <v>7</v>
      </c>
      <c r="O1210" s="123">
        <v>21</v>
      </c>
      <c r="P1210" s="6" t="s">
        <v>606</v>
      </c>
      <c r="Q1210" s="124" t="s">
        <v>21</v>
      </c>
      <c r="R1210" s="6" t="s">
        <v>19</v>
      </c>
      <c r="S1210" s="124" t="s">
        <v>22</v>
      </c>
      <c r="T1210" s="124" t="s">
        <v>823</v>
      </c>
      <c r="U1210" s="123">
        <v>4</v>
      </c>
      <c r="V1210" s="17" t="b">
        <v>1</v>
      </c>
      <c r="W1210" s="17" t="b">
        <v>1</v>
      </c>
      <c r="X1210" s="17" t="b">
        <v>1</v>
      </c>
      <c r="Y1210" s="17" t="b">
        <v>1</v>
      </c>
      <c r="Z1210" t="s">
        <v>22</v>
      </c>
      <c r="AA1210" t="s">
        <v>22</v>
      </c>
      <c r="AB1210" t="s">
        <v>22</v>
      </c>
      <c r="AC1210" t="s">
        <v>22</v>
      </c>
      <c r="AD1210" t="s">
        <v>22</v>
      </c>
      <c r="AE1210" t="s">
        <v>22</v>
      </c>
      <c r="AF1210" t="s">
        <v>22</v>
      </c>
      <c r="AG1210" t="s">
        <v>22</v>
      </c>
      <c r="AH1210" t="s">
        <v>22</v>
      </c>
      <c r="AI1210" t="s">
        <v>22</v>
      </c>
      <c r="AJ1210" s="17" t="b">
        <v>1</v>
      </c>
      <c r="AK1210" t="s">
        <v>22</v>
      </c>
      <c r="AL1210" t="s">
        <v>143</v>
      </c>
      <c r="AM1210" s="17" t="b">
        <v>1</v>
      </c>
      <c r="AN1210" s="126">
        <v>43488.678807488403</v>
      </c>
      <c r="AO1210" s="6"/>
      <c r="AP1210" s="17" t="b">
        <v>1</v>
      </c>
      <c r="AQ1210" s="6" t="b">
        <v>0</v>
      </c>
    </row>
    <row r="1211" spans="1:43" x14ac:dyDescent="0.25">
      <c r="A1211" t="str">
        <f>_xlfn.CONCAT(Table8[[#This Row],[Order]],"-",Table8[[#This Row],[Line]])</f>
        <v>77945-3</v>
      </c>
      <c r="B1211" s="123">
        <v>77945</v>
      </c>
      <c r="C1211" s="123">
        <v>3</v>
      </c>
      <c r="D1211" s="123">
        <v>1</v>
      </c>
      <c r="E1211" s="124" t="s">
        <v>18</v>
      </c>
      <c r="F1211" s="124" t="s">
        <v>443</v>
      </c>
      <c r="G1211" s="124" t="s">
        <v>824</v>
      </c>
      <c r="H1211" s="124" t="s">
        <v>208</v>
      </c>
      <c r="I1211" s="124" t="s">
        <v>31</v>
      </c>
      <c r="J1211" s="125">
        <v>43488</v>
      </c>
      <c r="K1211" s="124" t="s">
        <v>5309</v>
      </c>
      <c r="L1211" s="125">
        <v>43482</v>
      </c>
      <c r="M1211" s="125">
        <v>43487</v>
      </c>
      <c r="N1211" s="123">
        <v>1</v>
      </c>
      <c r="O1211" s="123">
        <v>2</v>
      </c>
      <c r="P1211" s="6" t="s">
        <v>606</v>
      </c>
      <c r="Q1211" s="124" t="s">
        <v>21</v>
      </c>
      <c r="R1211" s="6" t="s">
        <v>19</v>
      </c>
      <c r="S1211" s="124" t="s">
        <v>22</v>
      </c>
      <c r="T1211" s="124" t="s">
        <v>825</v>
      </c>
      <c r="U1211" s="123">
        <v>4</v>
      </c>
      <c r="V1211" s="17" t="b">
        <v>1</v>
      </c>
      <c r="W1211" s="17" t="b">
        <v>1</v>
      </c>
      <c r="X1211" s="17" t="b">
        <v>1</v>
      </c>
      <c r="Y1211" s="17" t="b">
        <v>1</v>
      </c>
      <c r="Z1211" t="s">
        <v>22</v>
      </c>
      <c r="AA1211" t="s">
        <v>22</v>
      </c>
      <c r="AB1211" t="s">
        <v>22</v>
      </c>
      <c r="AC1211" t="s">
        <v>22</v>
      </c>
      <c r="AD1211" t="s">
        <v>22</v>
      </c>
      <c r="AE1211" t="s">
        <v>22</v>
      </c>
      <c r="AF1211" t="s">
        <v>22</v>
      </c>
      <c r="AG1211" t="s">
        <v>22</v>
      </c>
      <c r="AH1211" t="s">
        <v>22</v>
      </c>
      <c r="AI1211" t="s">
        <v>22</v>
      </c>
      <c r="AJ1211" s="17" t="b">
        <v>1</v>
      </c>
      <c r="AK1211" t="s">
        <v>22</v>
      </c>
      <c r="AL1211" t="s">
        <v>143</v>
      </c>
      <c r="AM1211" s="17" t="b">
        <v>1</v>
      </c>
      <c r="AN1211" s="126">
        <v>43488.678820682901</v>
      </c>
      <c r="AO1211" s="6"/>
      <c r="AP1211" s="17" t="b">
        <v>1</v>
      </c>
      <c r="AQ1211" s="6" t="b">
        <v>0</v>
      </c>
    </row>
    <row r="1212" spans="1:43" x14ac:dyDescent="0.25">
      <c r="A1212" t="str">
        <f>_xlfn.CONCAT(Table8[[#This Row],[Order]],"-",Table8[[#This Row],[Line]])</f>
        <v>77947-1</v>
      </c>
      <c r="B1212" s="123">
        <v>77947</v>
      </c>
      <c r="C1212" s="123">
        <v>1</v>
      </c>
      <c r="D1212" s="123">
        <v>1</v>
      </c>
      <c r="E1212" s="124" t="s">
        <v>18</v>
      </c>
      <c r="F1212" s="124" t="s">
        <v>444</v>
      </c>
      <c r="G1212" s="124" t="s">
        <v>826</v>
      </c>
      <c r="H1212" s="124" t="s">
        <v>171</v>
      </c>
      <c r="I1212" s="124" t="s">
        <v>31</v>
      </c>
      <c r="J1212" s="125">
        <v>43486</v>
      </c>
      <c r="K1212" s="124" t="s">
        <v>5310</v>
      </c>
      <c r="L1212" s="125">
        <v>43482</v>
      </c>
      <c r="M1212" s="125">
        <v>43487</v>
      </c>
      <c r="N1212" s="123">
        <v>1</v>
      </c>
      <c r="O1212" s="123">
        <v>3</v>
      </c>
      <c r="P1212" s="6" t="s">
        <v>606</v>
      </c>
      <c r="Q1212" s="124" t="s">
        <v>21</v>
      </c>
      <c r="R1212" s="6" t="s">
        <v>19</v>
      </c>
      <c r="S1212" s="124" t="s">
        <v>22</v>
      </c>
      <c r="T1212" s="124" t="s">
        <v>827</v>
      </c>
      <c r="U1212" s="123">
        <v>4</v>
      </c>
      <c r="V1212" s="17" t="b">
        <v>1</v>
      </c>
      <c r="W1212" s="17" t="b">
        <v>1</v>
      </c>
      <c r="X1212" s="17" t="b">
        <v>1</v>
      </c>
      <c r="Y1212" s="17" t="b">
        <v>1</v>
      </c>
      <c r="Z1212" t="s">
        <v>22</v>
      </c>
      <c r="AA1212" t="s">
        <v>22</v>
      </c>
      <c r="AB1212" t="s">
        <v>22</v>
      </c>
      <c r="AC1212" t="s">
        <v>22</v>
      </c>
      <c r="AD1212" t="s">
        <v>22</v>
      </c>
      <c r="AE1212" t="s">
        <v>22</v>
      </c>
      <c r="AF1212" t="s">
        <v>22</v>
      </c>
      <c r="AG1212" t="s">
        <v>22</v>
      </c>
      <c r="AH1212" t="s">
        <v>22</v>
      </c>
      <c r="AI1212" t="s">
        <v>22</v>
      </c>
      <c r="AJ1212" s="17" t="b">
        <v>1</v>
      </c>
      <c r="AK1212" t="s">
        <v>22</v>
      </c>
      <c r="AL1212" t="s">
        <v>143</v>
      </c>
      <c r="AM1212" s="17" t="b">
        <v>1</v>
      </c>
      <c r="AN1212" s="126">
        <v>43488.680946215303</v>
      </c>
      <c r="AO1212" s="6"/>
      <c r="AP1212" s="17" t="b">
        <v>1</v>
      </c>
      <c r="AQ1212" s="6" t="b">
        <v>0</v>
      </c>
    </row>
    <row r="1213" spans="1:43" x14ac:dyDescent="0.25">
      <c r="A1213" t="str">
        <f>_xlfn.CONCAT(Table8[[#This Row],[Order]],"-",Table8[[#This Row],[Line]])</f>
        <v>77947-2</v>
      </c>
      <c r="B1213" s="123">
        <v>77947</v>
      </c>
      <c r="C1213" s="123">
        <v>2</v>
      </c>
      <c r="D1213" s="123">
        <v>1</v>
      </c>
      <c r="E1213" s="124" t="s">
        <v>18</v>
      </c>
      <c r="F1213" s="124" t="s">
        <v>366</v>
      </c>
      <c r="G1213" s="124" t="s">
        <v>828</v>
      </c>
      <c r="H1213" s="124" t="s">
        <v>171</v>
      </c>
      <c r="I1213" s="124" t="s">
        <v>31</v>
      </c>
      <c r="J1213" s="125">
        <v>43486</v>
      </c>
      <c r="K1213" s="124" t="s">
        <v>5311</v>
      </c>
      <c r="L1213" s="125">
        <v>43482</v>
      </c>
      <c r="M1213" s="125">
        <v>43487</v>
      </c>
      <c r="N1213" s="123">
        <v>4</v>
      </c>
      <c r="O1213" s="123">
        <v>8</v>
      </c>
      <c r="P1213" s="6" t="s">
        <v>606</v>
      </c>
      <c r="Q1213" s="124" t="s">
        <v>21</v>
      </c>
      <c r="R1213" s="6" t="s">
        <v>19</v>
      </c>
      <c r="S1213" s="124" t="s">
        <v>22</v>
      </c>
      <c r="T1213" s="124" t="s">
        <v>829</v>
      </c>
      <c r="U1213" s="123">
        <v>4</v>
      </c>
      <c r="V1213" s="17" t="b">
        <v>1</v>
      </c>
      <c r="W1213" s="17" t="b">
        <v>1</v>
      </c>
      <c r="X1213" s="17" t="b">
        <v>1</v>
      </c>
      <c r="Y1213" s="17" t="b">
        <v>1</v>
      </c>
      <c r="Z1213" t="s">
        <v>22</v>
      </c>
      <c r="AA1213" t="s">
        <v>22</v>
      </c>
      <c r="AB1213" t="s">
        <v>22</v>
      </c>
      <c r="AC1213" t="s">
        <v>22</v>
      </c>
      <c r="AD1213" t="s">
        <v>22</v>
      </c>
      <c r="AE1213" t="s">
        <v>22</v>
      </c>
      <c r="AF1213" t="s">
        <v>22</v>
      </c>
      <c r="AG1213" t="s">
        <v>22</v>
      </c>
      <c r="AH1213" t="s">
        <v>22</v>
      </c>
      <c r="AI1213" t="s">
        <v>22</v>
      </c>
      <c r="AJ1213" s="17" t="b">
        <v>1</v>
      </c>
      <c r="AK1213" t="s">
        <v>22</v>
      </c>
      <c r="AL1213" t="s">
        <v>143</v>
      </c>
      <c r="AM1213" s="17" t="b">
        <v>1</v>
      </c>
      <c r="AN1213" s="126">
        <v>43488.680957256896</v>
      </c>
      <c r="AO1213" s="6"/>
      <c r="AP1213" s="17" t="b">
        <v>1</v>
      </c>
      <c r="AQ1213" s="6" t="b">
        <v>0</v>
      </c>
    </row>
    <row r="1214" spans="1:43" x14ac:dyDescent="0.25">
      <c r="A1214" t="str">
        <f>_xlfn.CONCAT(Table8[[#This Row],[Order]],"-",Table8[[#This Row],[Line]])</f>
        <v>77947-15</v>
      </c>
      <c r="B1214" s="123">
        <v>77947</v>
      </c>
      <c r="C1214" s="123">
        <v>15</v>
      </c>
      <c r="D1214" s="123">
        <v>1</v>
      </c>
      <c r="E1214" s="124" t="s">
        <v>18</v>
      </c>
      <c r="F1214" s="124" t="s">
        <v>445</v>
      </c>
      <c r="G1214" s="124" t="s">
        <v>830</v>
      </c>
      <c r="H1214" s="124" t="s">
        <v>171</v>
      </c>
      <c r="I1214" s="124" t="s">
        <v>31</v>
      </c>
      <c r="J1214" s="125">
        <v>43493</v>
      </c>
      <c r="K1214" s="124" t="s">
        <v>5312</v>
      </c>
      <c r="L1214" s="125">
        <v>43482</v>
      </c>
      <c r="M1214" s="125">
        <v>43487</v>
      </c>
      <c r="N1214" s="123">
        <v>1</v>
      </c>
      <c r="O1214" s="123">
        <v>4</v>
      </c>
      <c r="P1214" s="6" t="s">
        <v>606</v>
      </c>
      <c r="Q1214" s="124" t="s">
        <v>21</v>
      </c>
      <c r="R1214" s="6" t="s">
        <v>19</v>
      </c>
      <c r="S1214" s="124" t="s">
        <v>22</v>
      </c>
      <c r="T1214" s="124" t="s">
        <v>831</v>
      </c>
      <c r="U1214" s="123">
        <v>4</v>
      </c>
      <c r="V1214" s="17" t="b">
        <v>1</v>
      </c>
      <c r="W1214" s="17" t="b">
        <v>1</v>
      </c>
      <c r="X1214" s="17" t="b">
        <v>1</v>
      </c>
      <c r="Y1214" s="17" t="b">
        <v>1</v>
      </c>
      <c r="Z1214" t="s">
        <v>22</v>
      </c>
      <c r="AA1214" t="s">
        <v>22</v>
      </c>
      <c r="AB1214" t="s">
        <v>22</v>
      </c>
      <c r="AC1214" t="s">
        <v>22</v>
      </c>
      <c r="AD1214" t="s">
        <v>22</v>
      </c>
      <c r="AE1214" t="s">
        <v>22</v>
      </c>
      <c r="AF1214" t="s">
        <v>22</v>
      </c>
      <c r="AG1214" t="s">
        <v>22</v>
      </c>
      <c r="AH1214" t="s">
        <v>22</v>
      </c>
      <c r="AI1214" t="s">
        <v>22</v>
      </c>
      <c r="AJ1214" s="17" t="b">
        <v>1</v>
      </c>
      <c r="AK1214" t="s">
        <v>22</v>
      </c>
      <c r="AL1214" t="s">
        <v>143</v>
      </c>
      <c r="AM1214" s="17" t="b">
        <v>1</v>
      </c>
      <c r="AN1214" s="126">
        <v>43488.681246145803</v>
      </c>
      <c r="AO1214" s="6"/>
      <c r="AP1214" s="17" t="b">
        <v>1</v>
      </c>
      <c r="AQ1214" s="6" t="b">
        <v>0</v>
      </c>
    </row>
    <row r="1215" spans="1:43" x14ac:dyDescent="0.25">
      <c r="A1215" t="str">
        <f>_xlfn.CONCAT(Table8[[#This Row],[Order]],"-",Table8[[#This Row],[Line]])</f>
        <v>78001-3</v>
      </c>
      <c r="B1215" s="7">
        <v>78001</v>
      </c>
      <c r="C1215" s="7">
        <v>3</v>
      </c>
      <c r="D1215" s="7">
        <v>1</v>
      </c>
      <c r="E1215" s="6" t="s">
        <v>18</v>
      </c>
      <c r="F1215" s="6" t="s">
        <v>209</v>
      </c>
      <c r="G1215" s="6" t="s">
        <v>5313</v>
      </c>
      <c r="H1215" s="6" t="s">
        <v>22</v>
      </c>
      <c r="I1215" s="6" t="s">
        <v>27</v>
      </c>
      <c r="J1215" s="6"/>
      <c r="K1215" s="6"/>
      <c r="L1215" s="8">
        <v>43507</v>
      </c>
      <c r="M1215" s="8">
        <v>43510</v>
      </c>
      <c r="N1215" s="7">
        <v>1</v>
      </c>
      <c r="O1215" s="7">
        <v>14</v>
      </c>
      <c r="P1215" s="6" t="s">
        <v>644</v>
      </c>
      <c r="Q1215" s="6" t="s">
        <v>22</v>
      </c>
      <c r="R1215" s="6" t="s">
        <v>19</v>
      </c>
      <c r="S1215" s="6" t="s">
        <v>22</v>
      </c>
      <c r="T1215" s="6" t="s">
        <v>5314</v>
      </c>
      <c r="U1215" s="7">
        <v>4</v>
      </c>
      <c r="V1215" s="17" t="b">
        <v>0</v>
      </c>
      <c r="W1215" s="17" t="b">
        <v>0</v>
      </c>
      <c r="X1215" s="17" t="b">
        <v>0</v>
      </c>
      <c r="Y1215" s="17" t="b">
        <v>0</v>
      </c>
      <c r="Z1215" t="s">
        <v>22</v>
      </c>
      <c r="AA1215" t="s">
        <v>22</v>
      </c>
      <c r="AB1215" t="s">
        <v>22</v>
      </c>
      <c r="AC1215" t="s">
        <v>22</v>
      </c>
      <c r="AD1215" t="s">
        <v>22</v>
      </c>
      <c r="AE1215" t="s">
        <v>22</v>
      </c>
      <c r="AF1215" t="s">
        <v>22</v>
      </c>
      <c r="AG1215" t="s">
        <v>22</v>
      </c>
      <c r="AH1215" t="s">
        <v>22</v>
      </c>
      <c r="AI1215" t="s">
        <v>22</v>
      </c>
      <c r="AJ1215" s="17" t="b">
        <v>0</v>
      </c>
      <c r="AK1215" t="s">
        <v>22</v>
      </c>
      <c r="AL1215" t="s">
        <v>22</v>
      </c>
      <c r="AM1215" s="17" t="b">
        <v>0</v>
      </c>
      <c r="AN1215" s="6"/>
      <c r="AO1215" s="6"/>
      <c r="AP1215" s="17" t="b">
        <v>0</v>
      </c>
      <c r="AQ1215" s="6" t="b">
        <v>0</v>
      </c>
    </row>
    <row r="1216" spans="1:43" x14ac:dyDescent="0.25">
      <c r="A1216" t="str">
        <f>_xlfn.CONCAT(Table8[[#This Row],[Order]],"-",Table8[[#This Row],[Line]])</f>
        <v>78001-4</v>
      </c>
      <c r="B1216" s="7">
        <v>78001</v>
      </c>
      <c r="C1216" s="7">
        <v>4</v>
      </c>
      <c r="D1216" s="7">
        <v>1</v>
      </c>
      <c r="E1216" s="6" t="s">
        <v>18</v>
      </c>
      <c r="F1216" s="6" t="s">
        <v>209</v>
      </c>
      <c r="G1216" s="6" t="s">
        <v>5315</v>
      </c>
      <c r="H1216" s="6" t="s">
        <v>22</v>
      </c>
      <c r="I1216" s="6" t="s">
        <v>27</v>
      </c>
      <c r="J1216" s="6"/>
      <c r="K1216" s="6"/>
      <c r="L1216" s="8">
        <v>43507</v>
      </c>
      <c r="M1216" s="8">
        <v>43510</v>
      </c>
      <c r="N1216" s="7">
        <v>1</v>
      </c>
      <c r="O1216" s="7">
        <v>12</v>
      </c>
      <c r="P1216" s="6" t="s">
        <v>644</v>
      </c>
      <c r="Q1216" s="6" t="s">
        <v>22</v>
      </c>
      <c r="R1216" s="6" t="s">
        <v>19</v>
      </c>
      <c r="S1216" s="6" t="s">
        <v>22</v>
      </c>
      <c r="T1216" s="6" t="s">
        <v>5316</v>
      </c>
      <c r="U1216" s="7">
        <v>4</v>
      </c>
      <c r="V1216" s="17" t="b">
        <v>0</v>
      </c>
      <c r="W1216" s="17" t="b">
        <v>0</v>
      </c>
      <c r="X1216" s="17" t="b">
        <v>0</v>
      </c>
      <c r="Y1216" s="17" t="b">
        <v>0</v>
      </c>
      <c r="Z1216" t="s">
        <v>22</v>
      </c>
      <c r="AA1216" t="s">
        <v>22</v>
      </c>
      <c r="AB1216" t="s">
        <v>22</v>
      </c>
      <c r="AC1216" t="s">
        <v>22</v>
      </c>
      <c r="AD1216" t="s">
        <v>22</v>
      </c>
      <c r="AE1216" t="s">
        <v>22</v>
      </c>
      <c r="AF1216" t="s">
        <v>22</v>
      </c>
      <c r="AG1216" t="s">
        <v>22</v>
      </c>
      <c r="AH1216" t="s">
        <v>22</v>
      </c>
      <c r="AI1216" t="s">
        <v>22</v>
      </c>
      <c r="AJ1216" s="17" t="b">
        <v>0</v>
      </c>
      <c r="AK1216" t="s">
        <v>22</v>
      </c>
      <c r="AL1216" t="s">
        <v>22</v>
      </c>
      <c r="AM1216" s="17" t="b">
        <v>0</v>
      </c>
      <c r="AN1216" s="6"/>
      <c r="AO1216" s="6"/>
      <c r="AP1216" s="17" t="b">
        <v>0</v>
      </c>
      <c r="AQ1216" s="6" t="b">
        <v>0</v>
      </c>
    </row>
    <row r="1217" spans="1:43" x14ac:dyDescent="0.25">
      <c r="A1217" t="str">
        <f>_xlfn.CONCAT(Table8[[#This Row],[Order]],"-",Table8[[#This Row],[Line]])</f>
        <v>78001-5</v>
      </c>
      <c r="B1217" s="7">
        <v>78001</v>
      </c>
      <c r="C1217" s="7">
        <v>5</v>
      </c>
      <c r="D1217" s="7">
        <v>1</v>
      </c>
      <c r="E1217" s="6" t="s">
        <v>18</v>
      </c>
      <c r="F1217" s="6" t="s">
        <v>209</v>
      </c>
      <c r="G1217" s="6" t="s">
        <v>5317</v>
      </c>
      <c r="H1217" s="6" t="s">
        <v>22</v>
      </c>
      <c r="I1217" s="6" t="s">
        <v>27</v>
      </c>
      <c r="J1217" s="6"/>
      <c r="K1217" s="6"/>
      <c r="L1217" s="8">
        <v>43507</v>
      </c>
      <c r="M1217" s="8">
        <v>43510</v>
      </c>
      <c r="N1217" s="7">
        <v>1</v>
      </c>
      <c r="O1217" s="7">
        <v>15</v>
      </c>
      <c r="P1217" s="6" t="s">
        <v>644</v>
      </c>
      <c r="Q1217" s="6" t="s">
        <v>22</v>
      </c>
      <c r="R1217" s="6" t="s">
        <v>19</v>
      </c>
      <c r="S1217" s="6" t="s">
        <v>22</v>
      </c>
      <c r="T1217" s="6" t="s">
        <v>5318</v>
      </c>
      <c r="U1217" s="7">
        <v>4</v>
      </c>
      <c r="V1217" s="17" t="b">
        <v>0</v>
      </c>
      <c r="W1217" s="17" t="b">
        <v>0</v>
      </c>
      <c r="X1217" s="17" t="b">
        <v>0</v>
      </c>
      <c r="Y1217" s="17" t="b">
        <v>0</v>
      </c>
      <c r="Z1217" t="s">
        <v>22</v>
      </c>
      <c r="AA1217" t="s">
        <v>22</v>
      </c>
      <c r="AB1217" t="s">
        <v>22</v>
      </c>
      <c r="AC1217" t="s">
        <v>22</v>
      </c>
      <c r="AD1217" t="s">
        <v>22</v>
      </c>
      <c r="AE1217" t="s">
        <v>22</v>
      </c>
      <c r="AF1217" t="s">
        <v>22</v>
      </c>
      <c r="AG1217" t="s">
        <v>22</v>
      </c>
      <c r="AH1217" t="s">
        <v>22</v>
      </c>
      <c r="AI1217" t="s">
        <v>22</v>
      </c>
      <c r="AJ1217" s="17" t="b">
        <v>0</v>
      </c>
      <c r="AK1217" t="s">
        <v>22</v>
      </c>
      <c r="AL1217" t="s">
        <v>22</v>
      </c>
      <c r="AM1217" s="17" t="b">
        <v>0</v>
      </c>
      <c r="AN1217" s="6"/>
      <c r="AO1217" s="6"/>
      <c r="AP1217" s="17" t="b">
        <v>0</v>
      </c>
      <c r="AQ1217" s="6" t="b">
        <v>0</v>
      </c>
    </row>
    <row r="1218" spans="1:43" x14ac:dyDescent="0.25">
      <c r="A1218" t="str">
        <f>_xlfn.CONCAT(Table8[[#This Row],[Order]],"-",Table8[[#This Row],[Line]])</f>
        <v>78001-6</v>
      </c>
      <c r="B1218" s="7">
        <v>78001</v>
      </c>
      <c r="C1218" s="7">
        <v>6</v>
      </c>
      <c r="D1218" s="7">
        <v>1</v>
      </c>
      <c r="E1218" s="6" t="s">
        <v>18</v>
      </c>
      <c r="F1218" s="6" t="s">
        <v>209</v>
      </c>
      <c r="G1218" s="6" t="s">
        <v>5319</v>
      </c>
      <c r="H1218" s="6" t="s">
        <v>22</v>
      </c>
      <c r="I1218" s="6" t="s">
        <v>27</v>
      </c>
      <c r="J1218" s="6"/>
      <c r="K1218" s="6"/>
      <c r="L1218" s="8">
        <v>43507</v>
      </c>
      <c r="M1218" s="8">
        <v>43510</v>
      </c>
      <c r="N1218" s="7">
        <v>1</v>
      </c>
      <c r="O1218" s="7">
        <v>14</v>
      </c>
      <c r="P1218" s="6" t="s">
        <v>644</v>
      </c>
      <c r="Q1218" s="6" t="s">
        <v>22</v>
      </c>
      <c r="R1218" s="6" t="s">
        <v>19</v>
      </c>
      <c r="S1218" s="6" t="s">
        <v>22</v>
      </c>
      <c r="T1218" s="6" t="s">
        <v>5320</v>
      </c>
      <c r="U1218" s="7">
        <v>4</v>
      </c>
      <c r="V1218" s="17" t="b">
        <v>0</v>
      </c>
      <c r="W1218" s="17" t="b">
        <v>0</v>
      </c>
      <c r="X1218" s="17" t="b">
        <v>0</v>
      </c>
      <c r="Y1218" s="17" t="b">
        <v>0</v>
      </c>
      <c r="Z1218" t="s">
        <v>22</v>
      </c>
      <c r="AA1218" t="s">
        <v>22</v>
      </c>
      <c r="AB1218" t="s">
        <v>22</v>
      </c>
      <c r="AC1218" t="s">
        <v>22</v>
      </c>
      <c r="AD1218" t="s">
        <v>22</v>
      </c>
      <c r="AE1218" t="s">
        <v>22</v>
      </c>
      <c r="AF1218" t="s">
        <v>22</v>
      </c>
      <c r="AG1218" t="s">
        <v>22</v>
      </c>
      <c r="AH1218" t="s">
        <v>22</v>
      </c>
      <c r="AI1218" t="s">
        <v>22</v>
      </c>
      <c r="AJ1218" s="17" t="b">
        <v>0</v>
      </c>
      <c r="AK1218" t="s">
        <v>22</v>
      </c>
      <c r="AL1218" t="s">
        <v>22</v>
      </c>
      <c r="AM1218" s="17" t="b">
        <v>0</v>
      </c>
      <c r="AN1218" s="6"/>
      <c r="AO1218" s="6"/>
      <c r="AP1218" s="17" t="b">
        <v>0</v>
      </c>
      <c r="AQ1218" s="6" t="b">
        <v>0</v>
      </c>
    </row>
    <row r="1219" spans="1:43" x14ac:dyDescent="0.25">
      <c r="A1219" t="str">
        <f>_xlfn.CONCAT(Table8[[#This Row],[Order]],"-",Table8[[#This Row],[Line]])</f>
        <v>78001-7</v>
      </c>
      <c r="B1219" s="7">
        <v>78001</v>
      </c>
      <c r="C1219" s="7">
        <v>7</v>
      </c>
      <c r="D1219" s="7">
        <v>1</v>
      </c>
      <c r="E1219" s="6" t="s">
        <v>18</v>
      </c>
      <c r="F1219" s="6" t="s">
        <v>209</v>
      </c>
      <c r="G1219" s="6" t="s">
        <v>5321</v>
      </c>
      <c r="H1219" s="6" t="s">
        <v>22</v>
      </c>
      <c r="I1219" s="6" t="s">
        <v>27</v>
      </c>
      <c r="J1219" s="6"/>
      <c r="K1219" s="6"/>
      <c r="L1219" s="8">
        <v>43507</v>
      </c>
      <c r="M1219" s="8">
        <v>43510</v>
      </c>
      <c r="N1219" s="7">
        <v>1</v>
      </c>
      <c r="O1219" s="7">
        <v>2</v>
      </c>
      <c r="P1219" s="6" t="s">
        <v>644</v>
      </c>
      <c r="Q1219" s="6" t="s">
        <v>22</v>
      </c>
      <c r="R1219" s="6" t="s">
        <v>19</v>
      </c>
      <c r="S1219" s="6" t="s">
        <v>22</v>
      </c>
      <c r="T1219" s="6" t="s">
        <v>5322</v>
      </c>
      <c r="U1219" s="7">
        <v>4</v>
      </c>
      <c r="V1219" s="17" t="b">
        <v>0</v>
      </c>
      <c r="W1219" s="17" t="b">
        <v>0</v>
      </c>
      <c r="X1219" s="17" t="b">
        <v>0</v>
      </c>
      <c r="Y1219" s="17" t="b">
        <v>0</v>
      </c>
      <c r="Z1219" t="s">
        <v>22</v>
      </c>
      <c r="AA1219" t="s">
        <v>22</v>
      </c>
      <c r="AB1219" t="s">
        <v>22</v>
      </c>
      <c r="AC1219" t="s">
        <v>22</v>
      </c>
      <c r="AD1219" t="s">
        <v>22</v>
      </c>
      <c r="AE1219" t="s">
        <v>22</v>
      </c>
      <c r="AF1219" t="s">
        <v>22</v>
      </c>
      <c r="AG1219" t="s">
        <v>22</v>
      </c>
      <c r="AH1219" t="s">
        <v>22</v>
      </c>
      <c r="AI1219" t="s">
        <v>22</v>
      </c>
      <c r="AJ1219" s="17" t="b">
        <v>0</v>
      </c>
      <c r="AK1219" t="s">
        <v>22</v>
      </c>
      <c r="AL1219" t="s">
        <v>22</v>
      </c>
      <c r="AM1219" s="17" t="b">
        <v>0</v>
      </c>
      <c r="AN1219" s="6"/>
      <c r="AO1219" s="6"/>
      <c r="AP1219" s="17" t="b">
        <v>0</v>
      </c>
      <c r="AQ1219" s="6" t="b">
        <v>0</v>
      </c>
    </row>
    <row r="1220" spans="1:43" x14ac:dyDescent="0.25">
      <c r="A1220" t="str">
        <f>_xlfn.CONCAT(Table8[[#This Row],[Order]],"-",Table8[[#This Row],[Line]])</f>
        <v>78001-8</v>
      </c>
      <c r="B1220" s="7">
        <v>78001</v>
      </c>
      <c r="C1220" s="7">
        <v>8</v>
      </c>
      <c r="D1220" s="7">
        <v>1</v>
      </c>
      <c r="E1220" s="6" t="s">
        <v>18</v>
      </c>
      <c r="F1220" s="6" t="s">
        <v>209</v>
      </c>
      <c r="G1220" s="6" t="s">
        <v>5323</v>
      </c>
      <c r="H1220" s="6" t="s">
        <v>22</v>
      </c>
      <c r="I1220" s="6" t="s">
        <v>27</v>
      </c>
      <c r="J1220" s="6"/>
      <c r="K1220" s="6"/>
      <c r="L1220" s="8">
        <v>43507</v>
      </c>
      <c r="M1220" s="8">
        <v>43510</v>
      </c>
      <c r="N1220" s="7">
        <v>1</v>
      </c>
      <c r="O1220" s="7">
        <v>16</v>
      </c>
      <c r="P1220" s="6" t="s">
        <v>644</v>
      </c>
      <c r="Q1220" s="6" t="s">
        <v>22</v>
      </c>
      <c r="R1220" s="6" t="s">
        <v>19</v>
      </c>
      <c r="S1220" s="6" t="s">
        <v>22</v>
      </c>
      <c r="T1220" s="6" t="s">
        <v>5324</v>
      </c>
      <c r="U1220" s="7">
        <v>4</v>
      </c>
      <c r="V1220" s="17" t="b">
        <v>0</v>
      </c>
      <c r="W1220" s="17" t="b">
        <v>0</v>
      </c>
      <c r="X1220" s="17" t="b">
        <v>0</v>
      </c>
      <c r="Y1220" s="17" t="b">
        <v>0</v>
      </c>
      <c r="Z1220" t="s">
        <v>22</v>
      </c>
      <c r="AA1220" t="s">
        <v>22</v>
      </c>
      <c r="AB1220" t="s">
        <v>22</v>
      </c>
      <c r="AC1220" t="s">
        <v>22</v>
      </c>
      <c r="AD1220" t="s">
        <v>22</v>
      </c>
      <c r="AE1220" t="s">
        <v>22</v>
      </c>
      <c r="AF1220" t="s">
        <v>22</v>
      </c>
      <c r="AG1220" t="s">
        <v>22</v>
      </c>
      <c r="AH1220" t="s">
        <v>22</v>
      </c>
      <c r="AI1220" t="s">
        <v>22</v>
      </c>
      <c r="AJ1220" s="17" t="b">
        <v>0</v>
      </c>
      <c r="AK1220" t="s">
        <v>22</v>
      </c>
      <c r="AL1220" t="s">
        <v>22</v>
      </c>
      <c r="AM1220" s="17" t="b">
        <v>0</v>
      </c>
      <c r="AN1220" s="6"/>
      <c r="AO1220" s="6"/>
      <c r="AP1220" s="17" t="b">
        <v>0</v>
      </c>
      <c r="AQ1220" s="6" t="b">
        <v>0</v>
      </c>
    </row>
    <row r="1221" spans="1:43" x14ac:dyDescent="0.25">
      <c r="A1221" t="str">
        <f>_xlfn.CONCAT(Table8[[#This Row],[Order]],"-",Table8[[#This Row],[Line]])</f>
        <v>78001-9</v>
      </c>
      <c r="B1221" s="7">
        <v>78001</v>
      </c>
      <c r="C1221" s="7">
        <v>9</v>
      </c>
      <c r="D1221" s="7">
        <v>1</v>
      </c>
      <c r="E1221" s="6" t="s">
        <v>18</v>
      </c>
      <c r="F1221" s="6" t="s">
        <v>209</v>
      </c>
      <c r="G1221" s="6" t="s">
        <v>5325</v>
      </c>
      <c r="H1221" s="6" t="s">
        <v>22</v>
      </c>
      <c r="I1221" s="6" t="s">
        <v>27</v>
      </c>
      <c r="J1221" s="6"/>
      <c r="K1221" s="6"/>
      <c r="L1221" s="8">
        <v>43507</v>
      </c>
      <c r="M1221" s="8">
        <v>43510</v>
      </c>
      <c r="N1221" s="7">
        <v>6</v>
      </c>
      <c r="O1221" s="7">
        <v>6</v>
      </c>
      <c r="P1221" s="6" t="s">
        <v>644</v>
      </c>
      <c r="Q1221" s="6" t="s">
        <v>22</v>
      </c>
      <c r="R1221" s="6" t="s">
        <v>19</v>
      </c>
      <c r="S1221" s="6" t="s">
        <v>22</v>
      </c>
      <c r="T1221" s="6" t="s">
        <v>5326</v>
      </c>
      <c r="U1221" s="7">
        <v>4</v>
      </c>
      <c r="V1221" s="17" t="b">
        <v>0</v>
      </c>
      <c r="W1221" s="17" t="b">
        <v>0</v>
      </c>
      <c r="X1221" s="17" t="b">
        <v>0</v>
      </c>
      <c r="Y1221" s="17" t="b">
        <v>0</v>
      </c>
      <c r="Z1221" t="s">
        <v>22</v>
      </c>
      <c r="AA1221" t="s">
        <v>22</v>
      </c>
      <c r="AB1221" t="s">
        <v>22</v>
      </c>
      <c r="AC1221" t="s">
        <v>22</v>
      </c>
      <c r="AD1221" t="s">
        <v>22</v>
      </c>
      <c r="AE1221" t="s">
        <v>22</v>
      </c>
      <c r="AF1221" t="s">
        <v>22</v>
      </c>
      <c r="AG1221" t="s">
        <v>22</v>
      </c>
      <c r="AH1221" t="s">
        <v>22</v>
      </c>
      <c r="AI1221" t="s">
        <v>22</v>
      </c>
      <c r="AJ1221" s="17" t="b">
        <v>0</v>
      </c>
      <c r="AK1221" t="s">
        <v>22</v>
      </c>
      <c r="AL1221" t="s">
        <v>22</v>
      </c>
      <c r="AM1221" s="17" t="b">
        <v>0</v>
      </c>
      <c r="AN1221" s="6"/>
      <c r="AO1221" s="6"/>
      <c r="AP1221" s="17" t="b">
        <v>0</v>
      </c>
      <c r="AQ1221" s="6" t="b">
        <v>0</v>
      </c>
    </row>
    <row r="1222" spans="1:43" x14ac:dyDescent="0.25">
      <c r="A1222" t="str">
        <f>_xlfn.CONCAT(Table8[[#This Row],[Order]],"-",Table8[[#This Row],[Line]])</f>
        <v>78009-1</v>
      </c>
      <c r="B1222" s="7">
        <v>78009</v>
      </c>
      <c r="C1222" s="7">
        <v>1</v>
      </c>
      <c r="D1222" s="7">
        <v>1</v>
      </c>
      <c r="E1222" s="6" t="s">
        <v>18</v>
      </c>
      <c r="F1222" s="6" t="s">
        <v>307</v>
      </c>
      <c r="G1222" s="6" t="s">
        <v>5327</v>
      </c>
      <c r="H1222" s="6" t="s">
        <v>22</v>
      </c>
      <c r="I1222" s="6" t="s">
        <v>27</v>
      </c>
      <c r="J1222" s="6"/>
      <c r="K1222" s="6"/>
      <c r="L1222" s="8">
        <v>43510</v>
      </c>
      <c r="M1222" s="8">
        <v>43515</v>
      </c>
      <c r="N1222" s="7">
        <v>1</v>
      </c>
      <c r="O1222" s="7">
        <v>6</v>
      </c>
      <c r="P1222" s="6" t="s">
        <v>657</v>
      </c>
      <c r="Q1222" s="6" t="s">
        <v>22</v>
      </c>
      <c r="R1222" s="6" t="s">
        <v>18</v>
      </c>
      <c r="S1222" s="6" t="s">
        <v>22</v>
      </c>
      <c r="T1222" s="6" t="s">
        <v>5328</v>
      </c>
      <c r="U1222" s="7">
        <v>1</v>
      </c>
      <c r="V1222" s="17" t="b">
        <v>0</v>
      </c>
      <c r="W1222" s="17" t="b">
        <v>0</v>
      </c>
      <c r="X1222" s="17" t="b">
        <v>0</v>
      </c>
      <c r="Y1222" s="17" t="b">
        <v>0</v>
      </c>
      <c r="Z1222" t="s">
        <v>22</v>
      </c>
      <c r="AA1222" t="s">
        <v>22</v>
      </c>
      <c r="AB1222" t="s">
        <v>22</v>
      </c>
      <c r="AC1222" t="s">
        <v>22</v>
      </c>
      <c r="AD1222" t="s">
        <v>22</v>
      </c>
      <c r="AE1222" t="s">
        <v>22</v>
      </c>
      <c r="AF1222" t="s">
        <v>22</v>
      </c>
      <c r="AG1222" t="s">
        <v>22</v>
      </c>
      <c r="AH1222" t="s">
        <v>22</v>
      </c>
      <c r="AI1222" t="s">
        <v>22</v>
      </c>
      <c r="AJ1222" s="17" t="b">
        <v>0</v>
      </c>
      <c r="AK1222" t="s">
        <v>22</v>
      </c>
      <c r="AL1222" t="s">
        <v>22</v>
      </c>
      <c r="AM1222" s="17" t="b">
        <v>0</v>
      </c>
      <c r="AN1222" s="6"/>
      <c r="AO1222" s="6"/>
      <c r="AP1222" s="17" t="b">
        <v>0</v>
      </c>
      <c r="AQ1222" s="6" t="b">
        <v>0</v>
      </c>
    </row>
    <row r="1223" spans="1:43" x14ac:dyDescent="0.25">
      <c r="A1223" t="str">
        <f>_xlfn.CONCAT(Table8[[#This Row],[Order]],"-",Table8[[#This Row],[Line]])</f>
        <v>78009-2</v>
      </c>
      <c r="B1223" s="7">
        <v>78009</v>
      </c>
      <c r="C1223" s="7">
        <v>2</v>
      </c>
      <c r="D1223" s="7">
        <v>1</v>
      </c>
      <c r="E1223" s="6" t="s">
        <v>18</v>
      </c>
      <c r="F1223" s="6" t="s">
        <v>2980</v>
      </c>
      <c r="G1223" s="6" t="s">
        <v>5329</v>
      </c>
      <c r="H1223" s="6" t="s">
        <v>22</v>
      </c>
      <c r="I1223" s="6" t="s">
        <v>27</v>
      </c>
      <c r="J1223" s="6"/>
      <c r="K1223" s="6"/>
      <c r="L1223" s="8">
        <v>43510</v>
      </c>
      <c r="M1223" s="8">
        <v>43515</v>
      </c>
      <c r="N1223" s="7">
        <v>20</v>
      </c>
      <c r="O1223" s="7">
        <v>80</v>
      </c>
      <c r="P1223" s="6" t="s">
        <v>657</v>
      </c>
      <c r="Q1223" s="6" t="s">
        <v>22</v>
      </c>
      <c r="R1223" s="6" t="s">
        <v>18</v>
      </c>
      <c r="S1223" s="6" t="s">
        <v>22</v>
      </c>
      <c r="T1223" s="6" t="s">
        <v>5330</v>
      </c>
      <c r="U1223" s="7">
        <v>1</v>
      </c>
      <c r="V1223" s="17" t="b">
        <v>0</v>
      </c>
      <c r="W1223" s="17" t="b">
        <v>0</v>
      </c>
      <c r="X1223" s="17" t="b">
        <v>0</v>
      </c>
      <c r="Y1223" s="17" t="b">
        <v>0</v>
      </c>
      <c r="Z1223" t="s">
        <v>22</v>
      </c>
      <c r="AA1223" t="s">
        <v>22</v>
      </c>
      <c r="AB1223" t="s">
        <v>22</v>
      </c>
      <c r="AC1223" t="s">
        <v>22</v>
      </c>
      <c r="AD1223" t="s">
        <v>22</v>
      </c>
      <c r="AE1223" t="s">
        <v>22</v>
      </c>
      <c r="AF1223" t="s">
        <v>22</v>
      </c>
      <c r="AG1223" t="s">
        <v>22</v>
      </c>
      <c r="AH1223" t="s">
        <v>22</v>
      </c>
      <c r="AI1223" t="s">
        <v>22</v>
      </c>
      <c r="AJ1223" s="17" t="b">
        <v>0</v>
      </c>
      <c r="AK1223" t="s">
        <v>22</v>
      </c>
      <c r="AL1223" t="s">
        <v>22</v>
      </c>
      <c r="AM1223" s="17" t="b">
        <v>0</v>
      </c>
      <c r="AN1223" s="6"/>
      <c r="AO1223" s="6"/>
      <c r="AP1223" s="17" t="b">
        <v>0</v>
      </c>
      <c r="AQ1223" s="6" t="b">
        <v>0</v>
      </c>
    </row>
    <row r="1224" spans="1:43" x14ac:dyDescent="0.25">
      <c r="A1224" t="str">
        <f>_xlfn.CONCAT(Table8[[#This Row],[Order]],"-",Table8[[#This Row],[Line]])</f>
        <v>78014-1</v>
      </c>
      <c r="B1224" s="7">
        <v>78014</v>
      </c>
      <c r="C1224" s="7">
        <v>1</v>
      </c>
      <c r="D1224" s="7">
        <v>1</v>
      </c>
      <c r="E1224" s="6" t="s">
        <v>18</v>
      </c>
      <c r="F1224" s="6" t="s">
        <v>3268</v>
      </c>
      <c r="G1224" s="6" t="s">
        <v>5331</v>
      </c>
      <c r="H1224" s="6" t="s">
        <v>22</v>
      </c>
      <c r="I1224" s="6" t="s">
        <v>27</v>
      </c>
      <c r="J1224" s="6"/>
      <c r="K1224" s="6"/>
      <c r="L1224" s="8">
        <v>43516</v>
      </c>
      <c r="M1224" s="8">
        <v>43521</v>
      </c>
      <c r="N1224" s="7">
        <v>2</v>
      </c>
      <c r="O1224" s="7">
        <v>8</v>
      </c>
      <c r="P1224" s="6" t="s">
        <v>608</v>
      </c>
      <c r="Q1224" s="6" t="s">
        <v>22</v>
      </c>
      <c r="R1224" s="6" t="s">
        <v>18</v>
      </c>
      <c r="S1224" s="6" t="s">
        <v>22</v>
      </c>
      <c r="T1224" s="6" t="s">
        <v>5332</v>
      </c>
      <c r="U1224" s="7">
        <v>12</v>
      </c>
      <c r="V1224" s="17" t="b">
        <v>0</v>
      </c>
      <c r="W1224" s="17" t="b">
        <v>0</v>
      </c>
      <c r="X1224" s="17" t="b">
        <v>0</v>
      </c>
      <c r="Y1224" s="17" t="b">
        <v>0</v>
      </c>
      <c r="Z1224" t="s">
        <v>22</v>
      </c>
      <c r="AA1224" t="s">
        <v>22</v>
      </c>
      <c r="AB1224" t="s">
        <v>22</v>
      </c>
      <c r="AC1224" t="s">
        <v>22</v>
      </c>
      <c r="AD1224" t="s">
        <v>22</v>
      </c>
      <c r="AE1224" t="s">
        <v>22</v>
      </c>
      <c r="AF1224" t="s">
        <v>22</v>
      </c>
      <c r="AG1224" t="s">
        <v>22</v>
      </c>
      <c r="AH1224" t="s">
        <v>22</v>
      </c>
      <c r="AI1224" t="s">
        <v>22</v>
      </c>
      <c r="AJ1224" s="17" t="b">
        <v>0</v>
      </c>
      <c r="AK1224" t="s">
        <v>22</v>
      </c>
      <c r="AL1224" t="s">
        <v>22</v>
      </c>
      <c r="AM1224" s="17" t="b">
        <v>0</v>
      </c>
      <c r="AN1224" s="6"/>
      <c r="AO1224" s="6"/>
      <c r="AP1224" s="17" t="b">
        <v>0</v>
      </c>
      <c r="AQ1224" s="6" t="b">
        <v>0</v>
      </c>
    </row>
    <row r="1225" spans="1:43" x14ac:dyDescent="0.25">
      <c r="A1225" t="str">
        <f>_xlfn.CONCAT(Table8[[#This Row],[Order]],"-",Table8[[#This Row],[Line]])</f>
        <v>78014-2</v>
      </c>
      <c r="B1225" s="7">
        <v>78014</v>
      </c>
      <c r="C1225" s="7">
        <v>2</v>
      </c>
      <c r="D1225" s="7">
        <v>1</v>
      </c>
      <c r="E1225" s="6" t="s">
        <v>18</v>
      </c>
      <c r="F1225" s="6" t="s">
        <v>3269</v>
      </c>
      <c r="G1225" s="6" t="s">
        <v>5333</v>
      </c>
      <c r="H1225" s="6" t="s">
        <v>22</v>
      </c>
      <c r="I1225" s="6" t="s">
        <v>27</v>
      </c>
      <c r="J1225" s="6"/>
      <c r="K1225" s="6"/>
      <c r="L1225" s="8">
        <v>43516</v>
      </c>
      <c r="M1225" s="8">
        <v>43521</v>
      </c>
      <c r="N1225" s="7">
        <v>1</v>
      </c>
      <c r="O1225" s="7">
        <v>4</v>
      </c>
      <c r="P1225" s="6" t="s">
        <v>608</v>
      </c>
      <c r="Q1225" s="6" t="s">
        <v>22</v>
      </c>
      <c r="R1225" s="6" t="s">
        <v>18</v>
      </c>
      <c r="S1225" s="6" t="s">
        <v>22</v>
      </c>
      <c r="T1225" s="6" t="s">
        <v>5334</v>
      </c>
      <c r="U1225" s="7">
        <v>12</v>
      </c>
      <c r="V1225" s="17" t="b">
        <v>0</v>
      </c>
      <c r="W1225" s="17" t="b">
        <v>0</v>
      </c>
      <c r="X1225" s="17" t="b">
        <v>0</v>
      </c>
      <c r="Y1225" s="17" t="b">
        <v>0</v>
      </c>
      <c r="Z1225" t="s">
        <v>22</v>
      </c>
      <c r="AA1225" t="s">
        <v>22</v>
      </c>
      <c r="AB1225" t="s">
        <v>22</v>
      </c>
      <c r="AC1225" t="s">
        <v>22</v>
      </c>
      <c r="AD1225" t="s">
        <v>22</v>
      </c>
      <c r="AE1225" t="s">
        <v>22</v>
      </c>
      <c r="AF1225" t="s">
        <v>22</v>
      </c>
      <c r="AG1225" t="s">
        <v>22</v>
      </c>
      <c r="AH1225" t="s">
        <v>22</v>
      </c>
      <c r="AI1225" t="s">
        <v>22</v>
      </c>
      <c r="AJ1225" s="17" t="b">
        <v>0</v>
      </c>
      <c r="AK1225" t="s">
        <v>22</v>
      </c>
      <c r="AL1225" t="s">
        <v>22</v>
      </c>
      <c r="AM1225" s="17" t="b">
        <v>0</v>
      </c>
      <c r="AN1225" s="6"/>
      <c r="AO1225" s="6"/>
      <c r="AP1225" s="17" t="b">
        <v>0</v>
      </c>
      <c r="AQ1225" s="6" t="b">
        <v>0</v>
      </c>
    </row>
    <row r="1226" spans="1:43" x14ac:dyDescent="0.25">
      <c r="A1226" t="str">
        <f>_xlfn.CONCAT(Table8[[#This Row],[Order]],"-",Table8[[#This Row],[Line]])</f>
        <v>78030-1</v>
      </c>
      <c r="B1226" s="7">
        <v>78030</v>
      </c>
      <c r="C1226" s="7">
        <v>1</v>
      </c>
      <c r="D1226" s="7">
        <v>1</v>
      </c>
      <c r="E1226" s="6" t="s">
        <v>18</v>
      </c>
      <c r="F1226" s="6" t="s">
        <v>3270</v>
      </c>
      <c r="G1226" s="6" t="s">
        <v>5335</v>
      </c>
      <c r="H1226" s="6" t="s">
        <v>22</v>
      </c>
      <c r="I1226" s="6" t="s">
        <v>27</v>
      </c>
      <c r="J1226" s="6"/>
      <c r="K1226" s="6"/>
      <c r="L1226" s="8">
        <v>43515</v>
      </c>
      <c r="M1226" s="8">
        <v>43518</v>
      </c>
      <c r="N1226" s="7">
        <v>2</v>
      </c>
      <c r="O1226" s="7">
        <v>2</v>
      </c>
      <c r="P1226" s="6" t="s">
        <v>672</v>
      </c>
      <c r="Q1226" s="6" t="s">
        <v>21</v>
      </c>
      <c r="R1226" s="6" t="s">
        <v>18</v>
      </c>
      <c r="S1226" s="6" t="s">
        <v>22</v>
      </c>
      <c r="T1226" s="6" t="s">
        <v>5336</v>
      </c>
      <c r="U1226" s="7">
        <v>12</v>
      </c>
      <c r="V1226" s="17" t="b">
        <v>0</v>
      </c>
      <c r="W1226" s="17" t="b">
        <v>0</v>
      </c>
      <c r="X1226" s="17" t="b">
        <v>0</v>
      </c>
      <c r="Y1226" s="17" t="b">
        <v>0</v>
      </c>
      <c r="Z1226" t="s">
        <v>22</v>
      </c>
      <c r="AA1226" t="s">
        <v>22</v>
      </c>
      <c r="AB1226" t="s">
        <v>22</v>
      </c>
      <c r="AC1226" t="s">
        <v>22</v>
      </c>
      <c r="AD1226" t="s">
        <v>22</v>
      </c>
      <c r="AE1226" t="s">
        <v>22</v>
      </c>
      <c r="AF1226" t="s">
        <v>22</v>
      </c>
      <c r="AG1226" t="s">
        <v>22</v>
      </c>
      <c r="AH1226" t="s">
        <v>22</v>
      </c>
      <c r="AI1226" t="s">
        <v>22</v>
      </c>
      <c r="AJ1226" s="17" t="b">
        <v>0</v>
      </c>
      <c r="AK1226" t="s">
        <v>22</v>
      </c>
      <c r="AL1226" t="s">
        <v>22</v>
      </c>
      <c r="AM1226" s="17" t="b">
        <v>0</v>
      </c>
      <c r="AN1226" s="6"/>
      <c r="AO1226" s="6"/>
      <c r="AP1226" s="17" t="b">
        <v>0</v>
      </c>
      <c r="AQ1226" s="6" t="b">
        <v>0</v>
      </c>
    </row>
    <row r="1227" spans="1:43" x14ac:dyDescent="0.25">
      <c r="A1227" t="str">
        <f>_xlfn.CONCAT(Table8[[#This Row],[Order]],"-",Table8[[#This Row],[Line]])</f>
        <v>78047-1</v>
      </c>
      <c r="B1227" s="35">
        <v>78047</v>
      </c>
      <c r="C1227" s="35">
        <v>1</v>
      </c>
      <c r="D1227" s="35">
        <v>1</v>
      </c>
      <c r="E1227" s="34" t="s">
        <v>18</v>
      </c>
      <c r="F1227" s="34" t="s">
        <v>189</v>
      </c>
      <c r="G1227" s="34" t="s">
        <v>2031</v>
      </c>
      <c r="H1227" s="34" t="s">
        <v>22</v>
      </c>
      <c r="I1227" s="34" t="s">
        <v>31</v>
      </c>
      <c r="J1227" s="36">
        <v>43490</v>
      </c>
      <c r="K1227" s="34" t="s">
        <v>5337</v>
      </c>
      <c r="L1227" s="8">
        <v>43501</v>
      </c>
      <c r="M1227" s="36">
        <v>43504</v>
      </c>
      <c r="N1227" s="35">
        <v>9</v>
      </c>
      <c r="O1227" s="35">
        <v>9</v>
      </c>
      <c r="P1227" s="6" t="s">
        <v>652</v>
      </c>
      <c r="Q1227" s="34" t="s">
        <v>21</v>
      </c>
      <c r="R1227" s="6" t="s">
        <v>18</v>
      </c>
      <c r="S1227" s="34" t="s">
        <v>22</v>
      </c>
      <c r="T1227" s="34" t="s">
        <v>79</v>
      </c>
      <c r="U1227" s="35">
        <v>12</v>
      </c>
      <c r="V1227" s="17" t="b">
        <v>1</v>
      </c>
      <c r="W1227" s="17" t="b">
        <v>1</v>
      </c>
      <c r="X1227" s="17" t="b">
        <v>1</v>
      </c>
      <c r="Y1227" s="17" t="b">
        <v>1</v>
      </c>
      <c r="Z1227" t="s">
        <v>22</v>
      </c>
      <c r="AA1227" t="s">
        <v>22</v>
      </c>
      <c r="AB1227" t="s">
        <v>22</v>
      </c>
      <c r="AC1227" t="s">
        <v>22</v>
      </c>
      <c r="AD1227" t="s">
        <v>22</v>
      </c>
      <c r="AE1227" t="s">
        <v>22</v>
      </c>
      <c r="AF1227" t="s">
        <v>22</v>
      </c>
      <c r="AG1227" t="s">
        <v>22</v>
      </c>
      <c r="AH1227" t="s">
        <v>22</v>
      </c>
      <c r="AI1227" t="s">
        <v>22</v>
      </c>
      <c r="AJ1227" s="17" t="b">
        <v>1</v>
      </c>
      <c r="AK1227" t="s">
        <v>22</v>
      </c>
      <c r="AL1227" t="s">
        <v>143</v>
      </c>
      <c r="AM1227" s="17" t="b">
        <v>1</v>
      </c>
      <c r="AN1227" s="126">
        <v>43499.558184224501</v>
      </c>
      <c r="AO1227" s="6"/>
      <c r="AP1227" s="17" t="b">
        <v>1</v>
      </c>
      <c r="AQ1227" s="6" t="b">
        <v>0</v>
      </c>
    </row>
    <row r="1228" spans="1:43" x14ac:dyDescent="0.25">
      <c r="A1228" t="str">
        <f>_xlfn.CONCAT(Table8[[#This Row],[Order]],"-",Table8[[#This Row],[Line]])</f>
        <v>78047-2</v>
      </c>
      <c r="B1228" s="35">
        <v>78047</v>
      </c>
      <c r="C1228" s="35">
        <v>2</v>
      </c>
      <c r="D1228" s="35">
        <v>1</v>
      </c>
      <c r="E1228" s="34" t="s">
        <v>18</v>
      </c>
      <c r="F1228" s="34" t="s">
        <v>188</v>
      </c>
      <c r="G1228" s="34" t="s">
        <v>2032</v>
      </c>
      <c r="H1228" s="34" t="s">
        <v>22</v>
      </c>
      <c r="I1228" s="34" t="s">
        <v>31</v>
      </c>
      <c r="J1228" s="36">
        <v>43490</v>
      </c>
      <c r="K1228" s="34" t="s">
        <v>5338</v>
      </c>
      <c r="L1228" s="8">
        <v>43501</v>
      </c>
      <c r="M1228" s="36">
        <v>43504</v>
      </c>
      <c r="N1228" s="35">
        <v>1</v>
      </c>
      <c r="O1228" s="35">
        <v>1</v>
      </c>
      <c r="P1228" s="6" t="s">
        <v>652</v>
      </c>
      <c r="Q1228" s="34" t="s">
        <v>21</v>
      </c>
      <c r="R1228" s="6" t="s">
        <v>18</v>
      </c>
      <c r="S1228" s="34" t="s">
        <v>22</v>
      </c>
      <c r="T1228" s="34" t="s">
        <v>2033</v>
      </c>
      <c r="U1228" s="35">
        <v>12</v>
      </c>
      <c r="V1228" s="17" t="b">
        <v>1</v>
      </c>
      <c r="W1228" s="17" t="b">
        <v>1</v>
      </c>
      <c r="X1228" s="17" t="b">
        <v>1</v>
      </c>
      <c r="Y1228" s="17" t="b">
        <v>1</v>
      </c>
      <c r="Z1228" t="s">
        <v>22</v>
      </c>
      <c r="AA1228" t="s">
        <v>22</v>
      </c>
      <c r="AB1228" t="s">
        <v>22</v>
      </c>
      <c r="AC1228" t="s">
        <v>22</v>
      </c>
      <c r="AD1228" t="s">
        <v>22</v>
      </c>
      <c r="AE1228" t="s">
        <v>22</v>
      </c>
      <c r="AF1228" t="s">
        <v>22</v>
      </c>
      <c r="AG1228" t="s">
        <v>22</v>
      </c>
      <c r="AH1228" t="s">
        <v>22</v>
      </c>
      <c r="AI1228" t="s">
        <v>22</v>
      </c>
      <c r="AJ1228" s="17" t="b">
        <v>1</v>
      </c>
      <c r="AK1228" t="s">
        <v>22</v>
      </c>
      <c r="AL1228" t="s">
        <v>143</v>
      </c>
      <c r="AM1228" s="17" t="b">
        <v>1</v>
      </c>
      <c r="AN1228" s="126">
        <v>43499.558198842598</v>
      </c>
      <c r="AO1228" s="6"/>
      <c r="AP1228" s="17" t="b">
        <v>1</v>
      </c>
      <c r="AQ1228" s="6" t="b">
        <v>0</v>
      </c>
    </row>
    <row r="1229" spans="1:43" x14ac:dyDescent="0.25">
      <c r="A1229" t="str">
        <f>_xlfn.CONCAT(Table8[[#This Row],[Order]],"-",Table8[[#This Row],[Line]])</f>
        <v>78047-3</v>
      </c>
      <c r="B1229" s="35">
        <v>78047</v>
      </c>
      <c r="C1229" s="35">
        <v>3</v>
      </c>
      <c r="D1229" s="35">
        <v>1</v>
      </c>
      <c r="E1229" s="34" t="s">
        <v>18</v>
      </c>
      <c r="F1229" s="34" t="s">
        <v>3271</v>
      </c>
      <c r="G1229" s="34" t="s">
        <v>2034</v>
      </c>
      <c r="H1229" s="34" t="s">
        <v>22</v>
      </c>
      <c r="I1229" s="34" t="s">
        <v>31</v>
      </c>
      <c r="J1229" s="36">
        <v>43494</v>
      </c>
      <c r="K1229" s="34" t="s">
        <v>5339</v>
      </c>
      <c r="L1229" s="8">
        <v>43501</v>
      </c>
      <c r="M1229" s="36">
        <v>43504</v>
      </c>
      <c r="N1229" s="35">
        <v>1</v>
      </c>
      <c r="O1229" s="35">
        <v>1</v>
      </c>
      <c r="P1229" s="6" t="s">
        <v>652</v>
      </c>
      <c r="Q1229" s="34" t="s">
        <v>21</v>
      </c>
      <c r="R1229" s="6" t="s">
        <v>18</v>
      </c>
      <c r="S1229" s="34" t="s">
        <v>22</v>
      </c>
      <c r="T1229" s="34" t="s">
        <v>82</v>
      </c>
      <c r="U1229" s="35">
        <v>12</v>
      </c>
      <c r="V1229" s="17" t="b">
        <v>1</v>
      </c>
      <c r="W1229" s="17" t="b">
        <v>1</v>
      </c>
      <c r="X1229" s="17" t="b">
        <v>1</v>
      </c>
      <c r="Y1229" s="17" t="b">
        <v>1</v>
      </c>
      <c r="Z1229" t="s">
        <v>22</v>
      </c>
      <c r="AA1229" t="s">
        <v>3805</v>
      </c>
      <c r="AB1229" t="s">
        <v>22</v>
      </c>
      <c r="AC1229" t="s">
        <v>22</v>
      </c>
      <c r="AD1229" t="s">
        <v>22</v>
      </c>
      <c r="AE1229" t="s">
        <v>22</v>
      </c>
      <c r="AF1229" t="s">
        <v>22</v>
      </c>
      <c r="AG1229" t="s">
        <v>22</v>
      </c>
      <c r="AH1229" t="s">
        <v>22</v>
      </c>
      <c r="AI1229" t="s">
        <v>22</v>
      </c>
      <c r="AJ1229" s="17" t="b">
        <v>1</v>
      </c>
      <c r="AK1229" t="s">
        <v>22</v>
      </c>
      <c r="AL1229" t="s">
        <v>143</v>
      </c>
      <c r="AM1229" s="17" t="b">
        <v>1</v>
      </c>
      <c r="AN1229" s="126">
        <v>43499.5582053588</v>
      </c>
      <c r="AO1229" s="6"/>
      <c r="AP1229" s="17" t="b">
        <v>1</v>
      </c>
      <c r="AQ1229" s="6" t="b">
        <v>0</v>
      </c>
    </row>
    <row r="1230" spans="1:43" x14ac:dyDescent="0.25">
      <c r="A1230" t="str">
        <f>_xlfn.CONCAT(Table8[[#This Row],[Order]],"-",Table8[[#This Row],[Line]])</f>
        <v>78047-4</v>
      </c>
      <c r="B1230" s="35">
        <v>78047</v>
      </c>
      <c r="C1230" s="35">
        <v>4</v>
      </c>
      <c r="D1230" s="35">
        <v>1</v>
      </c>
      <c r="E1230" s="34" t="s">
        <v>18</v>
      </c>
      <c r="F1230" s="34" t="s">
        <v>189</v>
      </c>
      <c r="G1230" s="34" t="s">
        <v>2035</v>
      </c>
      <c r="H1230" s="34" t="s">
        <v>22</v>
      </c>
      <c r="I1230" s="34" t="s">
        <v>31</v>
      </c>
      <c r="J1230" s="36">
        <v>43490</v>
      </c>
      <c r="K1230" s="34" t="s">
        <v>5340</v>
      </c>
      <c r="L1230" s="8">
        <v>43501</v>
      </c>
      <c r="M1230" s="36">
        <v>43504</v>
      </c>
      <c r="N1230" s="35">
        <v>3</v>
      </c>
      <c r="O1230" s="35">
        <v>3</v>
      </c>
      <c r="P1230" s="6" t="s">
        <v>652</v>
      </c>
      <c r="Q1230" s="34" t="s">
        <v>21</v>
      </c>
      <c r="R1230" s="6" t="s">
        <v>18</v>
      </c>
      <c r="S1230" s="34" t="s">
        <v>22</v>
      </c>
      <c r="T1230" s="34" t="s">
        <v>2036</v>
      </c>
      <c r="U1230" s="35">
        <v>12</v>
      </c>
      <c r="V1230" s="17" t="b">
        <v>1</v>
      </c>
      <c r="W1230" s="17" t="b">
        <v>1</v>
      </c>
      <c r="X1230" s="17" t="b">
        <v>1</v>
      </c>
      <c r="Y1230" s="17" t="b">
        <v>1</v>
      </c>
      <c r="Z1230" t="s">
        <v>3805</v>
      </c>
      <c r="AA1230" t="s">
        <v>22</v>
      </c>
      <c r="AB1230" t="s">
        <v>22</v>
      </c>
      <c r="AC1230" t="s">
        <v>22</v>
      </c>
      <c r="AD1230" t="s">
        <v>22</v>
      </c>
      <c r="AE1230" t="s">
        <v>22</v>
      </c>
      <c r="AF1230" t="s">
        <v>22</v>
      </c>
      <c r="AG1230" t="s">
        <v>3805</v>
      </c>
      <c r="AH1230" t="s">
        <v>22</v>
      </c>
      <c r="AI1230" t="s">
        <v>22</v>
      </c>
      <c r="AJ1230" s="17" t="b">
        <v>1</v>
      </c>
      <c r="AK1230" t="s">
        <v>22</v>
      </c>
      <c r="AL1230" t="s">
        <v>143</v>
      </c>
      <c r="AM1230" s="17" t="b">
        <v>1</v>
      </c>
      <c r="AN1230" s="126">
        <v>43499.558212384298</v>
      </c>
      <c r="AO1230" s="6"/>
      <c r="AP1230" s="17" t="b">
        <v>1</v>
      </c>
      <c r="AQ1230" s="6" t="b">
        <v>0</v>
      </c>
    </row>
    <row r="1231" spans="1:43" x14ac:dyDescent="0.25">
      <c r="A1231" t="str">
        <f>_xlfn.CONCAT(Table8[[#This Row],[Order]],"-",Table8[[#This Row],[Line]])</f>
        <v>78047-5</v>
      </c>
      <c r="B1231" s="35">
        <v>78047</v>
      </c>
      <c r="C1231" s="35">
        <v>5</v>
      </c>
      <c r="D1231" s="35">
        <v>1</v>
      </c>
      <c r="E1231" s="34" t="s">
        <v>18</v>
      </c>
      <c r="F1231" s="34" t="s">
        <v>189</v>
      </c>
      <c r="G1231" s="34" t="s">
        <v>2037</v>
      </c>
      <c r="H1231" s="34" t="s">
        <v>22</v>
      </c>
      <c r="I1231" s="34" t="s">
        <v>31</v>
      </c>
      <c r="J1231" s="36">
        <v>43490</v>
      </c>
      <c r="K1231" s="34" t="s">
        <v>5341</v>
      </c>
      <c r="L1231" s="8">
        <v>43501</v>
      </c>
      <c r="M1231" s="36">
        <v>43504</v>
      </c>
      <c r="N1231" s="35">
        <v>2</v>
      </c>
      <c r="O1231" s="35">
        <v>2</v>
      </c>
      <c r="P1231" s="6" t="s">
        <v>652</v>
      </c>
      <c r="Q1231" s="34" t="s">
        <v>21</v>
      </c>
      <c r="R1231" s="6" t="s">
        <v>18</v>
      </c>
      <c r="S1231" s="34" t="s">
        <v>22</v>
      </c>
      <c r="T1231" s="34" t="s">
        <v>2038</v>
      </c>
      <c r="U1231" s="35">
        <v>12</v>
      </c>
      <c r="V1231" s="17" t="b">
        <v>1</v>
      </c>
      <c r="W1231" s="17" t="b">
        <v>1</v>
      </c>
      <c r="X1231" s="17" t="b">
        <v>1</v>
      </c>
      <c r="Y1231" s="17" t="b">
        <v>1</v>
      </c>
      <c r="Z1231" t="s">
        <v>3805</v>
      </c>
      <c r="AA1231" t="s">
        <v>22</v>
      </c>
      <c r="AB1231" t="s">
        <v>22</v>
      </c>
      <c r="AC1231" t="s">
        <v>22</v>
      </c>
      <c r="AD1231" t="s">
        <v>22</v>
      </c>
      <c r="AE1231" t="s">
        <v>22</v>
      </c>
      <c r="AF1231" t="s">
        <v>22</v>
      </c>
      <c r="AG1231" t="s">
        <v>3805</v>
      </c>
      <c r="AH1231" t="s">
        <v>22</v>
      </c>
      <c r="AI1231" t="s">
        <v>22</v>
      </c>
      <c r="AJ1231" s="17" t="b">
        <v>1</v>
      </c>
      <c r="AK1231" t="s">
        <v>22</v>
      </c>
      <c r="AL1231" t="s">
        <v>143</v>
      </c>
      <c r="AM1231" s="17" t="b">
        <v>1</v>
      </c>
      <c r="AN1231" s="126">
        <v>43499.558221956002</v>
      </c>
      <c r="AO1231" s="6"/>
      <c r="AP1231" s="17" t="b">
        <v>1</v>
      </c>
      <c r="AQ1231" s="6" t="b">
        <v>0</v>
      </c>
    </row>
    <row r="1232" spans="1:43" x14ac:dyDescent="0.25">
      <c r="A1232" t="str">
        <f>_xlfn.CONCAT(Table8[[#This Row],[Order]],"-",Table8[[#This Row],[Line]])</f>
        <v>78050-1</v>
      </c>
      <c r="B1232" s="35">
        <v>78050</v>
      </c>
      <c r="C1232" s="35">
        <v>1</v>
      </c>
      <c r="D1232" s="35">
        <v>1</v>
      </c>
      <c r="E1232" s="34" t="s">
        <v>18</v>
      </c>
      <c r="F1232" s="34" t="s">
        <v>3272</v>
      </c>
      <c r="G1232" s="34" t="s">
        <v>1784</v>
      </c>
      <c r="H1232" s="34" t="s">
        <v>141</v>
      </c>
      <c r="I1232" s="34" t="s">
        <v>31</v>
      </c>
      <c r="J1232" s="36">
        <v>43495</v>
      </c>
      <c r="K1232" s="34" t="s">
        <v>5342</v>
      </c>
      <c r="L1232" s="8">
        <v>43500</v>
      </c>
      <c r="M1232" s="36">
        <v>43503</v>
      </c>
      <c r="N1232" s="35">
        <v>10</v>
      </c>
      <c r="O1232" s="35">
        <v>10</v>
      </c>
      <c r="P1232" s="6" t="s">
        <v>590</v>
      </c>
      <c r="Q1232" s="34" t="s">
        <v>22</v>
      </c>
      <c r="R1232" s="6" t="s">
        <v>18</v>
      </c>
      <c r="S1232" s="34" t="s">
        <v>22</v>
      </c>
      <c r="T1232" s="34" t="s">
        <v>23</v>
      </c>
      <c r="U1232" s="35">
        <v>12</v>
      </c>
      <c r="V1232" s="17" t="b">
        <v>1</v>
      </c>
      <c r="W1232" s="17" t="b">
        <v>1</v>
      </c>
      <c r="X1232" s="17" t="b">
        <v>1</v>
      </c>
      <c r="Y1232" s="17" t="b">
        <v>1</v>
      </c>
      <c r="Z1232" t="s">
        <v>22</v>
      </c>
      <c r="AA1232" t="s">
        <v>3805</v>
      </c>
      <c r="AB1232" t="s">
        <v>22</v>
      </c>
      <c r="AC1232" t="s">
        <v>22</v>
      </c>
      <c r="AD1232" t="s">
        <v>22</v>
      </c>
      <c r="AE1232" t="s">
        <v>22</v>
      </c>
      <c r="AF1232" t="s">
        <v>22</v>
      </c>
      <c r="AG1232" t="s">
        <v>22</v>
      </c>
      <c r="AH1232" t="s">
        <v>22</v>
      </c>
      <c r="AI1232" t="s">
        <v>22</v>
      </c>
      <c r="AJ1232" s="17" t="b">
        <v>1</v>
      </c>
      <c r="AK1232" t="s">
        <v>22</v>
      </c>
      <c r="AL1232" t="s">
        <v>143</v>
      </c>
      <c r="AM1232" s="17" t="b">
        <v>1</v>
      </c>
      <c r="AN1232" s="126">
        <v>43499.435037002302</v>
      </c>
      <c r="AO1232" s="6"/>
      <c r="AP1232" s="17" t="b">
        <v>1</v>
      </c>
      <c r="AQ1232" s="6" t="b">
        <v>1</v>
      </c>
    </row>
    <row r="1233" spans="1:43" x14ac:dyDescent="0.25">
      <c r="A1233" t="str">
        <f>_xlfn.CONCAT(Table8[[#This Row],[Order]],"-",Table8[[#This Row],[Line]])</f>
        <v>78053-2</v>
      </c>
      <c r="B1233" s="7">
        <v>78053</v>
      </c>
      <c r="C1233" s="7">
        <v>2</v>
      </c>
      <c r="D1233" s="7">
        <v>1</v>
      </c>
      <c r="E1233" s="6" t="s">
        <v>18</v>
      </c>
      <c r="F1233" s="6" t="s">
        <v>3273</v>
      </c>
      <c r="G1233" s="6" t="s">
        <v>5343</v>
      </c>
      <c r="H1233" s="6" t="s">
        <v>22</v>
      </c>
      <c r="I1233" s="6" t="s">
        <v>27</v>
      </c>
      <c r="J1233" s="6"/>
      <c r="K1233" s="6"/>
      <c r="L1233" s="8">
        <v>43507</v>
      </c>
      <c r="M1233" s="8">
        <v>43510</v>
      </c>
      <c r="N1233" s="7">
        <v>1</v>
      </c>
      <c r="O1233" s="7">
        <v>8</v>
      </c>
      <c r="P1233" s="6" t="s">
        <v>609</v>
      </c>
      <c r="Q1233" s="6" t="s">
        <v>21</v>
      </c>
      <c r="R1233" s="6" t="s">
        <v>19</v>
      </c>
      <c r="S1233" s="6" t="s">
        <v>22</v>
      </c>
      <c r="T1233" s="6" t="s">
        <v>5344</v>
      </c>
      <c r="U1233" s="7">
        <v>1</v>
      </c>
      <c r="V1233" s="17" t="b">
        <v>0</v>
      </c>
      <c r="W1233" s="17" t="b">
        <v>1</v>
      </c>
      <c r="X1233" s="17" t="b">
        <v>0</v>
      </c>
      <c r="Y1233" s="17" t="b">
        <v>0</v>
      </c>
      <c r="Z1233" t="s">
        <v>22</v>
      </c>
      <c r="AA1233" t="s">
        <v>22</v>
      </c>
      <c r="AB1233" t="s">
        <v>22</v>
      </c>
      <c r="AC1233" t="s">
        <v>22</v>
      </c>
      <c r="AD1233" t="s">
        <v>22</v>
      </c>
      <c r="AE1233" t="s">
        <v>22</v>
      </c>
      <c r="AF1233" t="s">
        <v>22</v>
      </c>
      <c r="AG1233" t="s">
        <v>22</v>
      </c>
      <c r="AH1233" t="s">
        <v>22</v>
      </c>
      <c r="AI1233" t="s">
        <v>22</v>
      </c>
      <c r="AJ1233" s="17" t="b">
        <v>0</v>
      </c>
      <c r="AK1233" t="s">
        <v>22</v>
      </c>
      <c r="AL1233" t="s">
        <v>22</v>
      </c>
      <c r="AM1233" s="17" t="b">
        <v>0</v>
      </c>
      <c r="AN1233" s="6"/>
      <c r="AO1233" s="6"/>
      <c r="AP1233" s="17" t="b">
        <v>0</v>
      </c>
      <c r="AQ1233" s="6" t="b">
        <v>0</v>
      </c>
    </row>
    <row r="1234" spans="1:43" x14ac:dyDescent="0.25">
      <c r="A1234" t="str">
        <f>_xlfn.CONCAT(Table8[[#This Row],[Order]],"-",Table8[[#This Row],[Line]])</f>
        <v>78058-1</v>
      </c>
      <c r="B1234" s="35">
        <v>78058</v>
      </c>
      <c r="C1234" s="35">
        <v>1</v>
      </c>
      <c r="D1234" s="35">
        <v>1</v>
      </c>
      <c r="E1234" s="34" t="s">
        <v>18</v>
      </c>
      <c r="F1234" s="34" t="s">
        <v>5345</v>
      </c>
      <c r="G1234" s="34" t="s">
        <v>5346</v>
      </c>
      <c r="H1234" s="34" t="s">
        <v>22</v>
      </c>
      <c r="I1234" s="34" t="s">
        <v>31</v>
      </c>
      <c r="J1234" s="36">
        <v>43500</v>
      </c>
      <c r="K1234" s="34" t="s">
        <v>5347</v>
      </c>
      <c r="L1234" s="125">
        <v>43495</v>
      </c>
      <c r="M1234" s="36">
        <v>43500</v>
      </c>
      <c r="N1234" s="35">
        <v>9</v>
      </c>
      <c r="O1234" s="35">
        <v>9</v>
      </c>
      <c r="P1234" s="6" t="s">
        <v>609</v>
      </c>
      <c r="Q1234" s="34" t="s">
        <v>22</v>
      </c>
      <c r="R1234" s="6" t="s">
        <v>18</v>
      </c>
      <c r="S1234" s="34" t="s">
        <v>22</v>
      </c>
      <c r="T1234" s="34" t="s">
        <v>5348</v>
      </c>
      <c r="U1234" s="35">
        <v>15</v>
      </c>
      <c r="V1234" s="17" t="b">
        <v>1</v>
      </c>
      <c r="W1234" s="17" t="b">
        <v>1</v>
      </c>
      <c r="X1234" s="17" t="b">
        <v>1</v>
      </c>
      <c r="Y1234" s="17" t="b">
        <v>1</v>
      </c>
      <c r="Z1234" t="s">
        <v>3805</v>
      </c>
      <c r="AA1234" t="s">
        <v>22</v>
      </c>
      <c r="AB1234" t="s">
        <v>22</v>
      </c>
      <c r="AC1234" t="s">
        <v>22</v>
      </c>
      <c r="AD1234" t="s">
        <v>22</v>
      </c>
      <c r="AE1234" t="s">
        <v>22</v>
      </c>
      <c r="AF1234" t="s">
        <v>22</v>
      </c>
      <c r="AG1234" t="s">
        <v>3805</v>
      </c>
      <c r="AH1234" t="s">
        <v>22</v>
      </c>
      <c r="AI1234" t="s">
        <v>22</v>
      </c>
      <c r="AJ1234" s="17" t="b">
        <v>1</v>
      </c>
      <c r="AK1234" t="s">
        <v>22</v>
      </c>
      <c r="AL1234" t="s">
        <v>143</v>
      </c>
      <c r="AM1234" s="17" t="b">
        <v>0</v>
      </c>
      <c r="AN1234" s="6"/>
      <c r="AO1234" s="6"/>
      <c r="AP1234" s="17" t="b">
        <v>1</v>
      </c>
      <c r="AQ1234" s="6" t="b">
        <v>0</v>
      </c>
    </row>
    <row r="1235" spans="1:43" x14ac:dyDescent="0.25">
      <c r="A1235" t="str">
        <f>_xlfn.CONCAT(Table8[[#This Row],[Order]],"-",Table8[[#This Row],[Line]])</f>
        <v>78085-1</v>
      </c>
      <c r="B1235" s="7">
        <v>78085</v>
      </c>
      <c r="C1235" s="7">
        <v>1</v>
      </c>
      <c r="D1235" s="7">
        <v>1</v>
      </c>
      <c r="E1235" s="6" t="s">
        <v>18</v>
      </c>
      <c r="F1235" s="6" t="s">
        <v>3274</v>
      </c>
      <c r="G1235" s="6" t="s">
        <v>5349</v>
      </c>
      <c r="H1235" s="6" t="s">
        <v>22</v>
      </c>
      <c r="I1235" s="6" t="s">
        <v>27</v>
      </c>
      <c r="J1235" s="6"/>
      <c r="K1235" s="6"/>
      <c r="L1235" s="8">
        <v>43579</v>
      </c>
      <c r="M1235" s="8">
        <v>43585</v>
      </c>
      <c r="N1235" s="7">
        <v>4</v>
      </c>
      <c r="O1235" s="7">
        <v>40</v>
      </c>
      <c r="P1235" s="6" t="s">
        <v>672</v>
      </c>
      <c r="Q1235" s="6" t="s">
        <v>22</v>
      </c>
      <c r="R1235" s="6" t="s">
        <v>18</v>
      </c>
      <c r="S1235" s="6" t="s">
        <v>22</v>
      </c>
      <c r="T1235" s="6" t="s">
        <v>107</v>
      </c>
      <c r="U1235" s="7">
        <v>7</v>
      </c>
      <c r="V1235" s="17" t="b">
        <v>0</v>
      </c>
      <c r="W1235" s="17" t="b">
        <v>0</v>
      </c>
      <c r="X1235" s="17" t="b">
        <v>0</v>
      </c>
      <c r="Y1235" s="17" t="b">
        <v>0</v>
      </c>
      <c r="Z1235" t="s">
        <v>22</v>
      </c>
      <c r="AA1235" t="s">
        <v>22</v>
      </c>
      <c r="AB1235" t="s">
        <v>22</v>
      </c>
      <c r="AC1235" t="s">
        <v>22</v>
      </c>
      <c r="AD1235" t="s">
        <v>22</v>
      </c>
      <c r="AE1235" t="s">
        <v>22</v>
      </c>
      <c r="AF1235" t="s">
        <v>22</v>
      </c>
      <c r="AG1235" t="s">
        <v>22</v>
      </c>
      <c r="AH1235" t="s">
        <v>22</v>
      </c>
      <c r="AI1235" t="s">
        <v>22</v>
      </c>
      <c r="AJ1235" s="17" t="b">
        <v>0</v>
      </c>
      <c r="AK1235" t="s">
        <v>22</v>
      </c>
      <c r="AL1235" t="s">
        <v>22</v>
      </c>
      <c r="AM1235" s="17" t="b">
        <v>0</v>
      </c>
      <c r="AN1235" s="6"/>
      <c r="AO1235" s="6"/>
      <c r="AP1235" s="17" t="b">
        <v>0</v>
      </c>
      <c r="AQ1235" s="6" t="b">
        <v>0</v>
      </c>
    </row>
    <row r="1236" spans="1:43" x14ac:dyDescent="0.25">
      <c r="A1236" t="str">
        <f>_xlfn.CONCAT(Table8[[#This Row],[Order]],"-",Table8[[#This Row],[Line]])</f>
        <v>78098-1</v>
      </c>
      <c r="B1236" s="29">
        <v>78098</v>
      </c>
      <c r="C1236" s="29">
        <v>1</v>
      </c>
      <c r="D1236" s="29">
        <v>1</v>
      </c>
      <c r="E1236" s="28" t="s">
        <v>18</v>
      </c>
      <c r="F1236" s="28" t="s">
        <v>391</v>
      </c>
      <c r="G1236" s="28" t="s">
        <v>2573</v>
      </c>
      <c r="H1236" s="28" t="s">
        <v>181</v>
      </c>
      <c r="I1236" s="28" t="s">
        <v>20</v>
      </c>
      <c r="J1236" s="28"/>
      <c r="K1236" s="28"/>
      <c r="L1236" s="8">
        <v>43500</v>
      </c>
      <c r="M1236" s="30">
        <v>43503</v>
      </c>
      <c r="N1236" s="29">
        <v>12</v>
      </c>
      <c r="O1236" s="29">
        <v>12</v>
      </c>
      <c r="P1236" s="6" t="s">
        <v>624</v>
      </c>
      <c r="Q1236" s="28" t="s">
        <v>21</v>
      </c>
      <c r="R1236" s="6" t="s">
        <v>19</v>
      </c>
      <c r="S1236" s="28" t="s">
        <v>22</v>
      </c>
      <c r="T1236" s="28" t="s">
        <v>2574</v>
      </c>
      <c r="U1236" s="29">
        <v>18</v>
      </c>
      <c r="V1236" s="17" t="b">
        <v>1</v>
      </c>
      <c r="W1236" s="17" t="b">
        <v>1</v>
      </c>
      <c r="X1236" s="17" t="b">
        <v>0</v>
      </c>
      <c r="Y1236" s="17" t="b">
        <v>1</v>
      </c>
      <c r="Z1236" t="s">
        <v>22</v>
      </c>
      <c r="AA1236" t="s">
        <v>22</v>
      </c>
      <c r="AB1236" t="s">
        <v>22</v>
      </c>
      <c r="AC1236" t="s">
        <v>22</v>
      </c>
      <c r="AD1236" t="s">
        <v>22</v>
      </c>
      <c r="AE1236" t="s">
        <v>22</v>
      </c>
      <c r="AF1236" t="s">
        <v>22</v>
      </c>
      <c r="AG1236" t="s">
        <v>22</v>
      </c>
      <c r="AH1236" t="s">
        <v>22</v>
      </c>
      <c r="AI1236" t="s">
        <v>22</v>
      </c>
      <c r="AJ1236" s="17" t="b">
        <v>0</v>
      </c>
      <c r="AK1236" t="s">
        <v>22</v>
      </c>
      <c r="AL1236" t="s">
        <v>143</v>
      </c>
      <c r="AM1236" s="17" t="b">
        <v>0</v>
      </c>
      <c r="AN1236" s="6"/>
      <c r="AO1236" s="6"/>
      <c r="AP1236" s="17" t="b">
        <v>0</v>
      </c>
      <c r="AQ1236" s="6" t="b">
        <v>1</v>
      </c>
    </row>
    <row r="1237" spans="1:43" x14ac:dyDescent="0.25">
      <c r="A1237" t="str">
        <f>_xlfn.CONCAT(Table8[[#This Row],[Order]],"-",Table8[[#This Row],[Line]])</f>
        <v>78098-2</v>
      </c>
      <c r="B1237" s="29">
        <v>78098</v>
      </c>
      <c r="C1237" s="29">
        <v>2</v>
      </c>
      <c r="D1237" s="29">
        <v>1</v>
      </c>
      <c r="E1237" s="28" t="s">
        <v>18</v>
      </c>
      <c r="F1237" s="28" t="s">
        <v>3275</v>
      </c>
      <c r="G1237" s="28" t="s">
        <v>2575</v>
      </c>
      <c r="H1237" s="28" t="s">
        <v>181</v>
      </c>
      <c r="I1237" s="28" t="s">
        <v>20</v>
      </c>
      <c r="J1237" s="28"/>
      <c r="K1237" s="28"/>
      <c r="L1237" s="8">
        <v>43500</v>
      </c>
      <c r="M1237" s="30">
        <v>43503</v>
      </c>
      <c r="N1237" s="29">
        <v>4</v>
      </c>
      <c r="O1237" s="29">
        <v>4</v>
      </c>
      <c r="P1237" s="6" t="s">
        <v>624</v>
      </c>
      <c r="Q1237" s="28" t="s">
        <v>21</v>
      </c>
      <c r="R1237" s="6" t="s">
        <v>19</v>
      </c>
      <c r="S1237" s="28" t="s">
        <v>22</v>
      </c>
      <c r="T1237" s="28" t="s">
        <v>2576</v>
      </c>
      <c r="U1237" s="29">
        <v>18</v>
      </c>
      <c r="V1237" s="17" t="b">
        <v>1</v>
      </c>
      <c r="W1237" s="17" t="b">
        <v>1</v>
      </c>
      <c r="X1237" s="17" t="b">
        <v>0</v>
      </c>
      <c r="Y1237" s="17" t="b">
        <v>1</v>
      </c>
      <c r="Z1237" t="s">
        <v>22</v>
      </c>
      <c r="AA1237" t="s">
        <v>22</v>
      </c>
      <c r="AB1237" t="s">
        <v>22</v>
      </c>
      <c r="AC1237" t="s">
        <v>22</v>
      </c>
      <c r="AD1237" t="s">
        <v>22</v>
      </c>
      <c r="AE1237" t="s">
        <v>22</v>
      </c>
      <c r="AF1237" t="s">
        <v>22</v>
      </c>
      <c r="AG1237" t="s">
        <v>22</v>
      </c>
      <c r="AH1237" t="s">
        <v>22</v>
      </c>
      <c r="AI1237" t="s">
        <v>22</v>
      </c>
      <c r="AJ1237" s="17" t="b">
        <v>0</v>
      </c>
      <c r="AK1237" t="s">
        <v>22</v>
      </c>
      <c r="AL1237" t="s">
        <v>143</v>
      </c>
      <c r="AM1237" s="17" t="b">
        <v>0</v>
      </c>
      <c r="AN1237" s="6"/>
      <c r="AO1237" s="6"/>
      <c r="AP1237" s="17" t="b">
        <v>0</v>
      </c>
      <c r="AQ1237" s="6" t="b">
        <v>1</v>
      </c>
    </row>
    <row r="1238" spans="1:43" x14ac:dyDescent="0.25">
      <c r="A1238" t="str">
        <f>_xlfn.CONCAT(Table8[[#This Row],[Order]],"-",Table8[[#This Row],[Line]])</f>
        <v>78098-3</v>
      </c>
      <c r="B1238" s="29">
        <v>78098</v>
      </c>
      <c r="C1238" s="29">
        <v>3</v>
      </c>
      <c r="D1238" s="29">
        <v>1</v>
      </c>
      <c r="E1238" s="28" t="s">
        <v>18</v>
      </c>
      <c r="F1238" s="28" t="s">
        <v>3275</v>
      </c>
      <c r="G1238" s="28" t="s">
        <v>2577</v>
      </c>
      <c r="H1238" s="28" t="s">
        <v>22</v>
      </c>
      <c r="I1238" s="28" t="s">
        <v>20</v>
      </c>
      <c r="J1238" s="28"/>
      <c r="K1238" s="28"/>
      <c r="L1238" s="8">
        <v>43500</v>
      </c>
      <c r="M1238" s="30">
        <v>43503</v>
      </c>
      <c r="N1238" s="29">
        <v>2</v>
      </c>
      <c r="O1238" s="29">
        <v>2</v>
      </c>
      <c r="P1238" s="6" t="s">
        <v>624</v>
      </c>
      <c r="Q1238" s="28" t="s">
        <v>21</v>
      </c>
      <c r="R1238" s="6" t="s">
        <v>19</v>
      </c>
      <c r="S1238" s="28" t="s">
        <v>22</v>
      </c>
      <c r="T1238" s="28" t="s">
        <v>2578</v>
      </c>
      <c r="U1238" s="29">
        <v>18</v>
      </c>
      <c r="V1238" s="17" t="b">
        <v>1</v>
      </c>
      <c r="W1238" s="17" t="b">
        <v>1</v>
      </c>
      <c r="X1238" s="17" t="b">
        <v>0</v>
      </c>
      <c r="Y1238" s="17" t="b">
        <v>1</v>
      </c>
      <c r="Z1238" t="s">
        <v>22</v>
      </c>
      <c r="AA1238" t="s">
        <v>22</v>
      </c>
      <c r="AB1238" t="s">
        <v>22</v>
      </c>
      <c r="AC1238" t="s">
        <v>22</v>
      </c>
      <c r="AD1238" t="s">
        <v>22</v>
      </c>
      <c r="AE1238" t="s">
        <v>22</v>
      </c>
      <c r="AF1238" t="s">
        <v>22</v>
      </c>
      <c r="AG1238" t="s">
        <v>22</v>
      </c>
      <c r="AH1238" t="s">
        <v>22</v>
      </c>
      <c r="AI1238" t="s">
        <v>22</v>
      </c>
      <c r="AJ1238" s="17" t="b">
        <v>0</v>
      </c>
      <c r="AK1238" t="s">
        <v>22</v>
      </c>
      <c r="AL1238" t="s">
        <v>143</v>
      </c>
      <c r="AM1238" s="17" t="b">
        <v>0</v>
      </c>
      <c r="AN1238" s="6"/>
      <c r="AO1238" s="6"/>
      <c r="AP1238" s="17" t="b">
        <v>0</v>
      </c>
      <c r="AQ1238" s="6" t="b">
        <v>0</v>
      </c>
    </row>
    <row r="1239" spans="1:43" x14ac:dyDescent="0.25">
      <c r="A1239" t="str">
        <f>_xlfn.CONCAT(Table8[[#This Row],[Order]],"-",Table8[[#This Row],[Line]])</f>
        <v>78098-4</v>
      </c>
      <c r="B1239" s="29">
        <v>78098</v>
      </c>
      <c r="C1239" s="29">
        <v>4</v>
      </c>
      <c r="D1239" s="29">
        <v>1</v>
      </c>
      <c r="E1239" s="28" t="s">
        <v>18</v>
      </c>
      <c r="F1239" s="28" t="s">
        <v>3276</v>
      </c>
      <c r="G1239" s="28" t="s">
        <v>2579</v>
      </c>
      <c r="H1239" s="28" t="s">
        <v>22</v>
      </c>
      <c r="I1239" s="28" t="s">
        <v>20</v>
      </c>
      <c r="J1239" s="28"/>
      <c r="K1239" s="28"/>
      <c r="L1239" s="8">
        <v>43500</v>
      </c>
      <c r="M1239" s="30">
        <v>43503</v>
      </c>
      <c r="N1239" s="29">
        <v>3</v>
      </c>
      <c r="O1239" s="29">
        <v>6</v>
      </c>
      <c r="P1239" s="6" t="s">
        <v>624</v>
      </c>
      <c r="Q1239" s="28" t="s">
        <v>21</v>
      </c>
      <c r="R1239" s="6" t="s">
        <v>19</v>
      </c>
      <c r="S1239" s="28" t="s">
        <v>22</v>
      </c>
      <c r="T1239" s="28" t="s">
        <v>2580</v>
      </c>
      <c r="U1239" s="29">
        <v>18</v>
      </c>
      <c r="V1239" s="17" t="b">
        <v>1</v>
      </c>
      <c r="W1239" s="17" t="b">
        <v>1</v>
      </c>
      <c r="X1239" s="17" t="b">
        <v>0</v>
      </c>
      <c r="Y1239" s="17" t="b">
        <v>1</v>
      </c>
      <c r="Z1239" t="s">
        <v>22</v>
      </c>
      <c r="AA1239" t="s">
        <v>22</v>
      </c>
      <c r="AB1239" t="s">
        <v>22</v>
      </c>
      <c r="AC1239" t="s">
        <v>22</v>
      </c>
      <c r="AD1239" t="s">
        <v>22</v>
      </c>
      <c r="AE1239" t="s">
        <v>22</v>
      </c>
      <c r="AF1239" t="s">
        <v>22</v>
      </c>
      <c r="AG1239" t="s">
        <v>22</v>
      </c>
      <c r="AH1239" t="s">
        <v>22</v>
      </c>
      <c r="AI1239" t="s">
        <v>22</v>
      </c>
      <c r="AJ1239" s="17" t="b">
        <v>0</v>
      </c>
      <c r="AK1239" t="s">
        <v>22</v>
      </c>
      <c r="AL1239" t="s">
        <v>143</v>
      </c>
      <c r="AM1239" s="17" t="b">
        <v>0</v>
      </c>
      <c r="AN1239" s="6"/>
      <c r="AO1239" s="6"/>
      <c r="AP1239" s="17" t="b">
        <v>0</v>
      </c>
      <c r="AQ1239" s="6" t="b">
        <v>0</v>
      </c>
    </row>
    <row r="1240" spans="1:43" x14ac:dyDescent="0.25">
      <c r="A1240" t="str">
        <f>_xlfn.CONCAT(Table8[[#This Row],[Order]],"-",Table8[[#This Row],[Line]])</f>
        <v>78098-5</v>
      </c>
      <c r="B1240" s="29">
        <v>78098</v>
      </c>
      <c r="C1240" s="29">
        <v>5</v>
      </c>
      <c r="D1240" s="29">
        <v>1</v>
      </c>
      <c r="E1240" s="28" t="s">
        <v>18</v>
      </c>
      <c r="F1240" s="28" t="s">
        <v>3276</v>
      </c>
      <c r="G1240" s="28" t="s">
        <v>2581</v>
      </c>
      <c r="H1240" s="28" t="s">
        <v>22</v>
      </c>
      <c r="I1240" s="28" t="s">
        <v>20</v>
      </c>
      <c r="J1240" s="28"/>
      <c r="K1240" s="28"/>
      <c r="L1240" s="8">
        <v>43500</v>
      </c>
      <c r="M1240" s="30">
        <v>43503</v>
      </c>
      <c r="N1240" s="29">
        <v>1</v>
      </c>
      <c r="O1240" s="29">
        <v>1</v>
      </c>
      <c r="P1240" s="6" t="s">
        <v>624</v>
      </c>
      <c r="Q1240" s="28" t="s">
        <v>21</v>
      </c>
      <c r="R1240" s="6" t="s">
        <v>19</v>
      </c>
      <c r="S1240" s="28" t="s">
        <v>22</v>
      </c>
      <c r="T1240" s="28" t="s">
        <v>2582</v>
      </c>
      <c r="U1240" s="29">
        <v>18</v>
      </c>
      <c r="V1240" s="17" t="b">
        <v>1</v>
      </c>
      <c r="W1240" s="17" t="b">
        <v>1</v>
      </c>
      <c r="X1240" s="17" t="b">
        <v>0</v>
      </c>
      <c r="Y1240" s="17" t="b">
        <v>1</v>
      </c>
      <c r="Z1240" t="s">
        <v>22</v>
      </c>
      <c r="AA1240" t="s">
        <v>22</v>
      </c>
      <c r="AB1240" t="s">
        <v>22</v>
      </c>
      <c r="AC1240" t="s">
        <v>22</v>
      </c>
      <c r="AD1240" t="s">
        <v>22</v>
      </c>
      <c r="AE1240" t="s">
        <v>22</v>
      </c>
      <c r="AF1240" t="s">
        <v>22</v>
      </c>
      <c r="AG1240" t="s">
        <v>22</v>
      </c>
      <c r="AH1240" t="s">
        <v>22</v>
      </c>
      <c r="AI1240" t="s">
        <v>22</v>
      </c>
      <c r="AJ1240" s="17" t="b">
        <v>0</v>
      </c>
      <c r="AK1240" t="s">
        <v>22</v>
      </c>
      <c r="AL1240" t="s">
        <v>143</v>
      </c>
      <c r="AM1240" s="17" t="b">
        <v>0</v>
      </c>
      <c r="AN1240" s="6"/>
      <c r="AO1240" s="6"/>
      <c r="AP1240" s="17" t="b">
        <v>0</v>
      </c>
      <c r="AQ1240" s="6" t="b">
        <v>0</v>
      </c>
    </row>
    <row r="1241" spans="1:43" x14ac:dyDescent="0.25">
      <c r="A1241" t="str">
        <f>_xlfn.CONCAT(Table8[[#This Row],[Order]],"-",Table8[[#This Row],[Line]])</f>
        <v>78098-6</v>
      </c>
      <c r="B1241" s="29">
        <v>78098</v>
      </c>
      <c r="C1241" s="29">
        <v>6</v>
      </c>
      <c r="D1241" s="29">
        <v>1</v>
      </c>
      <c r="E1241" s="28" t="s">
        <v>18</v>
      </c>
      <c r="F1241" s="28" t="s">
        <v>3277</v>
      </c>
      <c r="G1241" s="28" t="s">
        <v>2583</v>
      </c>
      <c r="H1241" s="28" t="s">
        <v>22</v>
      </c>
      <c r="I1241" s="28" t="s">
        <v>20</v>
      </c>
      <c r="J1241" s="28"/>
      <c r="K1241" s="28"/>
      <c r="L1241" s="8">
        <v>43500</v>
      </c>
      <c r="M1241" s="30">
        <v>43503</v>
      </c>
      <c r="N1241" s="29">
        <v>1</v>
      </c>
      <c r="O1241" s="29">
        <v>1</v>
      </c>
      <c r="P1241" s="6" t="s">
        <v>624</v>
      </c>
      <c r="Q1241" s="28" t="s">
        <v>21</v>
      </c>
      <c r="R1241" s="6" t="s">
        <v>19</v>
      </c>
      <c r="S1241" s="28" t="s">
        <v>22</v>
      </c>
      <c r="T1241" s="28" t="s">
        <v>2584</v>
      </c>
      <c r="U1241" s="29">
        <v>18</v>
      </c>
      <c r="V1241" s="17" t="b">
        <v>1</v>
      </c>
      <c r="W1241" s="17" t="b">
        <v>1</v>
      </c>
      <c r="X1241" s="17" t="b">
        <v>0</v>
      </c>
      <c r="Y1241" s="17" t="b">
        <v>1</v>
      </c>
      <c r="Z1241" t="s">
        <v>161</v>
      </c>
      <c r="AA1241" t="s">
        <v>22</v>
      </c>
      <c r="AB1241" t="s">
        <v>22</v>
      </c>
      <c r="AC1241" t="s">
        <v>22</v>
      </c>
      <c r="AD1241" t="s">
        <v>22</v>
      </c>
      <c r="AE1241" t="s">
        <v>22</v>
      </c>
      <c r="AF1241" t="s">
        <v>22</v>
      </c>
      <c r="AG1241" t="s">
        <v>22</v>
      </c>
      <c r="AH1241" t="s">
        <v>22</v>
      </c>
      <c r="AI1241" t="s">
        <v>22</v>
      </c>
      <c r="AJ1241" s="17" t="b">
        <v>0</v>
      </c>
      <c r="AK1241" t="s">
        <v>22</v>
      </c>
      <c r="AL1241" t="s">
        <v>143</v>
      </c>
      <c r="AM1241" s="17" t="b">
        <v>0</v>
      </c>
      <c r="AN1241" s="6"/>
      <c r="AO1241" s="6"/>
      <c r="AP1241" s="17" t="b">
        <v>0</v>
      </c>
      <c r="AQ1241" s="6" t="b">
        <v>0</v>
      </c>
    </row>
    <row r="1242" spans="1:43" x14ac:dyDescent="0.25">
      <c r="A1242" t="str">
        <f>_xlfn.CONCAT(Table8[[#This Row],[Order]],"-",Table8[[#This Row],[Line]])</f>
        <v>78098-7</v>
      </c>
      <c r="B1242" s="29">
        <v>78098</v>
      </c>
      <c r="C1242" s="29">
        <v>7</v>
      </c>
      <c r="D1242" s="29">
        <v>1</v>
      </c>
      <c r="E1242" s="28" t="s">
        <v>18</v>
      </c>
      <c r="F1242" s="28" t="s">
        <v>3278</v>
      </c>
      <c r="G1242" s="28" t="s">
        <v>2585</v>
      </c>
      <c r="H1242" s="28" t="s">
        <v>22</v>
      </c>
      <c r="I1242" s="28" t="s">
        <v>20</v>
      </c>
      <c r="J1242" s="28"/>
      <c r="K1242" s="28"/>
      <c r="L1242" s="8">
        <v>43500</v>
      </c>
      <c r="M1242" s="30">
        <v>43503</v>
      </c>
      <c r="N1242" s="29">
        <v>1</v>
      </c>
      <c r="O1242" s="29">
        <v>1</v>
      </c>
      <c r="P1242" s="6" t="s">
        <v>624</v>
      </c>
      <c r="Q1242" s="28" t="s">
        <v>21</v>
      </c>
      <c r="R1242" s="6" t="s">
        <v>19</v>
      </c>
      <c r="S1242" s="28" t="s">
        <v>22</v>
      </c>
      <c r="T1242" s="28" t="s">
        <v>2586</v>
      </c>
      <c r="U1242" s="29">
        <v>18</v>
      </c>
      <c r="V1242" s="17" t="b">
        <v>1</v>
      </c>
      <c r="W1242" s="17" t="b">
        <v>1</v>
      </c>
      <c r="X1242" s="17" t="b">
        <v>0</v>
      </c>
      <c r="Y1242" s="17" t="b">
        <v>1</v>
      </c>
      <c r="Z1242" t="s">
        <v>161</v>
      </c>
      <c r="AA1242" t="s">
        <v>22</v>
      </c>
      <c r="AB1242" t="s">
        <v>22</v>
      </c>
      <c r="AC1242" t="s">
        <v>22</v>
      </c>
      <c r="AD1242" t="s">
        <v>22</v>
      </c>
      <c r="AE1242" t="s">
        <v>22</v>
      </c>
      <c r="AF1242" t="s">
        <v>22</v>
      </c>
      <c r="AG1242" t="s">
        <v>22</v>
      </c>
      <c r="AH1242" t="s">
        <v>22</v>
      </c>
      <c r="AI1242" t="s">
        <v>22</v>
      </c>
      <c r="AJ1242" s="17" t="b">
        <v>0</v>
      </c>
      <c r="AK1242" t="s">
        <v>22</v>
      </c>
      <c r="AL1242" t="s">
        <v>143</v>
      </c>
      <c r="AM1242" s="17" t="b">
        <v>0</v>
      </c>
      <c r="AN1242" s="6"/>
      <c r="AO1242" s="6"/>
      <c r="AP1242" s="17" t="b">
        <v>0</v>
      </c>
      <c r="AQ1242" s="6" t="b">
        <v>0</v>
      </c>
    </row>
    <row r="1243" spans="1:43" x14ac:dyDescent="0.25">
      <c r="A1243" t="str">
        <f>_xlfn.CONCAT(Table8[[#This Row],[Order]],"-",Table8[[#This Row],[Line]])</f>
        <v>78098-8</v>
      </c>
      <c r="B1243" s="29">
        <v>78098</v>
      </c>
      <c r="C1243" s="29">
        <v>8</v>
      </c>
      <c r="D1243" s="29">
        <v>1</v>
      </c>
      <c r="E1243" s="28" t="s">
        <v>18</v>
      </c>
      <c r="F1243" s="28" t="s">
        <v>3122</v>
      </c>
      <c r="G1243" s="28" t="s">
        <v>2587</v>
      </c>
      <c r="H1243" s="28" t="s">
        <v>22</v>
      </c>
      <c r="I1243" s="28" t="s">
        <v>20</v>
      </c>
      <c r="J1243" s="28"/>
      <c r="K1243" s="28"/>
      <c r="L1243" s="8">
        <v>43500</v>
      </c>
      <c r="M1243" s="30">
        <v>43503</v>
      </c>
      <c r="N1243" s="29">
        <v>2</v>
      </c>
      <c r="O1243" s="29">
        <v>2</v>
      </c>
      <c r="P1243" s="6" t="s">
        <v>624</v>
      </c>
      <c r="Q1243" s="28" t="s">
        <v>21</v>
      </c>
      <c r="R1243" s="6" t="s">
        <v>19</v>
      </c>
      <c r="S1243" s="28" t="s">
        <v>22</v>
      </c>
      <c r="T1243" s="28" t="s">
        <v>2588</v>
      </c>
      <c r="U1243" s="29">
        <v>18</v>
      </c>
      <c r="V1243" s="17" t="b">
        <v>1</v>
      </c>
      <c r="W1243" s="17" t="b">
        <v>1</v>
      </c>
      <c r="X1243" s="17" t="b">
        <v>0</v>
      </c>
      <c r="Y1243" s="17" t="b">
        <v>1</v>
      </c>
      <c r="Z1243" t="s">
        <v>161</v>
      </c>
      <c r="AA1243" t="s">
        <v>22</v>
      </c>
      <c r="AB1243" t="s">
        <v>22</v>
      </c>
      <c r="AC1243" t="s">
        <v>22</v>
      </c>
      <c r="AD1243" t="s">
        <v>22</v>
      </c>
      <c r="AE1243" t="s">
        <v>22</v>
      </c>
      <c r="AF1243" t="s">
        <v>22</v>
      </c>
      <c r="AG1243" t="s">
        <v>22</v>
      </c>
      <c r="AH1243" t="s">
        <v>22</v>
      </c>
      <c r="AI1243" t="s">
        <v>22</v>
      </c>
      <c r="AJ1243" s="17" t="b">
        <v>0</v>
      </c>
      <c r="AK1243" t="s">
        <v>22</v>
      </c>
      <c r="AL1243" t="s">
        <v>143</v>
      </c>
      <c r="AM1243" s="17" t="b">
        <v>0</v>
      </c>
      <c r="AN1243" s="6"/>
      <c r="AO1243" s="6"/>
      <c r="AP1243" s="17" t="b">
        <v>0</v>
      </c>
      <c r="AQ1243" s="6" t="b">
        <v>0</v>
      </c>
    </row>
    <row r="1244" spans="1:43" x14ac:dyDescent="0.25">
      <c r="A1244" t="str">
        <f>_xlfn.CONCAT(Table8[[#This Row],[Order]],"-",Table8[[#This Row],[Line]])</f>
        <v>78098-9</v>
      </c>
      <c r="B1244" s="29">
        <v>78098</v>
      </c>
      <c r="C1244" s="29">
        <v>9</v>
      </c>
      <c r="D1244" s="29">
        <v>1</v>
      </c>
      <c r="E1244" s="28" t="s">
        <v>18</v>
      </c>
      <c r="F1244" s="28" t="s">
        <v>3122</v>
      </c>
      <c r="G1244" s="28" t="s">
        <v>2589</v>
      </c>
      <c r="H1244" s="28" t="s">
        <v>22</v>
      </c>
      <c r="I1244" s="28" t="s">
        <v>20</v>
      </c>
      <c r="J1244" s="28"/>
      <c r="K1244" s="28"/>
      <c r="L1244" s="8">
        <v>43500</v>
      </c>
      <c r="M1244" s="30">
        <v>43503</v>
      </c>
      <c r="N1244" s="29">
        <v>3</v>
      </c>
      <c r="O1244" s="29">
        <v>3</v>
      </c>
      <c r="P1244" s="6" t="s">
        <v>624</v>
      </c>
      <c r="Q1244" s="28" t="s">
        <v>21</v>
      </c>
      <c r="R1244" s="6" t="s">
        <v>19</v>
      </c>
      <c r="S1244" s="28" t="s">
        <v>22</v>
      </c>
      <c r="T1244" s="28" t="s">
        <v>2590</v>
      </c>
      <c r="U1244" s="29">
        <v>18</v>
      </c>
      <c r="V1244" s="17" t="b">
        <v>1</v>
      </c>
      <c r="W1244" s="17" t="b">
        <v>1</v>
      </c>
      <c r="X1244" s="17" t="b">
        <v>0</v>
      </c>
      <c r="Y1244" s="17" t="b">
        <v>1</v>
      </c>
      <c r="Z1244" t="s">
        <v>161</v>
      </c>
      <c r="AA1244" t="s">
        <v>22</v>
      </c>
      <c r="AB1244" t="s">
        <v>22</v>
      </c>
      <c r="AC1244" t="s">
        <v>22</v>
      </c>
      <c r="AD1244" t="s">
        <v>22</v>
      </c>
      <c r="AE1244" t="s">
        <v>22</v>
      </c>
      <c r="AF1244" t="s">
        <v>22</v>
      </c>
      <c r="AG1244" t="s">
        <v>22</v>
      </c>
      <c r="AH1244" t="s">
        <v>22</v>
      </c>
      <c r="AI1244" t="s">
        <v>22</v>
      </c>
      <c r="AJ1244" s="17" t="b">
        <v>0</v>
      </c>
      <c r="AK1244" t="s">
        <v>22</v>
      </c>
      <c r="AL1244" t="s">
        <v>143</v>
      </c>
      <c r="AM1244" s="17" t="b">
        <v>0</v>
      </c>
      <c r="AN1244" s="6"/>
      <c r="AO1244" s="6"/>
      <c r="AP1244" s="17" t="b">
        <v>0</v>
      </c>
      <c r="AQ1244" s="6" t="b">
        <v>0</v>
      </c>
    </row>
    <row r="1245" spans="1:43" x14ac:dyDescent="0.25">
      <c r="A1245" t="str">
        <f>_xlfn.CONCAT(Table8[[#This Row],[Order]],"-",Table8[[#This Row],[Line]])</f>
        <v>78098-10</v>
      </c>
      <c r="B1245" s="29">
        <v>78098</v>
      </c>
      <c r="C1245" s="29">
        <v>10</v>
      </c>
      <c r="D1245" s="29">
        <v>1</v>
      </c>
      <c r="E1245" s="28" t="s">
        <v>18</v>
      </c>
      <c r="F1245" s="28" t="s">
        <v>3123</v>
      </c>
      <c r="G1245" s="28" t="s">
        <v>2591</v>
      </c>
      <c r="H1245" s="28" t="s">
        <v>22</v>
      </c>
      <c r="I1245" s="28" t="s">
        <v>20</v>
      </c>
      <c r="J1245" s="28"/>
      <c r="K1245" s="28"/>
      <c r="L1245" s="8">
        <v>43500</v>
      </c>
      <c r="M1245" s="30">
        <v>43503</v>
      </c>
      <c r="N1245" s="29">
        <v>1</v>
      </c>
      <c r="O1245" s="29">
        <v>1</v>
      </c>
      <c r="P1245" s="6" t="s">
        <v>624</v>
      </c>
      <c r="Q1245" s="28" t="s">
        <v>21</v>
      </c>
      <c r="R1245" s="6" t="s">
        <v>19</v>
      </c>
      <c r="S1245" s="28" t="s">
        <v>22</v>
      </c>
      <c r="T1245" s="28" t="s">
        <v>2592</v>
      </c>
      <c r="U1245" s="29">
        <v>18</v>
      </c>
      <c r="V1245" s="17" t="b">
        <v>1</v>
      </c>
      <c r="W1245" s="17" t="b">
        <v>1</v>
      </c>
      <c r="X1245" s="17" t="b">
        <v>0</v>
      </c>
      <c r="Y1245" s="17" t="b">
        <v>1</v>
      </c>
      <c r="Z1245" t="s">
        <v>161</v>
      </c>
      <c r="AA1245" t="s">
        <v>22</v>
      </c>
      <c r="AB1245" t="s">
        <v>22</v>
      </c>
      <c r="AC1245" t="s">
        <v>22</v>
      </c>
      <c r="AD1245" t="s">
        <v>22</v>
      </c>
      <c r="AE1245" t="s">
        <v>22</v>
      </c>
      <c r="AF1245" t="s">
        <v>22</v>
      </c>
      <c r="AG1245" t="s">
        <v>22</v>
      </c>
      <c r="AH1245" t="s">
        <v>22</v>
      </c>
      <c r="AI1245" t="s">
        <v>22</v>
      </c>
      <c r="AJ1245" s="17" t="b">
        <v>0</v>
      </c>
      <c r="AK1245" t="s">
        <v>22</v>
      </c>
      <c r="AL1245" t="s">
        <v>143</v>
      </c>
      <c r="AM1245" s="17" t="b">
        <v>0</v>
      </c>
      <c r="AN1245" s="6"/>
      <c r="AO1245" s="6"/>
      <c r="AP1245" s="17" t="b">
        <v>0</v>
      </c>
      <c r="AQ1245" s="6" t="b">
        <v>0</v>
      </c>
    </row>
    <row r="1246" spans="1:43" x14ac:dyDescent="0.25">
      <c r="A1246" t="str">
        <f>_xlfn.CONCAT(Table8[[#This Row],[Order]],"-",Table8[[#This Row],[Line]])</f>
        <v>78105-1</v>
      </c>
      <c r="B1246" s="29">
        <v>78105</v>
      </c>
      <c r="C1246" s="29">
        <v>1</v>
      </c>
      <c r="D1246" s="29">
        <v>1</v>
      </c>
      <c r="E1246" s="28" t="s">
        <v>18</v>
      </c>
      <c r="F1246" s="28" t="s">
        <v>3279</v>
      </c>
      <c r="G1246" s="28" t="s">
        <v>5350</v>
      </c>
      <c r="H1246" s="28" t="s">
        <v>22</v>
      </c>
      <c r="I1246" s="28" t="s">
        <v>20</v>
      </c>
      <c r="J1246" s="28"/>
      <c r="K1246" s="28"/>
      <c r="L1246" s="8">
        <v>43508</v>
      </c>
      <c r="M1246" s="30">
        <v>43511</v>
      </c>
      <c r="N1246" s="29">
        <v>1</v>
      </c>
      <c r="O1246" s="29">
        <v>2</v>
      </c>
      <c r="P1246" s="6" t="s">
        <v>657</v>
      </c>
      <c r="Q1246" s="28" t="s">
        <v>22</v>
      </c>
      <c r="R1246" s="6" t="s">
        <v>18</v>
      </c>
      <c r="S1246" s="28" t="s">
        <v>22</v>
      </c>
      <c r="T1246" s="28" t="s">
        <v>5351</v>
      </c>
      <c r="U1246" s="29">
        <v>1</v>
      </c>
      <c r="V1246" s="17" t="b">
        <v>1</v>
      </c>
      <c r="W1246" s="17" t="b">
        <v>0</v>
      </c>
      <c r="X1246" s="17" t="b">
        <v>0</v>
      </c>
      <c r="Y1246" s="17" t="b">
        <v>0</v>
      </c>
      <c r="Z1246" t="s">
        <v>22</v>
      </c>
      <c r="AA1246" t="s">
        <v>22</v>
      </c>
      <c r="AB1246" t="s">
        <v>22</v>
      </c>
      <c r="AC1246" t="s">
        <v>22</v>
      </c>
      <c r="AD1246" t="s">
        <v>22</v>
      </c>
      <c r="AE1246" t="s">
        <v>22</v>
      </c>
      <c r="AF1246" t="s">
        <v>22</v>
      </c>
      <c r="AG1246" t="s">
        <v>22</v>
      </c>
      <c r="AH1246" t="s">
        <v>22</v>
      </c>
      <c r="AI1246" t="s">
        <v>22</v>
      </c>
      <c r="AJ1246" s="17" t="b">
        <v>0</v>
      </c>
      <c r="AK1246" t="s">
        <v>22</v>
      </c>
      <c r="AL1246" t="s">
        <v>22</v>
      </c>
      <c r="AM1246" s="17" t="b">
        <v>0</v>
      </c>
      <c r="AN1246" s="6"/>
      <c r="AO1246" s="6"/>
      <c r="AP1246" s="17" t="b">
        <v>0</v>
      </c>
      <c r="AQ1246" s="6" t="b">
        <v>0</v>
      </c>
    </row>
    <row r="1247" spans="1:43" x14ac:dyDescent="0.25">
      <c r="A1247" t="str">
        <f>_xlfn.CONCAT(Table8[[#This Row],[Order]],"-",Table8[[#This Row],[Line]])</f>
        <v>78105-2</v>
      </c>
      <c r="B1247" s="29">
        <v>78105</v>
      </c>
      <c r="C1247" s="29">
        <v>2</v>
      </c>
      <c r="D1247" s="29">
        <v>1</v>
      </c>
      <c r="E1247" s="28" t="s">
        <v>18</v>
      </c>
      <c r="F1247" s="28" t="s">
        <v>3280</v>
      </c>
      <c r="G1247" s="28" t="s">
        <v>5352</v>
      </c>
      <c r="H1247" s="28" t="s">
        <v>22</v>
      </c>
      <c r="I1247" s="28" t="s">
        <v>20</v>
      </c>
      <c r="J1247" s="28"/>
      <c r="K1247" s="28"/>
      <c r="L1247" s="8">
        <v>43508</v>
      </c>
      <c r="M1247" s="30">
        <v>43511</v>
      </c>
      <c r="N1247" s="29">
        <v>1</v>
      </c>
      <c r="O1247" s="29">
        <v>1</v>
      </c>
      <c r="P1247" s="6" t="s">
        <v>657</v>
      </c>
      <c r="Q1247" s="28" t="s">
        <v>22</v>
      </c>
      <c r="R1247" s="6" t="s">
        <v>18</v>
      </c>
      <c r="S1247" s="28" t="s">
        <v>22</v>
      </c>
      <c r="T1247" s="28" t="s">
        <v>5353</v>
      </c>
      <c r="U1247" s="29">
        <v>1</v>
      </c>
      <c r="V1247" s="17" t="b">
        <v>1</v>
      </c>
      <c r="W1247" s="17" t="b">
        <v>0</v>
      </c>
      <c r="X1247" s="17" t="b">
        <v>0</v>
      </c>
      <c r="Y1247" s="17" t="b">
        <v>0</v>
      </c>
      <c r="Z1247" t="s">
        <v>22</v>
      </c>
      <c r="AA1247" t="s">
        <v>22</v>
      </c>
      <c r="AB1247" t="s">
        <v>22</v>
      </c>
      <c r="AC1247" t="s">
        <v>22</v>
      </c>
      <c r="AD1247" t="s">
        <v>22</v>
      </c>
      <c r="AE1247" t="s">
        <v>22</v>
      </c>
      <c r="AF1247" t="s">
        <v>22</v>
      </c>
      <c r="AG1247" t="s">
        <v>22</v>
      </c>
      <c r="AH1247" t="s">
        <v>22</v>
      </c>
      <c r="AI1247" t="s">
        <v>22</v>
      </c>
      <c r="AJ1247" s="17" t="b">
        <v>0</v>
      </c>
      <c r="AK1247" t="s">
        <v>22</v>
      </c>
      <c r="AL1247" t="s">
        <v>22</v>
      </c>
      <c r="AM1247" s="17" t="b">
        <v>0</v>
      </c>
      <c r="AN1247" s="6"/>
      <c r="AO1247" s="6"/>
      <c r="AP1247" s="17" t="b">
        <v>0</v>
      </c>
      <c r="AQ1247" s="6" t="b">
        <v>0</v>
      </c>
    </row>
    <row r="1248" spans="1:43" x14ac:dyDescent="0.25">
      <c r="A1248" t="str">
        <f>_xlfn.CONCAT(Table8[[#This Row],[Order]],"-",Table8[[#This Row],[Line]])</f>
        <v>78105-3</v>
      </c>
      <c r="B1248" s="29">
        <v>78105</v>
      </c>
      <c r="C1248" s="29">
        <v>3</v>
      </c>
      <c r="D1248" s="29">
        <v>1</v>
      </c>
      <c r="E1248" s="28" t="s">
        <v>18</v>
      </c>
      <c r="F1248" s="28" t="s">
        <v>3281</v>
      </c>
      <c r="G1248" s="28" t="s">
        <v>5354</v>
      </c>
      <c r="H1248" s="28" t="s">
        <v>22</v>
      </c>
      <c r="I1248" s="28" t="s">
        <v>20</v>
      </c>
      <c r="J1248" s="28"/>
      <c r="K1248" s="28"/>
      <c r="L1248" s="8">
        <v>43508</v>
      </c>
      <c r="M1248" s="30">
        <v>43511</v>
      </c>
      <c r="N1248" s="29">
        <v>1</v>
      </c>
      <c r="O1248" s="29">
        <v>3</v>
      </c>
      <c r="P1248" s="6" t="s">
        <v>657</v>
      </c>
      <c r="Q1248" s="28" t="s">
        <v>22</v>
      </c>
      <c r="R1248" s="6" t="s">
        <v>18</v>
      </c>
      <c r="S1248" s="28" t="s">
        <v>22</v>
      </c>
      <c r="T1248" s="28" t="s">
        <v>5355</v>
      </c>
      <c r="U1248" s="29">
        <v>1</v>
      </c>
      <c r="V1248" s="17" t="b">
        <v>1</v>
      </c>
      <c r="W1248" s="17" t="b">
        <v>0</v>
      </c>
      <c r="X1248" s="17" t="b">
        <v>0</v>
      </c>
      <c r="Y1248" s="17" t="b">
        <v>0</v>
      </c>
      <c r="Z1248" t="s">
        <v>22</v>
      </c>
      <c r="AA1248" t="s">
        <v>22</v>
      </c>
      <c r="AB1248" t="s">
        <v>22</v>
      </c>
      <c r="AC1248" t="s">
        <v>22</v>
      </c>
      <c r="AD1248" t="s">
        <v>22</v>
      </c>
      <c r="AE1248" t="s">
        <v>22</v>
      </c>
      <c r="AF1248" t="s">
        <v>22</v>
      </c>
      <c r="AG1248" t="s">
        <v>22</v>
      </c>
      <c r="AH1248" t="s">
        <v>22</v>
      </c>
      <c r="AI1248" t="s">
        <v>22</v>
      </c>
      <c r="AJ1248" s="17" t="b">
        <v>0</v>
      </c>
      <c r="AK1248" t="s">
        <v>22</v>
      </c>
      <c r="AL1248" t="s">
        <v>22</v>
      </c>
      <c r="AM1248" s="17" t="b">
        <v>0</v>
      </c>
      <c r="AN1248" s="6"/>
      <c r="AO1248" s="6"/>
      <c r="AP1248" s="17" t="b">
        <v>0</v>
      </c>
      <c r="AQ1248" s="6" t="b">
        <v>0</v>
      </c>
    </row>
    <row r="1249" spans="1:43" x14ac:dyDescent="0.25">
      <c r="A1249" t="str">
        <f>_xlfn.CONCAT(Table8[[#This Row],[Order]],"-",Table8[[#This Row],[Line]])</f>
        <v>78105-4</v>
      </c>
      <c r="B1249" s="29">
        <v>78105</v>
      </c>
      <c r="C1249" s="29">
        <v>4</v>
      </c>
      <c r="D1249" s="29">
        <v>1</v>
      </c>
      <c r="E1249" s="28" t="s">
        <v>18</v>
      </c>
      <c r="F1249" s="28" t="s">
        <v>3282</v>
      </c>
      <c r="G1249" s="28" t="s">
        <v>5356</v>
      </c>
      <c r="H1249" s="28" t="s">
        <v>22</v>
      </c>
      <c r="I1249" s="28" t="s">
        <v>20</v>
      </c>
      <c r="J1249" s="28"/>
      <c r="K1249" s="28"/>
      <c r="L1249" s="8">
        <v>43508</v>
      </c>
      <c r="M1249" s="30">
        <v>43511</v>
      </c>
      <c r="N1249" s="29">
        <v>1</v>
      </c>
      <c r="O1249" s="29">
        <v>2</v>
      </c>
      <c r="P1249" s="6" t="s">
        <v>657</v>
      </c>
      <c r="Q1249" s="28" t="s">
        <v>22</v>
      </c>
      <c r="R1249" s="6" t="s">
        <v>18</v>
      </c>
      <c r="S1249" s="28" t="s">
        <v>22</v>
      </c>
      <c r="T1249" s="28" t="s">
        <v>5357</v>
      </c>
      <c r="U1249" s="29">
        <v>1</v>
      </c>
      <c r="V1249" s="17" t="b">
        <v>1</v>
      </c>
      <c r="W1249" s="17" t="b">
        <v>0</v>
      </c>
      <c r="X1249" s="17" t="b">
        <v>0</v>
      </c>
      <c r="Y1249" s="17" t="b">
        <v>0</v>
      </c>
      <c r="Z1249" t="s">
        <v>22</v>
      </c>
      <c r="AA1249" t="s">
        <v>22</v>
      </c>
      <c r="AB1249" t="s">
        <v>22</v>
      </c>
      <c r="AC1249" t="s">
        <v>22</v>
      </c>
      <c r="AD1249" t="s">
        <v>22</v>
      </c>
      <c r="AE1249" t="s">
        <v>22</v>
      </c>
      <c r="AF1249" t="s">
        <v>22</v>
      </c>
      <c r="AG1249" t="s">
        <v>22</v>
      </c>
      <c r="AH1249" t="s">
        <v>22</v>
      </c>
      <c r="AI1249" t="s">
        <v>22</v>
      </c>
      <c r="AJ1249" s="17" t="b">
        <v>0</v>
      </c>
      <c r="AK1249" t="s">
        <v>22</v>
      </c>
      <c r="AL1249" t="s">
        <v>22</v>
      </c>
      <c r="AM1249" s="17" t="b">
        <v>0</v>
      </c>
      <c r="AN1249" s="6"/>
      <c r="AO1249" s="6"/>
      <c r="AP1249" s="17" t="b">
        <v>0</v>
      </c>
      <c r="AQ1249" s="6" t="b">
        <v>0</v>
      </c>
    </row>
    <row r="1250" spans="1:43" x14ac:dyDescent="0.25">
      <c r="A1250" t="str">
        <f>_xlfn.CONCAT(Table8[[#This Row],[Order]],"-",Table8[[#This Row],[Line]])</f>
        <v>78105-5</v>
      </c>
      <c r="B1250" s="29">
        <v>78105</v>
      </c>
      <c r="C1250" s="29">
        <v>5</v>
      </c>
      <c r="D1250" s="29">
        <v>1</v>
      </c>
      <c r="E1250" s="28" t="s">
        <v>18</v>
      </c>
      <c r="F1250" s="28" t="s">
        <v>3283</v>
      </c>
      <c r="G1250" s="28" t="s">
        <v>5358</v>
      </c>
      <c r="H1250" s="28" t="s">
        <v>22</v>
      </c>
      <c r="I1250" s="28" t="s">
        <v>20</v>
      </c>
      <c r="J1250" s="28"/>
      <c r="K1250" s="28"/>
      <c r="L1250" s="8">
        <v>43508</v>
      </c>
      <c r="M1250" s="30">
        <v>43511</v>
      </c>
      <c r="N1250" s="29">
        <v>3</v>
      </c>
      <c r="O1250" s="29">
        <v>9</v>
      </c>
      <c r="P1250" s="6" t="s">
        <v>657</v>
      </c>
      <c r="Q1250" s="28" t="s">
        <v>22</v>
      </c>
      <c r="R1250" s="6" t="s">
        <v>18</v>
      </c>
      <c r="S1250" s="28" t="s">
        <v>22</v>
      </c>
      <c r="T1250" s="28" t="s">
        <v>5359</v>
      </c>
      <c r="U1250" s="29">
        <v>1</v>
      </c>
      <c r="V1250" s="17" t="b">
        <v>1</v>
      </c>
      <c r="W1250" s="17" t="b">
        <v>0</v>
      </c>
      <c r="X1250" s="17" t="b">
        <v>0</v>
      </c>
      <c r="Y1250" s="17" t="b">
        <v>0</v>
      </c>
      <c r="Z1250" t="s">
        <v>22</v>
      </c>
      <c r="AA1250" t="s">
        <v>22</v>
      </c>
      <c r="AB1250" t="s">
        <v>22</v>
      </c>
      <c r="AC1250" t="s">
        <v>22</v>
      </c>
      <c r="AD1250" t="s">
        <v>22</v>
      </c>
      <c r="AE1250" t="s">
        <v>22</v>
      </c>
      <c r="AF1250" t="s">
        <v>22</v>
      </c>
      <c r="AG1250" t="s">
        <v>22</v>
      </c>
      <c r="AH1250" t="s">
        <v>22</v>
      </c>
      <c r="AI1250" t="s">
        <v>22</v>
      </c>
      <c r="AJ1250" s="17" t="b">
        <v>0</v>
      </c>
      <c r="AK1250" t="s">
        <v>22</v>
      </c>
      <c r="AL1250" t="s">
        <v>22</v>
      </c>
      <c r="AM1250" s="17" t="b">
        <v>0</v>
      </c>
      <c r="AN1250" s="6"/>
      <c r="AO1250" s="6"/>
      <c r="AP1250" s="17" t="b">
        <v>0</v>
      </c>
      <c r="AQ1250" s="6" t="b">
        <v>0</v>
      </c>
    </row>
    <row r="1251" spans="1:43" x14ac:dyDescent="0.25">
      <c r="A1251" t="str">
        <f>_xlfn.CONCAT(Table8[[#This Row],[Order]],"-",Table8[[#This Row],[Line]])</f>
        <v>78105-6</v>
      </c>
      <c r="B1251" s="29">
        <v>78105</v>
      </c>
      <c r="C1251" s="29">
        <v>6</v>
      </c>
      <c r="D1251" s="29">
        <v>1</v>
      </c>
      <c r="E1251" s="28" t="s">
        <v>18</v>
      </c>
      <c r="F1251" s="28" t="s">
        <v>3280</v>
      </c>
      <c r="G1251" s="28" t="s">
        <v>5360</v>
      </c>
      <c r="H1251" s="28" t="s">
        <v>22</v>
      </c>
      <c r="I1251" s="28" t="s">
        <v>20</v>
      </c>
      <c r="J1251" s="28"/>
      <c r="K1251" s="28"/>
      <c r="L1251" s="8">
        <v>43508</v>
      </c>
      <c r="M1251" s="30">
        <v>43511</v>
      </c>
      <c r="N1251" s="29">
        <v>4</v>
      </c>
      <c r="O1251" s="29">
        <v>4</v>
      </c>
      <c r="P1251" s="6" t="s">
        <v>657</v>
      </c>
      <c r="Q1251" s="28" t="s">
        <v>22</v>
      </c>
      <c r="R1251" s="6" t="s">
        <v>18</v>
      </c>
      <c r="S1251" s="28" t="s">
        <v>22</v>
      </c>
      <c r="T1251" s="28" t="s">
        <v>109</v>
      </c>
      <c r="U1251" s="29">
        <v>1</v>
      </c>
      <c r="V1251" s="17" t="b">
        <v>1</v>
      </c>
      <c r="W1251" s="17" t="b">
        <v>0</v>
      </c>
      <c r="X1251" s="17" t="b">
        <v>0</v>
      </c>
      <c r="Y1251" s="17" t="b">
        <v>0</v>
      </c>
      <c r="Z1251" t="s">
        <v>22</v>
      </c>
      <c r="AA1251" t="s">
        <v>22</v>
      </c>
      <c r="AB1251" t="s">
        <v>22</v>
      </c>
      <c r="AC1251" t="s">
        <v>22</v>
      </c>
      <c r="AD1251" t="s">
        <v>22</v>
      </c>
      <c r="AE1251" t="s">
        <v>22</v>
      </c>
      <c r="AF1251" t="s">
        <v>22</v>
      </c>
      <c r="AG1251" t="s">
        <v>22</v>
      </c>
      <c r="AH1251" t="s">
        <v>22</v>
      </c>
      <c r="AI1251" t="s">
        <v>22</v>
      </c>
      <c r="AJ1251" s="17" t="b">
        <v>0</v>
      </c>
      <c r="AK1251" t="s">
        <v>22</v>
      </c>
      <c r="AL1251" t="s">
        <v>22</v>
      </c>
      <c r="AM1251" s="17" t="b">
        <v>0</v>
      </c>
      <c r="AN1251" s="6"/>
      <c r="AO1251" s="6"/>
      <c r="AP1251" s="17" t="b">
        <v>0</v>
      </c>
      <c r="AQ1251" s="6" t="b">
        <v>0</v>
      </c>
    </row>
    <row r="1252" spans="1:43" x14ac:dyDescent="0.25">
      <c r="A1252" t="str">
        <f>_xlfn.CONCAT(Table8[[#This Row],[Order]],"-",Table8[[#This Row],[Line]])</f>
        <v>78105-7</v>
      </c>
      <c r="B1252" s="29">
        <v>78105</v>
      </c>
      <c r="C1252" s="29">
        <v>7</v>
      </c>
      <c r="D1252" s="29">
        <v>1</v>
      </c>
      <c r="E1252" s="28" t="s">
        <v>18</v>
      </c>
      <c r="F1252" s="28" t="s">
        <v>3284</v>
      </c>
      <c r="G1252" s="28" t="s">
        <v>5361</v>
      </c>
      <c r="H1252" s="28" t="s">
        <v>22</v>
      </c>
      <c r="I1252" s="28" t="s">
        <v>20</v>
      </c>
      <c r="J1252" s="28"/>
      <c r="K1252" s="28"/>
      <c r="L1252" s="8">
        <v>43508</v>
      </c>
      <c r="M1252" s="30">
        <v>43511</v>
      </c>
      <c r="N1252" s="29">
        <v>3</v>
      </c>
      <c r="O1252" s="29">
        <v>3</v>
      </c>
      <c r="P1252" s="6" t="s">
        <v>657</v>
      </c>
      <c r="Q1252" s="28" t="s">
        <v>22</v>
      </c>
      <c r="R1252" s="6" t="s">
        <v>18</v>
      </c>
      <c r="S1252" s="28" t="s">
        <v>22</v>
      </c>
      <c r="T1252" s="28" t="s">
        <v>675</v>
      </c>
      <c r="U1252" s="29">
        <v>1</v>
      </c>
      <c r="V1252" s="17" t="b">
        <v>1</v>
      </c>
      <c r="W1252" s="17" t="b">
        <v>0</v>
      </c>
      <c r="X1252" s="17" t="b">
        <v>0</v>
      </c>
      <c r="Y1252" s="17" t="b">
        <v>0</v>
      </c>
      <c r="Z1252" t="s">
        <v>22</v>
      </c>
      <c r="AA1252" t="s">
        <v>22</v>
      </c>
      <c r="AB1252" t="s">
        <v>22</v>
      </c>
      <c r="AC1252" t="s">
        <v>22</v>
      </c>
      <c r="AD1252" t="s">
        <v>22</v>
      </c>
      <c r="AE1252" t="s">
        <v>22</v>
      </c>
      <c r="AF1252" t="s">
        <v>22</v>
      </c>
      <c r="AG1252" t="s">
        <v>22</v>
      </c>
      <c r="AH1252" t="s">
        <v>22</v>
      </c>
      <c r="AI1252" t="s">
        <v>22</v>
      </c>
      <c r="AJ1252" s="17" t="b">
        <v>0</v>
      </c>
      <c r="AK1252" t="s">
        <v>22</v>
      </c>
      <c r="AL1252" t="s">
        <v>22</v>
      </c>
      <c r="AM1252" s="17" t="b">
        <v>0</v>
      </c>
      <c r="AN1252" s="6"/>
      <c r="AO1252" s="6"/>
      <c r="AP1252" s="17" t="b">
        <v>0</v>
      </c>
      <c r="AQ1252" s="6" t="b">
        <v>0</v>
      </c>
    </row>
    <row r="1253" spans="1:43" x14ac:dyDescent="0.25">
      <c r="A1253" t="str">
        <f>_xlfn.CONCAT(Table8[[#This Row],[Order]],"-",Table8[[#This Row],[Line]])</f>
        <v>78105-8</v>
      </c>
      <c r="B1253" s="29">
        <v>78105</v>
      </c>
      <c r="C1253" s="29">
        <v>8</v>
      </c>
      <c r="D1253" s="29">
        <v>1</v>
      </c>
      <c r="E1253" s="28" t="s">
        <v>18</v>
      </c>
      <c r="F1253" s="28" t="s">
        <v>320</v>
      </c>
      <c r="G1253" s="28" t="s">
        <v>5362</v>
      </c>
      <c r="H1253" s="28" t="s">
        <v>22</v>
      </c>
      <c r="I1253" s="28" t="s">
        <v>20</v>
      </c>
      <c r="J1253" s="28"/>
      <c r="K1253" s="28"/>
      <c r="L1253" s="8">
        <v>43508</v>
      </c>
      <c r="M1253" s="30">
        <v>43511</v>
      </c>
      <c r="N1253" s="29">
        <v>1</v>
      </c>
      <c r="O1253" s="29">
        <v>1</v>
      </c>
      <c r="P1253" s="6" t="s">
        <v>657</v>
      </c>
      <c r="Q1253" s="28" t="s">
        <v>22</v>
      </c>
      <c r="R1253" s="6" t="s">
        <v>18</v>
      </c>
      <c r="S1253" s="28" t="s">
        <v>22</v>
      </c>
      <c r="T1253" s="28" t="s">
        <v>1624</v>
      </c>
      <c r="U1253" s="29">
        <v>1</v>
      </c>
      <c r="V1253" s="17" t="b">
        <v>1</v>
      </c>
      <c r="W1253" s="17" t="b">
        <v>0</v>
      </c>
      <c r="X1253" s="17" t="b">
        <v>0</v>
      </c>
      <c r="Y1253" s="17" t="b">
        <v>0</v>
      </c>
      <c r="Z1253" t="s">
        <v>22</v>
      </c>
      <c r="AA1253" t="s">
        <v>22</v>
      </c>
      <c r="AB1253" t="s">
        <v>22</v>
      </c>
      <c r="AC1253" t="s">
        <v>22</v>
      </c>
      <c r="AD1253" t="s">
        <v>22</v>
      </c>
      <c r="AE1253" t="s">
        <v>22</v>
      </c>
      <c r="AF1253" t="s">
        <v>22</v>
      </c>
      <c r="AG1253" t="s">
        <v>22</v>
      </c>
      <c r="AH1253" t="s">
        <v>22</v>
      </c>
      <c r="AI1253" t="s">
        <v>22</v>
      </c>
      <c r="AJ1253" s="17" t="b">
        <v>0</v>
      </c>
      <c r="AK1253" t="s">
        <v>22</v>
      </c>
      <c r="AL1253" t="s">
        <v>22</v>
      </c>
      <c r="AM1253" s="17" t="b">
        <v>0</v>
      </c>
      <c r="AN1253" s="6"/>
      <c r="AO1253" s="6"/>
      <c r="AP1253" s="17" t="b">
        <v>0</v>
      </c>
      <c r="AQ1253" s="6" t="b">
        <v>0</v>
      </c>
    </row>
    <row r="1254" spans="1:43" x14ac:dyDescent="0.25">
      <c r="A1254" t="str">
        <f>_xlfn.CONCAT(Table8[[#This Row],[Order]],"-",Table8[[#This Row],[Line]])</f>
        <v>78106-1</v>
      </c>
      <c r="B1254" s="7">
        <v>78106</v>
      </c>
      <c r="C1254" s="7">
        <v>1</v>
      </c>
      <c r="D1254" s="7">
        <v>1</v>
      </c>
      <c r="E1254" s="6" t="s">
        <v>18</v>
      </c>
      <c r="F1254" s="6" t="s">
        <v>189</v>
      </c>
      <c r="G1254" s="6" t="s">
        <v>2275</v>
      </c>
      <c r="H1254" s="6" t="s">
        <v>22</v>
      </c>
      <c r="I1254" s="6" t="s">
        <v>27</v>
      </c>
      <c r="J1254" s="6"/>
      <c r="K1254" s="6"/>
      <c r="L1254" s="8">
        <v>43502</v>
      </c>
      <c r="M1254" s="8">
        <v>43507</v>
      </c>
      <c r="N1254" s="7">
        <v>3</v>
      </c>
      <c r="O1254" s="7">
        <v>3</v>
      </c>
      <c r="P1254" s="6" t="s">
        <v>652</v>
      </c>
      <c r="Q1254" s="6" t="s">
        <v>21</v>
      </c>
      <c r="R1254" s="6" t="s">
        <v>18</v>
      </c>
      <c r="S1254" s="6" t="s">
        <v>22</v>
      </c>
      <c r="T1254" s="6" t="s">
        <v>2276</v>
      </c>
      <c r="U1254" s="7">
        <v>12</v>
      </c>
      <c r="V1254" s="17" t="b">
        <v>0</v>
      </c>
      <c r="W1254" s="17" t="b">
        <v>1</v>
      </c>
      <c r="X1254" s="17" t="b">
        <v>0</v>
      </c>
      <c r="Y1254" s="17" t="b">
        <v>0</v>
      </c>
      <c r="Z1254" t="s">
        <v>22</v>
      </c>
      <c r="AA1254" t="s">
        <v>22</v>
      </c>
      <c r="AB1254" t="s">
        <v>22</v>
      </c>
      <c r="AC1254" t="s">
        <v>22</v>
      </c>
      <c r="AD1254" t="s">
        <v>22</v>
      </c>
      <c r="AE1254" t="s">
        <v>22</v>
      </c>
      <c r="AF1254" t="s">
        <v>22</v>
      </c>
      <c r="AG1254" t="s">
        <v>22</v>
      </c>
      <c r="AH1254" t="s">
        <v>22</v>
      </c>
      <c r="AI1254" t="s">
        <v>22</v>
      </c>
      <c r="AJ1254" s="17" t="b">
        <v>0</v>
      </c>
      <c r="AK1254" t="s">
        <v>22</v>
      </c>
      <c r="AL1254" t="s">
        <v>22</v>
      </c>
      <c r="AM1254" s="17" t="b">
        <v>0</v>
      </c>
      <c r="AN1254" s="6"/>
      <c r="AO1254" s="6"/>
      <c r="AP1254" s="17" t="b">
        <v>0</v>
      </c>
      <c r="AQ1254" s="6" t="b">
        <v>0</v>
      </c>
    </row>
    <row r="1255" spans="1:43" x14ac:dyDescent="0.25">
      <c r="A1255" t="str">
        <f>_xlfn.CONCAT(Table8[[#This Row],[Order]],"-",Table8[[#This Row],[Line]])</f>
        <v>78106-2</v>
      </c>
      <c r="B1255" s="7">
        <v>78106</v>
      </c>
      <c r="C1255" s="7">
        <v>2</v>
      </c>
      <c r="D1255" s="7">
        <v>1</v>
      </c>
      <c r="E1255" s="6" t="s">
        <v>18</v>
      </c>
      <c r="F1255" s="6" t="s">
        <v>3285</v>
      </c>
      <c r="G1255" s="6" t="s">
        <v>2277</v>
      </c>
      <c r="H1255" s="6" t="s">
        <v>22</v>
      </c>
      <c r="I1255" s="6" t="s">
        <v>27</v>
      </c>
      <c r="J1255" s="6"/>
      <c r="K1255" s="6"/>
      <c r="L1255" s="8">
        <v>43502</v>
      </c>
      <c r="M1255" s="8">
        <v>43507</v>
      </c>
      <c r="N1255" s="7">
        <v>2</v>
      </c>
      <c r="O1255" s="7">
        <v>2</v>
      </c>
      <c r="P1255" s="6" t="s">
        <v>652</v>
      </c>
      <c r="Q1255" s="6" t="s">
        <v>21</v>
      </c>
      <c r="R1255" s="6" t="s">
        <v>18</v>
      </c>
      <c r="S1255" s="6" t="s">
        <v>22</v>
      </c>
      <c r="T1255" s="6" t="s">
        <v>2278</v>
      </c>
      <c r="U1255" s="7">
        <v>12</v>
      </c>
      <c r="V1255" s="17" t="b">
        <v>0</v>
      </c>
      <c r="W1255" s="17" t="b">
        <v>1</v>
      </c>
      <c r="X1255" s="17" t="b">
        <v>0</v>
      </c>
      <c r="Y1255" s="17" t="b">
        <v>0</v>
      </c>
      <c r="Z1255" t="s">
        <v>22</v>
      </c>
      <c r="AA1255" t="s">
        <v>22</v>
      </c>
      <c r="AB1255" t="s">
        <v>22</v>
      </c>
      <c r="AC1255" t="s">
        <v>22</v>
      </c>
      <c r="AD1255" t="s">
        <v>22</v>
      </c>
      <c r="AE1255" t="s">
        <v>22</v>
      </c>
      <c r="AF1255" t="s">
        <v>22</v>
      </c>
      <c r="AG1255" t="s">
        <v>22</v>
      </c>
      <c r="AH1255" t="s">
        <v>22</v>
      </c>
      <c r="AI1255" t="s">
        <v>22</v>
      </c>
      <c r="AJ1255" s="17" t="b">
        <v>0</v>
      </c>
      <c r="AK1255" t="s">
        <v>22</v>
      </c>
      <c r="AL1255" t="s">
        <v>22</v>
      </c>
      <c r="AM1255" s="17" t="b">
        <v>0</v>
      </c>
      <c r="AN1255" s="6"/>
      <c r="AO1255" s="6"/>
      <c r="AP1255" s="17" t="b">
        <v>0</v>
      </c>
      <c r="AQ1255" s="6" t="b">
        <v>0</v>
      </c>
    </row>
    <row r="1256" spans="1:43" x14ac:dyDescent="0.25">
      <c r="A1256" t="str">
        <f>_xlfn.CONCAT(Table8[[#This Row],[Order]],"-",Table8[[#This Row],[Line]])</f>
        <v>78106-3</v>
      </c>
      <c r="B1256" s="7">
        <v>78106</v>
      </c>
      <c r="C1256" s="7">
        <v>3</v>
      </c>
      <c r="D1256" s="7">
        <v>1</v>
      </c>
      <c r="E1256" s="6" t="s">
        <v>18</v>
      </c>
      <c r="F1256" s="6" t="s">
        <v>3286</v>
      </c>
      <c r="G1256" s="6" t="s">
        <v>2279</v>
      </c>
      <c r="H1256" s="6" t="s">
        <v>22</v>
      </c>
      <c r="I1256" s="6" t="s">
        <v>27</v>
      </c>
      <c r="J1256" s="6"/>
      <c r="K1256" s="6"/>
      <c r="L1256" s="8">
        <v>43502</v>
      </c>
      <c r="M1256" s="8">
        <v>43507</v>
      </c>
      <c r="N1256" s="7">
        <v>2</v>
      </c>
      <c r="O1256" s="7">
        <v>2</v>
      </c>
      <c r="P1256" s="6" t="s">
        <v>652</v>
      </c>
      <c r="Q1256" s="6" t="s">
        <v>21</v>
      </c>
      <c r="R1256" s="6" t="s">
        <v>18</v>
      </c>
      <c r="S1256" s="6" t="s">
        <v>22</v>
      </c>
      <c r="T1256" s="6" t="s">
        <v>2280</v>
      </c>
      <c r="U1256" s="7">
        <v>12</v>
      </c>
      <c r="V1256" s="17" t="b">
        <v>0</v>
      </c>
      <c r="W1256" s="17" t="b">
        <v>1</v>
      </c>
      <c r="X1256" s="17" t="b">
        <v>0</v>
      </c>
      <c r="Y1256" s="17" t="b">
        <v>0</v>
      </c>
      <c r="Z1256" t="s">
        <v>22</v>
      </c>
      <c r="AA1256" t="s">
        <v>22</v>
      </c>
      <c r="AB1256" t="s">
        <v>22</v>
      </c>
      <c r="AC1256" t="s">
        <v>22</v>
      </c>
      <c r="AD1256" t="s">
        <v>22</v>
      </c>
      <c r="AE1256" t="s">
        <v>22</v>
      </c>
      <c r="AF1256" t="s">
        <v>22</v>
      </c>
      <c r="AG1256" t="s">
        <v>22</v>
      </c>
      <c r="AH1256" t="s">
        <v>22</v>
      </c>
      <c r="AI1256" t="s">
        <v>22</v>
      </c>
      <c r="AJ1256" s="17" t="b">
        <v>0</v>
      </c>
      <c r="AK1256" t="s">
        <v>22</v>
      </c>
      <c r="AL1256" t="s">
        <v>22</v>
      </c>
      <c r="AM1256" s="17" t="b">
        <v>0</v>
      </c>
      <c r="AN1256" s="6"/>
      <c r="AO1256" s="6"/>
      <c r="AP1256" s="17" t="b">
        <v>0</v>
      </c>
      <c r="AQ1256" s="6" t="b">
        <v>0</v>
      </c>
    </row>
    <row r="1257" spans="1:43" x14ac:dyDescent="0.25">
      <c r="A1257" t="str">
        <f>_xlfn.CONCAT(Table8[[#This Row],[Order]],"-",Table8[[#This Row],[Line]])</f>
        <v>78106-4</v>
      </c>
      <c r="B1257" s="7">
        <v>78106</v>
      </c>
      <c r="C1257" s="7">
        <v>4</v>
      </c>
      <c r="D1257" s="7">
        <v>1</v>
      </c>
      <c r="E1257" s="6" t="s">
        <v>18</v>
      </c>
      <c r="F1257" s="6" t="s">
        <v>3287</v>
      </c>
      <c r="G1257" s="6" t="s">
        <v>2281</v>
      </c>
      <c r="H1257" s="6" t="s">
        <v>22</v>
      </c>
      <c r="I1257" s="6" t="s">
        <v>27</v>
      </c>
      <c r="J1257" s="6"/>
      <c r="K1257" s="6"/>
      <c r="L1257" s="8">
        <v>43502</v>
      </c>
      <c r="M1257" s="8">
        <v>43507</v>
      </c>
      <c r="N1257" s="7">
        <v>1</v>
      </c>
      <c r="O1257" s="7">
        <v>3</v>
      </c>
      <c r="P1257" s="6" t="s">
        <v>652</v>
      </c>
      <c r="Q1257" s="6" t="s">
        <v>21</v>
      </c>
      <c r="R1257" s="6" t="s">
        <v>18</v>
      </c>
      <c r="S1257" s="6" t="s">
        <v>22</v>
      </c>
      <c r="T1257" s="6" t="s">
        <v>2282</v>
      </c>
      <c r="U1257" s="7">
        <v>12</v>
      </c>
      <c r="V1257" s="17" t="b">
        <v>0</v>
      </c>
      <c r="W1257" s="17" t="b">
        <v>1</v>
      </c>
      <c r="X1257" s="17" t="b">
        <v>0</v>
      </c>
      <c r="Y1257" s="17" t="b">
        <v>0</v>
      </c>
      <c r="Z1257" t="s">
        <v>22</v>
      </c>
      <c r="AA1257" t="s">
        <v>22</v>
      </c>
      <c r="AB1257" t="s">
        <v>22</v>
      </c>
      <c r="AC1257" t="s">
        <v>22</v>
      </c>
      <c r="AD1257" t="s">
        <v>22</v>
      </c>
      <c r="AE1257" t="s">
        <v>22</v>
      </c>
      <c r="AF1257" t="s">
        <v>22</v>
      </c>
      <c r="AG1257" t="s">
        <v>22</v>
      </c>
      <c r="AH1257" t="s">
        <v>22</v>
      </c>
      <c r="AI1257" t="s">
        <v>22</v>
      </c>
      <c r="AJ1257" s="17" t="b">
        <v>0</v>
      </c>
      <c r="AK1257" t="s">
        <v>22</v>
      </c>
      <c r="AL1257" t="s">
        <v>22</v>
      </c>
      <c r="AM1257" s="17" t="b">
        <v>0</v>
      </c>
      <c r="AN1257" s="6"/>
      <c r="AO1257" s="6"/>
      <c r="AP1257" s="17" t="b">
        <v>0</v>
      </c>
      <c r="AQ1257" s="6" t="b">
        <v>0</v>
      </c>
    </row>
    <row r="1258" spans="1:43" x14ac:dyDescent="0.25">
      <c r="A1258" t="str">
        <f>_xlfn.CONCAT(Table8[[#This Row],[Order]],"-",Table8[[#This Row],[Line]])</f>
        <v>78110-1</v>
      </c>
      <c r="B1258" s="29">
        <v>78110</v>
      </c>
      <c r="C1258" s="29">
        <v>1</v>
      </c>
      <c r="D1258" s="29">
        <v>1</v>
      </c>
      <c r="E1258" s="28" t="s">
        <v>18</v>
      </c>
      <c r="F1258" s="28" t="s">
        <v>225</v>
      </c>
      <c r="G1258" s="28" t="s">
        <v>2050</v>
      </c>
      <c r="H1258" s="28" t="s">
        <v>168</v>
      </c>
      <c r="I1258" s="28" t="s">
        <v>20</v>
      </c>
      <c r="J1258" s="28"/>
      <c r="K1258" s="28"/>
      <c r="L1258" s="8">
        <v>43502</v>
      </c>
      <c r="M1258" s="30">
        <v>43507</v>
      </c>
      <c r="N1258" s="29">
        <v>9</v>
      </c>
      <c r="O1258" s="29">
        <v>9</v>
      </c>
      <c r="P1258" s="6" t="s">
        <v>613</v>
      </c>
      <c r="Q1258" s="28" t="s">
        <v>21</v>
      </c>
      <c r="R1258" s="6" t="s">
        <v>18</v>
      </c>
      <c r="S1258" s="28" t="s">
        <v>22</v>
      </c>
      <c r="T1258" s="28" t="s">
        <v>47</v>
      </c>
      <c r="U1258" s="29">
        <v>12</v>
      </c>
      <c r="V1258" s="17" t="b">
        <v>1</v>
      </c>
      <c r="W1258" s="17" t="b">
        <v>1</v>
      </c>
      <c r="X1258" s="17" t="b">
        <v>1</v>
      </c>
      <c r="Y1258" s="17" t="b">
        <v>1</v>
      </c>
      <c r="Z1258" t="s">
        <v>22</v>
      </c>
      <c r="AA1258" t="s">
        <v>3805</v>
      </c>
      <c r="AB1258" t="s">
        <v>22</v>
      </c>
      <c r="AC1258" t="s">
        <v>22</v>
      </c>
      <c r="AD1258" t="s">
        <v>22</v>
      </c>
      <c r="AE1258" t="s">
        <v>22</v>
      </c>
      <c r="AF1258" t="s">
        <v>22</v>
      </c>
      <c r="AG1258" t="s">
        <v>22</v>
      </c>
      <c r="AH1258" t="s">
        <v>22</v>
      </c>
      <c r="AI1258" t="s">
        <v>22</v>
      </c>
      <c r="AJ1258" s="17" t="b">
        <v>1</v>
      </c>
      <c r="AK1258" t="s">
        <v>22</v>
      </c>
      <c r="AL1258" t="s">
        <v>22</v>
      </c>
      <c r="AM1258" s="17" t="b">
        <v>0</v>
      </c>
      <c r="AN1258" s="6"/>
      <c r="AO1258" s="6"/>
      <c r="AP1258" s="17" t="b">
        <v>0</v>
      </c>
      <c r="AQ1258" s="6" t="b">
        <v>1</v>
      </c>
    </row>
    <row r="1259" spans="1:43" x14ac:dyDescent="0.25">
      <c r="A1259" t="str">
        <f>_xlfn.CONCAT(Table8[[#This Row],[Order]],"-",Table8[[#This Row],[Line]])</f>
        <v>78110-2</v>
      </c>
      <c r="B1259" s="29">
        <v>78110</v>
      </c>
      <c r="C1259" s="29">
        <v>2</v>
      </c>
      <c r="D1259" s="29">
        <v>1</v>
      </c>
      <c r="E1259" s="28" t="s">
        <v>18</v>
      </c>
      <c r="F1259" s="28" t="s">
        <v>225</v>
      </c>
      <c r="G1259" s="28" t="s">
        <v>2051</v>
      </c>
      <c r="H1259" s="28" t="s">
        <v>22</v>
      </c>
      <c r="I1259" s="28" t="s">
        <v>20</v>
      </c>
      <c r="J1259" s="28"/>
      <c r="K1259" s="28"/>
      <c r="L1259" s="8">
        <v>43502</v>
      </c>
      <c r="M1259" s="30">
        <v>43507</v>
      </c>
      <c r="N1259" s="29">
        <v>10</v>
      </c>
      <c r="O1259" s="29">
        <v>10</v>
      </c>
      <c r="P1259" s="6" t="s">
        <v>613</v>
      </c>
      <c r="Q1259" s="28" t="s">
        <v>21</v>
      </c>
      <c r="R1259" s="6" t="s">
        <v>18</v>
      </c>
      <c r="S1259" s="28" t="s">
        <v>22</v>
      </c>
      <c r="T1259" s="28" t="s">
        <v>2052</v>
      </c>
      <c r="U1259" s="29">
        <v>12</v>
      </c>
      <c r="V1259" s="17" t="b">
        <v>1</v>
      </c>
      <c r="W1259" s="17" t="b">
        <v>1</v>
      </c>
      <c r="X1259" s="17" t="b">
        <v>1</v>
      </c>
      <c r="Y1259" s="17" t="b">
        <v>1</v>
      </c>
      <c r="Z1259" t="s">
        <v>22</v>
      </c>
      <c r="AA1259" t="s">
        <v>3805</v>
      </c>
      <c r="AB1259" t="s">
        <v>22</v>
      </c>
      <c r="AC1259" t="s">
        <v>22</v>
      </c>
      <c r="AD1259" t="s">
        <v>22</v>
      </c>
      <c r="AE1259" t="s">
        <v>22</v>
      </c>
      <c r="AF1259" t="s">
        <v>22</v>
      </c>
      <c r="AG1259" t="s">
        <v>22</v>
      </c>
      <c r="AH1259" t="s">
        <v>22</v>
      </c>
      <c r="AI1259" t="s">
        <v>22</v>
      </c>
      <c r="AJ1259" s="17" t="b">
        <v>1</v>
      </c>
      <c r="AK1259" t="s">
        <v>22</v>
      </c>
      <c r="AL1259" t="s">
        <v>22</v>
      </c>
      <c r="AM1259" s="17" t="b">
        <v>0</v>
      </c>
      <c r="AN1259" s="6"/>
      <c r="AO1259" s="6"/>
      <c r="AP1259" s="17" t="b">
        <v>0</v>
      </c>
      <c r="AQ1259" s="6" t="b">
        <v>0</v>
      </c>
    </row>
    <row r="1260" spans="1:43" x14ac:dyDescent="0.25">
      <c r="A1260" t="str">
        <f>_xlfn.CONCAT(Table8[[#This Row],[Order]],"-",Table8[[#This Row],[Line]])</f>
        <v>78110-3</v>
      </c>
      <c r="B1260" s="29">
        <v>78110</v>
      </c>
      <c r="C1260" s="29">
        <v>3</v>
      </c>
      <c r="D1260" s="29">
        <v>1</v>
      </c>
      <c r="E1260" s="28" t="s">
        <v>18</v>
      </c>
      <c r="F1260" s="28" t="s">
        <v>225</v>
      </c>
      <c r="G1260" s="28" t="s">
        <v>2053</v>
      </c>
      <c r="H1260" s="28" t="s">
        <v>22</v>
      </c>
      <c r="I1260" s="28" t="s">
        <v>20</v>
      </c>
      <c r="J1260" s="28"/>
      <c r="K1260" s="28"/>
      <c r="L1260" s="8">
        <v>43502</v>
      </c>
      <c r="M1260" s="30">
        <v>43507</v>
      </c>
      <c r="N1260" s="29">
        <v>1</v>
      </c>
      <c r="O1260" s="29">
        <v>1</v>
      </c>
      <c r="P1260" s="6" t="s">
        <v>613</v>
      </c>
      <c r="Q1260" s="28" t="s">
        <v>21</v>
      </c>
      <c r="R1260" s="6" t="s">
        <v>18</v>
      </c>
      <c r="S1260" s="28" t="s">
        <v>22</v>
      </c>
      <c r="T1260" s="28" t="s">
        <v>2054</v>
      </c>
      <c r="U1260" s="29">
        <v>12</v>
      </c>
      <c r="V1260" s="17" t="b">
        <v>1</v>
      </c>
      <c r="W1260" s="17" t="b">
        <v>1</v>
      </c>
      <c r="X1260" s="17" t="b">
        <v>1</v>
      </c>
      <c r="Y1260" s="17" t="b">
        <v>0</v>
      </c>
      <c r="Z1260" t="s">
        <v>22</v>
      </c>
      <c r="AA1260" t="s">
        <v>22</v>
      </c>
      <c r="AB1260" t="s">
        <v>22</v>
      </c>
      <c r="AC1260" t="s">
        <v>22</v>
      </c>
      <c r="AD1260" t="s">
        <v>22</v>
      </c>
      <c r="AE1260" t="s">
        <v>22</v>
      </c>
      <c r="AF1260" t="s">
        <v>22</v>
      </c>
      <c r="AG1260" t="s">
        <v>22</v>
      </c>
      <c r="AH1260" t="s">
        <v>22</v>
      </c>
      <c r="AI1260" t="s">
        <v>22</v>
      </c>
      <c r="AJ1260" s="17" t="b">
        <v>0</v>
      </c>
      <c r="AK1260" t="s">
        <v>22</v>
      </c>
      <c r="AL1260" t="s">
        <v>22</v>
      </c>
      <c r="AM1260" s="17" t="b">
        <v>0</v>
      </c>
      <c r="AN1260" s="6"/>
      <c r="AO1260" s="6"/>
      <c r="AP1260" s="17" t="b">
        <v>0</v>
      </c>
      <c r="AQ1260" s="6" t="b">
        <v>0</v>
      </c>
    </row>
    <row r="1261" spans="1:43" x14ac:dyDescent="0.25">
      <c r="A1261" t="str">
        <f>_xlfn.CONCAT(Table8[[#This Row],[Order]],"-",Table8[[#This Row],[Line]])</f>
        <v>78124-1</v>
      </c>
      <c r="B1261" s="29">
        <v>78124</v>
      </c>
      <c r="C1261" s="29">
        <v>1</v>
      </c>
      <c r="D1261" s="29">
        <v>1</v>
      </c>
      <c r="E1261" s="28" t="s">
        <v>18</v>
      </c>
      <c r="F1261" s="28" t="s">
        <v>129</v>
      </c>
      <c r="G1261" s="28" t="s">
        <v>5363</v>
      </c>
      <c r="H1261" s="28" t="s">
        <v>22</v>
      </c>
      <c r="I1261" s="28" t="s">
        <v>20</v>
      </c>
      <c r="J1261" s="28"/>
      <c r="K1261" s="28"/>
      <c r="L1261" s="8">
        <v>43514</v>
      </c>
      <c r="M1261" s="30">
        <v>43517</v>
      </c>
      <c r="N1261" s="29">
        <v>12</v>
      </c>
      <c r="O1261" s="29">
        <v>12</v>
      </c>
      <c r="P1261" s="6" t="s">
        <v>608</v>
      </c>
      <c r="Q1261" s="28" t="s">
        <v>22</v>
      </c>
      <c r="R1261" s="6" t="s">
        <v>0</v>
      </c>
      <c r="S1261" s="28" t="s">
        <v>22</v>
      </c>
      <c r="T1261" s="28" t="s">
        <v>5364</v>
      </c>
      <c r="U1261" s="29">
        <v>12</v>
      </c>
      <c r="V1261" s="17" t="b">
        <v>1</v>
      </c>
      <c r="W1261" s="17" t="b">
        <v>0</v>
      </c>
      <c r="X1261" s="17" t="b">
        <v>0</v>
      </c>
      <c r="Y1261" s="17" t="b">
        <v>0</v>
      </c>
      <c r="Z1261" t="s">
        <v>22</v>
      </c>
      <c r="AA1261" t="s">
        <v>22</v>
      </c>
      <c r="AB1261" t="s">
        <v>22</v>
      </c>
      <c r="AC1261" t="s">
        <v>22</v>
      </c>
      <c r="AD1261" t="s">
        <v>22</v>
      </c>
      <c r="AE1261" t="s">
        <v>22</v>
      </c>
      <c r="AF1261" t="s">
        <v>22</v>
      </c>
      <c r="AG1261" t="s">
        <v>22</v>
      </c>
      <c r="AH1261" t="s">
        <v>22</v>
      </c>
      <c r="AI1261" t="s">
        <v>22</v>
      </c>
      <c r="AJ1261" s="17" t="b">
        <v>0</v>
      </c>
      <c r="AK1261" t="s">
        <v>22</v>
      </c>
      <c r="AL1261" t="s">
        <v>22</v>
      </c>
      <c r="AM1261" s="17" t="b">
        <v>0</v>
      </c>
      <c r="AN1261" s="6"/>
      <c r="AO1261" s="6"/>
      <c r="AP1261" s="17" t="b">
        <v>0</v>
      </c>
      <c r="AQ1261" s="6" t="b">
        <v>0</v>
      </c>
    </row>
    <row r="1262" spans="1:43" x14ac:dyDescent="0.25">
      <c r="A1262" t="str">
        <f>_xlfn.CONCAT(Table8[[#This Row],[Order]],"-",Table8[[#This Row],[Line]])</f>
        <v>78126-1</v>
      </c>
      <c r="B1262" s="29">
        <v>78126</v>
      </c>
      <c r="C1262" s="29">
        <v>1</v>
      </c>
      <c r="D1262" s="29">
        <v>1</v>
      </c>
      <c r="E1262" s="28" t="s">
        <v>18</v>
      </c>
      <c r="F1262" s="28" t="s">
        <v>3289</v>
      </c>
      <c r="G1262" s="28" t="s">
        <v>5365</v>
      </c>
      <c r="H1262" s="28" t="s">
        <v>22</v>
      </c>
      <c r="I1262" s="28" t="s">
        <v>20</v>
      </c>
      <c r="J1262" s="28"/>
      <c r="K1262" s="28"/>
      <c r="L1262" s="8">
        <v>43509</v>
      </c>
      <c r="M1262" s="30">
        <v>43514</v>
      </c>
      <c r="N1262" s="29">
        <v>6</v>
      </c>
      <c r="O1262" s="29">
        <v>6</v>
      </c>
      <c r="P1262" s="6" t="s">
        <v>624</v>
      </c>
      <c r="Q1262" s="28" t="s">
        <v>22</v>
      </c>
      <c r="R1262" s="6" t="s">
        <v>18</v>
      </c>
      <c r="S1262" s="28" t="s">
        <v>22</v>
      </c>
      <c r="T1262" s="28" t="s">
        <v>5366</v>
      </c>
      <c r="U1262" s="29">
        <v>4</v>
      </c>
      <c r="V1262" s="17" t="b">
        <v>1</v>
      </c>
      <c r="W1262" s="17" t="b">
        <v>0</v>
      </c>
      <c r="X1262" s="17" t="b">
        <v>0</v>
      </c>
      <c r="Y1262" s="17" t="b">
        <v>1</v>
      </c>
      <c r="Z1262" t="s">
        <v>22</v>
      </c>
      <c r="AA1262" t="s">
        <v>22</v>
      </c>
      <c r="AB1262" t="s">
        <v>22</v>
      </c>
      <c r="AC1262" t="s">
        <v>22</v>
      </c>
      <c r="AD1262" t="s">
        <v>22</v>
      </c>
      <c r="AE1262" t="s">
        <v>22</v>
      </c>
      <c r="AF1262" t="s">
        <v>22</v>
      </c>
      <c r="AG1262" t="s">
        <v>22</v>
      </c>
      <c r="AH1262" t="s">
        <v>22</v>
      </c>
      <c r="AI1262" t="s">
        <v>22</v>
      </c>
      <c r="AJ1262" s="17" t="b">
        <v>0</v>
      </c>
      <c r="AK1262" t="s">
        <v>22</v>
      </c>
      <c r="AL1262" t="s">
        <v>22</v>
      </c>
      <c r="AM1262" s="17" t="b">
        <v>0</v>
      </c>
      <c r="AN1262" s="6"/>
      <c r="AO1262" s="6"/>
      <c r="AP1262" s="17" t="b">
        <v>0</v>
      </c>
      <c r="AQ1262" s="6" t="b">
        <v>0</v>
      </c>
    </row>
    <row r="1263" spans="1:43" x14ac:dyDescent="0.25">
      <c r="A1263" t="str">
        <f>_xlfn.CONCAT(Table8[[#This Row],[Order]],"-",Table8[[#This Row],[Line]])</f>
        <v>78126-2</v>
      </c>
      <c r="B1263" s="29">
        <v>78126</v>
      </c>
      <c r="C1263" s="29">
        <v>2</v>
      </c>
      <c r="D1263" s="29">
        <v>1</v>
      </c>
      <c r="E1263" s="28" t="s">
        <v>18</v>
      </c>
      <c r="F1263" s="28" t="s">
        <v>3289</v>
      </c>
      <c r="G1263" s="28" t="s">
        <v>5367</v>
      </c>
      <c r="H1263" s="28" t="s">
        <v>22</v>
      </c>
      <c r="I1263" s="28" t="s">
        <v>20</v>
      </c>
      <c r="J1263" s="28"/>
      <c r="K1263" s="28"/>
      <c r="L1263" s="8">
        <v>43509</v>
      </c>
      <c r="M1263" s="30">
        <v>43514</v>
      </c>
      <c r="N1263" s="29">
        <v>2</v>
      </c>
      <c r="O1263" s="29">
        <v>2</v>
      </c>
      <c r="P1263" s="6" t="s">
        <v>624</v>
      </c>
      <c r="Q1263" s="28" t="s">
        <v>22</v>
      </c>
      <c r="R1263" s="6" t="s">
        <v>18</v>
      </c>
      <c r="S1263" s="28" t="s">
        <v>22</v>
      </c>
      <c r="T1263" s="28" t="s">
        <v>5368</v>
      </c>
      <c r="U1263" s="29">
        <v>4</v>
      </c>
      <c r="V1263" s="17" t="b">
        <v>1</v>
      </c>
      <c r="W1263" s="17" t="b">
        <v>0</v>
      </c>
      <c r="X1263" s="17" t="b">
        <v>0</v>
      </c>
      <c r="Y1263" s="17" t="b">
        <v>1</v>
      </c>
      <c r="Z1263" t="s">
        <v>22</v>
      </c>
      <c r="AA1263" t="s">
        <v>22</v>
      </c>
      <c r="AB1263" t="s">
        <v>22</v>
      </c>
      <c r="AC1263" t="s">
        <v>22</v>
      </c>
      <c r="AD1263" t="s">
        <v>22</v>
      </c>
      <c r="AE1263" t="s">
        <v>22</v>
      </c>
      <c r="AF1263" t="s">
        <v>22</v>
      </c>
      <c r="AG1263" t="s">
        <v>22</v>
      </c>
      <c r="AH1263" t="s">
        <v>22</v>
      </c>
      <c r="AI1263" t="s">
        <v>22</v>
      </c>
      <c r="AJ1263" s="17" t="b">
        <v>0</v>
      </c>
      <c r="AK1263" t="s">
        <v>22</v>
      </c>
      <c r="AL1263" t="s">
        <v>22</v>
      </c>
      <c r="AM1263" s="17" t="b">
        <v>0</v>
      </c>
      <c r="AN1263" s="6"/>
      <c r="AO1263" s="6"/>
      <c r="AP1263" s="17" t="b">
        <v>0</v>
      </c>
      <c r="AQ1263" s="6" t="b">
        <v>0</v>
      </c>
    </row>
    <row r="1264" spans="1:43" x14ac:dyDescent="0.25">
      <c r="A1264" t="str">
        <f>_xlfn.CONCAT(Table8[[#This Row],[Order]],"-",Table8[[#This Row],[Line]])</f>
        <v>78126-3</v>
      </c>
      <c r="B1264" s="29">
        <v>78126</v>
      </c>
      <c r="C1264" s="29">
        <v>3</v>
      </c>
      <c r="D1264" s="29">
        <v>1</v>
      </c>
      <c r="E1264" s="28" t="s">
        <v>18</v>
      </c>
      <c r="F1264" s="28" t="s">
        <v>3284</v>
      </c>
      <c r="G1264" s="28" t="s">
        <v>5369</v>
      </c>
      <c r="H1264" s="28" t="s">
        <v>22</v>
      </c>
      <c r="I1264" s="28" t="s">
        <v>20</v>
      </c>
      <c r="J1264" s="28"/>
      <c r="K1264" s="28"/>
      <c r="L1264" s="8">
        <v>43509</v>
      </c>
      <c r="M1264" s="30">
        <v>43514</v>
      </c>
      <c r="N1264" s="29">
        <v>1</v>
      </c>
      <c r="O1264" s="29">
        <v>1</v>
      </c>
      <c r="P1264" s="6" t="s">
        <v>624</v>
      </c>
      <c r="Q1264" s="28" t="s">
        <v>22</v>
      </c>
      <c r="R1264" s="6" t="s">
        <v>18</v>
      </c>
      <c r="S1264" s="28" t="s">
        <v>22</v>
      </c>
      <c r="T1264" s="28" t="s">
        <v>5370</v>
      </c>
      <c r="U1264" s="29">
        <v>4</v>
      </c>
      <c r="V1264" s="17" t="b">
        <v>1</v>
      </c>
      <c r="W1264" s="17" t="b">
        <v>0</v>
      </c>
      <c r="X1264" s="17" t="b">
        <v>0</v>
      </c>
      <c r="Y1264" s="17" t="b">
        <v>1</v>
      </c>
      <c r="Z1264" t="s">
        <v>22</v>
      </c>
      <c r="AA1264" t="s">
        <v>22</v>
      </c>
      <c r="AB1264" t="s">
        <v>22</v>
      </c>
      <c r="AC1264" t="s">
        <v>22</v>
      </c>
      <c r="AD1264" t="s">
        <v>22</v>
      </c>
      <c r="AE1264" t="s">
        <v>22</v>
      </c>
      <c r="AF1264" t="s">
        <v>22</v>
      </c>
      <c r="AG1264" t="s">
        <v>22</v>
      </c>
      <c r="AH1264" t="s">
        <v>22</v>
      </c>
      <c r="AI1264" t="s">
        <v>22</v>
      </c>
      <c r="AJ1264" s="17" t="b">
        <v>0</v>
      </c>
      <c r="AK1264" t="s">
        <v>22</v>
      </c>
      <c r="AL1264" t="s">
        <v>22</v>
      </c>
      <c r="AM1264" s="17" t="b">
        <v>0</v>
      </c>
      <c r="AN1264" s="6"/>
      <c r="AO1264" s="6"/>
      <c r="AP1264" s="17" t="b">
        <v>0</v>
      </c>
      <c r="AQ1264" s="6" t="b">
        <v>0</v>
      </c>
    </row>
    <row r="1265" spans="1:43" x14ac:dyDescent="0.25">
      <c r="A1265" t="str">
        <f>_xlfn.CONCAT(Table8[[#This Row],[Order]],"-",Table8[[#This Row],[Line]])</f>
        <v>78126-4</v>
      </c>
      <c r="B1265" s="29">
        <v>78126</v>
      </c>
      <c r="C1265" s="29">
        <v>4</v>
      </c>
      <c r="D1265" s="29">
        <v>1</v>
      </c>
      <c r="E1265" s="28" t="s">
        <v>18</v>
      </c>
      <c r="F1265" s="28" t="s">
        <v>3280</v>
      </c>
      <c r="G1265" s="28" t="s">
        <v>5371</v>
      </c>
      <c r="H1265" s="28" t="s">
        <v>22</v>
      </c>
      <c r="I1265" s="28" t="s">
        <v>20</v>
      </c>
      <c r="J1265" s="28"/>
      <c r="K1265" s="28"/>
      <c r="L1265" s="8">
        <v>43509</v>
      </c>
      <c r="M1265" s="30">
        <v>43514</v>
      </c>
      <c r="N1265" s="29">
        <v>3</v>
      </c>
      <c r="O1265" s="29">
        <v>3</v>
      </c>
      <c r="P1265" s="6" t="s">
        <v>624</v>
      </c>
      <c r="Q1265" s="28" t="s">
        <v>22</v>
      </c>
      <c r="R1265" s="6" t="s">
        <v>18</v>
      </c>
      <c r="S1265" s="28" t="s">
        <v>22</v>
      </c>
      <c r="T1265" s="28" t="s">
        <v>5372</v>
      </c>
      <c r="U1265" s="29">
        <v>4</v>
      </c>
      <c r="V1265" s="17" t="b">
        <v>1</v>
      </c>
      <c r="W1265" s="17" t="b">
        <v>0</v>
      </c>
      <c r="X1265" s="17" t="b">
        <v>0</v>
      </c>
      <c r="Y1265" s="17" t="b">
        <v>1</v>
      </c>
      <c r="Z1265" t="s">
        <v>22</v>
      </c>
      <c r="AA1265" t="s">
        <v>22</v>
      </c>
      <c r="AB1265" t="s">
        <v>22</v>
      </c>
      <c r="AC1265" t="s">
        <v>22</v>
      </c>
      <c r="AD1265" t="s">
        <v>22</v>
      </c>
      <c r="AE1265" t="s">
        <v>22</v>
      </c>
      <c r="AF1265" t="s">
        <v>22</v>
      </c>
      <c r="AG1265" t="s">
        <v>22</v>
      </c>
      <c r="AH1265" t="s">
        <v>22</v>
      </c>
      <c r="AI1265" t="s">
        <v>22</v>
      </c>
      <c r="AJ1265" s="17" t="b">
        <v>0</v>
      </c>
      <c r="AK1265" t="s">
        <v>22</v>
      </c>
      <c r="AL1265" t="s">
        <v>22</v>
      </c>
      <c r="AM1265" s="17" t="b">
        <v>0</v>
      </c>
      <c r="AN1265" s="6"/>
      <c r="AO1265" s="6"/>
      <c r="AP1265" s="17" t="b">
        <v>0</v>
      </c>
      <c r="AQ1265" s="6" t="b">
        <v>0</v>
      </c>
    </row>
    <row r="1266" spans="1:43" x14ac:dyDescent="0.25">
      <c r="A1266" t="str">
        <f>_xlfn.CONCAT(Table8[[#This Row],[Order]],"-",Table8[[#This Row],[Line]])</f>
        <v>78126-5</v>
      </c>
      <c r="B1266" s="29">
        <v>78126</v>
      </c>
      <c r="C1266" s="29">
        <v>5</v>
      </c>
      <c r="D1266" s="29">
        <v>1</v>
      </c>
      <c r="E1266" s="28" t="s">
        <v>18</v>
      </c>
      <c r="F1266" s="28" t="s">
        <v>3288</v>
      </c>
      <c r="G1266" s="28" t="s">
        <v>5373</v>
      </c>
      <c r="H1266" s="28" t="s">
        <v>22</v>
      </c>
      <c r="I1266" s="28" t="s">
        <v>20</v>
      </c>
      <c r="J1266" s="28"/>
      <c r="K1266" s="28"/>
      <c r="L1266" s="8">
        <v>43509</v>
      </c>
      <c r="M1266" s="30">
        <v>43514</v>
      </c>
      <c r="N1266" s="29">
        <v>3</v>
      </c>
      <c r="O1266" s="29">
        <v>6</v>
      </c>
      <c r="P1266" s="6" t="s">
        <v>624</v>
      </c>
      <c r="Q1266" s="28" t="s">
        <v>22</v>
      </c>
      <c r="R1266" s="6" t="s">
        <v>18</v>
      </c>
      <c r="S1266" s="28" t="s">
        <v>22</v>
      </c>
      <c r="T1266" s="28" t="s">
        <v>5374</v>
      </c>
      <c r="U1266" s="29">
        <v>4</v>
      </c>
      <c r="V1266" s="17" t="b">
        <v>1</v>
      </c>
      <c r="W1266" s="17" t="b">
        <v>0</v>
      </c>
      <c r="X1266" s="17" t="b">
        <v>0</v>
      </c>
      <c r="Y1266" s="17" t="b">
        <v>1</v>
      </c>
      <c r="Z1266" t="s">
        <v>22</v>
      </c>
      <c r="AA1266" t="s">
        <v>22</v>
      </c>
      <c r="AB1266" t="s">
        <v>22</v>
      </c>
      <c r="AC1266" t="s">
        <v>22</v>
      </c>
      <c r="AD1266" t="s">
        <v>22</v>
      </c>
      <c r="AE1266" t="s">
        <v>22</v>
      </c>
      <c r="AF1266" t="s">
        <v>22</v>
      </c>
      <c r="AG1266" t="s">
        <v>22</v>
      </c>
      <c r="AH1266" t="s">
        <v>22</v>
      </c>
      <c r="AI1266" t="s">
        <v>22</v>
      </c>
      <c r="AJ1266" s="17" t="b">
        <v>0</v>
      </c>
      <c r="AK1266" t="s">
        <v>22</v>
      </c>
      <c r="AL1266" t="s">
        <v>22</v>
      </c>
      <c r="AM1266" s="17" t="b">
        <v>0</v>
      </c>
      <c r="AN1266" s="6"/>
      <c r="AO1266" s="6"/>
      <c r="AP1266" s="17" t="b">
        <v>0</v>
      </c>
      <c r="AQ1266" s="6" t="b">
        <v>0</v>
      </c>
    </row>
    <row r="1267" spans="1:43" x14ac:dyDescent="0.25">
      <c r="A1267" t="str">
        <f>_xlfn.CONCAT(Table8[[#This Row],[Order]],"-",Table8[[#This Row],[Line]])</f>
        <v>78126-6</v>
      </c>
      <c r="B1267" s="29">
        <v>78126</v>
      </c>
      <c r="C1267" s="29">
        <v>6</v>
      </c>
      <c r="D1267" s="29">
        <v>1</v>
      </c>
      <c r="E1267" s="28" t="s">
        <v>18</v>
      </c>
      <c r="F1267" s="28" t="s">
        <v>3289</v>
      </c>
      <c r="G1267" s="28" t="s">
        <v>5365</v>
      </c>
      <c r="H1267" s="28" t="s">
        <v>22</v>
      </c>
      <c r="I1267" s="28" t="s">
        <v>20</v>
      </c>
      <c r="J1267" s="28"/>
      <c r="K1267" s="28"/>
      <c r="L1267" s="8">
        <v>43509</v>
      </c>
      <c r="M1267" s="30">
        <v>43514</v>
      </c>
      <c r="N1267" s="29">
        <v>2</v>
      </c>
      <c r="O1267" s="29">
        <v>2</v>
      </c>
      <c r="P1267" s="6" t="s">
        <v>624</v>
      </c>
      <c r="Q1267" s="28" t="s">
        <v>22</v>
      </c>
      <c r="R1267" s="6" t="s">
        <v>18</v>
      </c>
      <c r="S1267" s="28" t="s">
        <v>22</v>
      </c>
      <c r="T1267" s="28" t="s">
        <v>5375</v>
      </c>
      <c r="U1267" s="29">
        <v>4</v>
      </c>
      <c r="V1267" s="17" t="b">
        <v>1</v>
      </c>
      <c r="W1267" s="17" t="b">
        <v>0</v>
      </c>
      <c r="X1267" s="17" t="b">
        <v>0</v>
      </c>
      <c r="Y1267" s="17" t="b">
        <v>1</v>
      </c>
      <c r="Z1267" t="s">
        <v>22</v>
      </c>
      <c r="AA1267" t="s">
        <v>22</v>
      </c>
      <c r="AB1267" t="s">
        <v>22</v>
      </c>
      <c r="AC1267" t="s">
        <v>22</v>
      </c>
      <c r="AD1267" t="s">
        <v>22</v>
      </c>
      <c r="AE1267" t="s">
        <v>22</v>
      </c>
      <c r="AF1267" t="s">
        <v>22</v>
      </c>
      <c r="AG1267" t="s">
        <v>22</v>
      </c>
      <c r="AH1267" t="s">
        <v>22</v>
      </c>
      <c r="AI1267" t="s">
        <v>22</v>
      </c>
      <c r="AJ1267" s="17" t="b">
        <v>0</v>
      </c>
      <c r="AK1267" t="s">
        <v>22</v>
      </c>
      <c r="AL1267" t="s">
        <v>22</v>
      </c>
      <c r="AM1267" s="17" t="b">
        <v>0</v>
      </c>
      <c r="AN1267" s="6"/>
      <c r="AO1267" s="6"/>
      <c r="AP1267" s="17" t="b">
        <v>0</v>
      </c>
      <c r="AQ1267" s="6" t="b">
        <v>0</v>
      </c>
    </row>
    <row r="1268" spans="1:43" x14ac:dyDescent="0.25">
      <c r="A1268" t="str">
        <f>_xlfn.CONCAT(Table8[[#This Row],[Order]],"-",Table8[[#This Row],[Line]])</f>
        <v>78126-7</v>
      </c>
      <c r="B1268" s="29">
        <v>78126</v>
      </c>
      <c r="C1268" s="29">
        <v>7</v>
      </c>
      <c r="D1268" s="29">
        <v>1</v>
      </c>
      <c r="E1268" s="28" t="s">
        <v>18</v>
      </c>
      <c r="F1268" s="28" t="s">
        <v>3289</v>
      </c>
      <c r="G1268" s="28" t="s">
        <v>5367</v>
      </c>
      <c r="H1268" s="28" t="s">
        <v>22</v>
      </c>
      <c r="I1268" s="28" t="s">
        <v>20</v>
      </c>
      <c r="J1268" s="28"/>
      <c r="K1268" s="28"/>
      <c r="L1268" s="8">
        <v>43509</v>
      </c>
      <c r="M1268" s="30">
        <v>43514</v>
      </c>
      <c r="N1268" s="29">
        <v>1</v>
      </c>
      <c r="O1268" s="29">
        <v>1</v>
      </c>
      <c r="P1268" s="6" t="s">
        <v>624</v>
      </c>
      <c r="Q1268" s="28" t="s">
        <v>22</v>
      </c>
      <c r="R1268" s="6" t="s">
        <v>18</v>
      </c>
      <c r="S1268" s="28" t="s">
        <v>22</v>
      </c>
      <c r="T1268" s="28" t="s">
        <v>5376</v>
      </c>
      <c r="U1268" s="29">
        <v>4</v>
      </c>
      <c r="V1268" s="17" t="b">
        <v>1</v>
      </c>
      <c r="W1268" s="17" t="b">
        <v>0</v>
      </c>
      <c r="X1268" s="17" t="b">
        <v>0</v>
      </c>
      <c r="Y1268" s="17" t="b">
        <v>1</v>
      </c>
      <c r="Z1268" t="s">
        <v>22</v>
      </c>
      <c r="AA1268" t="s">
        <v>22</v>
      </c>
      <c r="AB1268" t="s">
        <v>22</v>
      </c>
      <c r="AC1268" t="s">
        <v>22</v>
      </c>
      <c r="AD1268" t="s">
        <v>22</v>
      </c>
      <c r="AE1268" t="s">
        <v>22</v>
      </c>
      <c r="AF1268" t="s">
        <v>22</v>
      </c>
      <c r="AG1268" t="s">
        <v>22</v>
      </c>
      <c r="AH1268" t="s">
        <v>22</v>
      </c>
      <c r="AI1268" t="s">
        <v>22</v>
      </c>
      <c r="AJ1268" s="17" t="b">
        <v>0</v>
      </c>
      <c r="AK1268" t="s">
        <v>22</v>
      </c>
      <c r="AL1268" t="s">
        <v>22</v>
      </c>
      <c r="AM1268" s="17" t="b">
        <v>0</v>
      </c>
      <c r="AN1268" s="6"/>
      <c r="AO1268" s="6"/>
      <c r="AP1268" s="17" t="b">
        <v>0</v>
      </c>
      <c r="AQ1268" s="6" t="b">
        <v>0</v>
      </c>
    </row>
    <row r="1269" spans="1:43" x14ac:dyDescent="0.25">
      <c r="A1269" t="str">
        <f>_xlfn.CONCAT(Table8[[#This Row],[Order]],"-",Table8[[#This Row],[Line]])</f>
        <v>78126-8</v>
      </c>
      <c r="B1269" s="29">
        <v>78126</v>
      </c>
      <c r="C1269" s="29">
        <v>8</v>
      </c>
      <c r="D1269" s="29">
        <v>1</v>
      </c>
      <c r="E1269" s="28" t="s">
        <v>18</v>
      </c>
      <c r="F1269" s="28" t="s">
        <v>3284</v>
      </c>
      <c r="G1269" s="28" t="s">
        <v>5369</v>
      </c>
      <c r="H1269" s="28" t="s">
        <v>22</v>
      </c>
      <c r="I1269" s="28" t="s">
        <v>20</v>
      </c>
      <c r="J1269" s="28"/>
      <c r="K1269" s="28"/>
      <c r="L1269" s="8">
        <v>43509</v>
      </c>
      <c r="M1269" s="30">
        <v>43514</v>
      </c>
      <c r="N1269" s="29">
        <v>11</v>
      </c>
      <c r="O1269" s="29">
        <v>11</v>
      </c>
      <c r="P1269" s="6" t="s">
        <v>624</v>
      </c>
      <c r="Q1269" s="28" t="s">
        <v>22</v>
      </c>
      <c r="R1269" s="6" t="s">
        <v>18</v>
      </c>
      <c r="S1269" s="28" t="s">
        <v>22</v>
      </c>
      <c r="T1269" s="28" t="s">
        <v>5377</v>
      </c>
      <c r="U1269" s="29">
        <v>4</v>
      </c>
      <c r="V1269" s="17" t="b">
        <v>1</v>
      </c>
      <c r="W1269" s="17" t="b">
        <v>0</v>
      </c>
      <c r="X1269" s="17" t="b">
        <v>0</v>
      </c>
      <c r="Y1269" s="17" t="b">
        <v>1</v>
      </c>
      <c r="Z1269" t="s">
        <v>22</v>
      </c>
      <c r="AA1269" t="s">
        <v>22</v>
      </c>
      <c r="AB1269" t="s">
        <v>22</v>
      </c>
      <c r="AC1269" t="s">
        <v>22</v>
      </c>
      <c r="AD1269" t="s">
        <v>22</v>
      </c>
      <c r="AE1269" t="s">
        <v>22</v>
      </c>
      <c r="AF1269" t="s">
        <v>22</v>
      </c>
      <c r="AG1269" t="s">
        <v>22</v>
      </c>
      <c r="AH1269" t="s">
        <v>22</v>
      </c>
      <c r="AI1269" t="s">
        <v>22</v>
      </c>
      <c r="AJ1269" s="17" t="b">
        <v>0</v>
      </c>
      <c r="AK1269" t="s">
        <v>22</v>
      </c>
      <c r="AL1269" t="s">
        <v>22</v>
      </c>
      <c r="AM1269" s="17" t="b">
        <v>0</v>
      </c>
      <c r="AN1269" s="6"/>
      <c r="AO1269" s="6"/>
      <c r="AP1269" s="17" t="b">
        <v>0</v>
      </c>
      <c r="AQ1269" s="6" t="b">
        <v>0</v>
      </c>
    </row>
    <row r="1270" spans="1:43" x14ac:dyDescent="0.25">
      <c r="A1270" t="str">
        <f>_xlfn.CONCAT(Table8[[#This Row],[Order]],"-",Table8[[#This Row],[Line]])</f>
        <v>78126-9</v>
      </c>
      <c r="B1270" s="29">
        <v>78126</v>
      </c>
      <c r="C1270" s="29">
        <v>9</v>
      </c>
      <c r="D1270" s="29">
        <v>1</v>
      </c>
      <c r="E1270" s="28" t="s">
        <v>18</v>
      </c>
      <c r="F1270" s="28" t="s">
        <v>3280</v>
      </c>
      <c r="G1270" s="28" t="s">
        <v>5371</v>
      </c>
      <c r="H1270" s="28" t="s">
        <v>22</v>
      </c>
      <c r="I1270" s="28" t="s">
        <v>20</v>
      </c>
      <c r="J1270" s="28"/>
      <c r="K1270" s="28"/>
      <c r="L1270" s="8">
        <v>43509</v>
      </c>
      <c r="M1270" s="30">
        <v>43514</v>
      </c>
      <c r="N1270" s="29">
        <v>1</v>
      </c>
      <c r="O1270" s="29">
        <v>1</v>
      </c>
      <c r="P1270" s="6" t="s">
        <v>624</v>
      </c>
      <c r="Q1270" s="28" t="s">
        <v>22</v>
      </c>
      <c r="R1270" s="6" t="s">
        <v>18</v>
      </c>
      <c r="S1270" s="28" t="s">
        <v>22</v>
      </c>
      <c r="T1270" s="28" t="s">
        <v>5378</v>
      </c>
      <c r="U1270" s="29">
        <v>4</v>
      </c>
      <c r="V1270" s="17" t="b">
        <v>1</v>
      </c>
      <c r="W1270" s="17" t="b">
        <v>0</v>
      </c>
      <c r="X1270" s="17" t="b">
        <v>0</v>
      </c>
      <c r="Y1270" s="17" t="b">
        <v>1</v>
      </c>
      <c r="Z1270" t="s">
        <v>22</v>
      </c>
      <c r="AA1270" t="s">
        <v>22</v>
      </c>
      <c r="AB1270" t="s">
        <v>22</v>
      </c>
      <c r="AC1270" t="s">
        <v>22</v>
      </c>
      <c r="AD1270" t="s">
        <v>22</v>
      </c>
      <c r="AE1270" t="s">
        <v>22</v>
      </c>
      <c r="AF1270" t="s">
        <v>22</v>
      </c>
      <c r="AG1270" t="s">
        <v>22</v>
      </c>
      <c r="AH1270" t="s">
        <v>22</v>
      </c>
      <c r="AI1270" t="s">
        <v>22</v>
      </c>
      <c r="AJ1270" s="17" t="b">
        <v>0</v>
      </c>
      <c r="AK1270" t="s">
        <v>22</v>
      </c>
      <c r="AL1270" t="s">
        <v>22</v>
      </c>
      <c r="AM1270" s="17" t="b">
        <v>0</v>
      </c>
      <c r="AN1270" s="6"/>
      <c r="AO1270" s="6"/>
      <c r="AP1270" s="17" t="b">
        <v>0</v>
      </c>
      <c r="AQ1270" s="6" t="b">
        <v>0</v>
      </c>
    </row>
    <row r="1271" spans="1:43" x14ac:dyDescent="0.25">
      <c r="A1271" t="str">
        <f>_xlfn.CONCAT(Table8[[#This Row],[Order]],"-",Table8[[#This Row],[Line]])</f>
        <v>78126-10</v>
      </c>
      <c r="B1271" s="29">
        <v>78126</v>
      </c>
      <c r="C1271" s="29">
        <v>10</v>
      </c>
      <c r="D1271" s="29">
        <v>1</v>
      </c>
      <c r="E1271" s="28" t="s">
        <v>18</v>
      </c>
      <c r="F1271" s="28" t="s">
        <v>3288</v>
      </c>
      <c r="G1271" s="28" t="s">
        <v>5379</v>
      </c>
      <c r="H1271" s="28" t="s">
        <v>22</v>
      </c>
      <c r="I1271" s="28" t="s">
        <v>20</v>
      </c>
      <c r="J1271" s="28"/>
      <c r="K1271" s="28"/>
      <c r="L1271" s="8">
        <v>43509</v>
      </c>
      <c r="M1271" s="30">
        <v>43514</v>
      </c>
      <c r="N1271" s="29">
        <v>2</v>
      </c>
      <c r="O1271" s="29">
        <v>4</v>
      </c>
      <c r="P1271" s="6" t="s">
        <v>624</v>
      </c>
      <c r="Q1271" s="28" t="s">
        <v>22</v>
      </c>
      <c r="R1271" s="6" t="s">
        <v>18</v>
      </c>
      <c r="S1271" s="28" t="s">
        <v>22</v>
      </c>
      <c r="T1271" s="28" t="s">
        <v>5380</v>
      </c>
      <c r="U1271" s="29">
        <v>4</v>
      </c>
      <c r="V1271" s="17" t="b">
        <v>1</v>
      </c>
      <c r="W1271" s="17" t="b">
        <v>0</v>
      </c>
      <c r="X1271" s="17" t="b">
        <v>0</v>
      </c>
      <c r="Y1271" s="17" t="b">
        <v>1</v>
      </c>
      <c r="Z1271" t="s">
        <v>22</v>
      </c>
      <c r="AA1271" t="s">
        <v>22</v>
      </c>
      <c r="AB1271" t="s">
        <v>22</v>
      </c>
      <c r="AC1271" t="s">
        <v>22</v>
      </c>
      <c r="AD1271" t="s">
        <v>22</v>
      </c>
      <c r="AE1271" t="s">
        <v>22</v>
      </c>
      <c r="AF1271" t="s">
        <v>22</v>
      </c>
      <c r="AG1271" t="s">
        <v>22</v>
      </c>
      <c r="AH1271" t="s">
        <v>22</v>
      </c>
      <c r="AI1271" t="s">
        <v>22</v>
      </c>
      <c r="AJ1271" s="17" t="b">
        <v>0</v>
      </c>
      <c r="AK1271" t="s">
        <v>22</v>
      </c>
      <c r="AL1271" t="s">
        <v>22</v>
      </c>
      <c r="AM1271" s="17" t="b">
        <v>0</v>
      </c>
      <c r="AN1271" s="6"/>
      <c r="AO1271" s="6"/>
      <c r="AP1271" s="17" t="b">
        <v>0</v>
      </c>
      <c r="AQ1271" s="6" t="b">
        <v>0</v>
      </c>
    </row>
    <row r="1272" spans="1:43" x14ac:dyDescent="0.25">
      <c r="A1272" t="str">
        <f>_xlfn.CONCAT(Table8[[#This Row],[Order]],"-",Table8[[#This Row],[Line]])</f>
        <v>78126-11</v>
      </c>
      <c r="B1272" s="29">
        <v>78126</v>
      </c>
      <c r="C1272" s="29">
        <v>11</v>
      </c>
      <c r="D1272" s="29">
        <v>1</v>
      </c>
      <c r="E1272" s="28" t="s">
        <v>18</v>
      </c>
      <c r="F1272" s="28" t="s">
        <v>3279</v>
      </c>
      <c r="G1272" s="28" t="s">
        <v>5381</v>
      </c>
      <c r="H1272" s="28" t="s">
        <v>156</v>
      </c>
      <c r="I1272" s="28" t="s">
        <v>20</v>
      </c>
      <c r="J1272" s="28"/>
      <c r="K1272" s="28"/>
      <c r="L1272" s="8">
        <v>43509</v>
      </c>
      <c r="M1272" s="30">
        <v>43514</v>
      </c>
      <c r="N1272" s="29">
        <v>1</v>
      </c>
      <c r="O1272" s="29">
        <v>2</v>
      </c>
      <c r="P1272" s="6" t="s">
        <v>624</v>
      </c>
      <c r="Q1272" s="28" t="s">
        <v>22</v>
      </c>
      <c r="R1272" s="6" t="s">
        <v>18</v>
      </c>
      <c r="S1272" s="28" t="s">
        <v>22</v>
      </c>
      <c r="T1272" s="28" t="s">
        <v>5382</v>
      </c>
      <c r="U1272" s="29">
        <v>4</v>
      </c>
      <c r="V1272" s="17" t="b">
        <v>1</v>
      </c>
      <c r="W1272" s="17" t="b">
        <v>0</v>
      </c>
      <c r="X1272" s="17" t="b">
        <v>0</v>
      </c>
      <c r="Y1272" s="17" t="b">
        <v>1</v>
      </c>
      <c r="Z1272" t="s">
        <v>22</v>
      </c>
      <c r="AA1272" t="s">
        <v>22</v>
      </c>
      <c r="AB1272" t="s">
        <v>22</v>
      </c>
      <c r="AC1272" t="s">
        <v>22</v>
      </c>
      <c r="AD1272" t="s">
        <v>22</v>
      </c>
      <c r="AE1272" t="s">
        <v>22</v>
      </c>
      <c r="AF1272" t="s">
        <v>22</v>
      </c>
      <c r="AG1272" t="s">
        <v>22</v>
      </c>
      <c r="AH1272" t="s">
        <v>22</v>
      </c>
      <c r="AI1272" t="s">
        <v>22</v>
      </c>
      <c r="AJ1272" s="17" t="b">
        <v>0</v>
      </c>
      <c r="AK1272" t="s">
        <v>22</v>
      </c>
      <c r="AL1272" t="s">
        <v>22</v>
      </c>
      <c r="AM1272" s="17" t="b">
        <v>0</v>
      </c>
      <c r="AN1272" s="6"/>
      <c r="AO1272" s="6"/>
      <c r="AP1272" s="17" t="b">
        <v>0</v>
      </c>
      <c r="AQ1272" s="6" t="b">
        <v>1</v>
      </c>
    </row>
    <row r="1273" spans="1:43" x14ac:dyDescent="0.25">
      <c r="A1273" t="str">
        <f>_xlfn.CONCAT(Table8[[#This Row],[Order]],"-",Table8[[#This Row],[Line]])</f>
        <v>78126-12</v>
      </c>
      <c r="B1273" s="29">
        <v>78126</v>
      </c>
      <c r="C1273" s="29">
        <v>12</v>
      </c>
      <c r="D1273" s="29">
        <v>1</v>
      </c>
      <c r="E1273" s="28" t="s">
        <v>18</v>
      </c>
      <c r="F1273" s="28" t="s">
        <v>3283</v>
      </c>
      <c r="G1273" s="28" t="s">
        <v>5383</v>
      </c>
      <c r="H1273" s="28" t="s">
        <v>156</v>
      </c>
      <c r="I1273" s="28" t="s">
        <v>20</v>
      </c>
      <c r="J1273" s="28"/>
      <c r="K1273" s="28"/>
      <c r="L1273" s="8">
        <v>43509</v>
      </c>
      <c r="M1273" s="30">
        <v>43514</v>
      </c>
      <c r="N1273" s="29">
        <v>2</v>
      </c>
      <c r="O1273" s="29">
        <v>6</v>
      </c>
      <c r="P1273" s="6" t="s">
        <v>624</v>
      </c>
      <c r="Q1273" s="28" t="s">
        <v>22</v>
      </c>
      <c r="R1273" s="6" t="s">
        <v>18</v>
      </c>
      <c r="S1273" s="28" t="s">
        <v>22</v>
      </c>
      <c r="T1273" s="28" t="s">
        <v>5384</v>
      </c>
      <c r="U1273" s="29">
        <v>4</v>
      </c>
      <c r="V1273" s="17" t="b">
        <v>1</v>
      </c>
      <c r="W1273" s="17" t="b">
        <v>0</v>
      </c>
      <c r="X1273" s="17" t="b">
        <v>0</v>
      </c>
      <c r="Y1273" s="17" t="b">
        <v>1</v>
      </c>
      <c r="Z1273" t="s">
        <v>22</v>
      </c>
      <c r="AA1273" t="s">
        <v>22</v>
      </c>
      <c r="AB1273" t="s">
        <v>22</v>
      </c>
      <c r="AC1273" t="s">
        <v>22</v>
      </c>
      <c r="AD1273" t="s">
        <v>22</v>
      </c>
      <c r="AE1273" t="s">
        <v>22</v>
      </c>
      <c r="AF1273" t="s">
        <v>22</v>
      </c>
      <c r="AG1273" t="s">
        <v>22</v>
      </c>
      <c r="AH1273" t="s">
        <v>22</v>
      </c>
      <c r="AI1273" t="s">
        <v>22</v>
      </c>
      <c r="AJ1273" s="17" t="b">
        <v>0</v>
      </c>
      <c r="AK1273" t="s">
        <v>22</v>
      </c>
      <c r="AL1273" t="s">
        <v>22</v>
      </c>
      <c r="AM1273" s="17" t="b">
        <v>0</v>
      </c>
      <c r="AN1273" s="6"/>
      <c r="AO1273" s="6"/>
      <c r="AP1273" s="17" t="b">
        <v>0</v>
      </c>
      <c r="AQ1273" s="6" t="b">
        <v>1</v>
      </c>
    </row>
    <row r="1274" spans="1:43" x14ac:dyDescent="0.25">
      <c r="A1274" t="str">
        <f>_xlfn.CONCAT(Table8[[#This Row],[Order]],"-",Table8[[#This Row],[Line]])</f>
        <v>78126-13</v>
      </c>
      <c r="B1274" s="29">
        <v>78126</v>
      </c>
      <c r="C1274" s="29">
        <v>13</v>
      </c>
      <c r="D1274" s="29">
        <v>1</v>
      </c>
      <c r="E1274" s="28" t="s">
        <v>18</v>
      </c>
      <c r="F1274" s="28" t="s">
        <v>3283</v>
      </c>
      <c r="G1274" s="28" t="s">
        <v>5385</v>
      </c>
      <c r="H1274" s="28" t="s">
        <v>156</v>
      </c>
      <c r="I1274" s="28" t="s">
        <v>20</v>
      </c>
      <c r="J1274" s="28"/>
      <c r="K1274" s="28"/>
      <c r="L1274" s="8">
        <v>43509</v>
      </c>
      <c r="M1274" s="30">
        <v>43514</v>
      </c>
      <c r="N1274" s="29">
        <v>1</v>
      </c>
      <c r="O1274" s="29">
        <v>3</v>
      </c>
      <c r="P1274" s="6" t="s">
        <v>624</v>
      </c>
      <c r="Q1274" s="28" t="s">
        <v>22</v>
      </c>
      <c r="R1274" s="6" t="s">
        <v>18</v>
      </c>
      <c r="S1274" s="28" t="s">
        <v>22</v>
      </c>
      <c r="T1274" s="28" t="s">
        <v>5386</v>
      </c>
      <c r="U1274" s="29">
        <v>4</v>
      </c>
      <c r="V1274" s="17" t="b">
        <v>1</v>
      </c>
      <c r="W1274" s="17" t="b">
        <v>0</v>
      </c>
      <c r="X1274" s="17" t="b">
        <v>0</v>
      </c>
      <c r="Y1274" s="17" t="b">
        <v>1</v>
      </c>
      <c r="Z1274" t="s">
        <v>22</v>
      </c>
      <c r="AA1274" t="s">
        <v>22</v>
      </c>
      <c r="AB1274" t="s">
        <v>22</v>
      </c>
      <c r="AC1274" t="s">
        <v>22</v>
      </c>
      <c r="AD1274" t="s">
        <v>22</v>
      </c>
      <c r="AE1274" t="s">
        <v>22</v>
      </c>
      <c r="AF1274" t="s">
        <v>22</v>
      </c>
      <c r="AG1274" t="s">
        <v>22</v>
      </c>
      <c r="AH1274" t="s">
        <v>22</v>
      </c>
      <c r="AI1274" t="s">
        <v>22</v>
      </c>
      <c r="AJ1274" s="17" t="b">
        <v>0</v>
      </c>
      <c r="AK1274" t="s">
        <v>22</v>
      </c>
      <c r="AL1274" t="s">
        <v>22</v>
      </c>
      <c r="AM1274" s="17" t="b">
        <v>0</v>
      </c>
      <c r="AN1274" s="6"/>
      <c r="AO1274" s="6"/>
      <c r="AP1274" s="17" t="b">
        <v>0</v>
      </c>
      <c r="AQ1274" s="6" t="b">
        <v>1</v>
      </c>
    </row>
    <row r="1275" spans="1:43" x14ac:dyDescent="0.25">
      <c r="A1275" t="str">
        <f>_xlfn.CONCAT(Table8[[#This Row],[Order]],"-",Table8[[#This Row],[Line]])</f>
        <v>78126-14</v>
      </c>
      <c r="B1275" s="29">
        <v>78126</v>
      </c>
      <c r="C1275" s="29">
        <v>14</v>
      </c>
      <c r="D1275" s="29">
        <v>1</v>
      </c>
      <c r="E1275" s="28" t="s">
        <v>18</v>
      </c>
      <c r="F1275" s="28" t="s">
        <v>3284</v>
      </c>
      <c r="G1275" s="28" t="s">
        <v>5387</v>
      </c>
      <c r="H1275" s="28" t="s">
        <v>22</v>
      </c>
      <c r="I1275" s="28" t="s">
        <v>20</v>
      </c>
      <c r="J1275" s="28"/>
      <c r="K1275" s="28"/>
      <c r="L1275" s="8">
        <v>43509</v>
      </c>
      <c r="M1275" s="30">
        <v>43514</v>
      </c>
      <c r="N1275" s="29">
        <v>2</v>
      </c>
      <c r="O1275" s="29">
        <v>2</v>
      </c>
      <c r="P1275" s="6" t="s">
        <v>624</v>
      </c>
      <c r="Q1275" s="28" t="s">
        <v>22</v>
      </c>
      <c r="R1275" s="6" t="s">
        <v>18</v>
      </c>
      <c r="S1275" s="28" t="s">
        <v>22</v>
      </c>
      <c r="T1275" s="28" t="s">
        <v>5388</v>
      </c>
      <c r="U1275" s="29">
        <v>4</v>
      </c>
      <c r="V1275" s="17" t="b">
        <v>1</v>
      </c>
      <c r="W1275" s="17" t="b">
        <v>0</v>
      </c>
      <c r="X1275" s="17" t="b">
        <v>0</v>
      </c>
      <c r="Y1275" s="17" t="b">
        <v>1</v>
      </c>
      <c r="Z1275" t="s">
        <v>22</v>
      </c>
      <c r="AA1275" t="s">
        <v>22</v>
      </c>
      <c r="AB1275" t="s">
        <v>22</v>
      </c>
      <c r="AC1275" t="s">
        <v>22</v>
      </c>
      <c r="AD1275" t="s">
        <v>22</v>
      </c>
      <c r="AE1275" t="s">
        <v>22</v>
      </c>
      <c r="AF1275" t="s">
        <v>22</v>
      </c>
      <c r="AG1275" t="s">
        <v>22</v>
      </c>
      <c r="AH1275" t="s">
        <v>22</v>
      </c>
      <c r="AI1275" t="s">
        <v>22</v>
      </c>
      <c r="AJ1275" s="17" t="b">
        <v>0</v>
      </c>
      <c r="AK1275" t="s">
        <v>22</v>
      </c>
      <c r="AL1275" t="s">
        <v>22</v>
      </c>
      <c r="AM1275" s="17" t="b">
        <v>0</v>
      </c>
      <c r="AN1275" s="6"/>
      <c r="AO1275" s="6"/>
      <c r="AP1275" s="17" t="b">
        <v>0</v>
      </c>
      <c r="AQ1275" s="6" t="b">
        <v>0</v>
      </c>
    </row>
    <row r="1276" spans="1:43" x14ac:dyDescent="0.25">
      <c r="A1276" t="str">
        <f>_xlfn.CONCAT(Table8[[#This Row],[Order]],"-",Table8[[#This Row],[Line]])</f>
        <v>78142-1</v>
      </c>
      <c r="B1276" s="7">
        <v>78142</v>
      </c>
      <c r="C1276" s="7">
        <v>1</v>
      </c>
      <c r="D1276" s="7">
        <v>1</v>
      </c>
      <c r="E1276" s="6" t="s">
        <v>18</v>
      </c>
      <c r="F1276" s="6" t="s">
        <v>3290</v>
      </c>
      <c r="G1276" s="6" t="s">
        <v>5389</v>
      </c>
      <c r="H1276" s="6" t="s">
        <v>22</v>
      </c>
      <c r="I1276" s="6" t="s">
        <v>27</v>
      </c>
      <c r="J1276" s="6"/>
      <c r="K1276" s="6"/>
      <c r="L1276" s="8">
        <v>43514</v>
      </c>
      <c r="M1276" s="8">
        <v>43517</v>
      </c>
      <c r="N1276" s="7">
        <v>3</v>
      </c>
      <c r="O1276" s="7">
        <v>3</v>
      </c>
      <c r="P1276" s="6" t="s">
        <v>610</v>
      </c>
      <c r="Q1276" s="6" t="s">
        <v>22</v>
      </c>
      <c r="R1276" s="6" t="s">
        <v>18</v>
      </c>
      <c r="S1276" s="6" t="s">
        <v>22</v>
      </c>
      <c r="T1276" s="6" t="s">
        <v>5390</v>
      </c>
      <c r="U1276" s="7">
        <v>12</v>
      </c>
      <c r="V1276" s="17" t="b">
        <v>0</v>
      </c>
      <c r="W1276" s="17" t="b">
        <v>0</v>
      </c>
      <c r="X1276" s="17" t="b">
        <v>0</v>
      </c>
      <c r="Y1276" s="17" t="b">
        <v>0</v>
      </c>
      <c r="Z1276" t="s">
        <v>22</v>
      </c>
      <c r="AA1276" t="s">
        <v>22</v>
      </c>
      <c r="AB1276" t="s">
        <v>22</v>
      </c>
      <c r="AC1276" t="s">
        <v>22</v>
      </c>
      <c r="AD1276" t="s">
        <v>22</v>
      </c>
      <c r="AE1276" t="s">
        <v>22</v>
      </c>
      <c r="AF1276" t="s">
        <v>22</v>
      </c>
      <c r="AG1276" t="s">
        <v>22</v>
      </c>
      <c r="AH1276" t="s">
        <v>22</v>
      </c>
      <c r="AI1276" t="s">
        <v>22</v>
      </c>
      <c r="AJ1276" s="17" t="b">
        <v>0</v>
      </c>
      <c r="AK1276" t="s">
        <v>22</v>
      </c>
      <c r="AL1276" t="s">
        <v>22</v>
      </c>
      <c r="AM1276" s="17" t="b">
        <v>0</v>
      </c>
      <c r="AN1276" s="6"/>
      <c r="AO1276" s="6"/>
      <c r="AP1276" s="17" t="b">
        <v>0</v>
      </c>
      <c r="AQ1276" s="6" t="b">
        <v>0</v>
      </c>
    </row>
    <row r="1277" spans="1:43" x14ac:dyDescent="0.25">
      <c r="A1277" t="str">
        <f>_xlfn.CONCAT(Table8[[#This Row],[Order]],"-",Table8[[#This Row],[Line]])</f>
        <v>78142-2</v>
      </c>
      <c r="B1277" s="7">
        <v>78142</v>
      </c>
      <c r="C1277" s="7">
        <v>2</v>
      </c>
      <c r="D1277" s="7">
        <v>1</v>
      </c>
      <c r="E1277" s="6" t="s">
        <v>18</v>
      </c>
      <c r="F1277" s="6" t="s">
        <v>3291</v>
      </c>
      <c r="G1277" s="6" t="s">
        <v>5391</v>
      </c>
      <c r="H1277" s="6" t="s">
        <v>22</v>
      </c>
      <c r="I1277" s="6" t="s">
        <v>27</v>
      </c>
      <c r="J1277" s="6"/>
      <c r="K1277" s="6"/>
      <c r="L1277" s="8">
        <v>43514</v>
      </c>
      <c r="M1277" s="8">
        <v>43517</v>
      </c>
      <c r="N1277" s="7">
        <v>22</v>
      </c>
      <c r="O1277" s="7">
        <v>22</v>
      </c>
      <c r="P1277" s="6" t="s">
        <v>610</v>
      </c>
      <c r="Q1277" s="6" t="s">
        <v>22</v>
      </c>
      <c r="R1277" s="6" t="s">
        <v>18</v>
      </c>
      <c r="S1277" s="6" t="s">
        <v>22</v>
      </c>
      <c r="T1277" s="6" t="s">
        <v>5392</v>
      </c>
      <c r="U1277" s="7">
        <v>12</v>
      </c>
      <c r="V1277" s="17" t="b">
        <v>0</v>
      </c>
      <c r="W1277" s="17" t="b">
        <v>0</v>
      </c>
      <c r="X1277" s="17" t="b">
        <v>0</v>
      </c>
      <c r="Y1277" s="17" t="b">
        <v>0</v>
      </c>
      <c r="Z1277" t="s">
        <v>22</v>
      </c>
      <c r="AA1277" t="s">
        <v>22</v>
      </c>
      <c r="AB1277" t="s">
        <v>22</v>
      </c>
      <c r="AC1277" t="s">
        <v>22</v>
      </c>
      <c r="AD1277" t="s">
        <v>22</v>
      </c>
      <c r="AE1277" t="s">
        <v>22</v>
      </c>
      <c r="AF1277" t="s">
        <v>22</v>
      </c>
      <c r="AG1277" t="s">
        <v>22</v>
      </c>
      <c r="AH1277" t="s">
        <v>22</v>
      </c>
      <c r="AI1277" t="s">
        <v>22</v>
      </c>
      <c r="AJ1277" s="17" t="b">
        <v>0</v>
      </c>
      <c r="AK1277" t="s">
        <v>22</v>
      </c>
      <c r="AL1277" t="s">
        <v>22</v>
      </c>
      <c r="AM1277" s="17" t="b">
        <v>0</v>
      </c>
      <c r="AN1277" s="6"/>
      <c r="AO1277" s="6"/>
      <c r="AP1277" s="17" t="b">
        <v>0</v>
      </c>
      <c r="AQ1277" s="6" t="b">
        <v>0</v>
      </c>
    </row>
    <row r="1278" spans="1:43" x14ac:dyDescent="0.25">
      <c r="A1278" t="str">
        <f>_xlfn.CONCAT(Table8[[#This Row],[Order]],"-",Table8[[#This Row],[Line]])</f>
        <v>78142-3</v>
      </c>
      <c r="B1278" s="7">
        <v>78142</v>
      </c>
      <c r="C1278" s="7">
        <v>3</v>
      </c>
      <c r="D1278" s="7">
        <v>1</v>
      </c>
      <c r="E1278" s="6" t="s">
        <v>18</v>
      </c>
      <c r="F1278" s="6" t="s">
        <v>3292</v>
      </c>
      <c r="G1278" s="6" t="s">
        <v>5393</v>
      </c>
      <c r="H1278" s="6" t="s">
        <v>22</v>
      </c>
      <c r="I1278" s="6" t="s">
        <v>27</v>
      </c>
      <c r="J1278" s="6"/>
      <c r="K1278" s="6"/>
      <c r="L1278" s="8">
        <v>43514</v>
      </c>
      <c r="M1278" s="8">
        <v>43517</v>
      </c>
      <c r="N1278" s="7">
        <v>1</v>
      </c>
      <c r="O1278" s="7">
        <v>1</v>
      </c>
      <c r="P1278" s="6" t="s">
        <v>610</v>
      </c>
      <c r="Q1278" s="6" t="s">
        <v>22</v>
      </c>
      <c r="R1278" s="6" t="s">
        <v>18</v>
      </c>
      <c r="S1278" s="6" t="s">
        <v>22</v>
      </c>
      <c r="T1278" s="6" t="s">
        <v>5394</v>
      </c>
      <c r="U1278" s="7">
        <v>12</v>
      </c>
      <c r="V1278" s="17" t="b">
        <v>0</v>
      </c>
      <c r="W1278" s="17" t="b">
        <v>0</v>
      </c>
      <c r="X1278" s="17" t="b">
        <v>0</v>
      </c>
      <c r="Y1278" s="17" t="b">
        <v>0</v>
      </c>
      <c r="Z1278" t="s">
        <v>22</v>
      </c>
      <c r="AA1278" t="s">
        <v>22</v>
      </c>
      <c r="AB1278" t="s">
        <v>22</v>
      </c>
      <c r="AC1278" t="s">
        <v>22</v>
      </c>
      <c r="AD1278" t="s">
        <v>22</v>
      </c>
      <c r="AE1278" t="s">
        <v>22</v>
      </c>
      <c r="AF1278" t="s">
        <v>22</v>
      </c>
      <c r="AG1278" t="s">
        <v>22</v>
      </c>
      <c r="AH1278" t="s">
        <v>22</v>
      </c>
      <c r="AI1278" t="s">
        <v>22</v>
      </c>
      <c r="AJ1278" s="17" t="b">
        <v>0</v>
      </c>
      <c r="AK1278" t="s">
        <v>22</v>
      </c>
      <c r="AL1278" t="s">
        <v>22</v>
      </c>
      <c r="AM1278" s="17" t="b">
        <v>0</v>
      </c>
      <c r="AN1278" s="6"/>
      <c r="AO1278" s="6"/>
      <c r="AP1278" s="17" t="b">
        <v>0</v>
      </c>
      <c r="AQ1278" s="6" t="b">
        <v>0</v>
      </c>
    </row>
    <row r="1279" spans="1:43" x14ac:dyDescent="0.25">
      <c r="A1279" t="str">
        <f>_xlfn.CONCAT(Table8[[#This Row],[Order]],"-",Table8[[#This Row],[Line]])</f>
        <v>78142-4</v>
      </c>
      <c r="B1279" s="7">
        <v>78142</v>
      </c>
      <c r="C1279" s="7">
        <v>4</v>
      </c>
      <c r="D1279" s="7">
        <v>1</v>
      </c>
      <c r="E1279" s="6" t="s">
        <v>18</v>
      </c>
      <c r="F1279" s="6" t="s">
        <v>3293</v>
      </c>
      <c r="G1279" s="6" t="s">
        <v>5395</v>
      </c>
      <c r="H1279" s="6" t="s">
        <v>22</v>
      </c>
      <c r="I1279" s="6" t="s">
        <v>27</v>
      </c>
      <c r="J1279" s="6"/>
      <c r="K1279" s="6"/>
      <c r="L1279" s="8">
        <v>43514</v>
      </c>
      <c r="M1279" s="8">
        <v>43517</v>
      </c>
      <c r="N1279" s="7">
        <v>1</v>
      </c>
      <c r="O1279" s="7">
        <v>2</v>
      </c>
      <c r="P1279" s="6" t="s">
        <v>610</v>
      </c>
      <c r="Q1279" s="6" t="s">
        <v>22</v>
      </c>
      <c r="R1279" s="6" t="s">
        <v>18</v>
      </c>
      <c r="S1279" s="6" t="s">
        <v>22</v>
      </c>
      <c r="T1279" s="6" t="s">
        <v>4327</v>
      </c>
      <c r="U1279" s="7">
        <v>12</v>
      </c>
      <c r="V1279" s="17" t="b">
        <v>0</v>
      </c>
      <c r="W1279" s="17" t="b">
        <v>0</v>
      </c>
      <c r="X1279" s="17" t="b">
        <v>0</v>
      </c>
      <c r="Y1279" s="17" t="b">
        <v>0</v>
      </c>
      <c r="Z1279" t="s">
        <v>22</v>
      </c>
      <c r="AA1279" t="s">
        <v>22</v>
      </c>
      <c r="AB1279" t="s">
        <v>22</v>
      </c>
      <c r="AC1279" t="s">
        <v>22</v>
      </c>
      <c r="AD1279" t="s">
        <v>22</v>
      </c>
      <c r="AE1279" t="s">
        <v>22</v>
      </c>
      <c r="AF1279" t="s">
        <v>22</v>
      </c>
      <c r="AG1279" t="s">
        <v>22</v>
      </c>
      <c r="AH1279" t="s">
        <v>22</v>
      </c>
      <c r="AI1279" t="s">
        <v>22</v>
      </c>
      <c r="AJ1279" s="17" t="b">
        <v>0</v>
      </c>
      <c r="AK1279" t="s">
        <v>22</v>
      </c>
      <c r="AL1279" t="s">
        <v>22</v>
      </c>
      <c r="AM1279" s="17" t="b">
        <v>0</v>
      </c>
      <c r="AN1279" s="6"/>
      <c r="AO1279" s="6"/>
      <c r="AP1279" s="17" t="b">
        <v>0</v>
      </c>
      <c r="AQ1279" s="6" t="b">
        <v>0</v>
      </c>
    </row>
    <row r="1280" spans="1:43" x14ac:dyDescent="0.25">
      <c r="A1280" t="str">
        <f>_xlfn.CONCAT(Table8[[#This Row],[Order]],"-",Table8[[#This Row],[Line]])</f>
        <v>78150-1</v>
      </c>
      <c r="B1280" s="123">
        <v>78150</v>
      </c>
      <c r="C1280" s="123">
        <v>1</v>
      </c>
      <c r="D1280" s="123">
        <v>1</v>
      </c>
      <c r="E1280" s="124" t="s">
        <v>18</v>
      </c>
      <c r="F1280" s="124" t="s">
        <v>3294</v>
      </c>
      <c r="G1280" s="124" t="s">
        <v>1689</v>
      </c>
      <c r="H1280" s="124" t="s">
        <v>156</v>
      </c>
      <c r="I1280" s="124" t="s">
        <v>31</v>
      </c>
      <c r="J1280" s="125">
        <v>43500</v>
      </c>
      <c r="K1280" s="124" t="s">
        <v>5396</v>
      </c>
      <c r="L1280" s="125">
        <v>43494</v>
      </c>
      <c r="M1280" s="125">
        <v>43497</v>
      </c>
      <c r="N1280" s="123">
        <v>3</v>
      </c>
      <c r="O1280" s="123">
        <v>3</v>
      </c>
      <c r="P1280" s="6" t="s">
        <v>608</v>
      </c>
      <c r="Q1280" s="124" t="s">
        <v>22</v>
      </c>
      <c r="R1280" s="6" t="s">
        <v>18</v>
      </c>
      <c r="S1280" s="124" t="s">
        <v>22</v>
      </c>
      <c r="T1280" s="124" t="s">
        <v>98</v>
      </c>
      <c r="U1280" s="123">
        <v>7</v>
      </c>
      <c r="V1280" s="17" t="b">
        <v>1</v>
      </c>
      <c r="W1280" s="17" t="b">
        <v>1</v>
      </c>
      <c r="X1280" s="17" t="b">
        <v>1</v>
      </c>
      <c r="Y1280" s="17" t="b">
        <v>1</v>
      </c>
      <c r="Z1280" t="s">
        <v>22</v>
      </c>
      <c r="AA1280" t="s">
        <v>3805</v>
      </c>
      <c r="AB1280" t="s">
        <v>22</v>
      </c>
      <c r="AC1280" t="s">
        <v>22</v>
      </c>
      <c r="AD1280" t="s">
        <v>22</v>
      </c>
      <c r="AE1280" t="s">
        <v>22</v>
      </c>
      <c r="AF1280" t="s">
        <v>22</v>
      </c>
      <c r="AG1280" t="s">
        <v>22</v>
      </c>
      <c r="AH1280" t="s">
        <v>22</v>
      </c>
      <c r="AI1280" t="s">
        <v>22</v>
      </c>
      <c r="AJ1280" s="17" t="b">
        <v>1</v>
      </c>
      <c r="AK1280" t="s">
        <v>22</v>
      </c>
      <c r="AL1280" t="s">
        <v>143</v>
      </c>
      <c r="AM1280" s="17" t="b">
        <v>0</v>
      </c>
      <c r="AN1280" s="6"/>
      <c r="AO1280" s="6"/>
      <c r="AP1280" s="17" t="b">
        <v>0</v>
      </c>
      <c r="AQ1280" s="6" t="b">
        <v>0</v>
      </c>
    </row>
    <row r="1281" spans="1:43" x14ac:dyDescent="0.25">
      <c r="A1281" t="str">
        <f>_xlfn.CONCAT(Table8[[#This Row],[Order]],"-",Table8[[#This Row],[Line]])</f>
        <v>78150-2</v>
      </c>
      <c r="B1281" s="123">
        <v>78150</v>
      </c>
      <c r="C1281" s="123">
        <v>2</v>
      </c>
      <c r="D1281" s="123">
        <v>1</v>
      </c>
      <c r="E1281" s="124" t="s">
        <v>18</v>
      </c>
      <c r="F1281" s="124" t="s">
        <v>3295</v>
      </c>
      <c r="G1281" s="124" t="s">
        <v>1690</v>
      </c>
      <c r="H1281" s="124" t="s">
        <v>208</v>
      </c>
      <c r="I1281" s="124" t="s">
        <v>31</v>
      </c>
      <c r="J1281" s="125">
        <v>43500</v>
      </c>
      <c r="K1281" s="124" t="s">
        <v>5397</v>
      </c>
      <c r="L1281" s="125">
        <v>43494</v>
      </c>
      <c r="M1281" s="125">
        <v>43497</v>
      </c>
      <c r="N1281" s="123">
        <v>1</v>
      </c>
      <c r="O1281" s="123">
        <v>1</v>
      </c>
      <c r="P1281" s="6" t="s">
        <v>608</v>
      </c>
      <c r="Q1281" s="124" t="s">
        <v>22</v>
      </c>
      <c r="R1281" s="6" t="s">
        <v>18</v>
      </c>
      <c r="S1281" s="124" t="s">
        <v>22</v>
      </c>
      <c r="T1281" s="124" t="s">
        <v>1691</v>
      </c>
      <c r="U1281" s="123">
        <v>7</v>
      </c>
      <c r="V1281" s="17" t="b">
        <v>1</v>
      </c>
      <c r="W1281" s="17" t="b">
        <v>1</v>
      </c>
      <c r="X1281" s="17" t="b">
        <v>1</v>
      </c>
      <c r="Y1281" s="17" t="b">
        <v>1</v>
      </c>
      <c r="Z1281" t="s">
        <v>22</v>
      </c>
      <c r="AA1281" t="s">
        <v>3805</v>
      </c>
      <c r="AB1281" t="s">
        <v>22</v>
      </c>
      <c r="AC1281" t="s">
        <v>22</v>
      </c>
      <c r="AD1281" t="s">
        <v>22</v>
      </c>
      <c r="AE1281" t="s">
        <v>22</v>
      </c>
      <c r="AF1281" t="s">
        <v>22</v>
      </c>
      <c r="AG1281" t="s">
        <v>22</v>
      </c>
      <c r="AH1281" t="s">
        <v>22</v>
      </c>
      <c r="AI1281" t="s">
        <v>22</v>
      </c>
      <c r="AJ1281" s="17" t="b">
        <v>1</v>
      </c>
      <c r="AK1281" t="s">
        <v>22</v>
      </c>
      <c r="AL1281" t="s">
        <v>143</v>
      </c>
      <c r="AM1281" s="17" t="b">
        <v>0</v>
      </c>
      <c r="AN1281" s="6"/>
      <c r="AO1281" s="6"/>
      <c r="AP1281" s="17" t="b">
        <v>0</v>
      </c>
      <c r="AQ1281" s="6" t="b">
        <v>0</v>
      </c>
    </row>
    <row r="1282" spans="1:43" x14ac:dyDescent="0.25">
      <c r="A1282" t="str">
        <f>_xlfn.CONCAT(Table8[[#This Row],[Order]],"-",Table8[[#This Row],[Line]])</f>
        <v>78150-3</v>
      </c>
      <c r="B1282" s="35">
        <v>78150</v>
      </c>
      <c r="C1282" s="35">
        <v>3</v>
      </c>
      <c r="D1282" s="35">
        <v>1</v>
      </c>
      <c r="E1282" s="34" t="s">
        <v>18</v>
      </c>
      <c r="F1282" s="34" t="s">
        <v>3296</v>
      </c>
      <c r="G1282" s="34" t="s">
        <v>1692</v>
      </c>
      <c r="H1282" s="34" t="s">
        <v>22</v>
      </c>
      <c r="I1282" s="34" t="s">
        <v>31</v>
      </c>
      <c r="J1282" s="36">
        <v>43500</v>
      </c>
      <c r="K1282" s="34" t="s">
        <v>5398</v>
      </c>
      <c r="L1282" s="125">
        <v>43494</v>
      </c>
      <c r="M1282" s="36">
        <v>43497</v>
      </c>
      <c r="N1282" s="35">
        <v>1</v>
      </c>
      <c r="O1282" s="35">
        <v>1</v>
      </c>
      <c r="P1282" s="6" t="s">
        <v>608</v>
      </c>
      <c r="Q1282" s="34" t="s">
        <v>22</v>
      </c>
      <c r="R1282" s="6" t="s">
        <v>18</v>
      </c>
      <c r="S1282" s="34" t="s">
        <v>22</v>
      </c>
      <c r="T1282" s="34" t="s">
        <v>818</v>
      </c>
      <c r="U1282" s="35">
        <v>7</v>
      </c>
      <c r="V1282" s="17" t="b">
        <v>1</v>
      </c>
      <c r="W1282" s="17" t="b">
        <v>1</v>
      </c>
      <c r="X1282" s="17" t="b">
        <v>1</v>
      </c>
      <c r="Y1282" s="17" t="b">
        <v>1</v>
      </c>
      <c r="Z1282" t="s">
        <v>22</v>
      </c>
      <c r="AA1282" t="s">
        <v>3805</v>
      </c>
      <c r="AB1282" t="s">
        <v>22</v>
      </c>
      <c r="AC1282" t="s">
        <v>22</v>
      </c>
      <c r="AD1282" t="s">
        <v>22</v>
      </c>
      <c r="AE1282" t="s">
        <v>22</v>
      </c>
      <c r="AF1282" t="s">
        <v>22</v>
      </c>
      <c r="AG1282" t="s">
        <v>22</v>
      </c>
      <c r="AH1282" t="s">
        <v>22</v>
      </c>
      <c r="AI1282" t="s">
        <v>22</v>
      </c>
      <c r="AJ1282" s="17" t="b">
        <v>1</v>
      </c>
      <c r="AK1282" t="s">
        <v>22</v>
      </c>
      <c r="AL1282" t="s">
        <v>143</v>
      </c>
      <c r="AM1282" s="17" t="b">
        <v>0</v>
      </c>
      <c r="AN1282" s="6"/>
      <c r="AO1282" s="6"/>
      <c r="AP1282" s="17" t="b">
        <v>0</v>
      </c>
      <c r="AQ1282" s="6" t="b">
        <v>0</v>
      </c>
    </row>
    <row r="1283" spans="1:43" x14ac:dyDescent="0.25">
      <c r="A1283" t="str">
        <f>_xlfn.CONCAT(Table8[[#This Row],[Order]],"-",Table8[[#This Row],[Line]])</f>
        <v>78165-1</v>
      </c>
      <c r="B1283" s="29">
        <v>78165</v>
      </c>
      <c r="C1283" s="29">
        <v>1</v>
      </c>
      <c r="D1283" s="29">
        <v>1</v>
      </c>
      <c r="E1283" s="28" t="s">
        <v>18</v>
      </c>
      <c r="F1283" s="28" t="s">
        <v>3119</v>
      </c>
      <c r="G1283" s="28" t="s">
        <v>2283</v>
      </c>
      <c r="H1283" s="28" t="s">
        <v>22</v>
      </c>
      <c r="I1283" s="28" t="s">
        <v>20</v>
      </c>
      <c r="J1283" s="28"/>
      <c r="K1283" s="28"/>
      <c r="L1283" s="8">
        <v>43503</v>
      </c>
      <c r="M1283" s="30">
        <v>43508</v>
      </c>
      <c r="N1283" s="29">
        <v>1</v>
      </c>
      <c r="O1283" s="29">
        <v>9</v>
      </c>
      <c r="P1283" s="6" t="s">
        <v>624</v>
      </c>
      <c r="Q1283" s="28" t="s">
        <v>22</v>
      </c>
      <c r="R1283" s="6" t="s">
        <v>18</v>
      </c>
      <c r="S1283" s="28" t="s">
        <v>22</v>
      </c>
      <c r="T1283" s="28" t="s">
        <v>35</v>
      </c>
      <c r="U1283" s="29">
        <v>7</v>
      </c>
      <c r="V1283" s="17" t="b">
        <v>1</v>
      </c>
      <c r="W1283" s="17" t="b">
        <v>0</v>
      </c>
      <c r="X1283" s="17" t="b">
        <v>0</v>
      </c>
      <c r="Y1283" s="17" t="b">
        <v>1</v>
      </c>
      <c r="Z1283" t="s">
        <v>161</v>
      </c>
      <c r="AA1283" t="s">
        <v>3805</v>
      </c>
      <c r="AB1283" t="s">
        <v>22</v>
      </c>
      <c r="AC1283" t="s">
        <v>22</v>
      </c>
      <c r="AD1283" t="s">
        <v>22</v>
      </c>
      <c r="AE1283" t="s">
        <v>22</v>
      </c>
      <c r="AF1283" t="s">
        <v>22</v>
      </c>
      <c r="AG1283" t="s">
        <v>22</v>
      </c>
      <c r="AH1283" t="s">
        <v>161</v>
      </c>
      <c r="AI1283" t="s">
        <v>22</v>
      </c>
      <c r="AJ1283" s="17" t="b">
        <v>0</v>
      </c>
      <c r="AK1283" t="s">
        <v>22</v>
      </c>
      <c r="AL1283" t="s">
        <v>22</v>
      </c>
      <c r="AM1283" s="17" t="b">
        <v>0</v>
      </c>
      <c r="AN1283" s="6"/>
      <c r="AO1283" s="6"/>
      <c r="AP1283" s="17" t="b">
        <v>0</v>
      </c>
      <c r="AQ1283" s="6" t="b">
        <v>0</v>
      </c>
    </row>
    <row r="1284" spans="1:43" x14ac:dyDescent="0.25">
      <c r="A1284" t="str">
        <f>_xlfn.CONCAT(Table8[[#This Row],[Order]],"-",Table8[[#This Row],[Line]])</f>
        <v>78165-2</v>
      </c>
      <c r="B1284" s="29">
        <v>78165</v>
      </c>
      <c r="C1284" s="29">
        <v>2</v>
      </c>
      <c r="D1284" s="29">
        <v>1</v>
      </c>
      <c r="E1284" s="28" t="s">
        <v>18</v>
      </c>
      <c r="F1284" s="28" t="s">
        <v>287</v>
      </c>
      <c r="G1284" s="28" t="s">
        <v>2284</v>
      </c>
      <c r="H1284" s="28" t="s">
        <v>22</v>
      </c>
      <c r="I1284" s="28" t="s">
        <v>20</v>
      </c>
      <c r="J1284" s="28"/>
      <c r="K1284" s="28"/>
      <c r="L1284" s="8">
        <v>43503</v>
      </c>
      <c r="M1284" s="30">
        <v>43508</v>
      </c>
      <c r="N1284" s="29">
        <v>1</v>
      </c>
      <c r="O1284" s="29">
        <v>9</v>
      </c>
      <c r="P1284" s="6" t="s">
        <v>624</v>
      </c>
      <c r="Q1284" s="28" t="s">
        <v>22</v>
      </c>
      <c r="R1284" s="6" t="s">
        <v>18</v>
      </c>
      <c r="S1284" s="28" t="s">
        <v>22</v>
      </c>
      <c r="T1284" s="28" t="s">
        <v>711</v>
      </c>
      <c r="U1284" s="29">
        <v>7</v>
      </c>
      <c r="V1284" s="17" t="b">
        <v>1</v>
      </c>
      <c r="W1284" s="17" t="b">
        <v>0</v>
      </c>
      <c r="X1284" s="17" t="b">
        <v>0</v>
      </c>
      <c r="Y1284" s="17" t="b">
        <v>1</v>
      </c>
      <c r="Z1284" t="s">
        <v>161</v>
      </c>
      <c r="AA1284" t="s">
        <v>3805</v>
      </c>
      <c r="AB1284" t="s">
        <v>22</v>
      </c>
      <c r="AC1284" t="s">
        <v>22</v>
      </c>
      <c r="AD1284" t="s">
        <v>22</v>
      </c>
      <c r="AE1284" t="s">
        <v>22</v>
      </c>
      <c r="AF1284" t="s">
        <v>22</v>
      </c>
      <c r="AG1284" t="s">
        <v>22</v>
      </c>
      <c r="AH1284" t="s">
        <v>161</v>
      </c>
      <c r="AI1284" t="s">
        <v>22</v>
      </c>
      <c r="AJ1284" s="17" t="b">
        <v>0</v>
      </c>
      <c r="AK1284" t="s">
        <v>22</v>
      </c>
      <c r="AL1284" t="s">
        <v>22</v>
      </c>
      <c r="AM1284" s="17" t="b">
        <v>0</v>
      </c>
      <c r="AN1284" s="6"/>
      <c r="AO1284" s="6"/>
      <c r="AP1284" s="17" t="b">
        <v>0</v>
      </c>
      <c r="AQ1284" s="6" t="b">
        <v>0</v>
      </c>
    </row>
    <row r="1285" spans="1:43" x14ac:dyDescent="0.25">
      <c r="A1285" t="str">
        <f>_xlfn.CONCAT(Table8[[#This Row],[Order]],"-",Table8[[#This Row],[Line]])</f>
        <v>78165-3</v>
      </c>
      <c r="B1285" s="29">
        <v>78165</v>
      </c>
      <c r="C1285" s="29">
        <v>3</v>
      </c>
      <c r="D1285" s="29">
        <v>1</v>
      </c>
      <c r="E1285" s="28" t="s">
        <v>18</v>
      </c>
      <c r="F1285" s="28" t="s">
        <v>153</v>
      </c>
      <c r="G1285" s="28" t="s">
        <v>2285</v>
      </c>
      <c r="H1285" s="28" t="s">
        <v>22</v>
      </c>
      <c r="I1285" s="28" t="s">
        <v>20</v>
      </c>
      <c r="J1285" s="28"/>
      <c r="K1285" s="28"/>
      <c r="L1285" s="8">
        <v>43503</v>
      </c>
      <c r="M1285" s="30">
        <v>43508</v>
      </c>
      <c r="N1285" s="29">
        <v>11</v>
      </c>
      <c r="O1285" s="29">
        <v>11</v>
      </c>
      <c r="P1285" s="6" t="s">
        <v>624</v>
      </c>
      <c r="Q1285" s="28" t="s">
        <v>22</v>
      </c>
      <c r="R1285" s="6" t="s">
        <v>18</v>
      </c>
      <c r="S1285" s="28" t="s">
        <v>22</v>
      </c>
      <c r="T1285" s="28" t="s">
        <v>57</v>
      </c>
      <c r="U1285" s="29">
        <v>10</v>
      </c>
      <c r="V1285" s="17" t="b">
        <v>1</v>
      </c>
      <c r="W1285" s="17" t="b">
        <v>0</v>
      </c>
      <c r="X1285" s="17" t="b">
        <v>0</v>
      </c>
      <c r="Y1285" s="17" t="b">
        <v>0</v>
      </c>
      <c r="Z1285" t="s">
        <v>22</v>
      </c>
      <c r="AA1285" t="s">
        <v>22</v>
      </c>
      <c r="AB1285" t="s">
        <v>22</v>
      </c>
      <c r="AC1285" t="s">
        <v>22</v>
      </c>
      <c r="AD1285" t="s">
        <v>22</v>
      </c>
      <c r="AE1285" t="s">
        <v>22</v>
      </c>
      <c r="AF1285" t="s">
        <v>22</v>
      </c>
      <c r="AG1285" t="s">
        <v>22</v>
      </c>
      <c r="AH1285" t="s">
        <v>22</v>
      </c>
      <c r="AI1285" t="s">
        <v>22</v>
      </c>
      <c r="AJ1285" s="17" t="b">
        <v>0</v>
      </c>
      <c r="AK1285" t="s">
        <v>22</v>
      </c>
      <c r="AL1285" t="s">
        <v>22</v>
      </c>
      <c r="AM1285" s="17" t="b">
        <v>0</v>
      </c>
      <c r="AN1285" s="6"/>
      <c r="AO1285" s="6"/>
      <c r="AP1285" s="17" t="b">
        <v>0</v>
      </c>
      <c r="AQ1285" s="6" t="b">
        <v>0</v>
      </c>
    </row>
    <row r="1286" spans="1:43" x14ac:dyDescent="0.25">
      <c r="A1286" t="str">
        <f>_xlfn.CONCAT(Table8[[#This Row],[Order]],"-",Table8[[#This Row],[Line]])</f>
        <v>78165-4</v>
      </c>
      <c r="B1286" s="29">
        <v>78165</v>
      </c>
      <c r="C1286" s="29">
        <v>4</v>
      </c>
      <c r="D1286" s="29">
        <v>1</v>
      </c>
      <c r="E1286" s="28" t="s">
        <v>18</v>
      </c>
      <c r="F1286" s="28" t="s">
        <v>153</v>
      </c>
      <c r="G1286" s="28" t="s">
        <v>2286</v>
      </c>
      <c r="H1286" s="28" t="s">
        <v>22</v>
      </c>
      <c r="I1286" s="28" t="s">
        <v>20</v>
      </c>
      <c r="J1286" s="28"/>
      <c r="K1286" s="28"/>
      <c r="L1286" s="8">
        <v>43503</v>
      </c>
      <c r="M1286" s="30">
        <v>43508</v>
      </c>
      <c r="N1286" s="29">
        <v>5</v>
      </c>
      <c r="O1286" s="29">
        <v>5</v>
      </c>
      <c r="P1286" s="6" t="s">
        <v>624</v>
      </c>
      <c r="Q1286" s="28" t="s">
        <v>22</v>
      </c>
      <c r="R1286" s="6" t="s">
        <v>18</v>
      </c>
      <c r="S1286" s="28" t="s">
        <v>22</v>
      </c>
      <c r="T1286" s="28" t="s">
        <v>104</v>
      </c>
      <c r="U1286" s="29">
        <v>10</v>
      </c>
      <c r="V1286" s="17" t="b">
        <v>1</v>
      </c>
      <c r="W1286" s="17" t="b">
        <v>0</v>
      </c>
      <c r="X1286" s="17" t="b">
        <v>0</v>
      </c>
      <c r="Y1286" s="17" t="b">
        <v>0</v>
      </c>
      <c r="Z1286" t="s">
        <v>22</v>
      </c>
      <c r="AA1286" t="s">
        <v>22</v>
      </c>
      <c r="AB1286" t="s">
        <v>22</v>
      </c>
      <c r="AC1286" t="s">
        <v>22</v>
      </c>
      <c r="AD1286" t="s">
        <v>22</v>
      </c>
      <c r="AE1286" t="s">
        <v>22</v>
      </c>
      <c r="AF1286" t="s">
        <v>22</v>
      </c>
      <c r="AG1286" t="s">
        <v>22</v>
      </c>
      <c r="AH1286" t="s">
        <v>22</v>
      </c>
      <c r="AI1286" t="s">
        <v>22</v>
      </c>
      <c r="AJ1286" s="17" t="b">
        <v>0</v>
      </c>
      <c r="AK1286" t="s">
        <v>22</v>
      </c>
      <c r="AL1286" t="s">
        <v>22</v>
      </c>
      <c r="AM1286" s="17" t="b">
        <v>0</v>
      </c>
      <c r="AN1286" s="6"/>
      <c r="AO1286" s="6"/>
      <c r="AP1286" s="17" t="b">
        <v>0</v>
      </c>
      <c r="AQ1286" s="6" t="b">
        <v>0</v>
      </c>
    </row>
    <row r="1287" spans="1:43" x14ac:dyDescent="0.25">
      <c r="A1287" t="str">
        <f>_xlfn.CONCAT(Table8[[#This Row],[Order]],"-",Table8[[#This Row],[Line]])</f>
        <v>78165-5</v>
      </c>
      <c r="B1287" s="29">
        <v>78165</v>
      </c>
      <c r="C1287" s="29">
        <v>5</v>
      </c>
      <c r="D1287" s="29">
        <v>1</v>
      </c>
      <c r="E1287" s="28" t="s">
        <v>18</v>
      </c>
      <c r="F1287" s="28" t="s">
        <v>153</v>
      </c>
      <c r="G1287" s="28" t="s">
        <v>2287</v>
      </c>
      <c r="H1287" s="28" t="s">
        <v>22</v>
      </c>
      <c r="I1287" s="28" t="s">
        <v>20</v>
      </c>
      <c r="J1287" s="28"/>
      <c r="K1287" s="28"/>
      <c r="L1287" s="8">
        <v>43503</v>
      </c>
      <c r="M1287" s="30">
        <v>43508</v>
      </c>
      <c r="N1287" s="29">
        <v>7</v>
      </c>
      <c r="O1287" s="29">
        <v>7</v>
      </c>
      <c r="P1287" s="6" t="s">
        <v>624</v>
      </c>
      <c r="Q1287" s="28" t="s">
        <v>22</v>
      </c>
      <c r="R1287" s="6" t="s">
        <v>18</v>
      </c>
      <c r="S1287" s="28" t="s">
        <v>22</v>
      </c>
      <c r="T1287" s="28" t="s">
        <v>2288</v>
      </c>
      <c r="U1287" s="29">
        <v>10</v>
      </c>
      <c r="V1287" s="17" t="b">
        <v>1</v>
      </c>
      <c r="W1287" s="17" t="b">
        <v>0</v>
      </c>
      <c r="X1287" s="17" t="b">
        <v>0</v>
      </c>
      <c r="Y1287" s="17" t="b">
        <v>0</v>
      </c>
      <c r="Z1287" t="s">
        <v>22</v>
      </c>
      <c r="AA1287" t="s">
        <v>22</v>
      </c>
      <c r="AB1287" t="s">
        <v>22</v>
      </c>
      <c r="AC1287" t="s">
        <v>22</v>
      </c>
      <c r="AD1287" t="s">
        <v>22</v>
      </c>
      <c r="AE1287" t="s">
        <v>22</v>
      </c>
      <c r="AF1287" t="s">
        <v>22</v>
      </c>
      <c r="AG1287" t="s">
        <v>22</v>
      </c>
      <c r="AH1287" t="s">
        <v>22</v>
      </c>
      <c r="AI1287" t="s">
        <v>22</v>
      </c>
      <c r="AJ1287" s="17" t="b">
        <v>0</v>
      </c>
      <c r="AK1287" t="s">
        <v>22</v>
      </c>
      <c r="AL1287" t="s">
        <v>22</v>
      </c>
      <c r="AM1287" s="17" t="b">
        <v>0</v>
      </c>
      <c r="AN1287" s="6"/>
      <c r="AO1287" s="6"/>
      <c r="AP1287" s="17" t="b">
        <v>0</v>
      </c>
      <c r="AQ1287" s="6" t="b">
        <v>0</v>
      </c>
    </row>
    <row r="1288" spans="1:43" x14ac:dyDescent="0.25">
      <c r="A1288" t="str">
        <f>_xlfn.CONCAT(Table8[[#This Row],[Order]],"-",Table8[[#This Row],[Line]])</f>
        <v>78165-6</v>
      </c>
      <c r="B1288" s="29">
        <v>78165</v>
      </c>
      <c r="C1288" s="29">
        <v>6</v>
      </c>
      <c r="D1288" s="29">
        <v>1</v>
      </c>
      <c r="E1288" s="28" t="s">
        <v>18</v>
      </c>
      <c r="F1288" s="28" t="s">
        <v>153</v>
      </c>
      <c r="G1288" s="28" t="s">
        <v>2289</v>
      </c>
      <c r="H1288" s="28" t="s">
        <v>22</v>
      </c>
      <c r="I1288" s="28" t="s">
        <v>20</v>
      </c>
      <c r="J1288" s="28"/>
      <c r="K1288" s="28"/>
      <c r="L1288" s="8">
        <v>43503</v>
      </c>
      <c r="M1288" s="30">
        <v>43508</v>
      </c>
      <c r="N1288" s="29">
        <v>7</v>
      </c>
      <c r="O1288" s="29">
        <v>7</v>
      </c>
      <c r="P1288" s="6" t="s">
        <v>624</v>
      </c>
      <c r="Q1288" s="28" t="s">
        <v>22</v>
      </c>
      <c r="R1288" s="6" t="s">
        <v>18</v>
      </c>
      <c r="S1288" s="28" t="s">
        <v>22</v>
      </c>
      <c r="T1288" s="28" t="s">
        <v>638</v>
      </c>
      <c r="U1288" s="29">
        <v>10</v>
      </c>
      <c r="V1288" s="17" t="b">
        <v>1</v>
      </c>
      <c r="W1288" s="17" t="b">
        <v>0</v>
      </c>
      <c r="X1288" s="17" t="b">
        <v>0</v>
      </c>
      <c r="Y1288" s="17" t="b">
        <v>0</v>
      </c>
      <c r="Z1288" t="s">
        <v>22</v>
      </c>
      <c r="AA1288" t="s">
        <v>22</v>
      </c>
      <c r="AB1288" t="s">
        <v>22</v>
      </c>
      <c r="AC1288" t="s">
        <v>22</v>
      </c>
      <c r="AD1288" t="s">
        <v>22</v>
      </c>
      <c r="AE1288" t="s">
        <v>22</v>
      </c>
      <c r="AF1288" t="s">
        <v>22</v>
      </c>
      <c r="AG1288" t="s">
        <v>22</v>
      </c>
      <c r="AH1288" t="s">
        <v>22</v>
      </c>
      <c r="AI1288" t="s">
        <v>22</v>
      </c>
      <c r="AJ1288" s="17" t="b">
        <v>0</v>
      </c>
      <c r="AK1288" t="s">
        <v>22</v>
      </c>
      <c r="AL1288" t="s">
        <v>22</v>
      </c>
      <c r="AM1288" s="17" t="b">
        <v>0</v>
      </c>
      <c r="AN1288" s="6"/>
      <c r="AO1288" s="6"/>
      <c r="AP1288" s="17" t="b">
        <v>0</v>
      </c>
      <c r="AQ1288" s="6" t="b">
        <v>0</v>
      </c>
    </row>
    <row r="1289" spans="1:43" x14ac:dyDescent="0.25">
      <c r="A1289" t="str">
        <f>_xlfn.CONCAT(Table8[[#This Row],[Order]],"-",Table8[[#This Row],[Line]])</f>
        <v>78165-7</v>
      </c>
      <c r="B1289" s="29">
        <v>78165</v>
      </c>
      <c r="C1289" s="29">
        <v>7</v>
      </c>
      <c r="D1289" s="29">
        <v>1</v>
      </c>
      <c r="E1289" s="28" t="s">
        <v>18</v>
      </c>
      <c r="F1289" s="28" t="s">
        <v>293</v>
      </c>
      <c r="G1289" s="28" t="s">
        <v>2290</v>
      </c>
      <c r="H1289" s="28" t="s">
        <v>22</v>
      </c>
      <c r="I1289" s="28" t="s">
        <v>20</v>
      </c>
      <c r="J1289" s="28"/>
      <c r="K1289" s="28"/>
      <c r="L1289" s="8">
        <v>43503</v>
      </c>
      <c r="M1289" s="30">
        <v>43508</v>
      </c>
      <c r="N1289" s="29">
        <v>2</v>
      </c>
      <c r="O1289" s="29">
        <v>2</v>
      </c>
      <c r="P1289" s="6" t="s">
        <v>624</v>
      </c>
      <c r="Q1289" s="28" t="s">
        <v>22</v>
      </c>
      <c r="R1289" s="6" t="s">
        <v>18</v>
      </c>
      <c r="S1289" s="28" t="s">
        <v>22</v>
      </c>
      <c r="T1289" s="28" t="s">
        <v>92</v>
      </c>
      <c r="U1289" s="29">
        <v>7</v>
      </c>
      <c r="V1289" s="17" t="b">
        <v>1</v>
      </c>
      <c r="W1289" s="17" t="b">
        <v>0</v>
      </c>
      <c r="X1289" s="17" t="b">
        <v>0</v>
      </c>
      <c r="Y1289" s="17" t="b">
        <v>1</v>
      </c>
      <c r="Z1289" t="s">
        <v>22</v>
      </c>
      <c r="AA1289" t="s">
        <v>22</v>
      </c>
      <c r="AB1289" t="s">
        <v>22</v>
      </c>
      <c r="AC1289" t="s">
        <v>22</v>
      </c>
      <c r="AD1289" t="s">
        <v>22</v>
      </c>
      <c r="AE1289" t="s">
        <v>22</v>
      </c>
      <c r="AF1289" t="s">
        <v>22</v>
      </c>
      <c r="AG1289" t="s">
        <v>22</v>
      </c>
      <c r="AH1289" t="s">
        <v>22</v>
      </c>
      <c r="AI1289" t="s">
        <v>22</v>
      </c>
      <c r="AJ1289" s="17" t="b">
        <v>0</v>
      </c>
      <c r="AK1289" t="s">
        <v>22</v>
      </c>
      <c r="AL1289" t="s">
        <v>143</v>
      </c>
      <c r="AM1289" s="17" t="b">
        <v>0</v>
      </c>
      <c r="AN1289" s="6"/>
      <c r="AO1289" s="6"/>
      <c r="AP1289" s="17" t="b">
        <v>0</v>
      </c>
      <c r="AQ1289" s="6" t="b">
        <v>0</v>
      </c>
    </row>
    <row r="1290" spans="1:43" x14ac:dyDescent="0.25">
      <c r="A1290" t="str">
        <f>_xlfn.CONCAT(Table8[[#This Row],[Order]],"-",Table8[[#This Row],[Line]])</f>
        <v>78170-1</v>
      </c>
      <c r="B1290" s="29">
        <v>78170</v>
      </c>
      <c r="C1290" s="29">
        <v>1</v>
      </c>
      <c r="D1290" s="29">
        <v>1</v>
      </c>
      <c r="E1290" s="28" t="s">
        <v>18</v>
      </c>
      <c r="F1290" s="28" t="s">
        <v>193</v>
      </c>
      <c r="G1290" s="28" t="s">
        <v>2478</v>
      </c>
      <c r="H1290" s="28" t="s">
        <v>22</v>
      </c>
      <c r="I1290" s="28" t="s">
        <v>20</v>
      </c>
      <c r="J1290" s="28"/>
      <c r="K1290" s="28"/>
      <c r="L1290" s="125">
        <v>43497</v>
      </c>
      <c r="M1290" s="30">
        <v>43502</v>
      </c>
      <c r="N1290" s="29">
        <v>1</v>
      </c>
      <c r="O1290" s="29">
        <v>10</v>
      </c>
      <c r="P1290" s="6" t="s">
        <v>652</v>
      </c>
      <c r="Q1290" s="28" t="s">
        <v>21</v>
      </c>
      <c r="R1290" s="6" t="s">
        <v>18</v>
      </c>
      <c r="S1290" s="28" t="s">
        <v>22</v>
      </c>
      <c r="T1290" s="28" t="s">
        <v>2479</v>
      </c>
      <c r="U1290" s="29">
        <v>4</v>
      </c>
      <c r="V1290" s="17" t="b">
        <v>1</v>
      </c>
      <c r="W1290" s="17" t="b">
        <v>1</v>
      </c>
      <c r="X1290" s="17" t="b">
        <v>0</v>
      </c>
      <c r="Y1290" s="17" t="b">
        <v>1</v>
      </c>
      <c r="Z1290" t="s">
        <v>22</v>
      </c>
      <c r="AA1290" t="s">
        <v>3805</v>
      </c>
      <c r="AB1290" t="s">
        <v>22</v>
      </c>
      <c r="AC1290" t="s">
        <v>22</v>
      </c>
      <c r="AD1290" t="s">
        <v>22</v>
      </c>
      <c r="AE1290" t="s">
        <v>22</v>
      </c>
      <c r="AF1290" t="s">
        <v>22</v>
      </c>
      <c r="AG1290" t="s">
        <v>22</v>
      </c>
      <c r="AH1290" t="s">
        <v>161</v>
      </c>
      <c r="AI1290" t="s">
        <v>22</v>
      </c>
      <c r="AJ1290" s="17" t="b">
        <v>0</v>
      </c>
      <c r="AK1290" t="s">
        <v>22</v>
      </c>
      <c r="AL1290" t="s">
        <v>22</v>
      </c>
      <c r="AM1290" s="17" t="b">
        <v>0</v>
      </c>
      <c r="AN1290" s="6"/>
      <c r="AO1290" s="6"/>
      <c r="AP1290" s="17" t="b">
        <v>0</v>
      </c>
      <c r="AQ1290" s="6" t="b">
        <v>0</v>
      </c>
    </row>
    <row r="1291" spans="1:43" x14ac:dyDescent="0.25">
      <c r="A1291" t="str">
        <f>_xlfn.CONCAT(Table8[[#This Row],[Order]],"-",Table8[[#This Row],[Line]])</f>
        <v>78170-2</v>
      </c>
      <c r="B1291" s="29">
        <v>78170</v>
      </c>
      <c r="C1291" s="29">
        <v>2</v>
      </c>
      <c r="D1291" s="29">
        <v>1</v>
      </c>
      <c r="E1291" s="28" t="s">
        <v>18</v>
      </c>
      <c r="F1291" s="28" t="s">
        <v>3297</v>
      </c>
      <c r="G1291" s="28" t="s">
        <v>2480</v>
      </c>
      <c r="H1291" s="28" t="s">
        <v>22</v>
      </c>
      <c r="I1291" s="28" t="s">
        <v>20</v>
      </c>
      <c r="J1291" s="28"/>
      <c r="K1291" s="28"/>
      <c r="L1291" s="125">
        <v>43497</v>
      </c>
      <c r="M1291" s="30">
        <v>43502</v>
      </c>
      <c r="N1291" s="29">
        <v>1</v>
      </c>
      <c r="O1291" s="29">
        <v>5</v>
      </c>
      <c r="P1291" s="6" t="s">
        <v>652</v>
      </c>
      <c r="Q1291" s="28" t="s">
        <v>21</v>
      </c>
      <c r="R1291" s="6" t="s">
        <v>18</v>
      </c>
      <c r="S1291" s="28" t="s">
        <v>22</v>
      </c>
      <c r="T1291" s="28" t="s">
        <v>2481</v>
      </c>
      <c r="U1291" s="29">
        <v>4</v>
      </c>
      <c r="V1291" s="17" t="b">
        <v>1</v>
      </c>
      <c r="W1291" s="17" t="b">
        <v>1</v>
      </c>
      <c r="X1291" s="17" t="b">
        <v>0</v>
      </c>
      <c r="Y1291" s="17" t="b">
        <v>1</v>
      </c>
      <c r="Z1291" t="s">
        <v>22</v>
      </c>
      <c r="AA1291" t="s">
        <v>3805</v>
      </c>
      <c r="AB1291" t="s">
        <v>22</v>
      </c>
      <c r="AC1291" t="s">
        <v>22</v>
      </c>
      <c r="AD1291" t="s">
        <v>22</v>
      </c>
      <c r="AE1291" t="s">
        <v>22</v>
      </c>
      <c r="AF1291" t="s">
        <v>22</v>
      </c>
      <c r="AG1291" t="s">
        <v>22</v>
      </c>
      <c r="AH1291" t="s">
        <v>161</v>
      </c>
      <c r="AI1291" t="s">
        <v>22</v>
      </c>
      <c r="AJ1291" s="17" t="b">
        <v>0</v>
      </c>
      <c r="AK1291" t="s">
        <v>22</v>
      </c>
      <c r="AL1291" t="s">
        <v>22</v>
      </c>
      <c r="AM1291" s="17" t="b">
        <v>0</v>
      </c>
      <c r="AN1291" s="6"/>
      <c r="AO1291" s="6"/>
      <c r="AP1291" s="17" t="b">
        <v>0</v>
      </c>
      <c r="AQ1291" s="6" t="b">
        <v>0</v>
      </c>
    </row>
    <row r="1292" spans="1:43" x14ac:dyDescent="0.25">
      <c r="A1292" t="str">
        <f>_xlfn.CONCAT(Table8[[#This Row],[Order]],"-",Table8[[#This Row],[Line]])</f>
        <v>78171-1</v>
      </c>
      <c r="B1292" s="35">
        <v>78171</v>
      </c>
      <c r="C1292" s="35">
        <v>1</v>
      </c>
      <c r="D1292" s="35">
        <v>1</v>
      </c>
      <c r="E1292" s="34" t="s">
        <v>18</v>
      </c>
      <c r="F1292" s="34" t="s">
        <v>3298</v>
      </c>
      <c r="G1292" s="34" t="s">
        <v>2271</v>
      </c>
      <c r="H1292" s="34" t="s">
        <v>22</v>
      </c>
      <c r="I1292" s="34" t="s">
        <v>31</v>
      </c>
      <c r="J1292" s="36">
        <v>43496</v>
      </c>
      <c r="K1292" s="34" t="s">
        <v>5399</v>
      </c>
      <c r="L1292" s="8">
        <v>43501</v>
      </c>
      <c r="M1292" s="36">
        <v>43504</v>
      </c>
      <c r="N1292" s="35">
        <v>7</v>
      </c>
      <c r="O1292" s="35">
        <v>7</v>
      </c>
      <c r="P1292" s="6" t="s">
        <v>610</v>
      </c>
      <c r="Q1292" s="34" t="s">
        <v>21</v>
      </c>
      <c r="R1292" s="6" t="s">
        <v>18</v>
      </c>
      <c r="S1292" s="34" t="s">
        <v>22</v>
      </c>
      <c r="T1292" s="34" t="s">
        <v>2272</v>
      </c>
      <c r="U1292" s="35">
        <v>12</v>
      </c>
      <c r="V1292" s="17" t="b">
        <v>1</v>
      </c>
      <c r="W1292" s="17" t="b">
        <v>1</v>
      </c>
      <c r="X1292" s="17" t="b">
        <v>1</v>
      </c>
      <c r="Y1292" s="17" t="b">
        <v>1</v>
      </c>
      <c r="Z1292" t="s">
        <v>3805</v>
      </c>
      <c r="AA1292" t="s">
        <v>3805</v>
      </c>
      <c r="AB1292" t="s">
        <v>22</v>
      </c>
      <c r="AC1292" t="s">
        <v>22</v>
      </c>
      <c r="AD1292" t="s">
        <v>22</v>
      </c>
      <c r="AE1292" t="s">
        <v>22</v>
      </c>
      <c r="AF1292" t="s">
        <v>22</v>
      </c>
      <c r="AG1292" t="s">
        <v>22</v>
      </c>
      <c r="AH1292" t="s">
        <v>22</v>
      </c>
      <c r="AI1292" t="s">
        <v>22</v>
      </c>
      <c r="AJ1292" s="17" t="b">
        <v>1</v>
      </c>
      <c r="AK1292" t="s">
        <v>22</v>
      </c>
      <c r="AL1292" t="s">
        <v>143</v>
      </c>
      <c r="AM1292" s="17" t="b">
        <v>1</v>
      </c>
      <c r="AN1292" s="126">
        <v>43499.558978506902</v>
      </c>
      <c r="AO1292" s="6"/>
      <c r="AP1292" s="17" t="b">
        <v>1</v>
      </c>
      <c r="AQ1292" s="6" t="b">
        <v>0</v>
      </c>
    </row>
    <row r="1293" spans="1:43" x14ac:dyDescent="0.25">
      <c r="A1293" t="str">
        <f>_xlfn.CONCAT(Table8[[#This Row],[Order]],"-",Table8[[#This Row],[Line]])</f>
        <v>78174-1</v>
      </c>
      <c r="B1293" s="7">
        <v>78174</v>
      </c>
      <c r="C1293" s="7">
        <v>1</v>
      </c>
      <c r="D1293" s="7">
        <v>1</v>
      </c>
      <c r="E1293" s="6" t="s">
        <v>18</v>
      </c>
      <c r="F1293" s="6" t="s">
        <v>3299</v>
      </c>
      <c r="G1293" s="6" t="s">
        <v>5400</v>
      </c>
      <c r="H1293" s="6" t="s">
        <v>22</v>
      </c>
      <c r="I1293" s="6" t="s">
        <v>27</v>
      </c>
      <c r="J1293" s="6"/>
      <c r="K1293" s="6"/>
      <c r="L1293" s="8">
        <v>43511</v>
      </c>
      <c r="M1293" s="8">
        <v>43516</v>
      </c>
      <c r="N1293" s="7">
        <v>1</v>
      </c>
      <c r="O1293" s="7">
        <v>8</v>
      </c>
      <c r="P1293" s="6" t="s">
        <v>605</v>
      </c>
      <c r="Q1293" s="6" t="s">
        <v>22</v>
      </c>
      <c r="R1293" s="6" t="s">
        <v>18</v>
      </c>
      <c r="S1293" s="6" t="s">
        <v>22</v>
      </c>
      <c r="T1293" s="6" t="s">
        <v>5401</v>
      </c>
      <c r="U1293" s="7">
        <v>7</v>
      </c>
      <c r="V1293" s="17" t="b">
        <v>0</v>
      </c>
      <c r="W1293" s="17" t="b">
        <v>0</v>
      </c>
      <c r="X1293" s="17" t="b">
        <v>0</v>
      </c>
      <c r="Y1293" s="17" t="b">
        <v>0</v>
      </c>
      <c r="Z1293" t="s">
        <v>22</v>
      </c>
      <c r="AA1293" t="s">
        <v>22</v>
      </c>
      <c r="AB1293" t="s">
        <v>22</v>
      </c>
      <c r="AC1293" t="s">
        <v>22</v>
      </c>
      <c r="AD1293" t="s">
        <v>22</v>
      </c>
      <c r="AE1293" t="s">
        <v>22</v>
      </c>
      <c r="AF1293" t="s">
        <v>22</v>
      </c>
      <c r="AG1293" t="s">
        <v>22</v>
      </c>
      <c r="AH1293" t="s">
        <v>22</v>
      </c>
      <c r="AI1293" t="s">
        <v>22</v>
      </c>
      <c r="AJ1293" s="17" t="b">
        <v>0</v>
      </c>
      <c r="AK1293" t="s">
        <v>22</v>
      </c>
      <c r="AL1293" t="s">
        <v>22</v>
      </c>
      <c r="AM1293" s="17" t="b">
        <v>0</v>
      </c>
      <c r="AN1293" s="6"/>
      <c r="AO1293" s="6"/>
      <c r="AP1293" s="17" t="b">
        <v>0</v>
      </c>
      <c r="AQ1293" s="6" t="b">
        <v>0</v>
      </c>
    </row>
    <row r="1294" spans="1:43" x14ac:dyDescent="0.25">
      <c r="A1294" t="str">
        <f>_xlfn.CONCAT(Table8[[#This Row],[Order]],"-",Table8[[#This Row],[Line]])</f>
        <v>78174-2</v>
      </c>
      <c r="B1294" s="7">
        <v>78174</v>
      </c>
      <c r="C1294" s="7">
        <v>2</v>
      </c>
      <c r="D1294" s="7">
        <v>1</v>
      </c>
      <c r="E1294" s="6" t="s">
        <v>18</v>
      </c>
      <c r="F1294" s="6" t="s">
        <v>428</v>
      </c>
      <c r="G1294" s="6" t="s">
        <v>5402</v>
      </c>
      <c r="H1294" s="6" t="s">
        <v>22</v>
      </c>
      <c r="I1294" s="6" t="s">
        <v>27</v>
      </c>
      <c r="J1294" s="6"/>
      <c r="K1294" s="6"/>
      <c r="L1294" s="8">
        <v>43511</v>
      </c>
      <c r="M1294" s="8">
        <v>43516</v>
      </c>
      <c r="N1294" s="7">
        <v>17</v>
      </c>
      <c r="O1294" s="7">
        <v>17</v>
      </c>
      <c r="P1294" s="6" t="s">
        <v>605</v>
      </c>
      <c r="Q1294" s="6" t="s">
        <v>22</v>
      </c>
      <c r="R1294" s="6" t="s">
        <v>18</v>
      </c>
      <c r="S1294" s="6" t="s">
        <v>22</v>
      </c>
      <c r="T1294" s="6" t="s">
        <v>5403</v>
      </c>
      <c r="U1294" s="7">
        <v>7</v>
      </c>
      <c r="V1294" s="17" t="b">
        <v>0</v>
      </c>
      <c r="W1294" s="17" t="b">
        <v>0</v>
      </c>
      <c r="X1294" s="17" t="b">
        <v>0</v>
      </c>
      <c r="Y1294" s="17" t="b">
        <v>0</v>
      </c>
      <c r="Z1294" t="s">
        <v>22</v>
      </c>
      <c r="AA1294" t="s">
        <v>22</v>
      </c>
      <c r="AB1294" t="s">
        <v>22</v>
      </c>
      <c r="AC1294" t="s">
        <v>22</v>
      </c>
      <c r="AD1294" t="s">
        <v>22</v>
      </c>
      <c r="AE1294" t="s">
        <v>22</v>
      </c>
      <c r="AF1294" t="s">
        <v>22</v>
      </c>
      <c r="AG1294" t="s">
        <v>22</v>
      </c>
      <c r="AH1294" t="s">
        <v>22</v>
      </c>
      <c r="AI1294" t="s">
        <v>22</v>
      </c>
      <c r="AJ1294" s="17" t="b">
        <v>0</v>
      </c>
      <c r="AK1294" t="s">
        <v>22</v>
      </c>
      <c r="AL1294" t="s">
        <v>22</v>
      </c>
      <c r="AM1294" s="17" t="b">
        <v>0</v>
      </c>
      <c r="AN1294" s="6"/>
      <c r="AO1294" s="6"/>
      <c r="AP1294" s="17" t="b">
        <v>0</v>
      </c>
      <c r="AQ1294" s="6" t="b">
        <v>0</v>
      </c>
    </row>
    <row r="1295" spans="1:43" x14ac:dyDescent="0.25">
      <c r="A1295" t="str">
        <f>_xlfn.CONCAT(Table8[[#This Row],[Order]],"-",Table8[[#This Row],[Line]])</f>
        <v>78174-3</v>
      </c>
      <c r="B1295" s="7">
        <v>78174</v>
      </c>
      <c r="C1295" s="7">
        <v>3</v>
      </c>
      <c r="D1295" s="7">
        <v>1</v>
      </c>
      <c r="E1295" s="6" t="s">
        <v>18</v>
      </c>
      <c r="F1295" s="6" t="s">
        <v>3304</v>
      </c>
      <c r="G1295" s="6" t="s">
        <v>5404</v>
      </c>
      <c r="H1295" s="6" t="s">
        <v>22</v>
      </c>
      <c r="I1295" s="6" t="s">
        <v>27</v>
      </c>
      <c r="J1295" s="6"/>
      <c r="K1295" s="6"/>
      <c r="L1295" s="8">
        <v>43511</v>
      </c>
      <c r="M1295" s="8">
        <v>43516</v>
      </c>
      <c r="N1295" s="7">
        <v>2</v>
      </c>
      <c r="O1295" s="7">
        <v>2</v>
      </c>
      <c r="P1295" s="6" t="s">
        <v>605</v>
      </c>
      <c r="Q1295" s="6" t="s">
        <v>22</v>
      </c>
      <c r="R1295" s="6" t="s">
        <v>18</v>
      </c>
      <c r="S1295" s="6" t="s">
        <v>22</v>
      </c>
      <c r="T1295" s="6" t="s">
        <v>5405</v>
      </c>
      <c r="U1295" s="7">
        <v>7</v>
      </c>
      <c r="V1295" s="17" t="b">
        <v>0</v>
      </c>
      <c r="W1295" s="17" t="b">
        <v>0</v>
      </c>
      <c r="X1295" s="17" t="b">
        <v>0</v>
      </c>
      <c r="Y1295" s="17" t="b">
        <v>0</v>
      </c>
      <c r="Z1295" t="s">
        <v>22</v>
      </c>
      <c r="AA1295" t="s">
        <v>22</v>
      </c>
      <c r="AB1295" t="s">
        <v>22</v>
      </c>
      <c r="AC1295" t="s">
        <v>22</v>
      </c>
      <c r="AD1295" t="s">
        <v>22</v>
      </c>
      <c r="AE1295" t="s">
        <v>22</v>
      </c>
      <c r="AF1295" t="s">
        <v>22</v>
      </c>
      <c r="AG1295" t="s">
        <v>22</v>
      </c>
      <c r="AH1295" t="s">
        <v>22</v>
      </c>
      <c r="AI1295" t="s">
        <v>22</v>
      </c>
      <c r="AJ1295" s="17" t="b">
        <v>0</v>
      </c>
      <c r="AK1295" t="s">
        <v>22</v>
      </c>
      <c r="AL1295" t="s">
        <v>22</v>
      </c>
      <c r="AM1295" s="17" t="b">
        <v>0</v>
      </c>
      <c r="AN1295" s="6"/>
      <c r="AO1295" s="6"/>
      <c r="AP1295" s="17" t="b">
        <v>0</v>
      </c>
      <c r="AQ1295" s="6" t="b">
        <v>0</v>
      </c>
    </row>
    <row r="1296" spans="1:43" x14ac:dyDescent="0.25">
      <c r="A1296" t="str">
        <f>_xlfn.CONCAT(Table8[[#This Row],[Order]],"-",Table8[[#This Row],[Line]])</f>
        <v>78174-4</v>
      </c>
      <c r="B1296" s="7">
        <v>78174</v>
      </c>
      <c r="C1296" s="7">
        <v>4</v>
      </c>
      <c r="D1296" s="7">
        <v>1</v>
      </c>
      <c r="E1296" s="6" t="s">
        <v>18</v>
      </c>
      <c r="F1296" s="6" t="s">
        <v>427</v>
      </c>
      <c r="G1296" s="6" t="s">
        <v>5406</v>
      </c>
      <c r="H1296" s="6" t="s">
        <v>22</v>
      </c>
      <c r="I1296" s="6" t="s">
        <v>27</v>
      </c>
      <c r="J1296" s="6"/>
      <c r="K1296" s="6"/>
      <c r="L1296" s="8">
        <v>43511</v>
      </c>
      <c r="M1296" s="8">
        <v>43516</v>
      </c>
      <c r="N1296" s="7">
        <v>8</v>
      </c>
      <c r="O1296" s="7">
        <v>8</v>
      </c>
      <c r="P1296" s="6" t="s">
        <v>605</v>
      </c>
      <c r="Q1296" s="6" t="s">
        <v>22</v>
      </c>
      <c r="R1296" s="6" t="s">
        <v>18</v>
      </c>
      <c r="S1296" s="6" t="s">
        <v>22</v>
      </c>
      <c r="T1296" s="6" t="s">
        <v>5407</v>
      </c>
      <c r="U1296" s="7">
        <v>7</v>
      </c>
      <c r="V1296" s="17" t="b">
        <v>0</v>
      </c>
      <c r="W1296" s="17" t="b">
        <v>0</v>
      </c>
      <c r="X1296" s="17" t="b">
        <v>0</v>
      </c>
      <c r="Y1296" s="17" t="b">
        <v>0</v>
      </c>
      <c r="Z1296" t="s">
        <v>22</v>
      </c>
      <c r="AA1296" t="s">
        <v>22</v>
      </c>
      <c r="AB1296" t="s">
        <v>22</v>
      </c>
      <c r="AC1296" t="s">
        <v>22</v>
      </c>
      <c r="AD1296" t="s">
        <v>22</v>
      </c>
      <c r="AE1296" t="s">
        <v>22</v>
      </c>
      <c r="AF1296" t="s">
        <v>22</v>
      </c>
      <c r="AG1296" t="s">
        <v>22</v>
      </c>
      <c r="AH1296" t="s">
        <v>22</v>
      </c>
      <c r="AI1296" t="s">
        <v>22</v>
      </c>
      <c r="AJ1296" s="17" t="b">
        <v>0</v>
      </c>
      <c r="AK1296" t="s">
        <v>22</v>
      </c>
      <c r="AL1296" t="s">
        <v>22</v>
      </c>
      <c r="AM1296" s="17" t="b">
        <v>0</v>
      </c>
      <c r="AN1296" s="6"/>
      <c r="AO1296" s="6"/>
      <c r="AP1296" s="17" t="b">
        <v>0</v>
      </c>
      <c r="AQ1296" s="6" t="b">
        <v>0</v>
      </c>
    </row>
    <row r="1297" spans="1:43" x14ac:dyDescent="0.25">
      <c r="A1297" t="str">
        <f>_xlfn.CONCAT(Table8[[#This Row],[Order]],"-",Table8[[#This Row],[Line]])</f>
        <v>78174-5</v>
      </c>
      <c r="B1297" s="7">
        <v>78174</v>
      </c>
      <c r="C1297" s="7">
        <v>5</v>
      </c>
      <c r="D1297" s="7">
        <v>1</v>
      </c>
      <c r="E1297" s="6" t="s">
        <v>18</v>
      </c>
      <c r="F1297" s="6" t="s">
        <v>157</v>
      </c>
      <c r="G1297" s="6" t="s">
        <v>5408</v>
      </c>
      <c r="H1297" s="6" t="s">
        <v>22</v>
      </c>
      <c r="I1297" s="6" t="s">
        <v>27</v>
      </c>
      <c r="J1297" s="6"/>
      <c r="K1297" s="6"/>
      <c r="L1297" s="8">
        <v>43511</v>
      </c>
      <c r="M1297" s="8">
        <v>43516</v>
      </c>
      <c r="N1297" s="7">
        <v>12</v>
      </c>
      <c r="O1297" s="7">
        <v>12</v>
      </c>
      <c r="P1297" s="6" t="s">
        <v>605</v>
      </c>
      <c r="Q1297" s="6" t="s">
        <v>22</v>
      </c>
      <c r="R1297" s="6" t="s">
        <v>18</v>
      </c>
      <c r="S1297" s="6" t="s">
        <v>22</v>
      </c>
      <c r="T1297" s="6" t="s">
        <v>5409</v>
      </c>
      <c r="U1297" s="7">
        <v>7</v>
      </c>
      <c r="V1297" s="17" t="b">
        <v>0</v>
      </c>
      <c r="W1297" s="17" t="b">
        <v>0</v>
      </c>
      <c r="X1297" s="17" t="b">
        <v>0</v>
      </c>
      <c r="Y1297" s="17" t="b">
        <v>0</v>
      </c>
      <c r="Z1297" t="s">
        <v>22</v>
      </c>
      <c r="AA1297" t="s">
        <v>22</v>
      </c>
      <c r="AB1297" t="s">
        <v>22</v>
      </c>
      <c r="AC1297" t="s">
        <v>22</v>
      </c>
      <c r="AD1297" t="s">
        <v>22</v>
      </c>
      <c r="AE1297" t="s">
        <v>22</v>
      </c>
      <c r="AF1297" t="s">
        <v>22</v>
      </c>
      <c r="AG1297" t="s">
        <v>22</v>
      </c>
      <c r="AH1297" t="s">
        <v>22</v>
      </c>
      <c r="AI1297" t="s">
        <v>22</v>
      </c>
      <c r="AJ1297" s="17" t="b">
        <v>0</v>
      </c>
      <c r="AK1297" t="s">
        <v>22</v>
      </c>
      <c r="AL1297" t="s">
        <v>22</v>
      </c>
      <c r="AM1297" s="17" t="b">
        <v>0</v>
      </c>
      <c r="AN1297" s="6"/>
      <c r="AO1297" s="6"/>
      <c r="AP1297" s="17" t="b">
        <v>0</v>
      </c>
      <c r="AQ1297" s="6" t="b">
        <v>0</v>
      </c>
    </row>
    <row r="1298" spans="1:43" x14ac:dyDescent="0.25">
      <c r="A1298" t="str">
        <f>_xlfn.CONCAT(Table8[[#This Row],[Order]],"-",Table8[[#This Row],[Line]])</f>
        <v>78174-6</v>
      </c>
      <c r="B1298" s="7">
        <v>78174</v>
      </c>
      <c r="C1298" s="7">
        <v>6</v>
      </c>
      <c r="D1298" s="7">
        <v>1</v>
      </c>
      <c r="E1298" s="6" t="s">
        <v>18</v>
      </c>
      <c r="F1298" s="6" t="s">
        <v>3305</v>
      </c>
      <c r="G1298" s="6" t="s">
        <v>5410</v>
      </c>
      <c r="H1298" s="6" t="s">
        <v>22</v>
      </c>
      <c r="I1298" s="6" t="s">
        <v>27</v>
      </c>
      <c r="J1298" s="6"/>
      <c r="K1298" s="6"/>
      <c r="L1298" s="8">
        <v>43511</v>
      </c>
      <c r="M1298" s="8">
        <v>43516</v>
      </c>
      <c r="N1298" s="7">
        <v>1</v>
      </c>
      <c r="O1298" s="7">
        <v>2</v>
      </c>
      <c r="P1298" s="6" t="s">
        <v>605</v>
      </c>
      <c r="Q1298" s="6" t="s">
        <v>22</v>
      </c>
      <c r="R1298" s="6" t="s">
        <v>18</v>
      </c>
      <c r="S1298" s="6" t="s">
        <v>22</v>
      </c>
      <c r="T1298" s="6" t="s">
        <v>5411</v>
      </c>
      <c r="U1298" s="7">
        <v>7</v>
      </c>
      <c r="V1298" s="17" t="b">
        <v>0</v>
      </c>
      <c r="W1298" s="17" t="b">
        <v>0</v>
      </c>
      <c r="X1298" s="17" t="b">
        <v>0</v>
      </c>
      <c r="Y1298" s="17" t="b">
        <v>0</v>
      </c>
      <c r="Z1298" t="s">
        <v>22</v>
      </c>
      <c r="AA1298" t="s">
        <v>22</v>
      </c>
      <c r="AB1298" t="s">
        <v>22</v>
      </c>
      <c r="AC1298" t="s">
        <v>22</v>
      </c>
      <c r="AD1298" t="s">
        <v>22</v>
      </c>
      <c r="AE1298" t="s">
        <v>22</v>
      </c>
      <c r="AF1298" t="s">
        <v>22</v>
      </c>
      <c r="AG1298" t="s">
        <v>22</v>
      </c>
      <c r="AH1298" t="s">
        <v>22</v>
      </c>
      <c r="AI1298" t="s">
        <v>22</v>
      </c>
      <c r="AJ1298" s="17" t="b">
        <v>0</v>
      </c>
      <c r="AK1298" t="s">
        <v>22</v>
      </c>
      <c r="AL1298" t="s">
        <v>22</v>
      </c>
      <c r="AM1298" s="17" t="b">
        <v>0</v>
      </c>
      <c r="AN1298" s="6"/>
      <c r="AO1298" s="6"/>
      <c r="AP1298" s="17" t="b">
        <v>0</v>
      </c>
      <c r="AQ1298" s="6" t="b">
        <v>0</v>
      </c>
    </row>
    <row r="1299" spans="1:43" x14ac:dyDescent="0.25">
      <c r="A1299" t="str">
        <f>_xlfn.CONCAT(Table8[[#This Row],[Order]],"-",Table8[[#This Row],[Line]])</f>
        <v>78174-7</v>
      </c>
      <c r="B1299" s="7">
        <v>78174</v>
      </c>
      <c r="C1299" s="7">
        <v>7</v>
      </c>
      <c r="D1299" s="7">
        <v>1</v>
      </c>
      <c r="E1299" s="6" t="s">
        <v>18</v>
      </c>
      <c r="F1299" s="6" t="s">
        <v>427</v>
      </c>
      <c r="G1299" s="6" t="s">
        <v>5412</v>
      </c>
      <c r="H1299" s="6" t="s">
        <v>22</v>
      </c>
      <c r="I1299" s="6" t="s">
        <v>27</v>
      </c>
      <c r="J1299" s="6"/>
      <c r="K1299" s="6"/>
      <c r="L1299" s="8">
        <v>43511</v>
      </c>
      <c r="M1299" s="8">
        <v>43516</v>
      </c>
      <c r="N1299" s="7">
        <v>1</v>
      </c>
      <c r="O1299" s="7">
        <v>1</v>
      </c>
      <c r="P1299" s="6" t="s">
        <v>605</v>
      </c>
      <c r="Q1299" s="6" t="s">
        <v>22</v>
      </c>
      <c r="R1299" s="6" t="s">
        <v>18</v>
      </c>
      <c r="S1299" s="6" t="s">
        <v>22</v>
      </c>
      <c r="T1299" s="6" t="s">
        <v>5413</v>
      </c>
      <c r="U1299" s="7">
        <v>7</v>
      </c>
      <c r="V1299" s="17" t="b">
        <v>0</v>
      </c>
      <c r="W1299" s="17" t="b">
        <v>0</v>
      </c>
      <c r="X1299" s="17" t="b">
        <v>0</v>
      </c>
      <c r="Y1299" s="17" t="b">
        <v>0</v>
      </c>
      <c r="Z1299" t="s">
        <v>22</v>
      </c>
      <c r="AA1299" t="s">
        <v>22</v>
      </c>
      <c r="AB1299" t="s">
        <v>22</v>
      </c>
      <c r="AC1299" t="s">
        <v>22</v>
      </c>
      <c r="AD1299" t="s">
        <v>22</v>
      </c>
      <c r="AE1299" t="s">
        <v>22</v>
      </c>
      <c r="AF1299" t="s">
        <v>22</v>
      </c>
      <c r="AG1299" t="s">
        <v>22</v>
      </c>
      <c r="AH1299" t="s">
        <v>22</v>
      </c>
      <c r="AI1299" t="s">
        <v>22</v>
      </c>
      <c r="AJ1299" s="17" t="b">
        <v>0</v>
      </c>
      <c r="AK1299" t="s">
        <v>22</v>
      </c>
      <c r="AL1299" t="s">
        <v>22</v>
      </c>
      <c r="AM1299" s="17" t="b">
        <v>0</v>
      </c>
      <c r="AN1299" s="6"/>
      <c r="AO1299" s="6"/>
      <c r="AP1299" s="17" t="b">
        <v>0</v>
      </c>
      <c r="AQ1299" s="6" t="b">
        <v>0</v>
      </c>
    </row>
    <row r="1300" spans="1:43" x14ac:dyDescent="0.25">
      <c r="A1300" t="str">
        <f>_xlfn.CONCAT(Table8[[#This Row],[Order]],"-",Table8[[#This Row],[Line]])</f>
        <v>78174-10</v>
      </c>
      <c r="B1300" s="7">
        <v>78174</v>
      </c>
      <c r="C1300" s="7">
        <v>10</v>
      </c>
      <c r="D1300" s="7">
        <v>1</v>
      </c>
      <c r="E1300" s="6" t="s">
        <v>18</v>
      </c>
      <c r="F1300" s="6" t="s">
        <v>382</v>
      </c>
      <c r="G1300" s="6" t="s">
        <v>5414</v>
      </c>
      <c r="H1300" s="6" t="s">
        <v>22</v>
      </c>
      <c r="I1300" s="6" t="s">
        <v>27</v>
      </c>
      <c r="J1300" s="6"/>
      <c r="K1300" s="6"/>
      <c r="L1300" s="8">
        <v>43511</v>
      </c>
      <c r="M1300" s="8">
        <v>43516</v>
      </c>
      <c r="N1300" s="7">
        <v>9</v>
      </c>
      <c r="O1300" s="7">
        <v>9</v>
      </c>
      <c r="P1300" s="6" t="s">
        <v>605</v>
      </c>
      <c r="Q1300" s="6" t="s">
        <v>22</v>
      </c>
      <c r="R1300" s="6" t="s">
        <v>18</v>
      </c>
      <c r="S1300" s="6" t="s">
        <v>22</v>
      </c>
      <c r="T1300" s="6" t="s">
        <v>5415</v>
      </c>
      <c r="U1300" s="7">
        <v>7</v>
      </c>
      <c r="V1300" s="17" t="b">
        <v>0</v>
      </c>
      <c r="W1300" s="17" t="b">
        <v>0</v>
      </c>
      <c r="X1300" s="17" t="b">
        <v>0</v>
      </c>
      <c r="Y1300" s="17" t="b">
        <v>0</v>
      </c>
      <c r="Z1300" t="s">
        <v>22</v>
      </c>
      <c r="AA1300" t="s">
        <v>22</v>
      </c>
      <c r="AB1300" t="s">
        <v>22</v>
      </c>
      <c r="AC1300" t="s">
        <v>22</v>
      </c>
      <c r="AD1300" t="s">
        <v>22</v>
      </c>
      <c r="AE1300" t="s">
        <v>22</v>
      </c>
      <c r="AF1300" t="s">
        <v>22</v>
      </c>
      <c r="AG1300" t="s">
        <v>22</v>
      </c>
      <c r="AH1300" t="s">
        <v>22</v>
      </c>
      <c r="AI1300" t="s">
        <v>22</v>
      </c>
      <c r="AJ1300" s="17" t="b">
        <v>0</v>
      </c>
      <c r="AK1300" t="s">
        <v>22</v>
      </c>
      <c r="AL1300" t="s">
        <v>22</v>
      </c>
      <c r="AM1300" s="17" t="b">
        <v>0</v>
      </c>
      <c r="AN1300" s="6"/>
      <c r="AO1300" s="6"/>
      <c r="AP1300" s="17" t="b">
        <v>0</v>
      </c>
      <c r="AQ1300" s="6" t="b">
        <v>0</v>
      </c>
    </row>
    <row r="1301" spans="1:43" x14ac:dyDescent="0.25">
      <c r="A1301" t="str">
        <f>_xlfn.CONCAT(Table8[[#This Row],[Order]],"-",Table8[[#This Row],[Line]])</f>
        <v>78174-11</v>
      </c>
      <c r="B1301" s="7">
        <v>78174</v>
      </c>
      <c r="C1301" s="7">
        <v>11</v>
      </c>
      <c r="D1301" s="7">
        <v>1</v>
      </c>
      <c r="E1301" s="6" t="s">
        <v>18</v>
      </c>
      <c r="F1301" s="6" t="s">
        <v>382</v>
      </c>
      <c r="G1301" s="6" t="s">
        <v>5416</v>
      </c>
      <c r="H1301" s="6" t="s">
        <v>22</v>
      </c>
      <c r="I1301" s="6" t="s">
        <v>27</v>
      </c>
      <c r="J1301" s="6"/>
      <c r="K1301" s="6"/>
      <c r="L1301" s="8">
        <v>43511</v>
      </c>
      <c r="M1301" s="8">
        <v>43516</v>
      </c>
      <c r="N1301" s="7">
        <v>2</v>
      </c>
      <c r="O1301" s="7">
        <v>2</v>
      </c>
      <c r="P1301" s="6" t="s">
        <v>605</v>
      </c>
      <c r="Q1301" s="6" t="s">
        <v>22</v>
      </c>
      <c r="R1301" s="6" t="s">
        <v>18</v>
      </c>
      <c r="S1301" s="6" t="s">
        <v>22</v>
      </c>
      <c r="T1301" s="6" t="s">
        <v>5417</v>
      </c>
      <c r="U1301" s="7">
        <v>7</v>
      </c>
      <c r="V1301" s="17" t="b">
        <v>0</v>
      </c>
      <c r="W1301" s="17" t="b">
        <v>0</v>
      </c>
      <c r="X1301" s="17" t="b">
        <v>0</v>
      </c>
      <c r="Y1301" s="17" t="b">
        <v>0</v>
      </c>
      <c r="Z1301" t="s">
        <v>22</v>
      </c>
      <c r="AA1301" t="s">
        <v>22</v>
      </c>
      <c r="AB1301" t="s">
        <v>22</v>
      </c>
      <c r="AC1301" t="s">
        <v>22</v>
      </c>
      <c r="AD1301" t="s">
        <v>22</v>
      </c>
      <c r="AE1301" t="s">
        <v>22</v>
      </c>
      <c r="AF1301" t="s">
        <v>22</v>
      </c>
      <c r="AG1301" t="s">
        <v>22</v>
      </c>
      <c r="AH1301" t="s">
        <v>22</v>
      </c>
      <c r="AI1301" t="s">
        <v>22</v>
      </c>
      <c r="AJ1301" s="17" t="b">
        <v>0</v>
      </c>
      <c r="AK1301" t="s">
        <v>22</v>
      </c>
      <c r="AL1301" t="s">
        <v>22</v>
      </c>
      <c r="AM1301" s="17" t="b">
        <v>0</v>
      </c>
      <c r="AN1301" s="6"/>
      <c r="AO1301" s="6"/>
      <c r="AP1301" s="17" t="b">
        <v>0</v>
      </c>
      <c r="AQ1301" s="6" t="b">
        <v>0</v>
      </c>
    </row>
    <row r="1302" spans="1:43" x14ac:dyDescent="0.25">
      <c r="A1302" t="str">
        <f>_xlfn.CONCAT(Table8[[#This Row],[Order]],"-",Table8[[#This Row],[Line]])</f>
        <v>78174-12</v>
      </c>
      <c r="B1302" s="7">
        <v>78174</v>
      </c>
      <c r="C1302" s="7">
        <v>12</v>
      </c>
      <c r="D1302" s="7">
        <v>1</v>
      </c>
      <c r="E1302" s="6" t="s">
        <v>18</v>
      </c>
      <c r="F1302" s="6" t="s">
        <v>402</v>
      </c>
      <c r="G1302" s="6" t="s">
        <v>5418</v>
      </c>
      <c r="H1302" s="6" t="s">
        <v>22</v>
      </c>
      <c r="I1302" s="6" t="s">
        <v>27</v>
      </c>
      <c r="J1302" s="6"/>
      <c r="K1302" s="6"/>
      <c r="L1302" s="8">
        <v>43511</v>
      </c>
      <c r="M1302" s="8">
        <v>43516</v>
      </c>
      <c r="N1302" s="7">
        <v>4</v>
      </c>
      <c r="O1302" s="7">
        <v>4</v>
      </c>
      <c r="P1302" s="6" t="s">
        <v>605</v>
      </c>
      <c r="Q1302" s="6" t="s">
        <v>22</v>
      </c>
      <c r="R1302" s="6" t="s">
        <v>18</v>
      </c>
      <c r="S1302" s="6" t="s">
        <v>22</v>
      </c>
      <c r="T1302" s="6" t="s">
        <v>5419</v>
      </c>
      <c r="U1302" s="7">
        <v>7</v>
      </c>
      <c r="V1302" s="17" t="b">
        <v>0</v>
      </c>
      <c r="W1302" s="17" t="b">
        <v>0</v>
      </c>
      <c r="X1302" s="17" t="b">
        <v>0</v>
      </c>
      <c r="Y1302" s="17" t="b">
        <v>0</v>
      </c>
      <c r="Z1302" t="s">
        <v>22</v>
      </c>
      <c r="AA1302" t="s">
        <v>22</v>
      </c>
      <c r="AB1302" t="s">
        <v>22</v>
      </c>
      <c r="AC1302" t="s">
        <v>22</v>
      </c>
      <c r="AD1302" t="s">
        <v>22</v>
      </c>
      <c r="AE1302" t="s">
        <v>22</v>
      </c>
      <c r="AF1302" t="s">
        <v>22</v>
      </c>
      <c r="AG1302" t="s">
        <v>22</v>
      </c>
      <c r="AH1302" t="s">
        <v>22</v>
      </c>
      <c r="AI1302" t="s">
        <v>22</v>
      </c>
      <c r="AJ1302" s="17" t="b">
        <v>0</v>
      </c>
      <c r="AK1302" t="s">
        <v>22</v>
      </c>
      <c r="AL1302" t="s">
        <v>22</v>
      </c>
      <c r="AM1302" s="17" t="b">
        <v>0</v>
      </c>
      <c r="AN1302" s="6"/>
      <c r="AO1302" s="6"/>
      <c r="AP1302" s="17" t="b">
        <v>0</v>
      </c>
      <c r="AQ1302" s="6" t="b">
        <v>0</v>
      </c>
    </row>
    <row r="1303" spans="1:43" x14ac:dyDescent="0.25">
      <c r="A1303" t="str">
        <f>_xlfn.CONCAT(Table8[[#This Row],[Order]],"-",Table8[[#This Row],[Line]])</f>
        <v>78174-13</v>
      </c>
      <c r="B1303" s="7">
        <v>78174</v>
      </c>
      <c r="C1303" s="7">
        <v>13</v>
      </c>
      <c r="D1303" s="7">
        <v>1</v>
      </c>
      <c r="E1303" s="6" t="s">
        <v>18</v>
      </c>
      <c r="F1303" s="6" t="s">
        <v>157</v>
      </c>
      <c r="G1303" s="6" t="s">
        <v>5420</v>
      </c>
      <c r="H1303" s="6" t="s">
        <v>22</v>
      </c>
      <c r="I1303" s="6" t="s">
        <v>27</v>
      </c>
      <c r="J1303" s="6"/>
      <c r="K1303" s="6"/>
      <c r="L1303" s="8">
        <v>43511</v>
      </c>
      <c r="M1303" s="8">
        <v>43516</v>
      </c>
      <c r="N1303" s="7">
        <v>4</v>
      </c>
      <c r="O1303" s="7">
        <v>16</v>
      </c>
      <c r="P1303" s="6" t="s">
        <v>605</v>
      </c>
      <c r="Q1303" s="6" t="s">
        <v>22</v>
      </c>
      <c r="R1303" s="6" t="s">
        <v>18</v>
      </c>
      <c r="S1303" s="6" t="s">
        <v>22</v>
      </c>
      <c r="T1303" s="6" t="s">
        <v>4061</v>
      </c>
      <c r="U1303" s="7">
        <v>7</v>
      </c>
      <c r="V1303" s="17" t="b">
        <v>0</v>
      </c>
      <c r="W1303" s="17" t="b">
        <v>0</v>
      </c>
      <c r="X1303" s="17" t="b">
        <v>0</v>
      </c>
      <c r="Y1303" s="17" t="b">
        <v>0</v>
      </c>
      <c r="Z1303" t="s">
        <v>22</v>
      </c>
      <c r="AA1303" t="s">
        <v>22</v>
      </c>
      <c r="AB1303" t="s">
        <v>22</v>
      </c>
      <c r="AC1303" t="s">
        <v>22</v>
      </c>
      <c r="AD1303" t="s">
        <v>22</v>
      </c>
      <c r="AE1303" t="s">
        <v>22</v>
      </c>
      <c r="AF1303" t="s">
        <v>22</v>
      </c>
      <c r="AG1303" t="s">
        <v>22</v>
      </c>
      <c r="AH1303" t="s">
        <v>22</v>
      </c>
      <c r="AI1303" t="s">
        <v>22</v>
      </c>
      <c r="AJ1303" s="17" t="b">
        <v>0</v>
      </c>
      <c r="AK1303" t="s">
        <v>22</v>
      </c>
      <c r="AL1303" t="s">
        <v>22</v>
      </c>
      <c r="AM1303" s="17" t="b">
        <v>0</v>
      </c>
      <c r="AN1303" s="6"/>
      <c r="AO1303" s="6"/>
      <c r="AP1303" s="17" t="b">
        <v>0</v>
      </c>
      <c r="AQ1303" s="6" t="b">
        <v>0</v>
      </c>
    </row>
    <row r="1304" spans="1:43" x14ac:dyDescent="0.25">
      <c r="A1304" t="str">
        <f>_xlfn.CONCAT(Table8[[#This Row],[Order]],"-",Table8[[#This Row],[Line]])</f>
        <v>78174-14</v>
      </c>
      <c r="B1304" s="7">
        <v>78174</v>
      </c>
      <c r="C1304" s="7">
        <v>14</v>
      </c>
      <c r="D1304" s="7">
        <v>1</v>
      </c>
      <c r="E1304" s="6" t="s">
        <v>18</v>
      </c>
      <c r="F1304" s="6" t="s">
        <v>307</v>
      </c>
      <c r="G1304" s="6" t="s">
        <v>5421</v>
      </c>
      <c r="H1304" s="6" t="s">
        <v>22</v>
      </c>
      <c r="I1304" s="6" t="s">
        <v>27</v>
      </c>
      <c r="J1304" s="6"/>
      <c r="K1304" s="6"/>
      <c r="L1304" s="8">
        <v>43511</v>
      </c>
      <c r="M1304" s="8">
        <v>43516</v>
      </c>
      <c r="N1304" s="7">
        <v>2</v>
      </c>
      <c r="O1304" s="7">
        <v>8</v>
      </c>
      <c r="P1304" s="6" t="s">
        <v>605</v>
      </c>
      <c r="Q1304" s="6" t="s">
        <v>22</v>
      </c>
      <c r="R1304" s="6" t="s">
        <v>18</v>
      </c>
      <c r="S1304" s="6" t="s">
        <v>22</v>
      </c>
      <c r="T1304" s="6" t="s">
        <v>5422</v>
      </c>
      <c r="U1304" s="7">
        <v>7</v>
      </c>
      <c r="V1304" s="17" t="b">
        <v>0</v>
      </c>
      <c r="W1304" s="17" t="b">
        <v>0</v>
      </c>
      <c r="X1304" s="17" t="b">
        <v>0</v>
      </c>
      <c r="Y1304" s="17" t="b">
        <v>0</v>
      </c>
      <c r="Z1304" t="s">
        <v>22</v>
      </c>
      <c r="AA1304" t="s">
        <v>22</v>
      </c>
      <c r="AB1304" t="s">
        <v>22</v>
      </c>
      <c r="AC1304" t="s">
        <v>22</v>
      </c>
      <c r="AD1304" t="s">
        <v>22</v>
      </c>
      <c r="AE1304" t="s">
        <v>22</v>
      </c>
      <c r="AF1304" t="s">
        <v>22</v>
      </c>
      <c r="AG1304" t="s">
        <v>22</v>
      </c>
      <c r="AH1304" t="s">
        <v>22</v>
      </c>
      <c r="AI1304" t="s">
        <v>22</v>
      </c>
      <c r="AJ1304" s="17" t="b">
        <v>0</v>
      </c>
      <c r="AK1304" t="s">
        <v>22</v>
      </c>
      <c r="AL1304" t="s">
        <v>22</v>
      </c>
      <c r="AM1304" s="17" t="b">
        <v>0</v>
      </c>
      <c r="AN1304" s="6"/>
      <c r="AO1304" s="6"/>
      <c r="AP1304" s="17" t="b">
        <v>0</v>
      </c>
      <c r="AQ1304" s="6" t="b">
        <v>0</v>
      </c>
    </row>
    <row r="1305" spans="1:43" x14ac:dyDescent="0.25">
      <c r="A1305" t="str">
        <f>_xlfn.CONCAT(Table8[[#This Row],[Order]],"-",Table8[[#This Row],[Line]])</f>
        <v>78174-15</v>
      </c>
      <c r="B1305" s="7">
        <v>78174</v>
      </c>
      <c r="C1305" s="7">
        <v>15</v>
      </c>
      <c r="D1305" s="7">
        <v>1</v>
      </c>
      <c r="E1305" s="6" t="s">
        <v>18</v>
      </c>
      <c r="F1305" s="6" t="s">
        <v>307</v>
      </c>
      <c r="G1305" s="6" t="s">
        <v>5423</v>
      </c>
      <c r="H1305" s="6" t="s">
        <v>22</v>
      </c>
      <c r="I1305" s="6" t="s">
        <v>27</v>
      </c>
      <c r="J1305" s="6"/>
      <c r="K1305" s="6"/>
      <c r="L1305" s="8">
        <v>43511</v>
      </c>
      <c r="M1305" s="8">
        <v>43516</v>
      </c>
      <c r="N1305" s="7">
        <v>2</v>
      </c>
      <c r="O1305" s="7">
        <v>8</v>
      </c>
      <c r="P1305" s="6" t="s">
        <v>605</v>
      </c>
      <c r="Q1305" s="6" t="s">
        <v>22</v>
      </c>
      <c r="R1305" s="6" t="s">
        <v>18</v>
      </c>
      <c r="S1305" s="6" t="s">
        <v>22</v>
      </c>
      <c r="T1305" s="6" t="s">
        <v>5424</v>
      </c>
      <c r="U1305" s="7">
        <v>7</v>
      </c>
      <c r="V1305" s="17" t="b">
        <v>0</v>
      </c>
      <c r="W1305" s="17" t="b">
        <v>0</v>
      </c>
      <c r="X1305" s="17" t="b">
        <v>0</v>
      </c>
      <c r="Y1305" s="17" t="b">
        <v>0</v>
      </c>
      <c r="Z1305" t="s">
        <v>22</v>
      </c>
      <c r="AA1305" t="s">
        <v>22</v>
      </c>
      <c r="AB1305" t="s">
        <v>22</v>
      </c>
      <c r="AC1305" t="s">
        <v>22</v>
      </c>
      <c r="AD1305" t="s">
        <v>22</v>
      </c>
      <c r="AE1305" t="s">
        <v>22</v>
      </c>
      <c r="AF1305" t="s">
        <v>22</v>
      </c>
      <c r="AG1305" t="s">
        <v>22</v>
      </c>
      <c r="AH1305" t="s">
        <v>22</v>
      </c>
      <c r="AI1305" t="s">
        <v>22</v>
      </c>
      <c r="AJ1305" s="17" t="b">
        <v>0</v>
      </c>
      <c r="AK1305" t="s">
        <v>22</v>
      </c>
      <c r="AL1305" t="s">
        <v>22</v>
      </c>
      <c r="AM1305" s="17" t="b">
        <v>0</v>
      </c>
      <c r="AN1305" s="6"/>
      <c r="AO1305" s="6"/>
      <c r="AP1305" s="17" t="b">
        <v>0</v>
      </c>
      <c r="AQ1305" s="6" t="b">
        <v>0</v>
      </c>
    </row>
    <row r="1306" spans="1:43" x14ac:dyDescent="0.25">
      <c r="A1306" t="str">
        <f>_xlfn.CONCAT(Table8[[#This Row],[Order]],"-",Table8[[#This Row],[Line]])</f>
        <v>78174-16</v>
      </c>
      <c r="B1306" s="7">
        <v>78174</v>
      </c>
      <c r="C1306" s="7">
        <v>16</v>
      </c>
      <c r="D1306" s="7">
        <v>1</v>
      </c>
      <c r="E1306" s="6" t="s">
        <v>18</v>
      </c>
      <c r="F1306" s="6" t="s">
        <v>307</v>
      </c>
      <c r="G1306" s="6" t="s">
        <v>5425</v>
      </c>
      <c r="H1306" s="6" t="s">
        <v>22</v>
      </c>
      <c r="I1306" s="6" t="s">
        <v>27</v>
      </c>
      <c r="J1306" s="6"/>
      <c r="K1306" s="6"/>
      <c r="L1306" s="8">
        <v>43511</v>
      </c>
      <c r="M1306" s="8">
        <v>43516</v>
      </c>
      <c r="N1306" s="7">
        <v>1</v>
      </c>
      <c r="O1306" s="7">
        <v>4</v>
      </c>
      <c r="P1306" s="6" t="s">
        <v>605</v>
      </c>
      <c r="Q1306" s="6" t="s">
        <v>22</v>
      </c>
      <c r="R1306" s="6" t="s">
        <v>18</v>
      </c>
      <c r="S1306" s="6" t="s">
        <v>22</v>
      </c>
      <c r="T1306" s="6" t="s">
        <v>5426</v>
      </c>
      <c r="U1306" s="7">
        <v>7</v>
      </c>
      <c r="V1306" s="17" t="b">
        <v>0</v>
      </c>
      <c r="W1306" s="17" t="b">
        <v>0</v>
      </c>
      <c r="X1306" s="17" t="b">
        <v>0</v>
      </c>
      <c r="Y1306" s="17" t="b">
        <v>0</v>
      </c>
      <c r="Z1306" t="s">
        <v>22</v>
      </c>
      <c r="AA1306" t="s">
        <v>22</v>
      </c>
      <c r="AB1306" t="s">
        <v>22</v>
      </c>
      <c r="AC1306" t="s">
        <v>22</v>
      </c>
      <c r="AD1306" t="s">
        <v>22</v>
      </c>
      <c r="AE1306" t="s">
        <v>22</v>
      </c>
      <c r="AF1306" t="s">
        <v>22</v>
      </c>
      <c r="AG1306" t="s">
        <v>22</v>
      </c>
      <c r="AH1306" t="s">
        <v>22</v>
      </c>
      <c r="AI1306" t="s">
        <v>22</v>
      </c>
      <c r="AJ1306" s="17" t="b">
        <v>0</v>
      </c>
      <c r="AK1306" t="s">
        <v>22</v>
      </c>
      <c r="AL1306" t="s">
        <v>22</v>
      </c>
      <c r="AM1306" s="17" t="b">
        <v>0</v>
      </c>
      <c r="AN1306" s="6"/>
      <c r="AO1306" s="6"/>
      <c r="AP1306" s="17" t="b">
        <v>0</v>
      </c>
      <c r="AQ1306" s="6" t="b">
        <v>0</v>
      </c>
    </row>
    <row r="1307" spans="1:43" x14ac:dyDescent="0.25">
      <c r="A1307" t="str">
        <f>_xlfn.CONCAT(Table8[[#This Row],[Order]],"-",Table8[[#This Row],[Line]])</f>
        <v>78174-17</v>
      </c>
      <c r="B1307" s="7">
        <v>78174</v>
      </c>
      <c r="C1307" s="7">
        <v>17</v>
      </c>
      <c r="D1307" s="7">
        <v>1</v>
      </c>
      <c r="E1307" s="6" t="s">
        <v>18</v>
      </c>
      <c r="F1307" s="6" t="s">
        <v>307</v>
      </c>
      <c r="G1307" s="6" t="s">
        <v>5423</v>
      </c>
      <c r="H1307" s="6" t="s">
        <v>22</v>
      </c>
      <c r="I1307" s="6" t="s">
        <v>27</v>
      </c>
      <c r="J1307" s="6"/>
      <c r="K1307" s="6"/>
      <c r="L1307" s="8">
        <v>43511</v>
      </c>
      <c r="M1307" s="8">
        <v>43516</v>
      </c>
      <c r="N1307" s="7">
        <v>1</v>
      </c>
      <c r="O1307" s="7">
        <v>4</v>
      </c>
      <c r="P1307" s="6" t="s">
        <v>605</v>
      </c>
      <c r="Q1307" s="6" t="s">
        <v>22</v>
      </c>
      <c r="R1307" s="6" t="s">
        <v>18</v>
      </c>
      <c r="S1307" s="6" t="s">
        <v>22</v>
      </c>
      <c r="T1307" s="6" t="s">
        <v>5427</v>
      </c>
      <c r="U1307" s="7">
        <v>7</v>
      </c>
      <c r="V1307" s="17" t="b">
        <v>0</v>
      </c>
      <c r="W1307" s="17" t="b">
        <v>0</v>
      </c>
      <c r="X1307" s="17" t="b">
        <v>0</v>
      </c>
      <c r="Y1307" s="17" t="b">
        <v>0</v>
      </c>
      <c r="Z1307" t="s">
        <v>22</v>
      </c>
      <c r="AA1307" t="s">
        <v>22</v>
      </c>
      <c r="AB1307" t="s">
        <v>22</v>
      </c>
      <c r="AC1307" t="s">
        <v>22</v>
      </c>
      <c r="AD1307" t="s">
        <v>22</v>
      </c>
      <c r="AE1307" t="s">
        <v>22</v>
      </c>
      <c r="AF1307" t="s">
        <v>22</v>
      </c>
      <c r="AG1307" t="s">
        <v>22</v>
      </c>
      <c r="AH1307" t="s">
        <v>22</v>
      </c>
      <c r="AI1307" t="s">
        <v>22</v>
      </c>
      <c r="AJ1307" s="17" t="b">
        <v>0</v>
      </c>
      <c r="AK1307" t="s">
        <v>22</v>
      </c>
      <c r="AL1307" t="s">
        <v>22</v>
      </c>
      <c r="AM1307" s="17" t="b">
        <v>0</v>
      </c>
      <c r="AN1307" s="6"/>
      <c r="AO1307" s="6"/>
      <c r="AP1307" s="17" t="b">
        <v>0</v>
      </c>
      <c r="AQ1307" s="6" t="b">
        <v>0</v>
      </c>
    </row>
    <row r="1308" spans="1:43" x14ac:dyDescent="0.25">
      <c r="A1308" t="str">
        <f>_xlfn.CONCAT(Table8[[#This Row],[Order]],"-",Table8[[#This Row],[Line]])</f>
        <v>78174-18</v>
      </c>
      <c r="B1308" s="7">
        <v>78174</v>
      </c>
      <c r="C1308" s="7">
        <v>18</v>
      </c>
      <c r="D1308" s="7">
        <v>1</v>
      </c>
      <c r="E1308" s="6" t="s">
        <v>18</v>
      </c>
      <c r="F1308" s="6" t="s">
        <v>3300</v>
      </c>
      <c r="G1308" s="6" t="s">
        <v>5428</v>
      </c>
      <c r="H1308" s="6" t="s">
        <v>22</v>
      </c>
      <c r="I1308" s="6" t="s">
        <v>27</v>
      </c>
      <c r="J1308" s="6"/>
      <c r="K1308" s="6"/>
      <c r="L1308" s="8">
        <v>43511</v>
      </c>
      <c r="M1308" s="8">
        <v>43516</v>
      </c>
      <c r="N1308" s="7">
        <v>2</v>
      </c>
      <c r="O1308" s="7">
        <v>2</v>
      </c>
      <c r="P1308" s="6" t="s">
        <v>605</v>
      </c>
      <c r="Q1308" s="6" t="s">
        <v>22</v>
      </c>
      <c r="R1308" s="6" t="s">
        <v>18</v>
      </c>
      <c r="S1308" s="6" t="s">
        <v>22</v>
      </c>
      <c r="T1308" s="6" t="s">
        <v>5429</v>
      </c>
      <c r="U1308" s="7">
        <v>7</v>
      </c>
      <c r="V1308" s="17" t="b">
        <v>0</v>
      </c>
      <c r="W1308" s="17" t="b">
        <v>0</v>
      </c>
      <c r="X1308" s="17" t="b">
        <v>0</v>
      </c>
      <c r="Y1308" s="17" t="b">
        <v>0</v>
      </c>
      <c r="Z1308" t="s">
        <v>22</v>
      </c>
      <c r="AA1308" t="s">
        <v>22</v>
      </c>
      <c r="AB1308" t="s">
        <v>22</v>
      </c>
      <c r="AC1308" t="s">
        <v>22</v>
      </c>
      <c r="AD1308" t="s">
        <v>22</v>
      </c>
      <c r="AE1308" t="s">
        <v>22</v>
      </c>
      <c r="AF1308" t="s">
        <v>22</v>
      </c>
      <c r="AG1308" t="s">
        <v>22</v>
      </c>
      <c r="AH1308" t="s">
        <v>22</v>
      </c>
      <c r="AI1308" t="s">
        <v>22</v>
      </c>
      <c r="AJ1308" s="17" t="b">
        <v>0</v>
      </c>
      <c r="AK1308" t="s">
        <v>22</v>
      </c>
      <c r="AL1308" t="s">
        <v>22</v>
      </c>
      <c r="AM1308" s="17" t="b">
        <v>0</v>
      </c>
      <c r="AN1308" s="6"/>
      <c r="AO1308" s="6"/>
      <c r="AP1308" s="17" t="b">
        <v>0</v>
      </c>
      <c r="AQ1308" s="6" t="b">
        <v>0</v>
      </c>
    </row>
    <row r="1309" spans="1:43" x14ac:dyDescent="0.25">
      <c r="A1309" t="str">
        <f>_xlfn.CONCAT(Table8[[#This Row],[Order]],"-",Table8[[#This Row],[Line]])</f>
        <v>78174-19</v>
      </c>
      <c r="B1309" s="7">
        <v>78174</v>
      </c>
      <c r="C1309" s="7">
        <v>19</v>
      </c>
      <c r="D1309" s="7">
        <v>1</v>
      </c>
      <c r="E1309" s="6" t="s">
        <v>18</v>
      </c>
      <c r="F1309" s="6" t="s">
        <v>3301</v>
      </c>
      <c r="G1309" s="6" t="s">
        <v>5430</v>
      </c>
      <c r="H1309" s="6" t="s">
        <v>22</v>
      </c>
      <c r="I1309" s="6" t="s">
        <v>27</v>
      </c>
      <c r="J1309" s="6"/>
      <c r="K1309" s="6"/>
      <c r="L1309" s="8">
        <v>43511</v>
      </c>
      <c r="M1309" s="8">
        <v>43516</v>
      </c>
      <c r="N1309" s="7">
        <v>1</v>
      </c>
      <c r="O1309" s="7">
        <v>6</v>
      </c>
      <c r="P1309" s="6" t="s">
        <v>605</v>
      </c>
      <c r="Q1309" s="6" t="s">
        <v>22</v>
      </c>
      <c r="R1309" s="6" t="s">
        <v>18</v>
      </c>
      <c r="S1309" s="6" t="s">
        <v>22</v>
      </c>
      <c r="T1309" s="6" t="s">
        <v>5431</v>
      </c>
      <c r="U1309" s="7">
        <v>7</v>
      </c>
      <c r="V1309" s="17" t="b">
        <v>0</v>
      </c>
      <c r="W1309" s="17" t="b">
        <v>0</v>
      </c>
      <c r="X1309" s="17" t="b">
        <v>0</v>
      </c>
      <c r="Y1309" s="17" t="b">
        <v>0</v>
      </c>
      <c r="Z1309" t="s">
        <v>22</v>
      </c>
      <c r="AA1309" t="s">
        <v>22</v>
      </c>
      <c r="AB1309" t="s">
        <v>22</v>
      </c>
      <c r="AC1309" t="s">
        <v>22</v>
      </c>
      <c r="AD1309" t="s">
        <v>22</v>
      </c>
      <c r="AE1309" t="s">
        <v>22</v>
      </c>
      <c r="AF1309" t="s">
        <v>22</v>
      </c>
      <c r="AG1309" t="s">
        <v>22</v>
      </c>
      <c r="AH1309" t="s">
        <v>22</v>
      </c>
      <c r="AI1309" t="s">
        <v>22</v>
      </c>
      <c r="AJ1309" s="17" t="b">
        <v>0</v>
      </c>
      <c r="AK1309" t="s">
        <v>22</v>
      </c>
      <c r="AL1309" t="s">
        <v>22</v>
      </c>
      <c r="AM1309" s="17" t="b">
        <v>0</v>
      </c>
      <c r="AN1309" s="6"/>
      <c r="AO1309" s="6"/>
      <c r="AP1309" s="17" t="b">
        <v>0</v>
      </c>
      <c r="AQ1309" s="6" t="b">
        <v>0</v>
      </c>
    </row>
    <row r="1310" spans="1:43" x14ac:dyDescent="0.25">
      <c r="A1310" t="str">
        <f>_xlfn.CONCAT(Table8[[#This Row],[Order]],"-",Table8[[#This Row],[Line]])</f>
        <v>78174-20</v>
      </c>
      <c r="B1310" s="7">
        <v>78174</v>
      </c>
      <c r="C1310" s="7">
        <v>20</v>
      </c>
      <c r="D1310" s="7">
        <v>1</v>
      </c>
      <c r="E1310" s="6" t="s">
        <v>18</v>
      </c>
      <c r="F1310" s="6" t="s">
        <v>265</v>
      </c>
      <c r="G1310" s="6" t="s">
        <v>5432</v>
      </c>
      <c r="H1310" s="6" t="s">
        <v>22</v>
      </c>
      <c r="I1310" s="6" t="s">
        <v>27</v>
      </c>
      <c r="J1310" s="6"/>
      <c r="K1310" s="6"/>
      <c r="L1310" s="8">
        <v>43511</v>
      </c>
      <c r="M1310" s="8">
        <v>43516</v>
      </c>
      <c r="N1310" s="7">
        <v>36</v>
      </c>
      <c r="O1310" s="7">
        <v>36</v>
      </c>
      <c r="P1310" s="6" t="s">
        <v>605</v>
      </c>
      <c r="Q1310" s="6" t="s">
        <v>22</v>
      </c>
      <c r="R1310" s="6" t="s">
        <v>18</v>
      </c>
      <c r="S1310" s="6" t="s">
        <v>22</v>
      </c>
      <c r="T1310" s="6" t="s">
        <v>5433</v>
      </c>
      <c r="U1310" s="7">
        <v>7</v>
      </c>
      <c r="V1310" s="17" t="b">
        <v>0</v>
      </c>
      <c r="W1310" s="17" t="b">
        <v>0</v>
      </c>
      <c r="X1310" s="17" t="b">
        <v>0</v>
      </c>
      <c r="Y1310" s="17" t="b">
        <v>0</v>
      </c>
      <c r="Z1310" t="s">
        <v>22</v>
      </c>
      <c r="AA1310" t="s">
        <v>22</v>
      </c>
      <c r="AB1310" t="s">
        <v>22</v>
      </c>
      <c r="AC1310" t="s">
        <v>22</v>
      </c>
      <c r="AD1310" t="s">
        <v>22</v>
      </c>
      <c r="AE1310" t="s">
        <v>22</v>
      </c>
      <c r="AF1310" t="s">
        <v>22</v>
      </c>
      <c r="AG1310" t="s">
        <v>22</v>
      </c>
      <c r="AH1310" t="s">
        <v>22</v>
      </c>
      <c r="AI1310" t="s">
        <v>22</v>
      </c>
      <c r="AJ1310" s="17" t="b">
        <v>0</v>
      </c>
      <c r="AK1310" t="s">
        <v>22</v>
      </c>
      <c r="AL1310" t="s">
        <v>22</v>
      </c>
      <c r="AM1310" s="17" t="b">
        <v>0</v>
      </c>
      <c r="AN1310" s="6"/>
      <c r="AO1310" s="6"/>
      <c r="AP1310" s="17" t="b">
        <v>0</v>
      </c>
      <c r="AQ1310" s="6" t="b">
        <v>0</v>
      </c>
    </row>
    <row r="1311" spans="1:43" x14ac:dyDescent="0.25">
      <c r="A1311" t="str">
        <f>_xlfn.CONCAT(Table8[[#This Row],[Order]],"-",Table8[[#This Row],[Line]])</f>
        <v>78174-21</v>
      </c>
      <c r="B1311" s="7">
        <v>78174</v>
      </c>
      <c r="C1311" s="7">
        <v>21</v>
      </c>
      <c r="D1311" s="7">
        <v>1</v>
      </c>
      <c r="E1311" s="6" t="s">
        <v>18</v>
      </c>
      <c r="F1311" s="6" t="s">
        <v>265</v>
      </c>
      <c r="G1311" s="6" t="s">
        <v>5434</v>
      </c>
      <c r="H1311" s="6" t="s">
        <v>22</v>
      </c>
      <c r="I1311" s="6" t="s">
        <v>27</v>
      </c>
      <c r="J1311" s="6"/>
      <c r="K1311" s="6"/>
      <c r="L1311" s="8">
        <v>43511</v>
      </c>
      <c r="M1311" s="8">
        <v>43516</v>
      </c>
      <c r="N1311" s="7">
        <v>6</v>
      </c>
      <c r="O1311" s="7">
        <v>6</v>
      </c>
      <c r="P1311" s="6" t="s">
        <v>605</v>
      </c>
      <c r="Q1311" s="6" t="s">
        <v>22</v>
      </c>
      <c r="R1311" s="6" t="s">
        <v>18</v>
      </c>
      <c r="S1311" s="6" t="s">
        <v>22</v>
      </c>
      <c r="T1311" s="6" t="s">
        <v>5435</v>
      </c>
      <c r="U1311" s="7">
        <v>7</v>
      </c>
      <c r="V1311" s="17" t="b">
        <v>0</v>
      </c>
      <c r="W1311" s="17" t="b">
        <v>0</v>
      </c>
      <c r="X1311" s="17" t="b">
        <v>0</v>
      </c>
      <c r="Y1311" s="17" t="b">
        <v>0</v>
      </c>
      <c r="Z1311" t="s">
        <v>22</v>
      </c>
      <c r="AA1311" t="s">
        <v>22</v>
      </c>
      <c r="AB1311" t="s">
        <v>22</v>
      </c>
      <c r="AC1311" t="s">
        <v>22</v>
      </c>
      <c r="AD1311" t="s">
        <v>22</v>
      </c>
      <c r="AE1311" t="s">
        <v>22</v>
      </c>
      <c r="AF1311" t="s">
        <v>22</v>
      </c>
      <c r="AG1311" t="s">
        <v>22</v>
      </c>
      <c r="AH1311" t="s">
        <v>22</v>
      </c>
      <c r="AI1311" t="s">
        <v>22</v>
      </c>
      <c r="AJ1311" s="17" t="b">
        <v>0</v>
      </c>
      <c r="AK1311" t="s">
        <v>22</v>
      </c>
      <c r="AL1311" t="s">
        <v>22</v>
      </c>
      <c r="AM1311" s="17" t="b">
        <v>0</v>
      </c>
      <c r="AN1311" s="6"/>
      <c r="AO1311" s="6"/>
      <c r="AP1311" s="17" t="b">
        <v>0</v>
      </c>
      <c r="AQ1311" s="6" t="b">
        <v>0</v>
      </c>
    </row>
    <row r="1312" spans="1:43" x14ac:dyDescent="0.25">
      <c r="A1312" t="str">
        <f>_xlfn.CONCAT(Table8[[#This Row],[Order]],"-",Table8[[#This Row],[Line]])</f>
        <v>78174-22</v>
      </c>
      <c r="B1312" s="7">
        <v>78174</v>
      </c>
      <c r="C1312" s="7">
        <v>22</v>
      </c>
      <c r="D1312" s="7">
        <v>1</v>
      </c>
      <c r="E1312" s="6" t="s">
        <v>18</v>
      </c>
      <c r="F1312" s="6" t="s">
        <v>265</v>
      </c>
      <c r="G1312" s="6" t="s">
        <v>5436</v>
      </c>
      <c r="H1312" s="6" t="s">
        <v>22</v>
      </c>
      <c r="I1312" s="6" t="s">
        <v>27</v>
      </c>
      <c r="J1312" s="6"/>
      <c r="K1312" s="6"/>
      <c r="L1312" s="8">
        <v>43511</v>
      </c>
      <c r="M1312" s="8">
        <v>43516</v>
      </c>
      <c r="N1312" s="7">
        <v>11</v>
      </c>
      <c r="O1312" s="7">
        <v>11</v>
      </c>
      <c r="P1312" s="6" t="s">
        <v>605</v>
      </c>
      <c r="Q1312" s="6" t="s">
        <v>22</v>
      </c>
      <c r="R1312" s="6" t="s">
        <v>18</v>
      </c>
      <c r="S1312" s="6" t="s">
        <v>22</v>
      </c>
      <c r="T1312" s="6" t="s">
        <v>5437</v>
      </c>
      <c r="U1312" s="7">
        <v>7</v>
      </c>
      <c r="V1312" s="17" t="b">
        <v>0</v>
      </c>
      <c r="W1312" s="17" t="b">
        <v>0</v>
      </c>
      <c r="X1312" s="17" t="b">
        <v>0</v>
      </c>
      <c r="Y1312" s="17" t="b">
        <v>0</v>
      </c>
      <c r="Z1312" t="s">
        <v>22</v>
      </c>
      <c r="AA1312" t="s">
        <v>22</v>
      </c>
      <c r="AB1312" t="s">
        <v>22</v>
      </c>
      <c r="AC1312" t="s">
        <v>22</v>
      </c>
      <c r="AD1312" t="s">
        <v>22</v>
      </c>
      <c r="AE1312" t="s">
        <v>22</v>
      </c>
      <c r="AF1312" t="s">
        <v>22</v>
      </c>
      <c r="AG1312" t="s">
        <v>22</v>
      </c>
      <c r="AH1312" t="s">
        <v>22</v>
      </c>
      <c r="AI1312" t="s">
        <v>22</v>
      </c>
      <c r="AJ1312" s="17" t="b">
        <v>0</v>
      </c>
      <c r="AK1312" t="s">
        <v>22</v>
      </c>
      <c r="AL1312" t="s">
        <v>22</v>
      </c>
      <c r="AM1312" s="17" t="b">
        <v>0</v>
      </c>
      <c r="AN1312" s="6"/>
      <c r="AO1312" s="6"/>
      <c r="AP1312" s="17" t="b">
        <v>0</v>
      </c>
      <c r="AQ1312" s="6" t="b">
        <v>0</v>
      </c>
    </row>
    <row r="1313" spans="1:43" x14ac:dyDescent="0.25">
      <c r="A1313" t="str">
        <f>_xlfn.CONCAT(Table8[[#This Row],[Order]],"-",Table8[[#This Row],[Line]])</f>
        <v>78174-23</v>
      </c>
      <c r="B1313" s="7">
        <v>78174</v>
      </c>
      <c r="C1313" s="7">
        <v>23</v>
      </c>
      <c r="D1313" s="7">
        <v>1</v>
      </c>
      <c r="E1313" s="6" t="s">
        <v>18</v>
      </c>
      <c r="F1313" s="6" t="s">
        <v>3302</v>
      </c>
      <c r="G1313" s="6" t="s">
        <v>5438</v>
      </c>
      <c r="H1313" s="6" t="s">
        <v>22</v>
      </c>
      <c r="I1313" s="6" t="s">
        <v>27</v>
      </c>
      <c r="J1313" s="6"/>
      <c r="K1313" s="6"/>
      <c r="L1313" s="8">
        <v>43511</v>
      </c>
      <c r="M1313" s="8">
        <v>43516</v>
      </c>
      <c r="N1313" s="7">
        <v>9</v>
      </c>
      <c r="O1313" s="7">
        <v>9</v>
      </c>
      <c r="P1313" s="6" t="s">
        <v>605</v>
      </c>
      <c r="Q1313" s="6" t="s">
        <v>22</v>
      </c>
      <c r="R1313" s="6" t="s">
        <v>18</v>
      </c>
      <c r="S1313" s="6" t="s">
        <v>22</v>
      </c>
      <c r="T1313" s="6" t="s">
        <v>5439</v>
      </c>
      <c r="U1313" s="7">
        <v>7</v>
      </c>
      <c r="V1313" s="17" t="b">
        <v>0</v>
      </c>
      <c r="W1313" s="17" t="b">
        <v>0</v>
      </c>
      <c r="X1313" s="17" t="b">
        <v>0</v>
      </c>
      <c r="Y1313" s="17" t="b">
        <v>0</v>
      </c>
      <c r="Z1313" t="s">
        <v>22</v>
      </c>
      <c r="AA1313" t="s">
        <v>22</v>
      </c>
      <c r="AB1313" t="s">
        <v>22</v>
      </c>
      <c r="AC1313" t="s">
        <v>22</v>
      </c>
      <c r="AD1313" t="s">
        <v>22</v>
      </c>
      <c r="AE1313" t="s">
        <v>22</v>
      </c>
      <c r="AF1313" t="s">
        <v>22</v>
      </c>
      <c r="AG1313" t="s">
        <v>22</v>
      </c>
      <c r="AH1313" t="s">
        <v>22</v>
      </c>
      <c r="AI1313" t="s">
        <v>22</v>
      </c>
      <c r="AJ1313" s="17" t="b">
        <v>0</v>
      </c>
      <c r="AK1313" t="s">
        <v>22</v>
      </c>
      <c r="AL1313" t="s">
        <v>22</v>
      </c>
      <c r="AM1313" s="17" t="b">
        <v>0</v>
      </c>
      <c r="AN1313" s="6"/>
      <c r="AO1313" s="6"/>
      <c r="AP1313" s="17" t="b">
        <v>0</v>
      </c>
      <c r="AQ1313" s="6" t="b">
        <v>0</v>
      </c>
    </row>
    <row r="1314" spans="1:43" x14ac:dyDescent="0.25">
      <c r="A1314" t="str">
        <f>_xlfn.CONCAT(Table8[[#This Row],[Order]],"-",Table8[[#This Row],[Line]])</f>
        <v>78174-24</v>
      </c>
      <c r="B1314" s="7">
        <v>78174</v>
      </c>
      <c r="C1314" s="7">
        <v>24</v>
      </c>
      <c r="D1314" s="7">
        <v>1</v>
      </c>
      <c r="E1314" s="6" t="s">
        <v>18</v>
      </c>
      <c r="F1314" s="6" t="s">
        <v>3303</v>
      </c>
      <c r="G1314" s="6" t="s">
        <v>5440</v>
      </c>
      <c r="H1314" s="6" t="s">
        <v>22</v>
      </c>
      <c r="I1314" s="6" t="s">
        <v>27</v>
      </c>
      <c r="J1314" s="6"/>
      <c r="K1314" s="6"/>
      <c r="L1314" s="8">
        <v>43511</v>
      </c>
      <c r="M1314" s="8">
        <v>43516</v>
      </c>
      <c r="N1314" s="7">
        <v>3</v>
      </c>
      <c r="O1314" s="7">
        <v>3</v>
      </c>
      <c r="P1314" s="6" t="s">
        <v>605</v>
      </c>
      <c r="Q1314" s="6" t="s">
        <v>22</v>
      </c>
      <c r="R1314" s="6" t="s">
        <v>18</v>
      </c>
      <c r="S1314" s="6" t="s">
        <v>22</v>
      </c>
      <c r="T1314" s="6" t="s">
        <v>5441</v>
      </c>
      <c r="U1314" s="7">
        <v>7</v>
      </c>
      <c r="V1314" s="17" t="b">
        <v>0</v>
      </c>
      <c r="W1314" s="17" t="b">
        <v>0</v>
      </c>
      <c r="X1314" s="17" t="b">
        <v>0</v>
      </c>
      <c r="Y1314" s="17" t="b">
        <v>0</v>
      </c>
      <c r="Z1314" t="s">
        <v>22</v>
      </c>
      <c r="AA1314" t="s">
        <v>22</v>
      </c>
      <c r="AB1314" t="s">
        <v>22</v>
      </c>
      <c r="AC1314" t="s">
        <v>22</v>
      </c>
      <c r="AD1314" t="s">
        <v>22</v>
      </c>
      <c r="AE1314" t="s">
        <v>22</v>
      </c>
      <c r="AF1314" t="s">
        <v>22</v>
      </c>
      <c r="AG1314" t="s">
        <v>22</v>
      </c>
      <c r="AH1314" t="s">
        <v>22</v>
      </c>
      <c r="AI1314" t="s">
        <v>22</v>
      </c>
      <c r="AJ1314" s="17" t="b">
        <v>0</v>
      </c>
      <c r="AK1314" t="s">
        <v>22</v>
      </c>
      <c r="AL1314" t="s">
        <v>22</v>
      </c>
      <c r="AM1314" s="17" t="b">
        <v>0</v>
      </c>
      <c r="AN1314" s="6"/>
      <c r="AO1314" s="6"/>
      <c r="AP1314" s="17" t="b">
        <v>0</v>
      </c>
      <c r="AQ1314" s="6" t="b">
        <v>0</v>
      </c>
    </row>
    <row r="1315" spans="1:43" x14ac:dyDescent="0.25">
      <c r="A1315" t="str">
        <f>_xlfn.CONCAT(Table8[[#This Row],[Order]],"-",Table8[[#This Row],[Line]])</f>
        <v>78174-25</v>
      </c>
      <c r="B1315" s="7">
        <v>78174</v>
      </c>
      <c r="C1315" s="7">
        <v>25</v>
      </c>
      <c r="D1315" s="7">
        <v>1</v>
      </c>
      <c r="E1315" s="6" t="s">
        <v>18</v>
      </c>
      <c r="F1315" s="6" t="s">
        <v>428</v>
      </c>
      <c r="G1315" s="6" t="s">
        <v>4047</v>
      </c>
      <c r="H1315" s="6" t="s">
        <v>22</v>
      </c>
      <c r="I1315" s="6" t="s">
        <v>27</v>
      </c>
      <c r="J1315" s="6"/>
      <c r="K1315" s="6"/>
      <c r="L1315" s="8">
        <v>43511</v>
      </c>
      <c r="M1315" s="8">
        <v>43516</v>
      </c>
      <c r="N1315" s="7">
        <v>4</v>
      </c>
      <c r="O1315" s="7">
        <v>4</v>
      </c>
      <c r="P1315" s="6" t="s">
        <v>605</v>
      </c>
      <c r="Q1315" s="6" t="s">
        <v>22</v>
      </c>
      <c r="R1315" s="6" t="s">
        <v>18</v>
      </c>
      <c r="S1315" s="6" t="s">
        <v>22</v>
      </c>
      <c r="T1315" s="6" t="s">
        <v>5442</v>
      </c>
      <c r="U1315" s="7">
        <v>7</v>
      </c>
      <c r="V1315" s="17" t="b">
        <v>0</v>
      </c>
      <c r="W1315" s="17" t="b">
        <v>0</v>
      </c>
      <c r="X1315" s="17" t="b">
        <v>0</v>
      </c>
      <c r="Y1315" s="17" t="b">
        <v>0</v>
      </c>
      <c r="Z1315" t="s">
        <v>22</v>
      </c>
      <c r="AA1315" t="s">
        <v>22</v>
      </c>
      <c r="AB1315" t="s">
        <v>22</v>
      </c>
      <c r="AC1315" t="s">
        <v>22</v>
      </c>
      <c r="AD1315" t="s">
        <v>22</v>
      </c>
      <c r="AE1315" t="s">
        <v>22</v>
      </c>
      <c r="AF1315" t="s">
        <v>22</v>
      </c>
      <c r="AG1315" t="s">
        <v>22</v>
      </c>
      <c r="AH1315" t="s">
        <v>22</v>
      </c>
      <c r="AI1315" t="s">
        <v>22</v>
      </c>
      <c r="AJ1315" s="17" t="b">
        <v>0</v>
      </c>
      <c r="AK1315" t="s">
        <v>22</v>
      </c>
      <c r="AL1315" t="s">
        <v>22</v>
      </c>
      <c r="AM1315" s="17" t="b">
        <v>0</v>
      </c>
      <c r="AN1315" s="6"/>
      <c r="AO1315" s="6"/>
      <c r="AP1315" s="17" t="b">
        <v>0</v>
      </c>
      <c r="AQ1315" s="6" t="b">
        <v>0</v>
      </c>
    </row>
    <row r="1316" spans="1:43" x14ac:dyDescent="0.25">
      <c r="A1316" t="str">
        <f>_xlfn.CONCAT(Table8[[#This Row],[Order]],"-",Table8[[#This Row],[Line]])</f>
        <v>78174-26</v>
      </c>
      <c r="B1316" s="7">
        <v>78174</v>
      </c>
      <c r="C1316" s="7">
        <v>26</v>
      </c>
      <c r="D1316" s="7">
        <v>1</v>
      </c>
      <c r="E1316" s="6" t="s">
        <v>18</v>
      </c>
      <c r="F1316" s="6" t="s">
        <v>428</v>
      </c>
      <c r="G1316" s="6" t="s">
        <v>5443</v>
      </c>
      <c r="H1316" s="6" t="s">
        <v>22</v>
      </c>
      <c r="I1316" s="6" t="s">
        <v>27</v>
      </c>
      <c r="J1316" s="6"/>
      <c r="K1316" s="6"/>
      <c r="L1316" s="8">
        <v>43511</v>
      </c>
      <c r="M1316" s="8">
        <v>43516</v>
      </c>
      <c r="N1316" s="7">
        <v>6</v>
      </c>
      <c r="O1316" s="7">
        <v>6</v>
      </c>
      <c r="P1316" s="6" t="s">
        <v>605</v>
      </c>
      <c r="Q1316" s="6" t="s">
        <v>22</v>
      </c>
      <c r="R1316" s="6" t="s">
        <v>18</v>
      </c>
      <c r="S1316" s="6" t="s">
        <v>22</v>
      </c>
      <c r="T1316" s="6" t="s">
        <v>5444</v>
      </c>
      <c r="U1316" s="7">
        <v>7</v>
      </c>
      <c r="V1316" s="17" t="b">
        <v>0</v>
      </c>
      <c r="W1316" s="17" t="b">
        <v>0</v>
      </c>
      <c r="X1316" s="17" t="b">
        <v>0</v>
      </c>
      <c r="Y1316" s="17" t="b">
        <v>0</v>
      </c>
      <c r="Z1316" t="s">
        <v>22</v>
      </c>
      <c r="AA1316" t="s">
        <v>22</v>
      </c>
      <c r="AB1316" t="s">
        <v>22</v>
      </c>
      <c r="AC1316" t="s">
        <v>22</v>
      </c>
      <c r="AD1316" t="s">
        <v>22</v>
      </c>
      <c r="AE1316" t="s">
        <v>22</v>
      </c>
      <c r="AF1316" t="s">
        <v>22</v>
      </c>
      <c r="AG1316" t="s">
        <v>22</v>
      </c>
      <c r="AH1316" t="s">
        <v>22</v>
      </c>
      <c r="AI1316" t="s">
        <v>22</v>
      </c>
      <c r="AJ1316" s="17" t="b">
        <v>0</v>
      </c>
      <c r="AK1316" t="s">
        <v>22</v>
      </c>
      <c r="AL1316" t="s">
        <v>22</v>
      </c>
      <c r="AM1316" s="17" t="b">
        <v>0</v>
      </c>
      <c r="AN1316" s="6"/>
      <c r="AO1316" s="6"/>
      <c r="AP1316" s="17" t="b">
        <v>0</v>
      </c>
      <c r="AQ1316" s="6" t="b">
        <v>0</v>
      </c>
    </row>
    <row r="1317" spans="1:43" x14ac:dyDescent="0.25">
      <c r="A1317" t="str">
        <f>_xlfn.CONCAT(Table8[[#This Row],[Order]],"-",Table8[[#This Row],[Line]])</f>
        <v>78174-27</v>
      </c>
      <c r="B1317" s="7">
        <v>78174</v>
      </c>
      <c r="C1317" s="7">
        <v>27</v>
      </c>
      <c r="D1317" s="7">
        <v>1</v>
      </c>
      <c r="E1317" s="6" t="s">
        <v>18</v>
      </c>
      <c r="F1317" s="6" t="s">
        <v>3300</v>
      </c>
      <c r="G1317" s="6" t="s">
        <v>5445</v>
      </c>
      <c r="H1317" s="6" t="s">
        <v>22</v>
      </c>
      <c r="I1317" s="6" t="s">
        <v>27</v>
      </c>
      <c r="J1317" s="6"/>
      <c r="K1317" s="6"/>
      <c r="L1317" s="8">
        <v>43511</v>
      </c>
      <c r="M1317" s="8">
        <v>43516</v>
      </c>
      <c r="N1317" s="7">
        <v>4</v>
      </c>
      <c r="O1317" s="7">
        <v>4</v>
      </c>
      <c r="P1317" s="6" t="s">
        <v>605</v>
      </c>
      <c r="Q1317" s="6" t="s">
        <v>22</v>
      </c>
      <c r="R1317" s="6" t="s">
        <v>18</v>
      </c>
      <c r="S1317" s="6" t="s">
        <v>22</v>
      </c>
      <c r="T1317" s="6" t="s">
        <v>5446</v>
      </c>
      <c r="U1317" s="7">
        <v>7</v>
      </c>
      <c r="V1317" s="17" t="b">
        <v>0</v>
      </c>
      <c r="W1317" s="17" t="b">
        <v>0</v>
      </c>
      <c r="X1317" s="17" t="b">
        <v>0</v>
      </c>
      <c r="Y1317" s="17" t="b">
        <v>0</v>
      </c>
      <c r="Z1317" t="s">
        <v>22</v>
      </c>
      <c r="AA1317" t="s">
        <v>22</v>
      </c>
      <c r="AB1317" t="s">
        <v>22</v>
      </c>
      <c r="AC1317" t="s">
        <v>22</v>
      </c>
      <c r="AD1317" t="s">
        <v>22</v>
      </c>
      <c r="AE1317" t="s">
        <v>22</v>
      </c>
      <c r="AF1317" t="s">
        <v>22</v>
      </c>
      <c r="AG1317" t="s">
        <v>22</v>
      </c>
      <c r="AH1317" t="s">
        <v>22</v>
      </c>
      <c r="AI1317" t="s">
        <v>22</v>
      </c>
      <c r="AJ1317" s="17" t="b">
        <v>0</v>
      </c>
      <c r="AK1317" t="s">
        <v>22</v>
      </c>
      <c r="AL1317" t="s">
        <v>22</v>
      </c>
      <c r="AM1317" s="17" t="b">
        <v>0</v>
      </c>
      <c r="AN1317" s="6"/>
      <c r="AO1317" s="6"/>
      <c r="AP1317" s="17" t="b">
        <v>0</v>
      </c>
      <c r="AQ1317" s="6" t="b">
        <v>0</v>
      </c>
    </row>
    <row r="1318" spans="1:43" x14ac:dyDescent="0.25">
      <c r="A1318" t="str">
        <f>_xlfn.CONCAT(Table8[[#This Row],[Order]],"-",Table8[[#This Row],[Line]])</f>
        <v>78174-29</v>
      </c>
      <c r="B1318" s="7">
        <v>78174</v>
      </c>
      <c r="C1318" s="7">
        <v>29</v>
      </c>
      <c r="D1318" s="7">
        <v>1</v>
      </c>
      <c r="E1318" s="6" t="s">
        <v>18</v>
      </c>
      <c r="F1318" s="6" t="s">
        <v>301</v>
      </c>
      <c r="G1318" s="6" t="s">
        <v>5447</v>
      </c>
      <c r="H1318" s="6" t="s">
        <v>22</v>
      </c>
      <c r="I1318" s="6" t="s">
        <v>27</v>
      </c>
      <c r="J1318" s="6"/>
      <c r="K1318" s="6"/>
      <c r="L1318" s="8">
        <v>43511</v>
      </c>
      <c r="M1318" s="8">
        <v>43516</v>
      </c>
      <c r="N1318" s="7">
        <v>6</v>
      </c>
      <c r="O1318" s="7">
        <v>6</v>
      </c>
      <c r="P1318" s="6" t="s">
        <v>605</v>
      </c>
      <c r="Q1318" s="6" t="s">
        <v>22</v>
      </c>
      <c r="R1318" s="6" t="s">
        <v>18</v>
      </c>
      <c r="S1318" s="6" t="s">
        <v>22</v>
      </c>
      <c r="T1318" s="6" t="s">
        <v>5448</v>
      </c>
      <c r="U1318" s="7">
        <v>7</v>
      </c>
      <c r="V1318" s="17" t="b">
        <v>0</v>
      </c>
      <c r="W1318" s="17" t="b">
        <v>0</v>
      </c>
      <c r="X1318" s="17" t="b">
        <v>0</v>
      </c>
      <c r="Y1318" s="17" t="b">
        <v>0</v>
      </c>
      <c r="Z1318" t="s">
        <v>22</v>
      </c>
      <c r="AA1318" t="s">
        <v>22</v>
      </c>
      <c r="AB1318" t="s">
        <v>22</v>
      </c>
      <c r="AC1318" t="s">
        <v>22</v>
      </c>
      <c r="AD1318" t="s">
        <v>22</v>
      </c>
      <c r="AE1318" t="s">
        <v>22</v>
      </c>
      <c r="AF1318" t="s">
        <v>22</v>
      </c>
      <c r="AG1318" t="s">
        <v>22</v>
      </c>
      <c r="AH1318" t="s">
        <v>22</v>
      </c>
      <c r="AI1318" t="s">
        <v>22</v>
      </c>
      <c r="AJ1318" s="17" t="b">
        <v>0</v>
      </c>
      <c r="AK1318" t="s">
        <v>22</v>
      </c>
      <c r="AL1318" t="s">
        <v>22</v>
      </c>
      <c r="AM1318" s="17" t="b">
        <v>0</v>
      </c>
      <c r="AN1318" s="6"/>
      <c r="AO1318" s="6"/>
      <c r="AP1318" s="17" t="b">
        <v>0</v>
      </c>
      <c r="AQ1318" s="6" t="b">
        <v>0</v>
      </c>
    </row>
    <row r="1319" spans="1:43" x14ac:dyDescent="0.25">
      <c r="A1319" t="str">
        <f>_xlfn.CONCAT(Table8[[#This Row],[Order]],"-",Table8[[#This Row],[Line]])</f>
        <v>78177-1</v>
      </c>
      <c r="B1319" s="7">
        <v>78177</v>
      </c>
      <c r="C1319" s="7">
        <v>1</v>
      </c>
      <c r="D1319" s="7">
        <v>1</v>
      </c>
      <c r="E1319" s="6" t="s">
        <v>18</v>
      </c>
      <c r="F1319" s="6" t="s">
        <v>3306</v>
      </c>
      <c r="G1319" s="6" t="s">
        <v>5449</v>
      </c>
      <c r="H1319" s="6" t="s">
        <v>22</v>
      </c>
      <c r="I1319" s="6" t="s">
        <v>27</v>
      </c>
      <c r="J1319" s="6"/>
      <c r="K1319" s="6"/>
      <c r="L1319" s="8">
        <v>43507</v>
      </c>
      <c r="M1319" s="8">
        <v>43510</v>
      </c>
      <c r="N1319" s="7">
        <v>4</v>
      </c>
      <c r="O1319" s="7">
        <v>4</v>
      </c>
      <c r="P1319" s="6" t="s">
        <v>589</v>
      </c>
      <c r="Q1319" s="6" t="s">
        <v>22</v>
      </c>
      <c r="R1319" s="6" t="s">
        <v>18</v>
      </c>
      <c r="S1319" s="6" t="s">
        <v>22</v>
      </c>
      <c r="T1319" s="6" t="s">
        <v>5450</v>
      </c>
      <c r="U1319" s="7">
        <v>15</v>
      </c>
      <c r="V1319" s="17" t="b">
        <v>0</v>
      </c>
      <c r="W1319" s="17" t="b">
        <v>0</v>
      </c>
      <c r="X1319" s="17" t="b">
        <v>0</v>
      </c>
      <c r="Y1319" s="17" t="b">
        <v>0</v>
      </c>
      <c r="Z1319" t="s">
        <v>22</v>
      </c>
      <c r="AA1319" t="s">
        <v>22</v>
      </c>
      <c r="AB1319" t="s">
        <v>22</v>
      </c>
      <c r="AC1319" t="s">
        <v>22</v>
      </c>
      <c r="AD1319" t="s">
        <v>22</v>
      </c>
      <c r="AE1319" t="s">
        <v>22</v>
      </c>
      <c r="AF1319" t="s">
        <v>22</v>
      </c>
      <c r="AG1319" t="s">
        <v>22</v>
      </c>
      <c r="AH1319" t="s">
        <v>22</v>
      </c>
      <c r="AI1319" t="s">
        <v>22</v>
      </c>
      <c r="AJ1319" s="17" t="b">
        <v>0</v>
      </c>
      <c r="AK1319" t="s">
        <v>22</v>
      </c>
      <c r="AL1319" t="s">
        <v>22</v>
      </c>
      <c r="AM1319" s="17" t="b">
        <v>0</v>
      </c>
      <c r="AN1319" s="6"/>
      <c r="AO1319" s="6"/>
      <c r="AP1319" s="17" t="b">
        <v>0</v>
      </c>
      <c r="AQ1319" s="6" t="b">
        <v>0</v>
      </c>
    </row>
    <row r="1320" spans="1:43" x14ac:dyDescent="0.25">
      <c r="A1320" t="str">
        <f>_xlfn.CONCAT(Table8[[#This Row],[Order]],"-",Table8[[#This Row],[Line]])</f>
        <v>78177-2</v>
      </c>
      <c r="B1320" s="7">
        <v>78177</v>
      </c>
      <c r="C1320" s="7">
        <v>2</v>
      </c>
      <c r="D1320" s="7">
        <v>1</v>
      </c>
      <c r="E1320" s="6" t="s">
        <v>18</v>
      </c>
      <c r="F1320" s="6" t="s">
        <v>3307</v>
      </c>
      <c r="G1320" s="6" t="s">
        <v>5451</v>
      </c>
      <c r="H1320" s="6" t="s">
        <v>22</v>
      </c>
      <c r="I1320" s="6" t="s">
        <v>27</v>
      </c>
      <c r="J1320" s="6"/>
      <c r="K1320" s="6"/>
      <c r="L1320" s="8">
        <v>43507</v>
      </c>
      <c r="M1320" s="8">
        <v>43510</v>
      </c>
      <c r="N1320" s="7">
        <v>2</v>
      </c>
      <c r="O1320" s="7">
        <v>2</v>
      </c>
      <c r="P1320" s="6" t="s">
        <v>589</v>
      </c>
      <c r="Q1320" s="6" t="s">
        <v>22</v>
      </c>
      <c r="R1320" s="6" t="s">
        <v>18</v>
      </c>
      <c r="S1320" s="6" t="s">
        <v>22</v>
      </c>
      <c r="T1320" s="6" t="s">
        <v>5452</v>
      </c>
      <c r="U1320" s="7">
        <v>15</v>
      </c>
      <c r="V1320" s="17" t="b">
        <v>0</v>
      </c>
      <c r="W1320" s="17" t="b">
        <v>0</v>
      </c>
      <c r="X1320" s="17" t="b">
        <v>0</v>
      </c>
      <c r="Y1320" s="17" t="b">
        <v>0</v>
      </c>
      <c r="Z1320" t="s">
        <v>22</v>
      </c>
      <c r="AA1320" t="s">
        <v>22</v>
      </c>
      <c r="AB1320" t="s">
        <v>22</v>
      </c>
      <c r="AC1320" t="s">
        <v>22</v>
      </c>
      <c r="AD1320" t="s">
        <v>22</v>
      </c>
      <c r="AE1320" t="s">
        <v>22</v>
      </c>
      <c r="AF1320" t="s">
        <v>22</v>
      </c>
      <c r="AG1320" t="s">
        <v>22</v>
      </c>
      <c r="AH1320" t="s">
        <v>22</v>
      </c>
      <c r="AI1320" t="s">
        <v>22</v>
      </c>
      <c r="AJ1320" s="17" t="b">
        <v>0</v>
      </c>
      <c r="AK1320" t="s">
        <v>22</v>
      </c>
      <c r="AL1320" t="s">
        <v>22</v>
      </c>
      <c r="AM1320" s="17" t="b">
        <v>0</v>
      </c>
      <c r="AN1320" s="6"/>
      <c r="AO1320" s="6"/>
      <c r="AP1320" s="17" t="b">
        <v>0</v>
      </c>
      <c r="AQ1320" s="6" t="b">
        <v>0</v>
      </c>
    </row>
    <row r="1321" spans="1:43" x14ac:dyDescent="0.25">
      <c r="A1321" t="str">
        <f>_xlfn.CONCAT(Table8[[#This Row],[Order]],"-",Table8[[#This Row],[Line]])</f>
        <v>78177-3</v>
      </c>
      <c r="B1321" s="7">
        <v>78177</v>
      </c>
      <c r="C1321" s="7">
        <v>3</v>
      </c>
      <c r="D1321" s="7">
        <v>1</v>
      </c>
      <c r="E1321" s="6" t="s">
        <v>18</v>
      </c>
      <c r="F1321" s="6" t="s">
        <v>3308</v>
      </c>
      <c r="G1321" s="6" t="s">
        <v>5453</v>
      </c>
      <c r="H1321" s="6" t="s">
        <v>22</v>
      </c>
      <c r="I1321" s="6" t="s">
        <v>27</v>
      </c>
      <c r="J1321" s="6"/>
      <c r="K1321" s="6"/>
      <c r="L1321" s="8">
        <v>43507</v>
      </c>
      <c r="M1321" s="8">
        <v>43510</v>
      </c>
      <c r="N1321" s="7">
        <v>1</v>
      </c>
      <c r="O1321" s="7">
        <v>1</v>
      </c>
      <c r="P1321" s="6" t="s">
        <v>589</v>
      </c>
      <c r="Q1321" s="6" t="s">
        <v>22</v>
      </c>
      <c r="R1321" s="6" t="s">
        <v>18</v>
      </c>
      <c r="S1321" s="6" t="s">
        <v>22</v>
      </c>
      <c r="T1321" s="6" t="s">
        <v>5454</v>
      </c>
      <c r="U1321" s="7">
        <v>15</v>
      </c>
      <c r="V1321" s="17" t="b">
        <v>0</v>
      </c>
      <c r="W1321" s="17" t="b">
        <v>0</v>
      </c>
      <c r="X1321" s="17" t="b">
        <v>0</v>
      </c>
      <c r="Y1321" s="17" t="b">
        <v>0</v>
      </c>
      <c r="Z1321" t="s">
        <v>22</v>
      </c>
      <c r="AA1321" t="s">
        <v>22</v>
      </c>
      <c r="AB1321" t="s">
        <v>22</v>
      </c>
      <c r="AC1321" t="s">
        <v>22</v>
      </c>
      <c r="AD1321" t="s">
        <v>22</v>
      </c>
      <c r="AE1321" t="s">
        <v>22</v>
      </c>
      <c r="AF1321" t="s">
        <v>22</v>
      </c>
      <c r="AG1321" t="s">
        <v>22</v>
      </c>
      <c r="AH1321" t="s">
        <v>22</v>
      </c>
      <c r="AI1321" t="s">
        <v>22</v>
      </c>
      <c r="AJ1321" s="17" t="b">
        <v>0</v>
      </c>
      <c r="AK1321" t="s">
        <v>22</v>
      </c>
      <c r="AL1321" t="s">
        <v>22</v>
      </c>
      <c r="AM1321" s="17" t="b">
        <v>0</v>
      </c>
      <c r="AN1321" s="6"/>
      <c r="AO1321" s="6"/>
      <c r="AP1321" s="17" t="b">
        <v>0</v>
      </c>
      <c r="AQ1321" s="6" t="b">
        <v>0</v>
      </c>
    </row>
    <row r="1322" spans="1:43" x14ac:dyDescent="0.25">
      <c r="A1322" t="str">
        <f>_xlfn.CONCAT(Table8[[#This Row],[Order]],"-",Table8[[#This Row],[Line]])</f>
        <v>78220-1</v>
      </c>
      <c r="B1322" s="29">
        <v>78220</v>
      </c>
      <c r="C1322" s="29">
        <v>1</v>
      </c>
      <c r="D1322" s="29">
        <v>1</v>
      </c>
      <c r="E1322" s="28" t="s">
        <v>18</v>
      </c>
      <c r="F1322" s="28" t="s">
        <v>131</v>
      </c>
      <c r="G1322" s="28" t="s">
        <v>2115</v>
      </c>
      <c r="H1322" s="28" t="s">
        <v>22</v>
      </c>
      <c r="I1322" s="28" t="s">
        <v>20</v>
      </c>
      <c r="J1322" s="28"/>
      <c r="K1322" s="28"/>
      <c r="L1322" s="8">
        <v>43503</v>
      </c>
      <c r="M1322" s="30">
        <v>43508</v>
      </c>
      <c r="N1322" s="29">
        <v>4</v>
      </c>
      <c r="O1322" s="29">
        <v>8</v>
      </c>
      <c r="P1322" s="6" t="s">
        <v>657</v>
      </c>
      <c r="Q1322" s="28" t="s">
        <v>21</v>
      </c>
      <c r="R1322" s="6" t="s">
        <v>19</v>
      </c>
      <c r="S1322" s="28" t="s">
        <v>22</v>
      </c>
      <c r="T1322" s="28" t="s">
        <v>2116</v>
      </c>
      <c r="U1322" s="29">
        <v>4</v>
      </c>
      <c r="V1322" s="17" t="b">
        <v>1</v>
      </c>
      <c r="W1322" s="17" t="b">
        <v>1</v>
      </c>
      <c r="X1322" s="17" t="b">
        <v>0</v>
      </c>
      <c r="Y1322" s="17" t="b">
        <v>1</v>
      </c>
      <c r="Z1322" t="s">
        <v>22</v>
      </c>
      <c r="AA1322" t="s">
        <v>3805</v>
      </c>
      <c r="AB1322" t="s">
        <v>22</v>
      </c>
      <c r="AC1322" t="s">
        <v>22</v>
      </c>
      <c r="AD1322" t="s">
        <v>22</v>
      </c>
      <c r="AE1322" t="s">
        <v>22</v>
      </c>
      <c r="AF1322" t="s">
        <v>22</v>
      </c>
      <c r="AG1322" t="s">
        <v>22</v>
      </c>
      <c r="AH1322" t="s">
        <v>22</v>
      </c>
      <c r="AI1322" t="s">
        <v>22</v>
      </c>
      <c r="AJ1322" s="17" t="b">
        <v>0</v>
      </c>
      <c r="AK1322" t="s">
        <v>22</v>
      </c>
      <c r="AL1322" t="s">
        <v>22</v>
      </c>
      <c r="AM1322" s="17" t="b">
        <v>0</v>
      </c>
      <c r="AN1322" s="6"/>
      <c r="AO1322" s="6"/>
      <c r="AP1322" s="17" t="b">
        <v>0</v>
      </c>
      <c r="AQ1322" s="6" t="b">
        <v>0</v>
      </c>
    </row>
    <row r="1323" spans="1:43" x14ac:dyDescent="0.25">
      <c r="A1323" t="str">
        <f>_xlfn.CONCAT(Table8[[#This Row],[Order]],"-",Table8[[#This Row],[Line]])</f>
        <v>78220-2</v>
      </c>
      <c r="B1323" s="29">
        <v>78220</v>
      </c>
      <c r="C1323" s="29">
        <v>2</v>
      </c>
      <c r="D1323" s="29">
        <v>1</v>
      </c>
      <c r="E1323" s="28" t="s">
        <v>18</v>
      </c>
      <c r="F1323" s="28" t="s">
        <v>222</v>
      </c>
      <c r="G1323" s="28" t="s">
        <v>2117</v>
      </c>
      <c r="H1323" s="28" t="s">
        <v>22</v>
      </c>
      <c r="I1323" s="28" t="s">
        <v>20</v>
      </c>
      <c r="J1323" s="28"/>
      <c r="K1323" s="28"/>
      <c r="L1323" s="8">
        <v>43503</v>
      </c>
      <c r="M1323" s="30">
        <v>43508</v>
      </c>
      <c r="N1323" s="29">
        <v>1</v>
      </c>
      <c r="O1323" s="29">
        <v>2</v>
      </c>
      <c r="P1323" s="6" t="s">
        <v>657</v>
      </c>
      <c r="Q1323" s="28" t="s">
        <v>21</v>
      </c>
      <c r="R1323" s="6" t="s">
        <v>19</v>
      </c>
      <c r="S1323" s="28" t="s">
        <v>22</v>
      </c>
      <c r="T1323" s="28" t="s">
        <v>2118</v>
      </c>
      <c r="U1323" s="29">
        <v>4</v>
      </c>
      <c r="V1323" s="17" t="b">
        <v>1</v>
      </c>
      <c r="W1323" s="17" t="b">
        <v>1</v>
      </c>
      <c r="X1323" s="17" t="b">
        <v>0</v>
      </c>
      <c r="Y1323" s="17" t="b">
        <v>1</v>
      </c>
      <c r="Z1323" t="s">
        <v>22</v>
      </c>
      <c r="AA1323" t="s">
        <v>3805</v>
      </c>
      <c r="AB1323" t="s">
        <v>22</v>
      </c>
      <c r="AC1323" t="s">
        <v>22</v>
      </c>
      <c r="AD1323" t="s">
        <v>22</v>
      </c>
      <c r="AE1323" t="s">
        <v>22</v>
      </c>
      <c r="AF1323" t="s">
        <v>22</v>
      </c>
      <c r="AG1323" t="s">
        <v>22</v>
      </c>
      <c r="AH1323" t="s">
        <v>22</v>
      </c>
      <c r="AI1323" t="s">
        <v>22</v>
      </c>
      <c r="AJ1323" s="17" t="b">
        <v>0</v>
      </c>
      <c r="AK1323" t="s">
        <v>22</v>
      </c>
      <c r="AL1323" t="s">
        <v>22</v>
      </c>
      <c r="AM1323" s="17" t="b">
        <v>0</v>
      </c>
      <c r="AN1323" s="6"/>
      <c r="AO1323" s="6"/>
      <c r="AP1323" s="17" t="b">
        <v>0</v>
      </c>
      <c r="AQ1323" s="6" t="b">
        <v>0</v>
      </c>
    </row>
    <row r="1324" spans="1:43" x14ac:dyDescent="0.25">
      <c r="A1324" t="str">
        <f>_xlfn.CONCAT(Table8[[#This Row],[Order]],"-",Table8[[#This Row],[Line]])</f>
        <v>78220-3</v>
      </c>
      <c r="B1324" s="29">
        <v>78220</v>
      </c>
      <c r="C1324" s="29">
        <v>3</v>
      </c>
      <c r="D1324" s="29">
        <v>1</v>
      </c>
      <c r="E1324" s="28" t="s">
        <v>18</v>
      </c>
      <c r="F1324" s="28" t="s">
        <v>221</v>
      </c>
      <c r="G1324" s="28" t="s">
        <v>2119</v>
      </c>
      <c r="H1324" s="28" t="s">
        <v>22</v>
      </c>
      <c r="I1324" s="28" t="s">
        <v>20</v>
      </c>
      <c r="J1324" s="28"/>
      <c r="K1324" s="28"/>
      <c r="L1324" s="8">
        <v>43503</v>
      </c>
      <c r="M1324" s="30">
        <v>43508</v>
      </c>
      <c r="N1324" s="29">
        <v>16</v>
      </c>
      <c r="O1324" s="29">
        <v>32</v>
      </c>
      <c r="P1324" s="6" t="s">
        <v>657</v>
      </c>
      <c r="Q1324" s="28" t="s">
        <v>21</v>
      </c>
      <c r="R1324" s="6" t="s">
        <v>19</v>
      </c>
      <c r="S1324" s="28" t="s">
        <v>22</v>
      </c>
      <c r="T1324" s="28" t="s">
        <v>2120</v>
      </c>
      <c r="U1324" s="29">
        <v>4</v>
      </c>
      <c r="V1324" s="17" t="b">
        <v>1</v>
      </c>
      <c r="W1324" s="17" t="b">
        <v>1</v>
      </c>
      <c r="X1324" s="17" t="b">
        <v>0</v>
      </c>
      <c r="Y1324" s="17" t="b">
        <v>1</v>
      </c>
      <c r="Z1324" t="s">
        <v>22</v>
      </c>
      <c r="AA1324" t="s">
        <v>3805</v>
      </c>
      <c r="AB1324" t="s">
        <v>22</v>
      </c>
      <c r="AC1324" t="s">
        <v>22</v>
      </c>
      <c r="AD1324" t="s">
        <v>22</v>
      </c>
      <c r="AE1324" t="s">
        <v>22</v>
      </c>
      <c r="AF1324" t="s">
        <v>22</v>
      </c>
      <c r="AG1324" t="s">
        <v>22</v>
      </c>
      <c r="AH1324" t="s">
        <v>22</v>
      </c>
      <c r="AI1324" t="s">
        <v>22</v>
      </c>
      <c r="AJ1324" s="17" t="b">
        <v>0</v>
      </c>
      <c r="AK1324" t="s">
        <v>22</v>
      </c>
      <c r="AL1324" t="s">
        <v>22</v>
      </c>
      <c r="AM1324" s="17" t="b">
        <v>0</v>
      </c>
      <c r="AN1324" s="6"/>
      <c r="AO1324" s="6"/>
      <c r="AP1324" s="17" t="b">
        <v>0</v>
      </c>
      <c r="AQ1324" s="6" t="b">
        <v>0</v>
      </c>
    </row>
    <row r="1325" spans="1:43" x14ac:dyDescent="0.25">
      <c r="A1325" t="str">
        <f>_xlfn.CONCAT(Table8[[#This Row],[Order]],"-",Table8[[#This Row],[Line]])</f>
        <v>78220-4</v>
      </c>
      <c r="B1325" s="29">
        <v>78220</v>
      </c>
      <c r="C1325" s="29">
        <v>4</v>
      </c>
      <c r="D1325" s="29">
        <v>1</v>
      </c>
      <c r="E1325" s="28" t="s">
        <v>18</v>
      </c>
      <c r="F1325" s="28" t="s">
        <v>132</v>
      </c>
      <c r="G1325" s="28" t="s">
        <v>2121</v>
      </c>
      <c r="H1325" s="28" t="s">
        <v>22</v>
      </c>
      <c r="I1325" s="28" t="s">
        <v>20</v>
      </c>
      <c r="J1325" s="28"/>
      <c r="K1325" s="28"/>
      <c r="L1325" s="8">
        <v>43503</v>
      </c>
      <c r="M1325" s="30">
        <v>43508</v>
      </c>
      <c r="N1325" s="29">
        <v>1</v>
      </c>
      <c r="O1325" s="29">
        <v>2</v>
      </c>
      <c r="P1325" s="6" t="s">
        <v>657</v>
      </c>
      <c r="Q1325" s="28" t="s">
        <v>21</v>
      </c>
      <c r="R1325" s="6" t="s">
        <v>19</v>
      </c>
      <c r="S1325" s="28" t="s">
        <v>22</v>
      </c>
      <c r="T1325" s="28" t="s">
        <v>2122</v>
      </c>
      <c r="U1325" s="29">
        <v>4</v>
      </c>
      <c r="V1325" s="17" t="b">
        <v>1</v>
      </c>
      <c r="W1325" s="17" t="b">
        <v>1</v>
      </c>
      <c r="X1325" s="17" t="b">
        <v>0</v>
      </c>
      <c r="Y1325" s="17" t="b">
        <v>1</v>
      </c>
      <c r="Z1325" t="s">
        <v>22</v>
      </c>
      <c r="AA1325" t="s">
        <v>3805</v>
      </c>
      <c r="AB1325" t="s">
        <v>22</v>
      </c>
      <c r="AC1325" t="s">
        <v>22</v>
      </c>
      <c r="AD1325" t="s">
        <v>22</v>
      </c>
      <c r="AE1325" t="s">
        <v>22</v>
      </c>
      <c r="AF1325" t="s">
        <v>22</v>
      </c>
      <c r="AG1325" t="s">
        <v>22</v>
      </c>
      <c r="AH1325" t="s">
        <v>22</v>
      </c>
      <c r="AI1325" t="s">
        <v>22</v>
      </c>
      <c r="AJ1325" s="17" t="b">
        <v>0</v>
      </c>
      <c r="AK1325" t="s">
        <v>22</v>
      </c>
      <c r="AL1325" t="s">
        <v>22</v>
      </c>
      <c r="AM1325" s="17" t="b">
        <v>0</v>
      </c>
      <c r="AN1325" s="6"/>
      <c r="AO1325" s="6"/>
      <c r="AP1325" s="17" t="b">
        <v>0</v>
      </c>
      <c r="AQ1325" s="6" t="b">
        <v>0</v>
      </c>
    </row>
    <row r="1326" spans="1:43" x14ac:dyDescent="0.25">
      <c r="A1326" t="str">
        <f>_xlfn.CONCAT(Table8[[#This Row],[Order]],"-",Table8[[#This Row],[Line]])</f>
        <v>78220-5</v>
      </c>
      <c r="B1326" s="29">
        <v>78220</v>
      </c>
      <c r="C1326" s="29">
        <v>5</v>
      </c>
      <c r="D1326" s="29">
        <v>1</v>
      </c>
      <c r="E1326" s="28" t="s">
        <v>18</v>
      </c>
      <c r="F1326" s="28" t="s">
        <v>264</v>
      </c>
      <c r="G1326" s="28" t="s">
        <v>2123</v>
      </c>
      <c r="H1326" s="28" t="s">
        <v>22</v>
      </c>
      <c r="I1326" s="28" t="s">
        <v>20</v>
      </c>
      <c r="J1326" s="28"/>
      <c r="K1326" s="28"/>
      <c r="L1326" s="8">
        <v>43503</v>
      </c>
      <c r="M1326" s="30">
        <v>43508</v>
      </c>
      <c r="N1326" s="29">
        <v>3</v>
      </c>
      <c r="O1326" s="29">
        <v>3</v>
      </c>
      <c r="P1326" s="6" t="s">
        <v>657</v>
      </c>
      <c r="Q1326" s="28" t="s">
        <v>21</v>
      </c>
      <c r="R1326" s="6" t="s">
        <v>19</v>
      </c>
      <c r="S1326" s="28" t="s">
        <v>22</v>
      </c>
      <c r="T1326" s="28" t="s">
        <v>2124</v>
      </c>
      <c r="U1326" s="29">
        <v>4</v>
      </c>
      <c r="V1326" s="17" t="b">
        <v>1</v>
      </c>
      <c r="W1326" s="17" t="b">
        <v>1</v>
      </c>
      <c r="X1326" s="17" t="b">
        <v>0</v>
      </c>
      <c r="Y1326" s="17" t="b">
        <v>1</v>
      </c>
      <c r="Z1326" t="s">
        <v>22</v>
      </c>
      <c r="AA1326" t="s">
        <v>3805</v>
      </c>
      <c r="AB1326" t="s">
        <v>22</v>
      </c>
      <c r="AC1326" t="s">
        <v>22</v>
      </c>
      <c r="AD1326" t="s">
        <v>22</v>
      </c>
      <c r="AE1326" t="s">
        <v>22</v>
      </c>
      <c r="AF1326" t="s">
        <v>22</v>
      </c>
      <c r="AG1326" t="s">
        <v>22</v>
      </c>
      <c r="AH1326" t="s">
        <v>22</v>
      </c>
      <c r="AI1326" t="s">
        <v>22</v>
      </c>
      <c r="AJ1326" s="17" t="b">
        <v>0</v>
      </c>
      <c r="AK1326" t="s">
        <v>22</v>
      </c>
      <c r="AL1326" t="s">
        <v>22</v>
      </c>
      <c r="AM1326" s="17" t="b">
        <v>0</v>
      </c>
      <c r="AN1326" s="6"/>
      <c r="AO1326" s="6"/>
      <c r="AP1326" s="17" t="b">
        <v>0</v>
      </c>
      <c r="AQ1326" s="6" t="b">
        <v>0</v>
      </c>
    </row>
    <row r="1327" spans="1:43" x14ac:dyDescent="0.25">
      <c r="A1327" t="str">
        <f>_xlfn.CONCAT(Table8[[#This Row],[Order]],"-",Table8[[#This Row],[Line]])</f>
        <v>78220-6</v>
      </c>
      <c r="B1327" s="29">
        <v>78220</v>
      </c>
      <c r="C1327" s="29">
        <v>6</v>
      </c>
      <c r="D1327" s="29">
        <v>1</v>
      </c>
      <c r="E1327" s="28" t="s">
        <v>18</v>
      </c>
      <c r="F1327" s="28" t="s">
        <v>133</v>
      </c>
      <c r="G1327" s="28" t="s">
        <v>2125</v>
      </c>
      <c r="H1327" s="28" t="s">
        <v>22</v>
      </c>
      <c r="I1327" s="28" t="s">
        <v>20</v>
      </c>
      <c r="J1327" s="28"/>
      <c r="K1327" s="28"/>
      <c r="L1327" s="8">
        <v>43503</v>
      </c>
      <c r="M1327" s="30">
        <v>43508</v>
      </c>
      <c r="N1327" s="29">
        <v>4</v>
      </c>
      <c r="O1327" s="29">
        <v>4</v>
      </c>
      <c r="P1327" s="6" t="s">
        <v>657</v>
      </c>
      <c r="Q1327" s="28" t="s">
        <v>21</v>
      </c>
      <c r="R1327" s="6" t="s">
        <v>19</v>
      </c>
      <c r="S1327" s="28" t="s">
        <v>22</v>
      </c>
      <c r="T1327" s="28" t="s">
        <v>2126</v>
      </c>
      <c r="U1327" s="29">
        <v>4</v>
      </c>
      <c r="V1327" s="17" t="b">
        <v>1</v>
      </c>
      <c r="W1327" s="17" t="b">
        <v>1</v>
      </c>
      <c r="X1327" s="17" t="b">
        <v>0</v>
      </c>
      <c r="Y1327" s="17" t="b">
        <v>1</v>
      </c>
      <c r="Z1327" t="s">
        <v>22</v>
      </c>
      <c r="AA1327" t="s">
        <v>3805</v>
      </c>
      <c r="AB1327" t="s">
        <v>22</v>
      </c>
      <c r="AC1327" t="s">
        <v>22</v>
      </c>
      <c r="AD1327" t="s">
        <v>22</v>
      </c>
      <c r="AE1327" t="s">
        <v>22</v>
      </c>
      <c r="AF1327" t="s">
        <v>22</v>
      </c>
      <c r="AG1327" t="s">
        <v>22</v>
      </c>
      <c r="AH1327" t="s">
        <v>22</v>
      </c>
      <c r="AI1327" t="s">
        <v>22</v>
      </c>
      <c r="AJ1327" s="17" t="b">
        <v>0</v>
      </c>
      <c r="AK1327" t="s">
        <v>22</v>
      </c>
      <c r="AL1327" t="s">
        <v>22</v>
      </c>
      <c r="AM1327" s="17" t="b">
        <v>0</v>
      </c>
      <c r="AN1327" s="6"/>
      <c r="AO1327" s="6"/>
      <c r="AP1327" s="17" t="b">
        <v>0</v>
      </c>
      <c r="AQ1327" s="6" t="b">
        <v>0</v>
      </c>
    </row>
    <row r="1328" spans="1:43" x14ac:dyDescent="0.25">
      <c r="A1328" t="str">
        <f>_xlfn.CONCAT(Table8[[#This Row],[Order]],"-",Table8[[#This Row],[Line]])</f>
        <v>78220-7</v>
      </c>
      <c r="B1328" s="29">
        <v>78220</v>
      </c>
      <c r="C1328" s="29">
        <v>7</v>
      </c>
      <c r="D1328" s="29">
        <v>1</v>
      </c>
      <c r="E1328" s="28" t="s">
        <v>18</v>
      </c>
      <c r="F1328" s="28" t="s">
        <v>3314</v>
      </c>
      <c r="G1328" s="28" t="s">
        <v>2127</v>
      </c>
      <c r="H1328" s="28" t="s">
        <v>22</v>
      </c>
      <c r="I1328" s="28" t="s">
        <v>20</v>
      </c>
      <c r="J1328" s="28"/>
      <c r="K1328" s="28"/>
      <c r="L1328" s="8">
        <v>43503</v>
      </c>
      <c r="M1328" s="30">
        <v>43508</v>
      </c>
      <c r="N1328" s="29">
        <v>2</v>
      </c>
      <c r="O1328" s="29">
        <v>4</v>
      </c>
      <c r="P1328" s="6" t="s">
        <v>657</v>
      </c>
      <c r="Q1328" s="28" t="s">
        <v>21</v>
      </c>
      <c r="R1328" s="6" t="s">
        <v>19</v>
      </c>
      <c r="S1328" s="28" t="s">
        <v>22</v>
      </c>
      <c r="T1328" s="28" t="s">
        <v>2128</v>
      </c>
      <c r="U1328" s="29">
        <v>4</v>
      </c>
      <c r="V1328" s="17" t="b">
        <v>1</v>
      </c>
      <c r="W1328" s="17" t="b">
        <v>1</v>
      </c>
      <c r="X1328" s="17" t="b">
        <v>0</v>
      </c>
      <c r="Y1328" s="17" t="b">
        <v>1</v>
      </c>
      <c r="Z1328" t="s">
        <v>22</v>
      </c>
      <c r="AA1328" t="s">
        <v>22</v>
      </c>
      <c r="AB1328" t="s">
        <v>22</v>
      </c>
      <c r="AC1328" t="s">
        <v>22</v>
      </c>
      <c r="AD1328" t="s">
        <v>22</v>
      </c>
      <c r="AE1328" t="s">
        <v>22</v>
      </c>
      <c r="AF1328" t="s">
        <v>22</v>
      </c>
      <c r="AG1328" t="s">
        <v>22</v>
      </c>
      <c r="AH1328" t="s">
        <v>22</v>
      </c>
      <c r="AI1328" t="s">
        <v>22</v>
      </c>
      <c r="AJ1328" s="17" t="b">
        <v>0</v>
      </c>
      <c r="AK1328" t="s">
        <v>22</v>
      </c>
      <c r="AL1328" t="s">
        <v>22</v>
      </c>
      <c r="AM1328" s="17" t="b">
        <v>0</v>
      </c>
      <c r="AN1328" s="6"/>
      <c r="AO1328" s="6"/>
      <c r="AP1328" s="17" t="b">
        <v>0</v>
      </c>
      <c r="AQ1328" s="6" t="b">
        <v>0</v>
      </c>
    </row>
    <row r="1329" spans="1:43" x14ac:dyDescent="0.25">
      <c r="A1329" t="str">
        <f>_xlfn.CONCAT(Table8[[#This Row],[Order]],"-",Table8[[#This Row],[Line]])</f>
        <v>78220-8</v>
      </c>
      <c r="B1329" s="29">
        <v>78220</v>
      </c>
      <c r="C1329" s="29">
        <v>8</v>
      </c>
      <c r="D1329" s="29">
        <v>1</v>
      </c>
      <c r="E1329" s="28" t="s">
        <v>18</v>
      </c>
      <c r="F1329" s="28" t="s">
        <v>3129</v>
      </c>
      <c r="G1329" s="28" t="s">
        <v>2129</v>
      </c>
      <c r="H1329" s="28" t="s">
        <v>22</v>
      </c>
      <c r="I1329" s="28" t="s">
        <v>20</v>
      </c>
      <c r="J1329" s="28"/>
      <c r="K1329" s="28"/>
      <c r="L1329" s="8">
        <v>43503</v>
      </c>
      <c r="M1329" s="30">
        <v>43508</v>
      </c>
      <c r="N1329" s="29">
        <v>1</v>
      </c>
      <c r="O1329" s="29">
        <v>2</v>
      </c>
      <c r="P1329" s="6" t="s">
        <v>657</v>
      </c>
      <c r="Q1329" s="28" t="s">
        <v>21</v>
      </c>
      <c r="R1329" s="6" t="s">
        <v>19</v>
      </c>
      <c r="S1329" s="28" t="s">
        <v>22</v>
      </c>
      <c r="T1329" s="28" t="s">
        <v>2130</v>
      </c>
      <c r="U1329" s="29">
        <v>4</v>
      </c>
      <c r="V1329" s="17" t="b">
        <v>1</v>
      </c>
      <c r="W1329" s="17" t="b">
        <v>1</v>
      </c>
      <c r="X1329" s="17" t="b">
        <v>0</v>
      </c>
      <c r="Y1329" s="17" t="b">
        <v>1</v>
      </c>
      <c r="Z1329" t="s">
        <v>22</v>
      </c>
      <c r="AA1329" t="s">
        <v>22</v>
      </c>
      <c r="AB1329" t="s">
        <v>22</v>
      </c>
      <c r="AC1329" t="s">
        <v>22</v>
      </c>
      <c r="AD1329" t="s">
        <v>22</v>
      </c>
      <c r="AE1329" t="s">
        <v>22</v>
      </c>
      <c r="AF1329" t="s">
        <v>22</v>
      </c>
      <c r="AG1329" t="s">
        <v>22</v>
      </c>
      <c r="AH1329" t="s">
        <v>22</v>
      </c>
      <c r="AI1329" t="s">
        <v>22</v>
      </c>
      <c r="AJ1329" s="17" t="b">
        <v>0</v>
      </c>
      <c r="AK1329" t="s">
        <v>22</v>
      </c>
      <c r="AL1329" t="s">
        <v>22</v>
      </c>
      <c r="AM1329" s="17" t="b">
        <v>0</v>
      </c>
      <c r="AN1329" s="6"/>
      <c r="AO1329" s="6"/>
      <c r="AP1329" s="17" t="b">
        <v>0</v>
      </c>
      <c r="AQ1329" s="6" t="b">
        <v>0</v>
      </c>
    </row>
    <row r="1330" spans="1:43" x14ac:dyDescent="0.25">
      <c r="A1330" t="str">
        <f>_xlfn.CONCAT(Table8[[#This Row],[Order]],"-",Table8[[#This Row],[Line]])</f>
        <v>78220-9</v>
      </c>
      <c r="B1330" s="29">
        <v>78220</v>
      </c>
      <c r="C1330" s="29">
        <v>9</v>
      </c>
      <c r="D1330" s="29">
        <v>1</v>
      </c>
      <c r="E1330" s="28" t="s">
        <v>18</v>
      </c>
      <c r="F1330" s="28" t="s">
        <v>286</v>
      </c>
      <c r="G1330" s="28" t="s">
        <v>2131</v>
      </c>
      <c r="H1330" s="28" t="s">
        <v>22</v>
      </c>
      <c r="I1330" s="28" t="s">
        <v>20</v>
      </c>
      <c r="J1330" s="28"/>
      <c r="K1330" s="28"/>
      <c r="L1330" s="8">
        <v>43503</v>
      </c>
      <c r="M1330" s="30">
        <v>43508</v>
      </c>
      <c r="N1330" s="29">
        <v>1</v>
      </c>
      <c r="O1330" s="29">
        <v>1</v>
      </c>
      <c r="P1330" s="6" t="s">
        <v>657</v>
      </c>
      <c r="Q1330" s="28" t="s">
        <v>21</v>
      </c>
      <c r="R1330" s="6" t="s">
        <v>19</v>
      </c>
      <c r="S1330" s="28" t="s">
        <v>22</v>
      </c>
      <c r="T1330" s="28" t="s">
        <v>2132</v>
      </c>
      <c r="U1330" s="29">
        <v>4</v>
      </c>
      <c r="V1330" s="17" t="b">
        <v>1</v>
      </c>
      <c r="W1330" s="17" t="b">
        <v>1</v>
      </c>
      <c r="X1330" s="17" t="b">
        <v>0</v>
      </c>
      <c r="Y1330" s="17" t="b">
        <v>1</v>
      </c>
      <c r="Z1330" t="s">
        <v>22</v>
      </c>
      <c r="AA1330" t="s">
        <v>22</v>
      </c>
      <c r="AB1330" t="s">
        <v>22</v>
      </c>
      <c r="AC1330" t="s">
        <v>22</v>
      </c>
      <c r="AD1330" t="s">
        <v>22</v>
      </c>
      <c r="AE1330" t="s">
        <v>22</v>
      </c>
      <c r="AF1330" t="s">
        <v>22</v>
      </c>
      <c r="AG1330" t="s">
        <v>22</v>
      </c>
      <c r="AH1330" t="s">
        <v>22</v>
      </c>
      <c r="AI1330" t="s">
        <v>22</v>
      </c>
      <c r="AJ1330" s="17" t="b">
        <v>0</v>
      </c>
      <c r="AK1330" t="s">
        <v>22</v>
      </c>
      <c r="AL1330" t="s">
        <v>22</v>
      </c>
      <c r="AM1330" s="17" t="b">
        <v>0</v>
      </c>
      <c r="AN1330" s="6"/>
      <c r="AO1330" s="6"/>
      <c r="AP1330" s="17" t="b">
        <v>0</v>
      </c>
      <c r="AQ1330" s="6" t="b">
        <v>0</v>
      </c>
    </row>
    <row r="1331" spans="1:43" x14ac:dyDescent="0.25">
      <c r="A1331" t="str">
        <f>_xlfn.CONCAT(Table8[[#This Row],[Order]],"-",Table8[[#This Row],[Line]])</f>
        <v>78220-10</v>
      </c>
      <c r="B1331" s="29">
        <v>78220</v>
      </c>
      <c r="C1331" s="29">
        <v>10</v>
      </c>
      <c r="D1331" s="29">
        <v>1</v>
      </c>
      <c r="E1331" s="28" t="s">
        <v>18</v>
      </c>
      <c r="F1331" s="28" t="s">
        <v>415</v>
      </c>
      <c r="G1331" s="28" t="s">
        <v>2133</v>
      </c>
      <c r="H1331" s="28" t="s">
        <v>22</v>
      </c>
      <c r="I1331" s="28" t="s">
        <v>20</v>
      </c>
      <c r="J1331" s="28"/>
      <c r="K1331" s="28"/>
      <c r="L1331" s="8">
        <v>43503</v>
      </c>
      <c r="M1331" s="30">
        <v>43508</v>
      </c>
      <c r="N1331" s="29">
        <v>10</v>
      </c>
      <c r="O1331" s="29">
        <v>10</v>
      </c>
      <c r="P1331" s="6" t="s">
        <v>657</v>
      </c>
      <c r="Q1331" s="28" t="s">
        <v>21</v>
      </c>
      <c r="R1331" s="6" t="s">
        <v>19</v>
      </c>
      <c r="S1331" s="28" t="s">
        <v>22</v>
      </c>
      <c r="T1331" s="28" t="s">
        <v>2134</v>
      </c>
      <c r="U1331" s="29">
        <v>4</v>
      </c>
      <c r="V1331" s="17" t="b">
        <v>1</v>
      </c>
      <c r="W1331" s="17" t="b">
        <v>1</v>
      </c>
      <c r="X1331" s="17" t="b">
        <v>0</v>
      </c>
      <c r="Y1331" s="17" t="b">
        <v>1</v>
      </c>
      <c r="Z1331" t="s">
        <v>22</v>
      </c>
      <c r="AA1331" t="s">
        <v>22</v>
      </c>
      <c r="AB1331" t="s">
        <v>22</v>
      </c>
      <c r="AC1331" t="s">
        <v>22</v>
      </c>
      <c r="AD1331" t="s">
        <v>22</v>
      </c>
      <c r="AE1331" t="s">
        <v>22</v>
      </c>
      <c r="AF1331" t="s">
        <v>22</v>
      </c>
      <c r="AG1331" t="s">
        <v>22</v>
      </c>
      <c r="AH1331" t="s">
        <v>22</v>
      </c>
      <c r="AI1331" t="s">
        <v>22</v>
      </c>
      <c r="AJ1331" s="17" t="b">
        <v>0</v>
      </c>
      <c r="AK1331" t="s">
        <v>22</v>
      </c>
      <c r="AL1331" t="s">
        <v>22</v>
      </c>
      <c r="AM1331" s="17" t="b">
        <v>0</v>
      </c>
      <c r="AN1331" s="6"/>
      <c r="AO1331" s="6"/>
      <c r="AP1331" s="17" t="b">
        <v>0</v>
      </c>
      <c r="AQ1331" s="6" t="b">
        <v>0</v>
      </c>
    </row>
    <row r="1332" spans="1:43" x14ac:dyDescent="0.25">
      <c r="A1332" t="str">
        <f>_xlfn.CONCAT(Table8[[#This Row],[Order]],"-",Table8[[#This Row],[Line]])</f>
        <v>78220-11</v>
      </c>
      <c r="B1332" s="29">
        <v>78220</v>
      </c>
      <c r="C1332" s="29">
        <v>11</v>
      </c>
      <c r="D1332" s="29">
        <v>1</v>
      </c>
      <c r="E1332" s="28" t="s">
        <v>18</v>
      </c>
      <c r="F1332" s="28" t="s">
        <v>3309</v>
      </c>
      <c r="G1332" s="28" t="s">
        <v>2135</v>
      </c>
      <c r="H1332" s="28" t="s">
        <v>22</v>
      </c>
      <c r="I1332" s="28" t="s">
        <v>20</v>
      </c>
      <c r="J1332" s="28"/>
      <c r="K1332" s="28"/>
      <c r="L1332" s="8">
        <v>43503</v>
      </c>
      <c r="M1332" s="30">
        <v>43508</v>
      </c>
      <c r="N1332" s="29">
        <v>1</v>
      </c>
      <c r="O1332" s="29">
        <v>4</v>
      </c>
      <c r="P1332" s="6" t="s">
        <v>657</v>
      </c>
      <c r="Q1332" s="28" t="s">
        <v>21</v>
      </c>
      <c r="R1332" s="6" t="s">
        <v>19</v>
      </c>
      <c r="S1332" s="28" t="s">
        <v>22</v>
      </c>
      <c r="T1332" s="28" t="s">
        <v>2136</v>
      </c>
      <c r="U1332" s="29">
        <v>4</v>
      </c>
      <c r="V1332" s="17" t="b">
        <v>1</v>
      </c>
      <c r="W1332" s="17" t="b">
        <v>1</v>
      </c>
      <c r="X1332" s="17" t="b">
        <v>0</v>
      </c>
      <c r="Y1332" s="17" t="b">
        <v>1</v>
      </c>
      <c r="Z1332" t="s">
        <v>161</v>
      </c>
      <c r="AA1332" t="s">
        <v>22</v>
      </c>
      <c r="AB1332" t="s">
        <v>22</v>
      </c>
      <c r="AC1332" t="s">
        <v>22</v>
      </c>
      <c r="AD1332" t="s">
        <v>22</v>
      </c>
      <c r="AE1332" t="s">
        <v>22</v>
      </c>
      <c r="AF1332" t="s">
        <v>22</v>
      </c>
      <c r="AG1332" t="s">
        <v>22</v>
      </c>
      <c r="AH1332" t="s">
        <v>22</v>
      </c>
      <c r="AI1332" t="s">
        <v>22</v>
      </c>
      <c r="AJ1332" s="17" t="b">
        <v>0</v>
      </c>
      <c r="AK1332" t="s">
        <v>22</v>
      </c>
      <c r="AL1332" t="s">
        <v>22</v>
      </c>
      <c r="AM1332" s="17" t="b">
        <v>0</v>
      </c>
      <c r="AN1332" s="6"/>
      <c r="AO1332" s="6"/>
      <c r="AP1332" s="17" t="b">
        <v>0</v>
      </c>
      <c r="AQ1332" s="6" t="b">
        <v>0</v>
      </c>
    </row>
    <row r="1333" spans="1:43" x14ac:dyDescent="0.25">
      <c r="A1333" t="str">
        <f>_xlfn.CONCAT(Table8[[#This Row],[Order]],"-",Table8[[#This Row],[Line]])</f>
        <v>78220-12</v>
      </c>
      <c r="B1333" s="29">
        <v>78220</v>
      </c>
      <c r="C1333" s="29">
        <v>12</v>
      </c>
      <c r="D1333" s="29">
        <v>1</v>
      </c>
      <c r="E1333" s="28" t="s">
        <v>18</v>
      </c>
      <c r="F1333" s="28" t="s">
        <v>3310</v>
      </c>
      <c r="G1333" s="28" t="s">
        <v>2137</v>
      </c>
      <c r="H1333" s="28" t="s">
        <v>22</v>
      </c>
      <c r="I1333" s="28" t="s">
        <v>20</v>
      </c>
      <c r="J1333" s="28"/>
      <c r="K1333" s="28"/>
      <c r="L1333" s="8">
        <v>43503</v>
      </c>
      <c r="M1333" s="30">
        <v>43508</v>
      </c>
      <c r="N1333" s="29">
        <v>1</v>
      </c>
      <c r="O1333" s="29">
        <v>12</v>
      </c>
      <c r="P1333" s="6" t="s">
        <v>657</v>
      </c>
      <c r="Q1333" s="28" t="s">
        <v>21</v>
      </c>
      <c r="R1333" s="6" t="s">
        <v>19</v>
      </c>
      <c r="S1333" s="28" t="s">
        <v>22</v>
      </c>
      <c r="T1333" s="28" t="s">
        <v>2138</v>
      </c>
      <c r="U1333" s="29">
        <v>4</v>
      </c>
      <c r="V1333" s="17" t="b">
        <v>1</v>
      </c>
      <c r="W1333" s="17" t="b">
        <v>1</v>
      </c>
      <c r="X1333" s="17" t="b">
        <v>0</v>
      </c>
      <c r="Y1333" s="17" t="b">
        <v>1</v>
      </c>
      <c r="Z1333" t="s">
        <v>161</v>
      </c>
      <c r="AA1333" t="s">
        <v>22</v>
      </c>
      <c r="AB1333" t="s">
        <v>22</v>
      </c>
      <c r="AC1333" t="s">
        <v>22</v>
      </c>
      <c r="AD1333" t="s">
        <v>22</v>
      </c>
      <c r="AE1333" t="s">
        <v>22</v>
      </c>
      <c r="AF1333" t="s">
        <v>22</v>
      </c>
      <c r="AG1333" t="s">
        <v>22</v>
      </c>
      <c r="AH1333" t="s">
        <v>22</v>
      </c>
      <c r="AI1333" t="s">
        <v>22</v>
      </c>
      <c r="AJ1333" s="17" t="b">
        <v>0</v>
      </c>
      <c r="AK1333" t="s">
        <v>22</v>
      </c>
      <c r="AL1333" t="s">
        <v>22</v>
      </c>
      <c r="AM1333" s="17" t="b">
        <v>0</v>
      </c>
      <c r="AN1333" s="6"/>
      <c r="AO1333" s="6"/>
      <c r="AP1333" s="17" t="b">
        <v>0</v>
      </c>
      <c r="AQ1333" s="6" t="b">
        <v>0</v>
      </c>
    </row>
    <row r="1334" spans="1:43" x14ac:dyDescent="0.25">
      <c r="A1334" t="str">
        <f>_xlfn.CONCAT(Table8[[#This Row],[Order]],"-",Table8[[#This Row],[Line]])</f>
        <v>78220-13</v>
      </c>
      <c r="B1334" s="29">
        <v>78220</v>
      </c>
      <c r="C1334" s="29">
        <v>13</v>
      </c>
      <c r="D1334" s="29">
        <v>1</v>
      </c>
      <c r="E1334" s="28" t="s">
        <v>18</v>
      </c>
      <c r="F1334" s="28" t="s">
        <v>3311</v>
      </c>
      <c r="G1334" s="28" t="s">
        <v>2139</v>
      </c>
      <c r="H1334" s="28" t="s">
        <v>22</v>
      </c>
      <c r="I1334" s="28" t="s">
        <v>20</v>
      </c>
      <c r="J1334" s="28"/>
      <c r="K1334" s="28"/>
      <c r="L1334" s="8">
        <v>43503</v>
      </c>
      <c r="M1334" s="30">
        <v>43508</v>
      </c>
      <c r="N1334" s="29">
        <v>1</v>
      </c>
      <c r="O1334" s="29">
        <v>5</v>
      </c>
      <c r="P1334" s="6" t="s">
        <v>657</v>
      </c>
      <c r="Q1334" s="28" t="s">
        <v>21</v>
      </c>
      <c r="R1334" s="6" t="s">
        <v>19</v>
      </c>
      <c r="S1334" s="28" t="s">
        <v>22</v>
      </c>
      <c r="T1334" s="28" t="s">
        <v>2140</v>
      </c>
      <c r="U1334" s="29">
        <v>4</v>
      </c>
      <c r="V1334" s="17" t="b">
        <v>1</v>
      </c>
      <c r="W1334" s="17" t="b">
        <v>1</v>
      </c>
      <c r="X1334" s="17" t="b">
        <v>0</v>
      </c>
      <c r="Y1334" s="17" t="b">
        <v>1</v>
      </c>
      <c r="Z1334" t="s">
        <v>161</v>
      </c>
      <c r="AA1334" t="s">
        <v>22</v>
      </c>
      <c r="AB1334" t="s">
        <v>22</v>
      </c>
      <c r="AC1334" t="s">
        <v>22</v>
      </c>
      <c r="AD1334" t="s">
        <v>22</v>
      </c>
      <c r="AE1334" t="s">
        <v>22</v>
      </c>
      <c r="AF1334" t="s">
        <v>22</v>
      </c>
      <c r="AG1334" t="s">
        <v>22</v>
      </c>
      <c r="AH1334" t="s">
        <v>22</v>
      </c>
      <c r="AI1334" t="s">
        <v>22</v>
      </c>
      <c r="AJ1334" s="17" t="b">
        <v>0</v>
      </c>
      <c r="AK1334" t="s">
        <v>22</v>
      </c>
      <c r="AL1334" t="s">
        <v>22</v>
      </c>
      <c r="AM1334" s="17" t="b">
        <v>0</v>
      </c>
      <c r="AN1334" s="6"/>
      <c r="AO1334" s="6"/>
      <c r="AP1334" s="17" t="b">
        <v>0</v>
      </c>
      <c r="AQ1334" s="6" t="b">
        <v>0</v>
      </c>
    </row>
    <row r="1335" spans="1:43" x14ac:dyDescent="0.25">
      <c r="A1335" t="str">
        <f>_xlfn.CONCAT(Table8[[#This Row],[Order]],"-",Table8[[#This Row],[Line]])</f>
        <v>78220-14</v>
      </c>
      <c r="B1335" s="29">
        <v>78220</v>
      </c>
      <c r="C1335" s="29">
        <v>14</v>
      </c>
      <c r="D1335" s="29">
        <v>1</v>
      </c>
      <c r="E1335" s="28" t="s">
        <v>18</v>
      </c>
      <c r="F1335" s="28" t="s">
        <v>3312</v>
      </c>
      <c r="G1335" s="28" t="s">
        <v>2141</v>
      </c>
      <c r="H1335" s="28" t="s">
        <v>22</v>
      </c>
      <c r="I1335" s="28" t="s">
        <v>20</v>
      </c>
      <c r="J1335" s="28"/>
      <c r="K1335" s="28"/>
      <c r="L1335" s="8">
        <v>43503</v>
      </c>
      <c r="M1335" s="30">
        <v>43508</v>
      </c>
      <c r="N1335" s="29">
        <v>1</v>
      </c>
      <c r="O1335" s="29">
        <v>3</v>
      </c>
      <c r="P1335" s="6" t="s">
        <v>657</v>
      </c>
      <c r="Q1335" s="28" t="s">
        <v>21</v>
      </c>
      <c r="R1335" s="6" t="s">
        <v>19</v>
      </c>
      <c r="S1335" s="28" t="s">
        <v>22</v>
      </c>
      <c r="T1335" s="28" t="s">
        <v>2142</v>
      </c>
      <c r="U1335" s="29">
        <v>4</v>
      </c>
      <c r="V1335" s="17" t="b">
        <v>1</v>
      </c>
      <c r="W1335" s="17" t="b">
        <v>1</v>
      </c>
      <c r="X1335" s="17" t="b">
        <v>0</v>
      </c>
      <c r="Y1335" s="17" t="b">
        <v>1</v>
      </c>
      <c r="Z1335" t="s">
        <v>161</v>
      </c>
      <c r="AA1335" t="s">
        <v>22</v>
      </c>
      <c r="AB1335" t="s">
        <v>22</v>
      </c>
      <c r="AC1335" t="s">
        <v>22</v>
      </c>
      <c r="AD1335" t="s">
        <v>22</v>
      </c>
      <c r="AE1335" t="s">
        <v>22</v>
      </c>
      <c r="AF1335" t="s">
        <v>22</v>
      </c>
      <c r="AG1335" t="s">
        <v>22</v>
      </c>
      <c r="AH1335" t="s">
        <v>22</v>
      </c>
      <c r="AI1335" t="s">
        <v>22</v>
      </c>
      <c r="AJ1335" s="17" t="b">
        <v>0</v>
      </c>
      <c r="AK1335" t="s">
        <v>22</v>
      </c>
      <c r="AL1335" t="s">
        <v>22</v>
      </c>
      <c r="AM1335" s="17" t="b">
        <v>0</v>
      </c>
      <c r="AN1335" s="6"/>
      <c r="AO1335" s="6"/>
      <c r="AP1335" s="17" t="b">
        <v>0</v>
      </c>
      <c r="AQ1335" s="6" t="b">
        <v>0</v>
      </c>
    </row>
    <row r="1336" spans="1:43" x14ac:dyDescent="0.25">
      <c r="A1336" t="str">
        <f>_xlfn.CONCAT(Table8[[#This Row],[Order]],"-",Table8[[#This Row],[Line]])</f>
        <v>78220-15</v>
      </c>
      <c r="B1336" s="29">
        <v>78220</v>
      </c>
      <c r="C1336" s="29">
        <v>15</v>
      </c>
      <c r="D1336" s="29">
        <v>1</v>
      </c>
      <c r="E1336" s="28" t="s">
        <v>18</v>
      </c>
      <c r="F1336" s="28" t="s">
        <v>3313</v>
      </c>
      <c r="G1336" s="28" t="s">
        <v>2143</v>
      </c>
      <c r="H1336" s="28" t="s">
        <v>22</v>
      </c>
      <c r="I1336" s="28" t="s">
        <v>20</v>
      </c>
      <c r="J1336" s="28"/>
      <c r="K1336" s="28"/>
      <c r="L1336" s="8">
        <v>43503</v>
      </c>
      <c r="M1336" s="30">
        <v>43508</v>
      </c>
      <c r="N1336" s="29">
        <v>1</v>
      </c>
      <c r="O1336" s="29">
        <v>4</v>
      </c>
      <c r="P1336" s="6" t="s">
        <v>657</v>
      </c>
      <c r="Q1336" s="28" t="s">
        <v>21</v>
      </c>
      <c r="R1336" s="6" t="s">
        <v>19</v>
      </c>
      <c r="S1336" s="28" t="s">
        <v>22</v>
      </c>
      <c r="T1336" s="28" t="s">
        <v>2144</v>
      </c>
      <c r="U1336" s="29">
        <v>4</v>
      </c>
      <c r="V1336" s="17" t="b">
        <v>1</v>
      </c>
      <c r="W1336" s="17" t="b">
        <v>1</v>
      </c>
      <c r="X1336" s="17" t="b">
        <v>0</v>
      </c>
      <c r="Y1336" s="17" t="b">
        <v>1</v>
      </c>
      <c r="Z1336" t="s">
        <v>161</v>
      </c>
      <c r="AA1336" t="s">
        <v>22</v>
      </c>
      <c r="AB1336" t="s">
        <v>22</v>
      </c>
      <c r="AC1336" t="s">
        <v>22</v>
      </c>
      <c r="AD1336" t="s">
        <v>22</v>
      </c>
      <c r="AE1336" t="s">
        <v>22</v>
      </c>
      <c r="AF1336" t="s">
        <v>22</v>
      </c>
      <c r="AG1336" t="s">
        <v>22</v>
      </c>
      <c r="AH1336" t="s">
        <v>22</v>
      </c>
      <c r="AI1336" t="s">
        <v>22</v>
      </c>
      <c r="AJ1336" s="17" t="b">
        <v>0</v>
      </c>
      <c r="AK1336" t="s">
        <v>22</v>
      </c>
      <c r="AL1336" t="s">
        <v>22</v>
      </c>
      <c r="AM1336" s="17" t="b">
        <v>0</v>
      </c>
      <c r="AN1336" s="6"/>
      <c r="AO1336" s="6"/>
      <c r="AP1336" s="17" t="b">
        <v>0</v>
      </c>
      <c r="AQ1336" s="6" t="b">
        <v>0</v>
      </c>
    </row>
    <row r="1337" spans="1:43" x14ac:dyDescent="0.25">
      <c r="A1337" t="str">
        <f>_xlfn.CONCAT(Table8[[#This Row],[Order]],"-",Table8[[#This Row],[Line]])</f>
        <v>78221-1</v>
      </c>
      <c r="B1337" s="29">
        <v>78221</v>
      </c>
      <c r="C1337" s="29">
        <v>1</v>
      </c>
      <c r="D1337" s="29">
        <v>1</v>
      </c>
      <c r="E1337" s="28" t="s">
        <v>18</v>
      </c>
      <c r="F1337" s="28" t="s">
        <v>3316</v>
      </c>
      <c r="G1337" s="28" t="s">
        <v>2145</v>
      </c>
      <c r="H1337" s="28" t="s">
        <v>181</v>
      </c>
      <c r="I1337" s="28" t="s">
        <v>20</v>
      </c>
      <c r="J1337" s="28"/>
      <c r="K1337" s="28"/>
      <c r="L1337" s="8">
        <v>43502</v>
      </c>
      <c r="M1337" s="30">
        <v>43507</v>
      </c>
      <c r="N1337" s="29">
        <v>2</v>
      </c>
      <c r="O1337" s="29">
        <v>6</v>
      </c>
      <c r="P1337" s="6" t="s">
        <v>657</v>
      </c>
      <c r="Q1337" s="28" t="s">
        <v>21</v>
      </c>
      <c r="R1337" s="6" t="s">
        <v>18</v>
      </c>
      <c r="S1337" s="28" t="s">
        <v>22</v>
      </c>
      <c r="T1337" s="28" t="s">
        <v>2146</v>
      </c>
      <c r="U1337" s="29">
        <v>4</v>
      </c>
      <c r="V1337" s="17" t="b">
        <v>1</v>
      </c>
      <c r="W1337" s="17" t="b">
        <v>1</v>
      </c>
      <c r="X1337" s="17" t="b">
        <v>0</v>
      </c>
      <c r="Y1337" s="17" t="b">
        <v>0</v>
      </c>
      <c r="Z1337" t="s">
        <v>22</v>
      </c>
      <c r="AA1337" t="s">
        <v>22</v>
      </c>
      <c r="AB1337" t="s">
        <v>22</v>
      </c>
      <c r="AC1337" t="s">
        <v>22</v>
      </c>
      <c r="AD1337" t="s">
        <v>22</v>
      </c>
      <c r="AE1337" t="s">
        <v>22</v>
      </c>
      <c r="AF1337" t="s">
        <v>22</v>
      </c>
      <c r="AG1337" t="s">
        <v>22</v>
      </c>
      <c r="AH1337" t="s">
        <v>22</v>
      </c>
      <c r="AI1337" t="s">
        <v>22</v>
      </c>
      <c r="AJ1337" s="17" t="b">
        <v>0</v>
      </c>
      <c r="AK1337" t="s">
        <v>22</v>
      </c>
      <c r="AL1337" t="s">
        <v>22</v>
      </c>
      <c r="AM1337" s="17" t="b">
        <v>0</v>
      </c>
      <c r="AN1337" s="6"/>
      <c r="AO1337" s="6"/>
      <c r="AP1337" s="17" t="b">
        <v>0</v>
      </c>
      <c r="AQ1337" s="6" t="b">
        <v>1</v>
      </c>
    </row>
    <row r="1338" spans="1:43" x14ac:dyDescent="0.25">
      <c r="A1338" t="str">
        <f>_xlfn.CONCAT(Table8[[#This Row],[Order]],"-",Table8[[#This Row],[Line]])</f>
        <v>78221-2</v>
      </c>
      <c r="B1338" s="123">
        <v>78221</v>
      </c>
      <c r="C1338" s="123">
        <v>2</v>
      </c>
      <c r="D1338" s="123">
        <v>1</v>
      </c>
      <c r="E1338" s="124" t="s">
        <v>18</v>
      </c>
      <c r="F1338" s="124" t="s">
        <v>222</v>
      </c>
      <c r="G1338" s="124" t="s">
        <v>2117</v>
      </c>
      <c r="H1338" s="124" t="s">
        <v>208</v>
      </c>
      <c r="I1338" s="124" t="s">
        <v>20</v>
      </c>
      <c r="J1338" s="124"/>
      <c r="K1338" s="124"/>
      <c r="L1338" s="8">
        <v>43502</v>
      </c>
      <c r="M1338" s="125">
        <v>43507</v>
      </c>
      <c r="N1338" s="123">
        <v>6</v>
      </c>
      <c r="O1338" s="123">
        <v>12</v>
      </c>
      <c r="P1338" s="6" t="s">
        <v>657</v>
      </c>
      <c r="Q1338" s="124" t="s">
        <v>21</v>
      </c>
      <c r="R1338" s="6" t="s">
        <v>18</v>
      </c>
      <c r="S1338" s="124" t="s">
        <v>22</v>
      </c>
      <c r="T1338" s="124" t="s">
        <v>2147</v>
      </c>
      <c r="U1338" s="123">
        <v>4</v>
      </c>
      <c r="V1338" s="17" t="b">
        <v>1</v>
      </c>
      <c r="W1338" s="17" t="b">
        <v>1</v>
      </c>
      <c r="X1338" s="17" t="b">
        <v>0</v>
      </c>
      <c r="Y1338" s="17" t="b">
        <v>0</v>
      </c>
      <c r="Z1338" t="s">
        <v>22</v>
      </c>
      <c r="AA1338" t="s">
        <v>22</v>
      </c>
      <c r="AB1338" t="s">
        <v>22</v>
      </c>
      <c r="AC1338" t="s">
        <v>22</v>
      </c>
      <c r="AD1338" t="s">
        <v>22</v>
      </c>
      <c r="AE1338" t="s">
        <v>22</v>
      </c>
      <c r="AF1338" t="s">
        <v>22</v>
      </c>
      <c r="AG1338" t="s">
        <v>22</v>
      </c>
      <c r="AH1338" t="s">
        <v>22</v>
      </c>
      <c r="AI1338" t="s">
        <v>22</v>
      </c>
      <c r="AJ1338" s="17" t="b">
        <v>0</v>
      </c>
      <c r="AK1338" t="s">
        <v>22</v>
      </c>
      <c r="AL1338" t="s">
        <v>22</v>
      </c>
      <c r="AM1338" s="17" t="b">
        <v>0</v>
      </c>
      <c r="AN1338" s="6"/>
      <c r="AO1338" s="6"/>
      <c r="AP1338" s="17" t="b">
        <v>0</v>
      </c>
      <c r="AQ1338" s="6" t="b">
        <v>0</v>
      </c>
    </row>
    <row r="1339" spans="1:43" x14ac:dyDescent="0.25">
      <c r="A1339" t="str">
        <f>_xlfn.CONCAT(Table8[[#This Row],[Order]],"-",Table8[[#This Row],[Line]])</f>
        <v>78221-3</v>
      </c>
      <c r="B1339" s="29">
        <v>78221</v>
      </c>
      <c r="C1339" s="29">
        <v>3</v>
      </c>
      <c r="D1339" s="29">
        <v>1</v>
      </c>
      <c r="E1339" s="28" t="s">
        <v>18</v>
      </c>
      <c r="F1339" s="28" t="s">
        <v>221</v>
      </c>
      <c r="G1339" s="28" t="s">
        <v>2119</v>
      </c>
      <c r="H1339" s="28" t="s">
        <v>22</v>
      </c>
      <c r="I1339" s="28" t="s">
        <v>20</v>
      </c>
      <c r="J1339" s="28"/>
      <c r="K1339" s="28"/>
      <c r="L1339" s="8">
        <v>43502</v>
      </c>
      <c r="M1339" s="30">
        <v>43507</v>
      </c>
      <c r="N1339" s="29">
        <v>3</v>
      </c>
      <c r="O1339" s="29">
        <v>6</v>
      </c>
      <c r="P1339" s="6" t="s">
        <v>657</v>
      </c>
      <c r="Q1339" s="28" t="s">
        <v>21</v>
      </c>
      <c r="R1339" s="6" t="s">
        <v>18</v>
      </c>
      <c r="S1339" s="28" t="s">
        <v>22</v>
      </c>
      <c r="T1339" s="28" t="s">
        <v>2148</v>
      </c>
      <c r="U1339" s="29">
        <v>4</v>
      </c>
      <c r="V1339" s="17" t="b">
        <v>1</v>
      </c>
      <c r="W1339" s="17" t="b">
        <v>1</v>
      </c>
      <c r="X1339" s="17" t="b">
        <v>0</v>
      </c>
      <c r="Y1339" s="17" t="b">
        <v>1</v>
      </c>
      <c r="Z1339" t="s">
        <v>22</v>
      </c>
      <c r="AA1339" t="s">
        <v>22</v>
      </c>
      <c r="AB1339" t="s">
        <v>22</v>
      </c>
      <c r="AC1339" t="s">
        <v>22</v>
      </c>
      <c r="AD1339" t="s">
        <v>22</v>
      </c>
      <c r="AE1339" t="s">
        <v>22</v>
      </c>
      <c r="AF1339" t="s">
        <v>22</v>
      </c>
      <c r="AG1339" t="s">
        <v>22</v>
      </c>
      <c r="AH1339" t="s">
        <v>22</v>
      </c>
      <c r="AI1339" t="s">
        <v>22</v>
      </c>
      <c r="AJ1339" s="17" t="b">
        <v>0</v>
      </c>
      <c r="AK1339" t="s">
        <v>22</v>
      </c>
      <c r="AL1339" t="s">
        <v>22</v>
      </c>
      <c r="AM1339" s="17" t="b">
        <v>0</v>
      </c>
      <c r="AN1339" s="6"/>
      <c r="AO1339" s="6"/>
      <c r="AP1339" s="17" t="b">
        <v>0</v>
      </c>
      <c r="AQ1339" s="6" t="b">
        <v>0</v>
      </c>
    </row>
    <row r="1340" spans="1:43" x14ac:dyDescent="0.25">
      <c r="A1340" t="str">
        <f>_xlfn.CONCAT(Table8[[#This Row],[Order]],"-",Table8[[#This Row],[Line]])</f>
        <v>78221-4</v>
      </c>
      <c r="B1340" s="29">
        <v>78221</v>
      </c>
      <c r="C1340" s="29">
        <v>4</v>
      </c>
      <c r="D1340" s="29">
        <v>1</v>
      </c>
      <c r="E1340" s="28" t="s">
        <v>18</v>
      </c>
      <c r="F1340" s="28" t="s">
        <v>264</v>
      </c>
      <c r="G1340" s="28" t="s">
        <v>2123</v>
      </c>
      <c r="H1340" s="28" t="s">
        <v>22</v>
      </c>
      <c r="I1340" s="28" t="s">
        <v>20</v>
      </c>
      <c r="J1340" s="28"/>
      <c r="K1340" s="28"/>
      <c r="L1340" s="8">
        <v>43502</v>
      </c>
      <c r="M1340" s="30">
        <v>43507</v>
      </c>
      <c r="N1340" s="29">
        <v>2</v>
      </c>
      <c r="O1340" s="29">
        <v>2</v>
      </c>
      <c r="P1340" s="6" t="s">
        <v>657</v>
      </c>
      <c r="Q1340" s="28" t="s">
        <v>21</v>
      </c>
      <c r="R1340" s="6" t="s">
        <v>18</v>
      </c>
      <c r="S1340" s="28" t="s">
        <v>22</v>
      </c>
      <c r="T1340" s="28" t="s">
        <v>2149</v>
      </c>
      <c r="U1340" s="29">
        <v>4</v>
      </c>
      <c r="V1340" s="17" t="b">
        <v>1</v>
      </c>
      <c r="W1340" s="17" t="b">
        <v>1</v>
      </c>
      <c r="X1340" s="17" t="b">
        <v>0</v>
      </c>
      <c r="Y1340" s="17" t="b">
        <v>0</v>
      </c>
      <c r="Z1340" t="s">
        <v>22</v>
      </c>
      <c r="AA1340" t="s">
        <v>22</v>
      </c>
      <c r="AB1340" t="s">
        <v>22</v>
      </c>
      <c r="AC1340" t="s">
        <v>22</v>
      </c>
      <c r="AD1340" t="s">
        <v>22</v>
      </c>
      <c r="AE1340" t="s">
        <v>22</v>
      </c>
      <c r="AF1340" t="s">
        <v>22</v>
      </c>
      <c r="AG1340" t="s">
        <v>22</v>
      </c>
      <c r="AH1340" t="s">
        <v>22</v>
      </c>
      <c r="AI1340" t="s">
        <v>22</v>
      </c>
      <c r="AJ1340" s="17" t="b">
        <v>0</v>
      </c>
      <c r="AK1340" t="s">
        <v>22</v>
      </c>
      <c r="AL1340" t="s">
        <v>22</v>
      </c>
      <c r="AM1340" s="17" t="b">
        <v>0</v>
      </c>
      <c r="AN1340" s="6"/>
      <c r="AO1340" s="6"/>
      <c r="AP1340" s="17" t="b">
        <v>0</v>
      </c>
      <c r="AQ1340" s="6" t="b">
        <v>0</v>
      </c>
    </row>
    <row r="1341" spans="1:43" x14ac:dyDescent="0.25">
      <c r="A1341" t="str">
        <f>_xlfn.CONCAT(Table8[[#This Row],[Order]],"-",Table8[[#This Row],[Line]])</f>
        <v>78221-5</v>
      </c>
      <c r="B1341" s="29">
        <v>78221</v>
      </c>
      <c r="C1341" s="29">
        <v>5</v>
      </c>
      <c r="D1341" s="29">
        <v>1</v>
      </c>
      <c r="E1341" s="28" t="s">
        <v>18</v>
      </c>
      <c r="F1341" s="28" t="s">
        <v>415</v>
      </c>
      <c r="G1341" s="28" t="s">
        <v>2133</v>
      </c>
      <c r="H1341" s="28" t="s">
        <v>22</v>
      </c>
      <c r="I1341" s="28" t="s">
        <v>20</v>
      </c>
      <c r="J1341" s="28"/>
      <c r="K1341" s="28"/>
      <c r="L1341" s="8">
        <v>43502</v>
      </c>
      <c r="M1341" s="30">
        <v>43507</v>
      </c>
      <c r="N1341" s="29">
        <v>15</v>
      </c>
      <c r="O1341" s="29">
        <v>15</v>
      </c>
      <c r="P1341" s="6" t="s">
        <v>657</v>
      </c>
      <c r="Q1341" s="28" t="s">
        <v>21</v>
      </c>
      <c r="R1341" s="6" t="s">
        <v>18</v>
      </c>
      <c r="S1341" s="28" t="s">
        <v>22</v>
      </c>
      <c r="T1341" s="28" t="s">
        <v>2150</v>
      </c>
      <c r="U1341" s="29">
        <v>4</v>
      </c>
      <c r="V1341" s="17" t="b">
        <v>1</v>
      </c>
      <c r="W1341" s="17" t="b">
        <v>1</v>
      </c>
      <c r="X1341" s="17" t="b">
        <v>0</v>
      </c>
      <c r="Y1341" s="17" t="b">
        <v>1</v>
      </c>
      <c r="Z1341" t="s">
        <v>22</v>
      </c>
      <c r="AA1341" t="s">
        <v>3805</v>
      </c>
      <c r="AB1341" t="s">
        <v>22</v>
      </c>
      <c r="AC1341" t="s">
        <v>22</v>
      </c>
      <c r="AD1341" t="s">
        <v>22</v>
      </c>
      <c r="AE1341" t="s">
        <v>22</v>
      </c>
      <c r="AF1341" t="s">
        <v>22</v>
      </c>
      <c r="AG1341" t="s">
        <v>22</v>
      </c>
      <c r="AH1341" t="s">
        <v>22</v>
      </c>
      <c r="AI1341" t="s">
        <v>22</v>
      </c>
      <c r="AJ1341" s="17" t="b">
        <v>0</v>
      </c>
      <c r="AK1341" t="s">
        <v>22</v>
      </c>
      <c r="AL1341" t="s">
        <v>22</v>
      </c>
      <c r="AM1341" s="17" t="b">
        <v>0</v>
      </c>
      <c r="AN1341" s="6"/>
      <c r="AO1341" s="6"/>
      <c r="AP1341" s="17" t="b">
        <v>0</v>
      </c>
      <c r="AQ1341" s="6" t="b">
        <v>0</v>
      </c>
    </row>
    <row r="1342" spans="1:43" x14ac:dyDescent="0.25">
      <c r="A1342" t="str">
        <f>_xlfn.CONCAT(Table8[[#This Row],[Order]],"-",Table8[[#This Row],[Line]])</f>
        <v>78221-6</v>
      </c>
      <c r="B1342" s="29">
        <v>78221</v>
      </c>
      <c r="C1342" s="29">
        <v>6</v>
      </c>
      <c r="D1342" s="29">
        <v>1</v>
      </c>
      <c r="E1342" s="28" t="s">
        <v>18</v>
      </c>
      <c r="F1342" s="28" t="s">
        <v>3129</v>
      </c>
      <c r="G1342" s="28" t="s">
        <v>2129</v>
      </c>
      <c r="H1342" s="28" t="s">
        <v>22</v>
      </c>
      <c r="I1342" s="28" t="s">
        <v>20</v>
      </c>
      <c r="J1342" s="28"/>
      <c r="K1342" s="28"/>
      <c r="L1342" s="8">
        <v>43502</v>
      </c>
      <c r="M1342" s="30">
        <v>43507</v>
      </c>
      <c r="N1342" s="29">
        <v>2</v>
      </c>
      <c r="O1342" s="29">
        <v>4</v>
      </c>
      <c r="P1342" s="6" t="s">
        <v>657</v>
      </c>
      <c r="Q1342" s="28" t="s">
        <v>21</v>
      </c>
      <c r="R1342" s="6" t="s">
        <v>18</v>
      </c>
      <c r="S1342" s="28" t="s">
        <v>22</v>
      </c>
      <c r="T1342" s="28" t="s">
        <v>2151</v>
      </c>
      <c r="U1342" s="29">
        <v>4</v>
      </c>
      <c r="V1342" s="17" t="b">
        <v>1</v>
      </c>
      <c r="W1342" s="17" t="b">
        <v>1</v>
      </c>
      <c r="X1342" s="17" t="b">
        <v>0</v>
      </c>
      <c r="Y1342" s="17" t="b">
        <v>1</v>
      </c>
      <c r="Z1342" t="s">
        <v>22</v>
      </c>
      <c r="AA1342" t="s">
        <v>3805</v>
      </c>
      <c r="AB1342" t="s">
        <v>22</v>
      </c>
      <c r="AC1342" t="s">
        <v>22</v>
      </c>
      <c r="AD1342" t="s">
        <v>22</v>
      </c>
      <c r="AE1342" t="s">
        <v>22</v>
      </c>
      <c r="AF1342" t="s">
        <v>22</v>
      </c>
      <c r="AG1342" t="s">
        <v>22</v>
      </c>
      <c r="AH1342" t="s">
        <v>22</v>
      </c>
      <c r="AI1342" t="s">
        <v>22</v>
      </c>
      <c r="AJ1342" s="17" t="b">
        <v>0</v>
      </c>
      <c r="AK1342" t="s">
        <v>22</v>
      </c>
      <c r="AL1342" t="s">
        <v>22</v>
      </c>
      <c r="AM1342" s="17" t="b">
        <v>0</v>
      </c>
      <c r="AN1342" s="6"/>
      <c r="AO1342" s="6"/>
      <c r="AP1342" s="17" t="b">
        <v>0</v>
      </c>
      <c r="AQ1342" s="6" t="b">
        <v>0</v>
      </c>
    </row>
    <row r="1343" spans="1:43" x14ac:dyDescent="0.25">
      <c r="A1343" t="str">
        <f>_xlfn.CONCAT(Table8[[#This Row],[Order]],"-",Table8[[#This Row],[Line]])</f>
        <v>78221-7</v>
      </c>
      <c r="B1343" s="29">
        <v>78221</v>
      </c>
      <c r="C1343" s="29">
        <v>7</v>
      </c>
      <c r="D1343" s="29">
        <v>1</v>
      </c>
      <c r="E1343" s="28" t="s">
        <v>18</v>
      </c>
      <c r="F1343" s="28" t="s">
        <v>286</v>
      </c>
      <c r="G1343" s="28" t="s">
        <v>2131</v>
      </c>
      <c r="H1343" s="28" t="s">
        <v>22</v>
      </c>
      <c r="I1343" s="28" t="s">
        <v>20</v>
      </c>
      <c r="J1343" s="28"/>
      <c r="K1343" s="28"/>
      <c r="L1343" s="8">
        <v>43502</v>
      </c>
      <c r="M1343" s="30">
        <v>43507</v>
      </c>
      <c r="N1343" s="29">
        <v>1</v>
      </c>
      <c r="O1343" s="29">
        <v>1</v>
      </c>
      <c r="P1343" s="6" t="s">
        <v>657</v>
      </c>
      <c r="Q1343" s="28" t="s">
        <v>21</v>
      </c>
      <c r="R1343" s="6" t="s">
        <v>18</v>
      </c>
      <c r="S1343" s="28" t="s">
        <v>22</v>
      </c>
      <c r="T1343" s="28" t="s">
        <v>2152</v>
      </c>
      <c r="U1343" s="29">
        <v>4</v>
      </c>
      <c r="V1343" s="17" t="b">
        <v>1</v>
      </c>
      <c r="W1343" s="17" t="b">
        <v>1</v>
      </c>
      <c r="X1343" s="17" t="b">
        <v>0</v>
      </c>
      <c r="Y1343" s="17" t="b">
        <v>1</v>
      </c>
      <c r="Z1343" t="s">
        <v>22</v>
      </c>
      <c r="AA1343" t="s">
        <v>3805</v>
      </c>
      <c r="AB1343" t="s">
        <v>22</v>
      </c>
      <c r="AC1343" t="s">
        <v>22</v>
      </c>
      <c r="AD1343" t="s">
        <v>22</v>
      </c>
      <c r="AE1343" t="s">
        <v>22</v>
      </c>
      <c r="AF1343" t="s">
        <v>22</v>
      </c>
      <c r="AG1343" t="s">
        <v>22</v>
      </c>
      <c r="AH1343" t="s">
        <v>22</v>
      </c>
      <c r="AI1343" t="s">
        <v>22</v>
      </c>
      <c r="AJ1343" s="17" t="b">
        <v>0</v>
      </c>
      <c r="AK1343" t="s">
        <v>22</v>
      </c>
      <c r="AL1343" t="s">
        <v>22</v>
      </c>
      <c r="AM1343" s="17" t="b">
        <v>0</v>
      </c>
      <c r="AN1343" s="6"/>
      <c r="AO1343" s="6"/>
      <c r="AP1343" s="17" t="b">
        <v>0</v>
      </c>
      <c r="AQ1343" s="6" t="b">
        <v>0</v>
      </c>
    </row>
    <row r="1344" spans="1:43" x14ac:dyDescent="0.25">
      <c r="A1344" t="str">
        <f>_xlfn.CONCAT(Table8[[#This Row],[Order]],"-",Table8[[#This Row],[Line]])</f>
        <v>78221-8</v>
      </c>
      <c r="B1344" s="29">
        <v>78221</v>
      </c>
      <c r="C1344" s="29">
        <v>8</v>
      </c>
      <c r="D1344" s="29">
        <v>1</v>
      </c>
      <c r="E1344" s="28" t="s">
        <v>18</v>
      </c>
      <c r="F1344" s="28" t="s">
        <v>3323</v>
      </c>
      <c r="G1344" s="28" t="s">
        <v>2153</v>
      </c>
      <c r="H1344" s="28" t="s">
        <v>22</v>
      </c>
      <c r="I1344" s="28" t="s">
        <v>20</v>
      </c>
      <c r="J1344" s="28"/>
      <c r="K1344" s="28"/>
      <c r="L1344" s="8">
        <v>43502</v>
      </c>
      <c r="M1344" s="30">
        <v>43507</v>
      </c>
      <c r="N1344" s="29">
        <v>1</v>
      </c>
      <c r="O1344" s="29">
        <v>13</v>
      </c>
      <c r="P1344" s="6" t="s">
        <v>657</v>
      </c>
      <c r="Q1344" s="28" t="s">
        <v>21</v>
      </c>
      <c r="R1344" s="6" t="s">
        <v>18</v>
      </c>
      <c r="S1344" s="28" t="s">
        <v>22</v>
      </c>
      <c r="T1344" s="28" t="s">
        <v>2154</v>
      </c>
      <c r="U1344" s="29">
        <v>4</v>
      </c>
      <c r="V1344" s="17" t="b">
        <v>1</v>
      </c>
      <c r="W1344" s="17" t="b">
        <v>1</v>
      </c>
      <c r="X1344" s="17" t="b">
        <v>0</v>
      </c>
      <c r="Y1344" s="17" t="b">
        <v>1</v>
      </c>
      <c r="Z1344" t="s">
        <v>161</v>
      </c>
      <c r="AA1344" t="s">
        <v>22</v>
      </c>
      <c r="AB1344" t="s">
        <v>22</v>
      </c>
      <c r="AC1344" t="s">
        <v>22</v>
      </c>
      <c r="AD1344" t="s">
        <v>22</v>
      </c>
      <c r="AE1344" t="s">
        <v>22</v>
      </c>
      <c r="AF1344" t="s">
        <v>22</v>
      </c>
      <c r="AG1344" t="s">
        <v>22</v>
      </c>
      <c r="AH1344" t="s">
        <v>22</v>
      </c>
      <c r="AI1344" t="s">
        <v>22</v>
      </c>
      <c r="AJ1344" s="17" t="b">
        <v>0</v>
      </c>
      <c r="AK1344" t="s">
        <v>22</v>
      </c>
      <c r="AL1344" t="s">
        <v>22</v>
      </c>
      <c r="AM1344" s="17" t="b">
        <v>0</v>
      </c>
      <c r="AN1344" s="6"/>
      <c r="AO1344" s="6"/>
      <c r="AP1344" s="17" t="b">
        <v>0</v>
      </c>
      <c r="AQ1344" s="6" t="b">
        <v>0</v>
      </c>
    </row>
    <row r="1345" spans="1:43" x14ac:dyDescent="0.25">
      <c r="A1345" t="str">
        <f>_xlfn.CONCAT(Table8[[#This Row],[Order]],"-",Table8[[#This Row],[Line]])</f>
        <v>78221-9</v>
      </c>
      <c r="B1345" s="29">
        <v>78221</v>
      </c>
      <c r="C1345" s="29">
        <v>9</v>
      </c>
      <c r="D1345" s="29">
        <v>1</v>
      </c>
      <c r="E1345" s="28" t="s">
        <v>18</v>
      </c>
      <c r="F1345" s="28" t="s">
        <v>3324</v>
      </c>
      <c r="G1345" s="28" t="s">
        <v>2155</v>
      </c>
      <c r="H1345" s="28" t="s">
        <v>22</v>
      </c>
      <c r="I1345" s="28" t="s">
        <v>20</v>
      </c>
      <c r="J1345" s="28"/>
      <c r="K1345" s="28"/>
      <c r="L1345" s="8">
        <v>43502</v>
      </c>
      <c r="M1345" s="30">
        <v>43507</v>
      </c>
      <c r="N1345" s="29">
        <v>1</v>
      </c>
      <c r="O1345" s="29">
        <v>3</v>
      </c>
      <c r="P1345" s="6" t="s">
        <v>657</v>
      </c>
      <c r="Q1345" s="28" t="s">
        <v>21</v>
      </c>
      <c r="R1345" s="6" t="s">
        <v>18</v>
      </c>
      <c r="S1345" s="28" t="s">
        <v>22</v>
      </c>
      <c r="T1345" s="28" t="s">
        <v>2156</v>
      </c>
      <c r="U1345" s="29">
        <v>4</v>
      </c>
      <c r="V1345" s="17" t="b">
        <v>1</v>
      </c>
      <c r="W1345" s="17" t="b">
        <v>1</v>
      </c>
      <c r="X1345" s="17" t="b">
        <v>0</v>
      </c>
      <c r="Y1345" s="17" t="b">
        <v>1</v>
      </c>
      <c r="Z1345" t="s">
        <v>161</v>
      </c>
      <c r="AA1345" t="s">
        <v>22</v>
      </c>
      <c r="AB1345" t="s">
        <v>22</v>
      </c>
      <c r="AC1345" t="s">
        <v>22</v>
      </c>
      <c r="AD1345" t="s">
        <v>22</v>
      </c>
      <c r="AE1345" t="s">
        <v>22</v>
      </c>
      <c r="AF1345" t="s">
        <v>22</v>
      </c>
      <c r="AG1345" t="s">
        <v>22</v>
      </c>
      <c r="AH1345" t="s">
        <v>22</v>
      </c>
      <c r="AI1345" t="s">
        <v>22</v>
      </c>
      <c r="AJ1345" s="17" t="b">
        <v>0</v>
      </c>
      <c r="AK1345" t="s">
        <v>22</v>
      </c>
      <c r="AL1345" t="s">
        <v>22</v>
      </c>
      <c r="AM1345" s="17" t="b">
        <v>0</v>
      </c>
      <c r="AN1345" s="6"/>
      <c r="AO1345" s="6"/>
      <c r="AP1345" s="17" t="b">
        <v>0</v>
      </c>
      <c r="AQ1345" s="6" t="b">
        <v>0</v>
      </c>
    </row>
    <row r="1346" spans="1:43" x14ac:dyDescent="0.25">
      <c r="A1346" t="str">
        <f>_xlfn.CONCAT(Table8[[#This Row],[Order]],"-",Table8[[#This Row],[Line]])</f>
        <v>78221-10</v>
      </c>
      <c r="B1346" s="29">
        <v>78221</v>
      </c>
      <c r="C1346" s="29">
        <v>10</v>
      </c>
      <c r="D1346" s="29">
        <v>1</v>
      </c>
      <c r="E1346" s="28" t="s">
        <v>18</v>
      </c>
      <c r="F1346" s="28" t="s">
        <v>3315</v>
      </c>
      <c r="G1346" s="28" t="s">
        <v>2157</v>
      </c>
      <c r="H1346" s="28" t="s">
        <v>22</v>
      </c>
      <c r="I1346" s="28" t="s">
        <v>20</v>
      </c>
      <c r="J1346" s="28"/>
      <c r="K1346" s="28"/>
      <c r="L1346" s="8">
        <v>43502</v>
      </c>
      <c r="M1346" s="30">
        <v>43507</v>
      </c>
      <c r="N1346" s="29">
        <v>1</v>
      </c>
      <c r="O1346" s="29">
        <v>3</v>
      </c>
      <c r="P1346" s="6" t="s">
        <v>657</v>
      </c>
      <c r="Q1346" s="28" t="s">
        <v>21</v>
      </c>
      <c r="R1346" s="6" t="s">
        <v>18</v>
      </c>
      <c r="S1346" s="28" t="s">
        <v>22</v>
      </c>
      <c r="T1346" s="28" t="s">
        <v>2158</v>
      </c>
      <c r="U1346" s="29">
        <v>4</v>
      </c>
      <c r="V1346" s="17" t="b">
        <v>1</v>
      </c>
      <c r="W1346" s="17" t="b">
        <v>1</v>
      </c>
      <c r="X1346" s="17" t="b">
        <v>0</v>
      </c>
      <c r="Y1346" s="17" t="b">
        <v>1</v>
      </c>
      <c r="Z1346" t="s">
        <v>161</v>
      </c>
      <c r="AA1346" t="s">
        <v>22</v>
      </c>
      <c r="AB1346" t="s">
        <v>22</v>
      </c>
      <c r="AC1346" t="s">
        <v>22</v>
      </c>
      <c r="AD1346" t="s">
        <v>22</v>
      </c>
      <c r="AE1346" t="s">
        <v>22</v>
      </c>
      <c r="AF1346" t="s">
        <v>22</v>
      </c>
      <c r="AG1346" t="s">
        <v>22</v>
      </c>
      <c r="AH1346" t="s">
        <v>22</v>
      </c>
      <c r="AI1346" t="s">
        <v>22</v>
      </c>
      <c r="AJ1346" s="17" t="b">
        <v>0</v>
      </c>
      <c r="AK1346" t="s">
        <v>22</v>
      </c>
      <c r="AL1346" t="s">
        <v>22</v>
      </c>
      <c r="AM1346" s="17" t="b">
        <v>0</v>
      </c>
      <c r="AN1346" s="6"/>
      <c r="AO1346" s="6"/>
      <c r="AP1346" s="17" t="b">
        <v>0</v>
      </c>
      <c r="AQ1346" s="6" t="b">
        <v>0</v>
      </c>
    </row>
    <row r="1347" spans="1:43" x14ac:dyDescent="0.25">
      <c r="A1347" t="str">
        <f>_xlfn.CONCAT(Table8[[#This Row],[Order]],"-",Table8[[#This Row],[Line]])</f>
        <v>78221-11</v>
      </c>
      <c r="B1347" s="29">
        <v>78221</v>
      </c>
      <c r="C1347" s="29">
        <v>11</v>
      </c>
      <c r="D1347" s="29">
        <v>1</v>
      </c>
      <c r="E1347" s="28" t="s">
        <v>18</v>
      </c>
      <c r="F1347" s="28" t="s">
        <v>3317</v>
      </c>
      <c r="G1347" s="28" t="s">
        <v>2159</v>
      </c>
      <c r="H1347" s="28" t="s">
        <v>22</v>
      </c>
      <c r="I1347" s="28" t="s">
        <v>20</v>
      </c>
      <c r="J1347" s="28"/>
      <c r="K1347" s="28"/>
      <c r="L1347" s="8">
        <v>43502</v>
      </c>
      <c r="M1347" s="30">
        <v>43507</v>
      </c>
      <c r="N1347" s="29">
        <v>1</v>
      </c>
      <c r="O1347" s="29">
        <v>10</v>
      </c>
      <c r="P1347" s="6" t="s">
        <v>657</v>
      </c>
      <c r="Q1347" s="28" t="s">
        <v>21</v>
      </c>
      <c r="R1347" s="6" t="s">
        <v>18</v>
      </c>
      <c r="S1347" s="28" t="s">
        <v>22</v>
      </c>
      <c r="T1347" s="28" t="s">
        <v>2160</v>
      </c>
      <c r="U1347" s="29">
        <v>4</v>
      </c>
      <c r="V1347" s="17" t="b">
        <v>1</v>
      </c>
      <c r="W1347" s="17" t="b">
        <v>1</v>
      </c>
      <c r="X1347" s="17" t="b">
        <v>0</v>
      </c>
      <c r="Y1347" s="17" t="b">
        <v>1</v>
      </c>
      <c r="Z1347" t="s">
        <v>161</v>
      </c>
      <c r="AA1347" t="s">
        <v>22</v>
      </c>
      <c r="AB1347" t="s">
        <v>22</v>
      </c>
      <c r="AC1347" t="s">
        <v>22</v>
      </c>
      <c r="AD1347" t="s">
        <v>22</v>
      </c>
      <c r="AE1347" t="s">
        <v>22</v>
      </c>
      <c r="AF1347" t="s">
        <v>22</v>
      </c>
      <c r="AG1347" t="s">
        <v>22</v>
      </c>
      <c r="AH1347" t="s">
        <v>22</v>
      </c>
      <c r="AI1347" t="s">
        <v>22</v>
      </c>
      <c r="AJ1347" s="17" t="b">
        <v>0</v>
      </c>
      <c r="AK1347" t="s">
        <v>22</v>
      </c>
      <c r="AL1347" t="s">
        <v>22</v>
      </c>
      <c r="AM1347" s="17" t="b">
        <v>0</v>
      </c>
      <c r="AN1347" s="6"/>
      <c r="AO1347" s="6"/>
      <c r="AP1347" s="17" t="b">
        <v>0</v>
      </c>
      <c r="AQ1347" s="6" t="b">
        <v>0</v>
      </c>
    </row>
    <row r="1348" spans="1:43" x14ac:dyDescent="0.25">
      <c r="A1348" t="str">
        <f>_xlfn.CONCAT(Table8[[#This Row],[Order]],"-",Table8[[#This Row],[Line]])</f>
        <v>78221-12</v>
      </c>
      <c r="B1348" s="29">
        <v>78221</v>
      </c>
      <c r="C1348" s="29">
        <v>12</v>
      </c>
      <c r="D1348" s="29">
        <v>1</v>
      </c>
      <c r="E1348" s="28" t="s">
        <v>18</v>
      </c>
      <c r="F1348" s="28" t="s">
        <v>3318</v>
      </c>
      <c r="G1348" s="28" t="s">
        <v>2161</v>
      </c>
      <c r="H1348" s="28" t="s">
        <v>22</v>
      </c>
      <c r="I1348" s="28" t="s">
        <v>20</v>
      </c>
      <c r="J1348" s="28"/>
      <c r="K1348" s="28"/>
      <c r="L1348" s="8">
        <v>43502</v>
      </c>
      <c r="M1348" s="30">
        <v>43507</v>
      </c>
      <c r="N1348" s="29">
        <v>1</v>
      </c>
      <c r="O1348" s="29">
        <v>4</v>
      </c>
      <c r="P1348" s="6" t="s">
        <v>657</v>
      </c>
      <c r="Q1348" s="28" t="s">
        <v>21</v>
      </c>
      <c r="R1348" s="6" t="s">
        <v>18</v>
      </c>
      <c r="S1348" s="28" t="s">
        <v>22</v>
      </c>
      <c r="T1348" s="28" t="s">
        <v>2162</v>
      </c>
      <c r="U1348" s="29">
        <v>4</v>
      </c>
      <c r="V1348" s="17" t="b">
        <v>1</v>
      </c>
      <c r="W1348" s="17" t="b">
        <v>1</v>
      </c>
      <c r="X1348" s="17" t="b">
        <v>0</v>
      </c>
      <c r="Y1348" s="17" t="b">
        <v>1</v>
      </c>
      <c r="Z1348" t="s">
        <v>161</v>
      </c>
      <c r="AA1348" t="s">
        <v>22</v>
      </c>
      <c r="AB1348" t="s">
        <v>22</v>
      </c>
      <c r="AC1348" t="s">
        <v>22</v>
      </c>
      <c r="AD1348" t="s">
        <v>22</v>
      </c>
      <c r="AE1348" t="s">
        <v>22</v>
      </c>
      <c r="AF1348" t="s">
        <v>22</v>
      </c>
      <c r="AG1348" t="s">
        <v>22</v>
      </c>
      <c r="AH1348" t="s">
        <v>22</v>
      </c>
      <c r="AI1348" t="s">
        <v>22</v>
      </c>
      <c r="AJ1348" s="17" t="b">
        <v>0</v>
      </c>
      <c r="AK1348" t="s">
        <v>22</v>
      </c>
      <c r="AL1348" t="s">
        <v>22</v>
      </c>
      <c r="AM1348" s="17" t="b">
        <v>0</v>
      </c>
      <c r="AN1348" s="6"/>
      <c r="AO1348" s="6"/>
      <c r="AP1348" s="17" t="b">
        <v>0</v>
      </c>
      <c r="AQ1348" s="6" t="b">
        <v>0</v>
      </c>
    </row>
    <row r="1349" spans="1:43" x14ac:dyDescent="0.25">
      <c r="A1349" t="str">
        <f>_xlfn.CONCAT(Table8[[#This Row],[Order]],"-",Table8[[#This Row],[Line]])</f>
        <v>78221-13</v>
      </c>
      <c r="B1349" s="29">
        <v>78221</v>
      </c>
      <c r="C1349" s="29">
        <v>13</v>
      </c>
      <c r="D1349" s="29">
        <v>1</v>
      </c>
      <c r="E1349" s="28" t="s">
        <v>18</v>
      </c>
      <c r="F1349" s="28" t="s">
        <v>3319</v>
      </c>
      <c r="G1349" s="28" t="s">
        <v>2163</v>
      </c>
      <c r="H1349" s="28" t="s">
        <v>22</v>
      </c>
      <c r="I1349" s="28" t="s">
        <v>20</v>
      </c>
      <c r="J1349" s="28"/>
      <c r="K1349" s="28"/>
      <c r="L1349" s="8">
        <v>43502</v>
      </c>
      <c r="M1349" s="30">
        <v>43507</v>
      </c>
      <c r="N1349" s="29">
        <v>1</v>
      </c>
      <c r="O1349" s="29">
        <v>2</v>
      </c>
      <c r="P1349" s="6" t="s">
        <v>657</v>
      </c>
      <c r="Q1349" s="28" t="s">
        <v>21</v>
      </c>
      <c r="R1349" s="6" t="s">
        <v>18</v>
      </c>
      <c r="S1349" s="28" t="s">
        <v>22</v>
      </c>
      <c r="T1349" s="28" t="s">
        <v>2164</v>
      </c>
      <c r="U1349" s="29">
        <v>4</v>
      </c>
      <c r="V1349" s="17" t="b">
        <v>1</v>
      </c>
      <c r="W1349" s="17" t="b">
        <v>1</v>
      </c>
      <c r="X1349" s="17" t="b">
        <v>0</v>
      </c>
      <c r="Y1349" s="17" t="b">
        <v>1</v>
      </c>
      <c r="Z1349" t="s">
        <v>161</v>
      </c>
      <c r="AA1349" t="s">
        <v>22</v>
      </c>
      <c r="AB1349" t="s">
        <v>22</v>
      </c>
      <c r="AC1349" t="s">
        <v>22</v>
      </c>
      <c r="AD1349" t="s">
        <v>22</v>
      </c>
      <c r="AE1349" t="s">
        <v>22</v>
      </c>
      <c r="AF1349" t="s">
        <v>22</v>
      </c>
      <c r="AG1349" t="s">
        <v>22</v>
      </c>
      <c r="AH1349" t="s">
        <v>22</v>
      </c>
      <c r="AI1349" t="s">
        <v>22</v>
      </c>
      <c r="AJ1349" s="17" t="b">
        <v>0</v>
      </c>
      <c r="AK1349" t="s">
        <v>22</v>
      </c>
      <c r="AL1349" t="s">
        <v>22</v>
      </c>
      <c r="AM1349" s="17" t="b">
        <v>0</v>
      </c>
      <c r="AN1349" s="6"/>
      <c r="AO1349" s="6"/>
      <c r="AP1349" s="17" t="b">
        <v>0</v>
      </c>
      <c r="AQ1349" s="6" t="b">
        <v>0</v>
      </c>
    </row>
    <row r="1350" spans="1:43" x14ac:dyDescent="0.25">
      <c r="A1350" t="str">
        <f>_xlfn.CONCAT(Table8[[#This Row],[Order]],"-",Table8[[#This Row],[Line]])</f>
        <v>78221-14</v>
      </c>
      <c r="B1350" s="29">
        <v>78221</v>
      </c>
      <c r="C1350" s="29">
        <v>14</v>
      </c>
      <c r="D1350" s="29">
        <v>1</v>
      </c>
      <c r="E1350" s="28" t="s">
        <v>18</v>
      </c>
      <c r="F1350" s="28" t="s">
        <v>3320</v>
      </c>
      <c r="G1350" s="28" t="s">
        <v>2165</v>
      </c>
      <c r="H1350" s="28" t="s">
        <v>22</v>
      </c>
      <c r="I1350" s="28" t="s">
        <v>20</v>
      </c>
      <c r="J1350" s="28"/>
      <c r="K1350" s="28"/>
      <c r="L1350" s="8">
        <v>43502</v>
      </c>
      <c r="M1350" s="30">
        <v>43507</v>
      </c>
      <c r="N1350" s="29">
        <v>1</v>
      </c>
      <c r="O1350" s="29">
        <v>3</v>
      </c>
      <c r="P1350" s="6" t="s">
        <v>657</v>
      </c>
      <c r="Q1350" s="28" t="s">
        <v>21</v>
      </c>
      <c r="R1350" s="6" t="s">
        <v>18</v>
      </c>
      <c r="S1350" s="28" t="s">
        <v>22</v>
      </c>
      <c r="T1350" s="28" t="s">
        <v>2166</v>
      </c>
      <c r="U1350" s="29">
        <v>4</v>
      </c>
      <c r="V1350" s="17" t="b">
        <v>1</v>
      </c>
      <c r="W1350" s="17" t="b">
        <v>1</v>
      </c>
      <c r="X1350" s="17" t="b">
        <v>0</v>
      </c>
      <c r="Y1350" s="17" t="b">
        <v>1</v>
      </c>
      <c r="Z1350" t="s">
        <v>161</v>
      </c>
      <c r="AA1350" t="s">
        <v>22</v>
      </c>
      <c r="AB1350" t="s">
        <v>22</v>
      </c>
      <c r="AC1350" t="s">
        <v>22</v>
      </c>
      <c r="AD1350" t="s">
        <v>22</v>
      </c>
      <c r="AE1350" t="s">
        <v>22</v>
      </c>
      <c r="AF1350" t="s">
        <v>22</v>
      </c>
      <c r="AG1350" t="s">
        <v>22</v>
      </c>
      <c r="AH1350" t="s">
        <v>22</v>
      </c>
      <c r="AI1350" t="s">
        <v>22</v>
      </c>
      <c r="AJ1350" s="17" t="b">
        <v>0</v>
      </c>
      <c r="AK1350" t="s">
        <v>22</v>
      </c>
      <c r="AL1350" t="s">
        <v>22</v>
      </c>
      <c r="AM1350" s="17" t="b">
        <v>0</v>
      </c>
      <c r="AN1350" s="6"/>
      <c r="AO1350" s="6"/>
      <c r="AP1350" s="17" t="b">
        <v>0</v>
      </c>
      <c r="AQ1350" s="6" t="b">
        <v>0</v>
      </c>
    </row>
    <row r="1351" spans="1:43" x14ac:dyDescent="0.25">
      <c r="A1351" t="str">
        <f>_xlfn.CONCAT(Table8[[#This Row],[Order]],"-",Table8[[#This Row],[Line]])</f>
        <v>78221-15</v>
      </c>
      <c r="B1351" s="29">
        <v>78221</v>
      </c>
      <c r="C1351" s="29">
        <v>15</v>
      </c>
      <c r="D1351" s="29">
        <v>1</v>
      </c>
      <c r="E1351" s="28" t="s">
        <v>18</v>
      </c>
      <c r="F1351" s="28" t="s">
        <v>3321</v>
      </c>
      <c r="G1351" s="28" t="s">
        <v>2167</v>
      </c>
      <c r="H1351" s="28" t="s">
        <v>22</v>
      </c>
      <c r="I1351" s="28" t="s">
        <v>20</v>
      </c>
      <c r="J1351" s="28"/>
      <c r="K1351" s="28"/>
      <c r="L1351" s="8">
        <v>43502</v>
      </c>
      <c r="M1351" s="30">
        <v>43507</v>
      </c>
      <c r="N1351" s="29">
        <v>1</v>
      </c>
      <c r="O1351" s="29">
        <v>3</v>
      </c>
      <c r="P1351" s="6" t="s">
        <v>657</v>
      </c>
      <c r="Q1351" s="28" t="s">
        <v>21</v>
      </c>
      <c r="R1351" s="6" t="s">
        <v>18</v>
      </c>
      <c r="S1351" s="28" t="s">
        <v>22</v>
      </c>
      <c r="T1351" s="28" t="s">
        <v>2168</v>
      </c>
      <c r="U1351" s="29">
        <v>4</v>
      </c>
      <c r="V1351" s="17" t="b">
        <v>1</v>
      </c>
      <c r="W1351" s="17" t="b">
        <v>1</v>
      </c>
      <c r="X1351" s="17" t="b">
        <v>0</v>
      </c>
      <c r="Y1351" s="17" t="b">
        <v>1</v>
      </c>
      <c r="Z1351" t="s">
        <v>161</v>
      </c>
      <c r="AA1351" t="s">
        <v>22</v>
      </c>
      <c r="AB1351" t="s">
        <v>22</v>
      </c>
      <c r="AC1351" t="s">
        <v>22</v>
      </c>
      <c r="AD1351" t="s">
        <v>22</v>
      </c>
      <c r="AE1351" t="s">
        <v>22</v>
      </c>
      <c r="AF1351" t="s">
        <v>22</v>
      </c>
      <c r="AG1351" t="s">
        <v>22</v>
      </c>
      <c r="AH1351" t="s">
        <v>22</v>
      </c>
      <c r="AI1351" t="s">
        <v>22</v>
      </c>
      <c r="AJ1351" s="17" t="b">
        <v>0</v>
      </c>
      <c r="AK1351" t="s">
        <v>22</v>
      </c>
      <c r="AL1351" t="s">
        <v>22</v>
      </c>
      <c r="AM1351" s="17" t="b">
        <v>0</v>
      </c>
      <c r="AN1351" s="6"/>
      <c r="AO1351" s="6"/>
      <c r="AP1351" s="17" t="b">
        <v>0</v>
      </c>
      <c r="AQ1351" s="6" t="b">
        <v>0</v>
      </c>
    </row>
    <row r="1352" spans="1:43" x14ac:dyDescent="0.25">
      <c r="A1352" t="str">
        <f>_xlfn.CONCAT(Table8[[#This Row],[Order]],"-",Table8[[#This Row],[Line]])</f>
        <v>78221-16</v>
      </c>
      <c r="B1352" s="29">
        <v>78221</v>
      </c>
      <c r="C1352" s="29">
        <v>16</v>
      </c>
      <c r="D1352" s="29">
        <v>1</v>
      </c>
      <c r="E1352" s="28" t="s">
        <v>18</v>
      </c>
      <c r="F1352" s="28" t="s">
        <v>3322</v>
      </c>
      <c r="G1352" s="28" t="s">
        <v>2169</v>
      </c>
      <c r="H1352" s="28" t="s">
        <v>22</v>
      </c>
      <c r="I1352" s="28" t="s">
        <v>20</v>
      </c>
      <c r="J1352" s="28"/>
      <c r="K1352" s="28"/>
      <c r="L1352" s="8">
        <v>43502</v>
      </c>
      <c r="M1352" s="30">
        <v>43507</v>
      </c>
      <c r="N1352" s="29">
        <v>1</v>
      </c>
      <c r="O1352" s="29">
        <v>11</v>
      </c>
      <c r="P1352" s="6" t="s">
        <v>657</v>
      </c>
      <c r="Q1352" s="28" t="s">
        <v>21</v>
      </c>
      <c r="R1352" s="6" t="s">
        <v>18</v>
      </c>
      <c r="S1352" s="28" t="s">
        <v>22</v>
      </c>
      <c r="T1352" s="28" t="s">
        <v>2170</v>
      </c>
      <c r="U1352" s="29">
        <v>4</v>
      </c>
      <c r="V1352" s="17" t="b">
        <v>1</v>
      </c>
      <c r="W1352" s="17" t="b">
        <v>1</v>
      </c>
      <c r="X1352" s="17" t="b">
        <v>0</v>
      </c>
      <c r="Y1352" s="17" t="b">
        <v>1</v>
      </c>
      <c r="Z1352" t="s">
        <v>161</v>
      </c>
      <c r="AA1352" t="s">
        <v>22</v>
      </c>
      <c r="AB1352" t="s">
        <v>22</v>
      </c>
      <c r="AC1352" t="s">
        <v>22</v>
      </c>
      <c r="AD1352" t="s">
        <v>22</v>
      </c>
      <c r="AE1352" t="s">
        <v>22</v>
      </c>
      <c r="AF1352" t="s">
        <v>22</v>
      </c>
      <c r="AG1352" t="s">
        <v>22</v>
      </c>
      <c r="AH1352" t="s">
        <v>22</v>
      </c>
      <c r="AI1352" t="s">
        <v>22</v>
      </c>
      <c r="AJ1352" s="17" t="b">
        <v>0</v>
      </c>
      <c r="AK1352" t="s">
        <v>22</v>
      </c>
      <c r="AL1352" t="s">
        <v>22</v>
      </c>
      <c r="AM1352" s="17" t="b">
        <v>0</v>
      </c>
      <c r="AN1352" s="6"/>
      <c r="AO1352" s="6"/>
      <c r="AP1352" s="17" t="b">
        <v>0</v>
      </c>
      <c r="AQ1352" s="6" t="b">
        <v>0</v>
      </c>
    </row>
    <row r="1353" spans="1:43" x14ac:dyDescent="0.25">
      <c r="A1353" t="str">
        <f>_xlfn.CONCAT(Table8[[#This Row],[Order]],"-",Table8[[#This Row],[Line]])</f>
        <v>78225-1</v>
      </c>
      <c r="B1353" s="35">
        <v>78225</v>
      </c>
      <c r="C1353" s="35">
        <v>1</v>
      </c>
      <c r="D1353" s="35">
        <v>1</v>
      </c>
      <c r="E1353" s="34" t="s">
        <v>18</v>
      </c>
      <c r="F1353" s="34" t="s">
        <v>3316</v>
      </c>
      <c r="G1353" s="34" t="s">
        <v>2145</v>
      </c>
      <c r="H1353" s="34" t="s">
        <v>22</v>
      </c>
      <c r="I1353" s="34" t="s">
        <v>31</v>
      </c>
      <c r="J1353" s="36">
        <v>43496</v>
      </c>
      <c r="K1353" s="34" t="s">
        <v>5455</v>
      </c>
      <c r="L1353" s="8">
        <v>43501</v>
      </c>
      <c r="M1353" s="36">
        <v>43504</v>
      </c>
      <c r="N1353" s="35">
        <v>2</v>
      </c>
      <c r="O1353" s="35">
        <v>6</v>
      </c>
      <c r="P1353" s="6" t="s">
        <v>657</v>
      </c>
      <c r="Q1353" s="34" t="s">
        <v>21</v>
      </c>
      <c r="R1353" s="6" t="s">
        <v>19</v>
      </c>
      <c r="S1353" s="34" t="s">
        <v>22</v>
      </c>
      <c r="T1353" s="34" t="s">
        <v>2171</v>
      </c>
      <c r="U1353" s="35">
        <v>7</v>
      </c>
      <c r="V1353" s="17" t="b">
        <v>1</v>
      </c>
      <c r="W1353" s="17" t="b">
        <v>1</v>
      </c>
      <c r="X1353" s="17" t="b">
        <v>1</v>
      </c>
      <c r="Y1353" s="17" t="b">
        <v>1</v>
      </c>
      <c r="Z1353" t="s">
        <v>22</v>
      </c>
      <c r="AA1353" t="s">
        <v>3805</v>
      </c>
      <c r="AB1353" t="s">
        <v>22</v>
      </c>
      <c r="AC1353" t="s">
        <v>22</v>
      </c>
      <c r="AD1353" t="s">
        <v>22</v>
      </c>
      <c r="AE1353" t="s">
        <v>22</v>
      </c>
      <c r="AF1353" t="s">
        <v>22</v>
      </c>
      <c r="AG1353" t="s">
        <v>22</v>
      </c>
      <c r="AH1353" t="s">
        <v>22</v>
      </c>
      <c r="AI1353" t="s">
        <v>22</v>
      </c>
      <c r="AJ1353" s="17" t="b">
        <v>1</v>
      </c>
      <c r="AK1353" t="s">
        <v>22</v>
      </c>
      <c r="AL1353" t="s">
        <v>143</v>
      </c>
      <c r="AM1353" s="17" t="b">
        <v>0</v>
      </c>
      <c r="AN1353" s="6"/>
      <c r="AO1353" s="6"/>
      <c r="AP1353" s="17" t="b">
        <v>0</v>
      </c>
      <c r="AQ1353" s="6" t="b">
        <v>0</v>
      </c>
    </row>
    <row r="1354" spans="1:43" x14ac:dyDescent="0.25">
      <c r="A1354" t="str">
        <f>_xlfn.CONCAT(Table8[[#This Row],[Order]],"-",Table8[[#This Row],[Line]])</f>
        <v>78225-2</v>
      </c>
      <c r="B1354" s="35">
        <v>78225</v>
      </c>
      <c r="C1354" s="35">
        <v>2</v>
      </c>
      <c r="D1354" s="35">
        <v>1</v>
      </c>
      <c r="E1354" s="34" t="s">
        <v>18</v>
      </c>
      <c r="F1354" s="34" t="s">
        <v>131</v>
      </c>
      <c r="G1354" s="34" t="s">
        <v>2115</v>
      </c>
      <c r="H1354" s="34" t="s">
        <v>22</v>
      </c>
      <c r="I1354" s="34" t="s">
        <v>31</v>
      </c>
      <c r="J1354" s="36">
        <v>43496</v>
      </c>
      <c r="K1354" s="34" t="s">
        <v>5456</v>
      </c>
      <c r="L1354" s="8">
        <v>43501</v>
      </c>
      <c r="M1354" s="36">
        <v>43504</v>
      </c>
      <c r="N1354" s="35">
        <v>15</v>
      </c>
      <c r="O1354" s="35">
        <v>30</v>
      </c>
      <c r="P1354" s="6" t="s">
        <v>657</v>
      </c>
      <c r="Q1354" s="34" t="s">
        <v>21</v>
      </c>
      <c r="R1354" s="6" t="s">
        <v>19</v>
      </c>
      <c r="S1354" s="34" t="s">
        <v>22</v>
      </c>
      <c r="T1354" s="34" t="s">
        <v>2172</v>
      </c>
      <c r="U1354" s="35">
        <v>7</v>
      </c>
      <c r="V1354" s="17" t="b">
        <v>1</v>
      </c>
      <c r="W1354" s="17" t="b">
        <v>1</v>
      </c>
      <c r="X1354" s="17" t="b">
        <v>1</v>
      </c>
      <c r="Y1354" s="17" t="b">
        <v>1</v>
      </c>
      <c r="Z1354" t="s">
        <v>22</v>
      </c>
      <c r="AA1354" t="s">
        <v>3805</v>
      </c>
      <c r="AB1354" t="s">
        <v>22</v>
      </c>
      <c r="AC1354" t="s">
        <v>22</v>
      </c>
      <c r="AD1354" t="s">
        <v>22</v>
      </c>
      <c r="AE1354" t="s">
        <v>22</v>
      </c>
      <c r="AF1354" t="s">
        <v>22</v>
      </c>
      <c r="AG1354" t="s">
        <v>22</v>
      </c>
      <c r="AH1354" t="s">
        <v>22</v>
      </c>
      <c r="AI1354" t="s">
        <v>22</v>
      </c>
      <c r="AJ1354" s="17" t="b">
        <v>1</v>
      </c>
      <c r="AK1354" t="s">
        <v>22</v>
      </c>
      <c r="AL1354" t="s">
        <v>143</v>
      </c>
      <c r="AM1354" s="17" t="b">
        <v>0</v>
      </c>
      <c r="AN1354" s="6"/>
      <c r="AO1354" s="6"/>
      <c r="AP1354" s="17" t="b">
        <v>0</v>
      </c>
      <c r="AQ1354" s="6" t="b">
        <v>0</v>
      </c>
    </row>
    <row r="1355" spans="1:43" x14ac:dyDescent="0.25">
      <c r="A1355" t="str">
        <f>_xlfn.CONCAT(Table8[[#This Row],[Order]],"-",Table8[[#This Row],[Line]])</f>
        <v>78225-3</v>
      </c>
      <c r="B1355" s="35">
        <v>78225</v>
      </c>
      <c r="C1355" s="35">
        <v>3</v>
      </c>
      <c r="D1355" s="35">
        <v>1</v>
      </c>
      <c r="E1355" s="34" t="s">
        <v>18</v>
      </c>
      <c r="F1355" s="34" t="s">
        <v>222</v>
      </c>
      <c r="G1355" s="34" t="s">
        <v>2117</v>
      </c>
      <c r="H1355" s="34" t="s">
        <v>22</v>
      </c>
      <c r="I1355" s="34" t="s">
        <v>31</v>
      </c>
      <c r="J1355" s="36">
        <v>43496</v>
      </c>
      <c r="K1355" s="34" t="s">
        <v>5457</v>
      </c>
      <c r="L1355" s="8">
        <v>43501</v>
      </c>
      <c r="M1355" s="36">
        <v>43504</v>
      </c>
      <c r="N1355" s="35">
        <v>5</v>
      </c>
      <c r="O1355" s="35">
        <v>10</v>
      </c>
      <c r="P1355" s="6" t="s">
        <v>657</v>
      </c>
      <c r="Q1355" s="34" t="s">
        <v>21</v>
      </c>
      <c r="R1355" s="6" t="s">
        <v>19</v>
      </c>
      <c r="S1355" s="34" t="s">
        <v>22</v>
      </c>
      <c r="T1355" s="34" t="s">
        <v>2173</v>
      </c>
      <c r="U1355" s="35">
        <v>7</v>
      </c>
      <c r="V1355" s="17" t="b">
        <v>1</v>
      </c>
      <c r="W1355" s="17" t="b">
        <v>1</v>
      </c>
      <c r="X1355" s="17" t="b">
        <v>1</v>
      </c>
      <c r="Y1355" s="17" t="b">
        <v>1</v>
      </c>
      <c r="Z1355" t="s">
        <v>22</v>
      </c>
      <c r="AA1355" t="s">
        <v>3805</v>
      </c>
      <c r="AB1355" t="s">
        <v>22</v>
      </c>
      <c r="AC1355" t="s">
        <v>22</v>
      </c>
      <c r="AD1355" t="s">
        <v>22</v>
      </c>
      <c r="AE1355" t="s">
        <v>22</v>
      </c>
      <c r="AF1355" t="s">
        <v>22</v>
      </c>
      <c r="AG1355" t="s">
        <v>22</v>
      </c>
      <c r="AH1355" t="s">
        <v>22</v>
      </c>
      <c r="AI1355" t="s">
        <v>22</v>
      </c>
      <c r="AJ1355" s="17" t="b">
        <v>1</v>
      </c>
      <c r="AK1355" t="s">
        <v>22</v>
      </c>
      <c r="AL1355" t="s">
        <v>143</v>
      </c>
      <c r="AM1355" s="17" t="b">
        <v>0</v>
      </c>
      <c r="AN1355" s="6"/>
      <c r="AO1355" s="6"/>
      <c r="AP1355" s="17" t="b">
        <v>0</v>
      </c>
      <c r="AQ1355" s="6" t="b">
        <v>0</v>
      </c>
    </row>
    <row r="1356" spans="1:43" x14ac:dyDescent="0.25">
      <c r="A1356" t="str">
        <f>_xlfn.CONCAT(Table8[[#This Row],[Order]],"-",Table8[[#This Row],[Line]])</f>
        <v>78225-4</v>
      </c>
      <c r="B1356" s="35">
        <v>78225</v>
      </c>
      <c r="C1356" s="35">
        <v>4</v>
      </c>
      <c r="D1356" s="35">
        <v>1</v>
      </c>
      <c r="E1356" s="34" t="s">
        <v>18</v>
      </c>
      <c r="F1356" s="34" t="s">
        <v>264</v>
      </c>
      <c r="G1356" s="34" t="s">
        <v>2123</v>
      </c>
      <c r="H1356" s="34" t="s">
        <v>22</v>
      </c>
      <c r="I1356" s="34" t="s">
        <v>31</v>
      </c>
      <c r="J1356" s="36">
        <v>43496</v>
      </c>
      <c r="K1356" s="34" t="s">
        <v>5458</v>
      </c>
      <c r="L1356" s="8">
        <v>43501</v>
      </c>
      <c r="M1356" s="36">
        <v>43504</v>
      </c>
      <c r="N1356" s="35">
        <v>6</v>
      </c>
      <c r="O1356" s="35">
        <v>6</v>
      </c>
      <c r="P1356" s="6" t="s">
        <v>657</v>
      </c>
      <c r="Q1356" s="34" t="s">
        <v>21</v>
      </c>
      <c r="R1356" s="6" t="s">
        <v>19</v>
      </c>
      <c r="S1356" s="34" t="s">
        <v>22</v>
      </c>
      <c r="T1356" s="34" t="s">
        <v>2174</v>
      </c>
      <c r="U1356" s="35">
        <v>7</v>
      </c>
      <c r="V1356" s="17" t="b">
        <v>1</v>
      </c>
      <c r="W1356" s="17" t="b">
        <v>1</v>
      </c>
      <c r="X1356" s="17" t="b">
        <v>1</v>
      </c>
      <c r="Y1356" s="17" t="b">
        <v>1</v>
      </c>
      <c r="Z1356" t="s">
        <v>22</v>
      </c>
      <c r="AA1356" t="s">
        <v>3805</v>
      </c>
      <c r="AB1356" t="s">
        <v>22</v>
      </c>
      <c r="AC1356" t="s">
        <v>22</v>
      </c>
      <c r="AD1356" t="s">
        <v>22</v>
      </c>
      <c r="AE1356" t="s">
        <v>22</v>
      </c>
      <c r="AF1356" t="s">
        <v>22</v>
      </c>
      <c r="AG1356" t="s">
        <v>22</v>
      </c>
      <c r="AH1356" t="s">
        <v>22</v>
      </c>
      <c r="AI1356" t="s">
        <v>22</v>
      </c>
      <c r="AJ1356" s="17" t="b">
        <v>1</v>
      </c>
      <c r="AK1356" t="s">
        <v>22</v>
      </c>
      <c r="AL1356" t="s">
        <v>143</v>
      </c>
      <c r="AM1356" s="17" t="b">
        <v>0</v>
      </c>
      <c r="AN1356" s="6"/>
      <c r="AO1356" s="6"/>
      <c r="AP1356" s="17" t="b">
        <v>0</v>
      </c>
      <c r="AQ1356" s="6" t="b">
        <v>0</v>
      </c>
    </row>
    <row r="1357" spans="1:43" x14ac:dyDescent="0.25">
      <c r="A1357" t="str">
        <f>_xlfn.CONCAT(Table8[[#This Row],[Order]],"-",Table8[[#This Row],[Line]])</f>
        <v>78225-5</v>
      </c>
      <c r="B1357" s="35">
        <v>78225</v>
      </c>
      <c r="C1357" s="35">
        <v>5</v>
      </c>
      <c r="D1357" s="35">
        <v>1</v>
      </c>
      <c r="E1357" s="34" t="s">
        <v>18</v>
      </c>
      <c r="F1357" s="34" t="s">
        <v>133</v>
      </c>
      <c r="G1357" s="34" t="s">
        <v>2125</v>
      </c>
      <c r="H1357" s="34" t="s">
        <v>22</v>
      </c>
      <c r="I1357" s="34" t="s">
        <v>31</v>
      </c>
      <c r="J1357" s="36">
        <v>43496</v>
      </c>
      <c r="K1357" s="34" t="s">
        <v>5459</v>
      </c>
      <c r="L1357" s="8">
        <v>43501</v>
      </c>
      <c r="M1357" s="36">
        <v>43504</v>
      </c>
      <c r="N1357" s="35">
        <v>1</v>
      </c>
      <c r="O1357" s="35">
        <v>1</v>
      </c>
      <c r="P1357" s="6" t="s">
        <v>657</v>
      </c>
      <c r="Q1357" s="34" t="s">
        <v>21</v>
      </c>
      <c r="R1357" s="6" t="s">
        <v>19</v>
      </c>
      <c r="S1357" s="34" t="s">
        <v>22</v>
      </c>
      <c r="T1357" s="34" t="s">
        <v>2175</v>
      </c>
      <c r="U1357" s="35">
        <v>7</v>
      </c>
      <c r="V1357" s="17" t="b">
        <v>1</v>
      </c>
      <c r="W1357" s="17" t="b">
        <v>1</v>
      </c>
      <c r="X1357" s="17" t="b">
        <v>1</v>
      </c>
      <c r="Y1357" s="17" t="b">
        <v>1</v>
      </c>
      <c r="Z1357" t="s">
        <v>22</v>
      </c>
      <c r="AA1357" t="s">
        <v>3805</v>
      </c>
      <c r="AB1357" t="s">
        <v>22</v>
      </c>
      <c r="AC1357" t="s">
        <v>22</v>
      </c>
      <c r="AD1357" t="s">
        <v>22</v>
      </c>
      <c r="AE1357" t="s">
        <v>22</v>
      </c>
      <c r="AF1357" t="s">
        <v>22</v>
      </c>
      <c r="AG1357" t="s">
        <v>22</v>
      </c>
      <c r="AH1357" t="s">
        <v>22</v>
      </c>
      <c r="AI1357" t="s">
        <v>22</v>
      </c>
      <c r="AJ1357" s="17" t="b">
        <v>1</v>
      </c>
      <c r="AK1357" t="s">
        <v>22</v>
      </c>
      <c r="AL1357" t="s">
        <v>143</v>
      </c>
      <c r="AM1357" s="17" t="b">
        <v>0</v>
      </c>
      <c r="AN1357" s="6"/>
      <c r="AO1357" s="6"/>
      <c r="AP1357" s="17" t="b">
        <v>0</v>
      </c>
      <c r="AQ1357" s="6" t="b">
        <v>0</v>
      </c>
    </row>
    <row r="1358" spans="1:43" x14ac:dyDescent="0.25">
      <c r="A1358" t="str">
        <f>_xlfn.CONCAT(Table8[[#This Row],[Order]],"-",Table8[[#This Row],[Line]])</f>
        <v>78225-6</v>
      </c>
      <c r="B1358" s="35">
        <v>78225</v>
      </c>
      <c r="C1358" s="35">
        <v>6</v>
      </c>
      <c r="D1358" s="35">
        <v>1</v>
      </c>
      <c r="E1358" s="34" t="s">
        <v>18</v>
      </c>
      <c r="F1358" s="34" t="s">
        <v>415</v>
      </c>
      <c r="G1358" s="34" t="s">
        <v>2133</v>
      </c>
      <c r="H1358" s="34" t="s">
        <v>22</v>
      </c>
      <c r="I1358" s="34" t="s">
        <v>31</v>
      </c>
      <c r="J1358" s="36">
        <v>43495</v>
      </c>
      <c r="K1358" s="34" t="s">
        <v>5460</v>
      </c>
      <c r="L1358" s="8">
        <v>43501</v>
      </c>
      <c r="M1358" s="36">
        <v>43504</v>
      </c>
      <c r="N1358" s="35">
        <v>24</v>
      </c>
      <c r="O1358" s="35">
        <v>24</v>
      </c>
      <c r="P1358" s="6" t="s">
        <v>657</v>
      </c>
      <c r="Q1358" s="34" t="s">
        <v>21</v>
      </c>
      <c r="R1358" s="6" t="s">
        <v>19</v>
      </c>
      <c r="S1358" s="34" t="s">
        <v>22</v>
      </c>
      <c r="T1358" s="34" t="s">
        <v>2176</v>
      </c>
      <c r="U1358" s="35">
        <v>7</v>
      </c>
      <c r="V1358" s="17" t="b">
        <v>1</v>
      </c>
      <c r="W1358" s="17" t="b">
        <v>1</v>
      </c>
      <c r="X1358" s="17" t="b">
        <v>1</v>
      </c>
      <c r="Y1358" s="17" t="b">
        <v>1</v>
      </c>
      <c r="Z1358" t="s">
        <v>3805</v>
      </c>
      <c r="AA1358" t="s">
        <v>3805</v>
      </c>
      <c r="AB1358" t="s">
        <v>22</v>
      </c>
      <c r="AC1358" t="s">
        <v>22</v>
      </c>
      <c r="AD1358" t="s">
        <v>22</v>
      </c>
      <c r="AE1358" t="s">
        <v>22</v>
      </c>
      <c r="AF1358" t="s">
        <v>22</v>
      </c>
      <c r="AG1358" t="s">
        <v>22</v>
      </c>
      <c r="AH1358" t="s">
        <v>22</v>
      </c>
      <c r="AI1358" t="s">
        <v>22</v>
      </c>
      <c r="AJ1358" s="17" t="b">
        <v>1</v>
      </c>
      <c r="AK1358" t="s">
        <v>22</v>
      </c>
      <c r="AL1358" t="s">
        <v>143</v>
      </c>
      <c r="AM1358" s="17" t="b">
        <v>0</v>
      </c>
      <c r="AN1358" s="6"/>
      <c r="AO1358" s="6"/>
      <c r="AP1358" s="17" t="b">
        <v>0</v>
      </c>
      <c r="AQ1358" s="6" t="b">
        <v>0</v>
      </c>
    </row>
    <row r="1359" spans="1:43" x14ac:dyDescent="0.25">
      <c r="A1359" t="str">
        <f>_xlfn.CONCAT(Table8[[#This Row],[Order]],"-",Table8[[#This Row],[Line]])</f>
        <v>78225-7</v>
      </c>
      <c r="B1359" s="35">
        <v>78225</v>
      </c>
      <c r="C1359" s="35">
        <v>7</v>
      </c>
      <c r="D1359" s="35">
        <v>1</v>
      </c>
      <c r="E1359" s="34" t="s">
        <v>18</v>
      </c>
      <c r="F1359" s="34" t="s">
        <v>3314</v>
      </c>
      <c r="G1359" s="34" t="s">
        <v>2127</v>
      </c>
      <c r="H1359" s="34" t="s">
        <v>22</v>
      </c>
      <c r="I1359" s="34" t="s">
        <v>31</v>
      </c>
      <c r="J1359" s="36">
        <v>43495</v>
      </c>
      <c r="K1359" s="34" t="s">
        <v>5461</v>
      </c>
      <c r="L1359" s="8">
        <v>43501</v>
      </c>
      <c r="M1359" s="36">
        <v>43504</v>
      </c>
      <c r="N1359" s="35">
        <v>2</v>
      </c>
      <c r="O1359" s="35">
        <v>4</v>
      </c>
      <c r="P1359" s="6" t="s">
        <v>657</v>
      </c>
      <c r="Q1359" s="34" t="s">
        <v>21</v>
      </c>
      <c r="R1359" s="6" t="s">
        <v>19</v>
      </c>
      <c r="S1359" s="34" t="s">
        <v>22</v>
      </c>
      <c r="T1359" s="34" t="s">
        <v>2177</v>
      </c>
      <c r="U1359" s="35">
        <v>7</v>
      </c>
      <c r="V1359" s="17" t="b">
        <v>1</v>
      </c>
      <c r="W1359" s="17" t="b">
        <v>1</v>
      </c>
      <c r="X1359" s="17" t="b">
        <v>1</v>
      </c>
      <c r="Y1359" s="17" t="b">
        <v>1</v>
      </c>
      <c r="Z1359" t="s">
        <v>3805</v>
      </c>
      <c r="AA1359" t="s">
        <v>3805</v>
      </c>
      <c r="AB1359" t="s">
        <v>22</v>
      </c>
      <c r="AC1359" t="s">
        <v>22</v>
      </c>
      <c r="AD1359" t="s">
        <v>22</v>
      </c>
      <c r="AE1359" t="s">
        <v>22</v>
      </c>
      <c r="AF1359" t="s">
        <v>22</v>
      </c>
      <c r="AG1359" t="s">
        <v>22</v>
      </c>
      <c r="AH1359" t="s">
        <v>22</v>
      </c>
      <c r="AI1359" t="s">
        <v>22</v>
      </c>
      <c r="AJ1359" s="17" t="b">
        <v>1</v>
      </c>
      <c r="AK1359" t="s">
        <v>22</v>
      </c>
      <c r="AL1359" t="s">
        <v>143</v>
      </c>
      <c r="AM1359" s="17" t="b">
        <v>0</v>
      </c>
      <c r="AN1359" s="6"/>
      <c r="AO1359" s="6"/>
      <c r="AP1359" s="17" t="b">
        <v>0</v>
      </c>
      <c r="AQ1359" s="6" t="b">
        <v>0</v>
      </c>
    </row>
    <row r="1360" spans="1:43" x14ac:dyDescent="0.25">
      <c r="A1360" t="str">
        <f>_xlfn.CONCAT(Table8[[#This Row],[Order]],"-",Table8[[#This Row],[Line]])</f>
        <v>78225-8</v>
      </c>
      <c r="B1360" s="35">
        <v>78225</v>
      </c>
      <c r="C1360" s="35">
        <v>8</v>
      </c>
      <c r="D1360" s="35">
        <v>1</v>
      </c>
      <c r="E1360" s="34" t="s">
        <v>18</v>
      </c>
      <c r="F1360" s="34" t="s">
        <v>3330</v>
      </c>
      <c r="G1360" s="34" t="s">
        <v>2178</v>
      </c>
      <c r="H1360" s="34" t="s">
        <v>22</v>
      </c>
      <c r="I1360" s="34" t="s">
        <v>31</v>
      </c>
      <c r="J1360" s="36">
        <v>43495</v>
      </c>
      <c r="K1360" s="34" t="s">
        <v>5462</v>
      </c>
      <c r="L1360" s="8">
        <v>43501</v>
      </c>
      <c r="M1360" s="36">
        <v>43504</v>
      </c>
      <c r="N1360" s="35">
        <v>1</v>
      </c>
      <c r="O1360" s="35">
        <v>2</v>
      </c>
      <c r="P1360" s="6" t="s">
        <v>657</v>
      </c>
      <c r="Q1360" s="34" t="s">
        <v>21</v>
      </c>
      <c r="R1360" s="6" t="s">
        <v>19</v>
      </c>
      <c r="S1360" s="34" t="s">
        <v>22</v>
      </c>
      <c r="T1360" s="34" t="s">
        <v>2179</v>
      </c>
      <c r="U1360" s="35">
        <v>7</v>
      </c>
      <c r="V1360" s="17" t="b">
        <v>1</v>
      </c>
      <c r="W1360" s="17" t="b">
        <v>1</v>
      </c>
      <c r="X1360" s="17" t="b">
        <v>1</v>
      </c>
      <c r="Y1360" s="17" t="b">
        <v>1</v>
      </c>
      <c r="Z1360" t="s">
        <v>3805</v>
      </c>
      <c r="AA1360" t="s">
        <v>3805</v>
      </c>
      <c r="AB1360" t="s">
        <v>22</v>
      </c>
      <c r="AC1360" t="s">
        <v>22</v>
      </c>
      <c r="AD1360" t="s">
        <v>22</v>
      </c>
      <c r="AE1360" t="s">
        <v>22</v>
      </c>
      <c r="AF1360" t="s">
        <v>22</v>
      </c>
      <c r="AG1360" t="s">
        <v>22</v>
      </c>
      <c r="AH1360" t="s">
        <v>22</v>
      </c>
      <c r="AI1360" t="s">
        <v>22</v>
      </c>
      <c r="AJ1360" s="17" t="b">
        <v>1</v>
      </c>
      <c r="AK1360" t="s">
        <v>22</v>
      </c>
      <c r="AL1360" t="s">
        <v>143</v>
      </c>
      <c r="AM1360" s="17" t="b">
        <v>0</v>
      </c>
      <c r="AN1360" s="6"/>
      <c r="AO1360" s="6"/>
      <c r="AP1360" s="17" t="b">
        <v>0</v>
      </c>
      <c r="AQ1360" s="6" t="b">
        <v>0</v>
      </c>
    </row>
    <row r="1361" spans="1:43" x14ac:dyDescent="0.25">
      <c r="A1361" t="str">
        <f>_xlfn.CONCAT(Table8[[#This Row],[Order]],"-",Table8[[#This Row],[Line]])</f>
        <v>78225-9</v>
      </c>
      <c r="B1361" s="29">
        <v>78225</v>
      </c>
      <c r="C1361" s="29">
        <v>9</v>
      </c>
      <c r="D1361" s="29">
        <v>1</v>
      </c>
      <c r="E1361" s="28" t="s">
        <v>18</v>
      </c>
      <c r="F1361" s="28" t="s">
        <v>3318</v>
      </c>
      <c r="G1361" s="28" t="s">
        <v>2180</v>
      </c>
      <c r="H1361" s="28" t="s">
        <v>22</v>
      </c>
      <c r="I1361" s="28" t="s">
        <v>20</v>
      </c>
      <c r="J1361" s="28"/>
      <c r="K1361" s="28"/>
      <c r="L1361" s="8">
        <v>43501</v>
      </c>
      <c r="M1361" s="30">
        <v>43504</v>
      </c>
      <c r="N1361" s="29">
        <v>1</v>
      </c>
      <c r="O1361" s="29">
        <v>3</v>
      </c>
      <c r="P1361" s="6" t="s">
        <v>657</v>
      </c>
      <c r="Q1361" s="28" t="s">
        <v>21</v>
      </c>
      <c r="R1361" s="6" t="s">
        <v>19</v>
      </c>
      <c r="S1361" s="28" t="s">
        <v>22</v>
      </c>
      <c r="T1361" s="28" t="s">
        <v>2181</v>
      </c>
      <c r="U1361" s="29">
        <v>7</v>
      </c>
      <c r="V1361" s="17" t="b">
        <v>1</v>
      </c>
      <c r="W1361" s="17" t="b">
        <v>1</v>
      </c>
      <c r="X1361" s="17" t="b">
        <v>1</v>
      </c>
      <c r="Y1361" s="17" t="b">
        <v>1</v>
      </c>
      <c r="Z1361" t="s">
        <v>3805</v>
      </c>
      <c r="AA1361" t="s">
        <v>22</v>
      </c>
      <c r="AB1361" t="s">
        <v>22</v>
      </c>
      <c r="AC1361" t="s">
        <v>22</v>
      </c>
      <c r="AD1361" t="s">
        <v>22</v>
      </c>
      <c r="AE1361" t="s">
        <v>22</v>
      </c>
      <c r="AF1361" t="s">
        <v>22</v>
      </c>
      <c r="AG1361" t="s">
        <v>22</v>
      </c>
      <c r="AH1361" t="s">
        <v>22</v>
      </c>
      <c r="AI1361" t="s">
        <v>22</v>
      </c>
      <c r="AJ1361" s="17" t="b">
        <v>0</v>
      </c>
      <c r="AK1361" t="s">
        <v>22</v>
      </c>
      <c r="AL1361" t="s">
        <v>143</v>
      </c>
      <c r="AM1361" s="17" t="b">
        <v>0</v>
      </c>
      <c r="AN1361" s="6"/>
      <c r="AO1361" s="6"/>
      <c r="AP1361" s="17" t="b">
        <v>0</v>
      </c>
      <c r="AQ1361" s="6" t="b">
        <v>0</v>
      </c>
    </row>
    <row r="1362" spans="1:43" x14ac:dyDescent="0.25">
      <c r="A1362" t="str">
        <f>_xlfn.CONCAT(Table8[[#This Row],[Order]],"-",Table8[[#This Row],[Line]])</f>
        <v>78225-10</v>
      </c>
      <c r="B1362" s="29">
        <v>78225</v>
      </c>
      <c r="C1362" s="29">
        <v>10</v>
      </c>
      <c r="D1362" s="29">
        <v>1</v>
      </c>
      <c r="E1362" s="28" t="s">
        <v>18</v>
      </c>
      <c r="F1362" s="28" t="s">
        <v>3325</v>
      </c>
      <c r="G1362" s="28" t="s">
        <v>2182</v>
      </c>
      <c r="H1362" s="28" t="s">
        <v>168</v>
      </c>
      <c r="I1362" s="28" t="s">
        <v>20</v>
      </c>
      <c r="J1362" s="28"/>
      <c r="K1362" s="28"/>
      <c r="L1362" s="8">
        <v>43501</v>
      </c>
      <c r="M1362" s="30">
        <v>43504</v>
      </c>
      <c r="N1362" s="29">
        <v>1</v>
      </c>
      <c r="O1362" s="29">
        <v>13</v>
      </c>
      <c r="P1362" s="6" t="s">
        <v>657</v>
      </c>
      <c r="Q1362" s="28" t="s">
        <v>21</v>
      </c>
      <c r="R1362" s="6" t="s">
        <v>19</v>
      </c>
      <c r="S1362" s="28" t="s">
        <v>22</v>
      </c>
      <c r="T1362" s="28" t="s">
        <v>2183</v>
      </c>
      <c r="U1362" s="29">
        <v>7</v>
      </c>
      <c r="V1362" s="17" t="b">
        <v>1</v>
      </c>
      <c r="W1362" s="17" t="b">
        <v>1</v>
      </c>
      <c r="X1362" s="17" t="b">
        <v>1</v>
      </c>
      <c r="Y1362" s="17" t="b">
        <v>1</v>
      </c>
      <c r="Z1362" t="s">
        <v>3805</v>
      </c>
      <c r="AA1362" t="s">
        <v>22</v>
      </c>
      <c r="AB1362" t="s">
        <v>22</v>
      </c>
      <c r="AC1362" t="s">
        <v>22</v>
      </c>
      <c r="AD1362" t="s">
        <v>22</v>
      </c>
      <c r="AE1362" t="s">
        <v>22</v>
      </c>
      <c r="AF1362" t="s">
        <v>22</v>
      </c>
      <c r="AG1362" t="s">
        <v>22</v>
      </c>
      <c r="AH1362" t="s">
        <v>22</v>
      </c>
      <c r="AI1362" t="s">
        <v>22</v>
      </c>
      <c r="AJ1362" s="17" t="b">
        <v>0</v>
      </c>
      <c r="AK1362" t="s">
        <v>22</v>
      </c>
      <c r="AL1362" t="s">
        <v>143</v>
      </c>
      <c r="AM1362" s="17" t="b">
        <v>0</v>
      </c>
      <c r="AN1362" s="6"/>
      <c r="AO1362" s="6"/>
      <c r="AP1362" s="17" t="b">
        <v>0</v>
      </c>
      <c r="AQ1362" s="6" t="b">
        <v>1</v>
      </c>
    </row>
    <row r="1363" spans="1:43" x14ac:dyDescent="0.25">
      <c r="A1363" t="str">
        <f>_xlfn.CONCAT(Table8[[#This Row],[Order]],"-",Table8[[#This Row],[Line]])</f>
        <v>78225-11</v>
      </c>
      <c r="B1363" s="29">
        <v>78225</v>
      </c>
      <c r="C1363" s="29">
        <v>11</v>
      </c>
      <c r="D1363" s="29">
        <v>1</v>
      </c>
      <c r="E1363" s="28" t="s">
        <v>18</v>
      </c>
      <c r="F1363" s="28" t="s">
        <v>3326</v>
      </c>
      <c r="G1363" s="28" t="s">
        <v>2184</v>
      </c>
      <c r="H1363" s="28" t="s">
        <v>22</v>
      </c>
      <c r="I1363" s="28" t="s">
        <v>20</v>
      </c>
      <c r="J1363" s="28"/>
      <c r="K1363" s="28"/>
      <c r="L1363" s="8">
        <v>43501</v>
      </c>
      <c r="M1363" s="30">
        <v>43504</v>
      </c>
      <c r="N1363" s="29">
        <v>1</v>
      </c>
      <c r="O1363" s="29">
        <v>3</v>
      </c>
      <c r="P1363" s="6" t="s">
        <v>657</v>
      </c>
      <c r="Q1363" s="28" t="s">
        <v>21</v>
      </c>
      <c r="R1363" s="6" t="s">
        <v>19</v>
      </c>
      <c r="S1363" s="28" t="s">
        <v>22</v>
      </c>
      <c r="T1363" s="28" t="s">
        <v>2185</v>
      </c>
      <c r="U1363" s="29">
        <v>7</v>
      </c>
      <c r="V1363" s="17" t="b">
        <v>1</v>
      </c>
      <c r="W1363" s="17" t="b">
        <v>1</v>
      </c>
      <c r="X1363" s="17" t="b">
        <v>1</v>
      </c>
      <c r="Y1363" s="17" t="b">
        <v>1</v>
      </c>
      <c r="Z1363" t="s">
        <v>3805</v>
      </c>
      <c r="AA1363" t="s">
        <v>22</v>
      </c>
      <c r="AB1363" t="s">
        <v>22</v>
      </c>
      <c r="AC1363" t="s">
        <v>22</v>
      </c>
      <c r="AD1363" t="s">
        <v>22</v>
      </c>
      <c r="AE1363" t="s">
        <v>22</v>
      </c>
      <c r="AF1363" t="s">
        <v>22</v>
      </c>
      <c r="AG1363" t="s">
        <v>22</v>
      </c>
      <c r="AH1363" t="s">
        <v>22</v>
      </c>
      <c r="AI1363" t="s">
        <v>22</v>
      </c>
      <c r="AJ1363" s="17" t="b">
        <v>0</v>
      </c>
      <c r="AK1363" t="s">
        <v>22</v>
      </c>
      <c r="AL1363" t="s">
        <v>143</v>
      </c>
      <c r="AM1363" s="17" t="b">
        <v>0</v>
      </c>
      <c r="AN1363" s="6"/>
      <c r="AO1363" s="6"/>
      <c r="AP1363" s="17" t="b">
        <v>0</v>
      </c>
      <c r="AQ1363" s="6" t="b">
        <v>0</v>
      </c>
    </row>
    <row r="1364" spans="1:43" x14ac:dyDescent="0.25">
      <c r="A1364" t="str">
        <f>_xlfn.CONCAT(Table8[[#This Row],[Order]],"-",Table8[[#This Row],[Line]])</f>
        <v>78225-12</v>
      </c>
      <c r="B1364" s="29">
        <v>78225</v>
      </c>
      <c r="C1364" s="29">
        <v>12</v>
      </c>
      <c r="D1364" s="29">
        <v>1</v>
      </c>
      <c r="E1364" s="28" t="s">
        <v>18</v>
      </c>
      <c r="F1364" s="28" t="s">
        <v>3327</v>
      </c>
      <c r="G1364" s="28" t="s">
        <v>2186</v>
      </c>
      <c r="H1364" s="28" t="s">
        <v>22</v>
      </c>
      <c r="I1364" s="28" t="s">
        <v>20</v>
      </c>
      <c r="J1364" s="28"/>
      <c r="K1364" s="28"/>
      <c r="L1364" s="8">
        <v>43501</v>
      </c>
      <c r="M1364" s="30">
        <v>43504</v>
      </c>
      <c r="N1364" s="29">
        <v>1</v>
      </c>
      <c r="O1364" s="29">
        <v>3</v>
      </c>
      <c r="P1364" s="6" t="s">
        <v>657</v>
      </c>
      <c r="Q1364" s="28" t="s">
        <v>21</v>
      </c>
      <c r="R1364" s="6" t="s">
        <v>19</v>
      </c>
      <c r="S1364" s="28" t="s">
        <v>22</v>
      </c>
      <c r="T1364" s="28" t="s">
        <v>2187</v>
      </c>
      <c r="U1364" s="29">
        <v>7</v>
      </c>
      <c r="V1364" s="17" t="b">
        <v>1</v>
      </c>
      <c r="W1364" s="17" t="b">
        <v>1</v>
      </c>
      <c r="X1364" s="17" t="b">
        <v>1</v>
      </c>
      <c r="Y1364" s="17" t="b">
        <v>1</v>
      </c>
      <c r="Z1364" t="s">
        <v>3805</v>
      </c>
      <c r="AA1364" t="s">
        <v>22</v>
      </c>
      <c r="AB1364" t="s">
        <v>22</v>
      </c>
      <c r="AC1364" t="s">
        <v>22</v>
      </c>
      <c r="AD1364" t="s">
        <v>22</v>
      </c>
      <c r="AE1364" t="s">
        <v>22</v>
      </c>
      <c r="AF1364" t="s">
        <v>22</v>
      </c>
      <c r="AG1364" t="s">
        <v>22</v>
      </c>
      <c r="AH1364" t="s">
        <v>22</v>
      </c>
      <c r="AI1364" t="s">
        <v>22</v>
      </c>
      <c r="AJ1364" s="17" t="b">
        <v>0</v>
      </c>
      <c r="AK1364" t="s">
        <v>22</v>
      </c>
      <c r="AL1364" t="s">
        <v>143</v>
      </c>
      <c r="AM1364" s="17" t="b">
        <v>0</v>
      </c>
      <c r="AN1364" s="6"/>
      <c r="AO1364" s="6"/>
      <c r="AP1364" s="17" t="b">
        <v>0</v>
      </c>
      <c r="AQ1364" s="6" t="b">
        <v>0</v>
      </c>
    </row>
    <row r="1365" spans="1:43" x14ac:dyDescent="0.25">
      <c r="A1365" t="str">
        <f>_xlfn.CONCAT(Table8[[#This Row],[Order]],"-",Table8[[#This Row],[Line]])</f>
        <v>78225-13</v>
      </c>
      <c r="B1365" s="29">
        <v>78225</v>
      </c>
      <c r="C1365" s="29">
        <v>13</v>
      </c>
      <c r="D1365" s="29">
        <v>1</v>
      </c>
      <c r="E1365" s="28" t="s">
        <v>18</v>
      </c>
      <c r="F1365" s="28" t="s">
        <v>3328</v>
      </c>
      <c r="G1365" s="28" t="s">
        <v>2188</v>
      </c>
      <c r="H1365" s="28" t="s">
        <v>22</v>
      </c>
      <c r="I1365" s="28" t="s">
        <v>20</v>
      </c>
      <c r="J1365" s="28"/>
      <c r="K1365" s="28"/>
      <c r="L1365" s="8">
        <v>43501</v>
      </c>
      <c r="M1365" s="30">
        <v>43504</v>
      </c>
      <c r="N1365" s="29">
        <v>1</v>
      </c>
      <c r="O1365" s="29">
        <v>5</v>
      </c>
      <c r="P1365" s="6" t="s">
        <v>657</v>
      </c>
      <c r="Q1365" s="28" t="s">
        <v>21</v>
      </c>
      <c r="R1365" s="6" t="s">
        <v>19</v>
      </c>
      <c r="S1365" s="28" t="s">
        <v>22</v>
      </c>
      <c r="T1365" s="28" t="s">
        <v>2189</v>
      </c>
      <c r="U1365" s="29">
        <v>7</v>
      </c>
      <c r="V1365" s="17" t="b">
        <v>1</v>
      </c>
      <c r="W1365" s="17" t="b">
        <v>1</v>
      </c>
      <c r="X1365" s="17" t="b">
        <v>1</v>
      </c>
      <c r="Y1365" s="17" t="b">
        <v>1</v>
      </c>
      <c r="Z1365" t="s">
        <v>3805</v>
      </c>
      <c r="AA1365" t="s">
        <v>22</v>
      </c>
      <c r="AB1365" t="s">
        <v>22</v>
      </c>
      <c r="AC1365" t="s">
        <v>22</v>
      </c>
      <c r="AD1365" t="s">
        <v>22</v>
      </c>
      <c r="AE1365" t="s">
        <v>22</v>
      </c>
      <c r="AF1365" t="s">
        <v>22</v>
      </c>
      <c r="AG1365" t="s">
        <v>22</v>
      </c>
      <c r="AH1365" t="s">
        <v>22</v>
      </c>
      <c r="AI1365" t="s">
        <v>22</v>
      </c>
      <c r="AJ1365" s="17" t="b">
        <v>0</v>
      </c>
      <c r="AK1365" t="s">
        <v>22</v>
      </c>
      <c r="AL1365" t="s">
        <v>143</v>
      </c>
      <c r="AM1365" s="17" t="b">
        <v>0</v>
      </c>
      <c r="AN1365" s="6"/>
      <c r="AO1365" s="6"/>
      <c r="AP1365" s="17" t="b">
        <v>0</v>
      </c>
      <c r="AQ1365" s="6" t="b">
        <v>0</v>
      </c>
    </row>
    <row r="1366" spans="1:43" x14ac:dyDescent="0.25">
      <c r="A1366" t="str">
        <f>_xlfn.CONCAT(Table8[[#This Row],[Order]],"-",Table8[[#This Row],[Line]])</f>
        <v>78225-14</v>
      </c>
      <c r="B1366" s="29">
        <v>78225</v>
      </c>
      <c r="C1366" s="29">
        <v>14</v>
      </c>
      <c r="D1366" s="29">
        <v>1</v>
      </c>
      <c r="E1366" s="28" t="s">
        <v>18</v>
      </c>
      <c r="F1366" s="28" t="s">
        <v>3329</v>
      </c>
      <c r="G1366" s="28" t="s">
        <v>2190</v>
      </c>
      <c r="H1366" s="28" t="s">
        <v>22</v>
      </c>
      <c r="I1366" s="28" t="s">
        <v>20</v>
      </c>
      <c r="J1366" s="28"/>
      <c r="K1366" s="28"/>
      <c r="L1366" s="8">
        <v>43501</v>
      </c>
      <c r="M1366" s="30">
        <v>43504</v>
      </c>
      <c r="N1366" s="29">
        <v>1</v>
      </c>
      <c r="O1366" s="29">
        <v>7</v>
      </c>
      <c r="P1366" s="6" t="s">
        <v>657</v>
      </c>
      <c r="Q1366" s="28" t="s">
        <v>21</v>
      </c>
      <c r="R1366" s="6" t="s">
        <v>19</v>
      </c>
      <c r="S1366" s="28" t="s">
        <v>22</v>
      </c>
      <c r="T1366" s="28" t="s">
        <v>2191</v>
      </c>
      <c r="U1366" s="29">
        <v>7</v>
      </c>
      <c r="V1366" s="17" t="b">
        <v>1</v>
      </c>
      <c r="W1366" s="17" t="b">
        <v>1</v>
      </c>
      <c r="X1366" s="17" t="b">
        <v>1</v>
      </c>
      <c r="Y1366" s="17" t="b">
        <v>1</v>
      </c>
      <c r="Z1366" t="s">
        <v>3805</v>
      </c>
      <c r="AA1366" t="s">
        <v>22</v>
      </c>
      <c r="AB1366" t="s">
        <v>22</v>
      </c>
      <c r="AC1366" t="s">
        <v>22</v>
      </c>
      <c r="AD1366" t="s">
        <v>22</v>
      </c>
      <c r="AE1366" t="s">
        <v>22</v>
      </c>
      <c r="AF1366" t="s">
        <v>22</v>
      </c>
      <c r="AG1366" t="s">
        <v>22</v>
      </c>
      <c r="AH1366" t="s">
        <v>22</v>
      </c>
      <c r="AI1366" t="s">
        <v>22</v>
      </c>
      <c r="AJ1366" s="17" t="b">
        <v>0</v>
      </c>
      <c r="AK1366" t="s">
        <v>22</v>
      </c>
      <c r="AL1366" t="s">
        <v>143</v>
      </c>
      <c r="AM1366" s="17" t="b">
        <v>0</v>
      </c>
      <c r="AN1366" s="6"/>
      <c r="AO1366" s="6"/>
      <c r="AP1366" s="17" t="b">
        <v>0</v>
      </c>
      <c r="AQ1366" s="6" t="b">
        <v>0</v>
      </c>
    </row>
    <row r="1367" spans="1:43" x14ac:dyDescent="0.25">
      <c r="A1367" t="str">
        <f>_xlfn.CONCAT(Table8[[#This Row],[Order]],"-",Table8[[#This Row],[Line]])</f>
        <v>78226-1</v>
      </c>
      <c r="B1367" s="35">
        <v>78226</v>
      </c>
      <c r="C1367" s="35">
        <v>1</v>
      </c>
      <c r="D1367" s="35">
        <v>1</v>
      </c>
      <c r="E1367" s="34" t="s">
        <v>18</v>
      </c>
      <c r="F1367" s="34" t="s">
        <v>131</v>
      </c>
      <c r="G1367" s="34" t="s">
        <v>2115</v>
      </c>
      <c r="H1367" s="34" t="s">
        <v>22</v>
      </c>
      <c r="I1367" s="34" t="s">
        <v>31</v>
      </c>
      <c r="J1367" s="36">
        <v>43497</v>
      </c>
      <c r="K1367" s="34" t="s">
        <v>5463</v>
      </c>
      <c r="L1367" s="8">
        <v>43501</v>
      </c>
      <c r="M1367" s="36">
        <v>43504</v>
      </c>
      <c r="N1367" s="35">
        <v>4</v>
      </c>
      <c r="O1367" s="35">
        <v>8</v>
      </c>
      <c r="P1367" s="6" t="s">
        <v>657</v>
      </c>
      <c r="Q1367" s="34" t="s">
        <v>21</v>
      </c>
      <c r="R1367" s="6" t="s">
        <v>19</v>
      </c>
      <c r="S1367" s="34" t="s">
        <v>22</v>
      </c>
      <c r="T1367" s="34" t="s">
        <v>2192</v>
      </c>
      <c r="U1367" s="35">
        <v>4</v>
      </c>
      <c r="V1367" s="17" t="b">
        <v>1</v>
      </c>
      <c r="W1367" s="17" t="b">
        <v>1</v>
      </c>
      <c r="X1367" s="17" t="b">
        <v>1</v>
      </c>
      <c r="Y1367" s="17" t="b">
        <v>1</v>
      </c>
      <c r="Z1367" t="s">
        <v>22</v>
      </c>
      <c r="AA1367" t="s">
        <v>3805</v>
      </c>
      <c r="AB1367" t="s">
        <v>22</v>
      </c>
      <c r="AC1367" t="s">
        <v>22</v>
      </c>
      <c r="AD1367" t="s">
        <v>22</v>
      </c>
      <c r="AE1367" t="s">
        <v>22</v>
      </c>
      <c r="AF1367" t="s">
        <v>22</v>
      </c>
      <c r="AG1367" t="s">
        <v>22</v>
      </c>
      <c r="AH1367" t="s">
        <v>22</v>
      </c>
      <c r="AI1367" t="s">
        <v>22</v>
      </c>
      <c r="AJ1367" s="17" t="b">
        <v>1</v>
      </c>
      <c r="AK1367" t="s">
        <v>22</v>
      </c>
      <c r="AL1367" t="s">
        <v>143</v>
      </c>
      <c r="AM1367" s="17" t="b">
        <v>0</v>
      </c>
      <c r="AN1367" s="6"/>
      <c r="AO1367" s="6"/>
      <c r="AP1367" s="17" t="b">
        <v>0</v>
      </c>
      <c r="AQ1367" s="6" t="b">
        <v>0</v>
      </c>
    </row>
    <row r="1368" spans="1:43" x14ac:dyDescent="0.25">
      <c r="A1368" t="str">
        <f>_xlfn.CONCAT(Table8[[#This Row],[Order]],"-",Table8[[#This Row],[Line]])</f>
        <v>78226-2</v>
      </c>
      <c r="B1368" s="123">
        <v>78226</v>
      </c>
      <c r="C1368" s="123">
        <v>2</v>
      </c>
      <c r="D1368" s="123">
        <v>1</v>
      </c>
      <c r="E1368" s="124" t="s">
        <v>18</v>
      </c>
      <c r="F1368" s="124" t="s">
        <v>222</v>
      </c>
      <c r="G1368" s="124" t="s">
        <v>2117</v>
      </c>
      <c r="H1368" s="124" t="s">
        <v>208</v>
      </c>
      <c r="I1368" s="124" t="s">
        <v>20</v>
      </c>
      <c r="J1368" s="124"/>
      <c r="K1368" s="124"/>
      <c r="L1368" s="8">
        <v>43501</v>
      </c>
      <c r="M1368" s="125">
        <v>43504</v>
      </c>
      <c r="N1368" s="123">
        <v>14</v>
      </c>
      <c r="O1368" s="123">
        <v>28</v>
      </c>
      <c r="P1368" s="6" t="s">
        <v>657</v>
      </c>
      <c r="Q1368" s="124" t="s">
        <v>21</v>
      </c>
      <c r="R1368" s="6" t="s">
        <v>19</v>
      </c>
      <c r="S1368" s="124" t="s">
        <v>22</v>
      </c>
      <c r="T1368" s="124" t="s">
        <v>2193</v>
      </c>
      <c r="U1368" s="123">
        <v>4</v>
      </c>
      <c r="V1368" s="17" t="b">
        <v>1</v>
      </c>
      <c r="W1368" s="17" t="b">
        <v>1</v>
      </c>
      <c r="X1368" s="17" t="b">
        <v>1</v>
      </c>
      <c r="Y1368" s="17" t="b">
        <v>0</v>
      </c>
      <c r="Z1368" t="s">
        <v>22</v>
      </c>
      <c r="AA1368" t="s">
        <v>22</v>
      </c>
      <c r="AB1368" t="s">
        <v>22</v>
      </c>
      <c r="AC1368" t="s">
        <v>22</v>
      </c>
      <c r="AD1368" t="s">
        <v>22</v>
      </c>
      <c r="AE1368" t="s">
        <v>22</v>
      </c>
      <c r="AF1368" t="s">
        <v>22</v>
      </c>
      <c r="AG1368" t="s">
        <v>22</v>
      </c>
      <c r="AH1368" t="s">
        <v>22</v>
      </c>
      <c r="AI1368" t="s">
        <v>22</v>
      </c>
      <c r="AJ1368" s="17" t="b">
        <v>0</v>
      </c>
      <c r="AK1368" t="s">
        <v>22</v>
      </c>
      <c r="AL1368" t="s">
        <v>143</v>
      </c>
      <c r="AM1368" s="17" t="b">
        <v>0</v>
      </c>
      <c r="AN1368" s="6"/>
      <c r="AO1368" s="6"/>
      <c r="AP1368" s="17" t="b">
        <v>0</v>
      </c>
      <c r="AQ1368" s="6" t="b">
        <v>0</v>
      </c>
    </row>
    <row r="1369" spans="1:43" x14ac:dyDescent="0.25">
      <c r="A1369" t="str">
        <f>_xlfn.CONCAT(Table8[[#This Row],[Order]],"-",Table8[[#This Row],[Line]])</f>
        <v>78226-3</v>
      </c>
      <c r="B1369" s="35">
        <v>78226</v>
      </c>
      <c r="C1369" s="35">
        <v>3</v>
      </c>
      <c r="D1369" s="35">
        <v>1</v>
      </c>
      <c r="E1369" s="34" t="s">
        <v>18</v>
      </c>
      <c r="F1369" s="34" t="s">
        <v>221</v>
      </c>
      <c r="G1369" s="34" t="s">
        <v>2119</v>
      </c>
      <c r="H1369" s="34" t="s">
        <v>22</v>
      </c>
      <c r="I1369" s="34" t="s">
        <v>31</v>
      </c>
      <c r="J1369" s="36">
        <v>43497</v>
      </c>
      <c r="K1369" s="34" t="s">
        <v>5464</v>
      </c>
      <c r="L1369" s="8">
        <v>43501</v>
      </c>
      <c r="M1369" s="36">
        <v>43504</v>
      </c>
      <c r="N1369" s="35">
        <v>10</v>
      </c>
      <c r="O1369" s="35">
        <v>10</v>
      </c>
      <c r="P1369" s="6" t="s">
        <v>657</v>
      </c>
      <c r="Q1369" s="34" t="s">
        <v>21</v>
      </c>
      <c r="R1369" s="6" t="s">
        <v>19</v>
      </c>
      <c r="S1369" s="34" t="s">
        <v>22</v>
      </c>
      <c r="T1369" s="34" t="s">
        <v>2194</v>
      </c>
      <c r="U1369" s="35">
        <v>4</v>
      </c>
      <c r="V1369" s="17" t="b">
        <v>1</v>
      </c>
      <c r="W1369" s="17" t="b">
        <v>1</v>
      </c>
      <c r="X1369" s="17" t="b">
        <v>1</v>
      </c>
      <c r="Y1369" s="17" t="b">
        <v>1</v>
      </c>
      <c r="Z1369" t="s">
        <v>22</v>
      </c>
      <c r="AA1369" t="s">
        <v>3805</v>
      </c>
      <c r="AB1369" t="s">
        <v>22</v>
      </c>
      <c r="AC1369" t="s">
        <v>22</v>
      </c>
      <c r="AD1369" t="s">
        <v>22</v>
      </c>
      <c r="AE1369" t="s">
        <v>22</v>
      </c>
      <c r="AF1369" t="s">
        <v>22</v>
      </c>
      <c r="AG1369" t="s">
        <v>22</v>
      </c>
      <c r="AH1369" t="s">
        <v>22</v>
      </c>
      <c r="AI1369" t="s">
        <v>22</v>
      </c>
      <c r="AJ1369" s="17" t="b">
        <v>1</v>
      </c>
      <c r="AK1369" t="s">
        <v>22</v>
      </c>
      <c r="AL1369" t="s">
        <v>143</v>
      </c>
      <c r="AM1369" s="17" t="b">
        <v>0</v>
      </c>
      <c r="AN1369" s="6"/>
      <c r="AO1369" s="6"/>
      <c r="AP1369" s="17" t="b">
        <v>0</v>
      </c>
      <c r="AQ1369" s="6" t="b">
        <v>0</v>
      </c>
    </row>
    <row r="1370" spans="1:43" x14ac:dyDescent="0.25">
      <c r="A1370" t="str">
        <f>_xlfn.CONCAT(Table8[[#This Row],[Order]],"-",Table8[[#This Row],[Line]])</f>
        <v>78226-4</v>
      </c>
      <c r="B1370" s="29">
        <v>78226</v>
      </c>
      <c r="C1370" s="29">
        <v>4</v>
      </c>
      <c r="D1370" s="29">
        <v>1</v>
      </c>
      <c r="E1370" s="28" t="s">
        <v>18</v>
      </c>
      <c r="F1370" s="28" t="s">
        <v>415</v>
      </c>
      <c r="G1370" s="28" t="s">
        <v>2133</v>
      </c>
      <c r="H1370" s="28" t="s">
        <v>22</v>
      </c>
      <c r="I1370" s="28" t="s">
        <v>20</v>
      </c>
      <c r="J1370" s="28"/>
      <c r="K1370" s="28"/>
      <c r="L1370" s="8">
        <v>43501</v>
      </c>
      <c r="M1370" s="30">
        <v>43504</v>
      </c>
      <c r="N1370" s="29">
        <v>45</v>
      </c>
      <c r="O1370" s="29">
        <v>45</v>
      </c>
      <c r="P1370" s="6" t="s">
        <v>657</v>
      </c>
      <c r="Q1370" s="28" t="s">
        <v>21</v>
      </c>
      <c r="R1370" s="6" t="s">
        <v>19</v>
      </c>
      <c r="S1370" s="28" t="s">
        <v>22</v>
      </c>
      <c r="T1370" s="28" t="s">
        <v>2195</v>
      </c>
      <c r="U1370" s="29">
        <v>4</v>
      </c>
      <c r="V1370" s="17" t="b">
        <v>1</v>
      </c>
      <c r="W1370" s="17" t="b">
        <v>1</v>
      </c>
      <c r="X1370" s="17" t="b">
        <v>1</v>
      </c>
      <c r="Y1370" s="17" t="b">
        <v>1</v>
      </c>
      <c r="Z1370" t="s">
        <v>161</v>
      </c>
      <c r="AA1370" t="s">
        <v>3805</v>
      </c>
      <c r="AB1370" t="s">
        <v>22</v>
      </c>
      <c r="AC1370" t="s">
        <v>22</v>
      </c>
      <c r="AD1370" t="s">
        <v>22</v>
      </c>
      <c r="AE1370" t="s">
        <v>22</v>
      </c>
      <c r="AF1370" t="s">
        <v>22</v>
      </c>
      <c r="AG1370" t="s">
        <v>22</v>
      </c>
      <c r="AH1370" t="s">
        <v>22</v>
      </c>
      <c r="AI1370" t="s">
        <v>22</v>
      </c>
      <c r="AJ1370" s="17" t="b">
        <v>1</v>
      </c>
      <c r="AK1370" t="s">
        <v>22</v>
      </c>
      <c r="AL1370" t="s">
        <v>143</v>
      </c>
      <c r="AM1370" s="17" t="b">
        <v>0</v>
      </c>
      <c r="AN1370" s="6"/>
      <c r="AO1370" s="6"/>
      <c r="AP1370" s="17" t="b">
        <v>0</v>
      </c>
      <c r="AQ1370" s="6" t="b">
        <v>0</v>
      </c>
    </row>
    <row r="1371" spans="1:43" x14ac:dyDescent="0.25">
      <c r="A1371" t="str">
        <f>_xlfn.CONCAT(Table8[[#This Row],[Order]],"-",Table8[[#This Row],[Line]])</f>
        <v>78226-5</v>
      </c>
      <c r="B1371" s="29">
        <v>78226</v>
      </c>
      <c r="C1371" s="29">
        <v>5</v>
      </c>
      <c r="D1371" s="29">
        <v>1</v>
      </c>
      <c r="E1371" s="28" t="s">
        <v>18</v>
      </c>
      <c r="F1371" s="28" t="s">
        <v>3331</v>
      </c>
      <c r="G1371" s="28" t="s">
        <v>2196</v>
      </c>
      <c r="H1371" s="28" t="s">
        <v>22</v>
      </c>
      <c r="I1371" s="28" t="s">
        <v>20</v>
      </c>
      <c r="J1371" s="28"/>
      <c r="K1371" s="28"/>
      <c r="L1371" s="8">
        <v>43501</v>
      </c>
      <c r="M1371" s="30">
        <v>43504</v>
      </c>
      <c r="N1371" s="29">
        <v>1</v>
      </c>
      <c r="O1371" s="29">
        <v>4</v>
      </c>
      <c r="P1371" s="6" t="s">
        <v>657</v>
      </c>
      <c r="Q1371" s="28" t="s">
        <v>21</v>
      </c>
      <c r="R1371" s="6" t="s">
        <v>19</v>
      </c>
      <c r="S1371" s="28" t="s">
        <v>22</v>
      </c>
      <c r="T1371" s="28" t="s">
        <v>2197</v>
      </c>
      <c r="U1371" s="29">
        <v>4</v>
      </c>
      <c r="V1371" s="17" t="b">
        <v>1</v>
      </c>
      <c r="W1371" s="17" t="b">
        <v>1</v>
      </c>
      <c r="X1371" s="17" t="b">
        <v>1</v>
      </c>
      <c r="Y1371" s="17" t="b">
        <v>1</v>
      </c>
      <c r="Z1371" t="s">
        <v>161</v>
      </c>
      <c r="AA1371" t="s">
        <v>22</v>
      </c>
      <c r="AB1371" t="s">
        <v>22</v>
      </c>
      <c r="AC1371" t="s">
        <v>22</v>
      </c>
      <c r="AD1371" t="s">
        <v>22</v>
      </c>
      <c r="AE1371" t="s">
        <v>22</v>
      </c>
      <c r="AF1371" t="s">
        <v>22</v>
      </c>
      <c r="AG1371" t="s">
        <v>22</v>
      </c>
      <c r="AH1371" t="s">
        <v>22</v>
      </c>
      <c r="AI1371" t="s">
        <v>22</v>
      </c>
      <c r="AJ1371" s="17" t="b">
        <v>0</v>
      </c>
      <c r="AK1371" t="s">
        <v>22</v>
      </c>
      <c r="AL1371" t="s">
        <v>143</v>
      </c>
      <c r="AM1371" s="17" t="b">
        <v>0</v>
      </c>
      <c r="AN1371" s="6"/>
      <c r="AO1371" s="6"/>
      <c r="AP1371" s="17" t="b">
        <v>0</v>
      </c>
      <c r="AQ1371" s="6" t="b">
        <v>0</v>
      </c>
    </row>
    <row r="1372" spans="1:43" x14ac:dyDescent="0.25">
      <c r="A1372" t="str">
        <f>_xlfn.CONCAT(Table8[[#This Row],[Order]],"-",Table8[[#This Row],[Line]])</f>
        <v>78226-6</v>
      </c>
      <c r="B1372" s="29">
        <v>78226</v>
      </c>
      <c r="C1372" s="29">
        <v>6</v>
      </c>
      <c r="D1372" s="29">
        <v>1</v>
      </c>
      <c r="E1372" s="28" t="s">
        <v>18</v>
      </c>
      <c r="F1372" s="28" t="s">
        <v>3332</v>
      </c>
      <c r="G1372" s="28" t="s">
        <v>2198</v>
      </c>
      <c r="H1372" s="28" t="s">
        <v>22</v>
      </c>
      <c r="I1372" s="28" t="s">
        <v>20</v>
      </c>
      <c r="J1372" s="28"/>
      <c r="K1372" s="28"/>
      <c r="L1372" s="8">
        <v>43501</v>
      </c>
      <c r="M1372" s="30">
        <v>43504</v>
      </c>
      <c r="N1372" s="29">
        <v>1</v>
      </c>
      <c r="O1372" s="29">
        <v>12</v>
      </c>
      <c r="P1372" s="6" t="s">
        <v>657</v>
      </c>
      <c r="Q1372" s="28" t="s">
        <v>21</v>
      </c>
      <c r="R1372" s="6" t="s">
        <v>19</v>
      </c>
      <c r="S1372" s="28" t="s">
        <v>22</v>
      </c>
      <c r="T1372" s="28" t="s">
        <v>2199</v>
      </c>
      <c r="U1372" s="29">
        <v>4</v>
      </c>
      <c r="V1372" s="17" t="b">
        <v>1</v>
      </c>
      <c r="W1372" s="17" t="b">
        <v>1</v>
      </c>
      <c r="X1372" s="17" t="b">
        <v>1</v>
      </c>
      <c r="Y1372" s="17" t="b">
        <v>1</v>
      </c>
      <c r="Z1372" t="s">
        <v>161</v>
      </c>
      <c r="AA1372" t="s">
        <v>22</v>
      </c>
      <c r="AB1372" t="s">
        <v>22</v>
      </c>
      <c r="AC1372" t="s">
        <v>22</v>
      </c>
      <c r="AD1372" t="s">
        <v>22</v>
      </c>
      <c r="AE1372" t="s">
        <v>22</v>
      </c>
      <c r="AF1372" t="s">
        <v>22</v>
      </c>
      <c r="AG1372" t="s">
        <v>22</v>
      </c>
      <c r="AH1372" t="s">
        <v>22</v>
      </c>
      <c r="AI1372" t="s">
        <v>22</v>
      </c>
      <c r="AJ1372" s="17" t="b">
        <v>0</v>
      </c>
      <c r="AK1372" t="s">
        <v>22</v>
      </c>
      <c r="AL1372" t="s">
        <v>143</v>
      </c>
      <c r="AM1372" s="17" t="b">
        <v>0</v>
      </c>
      <c r="AN1372" s="6"/>
      <c r="AO1372" s="6"/>
      <c r="AP1372" s="17" t="b">
        <v>0</v>
      </c>
      <c r="AQ1372" s="6" t="b">
        <v>0</v>
      </c>
    </row>
    <row r="1373" spans="1:43" x14ac:dyDescent="0.25">
      <c r="A1373" t="str">
        <f>_xlfn.CONCAT(Table8[[#This Row],[Order]],"-",Table8[[#This Row],[Line]])</f>
        <v>78226-7</v>
      </c>
      <c r="B1373" s="29">
        <v>78226</v>
      </c>
      <c r="C1373" s="29">
        <v>7</v>
      </c>
      <c r="D1373" s="29">
        <v>1</v>
      </c>
      <c r="E1373" s="28" t="s">
        <v>18</v>
      </c>
      <c r="F1373" s="28" t="s">
        <v>3333</v>
      </c>
      <c r="G1373" s="28" t="s">
        <v>2200</v>
      </c>
      <c r="H1373" s="28" t="s">
        <v>22</v>
      </c>
      <c r="I1373" s="28" t="s">
        <v>20</v>
      </c>
      <c r="J1373" s="28"/>
      <c r="K1373" s="28"/>
      <c r="L1373" s="8">
        <v>43501</v>
      </c>
      <c r="M1373" s="30">
        <v>43504</v>
      </c>
      <c r="N1373" s="29">
        <v>1</v>
      </c>
      <c r="O1373" s="29">
        <v>3</v>
      </c>
      <c r="P1373" s="6" t="s">
        <v>657</v>
      </c>
      <c r="Q1373" s="28" t="s">
        <v>21</v>
      </c>
      <c r="R1373" s="6" t="s">
        <v>19</v>
      </c>
      <c r="S1373" s="28" t="s">
        <v>22</v>
      </c>
      <c r="T1373" s="28" t="s">
        <v>2201</v>
      </c>
      <c r="U1373" s="29">
        <v>4</v>
      </c>
      <c r="V1373" s="17" t="b">
        <v>1</v>
      </c>
      <c r="W1373" s="17" t="b">
        <v>1</v>
      </c>
      <c r="X1373" s="17" t="b">
        <v>1</v>
      </c>
      <c r="Y1373" s="17" t="b">
        <v>1</v>
      </c>
      <c r="Z1373" t="s">
        <v>161</v>
      </c>
      <c r="AA1373" t="s">
        <v>22</v>
      </c>
      <c r="AB1373" t="s">
        <v>22</v>
      </c>
      <c r="AC1373" t="s">
        <v>22</v>
      </c>
      <c r="AD1373" t="s">
        <v>22</v>
      </c>
      <c r="AE1373" t="s">
        <v>22</v>
      </c>
      <c r="AF1373" t="s">
        <v>22</v>
      </c>
      <c r="AG1373" t="s">
        <v>22</v>
      </c>
      <c r="AH1373" t="s">
        <v>22</v>
      </c>
      <c r="AI1373" t="s">
        <v>22</v>
      </c>
      <c r="AJ1373" s="17" t="b">
        <v>0</v>
      </c>
      <c r="AK1373" t="s">
        <v>22</v>
      </c>
      <c r="AL1373" t="s">
        <v>143</v>
      </c>
      <c r="AM1373" s="17" t="b">
        <v>0</v>
      </c>
      <c r="AN1373" s="6"/>
      <c r="AO1373" s="6"/>
      <c r="AP1373" s="17" t="b">
        <v>0</v>
      </c>
      <c r="AQ1373" s="6" t="b">
        <v>0</v>
      </c>
    </row>
    <row r="1374" spans="1:43" x14ac:dyDescent="0.25">
      <c r="A1374" t="str">
        <f>_xlfn.CONCAT(Table8[[#This Row],[Order]],"-",Table8[[#This Row],[Line]])</f>
        <v>78226-8</v>
      </c>
      <c r="B1374" s="29">
        <v>78226</v>
      </c>
      <c r="C1374" s="29">
        <v>8</v>
      </c>
      <c r="D1374" s="29">
        <v>1</v>
      </c>
      <c r="E1374" s="28" t="s">
        <v>18</v>
      </c>
      <c r="F1374" s="28" t="s">
        <v>3334</v>
      </c>
      <c r="G1374" s="28" t="s">
        <v>2202</v>
      </c>
      <c r="H1374" s="28" t="s">
        <v>22</v>
      </c>
      <c r="I1374" s="28" t="s">
        <v>20</v>
      </c>
      <c r="J1374" s="28"/>
      <c r="K1374" s="28"/>
      <c r="L1374" s="8">
        <v>43501</v>
      </c>
      <c r="M1374" s="30">
        <v>43504</v>
      </c>
      <c r="N1374" s="29">
        <v>1</v>
      </c>
      <c r="O1374" s="29">
        <v>8</v>
      </c>
      <c r="P1374" s="6" t="s">
        <v>657</v>
      </c>
      <c r="Q1374" s="28" t="s">
        <v>21</v>
      </c>
      <c r="R1374" s="6" t="s">
        <v>19</v>
      </c>
      <c r="S1374" s="28" t="s">
        <v>22</v>
      </c>
      <c r="T1374" s="28" t="s">
        <v>2203</v>
      </c>
      <c r="U1374" s="29">
        <v>4</v>
      </c>
      <c r="V1374" s="17" t="b">
        <v>1</v>
      </c>
      <c r="W1374" s="17" t="b">
        <v>1</v>
      </c>
      <c r="X1374" s="17" t="b">
        <v>1</v>
      </c>
      <c r="Y1374" s="17" t="b">
        <v>1</v>
      </c>
      <c r="Z1374" t="s">
        <v>161</v>
      </c>
      <c r="AA1374" t="s">
        <v>22</v>
      </c>
      <c r="AB1374" t="s">
        <v>22</v>
      </c>
      <c r="AC1374" t="s">
        <v>22</v>
      </c>
      <c r="AD1374" t="s">
        <v>22</v>
      </c>
      <c r="AE1374" t="s">
        <v>22</v>
      </c>
      <c r="AF1374" t="s">
        <v>22</v>
      </c>
      <c r="AG1374" t="s">
        <v>22</v>
      </c>
      <c r="AH1374" t="s">
        <v>22</v>
      </c>
      <c r="AI1374" t="s">
        <v>22</v>
      </c>
      <c r="AJ1374" s="17" t="b">
        <v>0</v>
      </c>
      <c r="AK1374" t="s">
        <v>22</v>
      </c>
      <c r="AL1374" t="s">
        <v>143</v>
      </c>
      <c r="AM1374" s="17" t="b">
        <v>0</v>
      </c>
      <c r="AN1374" s="6"/>
      <c r="AO1374" s="6"/>
      <c r="AP1374" s="17" t="b">
        <v>0</v>
      </c>
      <c r="AQ1374" s="6" t="b">
        <v>0</v>
      </c>
    </row>
    <row r="1375" spans="1:43" x14ac:dyDescent="0.25">
      <c r="A1375" t="str">
        <f>_xlfn.CONCAT(Table8[[#This Row],[Order]],"-",Table8[[#This Row],[Line]])</f>
        <v>78226-9</v>
      </c>
      <c r="B1375" s="29">
        <v>78226</v>
      </c>
      <c r="C1375" s="29">
        <v>9</v>
      </c>
      <c r="D1375" s="29">
        <v>1</v>
      </c>
      <c r="E1375" s="28" t="s">
        <v>18</v>
      </c>
      <c r="F1375" s="28" t="s">
        <v>3335</v>
      </c>
      <c r="G1375" s="28" t="s">
        <v>2204</v>
      </c>
      <c r="H1375" s="28" t="s">
        <v>22</v>
      </c>
      <c r="I1375" s="28" t="s">
        <v>20</v>
      </c>
      <c r="J1375" s="28"/>
      <c r="K1375" s="28"/>
      <c r="L1375" s="8">
        <v>43501</v>
      </c>
      <c r="M1375" s="30">
        <v>43504</v>
      </c>
      <c r="N1375" s="29">
        <v>1</v>
      </c>
      <c r="O1375" s="29">
        <v>4</v>
      </c>
      <c r="P1375" s="6" t="s">
        <v>657</v>
      </c>
      <c r="Q1375" s="28" t="s">
        <v>21</v>
      </c>
      <c r="R1375" s="6" t="s">
        <v>19</v>
      </c>
      <c r="S1375" s="28" t="s">
        <v>22</v>
      </c>
      <c r="T1375" s="28" t="s">
        <v>2205</v>
      </c>
      <c r="U1375" s="29">
        <v>4</v>
      </c>
      <c r="V1375" s="17" t="b">
        <v>1</v>
      </c>
      <c r="W1375" s="17" t="b">
        <v>1</v>
      </c>
      <c r="X1375" s="17" t="b">
        <v>1</v>
      </c>
      <c r="Y1375" s="17" t="b">
        <v>1</v>
      </c>
      <c r="Z1375" t="s">
        <v>161</v>
      </c>
      <c r="AA1375" t="s">
        <v>22</v>
      </c>
      <c r="AB1375" t="s">
        <v>22</v>
      </c>
      <c r="AC1375" t="s">
        <v>22</v>
      </c>
      <c r="AD1375" t="s">
        <v>22</v>
      </c>
      <c r="AE1375" t="s">
        <v>22</v>
      </c>
      <c r="AF1375" t="s">
        <v>22</v>
      </c>
      <c r="AG1375" t="s">
        <v>22</v>
      </c>
      <c r="AH1375" t="s">
        <v>22</v>
      </c>
      <c r="AI1375" t="s">
        <v>22</v>
      </c>
      <c r="AJ1375" s="17" t="b">
        <v>0</v>
      </c>
      <c r="AK1375" t="s">
        <v>22</v>
      </c>
      <c r="AL1375" t="s">
        <v>143</v>
      </c>
      <c r="AM1375" s="17" t="b">
        <v>0</v>
      </c>
      <c r="AN1375" s="6"/>
      <c r="AO1375" s="6"/>
      <c r="AP1375" s="17" t="b">
        <v>0</v>
      </c>
      <c r="AQ1375" s="6" t="b">
        <v>0</v>
      </c>
    </row>
    <row r="1376" spans="1:43" x14ac:dyDescent="0.25">
      <c r="A1376" t="str">
        <f>_xlfn.CONCAT(Table8[[#This Row],[Order]],"-",Table8[[#This Row],[Line]])</f>
        <v>78240-1</v>
      </c>
      <c r="B1376" s="7">
        <v>78240</v>
      </c>
      <c r="C1376" s="7">
        <v>1</v>
      </c>
      <c r="D1376" s="7">
        <v>1</v>
      </c>
      <c r="E1376" s="6" t="s">
        <v>18</v>
      </c>
      <c r="F1376" s="6" t="s">
        <v>250</v>
      </c>
      <c r="G1376" s="6" t="s">
        <v>5465</v>
      </c>
      <c r="H1376" s="6" t="s">
        <v>22</v>
      </c>
      <c r="I1376" s="6" t="s">
        <v>27</v>
      </c>
      <c r="J1376" s="6"/>
      <c r="K1376" s="6"/>
      <c r="L1376" s="8">
        <v>43507</v>
      </c>
      <c r="M1376" s="8">
        <v>43510</v>
      </c>
      <c r="N1376" s="7">
        <v>9</v>
      </c>
      <c r="O1376" s="7">
        <v>36</v>
      </c>
      <c r="P1376" s="6" t="s">
        <v>608</v>
      </c>
      <c r="Q1376" s="6" t="s">
        <v>22</v>
      </c>
      <c r="R1376" s="6" t="s">
        <v>18</v>
      </c>
      <c r="S1376" s="6" t="s">
        <v>22</v>
      </c>
      <c r="T1376" s="6" t="s">
        <v>5466</v>
      </c>
      <c r="U1376" s="7">
        <v>1</v>
      </c>
      <c r="V1376" s="17" t="b">
        <v>0</v>
      </c>
      <c r="W1376" s="17" t="b">
        <v>0</v>
      </c>
      <c r="X1376" s="17" t="b">
        <v>0</v>
      </c>
      <c r="Y1376" s="17" t="b">
        <v>0</v>
      </c>
      <c r="Z1376" t="s">
        <v>22</v>
      </c>
      <c r="AA1376" t="s">
        <v>22</v>
      </c>
      <c r="AB1376" t="s">
        <v>22</v>
      </c>
      <c r="AC1376" t="s">
        <v>22</v>
      </c>
      <c r="AD1376" t="s">
        <v>22</v>
      </c>
      <c r="AE1376" t="s">
        <v>22</v>
      </c>
      <c r="AF1376" t="s">
        <v>22</v>
      </c>
      <c r="AG1376" t="s">
        <v>22</v>
      </c>
      <c r="AH1376" t="s">
        <v>22</v>
      </c>
      <c r="AI1376" t="s">
        <v>22</v>
      </c>
      <c r="AJ1376" s="17" t="b">
        <v>0</v>
      </c>
      <c r="AK1376" t="s">
        <v>22</v>
      </c>
      <c r="AL1376" t="s">
        <v>22</v>
      </c>
      <c r="AM1376" s="17" t="b">
        <v>0</v>
      </c>
      <c r="AN1376" s="6"/>
      <c r="AO1376" s="6"/>
      <c r="AP1376" s="17" t="b">
        <v>0</v>
      </c>
      <c r="AQ1376" s="6" t="b">
        <v>0</v>
      </c>
    </row>
    <row r="1377" spans="1:43" x14ac:dyDescent="0.25">
      <c r="A1377" t="str">
        <f>_xlfn.CONCAT(Table8[[#This Row],[Order]],"-",Table8[[#This Row],[Line]])</f>
        <v>78240-2</v>
      </c>
      <c r="B1377" s="7">
        <v>78240</v>
      </c>
      <c r="C1377" s="7">
        <v>2</v>
      </c>
      <c r="D1377" s="7">
        <v>1</v>
      </c>
      <c r="E1377" s="6" t="s">
        <v>18</v>
      </c>
      <c r="F1377" s="6" t="s">
        <v>250</v>
      </c>
      <c r="G1377" s="6" t="s">
        <v>5467</v>
      </c>
      <c r="H1377" s="6" t="s">
        <v>22</v>
      </c>
      <c r="I1377" s="6" t="s">
        <v>27</v>
      </c>
      <c r="J1377" s="6"/>
      <c r="K1377" s="6"/>
      <c r="L1377" s="8">
        <v>43507</v>
      </c>
      <c r="M1377" s="8">
        <v>43510</v>
      </c>
      <c r="N1377" s="7">
        <v>4</v>
      </c>
      <c r="O1377" s="7">
        <v>16</v>
      </c>
      <c r="P1377" s="6" t="s">
        <v>608</v>
      </c>
      <c r="Q1377" s="6" t="s">
        <v>22</v>
      </c>
      <c r="R1377" s="6" t="s">
        <v>18</v>
      </c>
      <c r="S1377" s="6" t="s">
        <v>22</v>
      </c>
      <c r="T1377" s="6" t="s">
        <v>5468</v>
      </c>
      <c r="U1377" s="7">
        <v>1</v>
      </c>
      <c r="V1377" s="17" t="b">
        <v>0</v>
      </c>
      <c r="W1377" s="17" t="b">
        <v>0</v>
      </c>
      <c r="X1377" s="17" t="b">
        <v>0</v>
      </c>
      <c r="Y1377" s="17" t="b">
        <v>0</v>
      </c>
      <c r="Z1377" t="s">
        <v>22</v>
      </c>
      <c r="AA1377" t="s">
        <v>22</v>
      </c>
      <c r="AB1377" t="s">
        <v>22</v>
      </c>
      <c r="AC1377" t="s">
        <v>22</v>
      </c>
      <c r="AD1377" t="s">
        <v>22</v>
      </c>
      <c r="AE1377" t="s">
        <v>22</v>
      </c>
      <c r="AF1377" t="s">
        <v>22</v>
      </c>
      <c r="AG1377" t="s">
        <v>22</v>
      </c>
      <c r="AH1377" t="s">
        <v>22</v>
      </c>
      <c r="AI1377" t="s">
        <v>22</v>
      </c>
      <c r="AJ1377" s="17" t="b">
        <v>0</v>
      </c>
      <c r="AK1377" t="s">
        <v>22</v>
      </c>
      <c r="AL1377" t="s">
        <v>22</v>
      </c>
      <c r="AM1377" s="17" t="b">
        <v>0</v>
      </c>
      <c r="AN1377" s="6"/>
      <c r="AO1377" s="6"/>
      <c r="AP1377" s="17" t="b">
        <v>0</v>
      </c>
      <c r="AQ1377" s="6" t="b">
        <v>0</v>
      </c>
    </row>
    <row r="1378" spans="1:43" x14ac:dyDescent="0.25">
      <c r="A1378" t="str">
        <f>_xlfn.CONCAT(Table8[[#This Row],[Order]],"-",Table8[[#This Row],[Line]])</f>
        <v>78240-3</v>
      </c>
      <c r="B1378" s="7">
        <v>78240</v>
      </c>
      <c r="C1378" s="7">
        <v>3</v>
      </c>
      <c r="D1378" s="7">
        <v>1</v>
      </c>
      <c r="E1378" s="6" t="s">
        <v>18</v>
      </c>
      <c r="F1378" s="6" t="s">
        <v>250</v>
      </c>
      <c r="G1378" s="6" t="s">
        <v>5469</v>
      </c>
      <c r="H1378" s="6" t="s">
        <v>22</v>
      </c>
      <c r="I1378" s="6" t="s">
        <v>27</v>
      </c>
      <c r="J1378" s="6"/>
      <c r="K1378" s="6"/>
      <c r="L1378" s="8">
        <v>43507</v>
      </c>
      <c r="M1378" s="8">
        <v>43510</v>
      </c>
      <c r="N1378" s="7">
        <v>3</v>
      </c>
      <c r="O1378" s="7">
        <v>12</v>
      </c>
      <c r="P1378" s="6" t="s">
        <v>608</v>
      </c>
      <c r="Q1378" s="6" t="s">
        <v>22</v>
      </c>
      <c r="R1378" s="6" t="s">
        <v>18</v>
      </c>
      <c r="S1378" s="6" t="s">
        <v>22</v>
      </c>
      <c r="T1378" s="6" t="s">
        <v>5470</v>
      </c>
      <c r="U1378" s="7">
        <v>1</v>
      </c>
      <c r="V1378" s="17" t="b">
        <v>0</v>
      </c>
      <c r="W1378" s="17" t="b">
        <v>0</v>
      </c>
      <c r="X1378" s="17" t="b">
        <v>0</v>
      </c>
      <c r="Y1378" s="17" t="b">
        <v>0</v>
      </c>
      <c r="Z1378" t="s">
        <v>22</v>
      </c>
      <c r="AA1378" t="s">
        <v>22</v>
      </c>
      <c r="AB1378" t="s">
        <v>22</v>
      </c>
      <c r="AC1378" t="s">
        <v>22</v>
      </c>
      <c r="AD1378" t="s">
        <v>22</v>
      </c>
      <c r="AE1378" t="s">
        <v>22</v>
      </c>
      <c r="AF1378" t="s">
        <v>22</v>
      </c>
      <c r="AG1378" t="s">
        <v>22</v>
      </c>
      <c r="AH1378" t="s">
        <v>22</v>
      </c>
      <c r="AI1378" t="s">
        <v>22</v>
      </c>
      <c r="AJ1378" s="17" t="b">
        <v>0</v>
      </c>
      <c r="AK1378" t="s">
        <v>22</v>
      </c>
      <c r="AL1378" t="s">
        <v>22</v>
      </c>
      <c r="AM1378" s="17" t="b">
        <v>0</v>
      </c>
      <c r="AN1378" s="6"/>
      <c r="AO1378" s="6"/>
      <c r="AP1378" s="17" t="b">
        <v>0</v>
      </c>
      <c r="AQ1378" s="6" t="b">
        <v>0</v>
      </c>
    </row>
    <row r="1379" spans="1:43" x14ac:dyDescent="0.25">
      <c r="A1379" t="str">
        <f>_xlfn.CONCAT(Table8[[#This Row],[Order]],"-",Table8[[#This Row],[Line]])</f>
        <v>78240-4</v>
      </c>
      <c r="B1379" s="7">
        <v>78240</v>
      </c>
      <c r="C1379" s="7">
        <v>4</v>
      </c>
      <c r="D1379" s="7">
        <v>1</v>
      </c>
      <c r="E1379" s="6" t="s">
        <v>18</v>
      </c>
      <c r="F1379" s="6" t="s">
        <v>250</v>
      </c>
      <c r="G1379" s="6" t="s">
        <v>5471</v>
      </c>
      <c r="H1379" s="6" t="s">
        <v>22</v>
      </c>
      <c r="I1379" s="6" t="s">
        <v>27</v>
      </c>
      <c r="J1379" s="6"/>
      <c r="K1379" s="6"/>
      <c r="L1379" s="8">
        <v>43507</v>
      </c>
      <c r="M1379" s="8">
        <v>43510</v>
      </c>
      <c r="N1379" s="7">
        <v>2</v>
      </c>
      <c r="O1379" s="7">
        <v>8</v>
      </c>
      <c r="P1379" s="6" t="s">
        <v>608</v>
      </c>
      <c r="Q1379" s="6" t="s">
        <v>22</v>
      </c>
      <c r="R1379" s="6" t="s">
        <v>18</v>
      </c>
      <c r="S1379" s="6" t="s">
        <v>22</v>
      </c>
      <c r="T1379" s="6" t="s">
        <v>5472</v>
      </c>
      <c r="U1379" s="7">
        <v>1</v>
      </c>
      <c r="V1379" s="17" t="b">
        <v>0</v>
      </c>
      <c r="W1379" s="17" t="b">
        <v>0</v>
      </c>
      <c r="X1379" s="17" t="b">
        <v>0</v>
      </c>
      <c r="Y1379" s="17" t="b">
        <v>0</v>
      </c>
      <c r="Z1379" t="s">
        <v>22</v>
      </c>
      <c r="AA1379" t="s">
        <v>22</v>
      </c>
      <c r="AB1379" t="s">
        <v>22</v>
      </c>
      <c r="AC1379" t="s">
        <v>22</v>
      </c>
      <c r="AD1379" t="s">
        <v>22</v>
      </c>
      <c r="AE1379" t="s">
        <v>22</v>
      </c>
      <c r="AF1379" t="s">
        <v>22</v>
      </c>
      <c r="AG1379" t="s">
        <v>22</v>
      </c>
      <c r="AH1379" t="s">
        <v>22</v>
      </c>
      <c r="AI1379" t="s">
        <v>22</v>
      </c>
      <c r="AJ1379" s="17" t="b">
        <v>0</v>
      </c>
      <c r="AK1379" t="s">
        <v>22</v>
      </c>
      <c r="AL1379" t="s">
        <v>22</v>
      </c>
      <c r="AM1379" s="17" t="b">
        <v>0</v>
      </c>
      <c r="AN1379" s="6"/>
      <c r="AO1379" s="6"/>
      <c r="AP1379" s="17" t="b">
        <v>0</v>
      </c>
      <c r="AQ1379" s="6" t="b">
        <v>0</v>
      </c>
    </row>
    <row r="1380" spans="1:43" x14ac:dyDescent="0.25">
      <c r="A1380" t="str">
        <f>_xlfn.CONCAT(Table8[[#This Row],[Order]],"-",Table8[[#This Row],[Line]])</f>
        <v>78240-5</v>
      </c>
      <c r="B1380" s="7">
        <v>78240</v>
      </c>
      <c r="C1380" s="7">
        <v>5</v>
      </c>
      <c r="D1380" s="7">
        <v>1</v>
      </c>
      <c r="E1380" s="6" t="s">
        <v>18</v>
      </c>
      <c r="F1380" s="6" t="s">
        <v>250</v>
      </c>
      <c r="G1380" s="6" t="s">
        <v>5473</v>
      </c>
      <c r="H1380" s="6" t="s">
        <v>22</v>
      </c>
      <c r="I1380" s="6" t="s">
        <v>27</v>
      </c>
      <c r="J1380" s="6"/>
      <c r="K1380" s="6"/>
      <c r="L1380" s="8">
        <v>43507</v>
      </c>
      <c r="M1380" s="8">
        <v>43510</v>
      </c>
      <c r="N1380" s="7">
        <v>1</v>
      </c>
      <c r="O1380" s="7">
        <v>4</v>
      </c>
      <c r="P1380" s="6" t="s">
        <v>608</v>
      </c>
      <c r="Q1380" s="6" t="s">
        <v>22</v>
      </c>
      <c r="R1380" s="6" t="s">
        <v>18</v>
      </c>
      <c r="S1380" s="6" t="s">
        <v>22</v>
      </c>
      <c r="T1380" s="6" t="s">
        <v>5474</v>
      </c>
      <c r="U1380" s="7">
        <v>1</v>
      </c>
      <c r="V1380" s="17" t="b">
        <v>0</v>
      </c>
      <c r="W1380" s="17" t="b">
        <v>0</v>
      </c>
      <c r="X1380" s="17" t="b">
        <v>0</v>
      </c>
      <c r="Y1380" s="17" t="b">
        <v>0</v>
      </c>
      <c r="Z1380" t="s">
        <v>22</v>
      </c>
      <c r="AA1380" t="s">
        <v>22</v>
      </c>
      <c r="AB1380" t="s">
        <v>22</v>
      </c>
      <c r="AC1380" t="s">
        <v>22</v>
      </c>
      <c r="AD1380" t="s">
        <v>22</v>
      </c>
      <c r="AE1380" t="s">
        <v>22</v>
      </c>
      <c r="AF1380" t="s">
        <v>22</v>
      </c>
      <c r="AG1380" t="s">
        <v>22</v>
      </c>
      <c r="AH1380" t="s">
        <v>22</v>
      </c>
      <c r="AI1380" t="s">
        <v>22</v>
      </c>
      <c r="AJ1380" s="17" t="b">
        <v>0</v>
      </c>
      <c r="AK1380" t="s">
        <v>22</v>
      </c>
      <c r="AL1380" t="s">
        <v>22</v>
      </c>
      <c r="AM1380" s="17" t="b">
        <v>0</v>
      </c>
      <c r="AN1380" s="6"/>
      <c r="AO1380" s="6"/>
      <c r="AP1380" s="17" t="b">
        <v>0</v>
      </c>
      <c r="AQ1380" s="6" t="b">
        <v>0</v>
      </c>
    </row>
    <row r="1381" spans="1:43" x14ac:dyDescent="0.25">
      <c r="A1381" t="str">
        <f>_xlfn.CONCAT(Table8[[#This Row],[Order]],"-",Table8[[#This Row],[Line]])</f>
        <v>78266-1</v>
      </c>
      <c r="B1381" s="35">
        <v>78266</v>
      </c>
      <c r="C1381" s="35">
        <v>1</v>
      </c>
      <c r="D1381" s="35">
        <v>1</v>
      </c>
      <c r="E1381" s="34" t="s">
        <v>18</v>
      </c>
      <c r="F1381" s="34" t="s">
        <v>138</v>
      </c>
      <c r="G1381" s="34" t="s">
        <v>5475</v>
      </c>
      <c r="H1381" s="34" t="s">
        <v>208</v>
      </c>
      <c r="I1381" s="34" t="s">
        <v>150</v>
      </c>
      <c r="J1381" s="36">
        <v>43492</v>
      </c>
      <c r="K1381" s="34" t="s">
        <v>5476</v>
      </c>
      <c r="L1381" s="125">
        <v>43495</v>
      </c>
      <c r="M1381" s="36">
        <v>43500</v>
      </c>
      <c r="N1381" s="35">
        <v>26</v>
      </c>
      <c r="O1381" s="35">
        <v>26</v>
      </c>
      <c r="P1381" s="6" t="s">
        <v>657</v>
      </c>
      <c r="Q1381" s="34" t="s">
        <v>22</v>
      </c>
      <c r="R1381" s="6" t="s">
        <v>18</v>
      </c>
      <c r="S1381" s="34" t="s">
        <v>22</v>
      </c>
      <c r="T1381" s="34" t="s">
        <v>2007</v>
      </c>
      <c r="U1381" s="35">
        <v>4</v>
      </c>
      <c r="V1381" s="17" t="b">
        <v>1</v>
      </c>
      <c r="W1381" s="17" t="b">
        <v>1</v>
      </c>
      <c r="X1381" s="17" t="b">
        <v>1</v>
      </c>
      <c r="Y1381" s="17" t="b">
        <v>1</v>
      </c>
      <c r="Z1381" t="s">
        <v>22</v>
      </c>
      <c r="AA1381" t="s">
        <v>22</v>
      </c>
      <c r="AB1381" t="s">
        <v>22</v>
      </c>
      <c r="AC1381" t="s">
        <v>22</v>
      </c>
      <c r="AD1381" t="s">
        <v>22</v>
      </c>
      <c r="AE1381" t="s">
        <v>22</v>
      </c>
      <c r="AF1381" t="s">
        <v>22</v>
      </c>
      <c r="AG1381" t="s">
        <v>22</v>
      </c>
      <c r="AH1381" t="s">
        <v>22</v>
      </c>
      <c r="AI1381" t="s">
        <v>22</v>
      </c>
      <c r="AJ1381" s="17" t="b">
        <v>1</v>
      </c>
      <c r="AK1381" t="s">
        <v>22</v>
      </c>
      <c r="AL1381" t="s">
        <v>143</v>
      </c>
      <c r="AM1381" s="17" t="b">
        <v>1</v>
      </c>
      <c r="AN1381" s="126">
        <v>43496.548008946796</v>
      </c>
      <c r="AO1381" s="6"/>
      <c r="AP1381" s="17" t="b">
        <v>1</v>
      </c>
      <c r="AQ1381" s="6" t="b">
        <v>1</v>
      </c>
    </row>
    <row r="1382" spans="1:43" x14ac:dyDescent="0.25">
      <c r="A1382" t="str">
        <f>_xlfn.CONCAT(Table8[[#This Row],[Order]],"-",Table8[[#This Row],[Line]])</f>
        <v>78272-1</v>
      </c>
      <c r="B1382" s="123">
        <v>78272</v>
      </c>
      <c r="C1382" s="123">
        <v>1</v>
      </c>
      <c r="D1382" s="123">
        <v>1</v>
      </c>
      <c r="E1382" s="124" t="s">
        <v>18</v>
      </c>
      <c r="F1382" s="124" t="s">
        <v>433</v>
      </c>
      <c r="G1382" s="124" t="s">
        <v>2046</v>
      </c>
      <c r="H1382" s="124" t="s">
        <v>208</v>
      </c>
      <c r="I1382" s="124" t="s">
        <v>20</v>
      </c>
      <c r="J1382" s="124"/>
      <c r="K1382" s="124"/>
      <c r="L1382" s="125">
        <v>43493</v>
      </c>
      <c r="M1382" s="125">
        <v>43496</v>
      </c>
      <c r="N1382" s="123">
        <v>6</v>
      </c>
      <c r="O1382" s="123">
        <v>6</v>
      </c>
      <c r="P1382" s="6" t="s">
        <v>590</v>
      </c>
      <c r="Q1382" s="124" t="s">
        <v>22</v>
      </c>
      <c r="R1382" s="6" t="s">
        <v>18</v>
      </c>
      <c r="S1382" s="124" t="s">
        <v>22</v>
      </c>
      <c r="T1382" s="124" t="s">
        <v>2047</v>
      </c>
      <c r="U1382" s="123">
        <v>12</v>
      </c>
      <c r="V1382" s="17" t="b">
        <v>1</v>
      </c>
      <c r="W1382" s="17" t="b">
        <v>1</v>
      </c>
      <c r="X1382" s="17" t="b">
        <v>1</v>
      </c>
      <c r="Y1382" s="17" t="b">
        <v>1</v>
      </c>
      <c r="Z1382" t="s">
        <v>22</v>
      </c>
      <c r="AA1382" t="s">
        <v>22</v>
      </c>
      <c r="AB1382" t="s">
        <v>22</v>
      </c>
      <c r="AC1382" t="s">
        <v>22</v>
      </c>
      <c r="AD1382" t="s">
        <v>22</v>
      </c>
      <c r="AE1382" t="s">
        <v>22</v>
      </c>
      <c r="AF1382" t="s">
        <v>22</v>
      </c>
      <c r="AG1382" t="s">
        <v>22</v>
      </c>
      <c r="AH1382" t="s">
        <v>22</v>
      </c>
      <c r="AI1382" t="s">
        <v>22</v>
      </c>
      <c r="AJ1382" s="17" t="b">
        <v>0</v>
      </c>
      <c r="AK1382" t="s">
        <v>22</v>
      </c>
      <c r="AL1382" t="s">
        <v>143</v>
      </c>
      <c r="AM1382" s="17" t="b">
        <v>0</v>
      </c>
      <c r="AN1382" s="6"/>
      <c r="AO1382" s="6"/>
      <c r="AP1382" s="17" t="b">
        <v>0</v>
      </c>
      <c r="AQ1382" s="6" t="b">
        <v>0</v>
      </c>
    </row>
    <row r="1383" spans="1:43" x14ac:dyDescent="0.25">
      <c r="A1383" t="str">
        <f>_xlfn.CONCAT(Table8[[#This Row],[Order]],"-",Table8[[#This Row],[Line]])</f>
        <v>78272-2</v>
      </c>
      <c r="B1383" s="123">
        <v>78272</v>
      </c>
      <c r="C1383" s="123">
        <v>2</v>
      </c>
      <c r="D1383" s="123">
        <v>1</v>
      </c>
      <c r="E1383" s="124" t="s">
        <v>18</v>
      </c>
      <c r="F1383" s="124" t="s">
        <v>433</v>
      </c>
      <c r="G1383" s="124" t="s">
        <v>2048</v>
      </c>
      <c r="H1383" s="124" t="s">
        <v>208</v>
      </c>
      <c r="I1383" s="124" t="s">
        <v>20</v>
      </c>
      <c r="J1383" s="124"/>
      <c r="K1383" s="124"/>
      <c r="L1383" s="125">
        <v>43493</v>
      </c>
      <c r="M1383" s="125">
        <v>43496</v>
      </c>
      <c r="N1383" s="123">
        <v>3</v>
      </c>
      <c r="O1383" s="123">
        <v>3</v>
      </c>
      <c r="P1383" s="6" t="s">
        <v>590</v>
      </c>
      <c r="Q1383" s="124" t="s">
        <v>22</v>
      </c>
      <c r="R1383" s="6" t="s">
        <v>18</v>
      </c>
      <c r="S1383" s="124" t="s">
        <v>22</v>
      </c>
      <c r="T1383" s="124" t="s">
        <v>2049</v>
      </c>
      <c r="U1383" s="123">
        <v>12</v>
      </c>
      <c r="V1383" s="17" t="b">
        <v>1</v>
      </c>
      <c r="W1383" s="17" t="b">
        <v>1</v>
      </c>
      <c r="X1383" s="17" t="b">
        <v>1</v>
      </c>
      <c r="Y1383" s="17" t="b">
        <v>1</v>
      </c>
      <c r="Z1383" t="s">
        <v>22</v>
      </c>
      <c r="AA1383" t="s">
        <v>22</v>
      </c>
      <c r="AB1383" t="s">
        <v>22</v>
      </c>
      <c r="AC1383" t="s">
        <v>22</v>
      </c>
      <c r="AD1383" t="s">
        <v>22</v>
      </c>
      <c r="AE1383" t="s">
        <v>22</v>
      </c>
      <c r="AF1383" t="s">
        <v>22</v>
      </c>
      <c r="AG1383" t="s">
        <v>22</v>
      </c>
      <c r="AH1383" t="s">
        <v>22</v>
      </c>
      <c r="AI1383" t="s">
        <v>22</v>
      </c>
      <c r="AJ1383" s="17" t="b">
        <v>0</v>
      </c>
      <c r="AK1383" t="s">
        <v>22</v>
      </c>
      <c r="AL1383" t="s">
        <v>143</v>
      </c>
      <c r="AM1383" s="17" t="b">
        <v>0</v>
      </c>
      <c r="AN1383" s="6"/>
      <c r="AO1383" s="6"/>
      <c r="AP1383" s="17" t="b">
        <v>0</v>
      </c>
      <c r="AQ1383" s="6" t="b">
        <v>0</v>
      </c>
    </row>
    <row r="1384" spans="1:43" x14ac:dyDescent="0.25">
      <c r="A1384" t="str">
        <f>_xlfn.CONCAT(Table8[[#This Row],[Order]],"-",Table8[[#This Row],[Line]])</f>
        <v>78279-1</v>
      </c>
      <c r="B1384" s="29">
        <v>78279</v>
      </c>
      <c r="C1384" s="29">
        <v>1</v>
      </c>
      <c r="D1384" s="29">
        <v>1</v>
      </c>
      <c r="E1384" s="28" t="s">
        <v>18</v>
      </c>
      <c r="F1384" s="28" t="s">
        <v>147</v>
      </c>
      <c r="G1384" s="28" t="s">
        <v>1813</v>
      </c>
      <c r="H1384" s="28" t="s">
        <v>22</v>
      </c>
      <c r="I1384" s="28" t="s">
        <v>20</v>
      </c>
      <c r="J1384" s="28"/>
      <c r="K1384" s="28"/>
      <c r="L1384" s="8">
        <v>43503</v>
      </c>
      <c r="M1384" s="30">
        <v>43508</v>
      </c>
      <c r="N1384" s="29">
        <v>2</v>
      </c>
      <c r="O1384" s="29">
        <v>2</v>
      </c>
      <c r="P1384" s="6" t="s">
        <v>605</v>
      </c>
      <c r="Q1384" s="28" t="s">
        <v>22</v>
      </c>
      <c r="R1384" s="6" t="s">
        <v>18</v>
      </c>
      <c r="S1384" s="28" t="s">
        <v>22</v>
      </c>
      <c r="T1384" s="28" t="s">
        <v>35</v>
      </c>
      <c r="U1384" s="29">
        <v>18</v>
      </c>
      <c r="V1384" s="17" t="b">
        <v>1</v>
      </c>
      <c r="W1384" s="17" t="b">
        <v>0</v>
      </c>
      <c r="X1384" s="17" t="b">
        <v>0</v>
      </c>
      <c r="Y1384" s="17" t="b">
        <v>0</v>
      </c>
      <c r="Z1384" t="s">
        <v>22</v>
      </c>
      <c r="AA1384" t="s">
        <v>161</v>
      </c>
      <c r="AB1384" t="s">
        <v>22</v>
      </c>
      <c r="AC1384" t="s">
        <v>22</v>
      </c>
      <c r="AD1384" t="s">
        <v>22</v>
      </c>
      <c r="AE1384" t="s">
        <v>22</v>
      </c>
      <c r="AF1384" t="s">
        <v>22</v>
      </c>
      <c r="AG1384" t="s">
        <v>22</v>
      </c>
      <c r="AH1384" t="s">
        <v>22</v>
      </c>
      <c r="AI1384" t="s">
        <v>22</v>
      </c>
      <c r="AJ1384" s="17" t="b">
        <v>0</v>
      </c>
      <c r="AK1384" t="s">
        <v>22</v>
      </c>
      <c r="AL1384" t="s">
        <v>22</v>
      </c>
      <c r="AM1384" s="17" t="b">
        <v>0</v>
      </c>
      <c r="AN1384" s="6"/>
      <c r="AO1384" s="6"/>
      <c r="AP1384" s="17" t="b">
        <v>0</v>
      </c>
      <c r="AQ1384" s="6" t="b">
        <v>0</v>
      </c>
    </row>
    <row r="1385" spans="1:43" x14ac:dyDescent="0.25">
      <c r="A1385" t="str">
        <f>_xlfn.CONCAT(Table8[[#This Row],[Order]],"-",Table8[[#This Row],[Line]])</f>
        <v>78279-2</v>
      </c>
      <c r="B1385" s="29">
        <v>78279</v>
      </c>
      <c r="C1385" s="29">
        <v>2</v>
      </c>
      <c r="D1385" s="29">
        <v>1</v>
      </c>
      <c r="E1385" s="28" t="s">
        <v>18</v>
      </c>
      <c r="F1385" s="28" t="s">
        <v>148</v>
      </c>
      <c r="G1385" s="28" t="s">
        <v>1814</v>
      </c>
      <c r="H1385" s="28" t="s">
        <v>22</v>
      </c>
      <c r="I1385" s="28" t="s">
        <v>20</v>
      </c>
      <c r="J1385" s="28"/>
      <c r="K1385" s="28"/>
      <c r="L1385" s="8">
        <v>43503</v>
      </c>
      <c r="M1385" s="30">
        <v>43508</v>
      </c>
      <c r="N1385" s="29">
        <v>30</v>
      </c>
      <c r="O1385" s="29">
        <v>30</v>
      </c>
      <c r="P1385" s="6" t="s">
        <v>605</v>
      </c>
      <c r="Q1385" s="28" t="s">
        <v>22</v>
      </c>
      <c r="R1385" s="6" t="s">
        <v>18</v>
      </c>
      <c r="S1385" s="28" t="s">
        <v>22</v>
      </c>
      <c r="T1385" s="28" t="s">
        <v>92</v>
      </c>
      <c r="U1385" s="29">
        <v>18</v>
      </c>
      <c r="V1385" s="17" t="b">
        <v>1</v>
      </c>
      <c r="W1385" s="17" t="b">
        <v>0</v>
      </c>
      <c r="X1385" s="17" t="b">
        <v>0</v>
      </c>
      <c r="Y1385" s="17" t="b">
        <v>0</v>
      </c>
      <c r="Z1385" t="s">
        <v>22</v>
      </c>
      <c r="AA1385" t="s">
        <v>161</v>
      </c>
      <c r="AB1385" t="s">
        <v>22</v>
      </c>
      <c r="AC1385" t="s">
        <v>22</v>
      </c>
      <c r="AD1385" t="s">
        <v>22</v>
      </c>
      <c r="AE1385" t="s">
        <v>22</v>
      </c>
      <c r="AF1385" t="s">
        <v>22</v>
      </c>
      <c r="AG1385" t="s">
        <v>22</v>
      </c>
      <c r="AH1385" t="s">
        <v>22</v>
      </c>
      <c r="AI1385" t="s">
        <v>22</v>
      </c>
      <c r="AJ1385" s="17" t="b">
        <v>0</v>
      </c>
      <c r="AK1385" t="s">
        <v>22</v>
      </c>
      <c r="AL1385" t="s">
        <v>22</v>
      </c>
      <c r="AM1385" s="17" t="b">
        <v>0</v>
      </c>
      <c r="AN1385" s="6"/>
      <c r="AO1385" s="6"/>
      <c r="AP1385" s="17" t="b">
        <v>0</v>
      </c>
      <c r="AQ1385" s="6" t="b">
        <v>0</v>
      </c>
    </row>
    <row r="1386" spans="1:43" x14ac:dyDescent="0.25">
      <c r="A1386" t="str">
        <f>_xlfn.CONCAT(Table8[[#This Row],[Order]],"-",Table8[[#This Row],[Line]])</f>
        <v>78290-1</v>
      </c>
      <c r="B1386" s="35">
        <v>78290</v>
      </c>
      <c r="C1386" s="35">
        <v>1</v>
      </c>
      <c r="D1386" s="35">
        <v>1</v>
      </c>
      <c r="E1386" s="34" t="s">
        <v>18</v>
      </c>
      <c r="F1386" s="34" t="s">
        <v>3103</v>
      </c>
      <c r="G1386" s="34" t="s">
        <v>1693</v>
      </c>
      <c r="H1386" s="34" t="s">
        <v>22</v>
      </c>
      <c r="I1386" s="34" t="s">
        <v>31</v>
      </c>
      <c r="J1386" s="36">
        <v>43499</v>
      </c>
      <c r="K1386" s="34" t="s">
        <v>5477</v>
      </c>
      <c r="L1386" s="125">
        <v>43495</v>
      </c>
      <c r="M1386" s="36">
        <v>43500</v>
      </c>
      <c r="N1386" s="35">
        <v>2</v>
      </c>
      <c r="O1386" s="35">
        <v>2</v>
      </c>
      <c r="P1386" s="6" t="s">
        <v>608</v>
      </c>
      <c r="Q1386" s="34" t="s">
        <v>22</v>
      </c>
      <c r="R1386" s="6" t="s">
        <v>18</v>
      </c>
      <c r="S1386" s="34" t="s">
        <v>22</v>
      </c>
      <c r="T1386" s="34" t="s">
        <v>1694</v>
      </c>
      <c r="U1386" s="35">
        <v>12</v>
      </c>
      <c r="V1386" s="17" t="b">
        <v>1</v>
      </c>
      <c r="W1386" s="17" t="b">
        <v>1</v>
      </c>
      <c r="X1386" s="17" t="b">
        <v>1</v>
      </c>
      <c r="Y1386" s="17" t="b">
        <v>1</v>
      </c>
      <c r="Z1386" t="s">
        <v>22</v>
      </c>
      <c r="AA1386" t="s">
        <v>3805</v>
      </c>
      <c r="AB1386" t="s">
        <v>22</v>
      </c>
      <c r="AC1386" t="s">
        <v>22</v>
      </c>
      <c r="AD1386" t="s">
        <v>22</v>
      </c>
      <c r="AE1386" t="s">
        <v>22</v>
      </c>
      <c r="AF1386" t="s">
        <v>22</v>
      </c>
      <c r="AG1386" t="s">
        <v>22</v>
      </c>
      <c r="AH1386" t="s">
        <v>22</v>
      </c>
      <c r="AI1386" t="s">
        <v>22</v>
      </c>
      <c r="AJ1386" s="17" t="b">
        <v>1</v>
      </c>
      <c r="AK1386" t="s">
        <v>22</v>
      </c>
      <c r="AL1386" t="s">
        <v>143</v>
      </c>
      <c r="AM1386" s="17" t="b">
        <v>1</v>
      </c>
      <c r="AN1386" s="126">
        <v>43500.491472453701</v>
      </c>
      <c r="AO1386" s="6"/>
      <c r="AP1386" s="17" t="b">
        <v>1</v>
      </c>
      <c r="AQ1386" s="6" t="b">
        <v>0</v>
      </c>
    </row>
    <row r="1387" spans="1:43" x14ac:dyDescent="0.25">
      <c r="A1387" t="str">
        <f>_xlfn.CONCAT(Table8[[#This Row],[Order]],"-",Table8[[#This Row],[Line]])</f>
        <v>78302-2</v>
      </c>
      <c r="B1387" s="7">
        <v>78302</v>
      </c>
      <c r="C1387" s="7">
        <v>2</v>
      </c>
      <c r="D1387" s="7">
        <v>1</v>
      </c>
      <c r="E1387" s="6" t="s">
        <v>18</v>
      </c>
      <c r="F1387" s="6" t="s">
        <v>3336</v>
      </c>
      <c r="G1387" s="6" t="s">
        <v>5478</v>
      </c>
      <c r="H1387" s="6" t="s">
        <v>22</v>
      </c>
      <c r="I1387" s="6" t="s">
        <v>27</v>
      </c>
      <c r="J1387" s="6"/>
      <c r="K1387" s="6"/>
      <c r="L1387" s="8">
        <v>43507</v>
      </c>
      <c r="M1387" s="8">
        <v>43510</v>
      </c>
      <c r="N1387" s="7">
        <v>1</v>
      </c>
      <c r="O1387" s="7">
        <v>4</v>
      </c>
      <c r="P1387" s="6" t="s">
        <v>610</v>
      </c>
      <c r="Q1387" s="6" t="s">
        <v>22</v>
      </c>
      <c r="R1387" s="6" t="s">
        <v>19</v>
      </c>
      <c r="S1387" s="6" t="s">
        <v>22</v>
      </c>
      <c r="T1387" s="6" t="s">
        <v>35</v>
      </c>
      <c r="U1387" s="7">
        <v>12</v>
      </c>
      <c r="V1387" s="17" t="b">
        <v>0</v>
      </c>
      <c r="W1387" s="17" t="b">
        <v>0</v>
      </c>
      <c r="X1387" s="17" t="b">
        <v>0</v>
      </c>
      <c r="Y1387" s="17" t="b">
        <v>0</v>
      </c>
      <c r="Z1387" t="s">
        <v>22</v>
      </c>
      <c r="AA1387" t="s">
        <v>22</v>
      </c>
      <c r="AB1387" t="s">
        <v>22</v>
      </c>
      <c r="AC1387" t="s">
        <v>22</v>
      </c>
      <c r="AD1387" t="s">
        <v>22</v>
      </c>
      <c r="AE1387" t="s">
        <v>22</v>
      </c>
      <c r="AF1387" t="s">
        <v>22</v>
      </c>
      <c r="AG1387" t="s">
        <v>22</v>
      </c>
      <c r="AH1387" t="s">
        <v>22</v>
      </c>
      <c r="AI1387" t="s">
        <v>22</v>
      </c>
      <c r="AJ1387" s="17" t="b">
        <v>0</v>
      </c>
      <c r="AK1387" t="s">
        <v>22</v>
      </c>
      <c r="AL1387" t="s">
        <v>22</v>
      </c>
      <c r="AM1387" s="17" t="b">
        <v>0</v>
      </c>
      <c r="AN1387" s="6"/>
      <c r="AO1387" s="6"/>
      <c r="AP1387" s="17" t="b">
        <v>0</v>
      </c>
      <c r="AQ1387" s="6" t="b">
        <v>0</v>
      </c>
    </row>
    <row r="1388" spans="1:43" x14ac:dyDescent="0.25">
      <c r="A1388" t="str">
        <f>_xlfn.CONCAT(Table8[[#This Row],[Order]],"-",Table8[[#This Row],[Line]])</f>
        <v>78306-1</v>
      </c>
      <c r="B1388" s="123">
        <v>78306</v>
      </c>
      <c r="C1388" s="123">
        <v>1</v>
      </c>
      <c r="D1388" s="123">
        <v>1</v>
      </c>
      <c r="E1388" s="124" t="s">
        <v>28</v>
      </c>
      <c r="F1388" s="124" t="s">
        <v>3337</v>
      </c>
      <c r="G1388" s="124" t="s">
        <v>1358</v>
      </c>
      <c r="H1388" s="124" t="s">
        <v>208</v>
      </c>
      <c r="I1388" s="124" t="s">
        <v>20</v>
      </c>
      <c r="J1388" s="124"/>
      <c r="K1388" s="124"/>
      <c r="L1388" s="125">
        <v>43494</v>
      </c>
      <c r="M1388" s="125">
        <v>43502</v>
      </c>
      <c r="N1388" s="123">
        <v>1</v>
      </c>
      <c r="O1388" s="123">
        <v>1</v>
      </c>
      <c r="P1388" s="6" t="s">
        <v>610</v>
      </c>
      <c r="Q1388" s="124" t="s">
        <v>22</v>
      </c>
      <c r="R1388" s="6" t="s">
        <v>18</v>
      </c>
      <c r="S1388" s="124" t="s">
        <v>22</v>
      </c>
      <c r="T1388" s="124" t="s">
        <v>1359</v>
      </c>
      <c r="U1388" s="123">
        <v>12</v>
      </c>
      <c r="V1388" s="17" t="b">
        <v>1</v>
      </c>
      <c r="W1388" s="17" t="b">
        <v>0</v>
      </c>
      <c r="X1388" s="17" t="b">
        <v>0</v>
      </c>
      <c r="Y1388" s="17" t="b">
        <v>0</v>
      </c>
      <c r="Z1388" t="s">
        <v>22</v>
      </c>
      <c r="AA1388" t="s">
        <v>161</v>
      </c>
      <c r="AB1388" t="s">
        <v>22</v>
      </c>
      <c r="AC1388" t="s">
        <v>161</v>
      </c>
      <c r="AD1388" t="s">
        <v>22</v>
      </c>
      <c r="AE1388" t="s">
        <v>161</v>
      </c>
      <c r="AF1388" t="s">
        <v>22</v>
      </c>
      <c r="AG1388" t="s">
        <v>22</v>
      </c>
      <c r="AH1388" t="s">
        <v>22</v>
      </c>
      <c r="AI1388" t="s">
        <v>22</v>
      </c>
      <c r="AJ1388" s="17" t="b">
        <v>0</v>
      </c>
      <c r="AK1388" t="s">
        <v>22</v>
      </c>
      <c r="AL1388" t="s">
        <v>143</v>
      </c>
      <c r="AM1388" s="17" t="b">
        <v>0</v>
      </c>
      <c r="AN1388" s="6"/>
      <c r="AO1388" s="6"/>
      <c r="AP1388" s="17" t="b">
        <v>0</v>
      </c>
      <c r="AQ1388" s="6" t="b">
        <v>0</v>
      </c>
    </row>
    <row r="1389" spans="1:43" x14ac:dyDescent="0.25">
      <c r="A1389" t="str">
        <f>_xlfn.CONCAT(Table8[[#This Row],[Order]],"-",Table8[[#This Row],[Line]])</f>
        <v>78328-1</v>
      </c>
      <c r="B1389" s="29">
        <v>78328</v>
      </c>
      <c r="C1389" s="29">
        <v>1</v>
      </c>
      <c r="D1389" s="29">
        <v>1</v>
      </c>
      <c r="E1389" s="28" t="s">
        <v>18</v>
      </c>
      <c r="F1389" s="28" t="s">
        <v>3339</v>
      </c>
      <c r="G1389" s="28" t="s">
        <v>1833</v>
      </c>
      <c r="H1389" s="28" t="s">
        <v>22</v>
      </c>
      <c r="I1389" s="28" t="s">
        <v>20</v>
      </c>
      <c r="J1389" s="28"/>
      <c r="K1389" s="28"/>
      <c r="L1389" s="8">
        <v>43504</v>
      </c>
      <c r="M1389" s="30">
        <v>43509</v>
      </c>
      <c r="N1389" s="29">
        <v>7</v>
      </c>
      <c r="O1389" s="29">
        <v>7</v>
      </c>
      <c r="P1389" s="6" t="s">
        <v>606</v>
      </c>
      <c r="Q1389" s="28" t="s">
        <v>22</v>
      </c>
      <c r="R1389" s="6" t="s">
        <v>18</v>
      </c>
      <c r="S1389" s="28" t="s">
        <v>22</v>
      </c>
      <c r="T1389" s="28" t="s">
        <v>1834</v>
      </c>
      <c r="U1389" s="29">
        <v>7</v>
      </c>
      <c r="V1389" s="17" t="b">
        <v>1</v>
      </c>
      <c r="W1389" s="17" t="b">
        <v>0</v>
      </c>
      <c r="X1389" s="17" t="b">
        <v>0</v>
      </c>
      <c r="Y1389" s="17" t="b">
        <v>1</v>
      </c>
      <c r="Z1389" t="s">
        <v>22</v>
      </c>
      <c r="AA1389" t="s">
        <v>22</v>
      </c>
      <c r="AB1389" t="s">
        <v>22</v>
      </c>
      <c r="AC1389" t="s">
        <v>22</v>
      </c>
      <c r="AD1389" t="s">
        <v>22</v>
      </c>
      <c r="AE1389" t="s">
        <v>22</v>
      </c>
      <c r="AF1389" t="s">
        <v>22</v>
      </c>
      <c r="AG1389" t="s">
        <v>22</v>
      </c>
      <c r="AH1389" t="s">
        <v>22</v>
      </c>
      <c r="AI1389" t="s">
        <v>22</v>
      </c>
      <c r="AJ1389" s="17" t="b">
        <v>0</v>
      </c>
      <c r="AK1389" t="s">
        <v>22</v>
      </c>
      <c r="AL1389" t="s">
        <v>22</v>
      </c>
      <c r="AM1389" s="17" t="b">
        <v>0</v>
      </c>
      <c r="AN1389" s="6"/>
      <c r="AO1389" s="6"/>
      <c r="AP1389" s="17" t="b">
        <v>0</v>
      </c>
      <c r="AQ1389" s="6" t="b">
        <v>0</v>
      </c>
    </row>
    <row r="1390" spans="1:43" x14ac:dyDescent="0.25">
      <c r="A1390" t="str">
        <f>_xlfn.CONCAT(Table8[[#This Row],[Order]],"-",Table8[[#This Row],[Line]])</f>
        <v>78328-2</v>
      </c>
      <c r="B1390" s="29">
        <v>78328</v>
      </c>
      <c r="C1390" s="29">
        <v>2</v>
      </c>
      <c r="D1390" s="29">
        <v>1</v>
      </c>
      <c r="E1390" s="28" t="s">
        <v>18</v>
      </c>
      <c r="F1390" s="28" t="s">
        <v>3339</v>
      </c>
      <c r="G1390" s="28" t="s">
        <v>1835</v>
      </c>
      <c r="H1390" s="28" t="s">
        <v>22</v>
      </c>
      <c r="I1390" s="28" t="s">
        <v>20</v>
      </c>
      <c r="J1390" s="28"/>
      <c r="K1390" s="28"/>
      <c r="L1390" s="8">
        <v>43504</v>
      </c>
      <c r="M1390" s="30">
        <v>43509</v>
      </c>
      <c r="N1390" s="29">
        <v>7</v>
      </c>
      <c r="O1390" s="29">
        <v>7</v>
      </c>
      <c r="P1390" s="6" t="s">
        <v>606</v>
      </c>
      <c r="Q1390" s="28" t="s">
        <v>22</v>
      </c>
      <c r="R1390" s="6" t="s">
        <v>18</v>
      </c>
      <c r="S1390" s="28" t="s">
        <v>22</v>
      </c>
      <c r="T1390" s="28" t="s">
        <v>1836</v>
      </c>
      <c r="U1390" s="29">
        <v>7</v>
      </c>
      <c r="V1390" s="17" t="b">
        <v>1</v>
      </c>
      <c r="W1390" s="17" t="b">
        <v>0</v>
      </c>
      <c r="X1390" s="17" t="b">
        <v>0</v>
      </c>
      <c r="Y1390" s="17" t="b">
        <v>1</v>
      </c>
      <c r="Z1390" t="s">
        <v>22</v>
      </c>
      <c r="AA1390" t="s">
        <v>22</v>
      </c>
      <c r="AB1390" t="s">
        <v>22</v>
      </c>
      <c r="AC1390" t="s">
        <v>22</v>
      </c>
      <c r="AD1390" t="s">
        <v>22</v>
      </c>
      <c r="AE1390" t="s">
        <v>22</v>
      </c>
      <c r="AF1390" t="s">
        <v>22</v>
      </c>
      <c r="AG1390" t="s">
        <v>22</v>
      </c>
      <c r="AH1390" t="s">
        <v>22</v>
      </c>
      <c r="AI1390" t="s">
        <v>22</v>
      </c>
      <c r="AJ1390" s="17" t="b">
        <v>0</v>
      </c>
      <c r="AK1390" t="s">
        <v>22</v>
      </c>
      <c r="AL1390" t="s">
        <v>22</v>
      </c>
      <c r="AM1390" s="17" t="b">
        <v>0</v>
      </c>
      <c r="AN1390" s="6"/>
      <c r="AO1390" s="6"/>
      <c r="AP1390" s="17" t="b">
        <v>0</v>
      </c>
      <c r="AQ1390" s="6" t="b">
        <v>0</v>
      </c>
    </row>
    <row r="1391" spans="1:43" x14ac:dyDescent="0.25">
      <c r="A1391" t="str">
        <f>_xlfn.CONCAT(Table8[[#This Row],[Order]],"-",Table8[[#This Row],[Line]])</f>
        <v>78328-3</v>
      </c>
      <c r="B1391" s="29">
        <v>78328</v>
      </c>
      <c r="C1391" s="29">
        <v>3</v>
      </c>
      <c r="D1391" s="29">
        <v>1</v>
      </c>
      <c r="E1391" s="28" t="s">
        <v>18</v>
      </c>
      <c r="F1391" s="28" t="s">
        <v>3341</v>
      </c>
      <c r="G1391" s="28" t="s">
        <v>1837</v>
      </c>
      <c r="H1391" s="28" t="s">
        <v>22</v>
      </c>
      <c r="I1391" s="28" t="s">
        <v>20</v>
      </c>
      <c r="J1391" s="28"/>
      <c r="K1391" s="28"/>
      <c r="L1391" s="8">
        <v>43504</v>
      </c>
      <c r="M1391" s="30">
        <v>43509</v>
      </c>
      <c r="N1391" s="29">
        <v>5</v>
      </c>
      <c r="O1391" s="29">
        <v>10</v>
      </c>
      <c r="P1391" s="6" t="s">
        <v>606</v>
      </c>
      <c r="Q1391" s="28" t="s">
        <v>22</v>
      </c>
      <c r="R1391" s="6" t="s">
        <v>18</v>
      </c>
      <c r="S1391" s="28" t="s">
        <v>22</v>
      </c>
      <c r="T1391" s="28" t="s">
        <v>1838</v>
      </c>
      <c r="U1391" s="29">
        <v>7</v>
      </c>
      <c r="V1391" s="17" t="b">
        <v>1</v>
      </c>
      <c r="W1391" s="17" t="b">
        <v>0</v>
      </c>
      <c r="X1391" s="17" t="b">
        <v>0</v>
      </c>
      <c r="Y1391" s="17" t="b">
        <v>1</v>
      </c>
      <c r="Z1391" t="s">
        <v>22</v>
      </c>
      <c r="AA1391" t="s">
        <v>22</v>
      </c>
      <c r="AB1391" t="s">
        <v>22</v>
      </c>
      <c r="AC1391" t="s">
        <v>22</v>
      </c>
      <c r="AD1391" t="s">
        <v>22</v>
      </c>
      <c r="AE1391" t="s">
        <v>22</v>
      </c>
      <c r="AF1391" t="s">
        <v>22</v>
      </c>
      <c r="AG1391" t="s">
        <v>22</v>
      </c>
      <c r="AH1391" t="s">
        <v>22</v>
      </c>
      <c r="AI1391" t="s">
        <v>22</v>
      </c>
      <c r="AJ1391" s="17" t="b">
        <v>0</v>
      </c>
      <c r="AK1391" t="s">
        <v>22</v>
      </c>
      <c r="AL1391" t="s">
        <v>22</v>
      </c>
      <c r="AM1391" s="17" t="b">
        <v>0</v>
      </c>
      <c r="AN1391" s="6"/>
      <c r="AO1391" s="6"/>
      <c r="AP1391" s="17" t="b">
        <v>0</v>
      </c>
      <c r="AQ1391" s="6" t="b">
        <v>0</v>
      </c>
    </row>
    <row r="1392" spans="1:43" x14ac:dyDescent="0.25">
      <c r="A1392" t="str">
        <f>_xlfn.CONCAT(Table8[[#This Row],[Order]],"-",Table8[[#This Row],[Line]])</f>
        <v>78328-4</v>
      </c>
      <c r="B1392" s="29">
        <v>78328</v>
      </c>
      <c r="C1392" s="29">
        <v>4</v>
      </c>
      <c r="D1392" s="29">
        <v>1</v>
      </c>
      <c r="E1392" s="28" t="s">
        <v>18</v>
      </c>
      <c r="F1392" s="28" t="s">
        <v>3341</v>
      </c>
      <c r="G1392" s="28" t="s">
        <v>1839</v>
      </c>
      <c r="H1392" s="28" t="s">
        <v>22</v>
      </c>
      <c r="I1392" s="28" t="s">
        <v>20</v>
      </c>
      <c r="J1392" s="28"/>
      <c r="K1392" s="28"/>
      <c r="L1392" s="8">
        <v>43504</v>
      </c>
      <c r="M1392" s="30">
        <v>43509</v>
      </c>
      <c r="N1392" s="29">
        <v>2</v>
      </c>
      <c r="O1392" s="29">
        <v>4</v>
      </c>
      <c r="P1392" s="6" t="s">
        <v>606</v>
      </c>
      <c r="Q1392" s="28" t="s">
        <v>22</v>
      </c>
      <c r="R1392" s="6" t="s">
        <v>18</v>
      </c>
      <c r="S1392" s="28" t="s">
        <v>22</v>
      </c>
      <c r="T1392" s="28" t="s">
        <v>1840</v>
      </c>
      <c r="U1392" s="29">
        <v>7</v>
      </c>
      <c r="V1392" s="17" t="b">
        <v>1</v>
      </c>
      <c r="W1392" s="17" t="b">
        <v>0</v>
      </c>
      <c r="X1392" s="17" t="b">
        <v>0</v>
      </c>
      <c r="Y1392" s="17" t="b">
        <v>1</v>
      </c>
      <c r="Z1392" t="s">
        <v>22</v>
      </c>
      <c r="AA1392" t="s">
        <v>22</v>
      </c>
      <c r="AB1392" t="s">
        <v>22</v>
      </c>
      <c r="AC1392" t="s">
        <v>22</v>
      </c>
      <c r="AD1392" t="s">
        <v>22</v>
      </c>
      <c r="AE1392" t="s">
        <v>22</v>
      </c>
      <c r="AF1392" t="s">
        <v>22</v>
      </c>
      <c r="AG1392" t="s">
        <v>22</v>
      </c>
      <c r="AH1392" t="s">
        <v>22</v>
      </c>
      <c r="AI1392" t="s">
        <v>22</v>
      </c>
      <c r="AJ1392" s="17" t="b">
        <v>0</v>
      </c>
      <c r="AK1392" t="s">
        <v>22</v>
      </c>
      <c r="AL1392" t="s">
        <v>22</v>
      </c>
      <c r="AM1392" s="17" t="b">
        <v>0</v>
      </c>
      <c r="AN1392" s="6"/>
      <c r="AO1392" s="6"/>
      <c r="AP1392" s="17" t="b">
        <v>0</v>
      </c>
      <c r="AQ1392" s="6" t="b">
        <v>0</v>
      </c>
    </row>
    <row r="1393" spans="1:43" x14ac:dyDescent="0.25">
      <c r="A1393" t="str">
        <f>_xlfn.CONCAT(Table8[[#This Row],[Order]],"-",Table8[[#This Row],[Line]])</f>
        <v>78328-5</v>
      </c>
      <c r="B1393" s="29">
        <v>78328</v>
      </c>
      <c r="C1393" s="29">
        <v>5</v>
      </c>
      <c r="D1393" s="29">
        <v>1</v>
      </c>
      <c r="E1393" s="28" t="s">
        <v>18</v>
      </c>
      <c r="F1393" s="28" t="s">
        <v>3342</v>
      </c>
      <c r="G1393" s="28" t="s">
        <v>1841</v>
      </c>
      <c r="H1393" s="28" t="s">
        <v>22</v>
      </c>
      <c r="I1393" s="28" t="s">
        <v>20</v>
      </c>
      <c r="J1393" s="28"/>
      <c r="K1393" s="28"/>
      <c r="L1393" s="8">
        <v>43504</v>
      </c>
      <c r="M1393" s="30">
        <v>43509</v>
      </c>
      <c r="N1393" s="29">
        <v>2</v>
      </c>
      <c r="O1393" s="29">
        <v>2</v>
      </c>
      <c r="P1393" s="6" t="s">
        <v>606</v>
      </c>
      <c r="Q1393" s="28" t="s">
        <v>22</v>
      </c>
      <c r="R1393" s="6" t="s">
        <v>18</v>
      </c>
      <c r="S1393" s="28" t="s">
        <v>22</v>
      </c>
      <c r="T1393" s="28" t="s">
        <v>1842</v>
      </c>
      <c r="U1393" s="29">
        <v>7</v>
      </c>
      <c r="V1393" s="17" t="b">
        <v>1</v>
      </c>
      <c r="W1393" s="17" t="b">
        <v>0</v>
      </c>
      <c r="X1393" s="17" t="b">
        <v>0</v>
      </c>
      <c r="Y1393" s="17" t="b">
        <v>1</v>
      </c>
      <c r="Z1393" t="s">
        <v>22</v>
      </c>
      <c r="AA1393" t="s">
        <v>22</v>
      </c>
      <c r="AB1393" t="s">
        <v>22</v>
      </c>
      <c r="AC1393" t="s">
        <v>22</v>
      </c>
      <c r="AD1393" t="s">
        <v>22</v>
      </c>
      <c r="AE1393" t="s">
        <v>22</v>
      </c>
      <c r="AF1393" t="s">
        <v>22</v>
      </c>
      <c r="AG1393" t="s">
        <v>22</v>
      </c>
      <c r="AH1393" t="s">
        <v>22</v>
      </c>
      <c r="AI1393" t="s">
        <v>22</v>
      </c>
      <c r="AJ1393" s="17" t="b">
        <v>0</v>
      </c>
      <c r="AK1393" t="s">
        <v>22</v>
      </c>
      <c r="AL1393" t="s">
        <v>22</v>
      </c>
      <c r="AM1393" s="17" t="b">
        <v>0</v>
      </c>
      <c r="AN1393" s="6"/>
      <c r="AO1393" s="6"/>
      <c r="AP1393" s="17" t="b">
        <v>0</v>
      </c>
      <c r="AQ1393" s="6" t="b">
        <v>0</v>
      </c>
    </row>
    <row r="1394" spans="1:43" x14ac:dyDescent="0.25">
      <c r="A1394" t="str">
        <f>_xlfn.CONCAT(Table8[[#This Row],[Order]],"-",Table8[[#This Row],[Line]])</f>
        <v>78328-6</v>
      </c>
      <c r="B1394" s="29">
        <v>78328</v>
      </c>
      <c r="C1394" s="29">
        <v>6</v>
      </c>
      <c r="D1394" s="29">
        <v>1</v>
      </c>
      <c r="E1394" s="28" t="s">
        <v>18</v>
      </c>
      <c r="F1394" s="28" t="s">
        <v>231</v>
      </c>
      <c r="G1394" s="28" t="s">
        <v>1843</v>
      </c>
      <c r="H1394" s="28" t="s">
        <v>22</v>
      </c>
      <c r="I1394" s="28" t="s">
        <v>20</v>
      </c>
      <c r="J1394" s="28"/>
      <c r="K1394" s="28"/>
      <c r="L1394" s="8">
        <v>43504</v>
      </c>
      <c r="M1394" s="30">
        <v>43509</v>
      </c>
      <c r="N1394" s="29">
        <v>1</v>
      </c>
      <c r="O1394" s="29">
        <v>1</v>
      </c>
      <c r="P1394" s="6" t="s">
        <v>606</v>
      </c>
      <c r="Q1394" s="28" t="s">
        <v>22</v>
      </c>
      <c r="R1394" s="6" t="s">
        <v>18</v>
      </c>
      <c r="S1394" s="28" t="s">
        <v>22</v>
      </c>
      <c r="T1394" s="28" t="s">
        <v>1844</v>
      </c>
      <c r="U1394" s="29">
        <v>7</v>
      </c>
      <c r="V1394" s="17" t="b">
        <v>1</v>
      </c>
      <c r="W1394" s="17" t="b">
        <v>0</v>
      </c>
      <c r="X1394" s="17" t="b">
        <v>1</v>
      </c>
      <c r="Y1394" s="17" t="b">
        <v>1</v>
      </c>
      <c r="Z1394" t="s">
        <v>3805</v>
      </c>
      <c r="AA1394" t="s">
        <v>3805</v>
      </c>
      <c r="AB1394" t="s">
        <v>22</v>
      </c>
      <c r="AC1394" t="s">
        <v>22</v>
      </c>
      <c r="AD1394" t="s">
        <v>22</v>
      </c>
      <c r="AE1394" t="s">
        <v>22</v>
      </c>
      <c r="AF1394" t="s">
        <v>3805</v>
      </c>
      <c r="AG1394" t="s">
        <v>22</v>
      </c>
      <c r="AH1394" t="s">
        <v>22</v>
      </c>
      <c r="AI1394" t="s">
        <v>22</v>
      </c>
      <c r="AJ1394" s="17" t="b">
        <v>1</v>
      </c>
      <c r="AK1394" t="s">
        <v>22</v>
      </c>
      <c r="AL1394" t="s">
        <v>22</v>
      </c>
      <c r="AM1394" s="17" t="b">
        <v>0</v>
      </c>
      <c r="AN1394" s="6"/>
      <c r="AO1394" s="6"/>
      <c r="AP1394" s="17" t="b">
        <v>0</v>
      </c>
      <c r="AQ1394" s="6" t="b">
        <v>0</v>
      </c>
    </row>
    <row r="1395" spans="1:43" x14ac:dyDescent="0.25">
      <c r="A1395" t="str">
        <f>_xlfn.CONCAT(Table8[[#This Row],[Order]],"-",Table8[[#This Row],[Line]])</f>
        <v>78328-7</v>
      </c>
      <c r="B1395" s="29">
        <v>78328</v>
      </c>
      <c r="C1395" s="29">
        <v>7</v>
      </c>
      <c r="D1395" s="29">
        <v>1</v>
      </c>
      <c r="E1395" s="28" t="s">
        <v>18</v>
      </c>
      <c r="F1395" s="28" t="s">
        <v>231</v>
      </c>
      <c r="G1395" s="28" t="s">
        <v>1845</v>
      </c>
      <c r="H1395" s="28" t="s">
        <v>22</v>
      </c>
      <c r="I1395" s="28" t="s">
        <v>20</v>
      </c>
      <c r="J1395" s="28"/>
      <c r="K1395" s="28"/>
      <c r="L1395" s="8">
        <v>43504</v>
      </c>
      <c r="M1395" s="30">
        <v>43509</v>
      </c>
      <c r="N1395" s="29">
        <v>4</v>
      </c>
      <c r="O1395" s="29">
        <v>4</v>
      </c>
      <c r="P1395" s="6" t="s">
        <v>606</v>
      </c>
      <c r="Q1395" s="28" t="s">
        <v>22</v>
      </c>
      <c r="R1395" s="6" t="s">
        <v>18</v>
      </c>
      <c r="S1395" s="28" t="s">
        <v>22</v>
      </c>
      <c r="T1395" s="28" t="s">
        <v>1846</v>
      </c>
      <c r="U1395" s="29">
        <v>7</v>
      </c>
      <c r="V1395" s="17" t="b">
        <v>1</v>
      </c>
      <c r="W1395" s="17" t="b">
        <v>0</v>
      </c>
      <c r="X1395" s="17" t="b">
        <v>1</v>
      </c>
      <c r="Y1395" s="17" t="b">
        <v>1</v>
      </c>
      <c r="Z1395" t="s">
        <v>3805</v>
      </c>
      <c r="AA1395" t="s">
        <v>3805</v>
      </c>
      <c r="AB1395" t="s">
        <v>22</v>
      </c>
      <c r="AC1395" t="s">
        <v>22</v>
      </c>
      <c r="AD1395" t="s">
        <v>22</v>
      </c>
      <c r="AE1395" t="s">
        <v>22</v>
      </c>
      <c r="AF1395" t="s">
        <v>3805</v>
      </c>
      <c r="AG1395" t="s">
        <v>22</v>
      </c>
      <c r="AH1395" t="s">
        <v>22</v>
      </c>
      <c r="AI1395" t="s">
        <v>22</v>
      </c>
      <c r="AJ1395" s="17" t="b">
        <v>0</v>
      </c>
      <c r="AK1395" t="s">
        <v>22</v>
      </c>
      <c r="AL1395" t="s">
        <v>22</v>
      </c>
      <c r="AM1395" s="17" t="b">
        <v>0</v>
      </c>
      <c r="AN1395" s="6"/>
      <c r="AO1395" s="6"/>
      <c r="AP1395" s="17" t="b">
        <v>0</v>
      </c>
      <c r="AQ1395" s="6" t="b">
        <v>0</v>
      </c>
    </row>
    <row r="1396" spans="1:43" x14ac:dyDescent="0.25">
      <c r="A1396" t="str">
        <f>_xlfn.CONCAT(Table8[[#This Row],[Order]],"-",Table8[[#This Row],[Line]])</f>
        <v>78328-8</v>
      </c>
      <c r="B1396" s="29">
        <v>78328</v>
      </c>
      <c r="C1396" s="29">
        <v>8</v>
      </c>
      <c r="D1396" s="29">
        <v>1</v>
      </c>
      <c r="E1396" s="28" t="s">
        <v>18</v>
      </c>
      <c r="F1396" s="28" t="s">
        <v>201</v>
      </c>
      <c r="G1396" s="28" t="s">
        <v>1847</v>
      </c>
      <c r="H1396" s="28" t="s">
        <v>22</v>
      </c>
      <c r="I1396" s="28" t="s">
        <v>20</v>
      </c>
      <c r="J1396" s="28"/>
      <c r="K1396" s="28"/>
      <c r="L1396" s="8">
        <v>43504</v>
      </c>
      <c r="M1396" s="30">
        <v>43509</v>
      </c>
      <c r="N1396" s="29">
        <v>5</v>
      </c>
      <c r="O1396" s="29">
        <v>5</v>
      </c>
      <c r="P1396" s="6" t="s">
        <v>606</v>
      </c>
      <c r="Q1396" s="28" t="s">
        <v>22</v>
      </c>
      <c r="R1396" s="6" t="s">
        <v>18</v>
      </c>
      <c r="S1396" s="28" t="s">
        <v>22</v>
      </c>
      <c r="T1396" s="28" t="s">
        <v>1848</v>
      </c>
      <c r="U1396" s="29">
        <v>7</v>
      </c>
      <c r="V1396" s="17" t="b">
        <v>1</v>
      </c>
      <c r="W1396" s="17" t="b">
        <v>0</v>
      </c>
      <c r="X1396" s="17" t="b">
        <v>1</v>
      </c>
      <c r="Y1396" s="17" t="b">
        <v>1</v>
      </c>
      <c r="Z1396" t="s">
        <v>3805</v>
      </c>
      <c r="AA1396" t="s">
        <v>3805</v>
      </c>
      <c r="AB1396" t="s">
        <v>22</v>
      </c>
      <c r="AC1396" t="s">
        <v>22</v>
      </c>
      <c r="AD1396" t="s">
        <v>22</v>
      </c>
      <c r="AE1396" t="s">
        <v>22</v>
      </c>
      <c r="AF1396" t="s">
        <v>3805</v>
      </c>
      <c r="AG1396" t="s">
        <v>22</v>
      </c>
      <c r="AH1396" t="s">
        <v>22</v>
      </c>
      <c r="AI1396" t="s">
        <v>22</v>
      </c>
      <c r="AJ1396" s="17" t="b">
        <v>1</v>
      </c>
      <c r="AK1396" t="s">
        <v>22</v>
      </c>
      <c r="AL1396" t="s">
        <v>22</v>
      </c>
      <c r="AM1396" s="17" t="b">
        <v>0</v>
      </c>
      <c r="AN1396" s="6"/>
      <c r="AO1396" s="6"/>
      <c r="AP1396" s="17" t="b">
        <v>0</v>
      </c>
      <c r="AQ1396" s="6" t="b">
        <v>0</v>
      </c>
    </row>
    <row r="1397" spans="1:43" x14ac:dyDescent="0.25">
      <c r="A1397" t="str">
        <f>_xlfn.CONCAT(Table8[[#This Row],[Order]],"-",Table8[[#This Row],[Line]])</f>
        <v>78328-9</v>
      </c>
      <c r="B1397" s="29">
        <v>78328</v>
      </c>
      <c r="C1397" s="29">
        <v>9</v>
      </c>
      <c r="D1397" s="29">
        <v>1</v>
      </c>
      <c r="E1397" s="28" t="s">
        <v>18</v>
      </c>
      <c r="F1397" s="28" t="s">
        <v>201</v>
      </c>
      <c r="G1397" s="28" t="s">
        <v>1849</v>
      </c>
      <c r="H1397" s="28" t="s">
        <v>22</v>
      </c>
      <c r="I1397" s="28" t="s">
        <v>20</v>
      </c>
      <c r="J1397" s="28"/>
      <c r="K1397" s="28"/>
      <c r="L1397" s="8">
        <v>43504</v>
      </c>
      <c r="M1397" s="30">
        <v>43509</v>
      </c>
      <c r="N1397" s="29">
        <v>2</v>
      </c>
      <c r="O1397" s="29">
        <v>2</v>
      </c>
      <c r="P1397" s="6" t="s">
        <v>606</v>
      </c>
      <c r="Q1397" s="28" t="s">
        <v>22</v>
      </c>
      <c r="R1397" s="6" t="s">
        <v>18</v>
      </c>
      <c r="S1397" s="28" t="s">
        <v>22</v>
      </c>
      <c r="T1397" s="28" t="s">
        <v>1850</v>
      </c>
      <c r="U1397" s="29">
        <v>7</v>
      </c>
      <c r="V1397" s="17" t="b">
        <v>1</v>
      </c>
      <c r="W1397" s="17" t="b">
        <v>0</v>
      </c>
      <c r="X1397" s="17" t="b">
        <v>1</v>
      </c>
      <c r="Y1397" s="17" t="b">
        <v>1</v>
      </c>
      <c r="Z1397" t="s">
        <v>3805</v>
      </c>
      <c r="AA1397" t="s">
        <v>3805</v>
      </c>
      <c r="AB1397" t="s">
        <v>22</v>
      </c>
      <c r="AC1397" t="s">
        <v>22</v>
      </c>
      <c r="AD1397" t="s">
        <v>22</v>
      </c>
      <c r="AE1397" t="s">
        <v>22</v>
      </c>
      <c r="AF1397" t="s">
        <v>3805</v>
      </c>
      <c r="AG1397" t="s">
        <v>22</v>
      </c>
      <c r="AH1397" t="s">
        <v>22</v>
      </c>
      <c r="AI1397" t="s">
        <v>22</v>
      </c>
      <c r="AJ1397" s="17" t="b">
        <v>1</v>
      </c>
      <c r="AK1397" t="s">
        <v>22</v>
      </c>
      <c r="AL1397" t="s">
        <v>22</v>
      </c>
      <c r="AM1397" s="17" t="b">
        <v>0</v>
      </c>
      <c r="AN1397" s="6"/>
      <c r="AO1397" s="6"/>
      <c r="AP1397" s="17" t="b">
        <v>0</v>
      </c>
      <c r="AQ1397" s="6" t="b">
        <v>0</v>
      </c>
    </row>
    <row r="1398" spans="1:43" x14ac:dyDescent="0.25">
      <c r="A1398" t="str">
        <f>_xlfn.CONCAT(Table8[[#This Row],[Order]],"-",Table8[[#This Row],[Line]])</f>
        <v>78328-10</v>
      </c>
      <c r="B1398" s="29">
        <v>78328</v>
      </c>
      <c r="C1398" s="29">
        <v>10</v>
      </c>
      <c r="D1398" s="29">
        <v>1</v>
      </c>
      <c r="E1398" s="28" t="s">
        <v>18</v>
      </c>
      <c r="F1398" s="28" t="s">
        <v>3339</v>
      </c>
      <c r="G1398" s="28" t="s">
        <v>1833</v>
      </c>
      <c r="H1398" s="28" t="s">
        <v>22</v>
      </c>
      <c r="I1398" s="28" t="s">
        <v>20</v>
      </c>
      <c r="J1398" s="28"/>
      <c r="K1398" s="28"/>
      <c r="L1398" s="8">
        <v>43504</v>
      </c>
      <c r="M1398" s="30">
        <v>43509</v>
      </c>
      <c r="N1398" s="29">
        <v>5</v>
      </c>
      <c r="O1398" s="29">
        <v>5</v>
      </c>
      <c r="P1398" s="6" t="s">
        <v>606</v>
      </c>
      <c r="Q1398" s="28" t="s">
        <v>22</v>
      </c>
      <c r="R1398" s="6" t="s">
        <v>18</v>
      </c>
      <c r="S1398" s="28" t="s">
        <v>22</v>
      </c>
      <c r="T1398" s="28" t="s">
        <v>1834</v>
      </c>
      <c r="U1398" s="29">
        <v>7</v>
      </c>
      <c r="V1398" s="17" t="b">
        <v>1</v>
      </c>
      <c r="W1398" s="17" t="b">
        <v>0</v>
      </c>
      <c r="X1398" s="17" t="b">
        <v>0</v>
      </c>
      <c r="Y1398" s="17" t="b">
        <v>1</v>
      </c>
      <c r="Z1398" t="s">
        <v>22</v>
      </c>
      <c r="AA1398" t="s">
        <v>22</v>
      </c>
      <c r="AB1398" t="s">
        <v>22</v>
      </c>
      <c r="AC1398" t="s">
        <v>22</v>
      </c>
      <c r="AD1398" t="s">
        <v>22</v>
      </c>
      <c r="AE1398" t="s">
        <v>22</v>
      </c>
      <c r="AF1398" t="s">
        <v>22</v>
      </c>
      <c r="AG1398" t="s">
        <v>22</v>
      </c>
      <c r="AH1398" t="s">
        <v>22</v>
      </c>
      <c r="AI1398" t="s">
        <v>22</v>
      </c>
      <c r="AJ1398" s="17" t="b">
        <v>0</v>
      </c>
      <c r="AK1398" t="s">
        <v>22</v>
      </c>
      <c r="AL1398" t="s">
        <v>22</v>
      </c>
      <c r="AM1398" s="17" t="b">
        <v>0</v>
      </c>
      <c r="AN1398" s="6"/>
      <c r="AO1398" s="6"/>
      <c r="AP1398" s="17" t="b">
        <v>0</v>
      </c>
      <c r="AQ1398" s="6" t="b">
        <v>0</v>
      </c>
    </row>
    <row r="1399" spans="1:43" x14ac:dyDescent="0.25">
      <c r="A1399" t="str">
        <f>_xlfn.CONCAT(Table8[[#This Row],[Order]],"-",Table8[[#This Row],[Line]])</f>
        <v>78328-11</v>
      </c>
      <c r="B1399" s="29">
        <v>78328</v>
      </c>
      <c r="C1399" s="29">
        <v>11</v>
      </c>
      <c r="D1399" s="29">
        <v>1</v>
      </c>
      <c r="E1399" s="28" t="s">
        <v>18</v>
      </c>
      <c r="F1399" s="28" t="s">
        <v>3339</v>
      </c>
      <c r="G1399" s="28" t="s">
        <v>1835</v>
      </c>
      <c r="H1399" s="28" t="s">
        <v>22</v>
      </c>
      <c r="I1399" s="28" t="s">
        <v>20</v>
      </c>
      <c r="J1399" s="28"/>
      <c r="K1399" s="28"/>
      <c r="L1399" s="8">
        <v>43504</v>
      </c>
      <c r="M1399" s="30">
        <v>43509</v>
      </c>
      <c r="N1399" s="29">
        <v>4</v>
      </c>
      <c r="O1399" s="29">
        <v>4</v>
      </c>
      <c r="P1399" s="6" t="s">
        <v>606</v>
      </c>
      <c r="Q1399" s="28" t="s">
        <v>22</v>
      </c>
      <c r="R1399" s="6" t="s">
        <v>18</v>
      </c>
      <c r="S1399" s="28" t="s">
        <v>22</v>
      </c>
      <c r="T1399" s="28" t="s">
        <v>1836</v>
      </c>
      <c r="U1399" s="29">
        <v>7</v>
      </c>
      <c r="V1399" s="17" t="b">
        <v>1</v>
      </c>
      <c r="W1399" s="17" t="b">
        <v>0</v>
      </c>
      <c r="X1399" s="17" t="b">
        <v>0</v>
      </c>
      <c r="Y1399" s="17" t="b">
        <v>0</v>
      </c>
      <c r="Z1399" t="s">
        <v>22</v>
      </c>
      <c r="AA1399" t="s">
        <v>22</v>
      </c>
      <c r="AB1399" t="s">
        <v>22</v>
      </c>
      <c r="AC1399" t="s">
        <v>22</v>
      </c>
      <c r="AD1399" t="s">
        <v>22</v>
      </c>
      <c r="AE1399" t="s">
        <v>22</v>
      </c>
      <c r="AF1399" t="s">
        <v>22</v>
      </c>
      <c r="AG1399" t="s">
        <v>22</v>
      </c>
      <c r="AH1399" t="s">
        <v>22</v>
      </c>
      <c r="AI1399" t="s">
        <v>22</v>
      </c>
      <c r="AJ1399" s="17" t="b">
        <v>0</v>
      </c>
      <c r="AK1399" t="s">
        <v>22</v>
      </c>
      <c r="AL1399" t="s">
        <v>22</v>
      </c>
      <c r="AM1399" s="17" t="b">
        <v>0</v>
      </c>
      <c r="AN1399" s="6"/>
      <c r="AO1399" s="6"/>
      <c r="AP1399" s="17" t="b">
        <v>0</v>
      </c>
      <c r="AQ1399" s="6" t="b">
        <v>0</v>
      </c>
    </row>
    <row r="1400" spans="1:43" x14ac:dyDescent="0.25">
      <c r="A1400" t="str">
        <f>_xlfn.CONCAT(Table8[[#This Row],[Order]],"-",Table8[[#This Row],[Line]])</f>
        <v>78328-12</v>
      </c>
      <c r="B1400" s="29">
        <v>78328</v>
      </c>
      <c r="C1400" s="29">
        <v>12</v>
      </c>
      <c r="D1400" s="29">
        <v>1</v>
      </c>
      <c r="E1400" s="28" t="s">
        <v>18</v>
      </c>
      <c r="F1400" s="28" t="s">
        <v>3340</v>
      </c>
      <c r="G1400" s="28" t="s">
        <v>1851</v>
      </c>
      <c r="H1400" s="28" t="s">
        <v>22</v>
      </c>
      <c r="I1400" s="28" t="s">
        <v>20</v>
      </c>
      <c r="J1400" s="28"/>
      <c r="K1400" s="28"/>
      <c r="L1400" s="8">
        <v>43504</v>
      </c>
      <c r="M1400" s="30">
        <v>43509</v>
      </c>
      <c r="N1400" s="29">
        <v>2</v>
      </c>
      <c r="O1400" s="29">
        <v>4</v>
      </c>
      <c r="P1400" s="6" t="s">
        <v>606</v>
      </c>
      <c r="Q1400" s="28" t="s">
        <v>22</v>
      </c>
      <c r="R1400" s="6" t="s">
        <v>18</v>
      </c>
      <c r="S1400" s="28" t="s">
        <v>22</v>
      </c>
      <c r="T1400" s="28" t="s">
        <v>1852</v>
      </c>
      <c r="U1400" s="29">
        <v>7</v>
      </c>
      <c r="V1400" s="17" t="b">
        <v>1</v>
      </c>
      <c r="W1400" s="17" t="b">
        <v>0</v>
      </c>
      <c r="X1400" s="17" t="b">
        <v>0</v>
      </c>
      <c r="Y1400" s="17" t="b">
        <v>0</v>
      </c>
      <c r="Z1400" t="s">
        <v>22</v>
      </c>
      <c r="AA1400" t="s">
        <v>22</v>
      </c>
      <c r="AB1400" t="s">
        <v>22</v>
      </c>
      <c r="AC1400" t="s">
        <v>22</v>
      </c>
      <c r="AD1400" t="s">
        <v>22</v>
      </c>
      <c r="AE1400" t="s">
        <v>22</v>
      </c>
      <c r="AF1400" t="s">
        <v>22</v>
      </c>
      <c r="AG1400" t="s">
        <v>22</v>
      </c>
      <c r="AH1400" t="s">
        <v>22</v>
      </c>
      <c r="AI1400" t="s">
        <v>22</v>
      </c>
      <c r="AJ1400" s="17" t="b">
        <v>0</v>
      </c>
      <c r="AK1400" t="s">
        <v>22</v>
      </c>
      <c r="AL1400" t="s">
        <v>22</v>
      </c>
      <c r="AM1400" s="17" t="b">
        <v>0</v>
      </c>
      <c r="AN1400" s="6"/>
      <c r="AO1400" s="6"/>
      <c r="AP1400" s="17" t="b">
        <v>0</v>
      </c>
      <c r="AQ1400" s="6" t="b">
        <v>0</v>
      </c>
    </row>
    <row r="1401" spans="1:43" x14ac:dyDescent="0.25">
      <c r="A1401" t="str">
        <f>_xlfn.CONCAT(Table8[[#This Row],[Order]],"-",Table8[[#This Row],[Line]])</f>
        <v>78328-13</v>
      </c>
      <c r="B1401" s="29">
        <v>78328</v>
      </c>
      <c r="C1401" s="29">
        <v>13</v>
      </c>
      <c r="D1401" s="29">
        <v>1</v>
      </c>
      <c r="E1401" s="28" t="s">
        <v>18</v>
      </c>
      <c r="F1401" s="28" t="s">
        <v>3340</v>
      </c>
      <c r="G1401" s="28" t="s">
        <v>1853</v>
      </c>
      <c r="H1401" s="28" t="s">
        <v>22</v>
      </c>
      <c r="I1401" s="28" t="s">
        <v>20</v>
      </c>
      <c r="J1401" s="28"/>
      <c r="K1401" s="28"/>
      <c r="L1401" s="8">
        <v>43504</v>
      </c>
      <c r="M1401" s="30">
        <v>43509</v>
      </c>
      <c r="N1401" s="29">
        <v>7</v>
      </c>
      <c r="O1401" s="29">
        <v>14</v>
      </c>
      <c r="P1401" s="6" t="s">
        <v>606</v>
      </c>
      <c r="Q1401" s="28" t="s">
        <v>22</v>
      </c>
      <c r="R1401" s="6" t="s">
        <v>18</v>
      </c>
      <c r="S1401" s="28" t="s">
        <v>22</v>
      </c>
      <c r="T1401" s="28" t="s">
        <v>1854</v>
      </c>
      <c r="U1401" s="29">
        <v>7</v>
      </c>
      <c r="V1401" s="17" t="b">
        <v>1</v>
      </c>
      <c r="W1401" s="17" t="b">
        <v>0</v>
      </c>
      <c r="X1401" s="17" t="b">
        <v>0</v>
      </c>
      <c r="Y1401" s="17" t="b">
        <v>1</v>
      </c>
      <c r="Z1401" t="s">
        <v>22</v>
      </c>
      <c r="AA1401" t="s">
        <v>22</v>
      </c>
      <c r="AB1401" t="s">
        <v>22</v>
      </c>
      <c r="AC1401" t="s">
        <v>22</v>
      </c>
      <c r="AD1401" t="s">
        <v>22</v>
      </c>
      <c r="AE1401" t="s">
        <v>22</v>
      </c>
      <c r="AF1401" t="s">
        <v>22</v>
      </c>
      <c r="AG1401" t="s">
        <v>22</v>
      </c>
      <c r="AH1401" t="s">
        <v>22</v>
      </c>
      <c r="AI1401" t="s">
        <v>22</v>
      </c>
      <c r="AJ1401" s="17" t="b">
        <v>0</v>
      </c>
      <c r="AK1401" t="s">
        <v>22</v>
      </c>
      <c r="AL1401" t="s">
        <v>22</v>
      </c>
      <c r="AM1401" s="17" t="b">
        <v>0</v>
      </c>
      <c r="AN1401" s="6"/>
      <c r="AO1401" s="6"/>
      <c r="AP1401" s="17" t="b">
        <v>0</v>
      </c>
      <c r="AQ1401" s="6" t="b">
        <v>0</v>
      </c>
    </row>
    <row r="1402" spans="1:43" x14ac:dyDescent="0.25">
      <c r="A1402" t="str">
        <f>_xlfn.CONCAT(Table8[[#This Row],[Order]],"-",Table8[[#This Row],[Line]])</f>
        <v>78328-14</v>
      </c>
      <c r="B1402" s="29">
        <v>78328</v>
      </c>
      <c r="C1402" s="29">
        <v>14</v>
      </c>
      <c r="D1402" s="29">
        <v>1</v>
      </c>
      <c r="E1402" s="28" t="s">
        <v>18</v>
      </c>
      <c r="F1402" s="28" t="s">
        <v>3340</v>
      </c>
      <c r="G1402" s="28" t="s">
        <v>1855</v>
      </c>
      <c r="H1402" s="28" t="s">
        <v>22</v>
      </c>
      <c r="I1402" s="28" t="s">
        <v>20</v>
      </c>
      <c r="J1402" s="28"/>
      <c r="K1402" s="28"/>
      <c r="L1402" s="8">
        <v>43504</v>
      </c>
      <c r="M1402" s="30">
        <v>43509</v>
      </c>
      <c r="N1402" s="29">
        <v>3</v>
      </c>
      <c r="O1402" s="29">
        <v>6</v>
      </c>
      <c r="P1402" s="6" t="s">
        <v>606</v>
      </c>
      <c r="Q1402" s="28" t="s">
        <v>22</v>
      </c>
      <c r="R1402" s="6" t="s">
        <v>18</v>
      </c>
      <c r="S1402" s="28" t="s">
        <v>22</v>
      </c>
      <c r="T1402" s="28" t="s">
        <v>1856</v>
      </c>
      <c r="U1402" s="29">
        <v>7</v>
      </c>
      <c r="V1402" s="17" t="b">
        <v>1</v>
      </c>
      <c r="W1402" s="17" t="b">
        <v>0</v>
      </c>
      <c r="X1402" s="17" t="b">
        <v>0</v>
      </c>
      <c r="Y1402" s="17" t="b">
        <v>0</v>
      </c>
      <c r="Z1402" t="s">
        <v>22</v>
      </c>
      <c r="AA1402" t="s">
        <v>22</v>
      </c>
      <c r="AB1402" t="s">
        <v>22</v>
      </c>
      <c r="AC1402" t="s">
        <v>22</v>
      </c>
      <c r="AD1402" t="s">
        <v>22</v>
      </c>
      <c r="AE1402" t="s">
        <v>22</v>
      </c>
      <c r="AF1402" t="s">
        <v>22</v>
      </c>
      <c r="AG1402" t="s">
        <v>22</v>
      </c>
      <c r="AH1402" t="s">
        <v>22</v>
      </c>
      <c r="AI1402" t="s">
        <v>22</v>
      </c>
      <c r="AJ1402" s="17" t="b">
        <v>0</v>
      </c>
      <c r="AK1402" t="s">
        <v>22</v>
      </c>
      <c r="AL1402" t="s">
        <v>22</v>
      </c>
      <c r="AM1402" s="17" t="b">
        <v>0</v>
      </c>
      <c r="AN1402" s="6"/>
      <c r="AO1402" s="6"/>
      <c r="AP1402" s="17" t="b">
        <v>0</v>
      </c>
      <c r="AQ1402" s="6" t="b">
        <v>0</v>
      </c>
    </row>
    <row r="1403" spans="1:43" x14ac:dyDescent="0.25">
      <c r="A1403" t="str">
        <f>_xlfn.CONCAT(Table8[[#This Row],[Order]],"-",Table8[[#This Row],[Line]])</f>
        <v>78328-15</v>
      </c>
      <c r="B1403" s="29">
        <v>78328</v>
      </c>
      <c r="C1403" s="29">
        <v>15</v>
      </c>
      <c r="D1403" s="29">
        <v>1</v>
      </c>
      <c r="E1403" s="28" t="s">
        <v>18</v>
      </c>
      <c r="F1403" s="28" t="s">
        <v>3340</v>
      </c>
      <c r="G1403" s="28" t="s">
        <v>1857</v>
      </c>
      <c r="H1403" s="28" t="s">
        <v>22</v>
      </c>
      <c r="I1403" s="28" t="s">
        <v>20</v>
      </c>
      <c r="J1403" s="28"/>
      <c r="K1403" s="28"/>
      <c r="L1403" s="8">
        <v>43504</v>
      </c>
      <c r="M1403" s="30">
        <v>43509</v>
      </c>
      <c r="N1403" s="29">
        <v>8</v>
      </c>
      <c r="O1403" s="29">
        <v>16</v>
      </c>
      <c r="P1403" s="6" t="s">
        <v>606</v>
      </c>
      <c r="Q1403" s="28" t="s">
        <v>22</v>
      </c>
      <c r="R1403" s="6" t="s">
        <v>18</v>
      </c>
      <c r="S1403" s="28" t="s">
        <v>22</v>
      </c>
      <c r="T1403" s="28" t="s">
        <v>1858</v>
      </c>
      <c r="U1403" s="29">
        <v>7</v>
      </c>
      <c r="V1403" s="17" t="b">
        <v>1</v>
      </c>
      <c r="W1403" s="17" t="b">
        <v>0</v>
      </c>
      <c r="X1403" s="17" t="b">
        <v>0</v>
      </c>
      <c r="Y1403" s="17" t="b">
        <v>1</v>
      </c>
      <c r="Z1403" t="s">
        <v>22</v>
      </c>
      <c r="AA1403" t="s">
        <v>22</v>
      </c>
      <c r="AB1403" t="s">
        <v>22</v>
      </c>
      <c r="AC1403" t="s">
        <v>22</v>
      </c>
      <c r="AD1403" t="s">
        <v>22</v>
      </c>
      <c r="AE1403" t="s">
        <v>22</v>
      </c>
      <c r="AF1403" t="s">
        <v>22</v>
      </c>
      <c r="AG1403" t="s">
        <v>22</v>
      </c>
      <c r="AH1403" t="s">
        <v>22</v>
      </c>
      <c r="AI1403" t="s">
        <v>22</v>
      </c>
      <c r="AJ1403" s="17" t="b">
        <v>0</v>
      </c>
      <c r="AK1403" t="s">
        <v>22</v>
      </c>
      <c r="AL1403" t="s">
        <v>22</v>
      </c>
      <c r="AM1403" s="17" t="b">
        <v>0</v>
      </c>
      <c r="AN1403" s="6"/>
      <c r="AO1403" s="6"/>
      <c r="AP1403" s="17" t="b">
        <v>0</v>
      </c>
      <c r="AQ1403" s="6" t="b">
        <v>0</v>
      </c>
    </row>
    <row r="1404" spans="1:43" x14ac:dyDescent="0.25">
      <c r="A1404" t="str">
        <f>_xlfn.CONCAT(Table8[[#This Row],[Order]],"-",Table8[[#This Row],[Line]])</f>
        <v>78328-16</v>
      </c>
      <c r="B1404" s="29">
        <v>78328</v>
      </c>
      <c r="C1404" s="29">
        <v>16</v>
      </c>
      <c r="D1404" s="29">
        <v>1</v>
      </c>
      <c r="E1404" s="28" t="s">
        <v>18</v>
      </c>
      <c r="F1404" s="28" t="s">
        <v>3340</v>
      </c>
      <c r="G1404" s="28" t="s">
        <v>1859</v>
      </c>
      <c r="H1404" s="28" t="s">
        <v>22</v>
      </c>
      <c r="I1404" s="28" t="s">
        <v>20</v>
      </c>
      <c r="J1404" s="28"/>
      <c r="K1404" s="28"/>
      <c r="L1404" s="8">
        <v>43504</v>
      </c>
      <c r="M1404" s="30">
        <v>43509</v>
      </c>
      <c r="N1404" s="29">
        <v>1</v>
      </c>
      <c r="O1404" s="29">
        <v>2</v>
      </c>
      <c r="P1404" s="6" t="s">
        <v>606</v>
      </c>
      <c r="Q1404" s="28" t="s">
        <v>22</v>
      </c>
      <c r="R1404" s="6" t="s">
        <v>18</v>
      </c>
      <c r="S1404" s="28" t="s">
        <v>22</v>
      </c>
      <c r="T1404" s="28" t="s">
        <v>1860</v>
      </c>
      <c r="U1404" s="29">
        <v>7</v>
      </c>
      <c r="V1404" s="17" t="b">
        <v>1</v>
      </c>
      <c r="W1404" s="17" t="b">
        <v>0</v>
      </c>
      <c r="X1404" s="17" t="b">
        <v>0</v>
      </c>
      <c r="Y1404" s="17" t="b">
        <v>1</v>
      </c>
      <c r="Z1404" t="s">
        <v>22</v>
      </c>
      <c r="AA1404" t="s">
        <v>22</v>
      </c>
      <c r="AB1404" t="s">
        <v>22</v>
      </c>
      <c r="AC1404" t="s">
        <v>22</v>
      </c>
      <c r="AD1404" t="s">
        <v>22</v>
      </c>
      <c r="AE1404" t="s">
        <v>22</v>
      </c>
      <c r="AF1404" t="s">
        <v>22</v>
      </c>
      <c r="AG1404" t="s">
        <v>22</v>
      </c>
      <c r="AH1404" t="s">
        <v>22</v>
      </c>
      <c r="AI1404" t="s">
        <v>22</v>
      </c>
      <c r="AJ1404" s="17" t="b">
        <v>0</v>
      </c>
      <c r="AK1404" t="s">
        <v>22</v>
      </c>
      <c r="AL1404" t="s">
        <v>22</v>
      </c>
      <c r="AM1404" s="17" t="b">
        <v>0</v>
      </c>
      <c r="AN1404" s="6"/>
      <c r="AO1404" s="6"/>
      <c r="AP1404" s="17" t="b">
        <v>0</v>
      </c>
      <c r="AQ1404" s="6" t="b">
        <v>0</v>
      </c>
    </row>
    <row r="1405" spans="1:43" x14ac:dyDescent="0.25">
      <c r="A1405" t="str">
        <f>_xlfn.CONCAT(Table8[[#This Row],[Order]],"-",Table8[[#This Row],[Line]])</f>
        <v>78328-17</v>
      </c>
      <c r="B1405" s="29">
        <v>78328</v>
      </c>
      <c r="C1405" s="29">
        <v>17</v>
      </c>
      <c r="D1405" s="29">
        <v>1</v>
      </c>
      <c r="E1405" s="28" t="s">
        <v>18</v>
      </c>
      <c r="F1405" s="28" t="s">
        <v>3340</v>
      </c>
      <c r="G1405" s="28" t="s">
        <v>1861</v>
      </c>
      <c r="H1405" s="28" t="s">
        <v>22</v>
      </c>
      <c r="I1405" s="28" t="s">
        <v>20</v>
      </c>
      <c r="J1405" s="28"/>
      <c r="K1405" s="28"/>
      <c r="L1405" s="8">
        <v>43504</v>
      </c>
      <c r="M1405" s="30">
        <v>43509</v>
      </c>
      <c r="N1405" s="29">
        <v>2</v>
      </c>
      <c r="O1405" s="29">
        <v>4</v>
      </c>
      <c r="P1405" s="6" t="s">
        <v>606</v>
      </c>
      <c r="Q1405" s="28" t="s">
        <v>22</v>
      </c>
      <c r="R1405" s="6" t="s">
        <v>18</v>
      </c>
      <c r="S1405" s="28" t="s">
        <v>22</v>
      </c>
      <c r="T1405" s="28" t="s">
        <v>1862</v>
      </c>
      <c r="U1405" s="29">
        <v>7</v>
      </c>
      <c r="V1405" s="17" t="b">
        <v>1</v>
      </c>
      <c r="W1405" s="17" t="b">
        <v>0</v>
      </c>
      <c r="X1405" s="17" t="b">
        <v>0</v>
      </c>
      <c r="Y1405" s="17" t="b">
        <v>1</v>
      </c>
      <c r="Z1405" t="s">
        <v>22</v>
      </c>
      <c r="AA1405" t="s">
        <v>22</v>
      </c>
      <c r="AB1405" t="s">
        <v>22</v>
      </c>
      <c r="AC1405" t="s">
        <v>22</v>
      </c>
      <c r="AD1405" t="s">
        <v>22</v>
      </c>
      <c r="AE1405" t="s">
        <v>22</v>
      </c>
      <c r="AF1405" t="s">
        <v>22</v>
      </c>
      <c r="AG1405" t="s">
        <v>22</v>
      </c>
      <c r="AH1405" t="s">
        <v>22</v>
      </c>
      <c r="AI1405" t="s">
        <v>22</v>
      </c>
      <c r="AJ1405" s="17" t="b">
        <v>0</v>
      </c>
      <c r="AK1405" t="s">
        <v>22</v>
      </c>
      <c r="AL1405" t="s">
        <v>22</v>
      </c>
      <c r="AM1405" s="17" t="b">
        <v>0</v>
      </c>
      <c r="AN1405" s="6"/>
      <c r="AO1405" s="6"/>
      <c r="AP1405" s="17" t="b">
        <v>0</v>
      </c>
      <c r="AQ1405" s="6" t="b">
        <v>0</v>
      </c>
    </row>
    <row r="1406" spans="1:43" x14ac:dyDescent="0.25">
      <c r="A1406" t="str">
        <f>_xlfn.CONCAT(Table8[[#This Row],[Order]],"-",Table8[[#This Row],[Line]])</f>
        <v>78328-18</v>
      </c>
      <c r="B1406" s="29">
        <v>78328</v>
      </c>
      <c r="C1406" s="29">
        <v>18</v>
      </c>
      <c r="D1406" s="29">
        <v>1</v>
      </c>
      <c r="E1406" s="28" t="s">
        <v>18</v>
      </c>
      <c r="F1406" s="28" t="s">
        <v>3341</v>
      </c>
      <c r="G1406" s="28" t="s">
        <v>1837</v>
      </c>
      <c r="H1406" s="28" t="s">
        <v>22</v>
      </c>
      <c r="I1406" s="28" t="s">
        <v>20</v>
      </c>
      <c r="J1406" s="28"/>
      <c r="K1406" s="28"/>
      <c r="L1406" s="8">
        <v>43504</v>
      </c>
      <c r="M1406" s="30">
        <v>43509</v>
      </c>
      <c r="N1406" s="29">
        <v>3</v>
      </c>
      <c r="O1406" s="29">
        <v>6</v>
      </c>
      <c r="P1406" s="6" t="s">
        <v>606</v>
      </c>
      <c r="Q1406" s="28" t="s">
        <v>22</v>
      </c>
      <c r="R1406" s="6" t="s">
        <v>18</v>
      </c>
      <c r="S1406" s="28" t="s">
        <v>22</v>
      </c>
      <c r="T1406" s="28" t="s">
        <v>1838</v>
      </c>
      <c r="U1406" s="29">
        <v>7</v>
      </c>
      <c r="V1406" s="17" t="b">
        <v>1</v>
      </c>
      <c r="W1406" s="17" t="b">
        <v>0</v>
      </c>
      <c r="X1406" s="17" t="b">
        <v>0</v>
      </c>
      <c r="Y1406" s="17" t="b">
        <v>1</v>
      </c>
      <c r="Z1406" t="s">
        <v>22</v>
      </c>
      <c r="AA1406" t="s">
        <v>22</v>
      </c>
      <c r="AB1406" t="s">
        <v>22</v>
      </c>
      <c r="AC1406" t="s">
        <v>22</v>
      </c>
      <c r="AD1406" t="s">
        <v>22</v>
      </c>
      <c r="AE1406" t="s">
        <v>22</v>
      </c>
      <c r="AF1406" t="s">
        <v>22</v>
      </c>
      <c r="AG1406" t="s">
        <v>22</v>
      </c>
      <c r="AH1406" t="s">
        <v>22</v>
      </c>
      <c r="AI1406" t="s">
        <v>22</v>
      </c>
      <c r="AJ1406" s="17" t="b">
        <v>0</v>
      </c>
      <c r="AK1406" t="s">
        <v>22</v>
      </c>
      <c r="AL1406" t="s">
        <v>22</v>
      </c>
      <c r="AM1406" s="17" t="b">
        <v>0</v>
      </c>
      <c r="AN1406" s="6"/>
      <c r="AO1406" s="6"/>
      <c r="AP1406" s="17" t="b">
        <v>0</v>
      </c>
      <c r="AQ1406" s="6" t="b">
        <v>0</v>
      </c>
    </row>
    <row r="1407" spans="1:43" x14ac:dyDescent="0.25">
      <c r="A1407" t="str">
        <f>_xlfn.CONCAT(Table8[[#This Row],[Order]],"-",Table8[[#This Row],[Line]])</f>
        <v>78335-1</v>
      </c>
      <c r="B1407" s="35">
        <v>78335</v>
      </c>
      <c r="C1407" s="35">
        <v>1</v>
      </c>
      <c r="D1407" s="35">
        <v>1</v>
      </c>
      <c r="E1407" s="34" t="s">
        <v>18</v>
      </c>
      <c r="F1407" s="34" t="s">
        <v>267</v>
      </c>
      <c r="G1407" s="34" t="s">
        <v>5479</v>
      </c>
      <c r="H1407" s="34" t="s">
        <v>156</v>
      </c>
      <c r="I1407" s="34" t="s">
        <v>150</v>
      </c>
      <c r="J1407" s="36">
        <v>43496</v>
      </c>
      <c r="K1407" s="34" t="s">
        <v>5480</v>
      </c>
      <c r="L1407" s="125">
        <v>43495</v>
      </c>
      <c r="M1407" s="36">
        <v>43500</v>
      </c>
      <c r="N1407" s="35">
        <v>5</v>
      </c>
      <c r="O1407" s="35">
        <v>5</v>
      </c>
      <c r="P1407" s="6" t="s">
        <v>608</v>
      </c>
      <c r="Q1407" s="34" t="s">
        <v>21</v>
      </c>
      <c r="R1407" s="6" t="s">
        <v>18</v>
      </c>
      <c r="S1407" s="34" t="s">
        <v>22</v>
      </c>
      <c r="T1407" s="34" t="s">
        <v>29</v>
      </c>
      <c r="U1407" s="35">
        <v>12</v>
      </c>
      <c r="V1407" s="17" t="b">
        <v>1</v>
      </c>
      <c r="W1407" s="17" t="b">
        <v>1</v>
      </c>
      <c r="X1407" s="17" t="b">
        <v>1</v>
      </c>
      <c r="Y1407" s="17" t="b">
        <v>1</v>
      </c>
      <c r="Z1407" t="s">
        <v>22</v>
      </c>
      <c r="AA1407" t="s">
        <v>22</v>
      </c>
      <c r="AB1407" t="s">
        <v>22</v>
      </c>
      <c r="AC1407" t="s">
        <v>22</v>
      </c>
      <c r="AD1407" t="s">
        <v>22</v>
      </c>
      <c r="AE1407" t="s">
        <v>22</v>
      </c>
      <c r="AF1407" t="s">
        <v>22</v>
      </c>
      <c r="AG1407" t="s">
        <v>22</v>
      </c>
      <c r="AH1407" t="s">
        <v>22</v>
      </c>
      <c r="AI1407" t="s">
        <v>22</v>
      </c>
      <c r="AJ1407" s="17" t="b">
        <v>1</v>
      </c>
      <c r="AK1407" t="s">
        <v>22</v>
      </c>
      <c r="AL1407" t="s">
        <v>143</v>
      </c>
      <c r="AM1407" s="17" t="b">
        <v>1</v>
      </c>
      <c r="AN1407" s="126">
        <v>43497.408143599503</v>
      </c>
      <c r="AO1407" s="6"/>
      <c r="AP1407" s="17" t="b">
        <v>1</v>
      </c>
      <c r="AQ1407" s="6" t="b">
        <v>1</v>
      </c>
    </row>
    <row r="1408" spans="1:43" x14ac:dyDescent="0.25">
      <c r="A1408" t="str">
        <f>_xlfn.CONCAT(Table8[[#This Row],[Order]],"-",Table8[[#This Row],[Line]])</f>
        <v>78346-1</v>
      </c>
      <c r="B1408" s="29">
        <v>78346</v>
      </c>
      <c r="C1408" s="29">
        <v>1</v>
      </c>
      <c r="D1408" s="29">
        <v>1</v>
      </c>
      <c r="E1408" s="28" t="s">
        <v>18</v>
      </c>
      <c r="F1408" s="28" t="s">
        <v>3343</v>
      </c>
      <c r="G1408" s="28" t="s">
        <v>5481</v>
      </c>
      <c r="H1408" s="28" t="s">
        <v>22</v>
      </c>
      <c r="I1408" s="28" t="s">
        <v>20</v>
      </c>
      <c r="J1408" s="28"/>
      <c r="K1408" s="28"/>
      <c r="L1408" s="8">
        <v>43508</v>
      </c>
      <c r="M1408" s="30">
        <v>43511</v>
      </c>
      <c r="N1408" s="29">
        <v>50</v>
      </c>
      <c r="O1408" s="29">
        <v>50</v>
      </c>
      <c r="P1408" s="6" t="s">
        <v>590</v>
      </c>
      <c r="Q1408" s="28" t="s">
        <v>22</v>
      </c>
      <c r="R1408" s="6" t="s">
        <v>18</v>
      </c>
      <c r="S1408" s="28" t="s">
        <v>22</v>
      </c>
      <c r="T1408" s="28" t="s">
        <v>75</v>
      </c>
      <c r="U1408" s="29">
        <v>10</v>
      </c>
      <c r="V1408" s="17" t="b">
        <v>1</v>
      </c>
      <c r="W1408" s="17" t="b">
        <v>0</v>
      </c>
      <c r="X1408" s="17" t="b">
        <v>0</v>
      </c>
      <c r="Y1408" s="17" t="b">
        <v>0</v>
      </c>
      <c r="Z1408" t="s">
        <v>22</v>
      </c>
      <c r="AA1408" t="s">
        <v>22</v>
      </c>
      <c r="AB1408" t="s">
        <v>22</v>
      </c>
      <c r="AC1408" t="s">
        <v>22</v>
      </c>
      <c r="AD1408" t="s">
        <v>22</v>
      </c>
      <c r="AE1408" t="s">
        <v>22</v>
      </c>
      <c r="AF1408" t="s">
        <v>22</v>
      </c>
      <c r="AG1408" t="s">
        <v>22</v>
      </c>
      <c r="AH1408" t="s">
        <v>22</v>
      </c>
      <c r="AI1408" t="s">
        <v>22</v>
      </c>
      <c r="AJ1408" s="17" t="b">
        <v>0</v>
      </c>
      <c r="AK1408" t="s">
        <v>22</v>
      </c>
      <c r="AL1408" t="s">
        <v>22</v>
      </c>
      <c r="AM1408" s="17" t="b">
        <v>0</v>
      </c>
      <c r="AN1408" s="6"/>
      <c r="AO1408" s="6"/>
      <c r="AP1408" s="17" t="b">
        <v>0</v>
      </c>
      <c r="AQ1408" s="6" t="b">
        <v>0</v>
      </c>
    </row>
    <row r="1409" spans="1:43" x14ac:dyDescent="0.25">
      <c r="A1409" t="str">
        <f>_xlfn.CONCAT(Table8[[#This Row],[Order]],"-",Table8[[#This Row],[Line]])</f>
        <v>78355-1</v>
      </c>
      <c r="B1409" s="7">
        <v>78355</v>
      </c>
      <c r="C1409" s="7">
        <v>1</v>
      </c>
      <c r="D1409" s="7">
        <v>1</v>
      </c>
      <c r="E1409" s="6" t="s">
        <v>18</v>
      </c>
      <c r="F1409" s="6" t="s">
        <v>175</v>
      </c>
      <c r="G1409" s="6" t="s">
        <v>55</v>
      </c>
      <c r="H1409" s="6" t="s">
        <v>22</v>
      </c>
      <c r="I1409" s="6" t="s">
        <v>27</v>
      </c>
      <c r="J1409" s="6"/>
      <c r="K1409" s="6"/>
      <c r="L1409" s="8">
        <v>43514</v>
      </c>
      <c r="M1409" s="8">
        <v>43517</v>
      </c>
      <c r="N1409" s="7">
        <v>37</v>
      </c>
      <c r="O1409" s="7">
        <v>37</v>
      </c>
      <c r="P1409" s="6" t="s">
        <v>652</v>
      </c>
      <c r="Q1409" s="6" t="s">
        <v>22</v>
      </c>
      <c r="R1409" s="6" t="s">
        <v>18</v>
      </c>
      <c r="S1409" s="6" t="s">
        <v>22</v>
      </c>
      <c r="T1409" s="6" t="s">
        <v>41</v>
      </c>
      <c r="U1409" s="7">
        <v>10</v>
      </c>
      <c r="V1409" s="17" t="b">
        <v>0</v>
      </c>
      <c r="W1409" s="17" t="b">
        <v>0</v>
      </c>
      <c r="X1409" s="17" t="b">
        <v>0</v>
      </c>
      <c r="Y1409" s="17" t="b">
        <v>0</v>
      </c>
      <c r="Z1409" t="s">
        <v>22</v>
      </c>
      <c r="AA1409" t="s">
        <v>22</v>
      </c>
      <c r="AB1409" t="s">
        <v>22</v>
      </c>
      <c r="AC1409" t="s">
        <v>22</v>
      </c>
      <c r="AD1409" t="s">
        <v>22</v>
      </c>
      <c r="AE1409" t="s">
        <v>22</v>
      </c>
      <c r="AF1409" t="s">
        <v>22</v>
      </c>
      <c r="AG1409" t="s">
        <v>22</v>
      </c>
      <c r="AH1409" t="s">
        <v>22</v>
      </c>
      <c r="AI1409" t="s">
        <v>22</v>
      </c>
      <c r="AJ1409" s="17" t="b">
        <v>0</v>
      </c>
      <c r="AK1409" t="s">
        <v>22</v>
      </c>
      <c r="AL1409" t="s">
        <v>22</v>
      </c>
      <c r="AM1409" s="17" t="b">
        <v>0</v>
      </c>
      <c r="AN1409" s="6"/>
      <c r="AO1409" s="6"/>
      <c r="AP1409" s="17" t="b">
        <v>0</v>
      </c>
      <c r="AQ1409" s="6" t="b">
        <v>0</v>
      </c>
    </row>
    <row r="1410" spans="1:43" x14ac:dyDescent="0.25">
      <c r="A1410" t="str">
        <f>_xlfn.CONCAT(Table8[[#This Row],[Order]],"-",Table8[[#This Row],[Line]])</f>
        <v>78355-2</v>
      </c>
      <c r="B1410" s="7">
        <v>78355</v>
      </c>
      <c r="C1410" s="7">
        <v>2</v>
      </c>
      <c r="D1410" s="7">
        <v>1</v>
      </c>
      <c r="E1410" s="6" t="s">
        <v>18</v>
      </c>
      <c r="F1410" s="6" t="s">
        <v>428</v>
      </c>
      <c r="G1410" s="6" t="s">
        <v>5482</v>
      </c>
      <c r="H1410" s="6" t="s">
        <v>22</v>
      </c>
      <c r="I1410" s="6" t="s">
        <v>27</v>
      </c>
      <c r="J1410" s="6"/>
      <c r="K1410" s="6"/>
      <c r="L1410" s="8">
        <v>43514</v>
      </c>
      <c r="M1410" s="8">
        <v>43517</v>
      </c>
      <c r="N1410" s="7">
        <v>3</v>
      </c>
      <c r="O1410" s="7">
        <v>3</v>
      </c>
      <c r="P1410" s="6" t="s">
        <v>652</v>
      </c>
      <c r="Q1410" s="6" t="s">
        <v>22</v>
      </c>
      <c r="R1410" s="6" t="s">
        <v>18</v>
      </c>
      <c r="S1410" s="6" t="s">
        <v>22</v>
      </c>
      <c r="T1410" s="6" t="s">
        <v>5483</v>
      </c>
      <c r="U1410" s="7">
        <v>10</v>
      </c>
      <c r="V1410" s="17" t="b">
        <v>0</v>
      </c>
      <c r="W1410" s="17" t="b">
        <v>0</v>
      </c>
      <c r="X1410" s="17" t="b">
        <v>0</v>
      </c>
      <c r="Y1410" s="17" t="b">
        <v>0</v>
      </c>
      <c r="Z1410" t="s">
        <v>22</v>
      </c>
      <c r="AA1410" t="s">
        <v>22</v>
      </c>
      <c r="AB1410" t="s">
        <v>22</v>
      </c>
      <c r="AC1410" t="s">
        <v>22</v>
      </c>
      <c r="AD1410" t="s">
        <v>22</v>
      </c>
      <c r="AE1410" t="s">
        <v>22</v>
      </c>
      <c r="AF1410" t="s">
        <v>22</v>
      </c>
      <c r="AG1410" t="s">
        <v>22</v>
      </c>
      <c r="AH1410" t="s">
        <v>22</v>
      </c>
      <c r="AI1410" t="s">
        <v>22</v>
      </c>
      <c r="AJ1410" s="17" t="b">
        <v>0</v>
      </c>
      <c r="AK1410" t="s">
        <v>22</v>
      </c>
      <c r="AL1410" t="s">
        <v>22</v>
      </c>
      <c r="AM1410" s="17" t="b">
        <v>0</v>
      </c>
      <c r="AN1410" s="6"/>
      <c r="AO1410" s="6"/>
      <c r="AP1410" s="17" t="b">
        <v>0</v>
      </c>
      <c r="AQ1410" s="6" t="b">
        <v>0</v>
      </c>
    </row>
    <row r="1411" spans="1:43" x14ac:dyDescent="0.25">
      <c r="A1411" t="str">
        <f>_xlfn.CONCAT(Table8[[#This Row],[Order]],"-",Table8[[#This Row],[Line]])</f>
        <v>78355-3</v>
      </c>
      <c r="B1411" s="7">
        <v>78355</v>
      </c>
      <c r="C1411" s="7">
        <v>3</v>
      </c>
      <c r="D1411" s="7">
        <v>1</v>
      </c>
      <c r="E1411" s="6" t="s">
        <v>18</v>
      </c>
      <c r="F1411" s="6" t="s">
        <v>153</v>
      </c>
      <c r="G1411" s="6" t="s">
        <v>5484</v>
      </c>
      <c r="H1411" s="6" t="s">
        <v>22</v>
      </c>
      <c r="I1411" s="6" t="s">
        <v>27</v>
      </c>
      <c r="J1411" s="6"/>
      <c r="K1411" s="6"/>
      <c r="L1411" s="8">
        <v>43514</v>
      </c>
      <c r="M1411" s="8">
        <v>43517</v>
      </c>
      <c r="N1411" s="7">
        <v>3</v>
      </c>
      <c r="O1411" s="7">
        <v>3</v>
      </c>
      <c r="P1411" s="6" t="s">
        <v>652</v>
      </c>
      <c r="Q1411" s="6" t="s">
        <v>22</v>
      </c>
      <c r="R1411" s="6" t="s">
        <v>18</v>
      </c>
      <c r="S1411" s="6" t="s">
        <v>22</v>
      </c>
      <c r="T1411" s="6" t="s">
        <v>5485</v>
      </c>
      <c r="U1411" s="7">
        <v>10</v>
      </c>
      <c r="V1411" s="17" t="b">
        <v>0</v>
      </c>
      <c r="W1411" s="17" t="b">
        <v>0</v>
      </c>
      <c r="X1411" s="17" t="b">
        <v>0</v>
      </c>
      <c r="Y1411" s="17" t="b">
        <v>0</v>
      </c>
      <c r="Z1411" t="s">
        <v>22</v>
      </c>
      <c r="AA1411" t="s">
        <v>22</v>
      </c>
      <c r="AB1411" t="s">
        <v>22</v>
      </c>
      <c r="AC1411" t="s">
        <v>22</v>
      </c>
      <c r="AD1411" t="s">
        <v>22</v>
      </c>
      <c r="AE1411" t="s">
        <v>22</v>
      </c>
      <c r="AF1411" t="s">
        <v>22</v>
      </c>
      <c r="AG1411" t="s">
        <v>22</v>
      </c>
      <c r="AH1411" t="s">
        <v>22</v>
      </c>
      <c r="AI1411" t="s">
        <v>22</v>
      </c>
      <c r="AJ1411" s="17" t="b">
        <v>0</v>
      </c>
      <c r="AK1411" t="s">
        <v>22</v>
      </c>
      <c r="AL1411" t="s">
        <v>22</v>
      </c>
      <c r="AM1411" s="17" t="b">
        <v>0</v>
      </c>
      <c r="AN1411" s="6"/>
      <c r="AO1411" s="6"/>
      <c r="AP1411" s="17" t="b">
        <v>0</v>
      </c>
      <c r="AQ1411" s="6" t="b">
        <v>0</v>
      </c>
    </row>
    <row r="1412" spans="1:43" x14ac:dyDescent="0.25">
      <c r="A1412" t="str">
        <f>_xlfn.CONCAT(Table8[[#This Row],[Order]],"-",Table8[[#This Row],[Line]])</f>
        <v>78355-4</v>
      </c>
      <c r="B1412" s="7">
        <v>78355</v>
      </c>
      <c r="C1412" s="7">
        <v>4</v>
      </c>
      <c r="D1412" s="7">
        <v>1</v>
      </c>
      <c r="E1412" s="6" t="s">
        <v>18</v>
      </c>
      <c r="F1412" s="6" t="s">
        <v>153</v>
      </c>
      <c r="G1412" s="6" t="s">
        <v>5486</v>
      </c>
      <c r="H1412" s="6" t="s">
        <v>22</v>
      </c>
      <c r="I1412" s="6" t="s">
        <v>27</v>
      </c>
      <c r="J1412" s="6"/>
      <c r="K1412" s="6"/>
      <c r="L1412" s="8">
        <v>43514</v>
      </c>
      <c r="M1412" s="8">
        <v>43517</v>
      </c>
      <c r="N1412" s="7">
        <v>2</v>
      </c>
      <c r="O1412" s="7">
        <v>2</v>
      </c>
      <c r="P1412" s="6" t="s">
        <v>652</v>
      </c>
      <c r="Q1412" s="6" t="s">
        <v>22</v>
      </c>
      <c r="R1412" s="6" t="s">
        <v>18</v>
      </c>
      <c r="S1412" s="6" t="s">
        <v>22</v>
      </c>
      <c r="T1412" s="6" t="s">
        <v>5487</v>
      </c>
      <c r="U1412" s="7">
        <v>10</v>
      </c>
      <c r="V1412" s="17" t="b">
        <v>0</v>
      </c>
      <c r="W1412" s="17" t="b">
        <v>0</v>
      </c>
      <c r="X1412" s="17" t="b">
        <v>0</v>
      </c>
      <c r="Y1412" s="17" t="b">
        <v>0</v>
      </c>
      <c r="Z1412" t="s">
        <v>22</v>
      </c>
      <c r="AA1412" t="s">
        <v>22</v>
      </c>
      <c r="AB1412" t="s">
        <v>22</v>
      </c>
      <c r="AC1412" t="s">
        <v>22</v>
      </c>
      <c r="AD1412" t="s">
        <v>22</v>
      </c>
      <c r="AE1412" t="s">
        <v>22</v>
      </c>
      <c r="AF1412" t="s">
        <v>22</v>
      </c>
      <c r="AG1412" t="s">
        <v>22</v>
      </c>
      <c r="AH1412" t="s">
        <v>22</v>
      </c>
      <c r="AI1412" t="s">
        <v>22</v>
      </c>
      <c r="AJ1412" s="17" t="b">
        <v>0</v>
      </c>
      <c r="AK1412" t="s">
        <v>22</v>
      </c>
      <c r="AL1412" t="s">
        <v>22</v>
      </c>
      <c r="AM1412" s="17" t="b">
        <v>0</v>
      </c>
      <c r="AN1412" s="6"/>
      <c r="AO1412" s="6"/>
      <c r="AP1412" s="17" t="b">
        <v>0</v>
      </c>
      <c r="AQ1412" s="6" t="b">
        <v>0</v>
      </c>
    </row>
    <row r="1413" spans="1:43" x14ac:dyDescent="0.25">
      <c r="A1413" t="str">
        <f>_xlfn.CONCAT(Table8[[#This Row],[Order]],"-",Table8[[#This Row],[Line]])</f>
        <v>78355-5</v>
      </c>
      <c r="B1413" s="7">
        <v>78355</v>
      </c>
      <c r="C1413" s="7">
        <v>5</v>
      </c>
      <c r="D1413" s="7">
        <v>1</v>
      </c>
      <c r="E1413" s="6" t="s">
        <v>18</v>
      </c>
      <c r="F1413" s="6" t="s">
        <v>261</v>
      </c>
      <c r="G1413" s="6" t="s">
        <v>5488</v>
      </c>
      <c r="H1413" s="6" t="s">
        <v>22</v>
      </c>
      <c r="I1413" s="6" t="s">
        <v>27</v>
      </c>
      <c r="J1413" s="6"/>
      <c r="K1413" s="6"/>
      <c r="L1413" s="8">
        <v>43514</v>
      </c>
      <c r="M1413" s="8">
        <v>43517</v>
      </c>
      <c r="N1413" s="7">
        <v>17</v>
      </c>
      <c r="O1413" s="7">
        <v>17</v>
      </c>
      <c r="P1413" s="6" t="s">
        <v>652</v>
      </c>
      <c r="Q1413" s="6" t="s">
        <v>22</v>
      </c>
      <c r="R1413" s="6" t="s">
        <v>18</v>
      </c>
      <c r="S1413" s="6" t="s">
        <v>22</v>
      </c>
      <c r="T1413" s="6" t="s">
        <v>712</v>
      </c>
      <c r="U1413" s="7">
        <v>1</v>
      </c>
      <c r="V1413" s="17" t="b">
        <v>0</v>
      </c>
      <c r="W1413" s="17" t="b">
        <v>0</v>
      </c>
      <c r="X1413" s="17" t="b">
        <v>0</v>
      </c>
      <c r="Y1413" s="17" t="b">
        <v>0</v>
      </c>
      <c r="Z1413" t="s">
        <v>22</v>
      </c>
      <c r="AA1413" t="s">
        <v>22</v>
      </c>
      <c r="AB1413" t="s">
        <v>22</v>
      </c>
      <c r="AC1413" t="s">
        <v>22</v>
      </c>
      <c r="AD1413" t="s">
        <v>22</v>
      </c>
      <c r="AE1413" t="s">
        <v>22</v>
      </c>
      <c r="AF1413" t="s">
        <v>22</v>
      </c>
      <c r="AG1413" t="s">
        <v>22</v>
      </c>
      <c r="AH1413" t="s">
        <v>22</v>
      </c>
      <c r="AI1413" t="s">
        <v>22</v>
      </c>
      <c r="AJ1413" s="17" t="b">
        <v>0</v>
      </c>
      <c r="AK1413" t="s">
        <v>22</v>
      </c>
      <c r="AL1413" t="s">
        <v>22</v>
      </c>
      <c r="AM1413" s="17" t="b">
        <v>0</v>
      </c>
      <c r="AN1413" s="6"/>
      <c r="AO1413" s="6"/>
      <c r="AP1413" s="17" t="b">
        <v>0</v>
      </c>
      <c r="AQ1413" s="6" t="b">
        <v>0</v>
      </c>
    </row>
    <row r="1414" spans="1:43" x14ac:dyDescent="0.25">
      <c r="A1414" t="str">
        <f>_xlfn.CONCAT(Table8[[#This Row],[Order]],"-",Table8[[#This Row],[Line]])</f>
        <v>78355-6</v>
      </c>
      <c r="B1414" s="7">
        <v>78355</v>
      </c>
      <c r="C1414" s="7">
        <v>6</v>
      </c>
      <c r="D1414" s="7">
        <v>1</v>
      </c>
      <c r="E1414" s="6" t="s">
        <v>18</v>
      </c>
      <c r="F1414" s="6" t="s">
        <v>209</v>
      </c>
      <c r="G1414" s="6" t="s">
        <v>5489</v>
      </c>
      <c r="H1414" s="6" t="s">
        <v>22</v>
      </c>
      <c r="I1414" s="6" t="s">
        <v>27</v>
      </c>
      <c r="J1414" s="6"/>
      <c r="K1414" s="6"/>
      <c r="L1414" s="8">
        <v>43514</v>
      </c>
      <c r="M1414" s="8">
        <v>43517</v>
      </c>
      <c r="N1414" s="7">
        <v>2</v>
      </c>
      <c r="O1414" s="7">
        <v>4</v>
      </c>
      <c r="P1414" s="6" t="s">
        <v>652</v>
      </c>
      <c r="Q1414" s="6" t="s">
        <v>22</v>
      </c>
      <c r="R1414" s="6" t="s">
        <v>18</v>
      </c>
      <c r="S1414" s="6" t="s">
        <v>22</v>
      </c>
      <c r="T1414" s="6" t="s">
        <v>5490</v>
      </c>
      <c r="U1414" s="7">
        <v>1</v>
      </c>
      <c r="V1414" s="17" t="b">
        <v>0</v>
      </c>
      <c r="W1414" s="17" t="b">
        <v>0</v>
      </c>
      <c r="X1414" s="17" t="b">
        <v>0</v>
      </c>
      <c r="Y1414" s="17" t="b">
        <v>0</v>
      </c>
      <c r="Z1414" t="s">
        <v>22</v>
      </c>
      <c r="AA1414" t="s">
        <v>22</v>
      </c>
      <c r="AB1414" t="s">
        <v>22</v>
      </c>
      <c r="AC1414" t="s">
        <v>22</v>
      </c>
      <c r="AD1414" t="s">
        <v>22</v>
      </c>
      <c r="AE1414" t="s">
        <v>22</v>
      </c>
      <c r="AF1414" t="s">
        <v>22</v>
      </c>
      <c r="AG1414" t="s">
        <v>22</v>
      </c>
      <c r="AH1414" t="s">
        <v>22</v>
      </c>
      <c r="AI1414" t="s">
        <v>22</v>
      </c>
      <c r="AJ1414" s="17" t="b">
        <v>0</v>
      </c>
      <c r="AK1414" t="s">
        <v>22</v>
      </c>
      <c r="AL1414" t="s">
        <v>22</v>
      </c>
      <c r="AM1414" s="17" t="b">
        <v>0</v>
      </c>
      <c r="AN1414" s="6"/>
      <c r="AO1414" s="6"/>
      <c r="AP1414" s="17" t="b">
        <v>0</v>
      </c>
      <c r="AQ1414" s="6" t="b">
        <v>0</v>
      </c>
    </row>
    <row r="1415" spans="1:43" x14ac:dyDescent="0.25">
      <c r="A1415" t="str">
        <f>_xlfn.CONCAT(Table8[[#This Row],[Order]],"-",Table8[[#This Row],[Line]])</f>
        <v>78355-7</v>
      </c>
      <c r="B1415" s="7">
        <v>78355</v>
      </c>
      <c r="C1415" s="7">
        <v>7</v>
      </c>
      <c r="D1415" s="7">
        <v>1</v>
      </c>
      <c r="E1415" s="6" t="s">
        <v>18</v>
      </c>
      <c r="F1415" s="6" t="s">
        <v>211</v>
      </c>
      <c r="G1415" s="6" t="s">
        <v>5491</v>
      </c>
      <c r="H1415" s="6" t="s">
        <v>22</v>
      </c>
      <c r="I1415" s="6" t="s">
        <v>27</v>
      </c>
      <c r="J1415" s="6"/>
      <c r="K1415" s="6"/>
      <c r="L1415" s="8">
        <v>43514</v>
      </c>
      <c r="M1415" s="8">
        <v>43517</v>
      </c>
      <c r="N1415" s="7">
        <v>1</v>
      </c>
      <c r="O1415" s="7">
        <v>2</v>
      </c>
      <c r="P1415" s="6" t="s">
        <v>652</v>
      </c>
      <c r="Q1415" s="6" t="s">
        <v>22</v>
      </c>
      <c r="R1415" s="6" t="s">
        <v>18</v>
      </c>
      <c r="S1415" s="6" t="s">
        <v>22</v>
      </c>
      <c r="T1415" s="6" t="s">
        <v>5492</v>
      </c>
      <c r="U1415" s="7">
        <v>1</v>
      </c>
      <c r="V1415" s="17" t="b">
        <v>0</v>
      </c>
      <c r="W1415" s="17" t="b">
        <v>0</v>
      </c>
      <c r="X1415" s="17" t="b">
        <v>0</v>
      </c>
      <c r="Y1415" s="17" t="b">
        <v>0</v>
      </c>
      <c r="Z1415" t="s">
        <v>22</v>
      </c>
      <c r="AA1415" t="s">
        <v>22</v>
      </c>
      <c r="AB1415" t="s">
        <v>22</v>
      </c>
      <c r="AC1415" t="s">
        <v>22</v>
      </c>
      <c r="AD1415" t="s">
        <v>22</v>
      </c>
      <c r="AE1415" t="s">
        <v>22</v>
      </c>
      <c r="AF1415" t="s">
        <v>22</v>
      </c>
      <c r="AG1415" t="s">
        <v>22</v>
      </c>
      <c r="AH1415" t="s">
        <v>22</v>
      </c>
      <c r="AI1415" t="s">
        <v>22</v>
      </c>
      <c r="AJ1415" s="17" t="b">
        <v>0</v>
      </c>
      <c r="AK1415" t="s">
        <v>22</v>
      </c>
      <c r="AL1415" t="s">
        <v>22</v>
      </c>
      <c r="AM1415" s="17" t="b">
        <v>0</v>
      </c>
      <c r="AN1415" s="6"/>
      <c r="AO1415" s="6"/>
      <c r="AP1415" s="17" t="b">
        <v>0</v>
      </c>
      <c r="AQ1415" s="6" t="b">
        <v>0</v>
      </c>
    </row>
    <row r="1416" spans="1:43" x14ac:dyDescent="0.25">
      <c r="A1416" t="str">
        <f>_xlfn.CONCAT(Table8[[#This Row],[Order]],"-",Table8[[#This Row],[Line]])</f>
        <v>78360-1</v>
      </c>
      <c r="B1416" s="7">
        <v>78360</v>
      </c>
      <c r="C1416" s="7">
        <v>1</v>
      </c>
      <c r="D1416" s="7">
        <v>1</v>
      </c>
      <c r="E1416" s="6" t="s">
        <v>18</v>
      </c>
      <c r="F1416" s="6" t="s">
        <v>3344</v>
      </c>
      <c r="G1416" s="6" t="s">
        <v>5493</v>
      </c>
      <c r="H1416" s="6" t="s">
        <v>22</v>
      </c>
      <c r="I1416" s="6" t="s">
        <v>27</v>
      </c>
      <c r="J1416" s="6"/>
      <c r="K1416" s="6"/>
      <c r="L1416" s="8">
        <v>43515</v>
      </c>
      <c r="M1416" s="8">
        <v>43518</v>
      </c>
      <c r="N1416" s="7">
        <v>1</v>
      </c>
      <c r="O1416" s="7">
        <v>2</v>
      </c>
      <c r="P1416" s="6" t="s">
        <v>606</v>
      </c>
      <c r="Q1416" s="6" t="s">
        <v>21</v>
      </c>
      <c r="R1416" s="6" t="s">
        <v>19</v>
      </c>
      <c r="S1416" s="6" t="s">
        <v>22</v>
      </c>
      <c r="T1416" s="6" t="s">
        <v>5494</v>
      </c>
      <c r="U1416" s="7">
        <v>12</v>
      </c>
      <c r="V1416" s="17" t="b">
        <v>0</v>
      </c>
      <c r="W1416" s="17" t="b">
        <v>1</v>
      </c>
      <c r="X1416" s="17" t="b">
        <v>0</v>
      </c>
      <c r="Y1416" s="17" t="b">
        <v>0</v>
      </c>
      <c r="Z1416" t="s">
        <v>22</v>
      </c>
      <c r="AA1416" t="s">
        <v>22</v>
      </c>
      <c r="AB1416" t="s">
        <v>22</v>
      </c>
      <c r="AC1416" t="s">
        <v>22</v>
      </c>
      <c r="AD1416" t="s">
        <v>22</v>
      </c>
      <c r="AE1416" t="s">
        <v>22</v>
      </c>
      <c r="AF1416" t="s">
        <v>22</v>
      </c>
      <c r="AG1416" t="s">
        <v>22</v>
      </c>
      <c r="AH1416" t="s">
        <v>22</v>
      </c>
      <c r="AI1416" t="s">
        <v>22</v>
      </c>
      <c r="AJ1416" s="17" t="b">
        <v>0</v>
      </c>
      <c r="AK1416" t="s">
        <v>22</v>
      </c>
      <c r="AL1416" t="s">
        <v>22</v>
      </c>
      <c r="AM1416" s="17" t="b">
        <v>0</v>
      </c>
      <c r="AN1416" s="6"/>
      <c r="AO1416" s="6"/>
      <c r="AP1416" s="17" t="b">
        <v>0</v>
      </c>
      <c r="AQ1416" s="6" t="b">
        <v>0</v>
      </c>
    </row>
    <row r="1417" spans="1:43" x14ac:dyDescent="0.25">
      <c r="A1417" t="str">
        <f>_xlfn.CONCAT(Table8[[#This Row],[Order]],"-",Table8[[#This Row],[Line]])</f>
        <v>78381-2</v>
      </c>
      <c r="B1417" s="29">
        <v>78381</v>
      </c>
      <c r="C1417" s="29">
        <v>2</v>
      </c>
      <c r="D1417" s="29">
        <v>1</v>
      </c>
      <c r="E1417" s="28" t="s">
        <v>18</v>
      </c>
      <c r="F1417" s="28" t="s">
        <v>3345</v>
      </c>
      <c r="G1417" s="28" t="s">
        <v>5495</v>
      </c>
      <c r="H1417" s="28" t="s">
        <v>156</v>
      </c>
      <c r="I1417" s="28" t="s">
        <v>20</v>
      </c>
      <c r="J1417" s="28"/>
      <c r="K1417" s="28"/>
      <c r="L1417" s="8">
        <v>43507</v>
      </c>
      <c r="M1417" s="30">
        <v>43510</v>
      </c>
      <c r="N1417" s="29">
        <v>9</v>
      </c>
      <c r="O1417" s="29">
        <v>27</v>
      </c>
      <c r="P1417" s="6" t="s">
        <v>606</v>
      </c>
      <c r="Q1417" s="28" t="s">
        <v>22</v>
      </c>
      <c r="R1417" s="6" t="s">
        <v>18</v>
      </c>
      <c r="S1417" s="28" t="s">
        <v>22</v>
      </c>
      <c r="T1417" s="28" t="s">
        <v>5496</v>
      </c>
      <c r="U1417" s="29">
        <v>18</v>
      </c>
      <c r="V1417" s="17" t="b">
        <v>1</v>
      </c>
      <c r="W1417" s="17" t="b">
        <v>0</v>
      </c>
      <c r="X1417" s="17" t="b">
        <v>0</v>
      </c>
      <c r="Y1417" s="17" t="b">
        <v>1</v>
      </c>
      <c r="Z1417" t="s">
        <v>22</v>
      </c>
      <c r="AA1417" t="s">
        <v>22</v>
      </c>
      <c r="AB1417" t="s">
        <v>22</v>
      </c>
      <c r="AC1417" t="s">
        <v>22</v>
      </c>
      <c r="AD1417" t="s">
        <v>22</v>
      </c>
      <c r="AE1417" t="s">
        <v>22</v>
      </c>
      <c r="AF1417" t="s">
        <v>22</v>
      </c>
      <c r="AG1417" t="s">
        <v>161</v>
      </c>
      <c r="AH1417" t="s">
        <v>161</v>
      </c>
      <c r="AI1417" t="s">
        <v>22</v>
      </c>
      <c r="AJ1417" s="17" t="b">
        <v>0</v>
      </c>
      <c r="AK1417" t="s">
        <v>22</v>
      </c>
      <c r="AL1417" t="s">
        <v>22</v>
      </c>
      <c r="AM1417" s="17" t="b">
        <v>0</v>
      </c>
      <c r="AN1417" s="6"/>
      <c r="AO1417" s="6"/>
      <c r="AP1417" s="17" t="b">
        <v>0</v>
      </c>
      <c r="AQ1417" s="6" t="b">
        <v>1</v>
      </c>
    </row>
    <row r="1418" spans="1:43" x14ac:dyDescent="0.25">
      <c r="A1418" t="str">
        <f>_xlfn.CONCAT(Table8[[#This Row],[Order]],"-",Table8[[#This Row],[Line]])</f>
        <v>78386-1</v>
      </c>
      <c r="B1418" s="35">
        <v>78386</v>
      </c>
      <c r="C1418" s="35">
        <v>1</v>
      </c>
      <c r="D1418" s="35">
        <v>1</v>
      </c>
      <c r="E1418" s="34" t="s">
        <v>18</v>
      </c>
      <c r="F1418" s="34" t="s">
        <v>165</v>
      </c>
      <c r="G1418" s="34" t="s">
        <v>2604</v>
      </c>
      <c r="H1418" s="34" t="s">
        <v>22</v>
      </c>
      <c r="I1418" s="34" t="s">
        <v>37</v>
      </c>
      <c r="J1418" s="36">
        <v>43490</v>
      </c>
      <c r="K1418" s="34" t="s">
        <v>5497</v>
      </c>
      <c r="L1418" s="125">
        <v>43495</v>
      </c>
      <c r="M1418" s="36">
        <v>43500</v>
      </c>
      <c r="N1418" s="35">
        <v>3</v>
      </c>
      <c r="O1418" s="35">
        <v>3</v>
      </c>
      <c r="P1418" s="6" t="s">
        <v>613</v>
      </c>
      <c r="Q1418" s="34" t="s">
        <v>22</v>
      </c>
      <c r="R1418" s="6" t="s">
        <v>18</v>
      </c>
      <c r="S1418" s="34" t="s">
        <v>22</v>
      </c>
      <c r="T1418" s="34" t="s">
        <v>2605</v>
      </c>
      <c r="U1418" s="35">
        <v>18</v>
      </c>
      <c r="V1418" s="17" t="b">
        <v>1</v>
      </c>
      <c r="W1418" s="17" t="b">
        <v>1</v>
      </c>
      <c r="X1418" s="17" t="b">
        <v>1</v>
      </c>
      <c r="Y1418" s="17" t="b">
        <v>1</v>
      </c>
      <c r="Z1418" t="s">
        <v>22</v>
      </c>
      <c r="AA1418" t="s">
        <v>3805</v>
      </c>
      <c r="AB1418" t="s">
        <v>22</v>
      </c>
      <c r="AC1418" t="s">
        <v>22</v>
      </c>
      <c r="AD1418" t="s">
        <v>22</v>
      </c>
      <c r="AE1418" t="s">
        <v>22</v>
      </c>
      <c r="AF1418" t="s">
        <v>22</v>
      </c>
      <c r="AG1418" t="s">
        <v>22</v>
      </c>
      <c r="AH1418" t="s">
        <v>22</v>
      </c>
      <c r="AI1418" t="s">
        <v>22</v>
      </c>
      <c r="AJ1418" s="17" t="b">
        <v>1</v>
      </c>
      <c r="AK1418" t="s">
        <v>22</v>
      </c>
      <c r="AL1418" t="s">
        <v>143</v>
      </c>
      <c r="AM1418" s="17" t="b">
        <v>1</v>
      </c>
      <c r="AN1418" s="126">
        <v>43496.394204976903</v>
      </c>
      <c r="AO1418" s="6"/>
      <c r="AP1418" s="17" t="b">
        <v>1</v>
      </c>
      <c r="AQ1418" s="6" t="b">
        <v>0</v>
      </c>
    </row>
    <row r="1419" spans="1:43" x14ac:dyDescent="0.25">
      <c r="A1419" t="str">
        <f>_xlfn.CONCAT(Table8[[#This Row],[Order]],"-",Table8[[#This Row],[Line]])</f>
        <v>78386-2</v>
      </c>
      <c r="B1419" s="35">
        <v>78386</v>
      </c>
      <c r="C1419" s="35">
        <v>2</v>
      </c>
      <c r="D1419" s="35">
        <v>1</v>
      </c>
      <c r="E1419" s="34" t="s">
        <v>18</v>
      </c>
      <c r="F1419" s="34" t="s">
        <v>201</v>
      </c>
      <c r="G1419" s="34" t="s">
        <v>2606</v>
      </c>
      <c r="H1419" s="34" t="s">
        <v>22</v>
      </c>
      <c r="I1419" s="34" t="s">
        <v>37</v>
      </c>
      <c r="J1419" s="36">
        <v>43490</v>
      </c>
      <c r="K1419" s="34" t="s">
        <v>5498</v>
      </c>
      <c r="L1419" s="125">
        <v>43495</v>
      </c>
      <c r="M1419" s="36">
        <v>43500</v>
      </c>
      <c r="N1419" s="35">
        <v>3</v>
      </c>
      <c r="O1419" s="35">
        <v>3</v>
      </c>
      <c r="P1419" s="6" t="s">
        <v>613</v>
      </c>
      <c r="Q1419" s="34" t="s">
        <v>22</v>
      </c>
      <c r="R1419" s="6" t="s">
        <v>18</v>
      </c>
      <c r="S1419" s="34" t="s">
        <v>22</v>
      </c>
      <c r="T1419" s="34" t="s">
        <v>2607</v>
      </c>
      <c r="U1419" s="35">
        <v>18</v>
      </c>
      <c r="V1419" s="17" t="b">
        <v>1</v>
      </c>
      <c r="W1419" s="17" t="b">
        <v>1</v>
      </c>
      <c r="X1419" s="17" t="b">
        <v>1</v>
      </c>
      <c r="Y1419" s="17" t="b">
        <v>1</v>
      </c>
      <c r="Z1419" t="s">
        <v>22</v>
      </c>
      <c r="AA1419" t="s">
        <v>3805</v>
      </c>
      <c r="AB1419" t="s">
        <v>22</v>
      </c>
      <c r="AC1419" t="s">
        <v>22</v>
      </c>
      <c r="AD1419" t="s">
        <v>22</v>
      </c>
      <c r="AE1419" t="s">
        <v>22</v>
      </c>
      <c r="AF1419" t="s">
        <v>22</v>
      </c>
      <c r="AG1419" t="s">
        <v>22</v>
      </c>
      <c r="AH1419" t="s">
        <v>22</v>
      </c>
      <c r="AI1419" t="s">
        <v>22</v>
      </c>
      <c r="AJ1419" s="17" t="b">
        <v>1</v>
      </c>
      <c r="AK1419" t="s">
        <v>22</v>
      </c>
      <c r="AL1419" t="s">
        <v>143</v>
      </c>
      <c r="AM1419" s="17" t="b">
        <v>1</v>
      </c>
      <c r="AN1419" s="126">
        <v>43496.394215972199</v>
      </c>
      <c r="AO1419" s="6"/>
      <c r="AP1419" s="17" t="b">
        <v>1</v>
      </c>
      <c r="AQ1419" s="6" t="b">
        <v>0</v>
      </c>
    </row>
    <row r="1420" spans="1:43" x14ac:dyDescent="0.25">
      <c r="A1420" t="str">
        <f>_xlfn.CONCAT(Table8[[#This Row],[Order]],"-",Table8[[#This Row],[Line]])</f>
        <v>78386-3</v>
      </c>
      <c r="B1420" s="35">
        <v>78386</v>
      </c>
      <c r="C1420" s="35">
        <v>3</v>
      </c>
      <c r="D1420" s="35">
        <v>1</v>
      </c>
      <c r="E1420" s="34" t="s">
        <v>18</v>
      </c>
      <c r="F1420" s="34" t="s">
        <v>164</v>
      </c>
      <c r="G1420" s="34" t="s">
        <v>2608</v>
      </c>
      <c r="H1420" s="34" t="s">
        <v>22</v>
      </c>
      <c r="I1420" s="34" t="s">
        <v>37</v>
      </c>
      <c r="J1420" s="36">
        <v>43497</v>
      </c>
      <c r="K1420" s="34" t="s">
        <v>5499</v>
      </c>
      <c r="L1420" s="125">
        <v>43495</v>
      </c>
      <c r="M1420" s="36">
        <v>43500</v>
      </c>
      <c r="N1420" s="35">
        <v>13</v>
      </c>
      <c r="O1420" s="35">
        <v>13</v>
      </c>
      <c r="P1420" s="6" t="s">
        <v>613</v>
      </c>
      <c r="Q1420" s="34" t="s">
        <v>22</v>
      </c>
      <c r="R1420" s="6" t="s">
        <v>18</v>
      </c>
      <c r="S1420" s="34" t="s">
        <v>22</v>
      </c>
      <c r="T1420" s="34" t="s">
        <v>2609</v>
      </c>
      <c r="U1420" s="35">
        <v>18</v>
      </c>
      <c r="V1420" s="17" t="b">
        <v>1</v>
      </c>
      <c r="W1420" s="17" t="b">
        <v>1</v>
      </c>
      <c r="X1420" s="17" t="b">
        <v>1</v>
      </c>
      <c r="Y1420" s="17" t="b">
        <v>1</v>
      </c>
      <c r="Z1420" t="s">
        <v>22</v>
      </c>
      <c r="AA1420" t="s">
        <v>3805</v>
      </c>
      <c r="AB1420" t="s">
        <v>22</v>
      </c>
      <c r="AC1420" t="s">
        <v>22</v>
      </c>
      <c r="AD1420" t="s">
        <v>22</v>
      </c>
      <c r="AE1420" t="s">
        <v>22</v>
      </c>
      <c r="AF1420" t="s">
        <v>22</v>
      </c>
      <c r="AG1420" t="s">
        <v>22</v>
      </c>
      <c r="AH1420" t="s">
        <v>22</v>
      </c>
      <c r="AI1420" t="s">
        <v>22</v>
      </c>
      <c r="AJ1420" s="17" t="b">
        <v>1</v>
      </c>
      <c r="AK1420" t="s">
        <v>22</v>
      </c>
      <c r="AL1420" t="s">
        <v>143</v>
      </c>
      <c r="AM1420" s="17" t="b">
        <v>1</v>
      </c>
      <c r="AN1420" s="126">
        <v>43496.394194131899</v>
      </c>
      <c r="AO1420" s="6"/>
      <c r="AP1420" s="17" t="b">
        <v>1</v>
      </c>
      <c r="AQ1420" s="6" t="b">
        <v>0</v>
      </c>
    </row>
    <row r="1421" spans="1:43" x14ac:dyDescent="0.25">
      <c r="A1421" t="str">
        <f>_xlfn.CONCAT(Table8[[#This Row],[Order]],"-",Table8[[#This Row],[Line]])</f>
        <v>78388-1</v>
      </c>
      <c r="B1421" s="123">
        <v>78388</v>
      </c>
      <c r="C1421" s="123">
        <v>1</v>
      </c>
      <c r="D1421" s="123">
        <v>1</v>
      </c>
      <c r="E1421" s="124" t="s">
        <v>18</v>
      </c>
      <c r="F1421" s="124" t="s">
        <v>3130</v>
      </c>
      <c r="G1421" s="124" t="s">
        <v>2066</v>
      </c>
      <c r="H1421" s="124" t="s">
        <v>156</v>
      </c>
      <c r="I1421" s="124" t="s">
        <v>31</v>
      </c>
      <c r="J1421" s="125">
        <v>43497</v>
      </c>
      <c r="K1421" s="124" t="s">
        <v>5500</v>
      </c>
      <c r="L1421" s="125">
        <v>43494</v>
      </c>
      <c r="M1421" s="125">
        <v>43497</v>
      </c>
      <c r="N1421" s="123">
        <v>4</v>
      </c>
      <c r="O1421" s="123">
        <v>4</v>
      </c>
      <c r="P1421" s="6" t="s">
        <v>657</v>
      </c>
      <c r="Q1421" s="124" t="s">
        <v>21</v>
      </c>
      <c r="R1421" s="6" t="s">
        <v>19</v>
      </c>
      <c r="S1421" s="124" t="s">
        <v>22</v>
      </c>
      <c r="T1421" s="124" t="s">
        <v>44</v>
      </c>
      <c r="U1421" s="123">
        <v>12</v>
      </c>
      <c r="V1421" s="17" t="b">
        <v>1</v>
      </c>
      <c r="W1421" s="17" t="b">
        <v>1</v>
      </c>
      <c r="X1421" s="17" t="b">
        <v>1</v>
      </c>
      <c r="Y1421" s="17" t="b">
        <v>1</v>
      </c>
      <c r="Z1421" t="s">
        <v>22</v>
      </c>
      <c r="AA1421" t="s">
        <v>3805</v>
      </c>
      <c r="AB1421" t="s">
        <v>22</v>
      </c>
      <c r="AC1421" t="s">
        <v>22</v>
      </c>
      <c r="AD1421" t="s">
        <v>22</v>
      </c>
      <c r="AE1421" t="s">
        <v>22</v>
      </c>
      <c r="AF1421" t="s">
        <v>22</v>
      </c>
      <c r="AG1421" t="s">
        <v>22</v>
      </c>
      <c r="AH1421" t="s">
        <v>22</v>
      </c>
      <c r="AI1421" t="s">
        <v>22</v>
      </c>
      <c r="AJ1421" s="17" t="b">
        <v>1</v>
      </c>
      <c r="AK1421" t="s">
        <v>22</v>
      </c>
      <c r="AL1421" t="s">
        <v>143</v>
      </c>
      <c r="AM1421" s="17" t="b">
        <v>0</v>
      </c>
      <c r="AN1421" s="6"/>
      <c r="AO1421" s="6"/>
      <c r="AP1421" s="17" t="b">
        <v>0</v>
      </c>
      <c r="AQ1421" s="6" t="b">
        <v>0</v>
      </c>
    </row>
    <row r="1422" spans="1:43" x14ac:dyDescent="0.25">
      <c r="A1422" t="str">
        <f>_xlfn.CONCAT(Table8[[#This Row],[Order]],"-",Table8[[#This Row],[Line]])</f>
        <v>78391-1</v>
      </c>
      <c r="B1422" s="35">
        <v>78391</v>
      </c>
      <c r="C1422" s="35">
        <v>1</v>
      </c>
      <c r="D1422" s="35">
        <v>1</v>
      </c>
      <c r="E1422" s="34" t="s">
        <v>18</v>
      </c>
      <c r="F1422" s="34" t="s">
        <v>5501</v>
      </c>
      <c r="G1422" s="34" t="s">
        <v>5502</v>
      </c>
      <c r="H1422" s="34" t="s">
        <v>208</v>
      </c>
      <c r="I1422" s="34" t="s">
        <v>150</v>
      </c>
      <c r="J1422" s="36">
        <v>43496</v>
      </c>
      <c r="K1422" s="34" t="s">
        <v>5503</v>
      </c>
      <c r="L1422" s="125">
        <v>43494</v>
      </c>
      <c r="M1422" s="36">
        <v>43493</v>
      </c>
      <c r="N1422" s="35">
        <v>20</v>
      </c>
      <c r="O1422" s="35">
        <v>40</v>
      </c>
      <c r="P1422" s="6" t="s">
        <v>657</v>
      </c>
      <c r="Q1422" s="34" t="s">
        <v>21</v>
      </c>
      <c r="R1422" s="6" t="s">
        <v>18</v>
      </c>
      <c r="S1422" s="34" t="s">
        <v>22</v>
      </c>
      <c r="T1422" s="34" t="s">
        <v>29</v>
      </c>
      <c r="U1422" s="35">
        <v>1</v>
      </c>
      <c r="V1422" s="17" t="b">
        <v>1</v>
      </c>
      <c r="W1422" s="17" t="b">
        <v>1</v>
      </c>
      <c r="X1422" s="17" t="b">
        <v>1</v>
      </c>
      <c r="Y1422" s="17" t="b">
        <v>1</v>
      </c>
      <c r="Z1422" t="s">
        <v>22</v>
      </c>
      <c r="AA1422" t="s">
        <v>22</v>
      </c>
      <c r="AB1422" t="s">
        <v>22</v>
      </c>
      <c r="AC1422" t="s">
        <v>22</v>
      </c>
      <c r="AD1422" t="s">
        <v>22</v>
      </c>
      <c r="AE1422" t="s">
        <v>22</v>
      </c>
      <c r="AF1422" t="s">
        <v>22</v>
      </c>
      <c r="AG1422" t="s">
        <v>22</v>
      </c>
      <c r="AH1422" t="s">
        <v>22</v>
      </c>
      <c r="AI1422" t="s">
        <v>22</v>
      </c>
      <c r="AJ1422" s="17" t="b">
        <v>1</v>
      </c>
      <c r="AK1422" t="s">
        <v>22</v>
      </c>
      <c r="AL1422" t="s">
        <v>143</v>
      </c>
      <c r="AM1422" s="17" t="b">
        <v>1</v>
      </c>
      <c r="AN1422" s="126">
        <v>43497.311615277802</v>
      </c>
      <c r="AO1422" s="6"/>
      <c r="AP1422" s="17" t="b">
        <v>1</v>
      </c>
      <c r="AQ1422" s="6" t="b">
        <v>1</v>
      </c>
    </row>
    <row r="1423" spans="1:43" x14ac:dyDescent="0.25">
      <c r="A1423" t="str">
        <f>_xlfn.CONCAT(Table8[[#This Row],[Order]],"-",Table8[[#This Row],[Line]])</f>
        <v>78394-1</v>
      </c>
      <c r="B1423" s="7">
        <v>78394</v>
      </c>
      <c r="C1423" s="7">
        <v>1</v>
      </c>
      <c r="D1423" s="7">
        <v>1</v>
      </c>
      <c r="E1423" s="6" t="s">
        <v>18</v>
      </c>
      <c r="F1423" s="6" t="s">
        <v>147</v>
      </c>
      <c r="G1423" s="6" t="s">
        <v>5504</v>
      </c>
      <c r="H1423" s="6" t="s">
        <v>22</v>
      </c>
      <c r="I1423" s="6" t="s">
        <v>27</v>
      </c>
      <c r="J1423" s="6"/>
      <c r="K1423" s="6"/>
      <c r="L1423" s="8">
        <v>43535</v>
      </c>
      <c r="M1423" s="8">
        <v>43538</v>
      </c>
      <c r="N1423" s="7">
        <v>38</v>
      </c>
      <c r="O1423" s="7">
        <v>38</v>
      </c>
      <c r="P1423" s="6" t="s">
        <v>657</v>
      </c>
      <c r="Q1423" s="6" t="s">
        <v>22</v>
      </c>
      <c r="R1423" s="6" t="s">
        <v>0</v>
      </c>
      <c r="S1423" s="6" t="s">
        <v>22</v>
      </c>
      <c r="T1423" s="6" t="s">
        <v>45</v>
      </c>
      <c r="U1423" s="7">
        <v>15</v>
      </c>
      <c r="V1423" s="17" t="b">
        <v>0</v>
      </c>
      <c r="W1423" s="17" t="b">
        <v>0</v>
      </c>
      <c r="X1423" s="17" t="b">
        <v>0</v>
      </c>
      <c r="Y1423" s="17" t="b">
        <v>0</v>
      </c>
      <c r="Z1423" t="s">
        <v>22</v>
      </c>
      <c r="AA1423" t="s">
        <v>22</v>
      </c>
      <c r="AB1423" t="s">
        <v>22</v>
      </c>
      <c r="AC1423" t="s">
        <v>22</v>
      </c>
      <c r="AD1423" t="s">
        <v>22</v>
      </c>
      <c r="AE1423" t="s">
        <v>22</v>
      </c>
      <c r="AF1423" t="s">
        <v>22</v>
      </c>
      <c r="AG1423" t="s">
        <v>22</v>
      </c>
      <c r="AH1423" t="s">
        <v>22</v>
      </c>
      <c r="AI1423" t="s">
        <v>22</v>
      </c>
      <c r="AJ1423" s="17" t="b">
        <v>0</v>
      </c>
      <c r="AK1423" t="s">
        <v>22</v>
      </c>
      <c r="AL1423" t="s">
        <v>22</v>
      </c>
      <c r="AM1423" s="17" t="b">
        <v>0</v>
      </c>
      <c r="AN1423" s="6"/>
      <c r="AO1423" s="6"/>
      <c r="AP1423" s="17" t="b">
        <v>0</v>
      </c>
      <c r="AQ1423" s="6" t="b">
        <v>0</v>
      </c>
    </row>
    <row r="1424" spans="1:43" x14ac:dyDescent="0.25">
      <c r="A1424" t="str">
        <f>_xlfn.CONCAT(Table8[[#This Row],[Order]],"-",Table8[[#This Row],[Line]])</f>
        <v>78401-1</v>
      </c>
      <c r="B1424" s="35">
        <v>78401</v>
      </c>
      <c r="C1424" s="35">
        <v>1</v>
      </c>
      <c r="D1424" s="35">
        <v>1</v>
      </c>
      <c r="E1424" s="34" t="s">
        <v>18</v>
      </c>
      <c r="F1424" s="34" t="s">
        <v>403</v>
      </c>
      <c r="G1424" s="34" t="s">
        <v>1791</v>
      </c>
      <c r="H1424" s="34" t="s">
        <v>22</v>
      </c>
      <c r="I1424" s="34" t="s">
        <v>31</v>
      </c>
      <c r="J1424" s="36">
        <v>43490</v>
      </c>
      <c r="K1424" s="34" t="s">
        <v>5505</v>
      </c>
      <c r="L1424" s="8">
        <v>43501</v>
      </c>
      <c r="M1424" s="36">
        <v>43504</v>
      </c>
      <c r="N1424" s="35">
        <v>1</v>
      </c>
      <c r="O1424" s="35">
        <v>2</v>
      </c>
      <c r="P1424" s="6" t="s">
        <v>606</v>
      </c>
      <c r="Q1424" s="34" t="s">
        <v>21</v>
      </c>
      <c r="R1424" s="6" t="s">
        <v>19</v>
      </c>
      <c r="S1424" s="34" t="s">
        <v>22</v>
      </c>
      <c r="T1424" s="34" t="s">
        <v>1792</v>
      </c>
      <c r="U1424" s="35">
        <v>12</v>
      </c>
      <c r="V1424" s="17" t="b">
        <v>1</v>
      </c>
      <c r="W1424" s="17" t="b">
        <v>1</v>
      </c>
      <c r="X1424" s="17" t="b">
        <v>1</v>
      </c>
      <c r="Y1424" s="17" t="b">
        <v>1</v>
      </c>
      <c r="Z1424" t="s">
        <v>22</v>
      </c>
      <c r="AA1424" t="s">
        <v>22</v>
      </c>
      <c r="AB1424" t="s">
        <v>22</v>
      </c>
      <c r="AC1424" t="s">
        <v>22</v>
      </c>
      <c r="AD1424" t="s">
        <v>22</v>
      </c>
      <c r="AE1424" t="s">
        <v>22</v>
      </c>
      <c r="AF1424" t="s">
        <v>22</v>
      </c>
      <c r="AG1424" t="s">
        <v>22</v>
      </c>
      <c r="AH1424" t="s">
        <v>22</v>
      </c>
      <c r="AI1424" t="s">
        <v>22</v>
      </c>
      <c r="AJ1424" s="17" t="b">
        <v>1</v>
      </c>
      <c r="AK1424" t="s">
        <v>22</v>
      </c>
      <c r="AL1424" t="s">
        <v>143</v>
      </c>
      <c r="AM1424" s="17" t="b">
        <v>0</v>
      </c>
      <c r="AN1424" s="6"/>
      <c r="AO1424" s="6"/>
      <c r="AP1424" s="17" t="b">
        <v>0</v>
      </c>
      <c r="AQ1424" s="6" t="b">
        <v>0</v>
      </c>
    </row>
    <row r="1425" spans="1:43" x14ac:dyDescent="0.25">
      <c r="A1425" t="str">
        <f>_xlfn.CONCAT(Table8[[#This Row],[Order]],"-",Table8[[#This Row],[Line]])</f>
        <v>78401-2</v>
      </c>
      <c r="B1425" s="29">
        <v>78401</v>
      </c>
      <c r="C1425" s="29">
        <v>2</v>
      </c>
      <c r="D1425" s="29">
        <v>1</v>
      </c>
      <c r="E1425" s="28" t="s">
        <v>18</v>
      </c>
      <c r="F1425" s="28" t="s">
        <v>147</v>
      </c>
      <c r="G1425" s="28" t="s">
        <v>1793</v>
      </c>
      <c r="H1425" s="28" t="s">
        <v>22</v>
      </c>
      <c r="I1425" s="28" t="s">
        <v>20</v>
      </c>
      <c r="J1425" s="28"/>
      <c r="K1425" s="28"/>
      <c r="L1425" s="8">
        <v>43501</v>
      </c>
      <c r="M1425" s="30">
        <v>43504</v>
      </c>
      <c r="N1425" s="29">
        <v>1</v>
      </c>
      <c r="O1425" s="29">
        <v>1</v>
      </c>
      <c r="P1425" s="6" t="s">
        <v>606</v>
      </c>
      <c r="Q1425" s="28" t="s">
        <v>21</v>
      </c>
      <c r="R1425" s="6" t="s">
        <v>19</v>
      </c>
      <c r="S1425" s="28" t="s">
        <v>22</v>
      </c>
      <c r="T1425" s="28" t="s">
        <v>717</v>
      </c>
      <c r="U1425" s="29">
        <v>12</v>
      </c>
      <c r="V1425" s="17" t="b">
        <v>1</v>
      </c>
      <c r="W1425" s="17" t="b">
        <v>1</v>
      </c>
      <c r="X1425" s="17" t="b">
        <v>1</v>
      </c>
      <c r="Y1425" s="17" t="b">
        <v>1</v>
      </c>
      <c r="Z1425" t="s">
        <v>22</v>
      </c>
      <c r="AA1425" t="s">
        <v>22</v>
      </c>
      <c r="AB1425" t="s">
        <v>22</v>
      </c>
      <c r="AC1425" t="s">
        <v>22</v>
      </c>
      <c r="AD1425" t="s">
        <v>22</v>
      </c>
      <c r="AE1425" t="s">
        <v>22</v>
      </c>
      <c r="AF1425" t="s">
        <v>22</v>
      </c>
      <c r="AG1425" t="s">
        <v>22</v>
      </c>
      <c r="AH1425" t="s">
        <v>22</v>
      </c>
      <c r="AI1425" t="s">
        <v>22</v>
      </c>
      <c r="AJ1425" s="17" t="b">
        <v>0</v>
      </c>
      <c r="AK1425" t="s">
        <v>22</v>
      </c>
      <c r="AL1425" t="s">
        <v>143</v>
      </c>
      <c r="AM1425" s="17" t="b">
        <v>0</v>
      </c>
      <c r="AN1425" s="6"/>
      <c r="AO1425" s="6"/>
      <c r="AP1425" s="17" t="b">
        <v>0</v>
      </c>
      <c r="AQ1425" s="6" t="b">
        <v>0</v>
      </c>
    </row>
    <row r="1426" spans="1:43" x14ac:dyDescent="0.25">
      <c r="A1426" t="str">
        <f>_xlfn.CONCAT(Table8[[#This Row],[Order]],"-",Table8[[#This Row],[Line]])</f>
        <v>78408-1</v>
      </c>
      <c r="B1426" s="35">
        <v>78408</v>
      </c>
      <c r="C1426" s="35">
        <v>1</v>
      </c>
      <c r="D1426" s="35">
        <v>1</v>
      </c>
      <c r="E1426" s="34" t="s">
        <v>18</v>
      </c>
      <c r="F1426" s="34" t="s">
        <v>148</v>
      </c>
      <c r="G1426" s="34" t="s">
        <v>5506</v>
      </c>
      <c r="H1426" s="34" t="s">
        <v>22</v>
      </c>
      <c r="I1426" s="34" t="s">
        <v>31</v>
      </c>
      <c r="J1426" s="36">
        <v>43500</v>
      </c>
      <c r="K1426" s="34" t="s">
        <v>5507</v>
      </c>
      <c r="L1426" s="8">
        <v>43509</v>
      </c>
      <c r="M1426" s="36">
        <v>43514</v>
      </c>
      <c r="N1426" s="35">
        <v>2</v>
      </c>
      <c r="O1426" s="35">
        <v>2</v>
      </c>
      <c r="P1426" s="6" t="s">
        <v>610</v>
      </c>
      <c r="Q1426" s="34" t="s">
        <v>22</v>
      </c>
      <c r="R1426" s="6" t="s">
        <v>18</v>
      </c>
      <c r="S1426" s="34" t="s">
        <v>22</v>
      </c>
      <c r="T1426" s="34" t="s">
        <v>5508</v>
      </c>
      <c r="U1426" s="35">
        <v>12</v>
      </c>
      <c r="V1426" s="17" t="b">
        <v>1</v>
      </c>
      <c r="W1426" s="17" t="b">
        <v>1</v>
      </c>
      <c r="X1426" s="17" t="b">
        <v>1</v>
      </c>
      <c r="Y1426" s="17" t="b">
        <v>1</v>
      </c>
      <c r="Z1426" t="s">
        <v>22</v>
      </c>
      <c r="AA1426" t="s">
        <v>3805</v>
      </c>
      <c r="AB1426" t="s">
        <v>22</v>
      </c>
      <c r="AC1426" t="s">
        <v>22</v>
      </c>
      <c r="AD1426" t="s">
        <v>22</v>
      </c>
      <c r="AE1426" t="s">
        <v>22</v>
      </c>
      <c r="AF1426" t="s">
        <v>22</v>
      </c>
      <c r="AG1426" t="s">
        <v>22</v>
      </c>
      <c r="AH1426" t="s">
        <v>22</v>
      </c>
      <c r="AI1426" t="s">
        <v>22</v>
      </c>
      <c r="AJ1426" s="17" t="b">
        <v>1</v>
      </c>
      <c r="AK1426" t="s">
        <v>22</v>
      </c>
      <c r="AL1426" t="s">
        <v>143</v>
      </c>
      <c r="AM1426" s="17" t="b">
        <v>0</v>
      </c>
      <c r="AN1426" s="6"/>
      <c r="AO1426" s="6"/>
      <c r="AP1426" s="17" t="b">
        <v>0</v>
      </c>
      <c r="AQ1426" s="6" t="b">
        <v>0</v>
      </c>
    </row>
    <row r="1427" spans="1:43" x14ac:dyDescent="0.25">
      <c r="A1427" t="str">
        <f>_xlfn.CONCAT(Table8[[#This Row],[Order]],"-",Table8[[#This Row],[Line]])</f>
        <v>78408-2</v>
      </c>
      <c r="B1427" s="35">
        <v>78408</v>
      </c>
      <c r="C1427" s="35">
        <v>2</v>
      </c>
      <c r="D1427" s="35">
        <v>1</v>
      </c>
      <c r="E1427" s="34" t="s">
        <v>18</v>
      </c>
      <c r="F1427" s="34" t="s">
        <v>135</v>
      </c>
      <c r="G1427" s="34" t="s">
        <v>5509</v>
      </c>
      <c r="H1427" s="34" t="s">
        <v>22</v>
      </c>
      <c r="I1427" s="34" t="s">
        <v>31</v>
      </c>
      <c r="J1427" s="36">
        <v>43500</v>
      </c>
      <c r="K1427" s="34" t="s">
        <v>5510</v>
      </c>
      <c r="L1427" s="8">
        <v>43509</v>
      </c>
      <c r="M1427" s="36">
        <v>43514</v>
      </c>
      <c r="N1427" s="35">
        <v>6</v>
      </c>
      <c r="O1427" s="35">
        <v>6</v>
      </c>
      <c r="P1427" s="6" t="s">
        <v>610</v>
      </c>
      <c r="Q1427" s="34" t="s">
        <v>22</v>
      </c>
      <c r="R1427" s="6" t="s">
        <v>18</v>
      </c>
      <c r="S1427" s="34" t="s">
        <v>22</v>
      </c>
      <c r="T1427" s="34" t="s">
        <v>5511</v>
      </c>
      <c r="U1427" s="35">
        <v>12</v>
      </c>
      <c r="V1427" s="17" t="b">
        <v>1</v>
      </c>
      <c r="W1427" s="17" t="b">
        <v>1</v>
      </c>
      <c r="X1427" s="17" t="b">
        <v>1</v>
      </c>
      <c r="Y1427" s="17" t="b">
        <v>1</v>
      </c>
      <c r="Z1427" t="s">
        <v>22</v>
      </c>
      <c r="AA1427" t="s">
        <v>3805</v>
      </c>
      <c r="AB1427" t="s">
        <v>22</v>
      </c>
      <c r="AC1427" t="s">
        <v>22</v>
      </c>
      <c r="AD1427" t="s">
        <v>22</v>
      </c>
      <c r="AE1427" t="s">
        <v>22</v>
      </c>
      <c r="AF1427" t="s">
        <v>22</v>
      </c>
      <c r="AG1427" t="s">
        <v>22</v>
      </c>
      <c r="AH1427" t="s">
        <v>22</v>
      </c>
      <c r="AI1427" t="s">
        <v>22</v>
      </c>
      <c r="AJ1427" s="17" t="b">
        <v>1</v>
      </c>
      <c r="AK1427" t="s">
        <v>22</v>
      </c>
      <c r="AL1427" t="s">
        <v>143</v>
      </c>
      <c r="AM1427" s="17" t="b">
        <v>0</v>
      </c>
      <c r="AN1427" s="6"/>
      <c r="AO1427" s="6"/>
      <c r="AP1427" s="17" t="b">
        <v>0</v>
      </c>
      <c r="AQ1427" s="6" t="b">
        <v>0</v>
      </c>
    </row>
    <row r="1428" spans="1:43" x14ac:dyDescent="0.25">
      <c r="A1428" t="str">
        <f>_xlfn.CONCAT(Table8[[#This Row],[Order]],"-",Table8[[#This Row],[Line]])</f>
        <v>78408-3</v>
      </c>
      <c r="B1428" s="35">
        <v>78408</v>
      </c>
      <c r="C1428" s="35">
        <v>3</v>
      </c>
      <c r="D1428" s="35">
        <v>1</v>
      </c>
      <c r="E1428" s="34" t="s">
        <v>18</v>
      </c>
      <c r="F1428" s="34" t="s">
        <v>352</v>
      </c>
      <c r="G1428" s="34" t="s">
        <v>5512</v>
      </c>
      <c r="H1428" s="34" t="s">
        <v>22</v>
      </c>
      <c r="I1428" s="34" t="s">
        <v>31</v>
      </c>
      <c r="J1428" s="36">
        <v>43500</v>
      </c>
      <c r="K1428" s="34" t="s">
        <v>5513</v>
      </c>
      <c r="L1428" s="8">
        <v>43509</v>
      </c>
      <c r="M1428" s="36">
        <v>43514</v>
      </c>
      <c r="N1428" s="35">
        <v>2</v>
      </c>
      <c r="O1428" s="35">
        <v>2</v>
      </c>
      <c r="P1428" s="6" t="s">
        <v>610</v>
      </c>
      <c r="Q1428" s="34" t="s">
        <v>22</v>
      </c>
      <c r="R1428" s="6" t="s">
        <v>18</v>
      </c>
      <c r="S1428" s="34" t="s">
        <v>22</v>
      </c>
      <c r="T1428" s="34" t="s">
        <v>5514</v>
      </c>
      <c r="U1428" s="35">
        <v>12</v>
      </c>
      <c r="V1428" s="17" t="b">
        <v>1</v>
      </c>
      <c r="W1428" s="17" t="b">
        <v>1</v>
      </c>
      <c r="X1428" s="17" t="b">
        <v>1</v>
      </c>
      <c r="Y1428" s="17" t="b">
        <v>1</v>
      </c>
      <c r="Z1428" t="s">
        <v>22</v>
      </c>
      <c r="AA1428" t="s">
        <v>3805</v>
      </c>
      <c r="AB1428" t="s">
        <v>22</v>
      </c>
      <c r="AC1428" t="s">
        <v>22</v>
      </c>
      <c r="AD1428" t="s">
        <v>22</v>
      </c>
      <c r="AE1428" t="s">
        <v>22</v>
      </c>
      <c r="AF1428" t="s">
        <v>22</v>
      </c>
      <c r="AG1428" t="s">
        <v>22</v>
      </c>
      <c r="AH1428" t="s">
        <v>22</v>
      </c>
      <c r="AI1428" t="s">
        <v>22</v>
      </c>
      <c r="AJ1428" s="17" t="b">
        <v>1</v>
      </c>
      <c r="AK1428" t="s">
        <v>22</v>
      </c>
      <c r="AL1428" t="s">
        <v>143</v>
      </c>
      <c r="AM1428" s="17" t="b">
        <v>0</v>
      </c>
      <c r="AN1428" s="6"/>
      <c r="AO1428" s="6"/>
      <c r="AP1428" s="17" t="b">
        <v>0</v>
      </c>
      <c r="AQ1428" s="6" t="b">
        <v>0</v>
      </c>
    </row>
    <row r="1429" spans="1:43" x14ac:dyDescent="0.25">
      <c r="A1429" t="str">
        <f>_xlfn.CONCAT(Table8[[#This Row],[Order]],"-",Table8[[#This Row],[Line]])</f>
        <v>78410-1</v>
      </c>
      <c r="B1429" s="7">
        <v>78410</v>
      </c>
      <c r="C1429" s="7">
        <v>1</v>
      </c>
      <c r="D1429" s="7">
        <v>1</v>
      </c>
      <c r="E1429" s="6" t="s">
        <v>18</v>
      </c>
      <c r="F1429" s="6" t="s">
        <v>3294</v>
      </c>
      <c r="G1429" s="6" t="s">
        <v>5515</v>
      </c>
      <c r="H1429" s="6" t="s">
        <v>22</v>
      </c>
      <c r="I1429" s="6" t="s">
        <v>27</v>
      </c>
      <c r="J1429" s="6"/>
      <c r="K1429" s="6"/>
      <c r="L1429" s="8">
        <v>43516</v>
      </c>
      <c r="M1429" s="8">
        <v>43521</v>
      </c>
      <c r="N1429" s="7">
        <v>11</v>
      </c>
      <c r="O1429" s="7">
        <v>11</v>
      </c>
      <c r="P1429" s="6" t="s">
        <v>626</v>
      </c>
      <c r="Q1429" s="6" t="s">
        <v>22</v>
      </c>
      <c r="R1429" s="6" t="s">
        <v>18</v>
      </c>
      <c r="S1429" s="6" t="s">
        <v>22</v>
      </c>
      <c r="T1429" s="6" t="s">
        <v>42</v>
      </c>
      <c r="U1429" s="7">
        <v>1</v>
      </c>
      <c r="V1429" s="17" t="b">
        <v>0</v>
      </c>
      <c r="W1429" s="17" t="b">
        <v>0</v>
      </c>
      <c r="X1429" s="17" t="b">
        <v>0</v>
      </c>
      <c r="Y1429" s="17" t="b">
        <v>0</v>
      </c>
      <c r="Z1429" t="s">
        <v>22</v>
      </c>
      <c r="AA1429" t="s">
        <v>22</v>
      </c>
      <c r="AB1429" t="s">
        <v>22</v>
      </c>
      <c r="AC1429" t="s">
        <v>22</v>
      </c>
      <c r="AD1429" t="s">
        <v>22</v>
      </c>
      <c r="AE1429" t="s">
        <v>22</v>
      </c>
      <c r="AF1429" t="s">
        <v>22</v>
      </c>
      <c r="AG1429" t="s">
        <v>22</v>
      </c>
      <c r="AH1429" t="s">
        <v>22</v>
      </c>
      <c r="AI1429" t="s">
        <v>22</v>
      </c>
      <c r="AJ1429" s="17" t="b">
        <v>0</v>
      </c>
      <c r="AK1429" t="s">
        <v>22</v>
      </c>
      <c r="AL1429" t="s">
        <v>22</v>
      </c>
      <c r="AM1429" s="17" t="b">
        <v>0</v>
      </c>
      <c r="AN1429" s="6"/>
      <c r="AO1429" s="6"/>
      <c r="AP1429" s="17" t="b">
        <v>0</v>
      </c>
      <c r="AQ1429" s="6" t="b">
        <v>0</v>
      </c>
    </row>
    <row r="1430" spans="1:43" x14ac:dyDescent="0.25">
      <c r="A1430" t="str">
        <f>_xlfn.CONCAT(Table8[[#This Row],[Order]],"-",Table8[[#This Row],[Line]])</f>
        <v>78410-2</v>
      </c>
      <c r="B1430" s="7">
        <v>78410</v>
      </c>
      <c r="C1430" s="7">
        <v>2</v>
      </c>
      <c r="D1430" s="7">
        <v>1</v>
      </c>
      <c r="E1430" s="6" t="s">
        <v>18</v>
      </c>
      <c r="F1430" s="6" t="s">
        <v>3295</v>
      </c>
      <c r="G1430" s="6" t="s">
        <v>5516</v>
      </c>
      <c r="H1430" s="6" t="s">
        <v>22</v>
      </c>
      <c r="I1430" s="6" t="s">
        <v>27</v>
      </c>
      <c r="J1430" s="6"/>
      <c r="K1430" s="6"/>
      <c r="L1430" s="8">
        <v>43516</v>
      </c>
      <c r="M1430" s="8">
        <v>43521</v>
      </c>
      <c r="N1430" s="7">
        <v>6</v>
      </c>
      <c r="O1430" s="7">
        <v>6</v>
      </c>
      <c r="P1430" s="6" t="s">
        <v>626</v>
      </c>
      <c r="Q1430" s="6" t="s">
        <v>22</v>
      </c>
      <c r="R1430" s="6" t="s">
        <v>18</v>
      </c>
      <c r="S1430" s="6" t="s">
        <v>22</v>
      </c>
      <c r="T1430" s="6" t="s">
        <v>5483</v>
      </c>
      <c r="U1430" s="7">
        <v>1</v>
      </c>
      <c r="V1430" s="17" t="b">
        <v>0</v>
      </c>
      <c r="W1430" s="17" t="b">
        <v>0</v>
      </c>
      <c r="X1430" s="17" t="b">
        <v>0</v>
      </c>
      <c r="Y1430" s="17" t="b">
        <v>0</v>
      </c>
      <c r="Z1430" t="s">
        <v>22</v>
      </c>
      <c r="AA1430" t="s">
        <v>22</v>
      </c>
      <c r="AB1430" t="s">
        <v>22</v>
      </c>
      <c r="AC1430" t="s">
        <v>22</v>
      </c>
      <c r="AD1430" t="s">
        <v>22</v>
      </c>
      <c r="AE1430" t="s">
        <v>22</v>
      </c>
      <c r="AF1430" t="s">
        <v>22</v>
      </c>
      <c r="AG1430" t="s">
        <v>22</v>
      </c>
      <c r="AH1430" t="s">
        <v>22</v>
      </c>
      <c r="AI1430" t="s">
        <v>22</v>
      </c>
      <c r="AJ1430" s="17" t="b">
        <v>0</v>
      </c>
      <c r="AK1430" t="s">
        <v>22</v>
      </c>
      <c r="AL1430" t="s">
        <v>22</v>
      </c>
      <c r="AM1430" s="17" t="b">
        <v>0</v>
      </c>
      <c r="AN1430" s="6"/>
      <c r="AO1430" s="6"/>
      <c r="AP1430" s="17" t="b">
        <v>0</v>
      </c>
      <c r="AQ1430" s="6" t="b">
        <v>0</v>
      </c>
    </row>
    <row r="1431" spans="1:43" x14ac:dyDescent="0.25">
      <c r="A1431" t="str">
        <f>_xlfn.CONCAT(Table8[[#This Row],[Order]],"-",Table8[[#This Row],[Line]])</f>
        <v>78413-1</v>
      </c>
      <c r="B1431" s="29">
        <v>78413</v>
      </c>
      <c r="C1431" s="29">
        <v>1</v>
      </c>
      <c r="D1431" s="29">
        <v>1</v>
      </c>
      <c r="E1431" s="28" t="s">
        <v>18</v>
      </c>
      <c r="F1431" s="28" t="s">
        <v>127</v>
      </c>
      <c r="G1431" s="28" t="s">
        <v>5517</v>
      </c>
      <c r="H1431" s="28" t="s">
        <v>22</v>
      </c>
      <c r="I1431" s="28" t="s">
        <v>20</v>
      </c>
      <c r="J1431" s="28"/>
      <c r="K1431" s="28"/>
      <c r="L1431" s="8">
        <v>43514</v>
      </c>
      <c r="M1431" s="30">
        <v>43517</v>
      </c>
      <c r="N1431" s="29">
        <v>2</v>
      </c>
      <c r="O1431" s="29">
        <v>2</v>
      </c>
      <c r="P1431" s="6" t="s">
        <v>609</v>
      </c>
      <c r="Q1431" s="28" t="s">
        <v>22</v>
      </c>
      <c r="R1431" s="6" t="s">
        <v>18</v>
      </c>
      <c r="S1431" s="28" t="s">
        <v>22</v>
      </c>
      <c r="T1431" s="28" t="s">
        <v>5518</v>
      </c>
      <c r="U1431" s="29">
        <v>12</v>
      </c>
      <c r="V1431" s="17" t="b">
        <v>1</v>
      </c>
      <c r="W1431" s="17" t="b">
        <v>0</v>
      </c>
      <c r="X1431" s="17" t="b">
        <v>0</v>
      </c>
      <c r="Y1431" s="17" t="b">
        <v>1</v>
      </c>
      <c r="Z1431" t="s">
        <v>161</v>
      </c>
      <c r="AA1431" t="s">
        <v>22</v>
      </c>
      <c r="AB1431" t="s">
        <v>22</v>
      </c>
      <c r="AC1431" t="s">
        <v>22</v>
      </c>
      <c r="AD1431" t="s">
        <v>22</v>
      </c>
      <c r="AE1431" t="s">
        <v>22</v>
      </c>
      <c r="AF1431" t="s">
        <v>22</v>
      </c>
      <c r="AG1431" t="s">
        <v>22</v>
      </c>
      <c r="AH1431" t="s">
        <v>22</v>
      </c>
      <c r="AI1431" t="s">
        <v>22</v>
      </c>
      <c r="AJ1431" s="17" t="b">
        <v>0</v>
      </c>
      <c r="AK1431" t="s">
        <v>22</v>
      </c>
      <c r="AL1431" t="s">
        <v>22</v>
      </c>
      <c r="AM1431" s="17" t="b">
        <v>0</v>
      </c>
      <c r="AN1431" s="6"/>
      <c r="AO1431" s="6"/>
      <c r="AP1431" s="17" t="b">
        <v>0</v>
      </c>
      <c r="AQ1431" s="6" t="b">
        <v>0</v>
      </c>
    </row>
    <row r="1432" spans="1:43" x14ac:dyDescent="0.25">
      <c r="A1432" t="str">
        <f>_xlfn.CONCAT(Table8[[#This Row],[Order]],"-",Table8[[#This Row],[Line]])</f>
        <v>78413-2</v>
      </c>
      <c r="B1432" s="29">
        <v>78413</v>
      </c>
      <c r="C1432" s="29">
        <v>2</v>
      </c>
      <c r="D1432" s="29">
        <v>1</v>
      </c>
      <c r="E1432" s="28" t="s">
        <v>18</v>
      </c>
      <c r="F1432" s="28" t="s">
        <v>146</v>
      </c>
      <c r="G1432" s="28" t="s">
        <v>5519</v>
      </c>
      <c r="H1432" s="28" t="s">
        <v>22</v>
      </c>
      <c r="I1432" s="28" t="s">
        <v>20</v>
      </c>
      <c r="J1432" s="28"/>
      <c r="K1432" s="28"/>
      <c r="L1432" s="8">
        <v>43514</v>
      </c>
      <c r="M1432" s="30">
        <v>43517</v>
      </c>
      <c r="N1432" s="29">
        <v>7</v>
      </c>
      <c r="O1432" s="29">
        <v>7</v>
      </c>
      <c r="P1432" s="6" t="s">
        <v>609</v>
      </c>
      <c r="Q1432" s="28" t="s">
        <v>22</v>
      </c>
      <c r="R1432" s="6" t="s">
        <v>18</v>
      </c>
      <c r="S1432" s="28" t="s">
        <v>22</v>
      </c>
      <c r="T1432" s="28" t="s">
        <v>5520</v>
      </c>
      <c r="U1432" s="29">
        <v>12</v>
      </c>
      <c r="V1432" s="17" t="b">
        <v>1</v>
      </c>
      <c r="W1432" s="17" t="b">
        <v>0</v>
      </c>
      <c r="X1432" s="17" t="b">
        <v>0</v>
      </c>
      <c r="Y1432" s="17" t="b">
        <v>1</v>
      </c>
      <c r="Z1432" t="s">
        <v>161</v>
      </c>
      <c r="AA1432" t="s">
        <v>22</v>
      </c>
      <c r="AB1432" t="s">
        <v>22</v>
      </c>
      <c r="AC1432" t="s">
        <v>22</v>
      </c>
      <c r="AD1432" t="s">
        <v>22</v>
      </c>
      <c r="AE1432" t="s">
        <v>22</v>
      </c>
      <c r="AF1432" t="s">
        <v>22</v>
      </c>
      <c r="AG1432" t="s">
        <v>22</v>
      </c>
      <c r="AH1432" t="s">
        <v>22</v>
      </c>
      <c r="AI1432" t="s">
        <v>22</v>
      </c>
      <c r="AJ1432" s="17" t="b">
        <v>0</v>
      </c>
      <c r="AK1432" t="s">
        <v>22</v>
      </c>
      <c r="AL1432" t="s">
        <v>22</v>
      </c>
      <c r="AM1432" s="17" t="b">
        <v>0</v>
      </c>
      <c r="AN1432" s="6"/>
      <c r="AO1432" s="6"/>
      <c r="AP1432" s="17" t="b">
        <v>0</v>
      </c>
      <c r="AQ1432" s="6" t="b">
        <v>0</v>
      </c>
    </row>
    <row r="1433" spans="1:43" x14ac:dyDescent="0.25">
      <c r="A1433" t="str">
        <f>_xlfn.CONCAT(Table8[[#This Row],[Order]],"-",Table8[[#This Row],[Line]])</f>
        <v>78413-3</v>
      </c>
      <c r="B1433" s="29">
        <v>78413</v>
      </c>
      <c r="C1433" s="29">
        <v>3</v>
      </c>
      <c r="D1433" s="29">
        <v>1</v>
      </c>
      <c r="E1433" s="28" t="s">
        <v>18</v>
      </c>
      <c r="F1433" s="28" t="s">
        <v>151</v>
      </c>
      <c r="G1433" s="28" t="s">
        <v>5521</v>
      </c>
      <c r="H1433" s="28" t="s">
        <v>22</v>
      </c>
      <c r="I1433" s="28" t="s">
        <v>20</v>
      </c>
      <c r="J1433" s="28"/>
      <c r="K1433" s="28"/>
      <c r="L1433" s="8">
        <v>43514</v>
      </c>
      <c r="M1433" s="30">
        <v>43517</v>
      </c>
      <c r="N1433" s="29">
        <v>6</v>
      </c>
      <c r="O1433" s="29">
        <v>6</v>
      </c>
      <c r="P1433" s="6" t="s">
        <v>609</v>
      </c>
      <c r="Q1433" s="28" t="s">
        <v>22</v>
      </c>
      <c r="R1433" s="6" t="s">
        <v>18</v>
      </c>
      <c r="S1433" s="28" t="s">
        <v>22</v>
      </c>
      <c r="T1433" s="28" t="s">
        <v>5522</v>
      </c>
      <c r="U1433" s="29">
        <v>12</v>
      </c>
      <c r="V1433" s="17" t="b">
        <v>1</v>
      </c>
      <c r="W1433" s="17" t="b">
        <v>0</v>
      </c>
      <c r="X1433" s="17" t="b">
        <v>0</v>
      </c>
      <c r="Y1433" s="17" t="b">
        <v>1</v>
      </c>
      <c r="Z1433" t="s">
        <v>161</v>
      </c>
      <c r="AA1433" t="s">
        <v>22</v>
      </c>
      <c r="AB1433" t="s">
        <v>22</v>
      </c>
      <c r="AC1433" t="s">
        <v>22</v>
      </c>
      <c r="AD1433" t="s">
        <v>22</v>
      </c>
      <c r="AE1433" t="s">
        <v>22</v>
      </c>
      <c r="AF1433" t="s">
        <v>22</v>
      </c>
      <c r="AG1433" t="s">
        <v>22</v>
      </c>
      <c r="AH1433" t="s">
        <v>22</v>
      </c>
      <c r="AI1433" t="s">
        <v>22</v>
      </c>
      <c r="AJ1433" s="17" t="b">
        <v>0</v>
      </c>
      <c r="AK1433" t="s">
        <v>22</v>
      </c>
      <c r="AL1433" t="s">
        <v>22</v>
      </c>
      <c r="AM1433" s="17" t="b">
        <v>0</v>
      </c>
      <c r="AN1433" s="6"/>
      <c r="AO1433" s="6"/>
      <c r="AP1433" s="17" t="b">
        <v>0</v>
      </c>
      <c r="AQ1433" s="6" t="b">
        <v>0</v>
      </c>
    </row>
    <row r="1434" spans="1:43" x14ac:dyDescent="0.25">
      <c r="A1434" t="str">
        <f>_xlfn.CONCAT(Table8[[#This Row],[Order]],"-",Table8[[#This Row],[Line]])</f>
        <v>78413-4</v>
      </c>
      <c r="B1434" s="29">
        <v>78413</v>
      </c>
      <c r="C1434" s="29">
        <v>4</v>
      </c>
      <c r="D1434" s="29">
        <v>1</v>
      </c>
      <c r="E1434" s="28" t="s">
        <v>18</v>
      </c>
      <c r="F1434" s="28" t="s">
        <v>152</v>
      </c>
      <c r="G1434" s="28" t="s">
        <v>5523</v>
      </c>
      <c r="H1434" s="28" t="s">
        <v>22</v>
      </c>
      <c r="I1434" s="28" t="s">
        <v>20</v>
      </c>
      <c r="J1434" s="28"/>
      <c r="K1434" s="28"/>
      <c r="L1434" s="8">
        <v>43514</v>
      </c>
      <c r="M1434" s="30">
        <v>43517</v>
      </c>
      <c r="N1434" s="29">
        <v>6</v>
      </c>
      <c r="O1434" s="29">
        <v>6</v>
      </c>
      <c r="P1434" s="6" t="s">
        <v>609</v>
      </c>
      <c r="Q1434" s="28" t="s">
        <v>22</v>
      </c>
      <c r="R1434" s="6" t="s">
        <v>18</v>
      </c>
      <c r="S1434" s="28" t="s">
        <v>22</v>
      </c>
      <c r="T1434" s="28" t="s">
        <v>5524</v>
      </c>
      <c r="U1434" s="29">
        <v>12</v>
      </c>
      <c r="V1434" s="17" t="b">
        <v>1</v>
      </c>
      <c r="W1434" s="17" t="b">
        <v>0</v>
      </c>
      <c r="X1434" s="17" t="b">
        <v>0</v>
      </c>
      <c r="Y1434" s="17" t="b">
        <v>1</v>
      </c>
      <c r="Z1434" t="s">
        <v>161</v>
      </c>
      <c r="AA1434" t="s">
        <v>22</v>
      </c>
      <c r="AB1434" t="s">
        <v>22</v>
      </c>
      <c r="AC1434" t="s">
        <v>22</v>
      </c>
      <c r="AD1434" t="s">
        <v>22</v>
      </c>
      <c r="AE1434" t="s">
        <v>22</v>
      </c>
      <c r="AF1434" t="s">
        <v>22</v>
      </c>
      <c r="AG1434" t="s">
        <v>22</v>
      </c>
      <c r="AH1434" t="s">
        <v>22</v>
      </c>
      <c r="AI1434" t="s">
        <v>22</v>
      </c>
      <c r="AJ1434" s="17" t="b">
        <v>0</v>
      </c>
      <c r="AK1434" t="s">
        <v>22</v>
      </c>
      <c r="AL1434" t="s">
        <v>22</v>
      </c>
      <c r="AM1434" s="17" t="b">
        <v>0</v>
      </c>
      <c r="AN1434" s="6"/>
      <c r="AO1434" s="6"/>
      <c r="AP1434" s="17" t="b">
        <v>0</v>
      </c>
      <c r="AQ1434" s="6" t="b">
        <v>0</v>
      </c>
    </row>
    <row r="1435" spans="1:43" x14ac:dyDescent="0.25">
      <c r="A1435" t="str">
        <f>_xlfn.CONCAT(Table8[[#This Row],[Order]],"-",Table8[[#This Row],[Line]])</f>
        <v>78413-5</v>
      </c>
      <c r="B1435" s="29">
        <v>78413</v>
      </c>
      <c r="C1435" s="29">
        <v>5</v>
      </c>
      <c r="D1435" s="29">
        <v>1</v>
      </c>
      <c r="E1435" s="28" t="s">
        <v>18</v>
      </c>
      <c r="F1435" s="28" t="s">
        <v>3346</v>
      </c>
      <c r="G1435" s="28" t="s">
        <v>5525</v>
      </c>
      <c r="H1435" s="28" t="s">
        <v>22</v>
      </c>
      <c r="I1435" s="28" t="s">
        <v>20</v>
      </c>
      <c r="J1435" s="28"/>
      <c r="K1435" s="28"/>
      <c r="L1435" s="8">
        <v>43514</v>
      </c>
      <c r="M1435" s="30">
        <v>43517</v>
      </c>
      <c r="N1435" s="29">
        <v>2</v>
      </c>
      <c r="O1435" s="29">
        <v>2</v>
      </c>
      <c r="P1435" s="6" t="s">
        <v>609</v>
      </c>
      <c r="Q1435" s="28" t="s">
        <v>22</v>
      </c>
      <c r="R1435" s="6" t="s">
        <v>18</v>
      </c>
      <c r="S1435" s="28" t="s">
        <v>22</v>
      </c>
      <c r="T1435" s="28" t="s">
        <v>5526</v>
      </c>
      <c r="U1435" s="29">
        <v>12</v>
      </c>
      <c r="V1435" s="17" t="b">
        <v>1</v>
      </c>
      <c r="W1435" s="17" t="b">
        <v>0</v>
      </c>
      <c r="X1435" s="17" t="b">
        <v>0</v>
      </c>
      <c r="Y1435" s="17" t="b">
        <v>1</v>
      </c>
      <c r="Z1435" t="s">
        <v>161</v>
      </c>
      <c r="AA1435" t="s">
        <v>22</v>
      </c>
      <c r="AB1435" t="s">
        <v>22</v>
      </c>
      <c r="AC1435" t="s">
        <v>22</v>
      </c>
      <c r="AD1435" t="s">
        <v>22</v>
      </c>
      <c r="AE1435" t="s">
        <v>22</v>
      </c>
      <c r="AF1435" t="s">
        <v>22</v>
      </c>
      <c r="AG1435" t="s">
        <v>22</v>
      </c>
      <c r="AH1435" t="s">
        <v>22</v>
      </c>
      <c r="AI1435" t="s">
        <v>22</v>
      </c>
      <c r="AJ1435" s="17" t="b">
        <v>0</v>
      </c>
      <c r="AK1435" t="s">
        <v>22</v>
      </c>
      <c r="AL1435" t="s">
        <v>22</v>
      </c>
      <c r="AM1435" s="17" t="b">
        <v>0</v>
      </c>
      <c r="AN1435" s="6"/>
      <c r="AO1435" s="6"/>
      <c r="AP1435" s="17" t="b">
        <v>0</v>
      </c>
      <c r="AQ1435" s="6" t="b">
        <v>0</v>
      </c>
    </row>
    <row r="1436" spans="1:43" x14ac:dyDescent="0.25">
      <c r="A1436" t="str">
        <f>_xlfn.CONCAT(Table8[[#This Row],[Order]],"-",Table8[[#This Row],[Line]])</f>
        <v>78413-6</v>
      </c>
      <c r="B1436" s="29">
        <v>78413</v>
      </c>
      <c r="C1436" s="29">
        <v>6</v>
      </c>
      <c r="D1436" s="29">
        <v>1</v>
      </c>
      <c r="E1436" s="28" t="s">
        <v>18</v>
      </c>
      <c r="F1436" s="28" t="s">
        <v>3347</v>
      </c>
      <c r="G1436" s="28" t="s">
        <v>5527</v>
      </c>
      <c r="H1436" s="28" t="s">
        <v>22</v>
      </c>
      <c r="I1436" s="28" t="s">
        <v>20</v>
      </c>
      <c r="J1436" s="28"/>
      <c r="K1436" s="28"/>
      <c r="L1436" s="8">
        <v>43514</v>
      </c>
      <c r="M1436" s="30">
        <v>43517</v>
      </c>
      <c r="N1436" s="29">
        <v>1</v>
      </c>
      <c r="O1436" s="29">
        <v>1</v>
      </c>
      <c r="P1436" s="6" t="s">
        <v>609</v>
      </c>
      <c r="Q1436" s="28" t="s">
        <v>22</v>
      </c>
      <c r="R1436" s="6" t="s">
        <v>18</v>
      </c>
      <c r="S1436" s="28" t="s">
        <v>22</v>
      </c>
      <c r="T1436" s="28" t="s">
        <v>5528</v>
      </c>
      <c r="U1436" s="29">
        <v>12</v>
      </c>
      <c r="V1436" s="17" t="b">
        <v>1</v>
      </c>
      <c r="W1436" s="17" t="b">
        <v>0</v>
      </c>
      <c r="X1436" s="17" t="b">
        <v>0</v>
      </c>
      <c r="Y1436" s="17" t="b">
        <v>1</v>
      </c>
      <c r="Z1436" t="s">
        <v>161</v>
      </c>
      <c r="AA1436" t="s">
        <v>22</v>
      </c>
      <c r="AB1436" t="s">
        <v>22</v>
      </c>
      <c r="AC1436" t="s">
        <v>22</v>
      </c>
      <c r="AD1436" t="s">
        <v>22</v>
      </c>
      <c r="AE1436" t="s">
        <v>22</v>
      </c>
      <c r="AF1436" t="s">
        <v>22</v>
      </c>
      <c r="AG1436" t="s">
        <v>22</v>
      </c>
      <c r="AH1436" t="s">
        <v>22</v>
      </c>
      <c r="AI1436" t="s">
        <v>22</v>
      </c>
      <c r="AJ1436" s="17" t="b">
        <v>0</v>
      </c>
      <c r="AK1436" t="s">
        <v>22</v>
      </c>
      <c r="AL1436" t="s">
        <v>22</v>
      </c>
      <c r="AM1436" s="17" t="b">
        <v>0</v>
      </c>
      <c r="AN1436" s="6"/>
      <c r="AO1436" s="6"/>
      <c r="AP1436" s="17" t="b">
        <v>0</v>
      </c>
      <c r="AQ1436" s="6" t="b">
        <v>0</v>
      </c>
    </row>
    <row r="1437" spans="1:43" x14ac:dyDescent="0.25">
      <c r="A1437" t="str">
        <f>_xlfn.CONCAT(Table8[[#This Row],[Order]],"-",Table8[[#This Row],[Line]])</f>
        <v>78423-8</v>
      </c>
      <c r="B1437" s="29">
        <v>78423</v>
      </c>
      <c r="C1437" s="29">
        <v>8</v>
      </c>
      <c r="D1437" s="29">
        <v>1</v>
      </c>
      <c r="E1437" s="28" t="s">
        <v>18</v>
      </c>
      <c r="F1437" s="28" t="s">
        <v>3349</v>
      </c>
      <c r="G1437" s="28" t="s">
        <v>2321</v>
      </c>
      <c r="H1437" s="28" t="s">
        <v>22</v>
      </c>
      <c r="I1437" s="28" t="s">
        <v>20</v>
      </c>
      <c r="J1437" s="28"/>
      <c r="K1437" s="28"/>
      <c r="L1437" s="8">
        <v>43503</v>
      </c>
      <c r="M1437" s="30">
        <v>43508</v>
      </c>
      <c r="N1437" s="29">
        <v>3</v>
      </c>
      <c r="O1437" s="29">
        <v>3</v>
      </c>
      <c r="P1437" s="6" t="s">
        <v>652</v>
      </c>
      <c r="Q1437" s="28" t="s">
        <v>21</v>
      </c>
      <c r="R1437" s="6" t="s">
        <v>18</v>
      </c>
      <c r="S1437" s="28" t="s">
        <v>22</v>
      </c>
      <c r="T1437" s="28" t="s">
        <v>41</v>
      </c>
      <c r="U1437" s="29">
        <v>7</v>
      </c>
      <c r="V1437" s="17" t="b">
        <v>1</v>
      </c>
      <c r="W1437" s="17" t="b">
        <v>1</v>
      </c>
      <c r="X1437" s="17" t="b">
        <v>1</v>
      </c>
      <c r="Y1437" s="17" t="b">
        <v>1</v>
      </c>
      <c r="Z1437" t="s">
        <v>22</v>
      </c>
      <c r="AA1437" t="s">
        <v>3805</v>
      </c>
      <c r="AB1437" t="s">
        <v>22</v>
      </c>
      <c r="AC1437" t="s">
        <v>22</v>
      </c>
      <c r="AD1437" t="s">
        <v>22</v>
      </c>
      <c r="AE1437" t="s">
        <v>22</v>
      </c>
      <c r="AF1437" t="s">
        <v>22</v>
      </c>
      <c r="AG1437" t="s">
        <v>22</v>
      </c>
      <c r="AH1437" t="s">
        <v>22</v>
      </c>
      <c r="AI1437" t="s">
        <v>22</v>
      </c>
      <c r="AJ1437" s="17" t="b">
        <v>1</v>
      </c>
      <c r="AK1437" t="s">
        <v>22</v>
      </c>
      <c r="AL1437" t="s">
        <v>22</v>
      </c>
      <c r="AM1437" s="17" t="b">
        <v>0</v>
      </c>
      <c r="AN1437" s="6"/>
      <c r="AO1437" s="6"/>
      <c r="AP1437" s="17" t="b">
        <v>0</v>
      </c>
      <c r="AQ1437" s="6" t="b">
        <v>0</v>
      </c>
    </row>
    <row r="1438" spans="1:43" x14ac:dyDescent="0.25">
      <c r="A1438" t="str">
        <f>_xlfn.CONCAT(Table8[[#This Row],[Order]],"-",Table8[[#This Row],[Line]])</f>
        <v>78423-9</v>
      </c>
      <c r="B1438" s="29">
        <v>78423</v>
      </c>
      <c r="C1438" s="29">
        <v>9</v>
      </c>
      <c r="D1438" s="29">
        <v>1</v>
      </c>
      <c r="E1438" s="28" t="s">
        <v>18</v>
      </c>
      <c r="F1438" s="28" t="s">
        <v>3349</v>
      </c>
      <c r="G1438" s="28" t="s">
        <v>2322</v>
      </c>
      <c r="H1438" s="28" t="s">
        <v>22</v>
      </c>
      <c r="I1438" s="28" t="s">
        <v>20</v>
      </c>
      <c r="J1438" s="28"/>
      <c r="K1438" s="28"/>
      <c r="L1438" s="8">
        <v>43503</v>
      </c>
      <c r="M1438" s="30">
        <v>43508</v>
      </c>
      <c r="N1438" s="29">
        <v>2</v>
      </c>
      <c r="O1438" s="29">
        <v>2</v>
      </c>
      <c r="P1438" s="6" t="s">
        <v>652</v>
      </c>
      <c r="Q1438" s="28" t="s">
        <v>21</v>
      </c>
      <c r="R1438" s="6" t="s">
        <v>18</v>
      </c>
      <c r="S1438" s="28" t="s">
        <v>22</v>
      </c>
      <c r="T1438" s="28" t="s">
        <v>874</v>
      </c>
      <c r="U1438" s="29">
        <v>7</v>
      </c>
      <c r="V1438" s="17" t="b">
        <v>1</v>
      </c>
      <c r="W1438" s="17" t="b">
        <v>1</v>
      </c>
      <c r="X1438" s="17" t="b">
        <v>1</v>
      </c>
      <c r="Y1438" s="17" t="b">
        <v>1</v>
      </c>
      <c r="Z1438" t="s">
        <v>22</v>
      </c>
      <c r="AA1438" t="s">
        <v>3805</v>
      </c>
      <c r="AB1438" t="s">
        <v>22</v>
      </c>
      <c r="AC1438" t="s">
        <v>22</v>
      </c>
      <c r="AD1438" t="s">
        <v>22</v>
      </c>
      <c r="AE1438" t="s">
        <v>22</v>
      </c>
      <c r="AF1438" t="s">
        <v>22</v>
      </c>
      <c r="AG1438" t="s">
        <v>22</v>
      </c>
      <c r="AH1438" t="s">
        <v>22</v>
      </c>
      <c r="AI1438" t="s">
        <v>22</v>
      </c>
      <c r="AJ1438" s="17" t="b">
        <v>1</v>
      </c>
      <c r="AK1438" t="s">
        <v>22</v>
      </c>
      <c r="AL1438" t="s">
        <v>22</v>
      </c>
      <c r="AM1438" s="17" t="b">
        <v>0</v>
      </c>
      <c r="AN1438" s="6"/>
      <c r="AO1438" s="6"/>
      <c r="AP1438" s="17" t="b">
        <v>0</v>
      </c>
      <c r="AQ1438" s="6" t="b">
        <v>0</v>
      </c>
    </row>
    <row r="1439" spans="1:43" x14ac:dyDescent="0.25">
      <c r="A1439" t="str">
        <f>_xlfn.CONCAT(Table8[[#This Row],[Order]],"-",Table8[[#This Row],[Line]])</f>
        <v>78423-10</v>
      </c>
      <c r="B1439" s="29">
        <v>78423</v>
      </c>
      <c r="C1439" s="29">
        <v>10</v>
      </c>
      <c r="D1439" s="29">
        <v>1</v>
      </c>
      <c r="E1439" s="28" t="s">
        <v>18</v>
      </c>
      <c r="F1439" s="28" t="s">
        <v>3348</v>
      </c>
      <c r="G1439" s="28" t="s">
        <v>2323</v>
      </c>
      <c r="H1439" s="28" t="s">
        <v>22</v>
      </c>
      <c r="I1439" s="28" t="s">
        <v>20</v>
      </c>
      <c r="J1439" s="28"/>
      <c r="K1439" s="28"/>
      <c r="L1439" s="8">
        <v>43503</v>
      </c>
      <c r="M1439" s="30">
        <v>43508</v>
      </c>
      <c r="N1439" s="29">
        <v>2</v>
      </c>
      <c r="O1439" s="29">
        <v>2</v>
      </c>
      <c r="P1439" s="6" t="s">
        <v>652</v>
      </c>
      <c r="Q1439" s="28" t="s">
        <v>21</v>
      </c>
      <c r="R1439" s="6" t="s">
        <v>18</v>
      </c>
      <c r="S1439" s="28" t="s">
        <v>22</v>
      </c>
      <c r="T1439" s="28" t="s">
        <v>42</v>
      </c>
      <c r="U1439" s="29">
        <v>7</v>
      </c>
      <c r="V1439" s="17" t="b">
        <v>1</v>
      </c>
      <c r="W1439" s="17" t="b">
        <v>1</v>
      </c>
      <c r="X1439" s="17" t="b">
        <v>1</v>
      </c>
      <c r="Y1439" s="17" t="b">
        <v>1</v>
      </c>
      <c r="Z1439" t="s">
        <v>22</v>
      </c>
      <c r="AA1439" t="s">
        <v>3805</v>
      </c>
      <c r="AB1439" t="s">
        <v>22</v>
      </c>
      <c r="AC1439" t="s">
        <v>22</v>
      </c>
      <c r="AD1439" t="s">
        <v>22</v>
      </c>
      <c r="AE1439" t="s">
        <v>22</v>
      </c>
      <c r="AF1439" t="s">
        <v>22</v>
      </c>
      <c r="AG1439" t="s">
        <v>22</v>
      </c>
      <c r="AH1439" t="s">
        <v>22</v>
      </c>
      <c r="AI1439" t="s">
        <v>22</v>
      </c>
      <c r="AJ1439" s="17" t="b">
        <v>1</v>
      </c>
      <c r="AK1439" t="s">
        <v>22</v>
      </c>
      <c r="AL1439" t="s">
        <v>22</v>
      </c>
      <c r="AM1439" s="17" t="b">
        <v>0</v>
      </c>
      <c r="AN1439" s="6"/>
      <c r="AO1439" s="6"/>
      <c r="AP1439" s="17" t="b">
        <v>0</v>
      </c>
      <c r="AQ1439" s="6" t="b">
        <v>0</v>
      </c>
    </row>
    <row r="1440" spans="1:43" x14ac:dyDescent="0.25">
      <c r="A1440" t="str">
        <f>_xlfn.CONCAT(Table8[[#This Row],[Order]],"-",Table8[[#This Row],[Line]])</f>
        <v>78423-11</v>
      </c>
      <c r="B1440" s="29">
        <v>78423</v>
      </c>
      <c r="C1440" s="29">
        <v>11</v>
      </c>
      <c r="D1440" s="29">
        <v>1</v>
      </c>
      <c r="E1440" s="28" t="s">
        <v>18</v>
      </c>
      <c r="F1440" s="28" t="s">
        <v>3348</v>
      </c>
      <c r="G1440" s="28" t="s">
        <v>2324</v>
      </c>
      <c r="H1440" s="28" t="s">
        <v>22</v>
      </c>
      <c r="I1440" s="28" t="s">
        <v>20</v>
      </c>
      <c r="J1440" s="28"/>
      <c r="K1440" s="28"/>
      <c r="L1440" s="8">
        <v>43503</v>
      </c>
      <c r="M1440" s="30">
        <v>43508</v>
      </c>
      <c r="N1440" s="29">
        <v>2</v>
      </c>
      <c r="O1440" s="29">
        <v>2</v>
      </c>
      <c r="P1440" s="6" t="s">
        <v>652</v>
      </c>
      <c r="Q1440" s="28" t="s">
        <v>21</v>
      </c>
      <c r="R1440" s="6" t="s">
        <v>18</v>
      </c>
      <c r="S1440" s="28" t="s">
        <v>22</v>
      </c>
      <c r="T1440" s="28" t="s">
        <v>56</v>
      </c>
      <c r="U1440" s="29">
        <v>7</v>
      </c>
      <c r="V1440" s="17" t="b">
        <v>1</v>
      </c>
      <c r="W1440" s="17" t="b">
        <v>1</v>
      </c>
      <c r="X1440" s="17" t="b">
        <v>1</v>
      </c>
      <c r="Y1440" s="17" t="b">
        <v>1</v>
      </c>
      <c r="Z1440" t="s">
        <v>22</v>
      </c>
      <c r="AA1440" t="s">
        <v>3805</v>
      </c>
      <c r="AB1440" t="s">
        <v>22</v>
      </c>
      <c r="AC1440" t="s">
        <v>22</v>
      </c>
      <c r="AD1440" t="s">
        <v>22</v>
      </c>
      <c r="AE1440" t="s">
        <v>22</v>
      </c>
      <c r="AF1440" t="s">
        <v>22</v>
      </c>
      <c r="AG1440" t="s">
        <v>22</v>
      </c>
      <c r="AH1440" t="s">
        <v>22</v>
      </c>
      <c r="AI1440" t="s">
        <v>22</v>
      </c>
      <c r="AJ1440" s="17" t="b">
        <v>1</v>
      </c>
      <c r="AK1440" t="s">
        <v>22</v>
      </c>
      <c r="AL1440" t="s">
        <v>22</v>
      </c>
      <c r="AM1440" s="17" t="b">
        <v>0</v>
      </c>
      <c r="AN1440" s="6"/>
      <c r="AO1440" s="6"/>
      <c r="AP1440" s="17" t="b">
        <v>0</v>
      </c>
      <c r="AQ1440" s="6" t="b">
        <v>0</v>
      </c>
    </row>
    <row r="1441" spans="1:43" x14ac:dyDescent="0.25">
      <c r="A1441" t="str">
        <f>_xlfn.CONCAT(Table8[[#This Row],[Order]],"-",Table8[[#This Row],[Line]])</f>
        <v>78423-12</v>
      </c>
      <c r="B1441" s="29">
        <v>78423</v>
      </c>
      <c r="C1441" s="29">
        <v>12</v>
      </c>
      <c r="D1441" s="29">
        <v>1</v>
      </c>
      <c r="E1441" s="28" t="s">
        <v>18</v>
      </c>
      <c r="F1441" s="28" t="s">
        <v>3266</v>
      </c>
      <c r="G1441" s="28" t="s">
        <v>2325</v>
      </c>
      <c r="H1441" s="28" t="s">
        <v>22</v>
      </c>
      <c r="I1441" s="28" t="s">
        <v>20</v>
      </c>
      <c r="J1441" s="28"/>
      <c r="K1441" s="28"/>
      <c r="L1441" s="8">
        <v>43503</v>
      </c>
      <c r="M1441" s="30">
        <v>43508</v>
      </c>
      <c r="N1441" s="29">
        <v>2</v>
      </c>
      <c r="O1441" s="29">
        <v>2</v>
      </c>
      <c r="P1441" s="6" t="s">
        <v>652</v>
      </c>
      <c r="Q1441" s="28" t="s">
        <v>21</v>
      </c>
      <c r="R1441" s="6" t="s">
        <v>18</v>
      </c>
      <c r="S1441" s="28" t="s">
        <v>22</v>
      </c>
      <c r="T1441" s="28" t="s">
        <v>43</v>
      </c>
      <c r="U1441" s="29">
        <v>7</v>
      </c>
      <c r="V1441" s="17" t="b">
        <v>1</v>
      </c>
      <c r="W1441" s="17" t="b">
        <v>1</v>
      </c>
      <c r="X1441" s="17" t="b">
        <v>1</v>
      </c>
      <c r="Y1441" s="17" t="b">
        <v>1</v>
      </c>
      <c r="Z1441" t="s">
        <v>22</v>
      </c>
      <c r="AA1441" t="s">
        <v>3805</v>
      </c>
      <c r="AB1441" t="s">
        <v>22</v>
      </c>
      <c r="AC1441" t="s">
        <v>22</v>
      </c>
      <c r="AD1441" t="s">
        <v>22</v>
      </c>
      <c r="AE1441" t="s">
        <v>22</v>
      </c>
      <c r="AF1441" t="s">
        <v>22</v>
      </c>
      <c r="AG1441" t="s">
        <v>22</v>
      </c>
      <c r="AH1441" t="s">
        <v>22</v>
      </c>
      <c r="AI1441" t="s">
        <v>22</v>
      </c>
      <c r="AJ1441" s="17" t="b">
        <v>1</v>
      </c>
      <c r="AK1441" t="s">
        <v>22</v>
      </c>
      <c r="AL1441" t="s">
        <v>22</v>
      </c>
      <c r="AM1441" s="17" t="b">
        <v>0</v>
      </c>
      <c r="AN1441" s="6"/>
      <c r="AO1441" s="6"/>
      <c r="AP1441" s="17" t="b">
        <v>0</v>
      </c>
      <c r="AQ1441" s="6" t="b">
        <v>0</v>
      </c>
    </row>
    <row r="1442" spans="1:43" x14ac:dyDescent="0.25">
      <c r="A1442" t="str">
        <f>_xlfn.CONCAT(Table8[[#This Row],[Order]],"-",Table8[[#This Row],[Line]])</f>
        <v>78423-13</v>
      </c>
      <c r="B1442" s="29">
        <v>78423</v>
      </c>
      <c r="C1442" s="29">
        <v>13</v>
      </c>
      <c r="D1442" s="29">
        <v>1</v>
      </c>
      <c r="E1442" s="28" t="s">
        <v>18</v>
      </c>
      <c r="F1442" s="28" t="s">
        <v>3348</v>
      </c>
      <c r="G1442" s="28" t="s">
        <v>2326</v>
      </c>
      <c r="H1442" s="28" t="s">
        <v>22</v>
      </c>
      <c r="I1442" s="28" t="s">
        <v>20</v>
      </c>
      <c r="J1442" s="28"/>
      <c r="K1442" s="28"/>
      <c r="L1442" s="8">
        <v>43503</v>
      </c>
      <c r="M1442" s="30">
        <v>43508</v>
      </c>
      <c r="N1442" s="29">
        <v>1</v>
      </c>
      <c r="O1442" s="29">
        <v>1</v>
      </c>
      <c r="P1442" s="6" t="s">
        <v>652</v>
      </c>
      <c r="Q1442" s="28" t="s">
        <v>21</v>
      </c>
      <c r="R1442" s="6" t="s">
        <v>18</v>
      </c>
      <c r="S1442" s="28" t="s">
        <v>22</v>
      </c>
      <c r="T1442" s="28" t="s">
        <v>712</v>
      </c>
      <c r="U1442" s="29">
        <v>7</v>
      </c>
      <c r="V1442" s="17" t="b">
        <v>1</v>
      </c>
      <c r="W1442" s="17" t="b">
        <v>1</v>
      </c>
      <c r="X1442" s="17" t="b">
        <v>1</v>
      </c>
      <c r="Y1442" s="17" t="b">
        <v>1</v>
      </c>
      <c r="Z1442" t="s">
        <v>22</v>
      </c>
      <c r="AA1442" t="s">
        <v>3805</v>
      </c>
      <c r="AB1442" t="s">
        <v>22</v>
      </c>
      <c r="AC1442" t="s">
        <v>22</v>
      </c>
      <c r="AD1442" t="s">
        <v>22</v>
      </c>
      <c r="AE1442" t="s">
        <v>22</v>
      </c>
      <c r="AF1442" t="s">
        <v>22</v>
      </c>
      <c r="AG1442" t="s">
        <v>22</v>
      </c>
      <c r="AH1442" t="s">
        <v>22</v>
      </c>
      <c r="AI1442" t="s">
        <v>22</v>
      </c>
      <c r="AJ1442" s="17" t="b">
        <v>1</v>
      </c>
      <c r="AK1442" t="s">
        <v>22</v>
      </c>
      <c r="AL1442" t="s">
        <v>22</v>
      </c>
      <c r="AM1442" s="17" t="b">
        <v>0</v>
      </c>
      <c r="AN1442" s="6"/>
      <c r="AO1442" s="6"/>
      <c r="AP1442" s="17" t="b">
        <v>0</v>
      </c>
      <c r="AQ1442" s="6" t="b">
        <v>0</v>
      </c>
    </row>
    <row r="1443" spans="1:43" x14ac:dyDescent="0.25">
      <c r="A1443" t="str">
        <f>_xlfn.CONCAT(Table8[[#This Row],[Order]],"-",Table8[[#This Row],[Line]])</f>
        <v>78423-14</v>
      </c>
      <c r="B1443" s="29">
        <v>78423</v>
      </c>
      <c r="C1443" s="29">
        <v>14</v>
      </c>
      <c r="D1443" s="29">
        <v>1</v>
      </c>
      <c r="E1443" s="28" t="s">
        <v>18</v>
      </c>
      <c r="F1443" s="28" t="s">
        <v>3348</v>
      </c>
      <c r="G1443" s="28" t="s">
        <v>2327</v>
      </c>
      <c r="H1443" s="28" t="s">
        <v>22</v>
      </c>
      <c r="I1443" s="28" t="s">
        <v>20</v>
      </c>
      <c r="J1443" s="28"/>
      <c r="K1443" s="28"/>
      <c r="L1443" s="8">
        <v>43503</v>
      </c>
      <c r="M1443" s="30">
        <v>43508</v>
      </c>
      <c r="N1443" s="29">
        <v>1</v>
      </c>
      <c r="O1443" s="29">
        <v>1</v>
      </c>
      <c r="P1443" s="6" t="s">
        <v>652</v>
      </c>
      <c r="Q1443" s="28" t="s">
        <v>21</v>
      </c>
      <c r="R1443" s="6" t="s">
        <v>18</v>
      </c>
      <c r="S1443" s="28" t="s">
        <v>22</v>
      </c>
      <c r="T1443" s="28" t="s">
        <v>2328</v>
      </c>
      <c r="U1443" s="29">
        <v>7</v>
      </c>
      <c r="V1443" s="17" t="b">
        <v>1</v>
      </c>
      <c r="W1443" s="17" t="b">
        <v>1</v>
      </c>
      <c r="X1443" s="17" t="b">
        <v>1</v>
      </c>
      <c r="Y1443" s="17" t="b">
        <v>1</v>
      </c>
      <c r="Z1443" t="s">
        <v>22</v>
      </c>
      <c r="AA1443" t="s">
        <v>3805</v>
      </c>
      <c r="AB1443" t="s">
        <v>22</v>
      </c>
      <c r="AC1443" t="s">
        <v>22</v>
      </c>
      <c r="AD1443" t="s">
        <v>22</v>
      </c>
      <c r="AE1443" t="s">
        <v>22</v>
      </c>
      <c r="AF1443" t="s">
        <v>22</v>
      </c>
      <c r="AG1443" t="s">
        <v>22</v>
      </c>
      <c r="AH1443" t="s">
        <v>22</v>
      </c>
      <c r="AI1443" t="s">
        <v>22</v>
      </c>
      <c r="AJ1443" s="17" t="b">
        <v>1</v>
      </c>
      <c r="AK1443" t="s">
        <v>22</v>
      </c>
      <c r="AL1443" t="s">
        <v>22</v>
      </c>
      <c r="AM1443" s="17" t="b">
        <v>0</v>
      </c>
      <c r="AN1443" s="6"/>
      <c r="AO1443" s="6"/>
      <c r="AP1443" s="17" t="b">
        <v>0</v>
      </c>
      <c r="AQ1443" s="6" t="b">
        <v>0</v>
      </c>
    </row>
    <row r="1444" spans="1:43" x14ac:dyDescent="0.25">
      <c r="A1444" t="str">
        <f>_xlfn.CONCAT(Table8[[#This Row],[Order]],"-",Table8[[#This Row],[Line]])</f>
        <v>78436-1</v>
      </c>
      <c r="B1444" s="7">
        <v>78436</v>
      </c>
      <c r="C1444" s="7">
        <v>1</v>
      </c>
      <c r="D1444" s="7">
        <v>1</v>
      </c>
      <c r="E1444" s="6" t="s">
        <v>18</v>
      </c>
      <c r="F1444" s="6" t="s">
        <v>3015</v>
      </c>
      <c r="G1444" s="6" t="s">
        <v>5529</v>
      </c>
      <c r="H1444" s="6" t="s">
        <v>22</v>
      </c>
      <c r="I1444" s="6" t="s">
        <v>27</v>
      </c>
      <c r="J1444" s="6"/>
      <c r="K1444" s="6"/>
      <c r="L1444" s="8">
        <v>43508</v>
      </c>
      <c r="M1444" s="8">
        <v>43511</v>
      </c>
      <c r="N1444" s="7">
        <v>11</v>
      </c>
      <c r="O1444" s="7">
        <v>33</v>
      </c>
      <c r="P1444" s="6" t="s">
        <v>624</v>
      </c>
      <c r="Q1444" s="6" t="s">
        <v>22</v>
      </c>
      <c r="R1444" s="6" t="s">
        <v>19</v>
      </c>
      <c r="S1444" s="6" t="s">
        <v>22</v>
      </c>
      <c r="T1444" s="6" t="s">
        <v>5530</v>
      </c>
      <c r="U1444" s="7">
        <v>7</v>
      </c>
      <c r="V1444" s="17" t="b">
        <v>0</v>
      </c>
      <c r="W1444" s="17" t="b">
        <v>0</v>
      </c>
      <c r="X1444" s="17" t="b">
        <v>0</v>
      </c>
      <c r="Y1444" s="17" t="b">
        <v>0</v>
      </c>
      <c r="Z1444" t="s">
        <v>22</v>
      </c>
      <c r="AA1444" t="s">
        <v>22</v>
      </c>
      <c r="AB1444" t="s">
        <v>22</v>
      </c>
      <c r="AC1444" t="s">
        <v>22</v>
      </c>
      <c r="AD1444" t="s">
        <v>22</v>
      </c>
      <c r="AE1444" t="s">
        <v>22</v>
      </c>
      <c r="AF1444" t="s">
        <v>22</v>
      </c>
      <c r="AG1444" t="s">
        <v>22</v>
      </c>
      <c r="AH1444" t="s">
        <v>22</v>
      </c>
      <c r="AI1444" t="s">
        <v>22</v>
      </c>
      <c r="AJ1444" s="17" t="b">
        <v>0</v>
      </c>
      <c r="AK1444" t="s">
        <v>22</v>
      </c>
      <c r="AL1444" t="s">
        <v>22</v>
      </c>
      <c r="AM1444" s="17" t="b">
        <v>0</v>
      </c>
      <c r="AN1444" s="6"/>
      <c r="AO1444" s="6"/>
      <c r="AP1444" s="17" t="b">
        <v>0</v>
      </c>
      <c r="AQ1444" s="6" t="b">
        <v>0</v>
      </c>
    </row>
    <row r="1445" spans="1:43" x14ac:dyDescent="0.25">
      <c r="A1445" t="str">
        <f>_xlfn.CONCAT(Table8[[#This Row],[Order]],"-",Table8[[#This Row],[Line]])</f>
        <v>78436-2</v>
      </c>
      <c r="B1445" s="7">
        <v>78436</v>
      </c>
      <c r="C1445" s="7">
        <v>2</v>
      </c>
      <c r="D1445" s="7">
        <v>1</v>
      </c>
      <c r="E1445" s="6" t="s">
        <v>18</v>
      </c>
      <c r="F1445" s="6" t="s">
        <v>3015</v>
      </c>
      <c r="G1445" s="6" t="s">
        <v>5531</v>
      </c>
      <c r="H1445" s="6" t="s">
        <v>22</v>
      </c>
      <c r="I1445" s="6" t="s">
        <v>27</v>
      </c>
      <c r="J1445" s="6"/>
      <c r="K1445" s="6"/>
      <c r="L1445" s="8">
        <v>43508</v>
      </c>
      <c r="M1445" s="8">
        <v>43511</v>
      </c>
      <c r="N1445" s="7">
        <v>1</v>
      </c>
      <c r="O1445" s="7">
        <v>1</v>
      </c>
      <c r="P1445" s="6" t="s">
        <v>624</v>
      </c>
      <c r="Q1445" s="6" t="s">
        <v>22</v>
      </c>
      <c r="R1445" s="6" t="s">
        <v>19</v>
      </c>
      <c r="S1445" s="6" t="s">
        <v>22</v>
      </c>
      <c r="T1445" s="6" t="s">
        <v>5532</v>
      </c>
      <c r="U1445" s="7">
        <v>7</v>
      </c>
      <c r="V1445" s="17" t="b">
        <v>0</v>
      </c>
      <c r="W1445" s="17" t="b">
        <v>0</v>
      </c>
      <c r="X1445" s="17" t="b">
        <v>0</v>
      </c>
      <c r="Y1445" s="17" t="b">
        <v>0</v>
      </c>
      <c r="Z1445" t="s">
        <v>22</v>
      </c>
      <c r="AA1445" t="s">
        <v>22</v>
      </c>
      <c r="AB1445" t="s">
        <v>22</v>
      </c>
      <c r="AC1445" t="s">
        <v>22</v>
      </c>
      <c r="AD1445" t="s">
        <v>22</v>
      </c>
      <c r="AE1445" t="s">
        <v>22</v>
      </c>
      <c r="AF1445" t="s">
        <v>22</v>
      </c>
      <c r="AG1445" t="s">
        <v>22</v>
      </c>
      <c r="AH1445" t="s">
        <v>22</v>
      </c>
      <c r="AI1445" t="s">
        <v>22</v>
      </c>
      <c r="AJ1445" s="17" t="b">
        <v>0</v>
      </c>
      <c r="AK1445" t="s">
        <v>22</v>
      </c>
      <c r="AL1445" t="s">
        <v>22</v>
      </c>
      <c r="AM1445" s="17" t="b">
        <v>0</v>
      </c>
      <c r="AN1445" s="6"/>
      <c r="AO1445" s="6"/>
      <c r="AP1445" s="17" t="b">
        <v>0</v>
      </c>
      <c r="AQ1445" s="6" t="b">
        <v>0</v>
      </c>
    </row>
    <row r="1446" spans="1:43" x14ac:dyDescent="0.25">
      <c r="A1446" t="str">
        <f>_xlfn.CONCAT(Table8[[#This Row],[Order]],"-",Table8[[#This Row],[Line]])</f>
        <v>78436-3</v>
      </c>
      <c r="B1446" s="7">
        <v>78436</v>
      </c>
      <c r="C1446" s="7">
        <v>3</v>
      </c>
      <c r="D1446" s="7">
        <v>1</v>
      </c>
      <c r="E1446" s="6" t="s">
        <v>18</v>
      </c>
      <c r="F1446" s="6" t="s">
        <v>3015</v>
      </c>
      <c r="G1446" s="6" t="s">
        <v>5533</v>
      </c>
      <c r="H1446" s="6" t="s">
        <v>22</v>
      </c>
      <c r="I1446" s="6" t="s">
        <v>27</v>
      </c>
      <c r="J1446" s="6"/>
      <c r="K1446" s="6"/>
      <c r="L1446" s="8">
        <v>43508</v>
      </c>
      <c r="M1446" s="8">
        <v>43511</v>
      </c>
      <c r="N1446" s="7">
        <v>9</v>
      </c>
      <c r="O1446" s="7">
        <v>9</v>
      </c>
      <c r="P1446" s="6" t="s">
        <v>624</v>
      </c>
      <c r="Q1446" s="6" t="s">
        <v>22</v>
      </c>
      <c r="R1446" s="6" t="s">
        <v>19</v>
      </c>
      <c r="S1446" s="6" t="s">
        <v>22</v>
      </c>
      <c r="T1446" s="6" t="s">
        <v>5534</v>
      </c>
      <c r="U1446" s="7">
        <v>7</v>
      </c>
      <c r="V1446" s="17" t="b">
        <v>0</v>
      </c>
      <c r="W1446" s="17" t="b">
        <v>0</v>
      </c>
      <c r="X1446" s="17" t="b">
        <v>0</v>
      </c>
      <c r="Y1446" s="17" t="b">
        <v>0</v>
      </c>
      <c r="Z1446" t="s">
        <v>22</v>
      </c>
      <c r="AA1446" t="s">
        <v>22</v>
      </c>
      <c r="AB1446" t="s">
        <v>22</v>
      </c>
      <c r="AC1446" t="s">
        <v>22</v>
      </c>
      <c r="AD1446" t="s">
        <v>22</v>
      </c>
      <c r="AE1446" t="s">
        <v>22</v>
      </c>
      <c r="AF1446" t="s">
        <v>22</v>
      </c>
      <c r="AG1446" t="s">
        <v>22</v>
      </c>
      <c r="AH1446" t="s">
        <v>22</v>
      </c>
      <c r="AI1446" t="s">
        <v>22</v>
      </c>
      <c r="AJ1446" s="17" t="b">
        <v>0</v>
      </c>
      <c r="AK1446" t="s">
        <v>22</v>
      </c>
      <c r="AL1446" t="s">
        <v>22</v>
      </c>
      <c r="AM1446" s="17" t="b">
        <v>0</v>
      </c>
      <c r="AN1446" s="6"/>
      <c r="AO1446" s="6"/>
      <c r="AP1446" s="17" t="b">
        <v>0</v>
      </c>
      <c r="AQ1446" s="6" t="b">
        <v>0</v>
      </c>
    </row>
    <row r="1447" spans="1:43" x14ac:dyDescent="0.25">
      <c r="A1447" t="str">
        <f>_xlfn.CONCAT(Table8[[#This Row],[Order]],"-",Table8[[#This Row],[Line]])</f>
        <v>78436-4</v>
      </c>
      <c r="B1447" s="7">
        <v>78436</v>
      </c>
      <c r="C1447" s="7">
        <v>4</v>
      </c>
      <c r="D1447" s="7">
        <v>1</v>
      </c>
      <c r="E1447" s="6" t="s">
        <v>18</v>
      </c>
      <c r="F1447" s="6" t="s">
        <v>3015</v>
      </c>
      <c r="G1447" s="6" t="s">
        <v>5535</v>
      </c>
      <c r="H1447" s="6" t="s">
        <v>22</v>
      </c>
      <c r="I1447" s="6" t="s">
        <v>27</v>
      </c>
      <c r="J1447" s="6"/>
      <c r="K1447" s="6"/>
      <c r="L1447" s="8">
        <v>43508</v>
      </c>
      <c r="M1447" s="8">
        <v>43511</v>
      </c>
      <c r="N1447" s="7">
        <v>1</v>
      </c>
      <c r="O1447" s="7">
        <v>7</v>
      </c>
      <c r="P1447" s="6" t="s">
        <v>624</v>
      </c>
      <c r="Q1447" s="6" t="s">
        <v>22</v>
      </c>
      <c r="R1447" s="6" t="s">
        <v>19</v>
      </c>
      <c r="S1447" s="6" t="s">
        <v>22</v>
      </c>
      <c r="T1447" s="6" t="s">
        <v>5536</v>
      </c>
      <c r="U1447" s="7">
        <v>7</v>
      </c>
      <c r="V1447" s="17" t="b">
        <v>0</v>
      </c>
      <c r="W1447" s="17" t="b">
        <v>0</v>
      </c>
      <c r="X1447" s="17" t="b">
        <v>0</v>
      </c>
      <c r="Y1447" s="17" t="b">
        <v>0</v>
      </c>
      <c r="Z1447" t="s">
        <v>22</v>
      </c>
      <c r="AA1447" t="s">
        <v>22</v>
      </c>
      <c r="AB1447" t="s">
        <v>22</v>
      </c>
      <c r="AC1447" t="s">
        <v>22</v>
      </c>
      <c r="AD1447" t="s">
        <v>22</v>
      </c>
      <c r="AE1447" t="s">
        <v>22</v>
      </c>
      <c r="AF1447" t="s">
        <v>22</v>
      </c>
      <c r="AG1447" t="s">
        <v>22</v>
      </c>
      <c r="AH1447" t="s">
        <v>22</v>
      </c>
      <c r="AI1447" t="s">
        <v>22</v>
      </c>
      <c r="AJ1447" s="17" t="b">
        <v>0</v>
      </c>
      <c r="AK1447" t="s">
        <v>22</v>
      </c>
      <c r="AL1447" t="s">
        <v>22</v>
      </c>
      <c r="AM1447" s="17" t="b">
        <v>0</v>
      </c>
      <c r="AN1447" s="6"/>
      <c r="AO1447" s="6"/>
      <c r="AP1447" s="17" t="b">
        <v>0</v>
      </c>
      <c r="AQ1447" s="6" t="b">
        <v>0</v>
      </c>
    </row>
    <row r="1448" spans="1:43" x14ac:dyDescent="0.25">
      <c r="A1448" t="str">
        <f>_xlfn.CONCAT(Table8[[#This Row],[Order]],"-",Table8[[#This Row],[Line]])</f>
        <v>78436-6</v>
      </c>
      <c r="B1448" s="7">
        <v>78436</v>
      </c>
      <c r="C1448" s="7">
        <v>6</v>
      </c>
      <c r="D1448" s="7">
        <v>1</v>
      </c>
      <c r="E1448" s="6" t="s">
        <v>18</v>
      </c>
      <c r="F1448" s="6" t="s">
        <v>3015</v>
      </c>
      <c r="G1448" s="6" t="s">
        <v>5537</v>
      </c>
      <c r="H1448" s="6" t="s">
        <v>22</v>
      </c>
      <c r="I1448" s="6" t="s">
        <v>27</v>
      </c>
      <c r="J1448" s="6"/>
      <c r="K1448" s="6"/>
      <c r="L1448" s="8">
        <v>43508</v>
      </c>
      <c r="M1448" s="8">
        <v>43511</v>
      </c>
      <c r="N1448" s="7">
        <v>1</v>
      </c>
      <c r="O1448" s="7">
        <v>1</v>
      </c>
      <c r="P1448" s="6" t="s">
        <v>624</v>
      </c>
      <c r="Q1448" s="6" t="s">
        <v>22</v>
      </c>
      <c r="R1448" s="6" t="s">
        <v>19</v>
      </c>
      <c r="S1448" s="6" t="s">
        <v>22</v>
      </c>
      <c r="T1448" s="6" t="s">
        <v>5538</v>
      </c>
      <c r="U1448" s="7">
        <v>7</v>
      </c>
      <c r="V1448" s="17" t="b">
        <v>0</v>
      </c>
      <c r="W1448" s="17" t="b">
        <v>0</v>
      </c>
      <c r="X1448" s="17" t="b">
        <v>0</v>
      </c>
      <c r="Y1448" s="17" t="b">
        <v>0</v>
      </c>
      <c r="Z1448" t="s">
        <v>22</v>
      </c>
      <c r="AA1448" t="s">
        <v>22</v>
      </c>
      <c r="AB1448" t="s">
        <v>22</v>
      </c>
      <c r="AC1448" t="s">
        <v>22</v>
      </c>
      <c r="AD1448" t="s">
        <v>22</v>
      </c>
      <c r="AE1448" t="s">
        <v>22</v>
      </c>
      <c r="AF1448" t="s">
        <v>22</v>
      </c>
      <c r="AG1448" t="s">
        <v>22</v>
      </c>
      <c r="AH1448" t="s">
        <v>22</v>
      </c>
      <c r="AI1448" t="s">
        <v>22</v>
      </c>
      <c r="AJ1448" s="17" t="b">
        <v>0</v>
      </c>
      <c r="AK1448" t="s">
        <v>22</v>
      </c>
      <c r="AL1448" t="s">
        <v>22</v>
      </c>
      <c r="AM1448" s="17" t="b">
        <v>0</v>
      </c>
      <c r="AN1448" s="6"/>
      <c r="AO1448" s="6"/>
      <c r="AP1448" s="17" t="b">
        <v>0</v>
      </c>
      <c r="AQ1448" s="6" t="b">
        <v>0</v>
      </c>
    </row>
    <row r="1449" spans="1:43" x14ac:dyDescent="0.25">
      <c r="A1449" t="str">
        <f>_xlfn.CONCAT(Table8[[#This Row],[Order]],"-",Table8[[#This Row],[Line]])</f>
        <v>78436-7</v>
      </c>
      <c r="B1449" s="7">
        <v>78436</v>
      </c>
      <c r="C1449" s="7">
        <v>7</v>
      </c>
      <c r="D1449" s="7">
        <v>1</v>
      </c>
      <c r="E1449" s="6" t="s">
        <v>18</v>
      </c>
      <c r="F1449" s="6" t="s">
        <v>3015</v>
      </c>
      <c r="G1449" s="6" t="s">
        <v>5539</v>
      </c>
      <c r="H1449" s="6" t="s">
        <v>22</v>
      </c>
      <c r="I1449" s="6" t="s">
        <v>27</v>
      </c>
      <c r="J1449" s="6"/>
      <c r="K1449" s="6"/>
      <c r="L1449" s="8">
        <v>43508</v>
      </c>
      <c r="M1449" s="8">
        <v>43511</v>
      </c>
      <c r="N1449" s="7">
        <v>1</v>
      </c>
      <c r="O1449" s="7">
        <v>3</v>
      </c>
      <c r="P1449" s="6" t="s">
        <v>624</v>
      </c>
      <c r="Q1449" s="6" t="s">
        <v>22</v>
      </c>
      <c r="R1449" s="6" t="s">
        <v>19</v>
      </c>
      <c r="S1449" s="6" t="s">
        <v>22</v>
      </c>
      <c r="T1449" s="6" t="s">
        <v>5540</v>
      </c>
      <c r="U1449" s="7">
        <v>7</v>
      </c>
      <c r="V1449" s="17" t="b">
        <v>0</v>
      </c>
      <c r="W1449" s="17" t="b">
        <v>0</v>
      </c>
      <c r="X1449" s="17" t="b">
        <v>0</v>
      </c>
      <c r="Y1449" s="17" t="b">
        <v>0</v>
      </c>
      <c r="Z1449" t="s">
        <v>22</v>
      </c>
      <c r="AA1449" t="s">
        <v>22</v>
      </c>
      <c r="AB1449" t="s">
        <v>22</v>
      </c>
      <c r="AC1449" t="s">
        <v>22</v>
      </c>
      <c r="AD1449" t="s">
        <v>22</v>
      </c>
      <c r="AE1449" t="s">
        <v>22</v>
      </c>
      <c r="AF1449" t="s">
        <v>22</v>
      </c>
      <c r="AG1449" t="s">
        <v>22</v>
      </c>
      <c r="AH1449" t="s">
        <v>22</v>
      </c>
      <c r="AI1449" t="s">
        <v>22</v>
      </c>
      <c r="AJ1449" s="17" t="b">
        <v>0</v>
      </c>
      <c r="AK1449" t="s">
        <v>22</v>
      </c>
      <c r="AL1449" t="s">
        <v>22</v>
      </c>
      <c r="AM1449" s="17" t="b">
        <v>0</v>
      </c>
      <c r="AN1449" s="6"/>
      <c r="AO1449" s="6"/>
      <c r="AP1449" s="17" t="b">
        <v>0</v>
      </c>
      <c r="AQ1449" s="6" t="b">
        <v>0</v>
      </c>
    </row>
    <row r="1450" spans="1:43" x14ac:dyDescent="0.25">
      <c r="A1450" t="str">
        <f>_xlfn.CONCAT(Table8[[#This Row],[Order]],"-",Table8[[#This Row],[Line]])</f>
        <v>78436-8</v>
      </c>
      <c r="B1450" s="7">
        <v>78436</v>
      </c>
      <c r="C1450" s="7">
        <v>8</v>
      </c>
      <c r="D1450" s="7">
        <v>1</v>
      </c>
      <c r="E1450" s="6" t="s">
        <v>18</v>
      </c>
      <c r="F1450" s="6" t="s">
        <v>3015</v>
      </c>
      <c r="G1450" s="6" t="s">
        <v>5541</v>
      </c>
      <c r="H1450" s="6" t="s">
        <v>22</v>
      </c>
      <c r="I1450" s="6" t="s">
        <v>27</v>
      </c>
      <c r="J1450" s="6"/>
      <c r="K1450" s="6"/>
      <c r="L1450" s="8">
        <v>43508</v>
      </c>
      <c r="M1450" s="8">
        <v>43511</v>
      </c>
      <c r="N1450" s="7">
        <v>8</v>
      </c>
      <c r="O1450" s="7">
        <v>24</v>
      </c>
      <c r="P1450" s="6" t="s">
        <v>624</v>
      </c>
      <c r="Q1450" s="6" t="s">
        <v>22</v>
      </c>
      <c r="R1450" s="6" t="s">
        <v>19</v>
      </c>
      <c r="S1450" s="6" t="s">
        <v>22</v>
      </c>
      <c r="T1450" s="6" t="s">
        <v>5542</v>
      </c>
      <c r="U1450" s="7">
        <v>7</v>
      </c>
      <c r="V1450" s="17" t="b">
        <v>0</v>
      </c>
      <c r="W1450" s="17" t="b">
        <v>0</v>
      </c>
      <c r="X1450" s="17" t="b">
        <v>0</v>
      </c>
      <c r="Y1450" s="17" t="b">
        <v>0</v>
      </c>
      <c r="Z1450" t="s">
        <v>22</v>
      </c>
      <c r="AA1450" t="s">
        <v>22</v>
      </c>
      <c r="AB1450" t="s">
        <v>22</v>
      </c>
      <c r="AC1450" t="s">
        <v>22</v>
      </c>
      <c r="AD1450" t="s">
        <v>22</v>
      </c>
      <c r="AE1450" t="s">
        <v>22</v>
      </c>
      <c r="AF1450" t="s">
        <v>22</v>
      </c>
      <c r="AG1450" t="s">
        <v>22</v>
      </c>
      <c r="AH1450" t="s">
        <v>22</v>
      </c>
      <c r="AI1450" t="s">
        <v>22</v>
      </c>
      <c r="AJ1450" s="17" t="b">
        <v>0</v>
      </c>
      <c r="AK1450" t="s">
        <v>22</v>
      </c>
      <c r="AL1450" t="s">
        <v>22</v>
      </c>
      <c r="AM1450" s="17" t="b">
        <v>0</v>
      </c>
      <c r="AN1450" s="6"/>
      <c r="AO1450" s="6"/>
      <c r="AP1450" s="17" t="b">
        <v>0</v>
      </c>
      <c r="AQ1450" s="6" t="b">
        <v>0</v>
      </c>
    </row>
    <row r="1451" spans="1:43" x14ac:dyDescent="0.25">
      <c r="A1451" t="str">
        <f>_xlfn.CONCAT(Table8[[#This Row],[Order]],"-",Table8[[#This Row],[Line]])</f>
        <v>78436-9</v>
      </c>
      <c r="B1451" s="7">
        <v>78436</v>
      </c>
      <c r="C1451" s="7">
        <v>9</v>
      </c>
      <c r="D1451" s="7">
        <v>1</v>
      </c>
      <c r="E1451" s="6" t="s">
        <v>18</v>
      </c>
      <c r="F1451" s="6" t="s">
        <v>3015</v>
      </c>
      <c r="G1451" s="6" t="s">
        <v>5543</v>
      </c>
      <c r="H1451" s="6" t="s">
        <v>22</v>
      </c>
      <c r="I1451" s="6" t="s">
        <v>27</v>
      </c>
      <c r="J1451" s="6"/>
      <c r="K1451" s="6"/>
      <c r="L1451" s="8">
        <v>43508</v>
      </c>
      <c r="M1451" s="8">
        <v>43511</v>
      </c>
      <c r="N1451" s="7">
        <v>2</v>
      </c>
      <c r="O1451" s="7">
        <v>4</v>
      </c>
      <c r="P1451" s="6" t="s">
        <v>624</v>
      </c>
      <c r="Q1451" s="6" t="s">
        <v>22</v>
      </c>
      <c r="R1451" s="6" t="s">
        <v>19</v>
      </c>
      <c r="S1451" s="6" t="s">
        <v>22</v>
      </c>
      <c r="T1451" s="6" t="s">
        <v>5544</v>
      </c>
      <c r="U1451" s="7">
        <v>7</v>
      </c>
      <c r="V1451" s="17" t="b">
        <v>0</v>
      </c>
      <c r="W1451" s="17" t="b">
        <v>0</v>
      </c>
      <c r="X1451" s="17" t="b">
        <v>0</v>
      </c>
      <c r="Y1451" s="17" t="b">
        <v>0</v>
      </c>
      <c r="Z1451" t="s">
        <v>22</v>
      </c>
      <c r="AA1451" t="s">
        <v>22</v>
      </c>
      <c r="AB1451" t="s">
        <v>22</v>
      </c>
      <c r="AC1451" t="s">
        <v>22</v>
      </c>
      <c r="AD1451" t="s">
        <v>22</v>
      </c>
      <c r="AE1451" t="s">
        <v>22</v>
      </c>
      <c r="AF1451" t="s">
        <v>22</v>
      </c>
      <c r="AG1451" t="s">
        <v>22</v>
      </c>
      <c r="AH1451" t="s">
        <v>22</v>
      </c>
      <c r="AI1451" t="s">
        <v>22</v>
      </c>
      <c r="AJ1451" s="17" t="b">
        <v>0</v>
      </c>
      <c r="AK1451" t="s">
        <v>22</v>
      </c>
      <c r="AL1451" t="s">
        <v>22</v>
      </c>
      <c r="AM1451" s="17" t="b">
        <v>0</v>
      </c>
      <c r="AN1451" s="6"/>
      <c r="AO1451" s="6"/>
      <c r="AP1451" s="17" t="b">
        <v>0</v>
      </c>
      <c r="AQ1451" s="6" t="b">
        <v>0</v>
      </c>
    </row>
    <row r="1452" spans="1:43" x14ac:dyDescent="0.25">
      <c r="A1452" t="str">
        <f>_xlfn.CONCAT(Table8[[#This Row],[Order]],"-",Table8[[#This Row],[Line]])</f>
        <v>78436-10</v>
      </c>
      <c r="B1452" s="7">
        <v>78436</v>
      </c>
      <c r="C1452" s="7">
        <v>10</v>
      </c>
      <c r="D1452" s="7">
        <v>1</v>
      </c>
      <c r="E1452" s="6" t="s">
        <v>18</v>
      </c>
      <c r="F1452" s="6" t="s">
        <v>3015</v>
      </c>
      <c r="G1452" s="6" t="s">
        <v>5545</v>
      </c>
      <c r="H1452" s="6" t="s">
        <v>22</v>
      </c>
      <c r="I1452" s="6" t="s">
        <v>27</v>
      </c>
      <c r="J1452" s="6"/>
      <c r="K1452" s="6"/>
      <c r="L1452" s="8">
        <v>43508</v>
      </c>
      <c r="M1452" s="8">
        <v>43511</v>
      </c>
      <c r="N1452" s="7">
        <v>5</v>
      </c>
      <c r="O1452" s="7">
        <v>15</v>
      </c>
      <c r="P1452" s="6" t="s">
        <v>624</v>
      </c>
      <c r="Q1452" s="6" t="s">
        <v>22</v>
      </c>
      <c r="R1452" s="6" t="s">
        <v>19</v>
      </c>
      <c r="S1452" s="6" t="s">
        <v>22</v>
      </c>
      <c r="T1452" s="6" t="s">
        <v>5538</v>
      </c>
      <c r="U1452" s="7">
        <v>7</v>
      </c>
      <c r="V1452" s="17" t="b">
        <v>0</v>
      </c>
      <c r="W1452" s="17" t="b">
        <v>0</v>
      </c>
      <c r="X1452" s="17" t="b">
        <v>0</v>
      </c>
      <c r="Y1452" s="17" t="b">
        <v>0</v>
      </c>
      <c r="Z1452" t="s">
        <v>22</v>
      </c>
      <c r="AA1452" t="s">
        <v>22</v>
      </c>
      <c r="AB1452" t="s">
        <v>22</v>
      </c>
      <c r="AC1452" t="s">
        <v>22</v>
      </c>
      <c r="AD1452" t="s">
        <v>22</v>
      </c>
      <c r="AE1452" t="s">
        <v>22</v>
      </c>
      <c r="AF1452" t="s">
        <v>22</v>
      </c>
      <c r="AG1452" t="s">
        <v>22</v>
      </c>
      <c r="AH1452" t="s">
        <v>22</v>
      </c>
      <c r="AI1452" t="s">
        <v>22</v>
      </c>
      <c r="AJ1452" s="17" t="b">
        <v>0</v>
      </c>
      <c r="AK1452" t="s">
        <v>22</v>
      </c>
      <c r="AL1452" t="s">
        <v>22</v>
      </c>
      <c r="AM1452" s="17" t="b">
        <v>0</v>
      </c>
      <c r="AN1452" s="6"/>
      <c r="AO1452" s="6"/>
      <c r="AP1452" s="17" t="b">
        <v>0</v>
      </c>
      <c r="AQ1452" s="6" t="b">
        <v>0</v>
      </c>
    </row>
    <row r="1453" spans="1:43" x14ac:dyDescent="0.25">
      <c r="A1453" t="str">
        <f>_xlfn.CONCAT(Table8[[#This Row],[Order]],"-",Table8[[#This Row],[Line]])</f>
        <v>78436-11</v>
      </c>
      <c r="B1453" s="7">
        <v>78436</v>
      </c>
      <c r="C1453" s="7">
        <v>11</v>
      </c>
      <c r="D1453" s="7">
        <v>1</v>
      </c>
      <c r="E1453" s="6" t="s">
        <v>18</v>
      </c>
      <c r="F1453" s="6" t="s">
        <v>3015</v>
      </c>
      <c r="G1453" s="6" t="s">
        <v>5546</v>
      </c>
      <c r="H1453" s="6" t="s">
        <v>22</v>
      </c>
      <c r="I1453" s="6" t="s">
        <v>27</v>
      </c>
      <c r="J1453" s="6"/>
      <c r="K1453" s="6"/>
      <c r="L1453" s="8">
        <v>43508</v>
      </c>
      <c r="M1453" s="8">
        <v>43511</v>
      </c>
      <c r="N1453" s="7">
        <v>1</v>
      </c>
      <c r="O1453" s="7">
        <v>1</v>
      </c>
      <c r="P1453" s="6" t="s">
        <v>624</v>
      </c>
      <c r="Q1453" s="6" t="s">
        <v>22</v>
      </c>
      <c r="R1453" s="6" t="s">
        <v>19</v>
      </c>
      <c r="S1453" s="6" t="s">
        <v>22</v>
      </c>
      <c r="T1453" s="6" t="s">
        <v>5547</v>
      </c>
      <c r="U1453" s="7">
        <v>7</v>
      </c>
      <c r="V1453" s="17" t="b">
        <v>0</v>
      </c>
      <c r="W1453" s="17" t="b">
        <v>0</v>
      </c>
      <c r="X1453" s="17" t="b">
        <v>0</v>
      </c>
      <c r="Y1453" s="17" t="b">
        <v>0</v>
      </c>
      <c r="Z1453" t="s">
        <v>22</v>
      </c>
      <c r="AA1453" t="s">
        <v>22</v>
      </c>
      <c r="AB1453" t="s">
        <v>22</v>
      </c>
      <c r="AC1453" t="s">
        <v>22</v>
      </c>
      <c r="AD1453" t="s">
        <v>22</v>
      </c>
      <c r="AE1453" t="s">
        <v>22</v>
      </c>
      <c r="AF1453" t="s">
        <v>22</v>
      </c>
      <c r="AG1453" t="s">
        <v>22</v>
      </c>
      <c r="AH1453" t="s">
        <v>22</v>
      </c>
      <c r="AI1453" t="s">
        <v>22</v>
      </c>
      <c r="AJ1453" s="17" t="b">
        <v>0</v>
      </c>
      <c r="AK1453" t="s">
        <v>22</v>
      </c>
      <c r="AL1453" t="s">
        <v>22</v>
      </c>
      <c r="AM1453" s="17" t="b">
        <v>0</v>
      </c>
      <c r="AN1453" s="6"/>
      <c r="AO1453" s="6"/>
      <c r="AP1453" s="17" t="b">
        <v>0</v>
      </c>
      <c r="AQ1453" s="6" t="b">
        <v>0</v>
      </c>
    </row>
    <row r="1454" spans="1:43" x14ac:dyDescent="0.25">
      <c r="A1454" t="str">
        <f>_xlfn.CONCAT(Table8[[#This Row],[Order]],"-",Table8[[#This Row],[Line]])</f>
        <v>78442-1</v>
      </c>
      <c r="B1454" s="29">
        <v>78442</v>
      </c>
      <c r="C1454" s="29">
        <v>1</v>
      </c>
      <c r="D1454" s="29">
        <v>1</v>
      </c>
      <c r="E1454" s="28" t="s">
        <v>18</v>
      </c>
      <c r="F1454" s="28" t="s">
        <v>3350</v>
      </c>
      <c r="G1454" s="28" t="s">
        <v>2295</v>
      </c>
      <c r="H1454" s="28" t="s">
        <v>22</v>
      </c>
      <c r="I1454" s="28" t="s">
        <v>20</v>
      </c>
      <c r="J1454" s="28"/>
      <c r="K1454" s="28"/>
      <c r="L1454" s="125">
        <v>43495</v>
      </c>
      <c r="M1454" s="30">
        <v>43500</v>
      </c>
      <c r="N1454" s="29">
        <v>2</v>
      </c>
      <c r="O1454" s="29">
        <v>2</v>
      </c>
      <c r="P1454" s="6" t="s">
        <v>610</v>
      </c>
      <c r="Q1454" s="28" t="s">
        <v>22</v>
      </c>
      <c r="R1454" s="6" t="s">
        <v>18</v>
      </c>
      <c r="S1454" s="28" t="s">
        <v>22</v>
      </c>
      <c r="T1454" s="28" t="s">
        <v>2296</v>
      </c>
      <c r="U1454" s="29">
        <v>12</v>
      </c>
      <c r="V1454" s="17" t="b">
        <v>1</v>
      </c>
      <c r="W1454" s="17" t="b">
        <v>1</v>
      </c>
      <c r="X1454" s="17" t="b">
        <v>1</v>
      </c>
      <c r="Y1454" s="17" t="b">
        <v>1</v>
      </c>
      <c r="Z1454" t="s">
        <v>22</v>
      </c>
      <c r="AA1454" t="s">
        <v>22</v>
      </c>
      <c r="AB1454" t="s">
        <v>22</v>
      </c>
      <c r="AC1454" t="s">
        <v>22</v>
      </c>
      <c r="AD1454" t="s">
        <v>22</v>
      </c>
      <c r="AE1454" t="s">
        <v>22</v>
      </c>
      <c r="AF1454" t="s">
        <v>22</v>
      </c>
      <c r="AG1454" t="s">
        <v>22</v>
      </c>
      <c r="AH1454" t="s">
        <v>22</v>
      </c>
      <c r="AI1454" t="s">
        <v>22</v>
      </c>
      <c r="AJ1454" s="17" t="b">
        <v>0</v>
      </c>
      <c r="AK1454" t="s">
        <v>22</v>
      </c>
      <c r="AL1454" t="s">
        <v>143</v>
      </c>
      <c r="AM1454" s="17" t="b">
        <v>0</v>
      </c>
      <c r="AN1454" s="6"/>
      <c r="AO1454" s="6"/>
      <c r="AP1454" s="17" t="b">
        <v>0</v>
      </c>
      <c r="AQ1454" s="6" t="b">
        <v>0</v>
      </c>
    </row>
    <row r="1455" spans="1:43" x14ac:dyDescent="0.25">
      <c r="A1455" t="str">
        <f>_xlfn.CONCAT(Table8[[#This Row],[Order]],"-",Table8[[#This Row],[Line]])</f>
        <v>78448-1</v>
      </c>
      <c r="B1455" s="29">
        <v>78448</v>
      </c>
      <c r="C1455" s="29">
        <v>1</v>
      </c>
      <c r="D1455" s="29">
        <v>1</v>
      </c>
      <c r="E1455" s="28" t="s">
        <v>18</v>
      </c>
      <c r="F1455" s="28" t="s">
        <v>3352</v>
      </c>
      <c r="G1455" s="28" t="s">
        <v>2528</v>
      </c>
      <c r="H1455" s="28" t="s">
        <v>22</v>
      </c>
      <c r="I1455" s="28" t="s">
        <v>20</v>
      </c>
      <c r="J1455" s="28"/>
      <c r="K1455" s="28"/>
      <c r="L1455" s="8">
        <v>43501</v>
      </c>
      <c r="M1455" s="30">
        <v>43504</v>
      </c>
      <c r="N1455" s="29">
        <v>2</v>
      </c>
      <c r="O1455" s="29">
        <v>2</v>
      </c>
      <c r="P1455" s="6" t="s">
        <v>652</v>
      </c>
      <c r="Q1455" s="28" t="s">
        <v>21</v>
      </c>
      <c r="R1455" s="6" t="s">
        <v>18</v>
      </c>
      <c r="S1455" s="28" t="s">
        <v>22</v>
      </c>
      <c r="T1455" s="28" t="s">
        <v>2529</v>
      </c>
      <c r="U1455" s="29">
        <v>1</v>
      </c>
      <c r="V1455" s="17" t="b">
        <v>1</v>
      </c>
      <c r="W1455" s="17" t="b">
        <v>1</v>
      </c>
      <c r="X1455" s="17" t="b">
        <v>0</v>
      </c>
      <c r="Y1455" s="17" t="b">
        <v>1</v>
      </c>
      <c r="Z1455" t="s">
        <v>22</v>
      </c>
      <c r="AA1455" t="s">
        <v>161</v>
      </c>
      <c r="AB1455" t="s">
        <v>22</v>
      </c>
      <c r="AC1455" t="s">
        <v>22</v>
      </c>
      <c r="AD1455" t="s">
        <v>22</v>
      </c>
      <c r="AE1455" t="s">
        <v>22</v>
      </c>
      <c r="AF1455" t="s">
        <v>22</v>
      </c>
      <c r="AG1455" t="s">
        <v>22</v>
      </c>
      <c r="AH1455" t="s">
        <v>22</v>
      </c>
      <c r="AI1455" t="s">
        <v>22</v>
      </c>
      <c r="AJ1455" s="17" t="b">
        <v>0</v>
      </c>
      <c r="AK1455" t="s">
        <v>22</v>
      </c>
      <c r="AL1455" t="s">
        <v>143</v>
      </c>
      <c r="AM1455" s="17" t="b">
        <v>0</v>
      </c>
      <c r="AN1455" s="6"/>
      <c r="AO1455" s="6"/>
      <c r="AP1455" s="17" t="b">
        <v>0</v>
      </c>
      <c r="AQ1455" s="6" t="b">
        <v>0</v>
      </c>
    </row>
    <row r="1456" spans="1:43" x14ac:dyDescent="0.25">
      <c r="A1456" t="str">
        <f>_xlfn.CONCAT(Table8[[#This Row],[Order]],"-",Table8[[#This Row],[Line]])</f>
        <v>78448-2</v>
      </c>
      <c r="B1456" s="29">
        <v>78448</v>
      </c>
      <c r="C1456" s="29">
        <v>2</v>
      </c>
      <c r="D1456" s="29">
        <v>1</v>
      </c>
      <c r="E1456" s="28" t="s">
        <v>18</v>
      </c>
      <c r="F1456" s="28" t="s">
        <v>3357</v>
      </c>
      <c r="G1456" s="28" t="s">
        <v>2530</v>
      </c>
      <c r="H1456" s="28" t="s">
        <v>22</v>
      </c>
      <c r="I1456" s="28" t="s">
        <v>20</v>
      </c>
      <c r="J1456" s="28"/>
      <c r="K1456" s="28"/>
      <c r="L1456" s="8">
        <v>43501</v>
      </c>
      <c r="M1456" s="30">
        <v>43504</v>
      </c>
      <c r="N1456" s="29">
        <v>1</v>
      </c>
      <c r="O1456" s="29">
        <v>1</v>
      </c>
      <c r="P1456" s="6" t="s">
        <v>652</v>
      </c>
      <c r="Q1456" s="28" t="s">
        <v>21</v>
      </c>
      <c r="R1456" s="6" t="s">
        <v>18</v>
      </c>
      <c r="S1456" s="28" t="s">
        <v>22</v>
      </c>
      <c r="T1456" s="28" t="s">
        <v>2531</v>
      </c>
      <c r="U1456" s="29">
        <v>1</v>
      </c>
      <c r="V1456" s="17" t="b">
        <v>1</v>
      </c>
      <c r="W1456" s="17" t="b">
        <v>1</v>
      </c>
      <c r="X1456" s="17" t="b">
        <v>0</v>
      </c>
      <c r="Y1456" s="17" t="b">
        <v>1</v>
      </c>
      <c r="Z1456" t="s">
        <v>22</v>
      </c>
      <c r="AA1456" t="s">
        <v>161</v>
      </c>
      <c r="AB1456" t="s">
        <v>22</v>
      </c>
      <c r="AC1456" t="s">
        <v>22</v>
      </c>
      <c r="AD1456" t="s">
        <v>22</v>
      </c>
      <c r="AE1456" t="s">
        <v>22</v>
      </c>
      <c r="AF1456" t="s">
        <v>22</v>
      </c>
      <c r="AG1456" t="s">
        <v>22</v>
      </c>
      <c r="AH1456" t="s">
        <v>22</v>
      </c>
      <c r="AI1456" t="s">
        <v>22</v>
      </c>
      <c r="AJ1456" s="17" t="b">
        <v>0</v>
      </c>
      <c r="AK1456" t="s">
        <v>22</v>
      </c>
      <c r="AL1456" t="s">
        <v>143</v>
      </c>
      <c r="AM1456" s="17" t="b">
        <v>0</v>
      </c>
      <c r="AN1456" s="6"/>
      <c r="AO1456" s="6"/>
      <c r="AP1456" s="17" t="b">
        <v>0</v>
      </c>
      <c r="AQ1456" s="6" t="b">
        <v>0</v>
      </c>
    </row>
    <row r="1457" spans="1:43" x14ac:dyDescent="0.25">
      <c r="A1457" t="str">
        <f>_xlfn.CONCAT(Table8[[#This Row],[Order]],"-",Table8[[#This Row],[Line]])</f>
        <v>78448-3</v>
      </c>
      <c r="B1457" s="29">
        <v>78448</v>
      </c>
      <c r="C1457" s="29">
        <v>3</v>
      </c>
      <c r="D1457" s="29">
        <v>1</v>
      </c>
      <c r="E1457" s="28" t="s">
        <v>18</v>
      </c>
      <c r="F1457" s="28" t="s">
        <v>3202</v>
      </c>
      <c r="G1457" s="28" t="s">
        <v>2532</v>
      </c>
      <c r="H1457" s="28" t="s">
        <v>22</v>
      </c>
      <c r="I1457" s="28" t="s">
        <v>20</v>
      </c>
      <c r="J1457" s="28"/>
      <c r="K1457" s="28"/>
      <c r="L1457" s="8">
        <v>43501</v>
      </c>
      <c r="M1457" s="30">
        <v>43504</v>
      </c>
      <c r="N1457" s="29">
        <v>1</v>
      </c>
      <c r="O1457" s="29">
        <v>1</v>
      </c>
      <c r="P1457" s="6" t="s">
        <v>652</v>
      </c>
      <c r="Q1457" s="28" t="s">
        <v>21</v>
      </c>
      <c r="R1457" s="6" t="s">
        <v>18</v>
      </c>
      <c r="S1457" s="28" t="s">
        <v>22</v>
      </c>
      <c r="T1457" s="28" t="s">
        <v>2533</v>
      </c>
      <c r="U1457" s="29">
        <v>1</v>
      </c>
      <c r="V1457" s="17" t="b">
        <v>1</v>
      </c>
      <c r="W1457" s="17" t="b">
        <v>1</v>
      </c>
      <c r="X1457" s="17" t="b">
        <v>0</v>
      </c>
      <c r="Y1457" s="17" t="b">
        <v>1</v>
      </c>
      <c r="Z1457" t="s">
        <v>22</v>
      </c>
      <c r="AA1457" t="s">
        <v>161</v>
      </c>
      <c r="AB1457" t="s">
        <v>22</v>
      </c>
      <c r="AC1457" t="s">
        <v>22</v>
      </c>
      <c r="AD1457" t="s">
        <v>22</v>
      </c>
      <c r="AE1457" t="s">
        <v>161</v>
      </c>
      <c r="AF1457" t="s">
        <v>22</v>
      </c>
      <c r="AG1457" t="s">
        <v>22</v>
      </c>
      <c r="AH1457" t="s">
        <v>22</v>
      </c>
      <c r="AI1457" t="s">
        <v>22</v>
      </c>
      <c r="AJ1457" s="17" t="b">
        <v>0</v>
      </c>
      <c r="AK1457" t="s">
        <v>22</v>
      </c>
      <c r="AL1457" t="s">
        <v>143</v>
      </c>
      <c r="AM1457" s="17" t="b">
        <v>0</v>
      </c>
      <c r="AN1457" s="6"/>
      <c r="AO1457" s="6"/>
      <c r="AP1457" s="17" t="b">
        <v>0</v>
      </c>
      <c r="AQ1457" s="6" t="b">
        <v>0</v>
      </c>
    </row>
    <row r="1458" spans="1:43" x14ac:dyDescent="0.25">
      <c r="A1458" t="str">
        <f>_xlfn.CONCAT(Table8[[#This Row],[Order]],"-",Table8[[#This Row],[Line]])</f>
        <v>78448-4</v>
      </c>
      <c r="B1458" s="29">
        <v>78448</v>
      </c>
      <c r="C1458" s="29">
        <v>4</v>
      </c>
      <c r="D1458" s="29">
        <v>1</v>
      </c>
      <c r="E1458" s="28" t="s">
        <v>18</v>
      </c>
      <c r="F1458" s="28" t="s">
        <v>3358</v>
      </c>
      <c r="G1458" s="28" t="s">
        <v>2534</v>
      </c>
      <c r="H1458" s="28" t="s">
        <v>22</v>
      </c>
      <c r="I1458" s="28" t="s">
        <v>20</v>
      </c>
      <c r="J1458" s="28"/>
      <c r="K1458" s="28"/>
      <c r="L1458" s="8">
        <v>43501</v>
      </c>
      <c r="M1458" s="30">
        <v>43504</v>
      </c>
      <c r="N1458" s="29">
        <v>2</v>
      </c>
      <c r="O1458" s="29">
        <v>2</v>
      </c>
      <c r="P1458" s="6" t="s">
        <v>652</v>
      </c>
      <c r="Q1458" s="28" t="s">
        <v>21</v>
      </c>
      <c r="R1458" s="6" t="s">
        <v>18</v>
      </c>
      <c r="S1458" s="28" t="s">
        <v>22</v>
      </c>
      <c r="T1458" s="28" t="s">
        <v>2535</v>
      </c>
      <c r="U1458" s="29">
        <v>1</v>
      </c>
      <c r="V1458" s="17" t="b">
        <v>1</v>
      </c>
      <c r="W1458" s="17" t="b">
        <v>1</v>
      </c>
      <c r="X1458" s="17" t="b">
        <v>0</v>
      </c>
      <c r="Y1458" s="17" t="b">
        <v>1</v>
      </c>
      <c r="Z1458" t="s">
        <v>22</v>
      </c>
      <c r="AA1458" t="s">
        <v>161</v>
      </c>
      <c r="AB1458" t="s">
        <v>22</v>
      </c>
      <c r="AC1458" t="s">
        <v>22</v>
      </c>
      <c r="AD1458" t="s">
        <v>22</v>
      </c>
      <c r="AE1458" t="s">
        <v>22</v>
      </c>
      <c r="AF1458" t="s">
        <v>22</v>
      </c>
      <c r="AG1458" t="s">
        <v>22</v>
      </c>
      <c r="AH1458" t="s">
        <v>22</v>
      </c>
      <c r="AI1458" t="s">
        <v>22</v>
      </c>
      <c r="AJ1458" s="17" t="b">
        <v>0</v>
      </c>
      <c r="AK1458" t="s">
        <v>22</v>
      </c>
      <c r="AL1458" t="s">
        <v>143</v>
      </c>
      <c r="AM1458" s="17" t="b">
        <v>0</v>
      </c>
      <c r="AN1458" s="6"/>
      <c r="AO1458" s="6"/>
      <c r="AP1458" s="17" t="b">
        <v>0</v>
      </c>
      <c r="AQ1458" s="6" t="b">
        <v>0</v>
      </c>
    </row>
    <row r="1459" spans="1:43" x14ac:dyDescent="0.25">
      <c r="A1459" t="str">
        <f>_xlfn.CONCAT(Table8[[#This Row],[Order]],"-",Table8[[#This Row],[Line]])</f>
        <v>78448-5</v>
      </c>
      <c r="B1459" s="29">
        <v>78448</v>
      </c>
      <c r="C1459" s="29">
        <v>5</v>
      </c>
      <c r="D1459" s="29">
        <v>1</v>
      </c>
      <c r="E1459" s="28" t="s">
        <v>18</v>
      </c>
      <c r="F1459" s="28" t="s">
        <v>3359</v>
      </c>
      <c r="G1459" s="28" t="s">
        <v>2536</v>
      </c>
      <c r="H1459" s="28" t="s">
        <v>22</v>
      </c>
      <c r="I1459" s="28" t="s">
        <v>20</v>
      </c>
      <c r="J1459" s="28"/>
      <c r="K1459" s="28"/>
      <c r="L1459" s="8">
        <v>43501</v>
      </c>
      <c r="M1459" s="30">
        <v>43504</v>
      </c>
      <c r="N1459" s="29">
        <v>2</v>
      </c>
      <c r="O1459" s="29">
        <v>4</v>
      </c>
      <c r="P1459" s="6" t="s">
        <v>652</v>
      </c>
      <c r="Q1459" s="28" t="s">
        <v>21</v>
      </c>
      <c r="R1459" s="6" t="s">
        <v>18</v>
      </c>
      <c r="S1459" s="28" t="s">
        <v>22</v>
      </c>
      <c r="T1459" s="28" t="s">
        <v>2537</v>
      </c>
      <c r="U1459" s="29">
        <v>1</v>
      </c>
      <c r="V1459" s="17" t="b">
        <v>1</v>
      </c>
      <c r="W1459" s="17" t="b">
        <v>1</v>
      </c>
      <c r="X1459" s="17" t="b">
        <v>0</v>
      </c>
      <c r="Y1459" s="17" t="b">
        <v>1</v>
      </c>
      <c r="Z1459" t="s">
        <v>22</v>
      </c>
      <c r="AA1459" t="s">
        <v>161</v>
      </c>
      <c r="AB1459" t="s">
        <v>22</v>
      </c>
      <c r="AC1459" t="s">
        <v>22</v>
      </c>
      <c r="AD1459" t="s">
        <v>22</v>
      </c>
      <c r="AE1459" t="s">
        <v>22</v>
      </c>
      <c r="AF1459" t="s">
        <v>22</v>
      </c>
      <c r="AG1459" t="s">
        <v>22</v>
      </c>
      <c r="AH1459" t="s">
        <v>22</v>
      </c>
      <c r="AI1459" t="s">
        <v>22</v>
      </c>
      <c r="AJ1459" s="17" t="b">
        <v>0</v>
      </c>
      <c r="AK1459" t="s">
        <v>22</v>
      </c>
      <c r="AL1459" t="s">
        <v>143</v>
      </c>
      <c r="AM1459" s="17" t="b">
        <v>0</v>
      </c>
      <c r="AN1459" s="6"/>
      <c r="AO1459" s="6"/>
      <c r="AP1459" s="17" t="b">
        <v>0</v>
      </c>
      <c r="AQ1459" s="6" t="b">
        <v>0</v>
      </c>
    </row>
    <row r="1460" spans="1:43" x14ac:dyDescent="0.25">
      <c r="A1460" t="str">
        <f>_xlfn.CONCAT(Table8[[#This Row],[Order]],"-",Table8[[#This Row],[Line]])</f>
        <v>78448-6</v>
      </c>
      <c r="B1460" s="29">
        <v>78448</v>
      </c>
      <c r="C1460" s="29">
        <v>6</v>
      </c>
      <c r="D1460" s="29">
        <v>1</v>
      </c>
      <c r="E1460" s="28" t="s">
        <v>18</v>
      </c>
      <c r="F1460" s="28" t="s">
        <v>3358</v>
      </c>
      <c r="G1460" s="28" t="s">
        <v>2538</v>
      </c>
      <c r="H1460" s="28" t="s">
        <v>22</v>
      </c>
      <c r="I1460" s="28" t="s">
        <v>20</v>
      </c>
      <c r="J1460" s="28"/>
      <c r="K1460" s="28"/>
      <c r="L1460" s="8">
        <v>43501</v>
      </c>
      <c r="M1460" s="30">
        <v>43504</v>
      </c>
      <c r="N1460" s="29">
        <v>1</v>
      </c>
      <c r="O1460" s="29">
        <v>1</v>
      </c>
      <c r="P1460" s="6" t="s">
        <v>652</v>
      </c>
      <c r="Q1460" s="28" t="s">
        <v>21</v>
      </c>
      <c r="R1460" s="6" t="s">
        <v>18</v>
      </c>
      <c r="S1460" s="28" t="s">
        <v>22</v>
      </c>
      <c r="T1460" s="28" t="s">
        <v>2539</v>
      </c>
      <c r="U1460" s="29">
        <v>1</v>
      </c>
      <c r="V1460" s="17" t="b">
        <v>1</v>
      </c>
      <c r="W1460" s="17" t="b">
        <v>1</v>
      </c>
      <c r="X1460" s="17" t="b">
        <v>0</v>
      </c>
      <c r="Y1460" s="17" t="b">
        <v>1</v>
      </c>
      <c r="Z1460" t="s">
        <v>22</v>
      </c>
      <c r="AA1460" t="s">
        <v>161</v>
      </c>
      <c r="AB1460" t="s">
        <v>22</v>
      </c>
      <c r="AC1460" t="s">
        <v>22</v>
      </c>
      <c r="AD1460" t="s">
        <v>22</v>
      </c>
      <c r="AE1460" t="s">
        <v>22</v>
      </c>
      <c r="AF1460" t="s">
        <v>22</v>
      </c>
      <c r="AG1460" t="s">
        <v>22</v>
      </c>
      <c r="AH1460" t="s">
        <v>22</v>
      </c>
      <c r="AI1460" t="s">
        <v>22</v>
      </c>
      <c r="AJ1460" s="17" t="b">
        <v>0</v>
      </c>
      <c r="AK1460" t="s">
        <v>22</v>
      </c>
      <c r="AL1460" t="s">
        <v>143</v>
      </c>
      <c r="AM1460" s="17" t="b">
        <v>0</v>
      </c>
      <c r="AN1460" s="6"/>
      <c r="AO1460" s="6"/>
      <c r="AP1460" s="17" t="b">
        <v>0</v>
      </c>
      <c r="AQ1460" s="6" t="b">
        <v>0</v>
      </c>
    </row>
    <row r="1461" spans="1:43" x14ac:dyDescent="0.25">
      <c r="A1461" t="str">
        <f>_xlfn.CONCAT(Table8[[#This Row],[Order]],"-",Table8[[#This Row],[Line]])</f>
        <v>78448-7</v>
      </c>
      <c r="B1461" s="29">
        <v>78448</v>
      </c>
      <c r="C1461" s="29">
        <v>7</v>
      </c>
      <c r="D1461" s="29">
        <v>1</v>
      </c>
      <c r="E1461" s="28" t="s">
        <v>18</v>
      </c>
      <c r="F1461" s="28" t="s">
        <v>3359</v>
      </c>
      <c r="G1461" s="28" t="s">
        <v>2540</v>
      </c>
      <c r="H1461" s="28" t="s">
        <v>22</v>
      </c>
      <c r="I1461" s="28" t="s">
        <v>20</v>
      </c>
      <c r="J1461" s="28"/>
      <c r="K1461" s="28"/>
      <c r="L1461" s="8">
        <v>43501</v>
      </c>
      <c r="M1461" s="30">
        <v>43504</v>
      </c>
      <c r="N1461" s="29">
        <v>2</v>
      </c>
      <c r="O1461" s="29">
        <v>4</v>
      </c>
      <c r="P1461" s="6" t="s">
        <v>652</v>
      </c>
      <c r="Q1461" s="28" t="s">
        <v>21</v>
      </c>
      <c r="R1461" s="6" t="s">
        <v>18</v>
      </c>
      <c r="S1461" s="28" t="s">
        <v>22</v>
      </c>
      <c r="T1461" s="28" t="s">
        <v>2541</v>
      </c>
      <c r="U1461" s="29">
        <v>1</v>
      </c>
      <c r="V1461" s="17" t="b">
        <v>1</v>
      </c>
      <c r="W1461" s="17" t="b">
        <v>1</v>
      </c>
      <c r="X1461" s="17" t="b">
        <v>0</v>
      </c>
      <c r="Y1461" s="17" t="b">
        <v>1</v>
      </c>
      <c r="Z1461" t="s">
        <v>22</v>
      </c>
      <c r="AA1461" t="s">
        <v>161</v>
      </c>
      <c r="AB1461" t="s">
        <v>22</v>
      </c>
      <c r="AC1461" t="s">
        <v>22</v>
      </c>
      <c r="AD1461" t="s">
        <v>22</v>
      </c>
      <c r="AE1461" t="s">
        <v>22</v>
      </c>
      <c r="AF1461" t="s">
        <v>22</v>
      </c>
      <c r="AG1461" t="s">
        <v>22</v>
      </c>
      <c r="AH1461" t="s">
        <v>22</v>
      </c>
      <c r="AI1461" t="s">
        <v>22</v>
      </c>
      <c r="AJ1461" s="17" t="b">
        <v>0</v>
      </c>
      <c r="AK1461" t="s">
        <v>22</v>
      </c>
      <c r="AL1461" t="s">
        <v>22</v>
      </c>
      <c r="AM1461" s="17" t="b">
        <v>0</v>
      </c>
      <c r="AN1461" s="6"/>
      <c r="AO1461" s="6"/>
      <c r="AP1461" s="17" t="b">
        <v>0</v>
      </c>
      <c r="AQ1461" s="6" t="b">
        <v>0</v>
      </c>
    </row>
    <row r="1462" spans="1:43" x14ac:dyDescent="0.25">
      <c r="A1462" t="str">
        <f>_xlfn.CONCAT(Table8[[#This Row],[Order]],"-",Table8[[#This Row],[Line]])</f>
        <v>78448-8</v>
      </c>
      <c r="B1462" s="29">
        <v>78448</v>
      </c>
      <c r="C1462" s="29">
        <v>8</v>
      </c>
      <c r="D1462" s="29">
        <v>1</v>
      </c>
      <c r="E1462" s="28" t="s">
        <v>18</v>
      </c>
      <c r="F1462" s="28" t="s">
        <v>3360</v>
      </c>
      <c r="G1462" s="28" t="s">
        <v>2542</v>
      </c>
      <c r="H1462" s="28" t="s">
        <v>22</v>
      </c>
      <c r="I1462" s="28" t="s">
        <v>20</v>
      </c>
      <c r="J1462" s="28"/>
      <c r="K1462" s="28"/>
      <c r="L1462" s="8">
        <v>43501</v>
      </c>
      <c r="M1462" s="30">
        <v>43504</v>
      </c>
      <c r="N1462" s="29">
        <v>1</v>
      </c>
      <c r="O1462" s="29">
        <v>8</v>
      </c>
      <c r="P1462" s="6" t="s">
        <v>652</v>
      </c>
      <c r="Q1462" s="28" t="s">
        <v>21</v>
      </c>
      <c r="R1462" s="6" t="s">
        <v>18</v>
      </c>
      <c r="S1462" s="28" t="s">
        <v>22</v>
      </c>
      <c r="T1462" s="28" t="s">
        <v>2543</v>
      </c>
      <c r="U1462" s="29">
        <v>1</v>
      </c>
      <c r="V1462" s="17" t="b">
        <v>1</v>
      </c>
      <c r="W1462" s="17" t="b">
        <v>1</v>
      </c>
      <c r="X1462" s="17" t="b">
        <v>0</v>
      </c>
      <c r="Y1462" s="17" t="b">
        <v>1</v>
      </c>
      <c r="Z1462" t="s">
        <v>22</v>
      </c>
      <c r="AA1462" t="s">
        <v>161</v>
      </c>
      <c r="AB1462" t="s">
        <v>22</v>
      </c>
      <c r="AC1462" t="s">
        <v>22</v>
      </c>
      <c r="AD1462" t="s">
        <v>22</v>
      </c>
      <c r="AE1462" t="s">
        <v>22</v>
      </c>
      <c r="AF1462" t="s">
        <v>22</v>
      </c>
      <c r="AG1462" t="s">
        <v>22</v>
      </c>
      <c r="AH1462" t="s">
        <v>161</v>
      </c>
      <c r="AI1462" t="s">
        <v>22</v>
      </c>
      <c r="AJ1462" s="17" t="b">
        <v>0</v>
      </c>
      <c r="AK1462" t="s">
        <v>22</v>
      </c>
      <c r="AL1462" t="s">
        <v>22</v>
      </c>
      <c r="AM1462" s="17" t="b">
        <v>0</v>
      </c>
      <c r="AN1462" s="6"/>
      <c r="AO1462" s="6"/>
      <c r="AP1462" s="17" t="b">
        <v>0</v>
      </c>
      <c r="AQ1462" s="6" t="b">
        <v>0</v>
      </c>
    </row>
    <row r="1463" spans="1:43" x14ac:dyDescent="0.25">
      <c r="A1463" t="str">
        <f>_xlfn.CONCAT(Table8[[#This Row],[Order]],"-",Table8[[#This Row],[Line]])</f>
        <v>78448-9</v>
      </c>
      <c r="B1463" s="29">
        <v>78448</v>
      </c>
      <c r="C1463" s="29">
        <v>9</v>
      </c>
      <c r="D1463" s="29">
        <v>1</v>
      </c>
      <c r="E1463" s="28" t="s">
        <v>18</v>
      </c>
      <c r="F1463" s="28" t="s">
        <v>3361</v>
      </c>
      <c r="G1463" s="28" t="s">
        <v>2544</v>
      </c>
      <c r="H1463" s="28" t="s">
        <v>22</v>
      </c>
      <c r="I1463" s="28" t="s">
        <v>20</v>
      </c>
      <c r="J1463" s="28"/>
      <c r="K1463" s="28"/>
      <c r="L1463" s="8">
        <v>43501</v>
      </c>
      <c r="M1463" s="30">
        <v>43504</v>
      </c>
      <c r="N1463" s="29">
        <v>1</v>
      </c>
      <c r="O1463" s="29">
        <v>8</v>
      </c>
      <c r="P1463" s="6" t="s">
        <v>652</v>
      </c>
      <c r="Q1463" s="28" t="s">
        <v>21</v>
      </c>
      <c r="R1463" s="6" t="s">
        <v>18</v>
      </c>
      <c r="S1463" s="28" t="s">
        <v>22</v>
      </c>
      <c r="T1463" s="28" t="s">
        <v>2545</v>
      </c>
      <c r="U1463" s="29">
        <v>1</v>
      </c>
      <c r="V1463" s="17" t="b">
        <v>1</v>
      </c>
      <c r="W1463" s="17" t="b">
        <v>1</v>
      </c>
      <c r="X1463" s="17" t="b">
        <v>0</v>
      </c>
      <c r="Y1463" s="17" t="b">
        <v>1</v>
      </c>
      <c r="Z1463" t="s">
        <v>22</v>
      </c>
      <c r="AA1463" t="s">
        <v>161</v>
      </c>
      <c r="AB1463" t="s">
        <v>22</v>
      </c>
      <c r="AC1463" t="s">
        <v>22</v>
      </c>
      <c r="AD1463" t="s">
        <v>22</v>
      </c>
      <c r="AE1463" t="s">
        <v>22</v>
      </c>
      <c r="AF1463" t="s">
        <v>22</v>
      </c>
      <c r="AG1463" t="s">
        <v>22</v>
      </c>
      <c r="AH1463" t="s">
        <v>161</v>
      </c>
      <c r="AI1463" t="s">
        <v>22</v>
      </c>
      <c r="AJ1463" s="17" t="b">
        <v>0</v>
      </c>
      <c r="AK1463" t="s">
        <v>22</v>
      </c>
      <c r="AL1463" t="s">
        <v>22</v>
      </c>
      <c r="AM1463" s="17" t="b">
        <v>0</v>
      </c>
      <c r="AN1463" s="6"/>
      <c r="AO1463" s="6"/>
      <c r="AP1463" s="17" t="b">
        <v>0</v>
      </c>
      <c r="AQ1463" s="6" t="b">
        <v>0</v>
      </c>
    </row>
    <row r="1464" spans="1:43" x14ac:dyDescent="0.25">
      <c r="A1464" t="str">
        <f>_xlfn.CONCAT(Table8[[#This Row],[Order]],"-",Table8[[#This Row],[Line]])</f>
        <v>78448-10</v>
      </c>
      <c r="B1464" s="29">
        <v>78448</v>
      </c>
      <c r="C1464" s="29">
        <v>10</v>
      </c>
      <c r="D1464" s="29">
        <v>1</v>
      </c>
      <c r="E1464" s="28" t="s">
        <v>18</v>
      </c>
      <c r="F1464" s="28" t="s">
        <v>3351</v>
      </c>
      <c r="G1464" s="28" t="s">
        <v>2546</v>
      </c>
      <c r="H1464" s="28" t="s">
        <v>22</v>
      </c>
      <c r="I1464" s="28" t="s">
        <v>20</v>
      </c>
      <c r="J1464" s="28"/>
      <c r="K1464" s="28"/>
      <c r="L1464" s="8">
        <v>43501</v>
      </c>
      <c r="M1464" s="30">
        <v>43504</v>
      </c>
      <c r="N1464" s="29">
        <v>1</v>
      </c>
      <c r="O1464" s="29">
        <v>1</v>
      </c>
      <c r="P1464" s="6" t="s">
        <v>652</v>
      </c>
      <c r="Q1464" s="28" t="s">
        <v>21</v>
      </c>
      <c r="R1464" s="6" t="s">
        <v>18</v>
      </c>
      <c r="S1464" s="28" t="s">
        <v>22</v>
      </c>
      <c r="T1464" s="28" t="s">
        <v>2547</v>
      </c>
      <c r="U1464" s="29">
        <v>1</v>
      </c>
      <c r="V1464" s="17" t="b">
        <v>1</v>
      </c>
      <c r="W1464" s="17" t="b">
        <v>1</v>
      </c>
      <c r="X1464" s="17" t="b">
        <v>0</v>
      </c>
      <c r="Y1464" s="17" t="b">
        <v>1</v>
      </c>
      <c r="Z1464" t="s">
        <v>22</v>
      </c>
      <c r="AA1464" t="s">
        <v>161</v>
      </c>
      <c r="AB1464" t="s">
        <v>22</v>
      </c>
      <c r="AC1464" t="s">
        <v>22</v>
      </c>
      <c r="AD1464" t="s">
        <v>22</v>
      </c>
      <c r="AE1464" t="s">
        <v>161</v>
      </c>
      <c r="AF1464" t="s">
        <v>22</v>
      </c>
      <c r="AG1464" t="s">
        <v>22</v>
      </c>
      <c r="AH1464" t="s">
        <v>22</v>
      </c>
      <c r="AI1464" t="s">
        <v>22</v>
      </c>
      <c r="AJ1464" s="17" t="b">
        <v>0</v>
      </c>
      <c r="AK1464" t="s">
        <v>22</v>
      </c>
      <c r="AL1464" t="s">
        <v>143</v>
      </c>
      <c r="AM1464" s="17" t="b">
        <v>0</v>
      </c>
      <c r="AN1464" s="6"/>
      <c r="AO1464" s="6"/>
      <c r="AP1464" s="17" t="b">
        <v>0</v>
      </c>
      <c r="AQ1464" s="6" t="b">
        <v>0</v>
      </c>
    </row>
    <row r="1465" spans="1:43" x14ac:dyDescent="0.25">
      <c r="A1465" t="str">
        <f>_xlfn.CONCAT(Table8[[#This Row],[Order]],"-",Table8[[#This Row],[Line]])</f>
        <v>78448-11</v>
      </c>
      <c r="B1465" s="29">
        <v>78448</v>
      </c>
      <c r="C1465" s="29">
        <v>11</v>
      </c>
      <c r="D1465" s="29">
        <v>1</v>
      </c>
      <c r="E1465" s="28" t="s">
        <v>18</v>
      </c>
      <c r="F1465" s="28" t="s">
        <v>3353</v>
      </c>
      <c r="G1465" s="28" t="s">
        <v>2548</v>
      </c>
      <c r="H1465" s="28" t="s">
        <v>22</v>
      </c>
      <c r="I1465" s="28" t="s">
        <v>20</v>
      </c>
      <c r="J1465" s="28"/>
      <c r="K1465" s="28"/>
      <c r="L1465" s="8">
        <v>43501</v>
      </c>
      <c r="M1465" s="30">
        <v>43504</v>
      </c>
      <c r="N1465" s="29">
        <v>2</v>
      </c>
      <c r="O1465" s="29">
        <v>2</v>
      </c>
      <c r="P1465" s="6" t="s">
        <v>652</v>
      </c>
      <c r="Q1465" s="28" t="s">
        <v>21</v>
      </c>
      <c r="R1465" s="6" t="s">
        <v>18</v>
      </c>
      <c r="S1465" s="28" t="s">
        <v>22</v>
      </c>
      <c r="T1465" s="28" t="s">
        <v>2549</v>
      </c>
      <c r="U1465" s="29">
        <v>1</v>
      </c>
      <c r="V1465" s="17" t="b">
        <v>1</v>
      </c>
      <c r="W1465" s="17" t="b">
        <v>1</v>
      </c>
      <c r="X1465" s="17" t="b">
        <v>0</v>
      </c>
      <c r="Y1465" s="17" t="b">
        <v>1</v>
      </c>
      <c r="Z1465" t="s">
        <v>22</v>
      </c>
      <c r="AA1465" t="s">
        <v>161</v>
      </c>
      <c r="AB1465" t="s">
        <v>22</v>
      </c>
      <c r="AC1465" t="s">
        <v>22</v>
      </c>
      <c r="AD1465" t="s">
        <v>22</v>
      </c>
      <c r="AE1465" t="s">
        <v>22</v>
      </c>
      <c r="AF1465" t="s">
        <v>22</v>
      </c>
      <c r="AG1465" t="s">
        <v>22</v>
      </c>
      <c r="AH1465" t="s">
        <v>22</v>
      </c>
      <c r="AI1465" t="s">
        <v>22</v>
      </c>
      <c r="AJ1465" s="17" t="b">
        <v>0</v>
      </c>
      <c r="AK1465" t="s">
        <v>22</v>
      </c>
      <c r="AL1465" t="s">
        <v>143</v>
      </c>
      <c r="AM1465" s="17" t="b">
        <v>0</v>
      </c>
      <c r="AN1465" s="6"/>
      <c r="AO1465" s="6"/>
      <c r="AP1465" s="17" t="b">
        <v>0</v>
      </c>
      <c r="AQ1465" s="6" t="b">
        <v>0</v>
      </c>
    </row>
    <row r="1466" spans="1:43" x14ac:dyDescent="0.25">
      <c r="A1466" t="str">
        <f>_xlfn.CONCAT(Table8[[#This Row],[Order]],"-",Table8[[#This Row],[Line]])</f>
        <v>78448-12</v>
      </c>
      <c r="B1466" s="29">
        <v>78448</v>
      </c>
      <c r="C1466" s="29">
        <v>12</v>
      </c>
      <c r="D1466" s="29">
        <v>1</v>
      </c>
      <c r="E1466" s="28" t="s">
        <v>18</v>
      </c>
      <c r="F1466" s="28" t="s">
        <v>3354</v>
      </c>
      <c r="G1466" s="28" t="s">
        <v>2550</v>
      </c>
      <c r="H1466" s="28" t="s">
        <v>22</v>
      </c>
      <c r="I1466" s="28" t="s">
        <v>20</v>
      </c>
      <c r="J1466" s="28"/>
      <c r="K1466" s="28"/>
      <c r="L1466" s="8">
        <v>43501</v>
      </c>
      <c r="M1466" s="30">
        <v>43504</v>
      </c>
      <c r="N1466" s="29">
        <v>4</v>
      </c>
      <c r="O1466" s="29">
        <v>4</v>
      </c>
      <c r="P1466" s="6" t="s">
        <v>652</v>
      </c>
      <c r="Q1466" s="28" t="s">
        <v>21</v>
      </c>
      <c r="R1466" s="6" t="s">
        <v>18</v>
      </c>
      <c r="S1466" s="28" t="s">
        <v>22</v>
      </c>
      <c r="T1466" s="28" t="s">
        <v>2551</v>
      </c>
      <c r="U1466" s="29">
        <v>1</v>
      </c>
      <c r="V1466" s="17" t="b">
        <v>1</v>
      </c>
      <c r="W1466" s="17" t="b">
        <v>1</v>
      </c>
      <c r="X1466" s="17" t="b">
        <v>0</v>
      </c>
      <c r="Y1466" s="17" t="b">
        <v>1</v>
      </c>
      <c r="Z1466" t="s">
        <v>22</v>
      </c>
      <c r="AA1466" t="s">
        <v>161</v>
      </c>
      <c r="AB1466" t="s">
        <v>22</v>
      </c>
      <c r="AC1466" t="s">
        <v>22</v>
      </c>
      <c r="AD1466" t="s">
        <v>22</v>
      </c>
      <c r="AE1466" t="s">
        <v>22</v>
      </c>
      <c r="AF1466" t="s">
        <v>22</v>
      </c>
      <c r="AG1466" t="s">
        <v>22</v>
      </c>
      <c r="AH1466" t="s">
        <v>22</v>
      </c>
      <c r="AI1466" t="s">
        <v>22</v>
      </c>
      <c r="AJ1466" s="17" t="b">
        <v>0</v>
      </c>
      <c r="AK1466" t="s">
        <v>22</v>
      </c>
      <c r="AL1466" t="s">
        <v>143</v>
      </c>
      <c r="AM1466" s="17" t="b">
        <v>0</v>
      </c>
      <c r="AN1466" s="6"/>
      <c r="AO1466" s="6"/>
      <c r="AP1466" s="17" t="b">
        <v>0</v>
      </c>
      <c r="AQ1466" s="6" t="b">
        <v>0</v>
      </c>
    </row>
    <row r="1467" spans="1:43" x14ac:dyDescent="0.25">
      <c r="A1467" t="str">
        <f>_xlfn.CONCAT(Table8[[#This Row],[Order]],"-",Table8[[#This Row],[Line]])</f>
        <v>78448-13</v>
      </c>
      <c r="B1467" s="29">
        <v>78448</v>
      </c>
      <c r="C1467" s="29">
        <v>13</v>
      </c>
      <c r="D1467" s="29">
        <v>1</v>
      </c>
      <c r="E1467" s="28" t="s">
        <v>18</v>
      </c>
      <c r="F1467" s="28" t="s">
        <v>421</v>
      </c>
      <c r="G1467" s="28" t="s">
        <v>2552</v>
      </c>
      <c r="H1467" s="28" t="s">
        <v>22</v>
      </c>
      <c r="I1467" s="28" t="s">
        <v>20</v>
      </c>
      <c r="J1467" s="28"/>
      <c r="K1467" s="28"/>
      <c r="L1467" s="8">
        <v>43501</v>
      </c>
      <c r="M1467" s="30">
        <v>43504</v>
      </c>
      <c r="N1467" s="29">
        <v>2</v>
      </c>
      <c r="O1467" s="29">
        <v>2</v>
      </c>
      <c r="P1467" s="6" t="s">
        <v>652</v>
      </c>
      <c r="Q1467" s="28" t="s">
        <v>21</v>
      </c>
      <c r="R1467" s="6" t="s">
        <v>18</v>
      </c>
      <c r="S1467" s="28" t="s">
        <v>22</v>
      </c>
      <c r="T1467" s="28" t="s">
        <v>2553</v>
      </c>
      <c r="U1467" s="29">
        <v>1</v>
      </c>
      <c r="V1467" s="17" t="b">
        <v>1</v>
      </c>
      <c r="W1467" s="17" t="b">
        <v>1</v>
      </c>
      <c r="X1467" s="17" t="b">
        <v>0</v>
      </c>
      <c r="Y1467" s="17" t="b">
        <v>1</v>
      </c>
      <c r="Z1467" t="s">
        <v>22</v>
      </c>
      <c r="AA1467" t="s">
        <v>161</v>
      </c>
      <c r="AB1467" t="s">
        <v>22</v>
      </c>
      <c r="AC1467" t="s">
        <v>22</v>
      </c>
      <c r="AD1467" t="s">
        <v>22</v>
      </c>
      <c r="AE1467" t="s">
        <v>22</v>
      </c>
      <c r="AF1467" t="s">
        <v>22</v>
      </c>
      <c r="AG1467" t="s">
        <v>22</v>
      </c>
      <c r="AH1467" t="s">
        <v>22</v>
      </c>
      <c r="AI1467" t="s">
        <v>22</v>
      </c>
      <c r="AJ1467" s="17" t="b">
        <v>0</v>
      </c>
      <c r="AK1467" t="s">
        <v>22</v>
      </c>
      <c r="AL1467" t="s">
        <v>143</v>
      </c>
      <c r="AM1467" s="17" t="b">
        <v>0</v>
      </c>
      <c r="AN1467" s="6"/>
      <c r="AO1467" s="6"/>
      <c r="AP1467" s="17" t="b">
        <v>0</v>
      </c>
      <c r="AQ1467" s="6" t="b">
        <v>0</v>
      </c>
    </row>
    <row r="1468" spans="1:43" x14ac:dyDescent="0.25">
      <c r="A1468" t="str">
        <f>_xlfn.CONCAT(Table8[[#This Row],[Order]],"-",Table8[[#This Row],[Line]])</f>
        <v>78448-14</v>
      </c>
      <c r="B1468" s="123">
        <v>78448</v>
      </c>
      <c r="C1468" s="123">
        <v>14</v>
      </c>
      <c r="D1468" s="123">
        <v>1</v>
      </c>
      <c r="E1468" s="124" t="s">
        <v>18</v>
      </c>
      <c r="F1468" s="124" t="s">
        <v>3355</v>
      </c>
      <c r="G1468" s="124" t="s">
        <v>2554</v>
      </c>
      <c r="H1468" s="124" t="s">
        <v>208</v>
      </c>
      <c r="I1468" s="124" t="s">
        <v>20</v>
      </c>
      <c r="J1468" s="124"/>
      <c r="K1468" s="124"/>
      <c r="L1468" s="8">
        <v>43501</v>
      </c>
      <c r="M1468" s="125">
        <v>43504</v>
      </c>
      <c r="N1468" s="123">
        <v>22</v>
      </c>
      <c r="O1468" s="123">
        <v>22</v>
      </c>
      <c r="P1468" s="6" t="s">
        <v>652</v>
      </c>
      <c r="Q1468" s="124" t="s">
        <v>21</v>
      </c>
      <c r="R1468" s="6" t="s">
        <v>18</v>
      </c>
      <c r="S1468" s="124" t="s">
        <v>22</v>
      </c>
      <c r="T1468" s="124" t="s">
        <v>697</v>
      </c>
      <c r="U1468" s="123">
        <v>1</v>
      </c>
      <c r="V1468" s="17" t="b">
        <v>1</v>
      </c>
      <c r="W1468" s="17" t="b">
        <v>1</v>
      </c>
      <c r="X1468" s="17" t="b">
        <v>0</v>
      </c>
      <c r="Y1468" s="17" t="b">
        <v>1</v>
      </c>
      <c r="Z1468" t="s">
        <v>22</v>
      </c>
      <c r="AA1468" t="s">
        <v>161</v>
      </c>
      <c r="AB1468" t="s">
        <v>22</v>
      </c>
      <c r="AC1468" t="s">
        <v>22</v>
      </c>
      <c r="AD1468" t="s">
        <v>22</v>
      </c>
      <c r="AE1468" t="s">
        <v>22</v>
      </c>
      <c r="AF1468" t="s">
        <v>22</v>
      </c>
      <c r="AG1468" t="s">
        <v>22</v>
      </c>
      <c r="AH1468" t="s">
        <v>22</v>
      </c>
      <c r="AI1468" t="s">
        <v>22</v>
      </c>
      <c r="AJ1468" s="17" t="b">
        <v>0</v>
      </c>
      <c r="AK1468" t="s">
        <v>22</v>
      </c>
      <c r="AL1468" t="s">
        <v>143</v>
      </c>
      <c r="AM1468" s="17" t="b">
        <v>0</v>
      </c>
      <c r="AN1468" s="6"/>
      <c r="AO1468" s="6"/>
      <c r="AP1468" s="17" t="b">
        <v>0</v>
      </c>
      <c r="AQ1468" s="6" t="b">
        <v>0</v>
      </c>
    </row>
    <row r="1469" spans="1:43" x14ac:dyDescent="0.25">
      <c r="A1469" t="str">
        <f>_xlfn.CONCAT(Table8[[#This Row],[Order]],"-",Table8[[#This Row],[Line]])</f>
        <v>78448-15</v>
      </c>
      <c r="B1469" s="29">
        <v>78448</v>
      </c>
      <c r="C1469" s="29">
        <v>15</v>
      </c>
      <c r="D1469" s="29">
        <v>1</v>
      </c>
      <c r="E1469" s="28" t="s">
        <v>18</v>
      </c>
      <c r="F1469" s="28" t="s">
        <v>3355</v>
      </c>
      <c r="G1469" s="28" t="s">
        <v>2555</v>
      </c>
      <c r="H1469" s="28" t="s">
        <v>185</v>
      </c>
      <c r="I1469" s="28" t="s">
        <v>20</v>
      </c>
      <c r="J1469" s="28"/>
      <c r="K1469" s="28"/>
      <c r="L1469" s="8">
        <v>43501</v>
      </c>
      <c r="M1469" s="30">
        <v>43504</v>
      </c>
      <c r="N1469" s="29">
        <v>18</v>
      </c>
      <c r="O1469" s="29">
        <v>18</v>
      </c>
      <c r="P1469" s="6" t="s">
        <v>652</v>
      </c>
      <c r="Q1469" s="28" t="s">
        <v>21</v>
      </c>
      <c r="R1469" s="6" t="s">
        <v>18</v>
      </c>
      <c r="S1469" s="28" t="s">
        <v>22</v>
      </c>
      <c r="T1469" s="28" t="s">
        <v>2556</v>
      </c>
      <c r="U1469" s="29">
        <v>1</v>
      </c>
      <c r="V1469" s="17" t="b">
        <v>1</v>
      </c>
      <c r="W1469" s="17" t="b">
        <v>1</v>
      </c>
      <c r="X1469" s="17" t="b">
        <v>0</v>
      </c>
      <c r="Y1469" s="17" t="b">
        <v>1</v>
      </c>
      <c r="Z1469" t="s">
        <v>22</v>
      </c>
      <c r="AA1469" t="s">
        <v>161</v>
      </c>
      <c r="AB1469" t="s">
        <v>22</v>
      </c>
      <c r="AC1469" t="s">
        <v>22</v>
      </c>
      <c r="AD1469" t="s">
        <v>22</v>
      </c>
      <c r="AE1469" t="s">
        <v>161</v>
      </c>
      <c r="AF1469" t="s">
        <v>22</v>
      </c>
      <c r="AG1469" t="s">
        <v>22</v>
      </c>
      <c r="AH1469" t="s">
        <v>22</v>
      </c>
      <c r="AI1469" t="s">
        <v>22</v>
      </c>
      <c r="AJ1469" s="17" t="b">
        <v>0</v>
      </c>
      <c r="AK1469" t="s">
        <v>22</v>
      </c>
      <c r="AL1469" t="s">
        <v>143</v>
      </c>
      <c r="AM1469" s="17" t="b">
        <v>0</v>
      </c>
      <c r="AN1469" s="6"/>
      <c r="AO1469" s="6"/>
      <c r="AP1469" s="17" t="b">
        <v>0</v>
      </c>
      <c r="AQ1469" s="6" t="b">
        <v>1</v>
      </c>
    </row>
    <row r="1470" spans="1:43" x14ac:dyDescent="0.25">
      <c r="A1470" t="str">
        <f>_xlfn.CONCAT(Table8[[#This Row],[Order]],"-",Table8[[#This Row],[Line]])</f>
        <v>78448-16</v>
      </c>
      <c r="B1470" s="29">
        <v>78448</v>
      </c>
      <c r="C1470" s="29">
        <v>16</v>
      </c>
      <c r="D1470" s="29">
        <v>1</v>
      </c>
      <c r="E1470" s="28" t="s">
        <v>18</v>
      </c>
      <c r="F1470" s="28" t="s">
        <v>3356</v>
      </c>
      <c r="G1470" s="28" t="s">
        <v>2557</v>
      </c>
      <c r="H1470" s="28" t="s">
        <v>22</v>
      </c>
      <c r="I1470" s="28" t="s">
        <v>20</v>
      </c>
      <c r="J1470" s="28"/>
      <c r="K1470" s="28"/>
      <c r="L1470" s="8">
        <v>43501</v>
      </c>
      <c r="M1470" s="30">
        <v>43504</v>
      </c>
      <c r="N1470" s="29">
        <v>1</v>
      </c>
      <c r="O1470" s="29">
        <v>8</v>
      </c>
      <c r="P1470" s="6" t="s">
        <v>652</v>
      </c>
      <c r="Q1470" s="28" t="s">
        <v>21</v>
      </c>
      <c r="R1470" s="6" t="s">
        <v>18</v>
      </c>
      <c r="S1470" s="28" t="s">
        <v>22</v>
      </c>
      <c r="T1470" s="28" t="s">
        <v>2558</v>
      </c>
      <c r="U1470" s="29">
        <v>1</v>
      </c>
      <c r="V1470" s="17" t="b">
        <v>1</v>
      </c>
      <c r="W1470" s="17" t="b">
        <v>1</v>
      </c>
      <c r="X1470" s="17" t="b">
        <v>0</v>
      </c>
      <c r="Y1470" s="17" t="b">
        <v>1</v>
      </c>
      <c r="Z1470" t="s">
        <v>22</v>
      </c>
      <c r="AA1470" t="s">
        <v>161</v>
      </c>
      <c r="AB1470" t="s">
        <v>22</v>
      </c>
      <c r="AC1470" t="s">
        <v>22</v>
      </c>
      <c r="AD1470" t="s">
        <v>22</v>
      </c>
      <c r="AE1470" t="s">
        <v>22</v>
      </c>
      <c r="AF1470" t="s">
        <v>22</v>
      </c>
      <c r="AG1470" t="s">
        <v>22</v>
      </c>
      <c r="AH1470" t="s">
        <v>161</v>
      </c>
      <c r="AI1470" t="s">
        <v>22</v>
      </c>
      <c r="AJ1470" s="17" t="b">
        <v>0</v>
      </c>
      <c r="AK1470" t="s">
        <v>22</v>
      </c>
      <c r="AL1470" t="s">
        <v>22</v>
      </c>
      <c r="AM1470" s="17" t="b">
        <v>0</v>
      </c>
      <c r="AN1470" s="6"/>
      <c r="AO1470" s="6"/>
      <c r="AP1470" s="17" t="b">
        <v>0</v>
      </c>
      <c r="AQ1470" s="6" t="b">
        <v>0</v>
      </c>
    </row>
    <row r="1471" spans="1:43" x14ac:dyDescent="0.25">
      <c r="A1471" t="str">
        <f>_xlfn.CONCAT(Table8[[#This Row],[Order]],"-",Table8[[#This Row],[Line]])</f>
        <v>78448-17</v>
      </c>
      <c r="B1471" s="29">
        <v>78448</v>
      </c>
      <c r="C1471" s="29">
        <v>17</v>
      </c>
      <c r="D1471" s="29">
        <v>1</v>
      </c>
      <c r="E1471" s="28" t="s">
        <v>18</v>
      </c>
      <c r="F1471" s="28" t="s">
        <v>3354</v>
      </c>
      <c r="G1471" s="28" t="s">
        <v>2559</v>
      </c>
      <c r="H1471" s="28" t="s">
        <v>22</v>
      </c>
      <c r="I1471" s="28" t="s">
        <v>20</v>
      </c>
      <c r="J1471" s="28"/>
      <c r="K1471" s="28"/>
      <c r="L1471" s="8">
        <v>43501</v>
      </c>
      <c r="M1471" s="30">
        <v>43504</v>
      </c>
      <c r="N1471" s="29">
        <v>1</v>
      </c>
      <c r="O1471" s="29">
        <v>1</v>
      </c>
      <c r="P1471" s="6" t="s">
        <v>652</v>
      </c>
      <c r="Q1471" s="28" t="s">
        <v>21</v>
      </c>
      <c r="R1471" s="6" t="s">
        <v>18</v>
      </c>
      <c r="S1471" s="28" t="s">
        <v>22</v>
      </c>
      <c r="T1471" s="28" t="s">
        <v>2560</v>
      </c>
      <c r="U1471" s="29">
        <v>1</v>
      </c>
      <c r="V1471" s="17" t="b">
        <v>1</v>
      </c>
      <c r="W1471" s="17" t="b">
        <v>1</v>
      </c>
      <c r="X1471" s="17" t="b">
        <v>0</v>
      </c>
      <c r="Y1471" s="17" t="b">
        <v>1</v>
      </c>
      <c r="Z1471" t="s">
        <v>22</v>
      </c>
      <c r="AA1471" t="s">
        <v>161</v>
      </c>
      <c r="AB1471" t="s">
        <v>22</v>
      </c>
      <c r="AC1471" t="s">
        <v>22</v>
      </c>
      <c r="AD1471" t="s">
        <v>22</v>
      </c>
      <c r="AE1471" t="s">
        <v>22</v>
      </c>
      <c r="AF1471" t="s">
        <v>22</v>
      </c>
      <c r="AG1471" t="s">
        <v>22</v>
      </c>
      <c r="AH1471" t="s">
        <v>22</v>
      </c>
      <c r="AI1471" t="s">
        <v>22</v>
      </c>
      <c r="AJ1471" s="17" t="b">
        <v>0</v>
      </c>
      <c r="AK1471" t="s">
        <v>22</v>
      </c>
      <c r="AL1471" t="s">
        <v>143</v>
      </c>
      <c r="AM1471" s="17" t="b">
        <v>0</v>
      </c>
      <c r="AN1471" s="6"/>
      <c r="AO1471" s="6"/>
      <c r="AP1471" s="17" t="b">
        <v>0</v>
      </c>
      <c r="AQ1471" s="6" t="b">
        <v>0</v>
      </c>
    </row>
    <row r="1472" spans="1:43" x14ac:dyDescent="0.25">
      <c r="A1472" t="str">
        <f>_xlfn.CONCAT(Table8[[#This Row],[Order]],"-",Table8[[#This Row],[Line]])</f>
        <v>78448-18</v>
      </c>
      <c r="B1472" s="29">
        <v>78448</v>
      </c>
      <c r="C1472" s="29">
        <v>18</v>
      </c>
      <c r="D1472" s="29">
        <v>1</v>
      </c>
      <c r="E1472" s="28" t="s">
        <v>18</v>
      </c>
      <c r="F1472" s="28" t="s">
        <v>3353</v>
      </c>
      <c r="G1472" s="28" t="s">
        <v>2561</v>
      </c>
      <c r="H1472" s="28" t="s">
        <v>22</v>
      </c>
      <c r="I1472" s="28" t="s">
        <v>20</v>
      </c>
      <c r="J1472" s="28"/>
      <c r="K1472" s="28"/>
      <c r="L1472" s="8">
        <v>43501</v>
      </c>
      <c r="M1472" s="30">
        <v>43504</v>
      </c>
      <c r="N1472" s="29">
        <v>3</v>
      </c>
      <c r="O1472" s="29">
        <v>3</v>
      </c>
      <c r="P1472" s="6" t="s">
        <v>652</v>
      </c>
      <c r="Q1472" s="28" t="s">
        <v>21</v>
      </c>
      <c r="R1472" s="6" t="s">
        <v>18</v>
      </c>
      <c r="S1472" s="28" t="s">
        <v>22</v>
      </c>
      <c r="T1472" s="28" t="s">
        <v>2549</v>
      </c>
      <c r="U1472" s="29">
        <v>1</v>
      </c>
      <c r="V1472" s="17" t="b">
        <v>1</v>
      </c>
      <c r="W1472" s="17" t="b">
        <v>1</v>
      </c>
      <c r="X1472" s="17" t="b">
        <v>0</v>
      </c>
      <c r="Y1472" s="17" t="b">
        <v>1</v>
      </c>
      <c r="Z1472" t="s">
        <v>22</v>
      </c>
      <c r="AA1472" t="s">
        <v>161</v>
      </c>
      <c r="AB1472" t="s">
        <v>22</v>
      </c>
      <c r="AC1472" t="s">
        <v>22</v>
      </c>
      <c r="AD1472" t="s">
        <v>22</v>
      </c>
      <c r="AE1472" t="s">
        <v>22</v>
      </c>
      <c r="AF1472" t="s">
        <v>22</v>
      </c>
      <c r="AG1472" t="s">
        <v>22</v>
      </c>
      <c r="AH1472" t="s">
        <v>22</v>
      </c>
      <c r="AI1472" t="s">
        <v>22</v>
      </c>
      <c r="AJ1472" s="17" t="b">
        <v>0</v>
      </c>
      <c r="AK1472" t="s">
        <v>22</v>
      </c>
      <c r="AL1472" t="s">
        <v>143</v>
      </c>
      <c r="AM1472" s="17" t="b">
        <v>0</v>
      </c>
      <c r="AN1472" s="6"/>
      <c r="AO1472" s="6"/>
      <c r="AP1472" s="17" t="b">
        <v>0</v>
      </c>
      <c r="AQ1472" s="6" t="b">
        <v>0</v>
      </c>
    </row>
    <row r="1473" spans="1:43" x14ac:dyDescent="0.25">
      <c r="A1473" t="str">
        <f>_xlfn.CONCAT(Table8[[#This Row],[Order]],"-",Table8[[#This Row],[Line]])</f>
        <v>78448-19</v>
      </c>
      <c r="B1473" s="29">
        <v>78448</v>
      </c>
      <c r="C1473" s="29">
        <v>19</v>
      </c>
      <c r="D1473" s="29">
        <v>1</v>
      </c>
      <c r="E1473" s="28" t="s">
        <v>18</v>
      </c>
      <c r="F1473" s="28" t="s">
        <v>3357</v>
      </c>
      <c r="G1473" s="28" t="s">
        <v>2562</v>
      </c>
      <c r="H1473" s="28" t="s">
        <v>22</v>
      </c>
      <c r="I1473" s="28" t="s">
        <v>20</v>
      </c>
      <c r="J1473" s="28"/>
      <c r="K1473" s="28"/>
      <c r="L1473" s="8">
        <v>43501</v>
      </c>
      <c r="M1473" s="30">
        <v>43504</v>
      </c>
      <c r="N1473" s="29">
        <v>1</v>
      </c>
      <c r="O1473" s="29">
        <v>1</v>
      </c>
      <c r="P1473" s="6" t="s">
        <v>652</v>
      </c>
      <c r="Q1473" s="28" t="s">
        <v>21</v>
      </c>
      <c r="R1473" s="6" t="s">
        <v>18</v>
      </c>
      <c r="S1473" s="28" t="s">
        <v>22</v>
      </c>
      <c r="T1473" s="28" t="s">
        <v>2531</v>
      </c>
      <c r="U1473" s="29">
        <v>1</v>
      </c>
      <c r="V1473" s="17" t="b">
        <v>1</v>
      </c>
      <c r="W1473" s="17" t="b">
        <v>1</v>
      </c>
      <c r="X1473" s="17" t="b">
        <v>0</v>
      </c>
      <c r="Y1473" s="17" t="b">
        <v>1</v>
      </c>
      <c r="Z1473" t="s">
        <v>22</v>
      </c>
      <c r="AA1473" t="s">
        <v>161</v>
      </c>
      <c r="AB1473" t="s">
        <v>22</v>
      </c>
      <c r="AC1473" t="s">
        <v>22</v>
      </c>
      <c r="AD1473" t="s">
        <v>22</v>
      </c>
      <c r="AE1473" t="s">
        <v>22</v>
      </c>
      <c r="AF1473" t="s">
        <v>22</v>
      </c>
      <c r="AG1473" t="s">
        <v>22</v>
      </c>
      <c r="AH1473" t="s">
        <v>22</v>
      </c>
      <c r="AI1473" t="s">
        <v>22</v>
      </c>
      <c r="AJ1473" s="17" t="b">
        <v>0</v>
      </c>
      <c r="AK1473" t="s">
        <v>22</v>
      </c>
      <c r="AL1473" t="s">
        <v>143</v>
      </c>
      <c r="AM1473" s="17" t="b">
        <v>0</v>
      </c>
      <c r="AN1473" s="6"/>
      <c r="AO1473" s="6"/>
      <c r="AP1473" s="17" t="b">
        <v>0</v>
      </c>
      <c r="AQ1473" s="6" t="b">
        <v>0</v>
      </c>
    </row>
    <row r="1474" spans="1:43" x14ac:dyDescent="0.25">
      <c r="A1474" t="str">
        <f>_xlfn.CONCAT(Table8[[#This Row],[Order]],"-",Table8[[#This Row],[Line]])</f>
        <v>78448-20</v>
      </c>
      <c r="B1474" s="29">
        <v>78448</v>
      </c>
      <c r="C1474" s="29">
        <v>20</v>
      </c>
      <c r="D1474" s="29">
        <v>1</v>
      </c>
      <c r="E1474" s="28" t="s">
        <v>18</v>
      </c>
      <c r="F1474" s="28" t="s">
        <v>3352</v>
      </c>
      <c r="G1474" s="28" t="s">
        <v>2563</v>
      </c>
      <c r="H1474" s="28" t="s">
        <v>22</v>
      </c>
      <c r="I1474" s="28" t="s">
        <v>20</v>
      </c>
      <c r="J1474" s="28"/>
      <c r="K1474" s="28"/>
      <c r="L1474" s="8">
        <v>43501</v>
      </c>
      <c r="M1474" s="30">
        <v>43504</v>
      </c>
      <c r="N1474" s="29">
        <v>1</v>
      </c>
      <c r="O1474" s="29">
        <v>1</v>
      </c>
      <c r="P1474" s="6" t="s">
        <v>652</v>
      </c>
      <c r="Q1474" s="28" t="s">
        <v>21</v>
      </c>
      <c r="R1474" s="6" t="s">
        <v>18</v>
      </c>
      <c r="S1474" s="28" t="s">
        <v>22</v>
      </c>
      <c r="T1474" s="28" t="s">
        <v>2564</v>
      </c>
      <c r="U1474" s="29">
        <v>1</v>
      </c>
      <c r="V1474" s="17" t="b">
        <v>1</v>
      </c>
      <c r="W1474" s="17" t="b">
        <v>1</v>
      </c>
      <c r="X1474" s="17" t="b">
        <v>0</v>
      </c>
      <c r="Y1474" s="17" t="b">
        <v>1</v>
      </c>
      <c r="Z1474" t="s">
        <v>22</v>
      </c>
      <c r="AA1474" t="s">
        <v>161</v>
      </c>
      <c r="AB1474" t="s">
        <v>22</v>
      </c>
      <c r="AC1474" t="s">
        <v>22</v>
      </c>
      <c r="AD1474" t="s">
        <v>22</v>
      </c>
      <c r="AE1474" t="s">
        <v>22</v>
      </c>
      <c r="AF1474" t="s">
        <v>22</v>
      </c>
      <c r="AG1474" t="s">
        <v>22</v>
      </c>
      <c r="AH1474" t="s">
        <v>22</v>
      </c>
      <c r="AI1474" t="s">
        <v>22</v>
      </c>
      <c r="AJ1474" s="17" t="b">
        <v>0</v>
      </c>
      <c r="AK1474" t="s">
        <v>22</v>
      </c>
      <c r="AL1474" t="s">
        <v>143</v>
      </c>
      <c r="AM1474" s="17" t="b">
        <v>0</v>
      </c>
      <c r="AN1474" s="6"/>
      <c r="AO1474" s="6"/>
      <c r="AP1474" s="17" t="b">
        <v>0</v>
      </c>
      <c r="AQ1474" s="6" t="b">
        <v>0</v>
      </c>
    </row>
    <row r="1475" spans="1:43" x14ac:dyDescent="0.25">
      <c r="A1475" t="str">
        <f>_xlfn.CONCAT(Table8[[#This Row],[Order]],"-",Table8[[#This Row],[Line]])</f>
        <v>78469-1</v>
      </c>
      <c r="B1475" s="29">
        <v>78469</v>
      </c>
      <c r="C1475" s="29">
        <v>1</v>
      </c>
      <c r="D1475" s="29">
        <v>1</v>
      </c>
      <c r="E1475" s="28" t="s">
        <v>18</v>
      </c>
      <c r="F1475" s="28" t="s">
        <v>3362</v>
      </c>
      <c r="G1475" s="28" t="s">
        <v>2206</v>
      </c>
      <c r="H1475" s="28" t="s">
        <v>22</v>
      </c>
      <c r="I1475" s="28" t="s">
        <v>20</v>
      </c>
      <c r="J1475" s="28"/>
      <c r="K1475" s="28"/>
      <c r="L1475" s="8">
        <v>43503</v>
      </c>
      <c r="M1475" s="30">
        <v>43508</v>
      </c>
      <c r="N1475" s="29">
        <v>2</v>
      </c>
      <c r="O1475" s="29">
        <v>2</v>
      </c>
      <c r="P1475" s="6" t="s">
        <v>652</v>
      </c>
      <c r="Q1475" s="28" t="s">
        <v>22</v>
      </c>
      <c r="R1475" s="6" t="s">
        <v>18</v>
      </c>
      <c r="S1475" s="28" t="s">
        <v>22</v>
      </c>
      <c r="T1475" s="28" t="s">
        <v>2207</v>
      </c>
      <c r="U1475" s="29">
        <v>12</v>
      </c>
      <c r="V1475" s="17" t="b">
        <v>1</v>
      </c>
      <c r="W1475" s="17" t="b">
        <v>0</v>
      </c>
      <c r="X1475" s="17" t="b">
        <v>0</v>
      </c>
      <c r="Y1475" s="17" t="b">
        <v>1</v>
      </c>
      <c r="Z1475" t="s">
        <v>161</v>
      </c>
      <c r="AA1475" t="s">
        <v>22</v>
      </c>
      <c r="AB1475" t="s">
        <v>22</v>
      </c>
      <c r="AC1475" t="s">
        <v>22</v>
      </c>
      <c r="AD1475" t="s">
        <v>22</v>
      </c>
      <c r="AE1475" t="s">
        <v>22</v>
      </c>
      <c r="AF1475" t="s">
        <v>22</v>
      </c>
      <c r="AG1475" t="s">
        <v>22</v>
      </c>
      <c r="AH1475" t="s">
        <v>22</v>
      </c>
      <c r="AI1475" t="s">
        <v>22</v>
      </c>
      <c r="AJ1475" s="17" t="b">
        <v>0</v>
      </c>
      <c r="AK1475" t="s">
        <v>22</v>
      </c>
      <c r="AL1475" t="s">
        <v>143</v>
      </c>
      <c r="AM1475" s="17" t="b">
        <v>0</v>
      </c>
      <c r="AN1475" s="6"/>
      <c r="AO1475" s="6"/>
      <c r="AP1475" s="17" t="b">
        <v>0</v>
      </c>
      <c r="AQ1475" s="6" t="b">
        <v>0</v>
      </c>
    </row>
    <row r="1476" spans="1:43" x14ac:dyDescent="0.25">
      <c r="A1476" t="str">
        <f>_xlfn.CONCAT(Table8[[#This Row],[Order]],"-",Table8[[#This Row],[Line]])</f>
        <v>78469-2</v>
      </c>
      <c r="B1476" s="29">
        <v>78469</v>
      </c>
      <c r="C1476" s="29">
        <v>2</v>
      </c>
      <c r="D1476" s="29">
        <v>1</v>
      </c>
      <c r="E1476" s="28" t="s">
        <v>18</v>
      </c>
      <c r="F1476" s="28" t="s">
        <v>225</v>
      </c>
      <c r="G1476" s="28" t="s">
        <v>2208</v>
      </c>
      <c r="H1476" s="28" t="s">
        <v>22</v>
      </c>
      <c r="I1476" s="28" t="s">
        <v>20</v>
      </c>
      <c r="J1476" s="28"/>
      <c r="K1476" s="28"/>
      <c r="L1476" s="8">
        <v>43503</v>
      </c>
      <c r="M1476" s="30">
        <v>43508</v>
      </c>
      <c r="N1476" s="29">
        <v>1</v>
      </c>
      <c r="O1476" s="29">
        <v>1</v>
      </c>
      <c r="P1476" s="6" t="s">
        <v>652</v>
      </c>
      <c r="Q1476" s="28" t="s">
        <v>22</v>
      </c>
      <c r="R1476" s="6" t="s">
        <v>18</v>
      </c>
      <c r="S1476" s="28" t="s">
        <v>22</v>
      </c>
      <c r="T1476" s="28" t="s">
        <v>2209</v>
      </c>
      <c r="U1476" s="29">
        <v>12</v>
      </c>
      <c r="V1476" s="17" t="b">
        <v>1</v>
      </c>
      <c r="W1476" s="17" t="b">
        <v>0</v>
      </c>
      <c r="X1476" s="17" t="b">
        <v>0</v>
      </c>
      <c r="Y1476" s="17" t="b">
        <v>1</v>
      </c>
      <c r="Z1476" t="s">
        <v>161</v>
      </c>
      <c r="AA1476" t="s">
        <v>22</v>
      </c>
      <c r="AB1476" t="s">
        <v>22</v>
      </c>
      <c r="AC1476" t="s">
        <v>22</v>
      </c>
      <c r="AD1476" t="s">
        <v>22</v>
      </c>
      <c r="AE1476" t="s">
        <v>22</v>
      </c>
      <c r="AF1476" t="s">
        <v>22</v>
      </c>
      <c r="AG1476" t="s">
        <v>22</v>
      </c>
      <c r="AH1476" t="s">
        <v>22</v>
      </c>
      <c r="AI1476" t="s">
        <v>22</v>
      </c>
      <c r="AJ1476" s="17" t="b">
        <v>0</v>
      </c>
      <c r="AK1476" t="s">
        <v>22</v>
      </c>
      <c r="AL1476" t="s">
        <v>143</v>
      </c>
      <c r="AM1476" s="17" t="b">
        <v>0</v>
      </c>
      <c r="AN1476" s="6"/>
      <c r="AO1476" s="6"/>
      <c r="AP1476" s="17" t="b">
        <v>0</v>
      </c>
      <c r="AQ1476" s="6" t="b">
        <v>0</v>
      </c>
    </row>
    <row r="1477" spans="1:43" x14ac:dyDescent="0.25">
      <c r="A1477" t="str">
        <f>_xlfn.CONCAT(Table8[[#This Row],[Order]],"-",Table8[[#This Row],[Line]])</f>
        <v>78471-1</v>
      </c>
      <c r="B1477" s="7">
        <v>78471</v>
      </c>
      <c r="C1477" s="7">
        <v>1</v>
      </c>
      <c r="D1477" s="7">
        <v>1</v>
      </c>
      <c r="E1477" s="6" t="s">
        <v>18</v>
      </c>
      <c r="F1477" s="6" t="s">
        <v>3363</v>
      </c>
      <c r="G1477" s="6" t="s">
        <v>5548</v>
      </c>
      <c r="H1477" s="6" t="s">
        <v>181</v>
      </c>
      <c r="I1477" s="6" t="s">
        <v>27</v>
      </c>
      <c r="J1477" s="6"/>
      <c r="K1477" s="6"/>
      <c r="L1477" s="8">
        <v>43518</v>
      </c>
      <c r="M1477" s="8">
        <v>43523</v>
      </c>
      <c r="N1477" s="7">
        <v>1</v>
      </c>
      <c r="O1477" s="7">
        <v>1</v>
      </c>
      <c r="P1477" s="6" t="s">
        <v>644</v>
      </c>
      <c r="Q1477" s="6" t="s">
        <v>22</v>
      </c>
      <c r="R1477" s="6" t="s">
        <v>18</v>
      </c>
      <c r="S1477" s="6" t="s">
        <v>22</v>
      </c>
      <c r="T1477" s="6" t="s">
        <v>5549</v>
      </c>
      <c r="U1477" s="7">
        <v>12</v>
      </c>
      <c r="V1477" s="17" t="b">
        <v>0</v>
      </c>
      <c r="W1477" s="17" t="b">
        <v>0</v>
      </c>
      <c r="X1477" s="17" t="b">
        <v>0</v>
      </c>
      <c r="Y1477" s="17" t="b">
        <v>0</v>
      </c>
      <c r="Z1477" t="s">
        <v>22</v>
      </c>
      <c r="AA1477" t="s">
        <v>22</v>
      </c>
      <c r="AB1477" t="s">
        <v>22</v>
      </c>
      <c r="AC1477" t="s">
        <v>22</v>
      </c>
      <c r="AD1477" t="s">
        <v>22</v>
      </c>
      <c r="AE1477" t="s">
        <v>22</v>
      </c>
      <c r="AF1477" t="s">
        <v>22</v>
      </c>
      <c r="AG1477" t="s">
        <v>22</v>
      </c>
      <c r="AH1477" t="s">
        <v>22</v>
      </c>
      <c r="AI1477" t="s">
        <v>22</v>
      </c>
      <c r="AJ1477" s="17" t="b">
        <v>0</v>
      </c>
      <c r="AK1477" t="s">
        <v>22</v>
      </c>
      <c r="AL1477" t="s">
        <v>22</v>
      </c>
      <c r="AM1477" s="17" t="b">
        <v>0</v>
      </c>
      <c r="AN1477" s="6"/>
      <c r="AO1477" s="6"/>
      <c r="AP1477" s="17" t="b">
        <v>0</v>
      </c>
      <c r="AQ1477" s="6" t="b">
        <v>1</v>
      </c>
    </row>
    <row r="1478" spans="1:43" x14ac:dyDescent="0.25">
      <c r="A1478" t="str">
        <f>_xlfn.CONCAT(Table8[[#This Row],[Order]],"-",Table8[[#This Row],[Line]])</f>
        <v>78471-2</v>
      </c>
      <c r="B1478" s="7">
        <v>78471</v>
      </c>
      <c r="C1478" s="7">
        <v>2</v>
      </c>
      <c r="D1478" s="7">
        <v>1</v>
      </c>
      <c r="E1478" s="6" t="s">
        <v>18</v>
      </c>
      <c r="F1478" s="6" t="s">
        <v>3345</v>
      </c>
      <c r="G1478" s="6" t="s">
        <v>5550</v>
      </c>
      <c r="H1478" s="6" t="s">
        <v>181</v>
      </c>
      <c r="I1478" s="6" t="s">
        <v>27</v>
      </c>
      <c r="J1478" s="6"/>
      <c r="K1478" s="6"/>
      <c r="L1478" s="8">
        <v>43518</v>
      </c>
      <c r="M1478" s="8">
        <v>43523</v>
      </c>
      <c r="N1478" s="7">
        <v>1</v>
      </c>
      <c r="O1478" s="7">
        <v>1</v>
      </c>
      <c r="P1478" s="6" t="s">
        <v>644</v>
      </c>
      <c r="Q1478" s="6" t="s">
        <v>22</v>
      </c>
      <c r="R1478" s="6" t="s">
        <v>18</v>
      </c>
      <c r="S1478" s="6" t="s">
        <v>22</v>
      </c>
      <c r="T1478" s="6" t="s">
        <v>5551</v>
      </c>
      <c r="U1478" s="7">
        <v>12</v>
      </c>
      <c r="V1478" s="17" t="b">
        <v>0</v>
      </c>
      <c r="W1478" s="17" t="b">
        <v>0</v>
      </c>
      <c r="X1478" s="17" t="b">
        <v>0</v>
      </c>
      <c r="Y1478" s="17" t="b">
        <v>0</v>
      </c>
      <c r="Z1478" t="s">
        <v>22</v>
      </c>
      <c r="AA1478" t="s">
        <v>22</v>
      </c>
      <c r="AB1478" t="s">
        <v>22</v>
      </c>
      <c r="AC1478" t="s">
        <v>22</v>
      </c>
      <c r="AD1478" t="s">
        <v>22</v>
      </c>
      <c r="AE1478" t="s">
        <v>22</v>
      </c>
      <c r="AF1478" t="s">
        <v>22</v>
      </c>
      <c r="AG1478" t="s">
        <v>22</v>
      </c>
      <c r="AH1478" t="s">
        <v>22</v>
      </c>
      <c r="AI1478" t="s">
        <v>22</v>
      </c>
      <c r="AJ1478" s="17" t="b">
        <v>0</v>
      </c>
      <c r="AK1478" t="s">
        <v>22</v>
      </c>
      <c r="AL1478" t="s">
        <v>22</v>
      </c>
      <c r="AM1478" s="17" t="b">
        <v>0</v>
      </c>
      <c r="AN1478" s="6"/>
      <c r="AO1478" s="6"/>
      <c r="AP1478" s="17" t="b">
        <v>0</v>
      </c>
      <c r="AQ1478" s="6" t="b">
        <v>1</v>
      </c>
    </row>
    <row r="1479" spans="1:43" x14ac:dyDescent="0.25">
      <c r="A1479" t="str">
        <f>_xlfn.CONCAT(Table8[[#This Row],[Order]],"-",Table8[[#This Row],[Line]])</f>
        <v>78471-3</v>
      </c>
      <c r="B1479" s="7">
        <v>78471</v>
      </c>
      <c r="C1479" s="7">
        <v>3</v>
      </c>
      <c r="D1479" s="7">
        <v>1</v>
      </c>
      <c r="E1479" s="6" t="s">
        <v>18</v>
      </c>
      <c r="F1479" s="6" t="s">
        <v>363</v>
      </c>
      <c r="G1479" s="6" t="s">
        <v>5552</v>
      </c>
      <c r="H1479" s="6" t="s">
        <v>22</v>
      </c>
      <c r="I1479" s="6" t="s">
        <v>27</v>
      </c>
      <c r="J1479" s="6"/>
      <c r="K1479" s="6"/>
      <c r="L1479" s="8">
        <v>43518</v>
      </c>
      <c r="M1479" s="8">
        <v>43523</v>
      </c>
      <c r="N1479" s="7">
        <v>1</v>
      </c>
      <c r="O1479" s="7">
        <v>2</v>
      </c>
      <c r="P1479" s="6" t="s">
        <v>644</v>
      </c>
      <c r="Q1479" s="6" t="s">
        <v>22</v>
      </c>
      <c r="R1479" s="6" t="s">
        <v>18</v>
      </c>
      <c r="S1479" s="6" t="s">
        <v>22</v>
      </c>
      <c r="T1479" s="6" t="s">
        <v>1869</v>
      </c>
      <c r="U1479" s="7">
        <v>12</v>
      </c>
      <c r="V1479" s="17" t="b">
        <v>0</v>
      </c>
      <c r="W1479" s="17" t="b">
        <v>0</v>
      </c>
      <c r="X1479" s="17" t="b">
        <v>0</v>
      </c>
      <c r="Y1479" s="17" t="b">
        <v>0</v>
      </c>
      <c r="Z1479" t="s">
        <v>22</v>
      </c>
      <c r="AA1479" t="s">
        <v>22</v>
      </c>
      <c r="AB1479" t="s">
        <v>22</v>
      </c>
      <c r="AC1479" t="s">
        <v>22</v>
      </c>
      <c r="AD1479" t="s">
        <v>22</v>
      </c>
      <c r="AE1479" t="s">
        <v>22</v>
      </c>
      <c r="AF1479" t="s">
        <v>22</v>
      </c>
      <c r="AG1479" t="s">
        <v>22</v>
      </c>
      <c r="AH1479" t="s">
        <v>22</v>
      </c>
      <c r="AI1479" t="s">
        <v>22</v>
      </c>
      <c r="AJ1479" s="17" t="b">
        <v>0</v>
      </c>
      <c r="AK1479" t="s">
        <v>22</v>
      </c>
      <c r="AL1479" t="s">
        <v>22</v>
      </c>
      <c r="AM1479" s="17" t="b">
        <v>0</v>
      </c>
      <c r="AN1479" s="6"/>
      <c r="AO1479" s="6"/>
      <c r="AP1479" s="17" t="b">
        <v>0</v>
      </c>
      <c r="AQ1479" s="6" t="b">
        <v>0</v>
      </c>
    </row>
    <row r="1480" spans="1:43" x14ac:dyDescent="0.25">
      <c r="A1480" t="str">
        <f>_xlfn.CONCAT(Table8[[#This Row],[Order]],"-",Table8[[#This Row],[Line]])</f>
        <v>78471-4</v>
      </c>
      <c r="B1480" s="7">
        <v>78471</v>
      </c>
      <c r="C1480" s="7">
        <v>4</v>
      </c>
      <c r="D1480" s="7">
        <v>1</v>
      </c>
      <c r="E1480" s="6" t="s">
        <v>18</v>
      </c>
      <c r="F1480" s="6" t="s">
        <v>3364</v>
      </c>
      <c r="G1480" s="6" t="s">
        <v>5553</v>
      </c>
      <c r="H1480" s="6" t="s">
        <v>22</v>
      </c>
      <c r="I1480" s="6" t="s">
        <v>27</v>
      </c>
      <c r="J1480" s="6"/>
      <c r="K1480" s="6"/>
      <c r="L1480" s="8">
        <v>43518</v>
      </c>
      <c r="M1480" s="8">
        <v>43523</v>
      </c>
      <c r="N1480" s="7">
        <v>3</v>
      </c>
      <c r="O1480" s="7">
        <v>6</v>
      </c>
      <c r="P1480" s="6" t="s">
        <v>644</v>
      </c>
      <c r="Q1480" s="6" t="s">
        <v>22</v>
      </c>
      <c r="R1480" s="6" t="s">
        <v>18</v>
      </c>
      <c r="S1480" s="6" t="s">
        <v>22</v>
      </c>
      <c r="T1480" s="6" t="s">
        <v>5554</v>
      </c>
      <c r="U1480" s="7">
        <v>12</v>
      </c>
      <c r="V1480" s="17" t="b">
        <v>0</v>
      </c>
      <c r="W1480" s="17" t="b">
        <v>0</v>
      </c>
      <c r="X1480" s="17" t="b">
        <v>0</v>
      </c>
      <c r="Y1480" s="17" t="b">
        <v>0</v>
      </c>
      <c r="Z1480" t="s">
        <v>22</v>
      </c>
      <c r="AA1480" t="s">
        <v>22</v>
      </c>
      <c r="AB1480" t="s">
        <v>22</v>
      </c>
      <c r="AC1480" t="s">
        <v>22</v>
      </c>
      <c r="AD1480" t="s">
        <v>22</v>
      </c>
      <c r="AE1480" t="s">
        <v>22</v>
      </c>
      <c r="AF1480" t="s">
        <v>22</v>
      </c>
      <c r="AG1480" t="s">
        <v>22</v>
      </c>
      <c r="AH1480" t="s">
        <v>22</v>
      </c>
      <c r="AI1480" t="s">
        <v>22</v>
      </c>
      <c r="AJ1480" s="17" t="b">
        <v>0</v>
      </c>
      <c r="AK1480" t="s">
        <v>22</v>
      </c>
      <c r="AL1480" t="s">
        <v>22</v>
      </c>
      <c r="AM1480" s="17" t="b">
        <v>0</v>
      </c>
      <c r="AN1480" s="6"/>
      <c r="AO1480" s="6"/>
      <c r="AP1480" s="17" t="b">
        <v>0</v>
      </c>
      <c r="AQ1480" s="6" t="b">
        <v>0</v>
      </c>
    </row>
    <row r="1481" spans="1:43" x14ac:dyDescent="0.25">
      <c r="A1481" t="str">
        <f>_xlfn.CONCAT(Table8[[#This Row],[Order]],"-",Table8[[#This Row],[Line]])</f>
        <v>78476-1</v>
      </c>
      <c r="B1481" s="7">
        <v>78476</v>
      </c>
      <c r="C1481" s="7">
        <v>1</v>
      </c>
      <c r="D1481" s="7">
        <v>1</v>
      </c>
      <c r="E1481" s="6" t="s">
        <v>18</v>
      </c>
      <c r="F1481" s="6" t="s">
        <v>265</v>
      </c>
      <c r="G1481" s="6" t="s">
        <v>5555</v>
      </c>
      <c r="H1481" s="6" t="s">
        <v>22</v>
      </c>
      <c r="I1481" s="6" t="s">
        <v>27</v>
      </c>
      <c r="J1481" s="6"/>
      <c r="K1481" s="6"/>
      <c r="L1481" s="8">
        <v>43507</v>
      </c>
      <c r="M1481" s="8">
        <v>43510</v>
      </c>
      <c r="N1481" s="7">
        <v>2</v>
      </c>
      <c r="O1481" s="7">
        <v>4</v>
      </c>
      <c r="P1481" s="6" t="s">
        <v>626</v>
      </c>
      <c r="Q1481" s="6" t="s">
        <v>22</v>
      </c>
      <c r="R1481" s="6" t="s">
        <v>18</v>
      </c>
      <c r="S1481" s="6" t="s">
        <v>22</v>
      </c>
      <c r="T1481" s="6" t="s">
        <v>5556</v>
      </c>
      <c r="U1481" s="7">
        <v>7</v>
      </c>
      <c r="V1481" s="17" t="b">
        <v>0</v>
      </c>
      <c r="W1481" s="17" t="b">
        <v>0</v>
      </c>
      <c r="X1481" s="17" t="b">
        <v>0</v>
      </c>
      <c r="Y1481" s="17" t="b">
        <v>0</v>
      </c>
      <c r="Z1481" t="s">
        <v>22</v>
      </c>
      <c r="AA1481" t="s">
        <v>22</v>
      </c>
      <c r="AB1481" t="s">
        <v>22</v>
      </c>
      <c r="AC1481" t="s">
        <v>22</v>
      </c>
      <c r="AD1481" t="s">
        <v>22</v>
      </c>
      <c r="AE1481" t="s">
        <v>22</v>
      </c>
      <c r="AF1481" t="s">
        <v>22</v>
      </c>
      <c r="AG1481" t="s">
        <v>22</v>
      </c>
      <c r="AH1481" t="s">
        <v>22</v>
      </c>
      <c r="AI1481" t="s">
        <v>22</v>
      </c>
      <c r="AJ1481" s="17" t="b">
        <v>0</v>
      </c>
      <c r="AK1481" t="s">
        <v>22</v>
      </c>
      <c r="AL1481" t="s">
        <v>22</v>
      </c>
      <c r="AM1481" s="17" t="b">
        <v>0</v>
      </c>
      <c r="AN1481" s="6"/>
      <c r="AO1481" s="6"/>
      <c r="AP1481" s="17" t="b">
        <v>0</v>
      </c>
      <c r="AQ1481" s="6" t="b">
        <v>0</v>
      </c>
    </row>
    <row r="1482" spans="1:43" x14ac:dyDescent="0.25">
      <c r="A1482" t="str">
        <f>_xlfn.CONCAT(Table8[[#This Row],[Order]],"-",Table8[[#This Row],[Line]])</f>
        <v>78476-2</v>
      </c>
      <c r="B1482" s="7">
        <v>78476</v>
      </c>
      <c r="C1482" s="7">
        <v>2</v>
      </c>
      <c r="D1482" s="7">
        <v>1</v>
      </c>
      <c r="E1482" s="6" t="s">
        <v>18</v>
      </c>
      <c r="F1482" s="6" t="s">
        <v>265</v>
      </c>
      <c r="G1482" s="6" t="s">
        <v>5557</v>
      </c>
      <c r="H1482" s="6" t="s">
        <v>181</v>
      </c>
      <c r="I1482" s="6" t="s">
        <v>27</v>
      </c>
      <c r="J1482" s="6"/>
      <c r="K1482" s="6"/>
      <c r="L1482" s="8">
        <v>43507</v>
      </c>
      <c r="M1482" s="8">
        <v>43510</v>
      </c>
      <c r="N1482" s="7">
        <v>2</v>
      </c>
      <c r="O1482" s="7">
        <v>14</v>
      </c>
      <c r="P1482" s="6" t="s">
        <v>626</v>
      </c>
      <c r="Q1482" s="6" t="s">
        <v>22</v>
      </c>
      <c r="R1482" s="6" t="s">
        <v>18</v>
      </c>
      <c r="S1482" s="6" t="s">
        <v>22</v>
      </c>
      <c r="T1482" s="6" t="s">
        <v>5558</v>
      </c>
      <c r="U1482" s="7">
        <v>7</v>
      </c>
      <c r="V1482" s="17" t="b">
        <v>0</v>
      </c>
      <c r="W1482" s="17" t="b">
        <v>0</v>
      </c>
      <c r="X1482" s="17" t="b">
        <v>0</v>
      </c>
      <c r="Y1482" s="17" t="b">
        <v>0</v>
      </c>
      <c r="Z1482" t="s">
        <v>22</v>
      </c>
      <c r="AA1482" t="s">
        <v>22</v>
      </c>
      <c r="AB1482" t="s">
        <v>22</v>
      </c>
      <c r="AC1482" t="s">
        <v>22</v>
      </c>
      <c r="AD1482" t="s">
        <v>22</v>
      </c>
      <c r="AE1482" t="s">
        <v>22</v>
      </c>
      <c r="AF1482" t="s">
        <v>22</v>
      </c>
      <c r="AG1482" t="s">
        <v>22</v>
      </c>
      <c r="AH1482" t="s">
        <v>22</v>
      </c>
      <c r="AI1482" t="s">
        <v>22</v>
      </c>
      <c r="AJ1482" s="17" t="b">
        <v>0</v>
      </c>
      <c r="AK1482" t="s">
        <v>22</v>
      </c>
      <c r="AL1482" t="s">
        <v>22</v>
      </c>
      <c r="AM1482" s="17" t="b">
        <v>0</v>
      </c>
      <c r="AN1482" s="6"/>
      <c r="AO1482" s="6"/>
      <c r="AP1482" s="17" t="b">
        <v>0</v>
      </c>
      <c r="AQ1482" s="6" t="b">
        <v>1</v>
      </c>
    </row>
    <row r="1483" spans="1:43" x14ac:dyDescent="0.25">
      <c r="A1483" t="str">
        <f>_xlfn.CONCAT(Table8[[#This Row],[Order]],"-",Table8[[#This Row],[Line]])</f>
        <v>78476-3</v>
      </c>
      <c r="B1483" s="7">
        <v>78476</v>
      </c>
      <c r="C1483" s="7">
        <v>3</v>
      </c>
      <c r="D1483" s="7">
        <v>1</v>
      </c>
      <c r="E1483" s="6" t="s">
        <v>18</v>
      </c>
      <c r="F1483" s="6" t="s">
        <v>265</v>
      </c>
      <c r="G1483" s="6" t="s">
        <v>5559</v>
      </c>
      <c r="H1483" s="6" t="s">
        <v>181</v>
      </c>
      <c r="I1483" s="6" t="s">
        <v>27</v>
      </c>
      <c r="J1483" s="6"/>
      <c r="K1483" s="6"/>
      <c r="L1483" s="8">
        <v>43507</v>
      </c>
      <c r="M1483" s="8">
        <v>43510</v>
      </c>
      <c r="N1483" s="7">
        <v>2</v>
      </c>
      <c r="O1483" s="7">
        <v>8</v>
      </c>
      <c r="P1483" s="6" t="s">
        <v>626</v>
      </c>
      <c r="Q1483" s="6" t="s">
        <v>22</v>
      </c>
      <c r="R1483" s="6" t="s">
        <v>18</v>
      </c>
      <c r="S1483" s="6" t="s">
        <v>22</v>
      </c>
      <c r="T1483" s="6" t="s">
        <v>5560</v>
      </c>
      <c r="U1483" s="7">
        <v>7</v>
      </c>
      <c r="V1483" s="17" t="b">
        <v>0</v>
      </c>
      <c r="W1483" s="17" t="b">
        <v>0</v>
      </c>
      <c r="X1483" s="17" t="b">
        <v>0</v>
      </c>
      <c r="Y1483" s="17" t="b">
        <v>0</v>
      </c>
      <c r="Z1483" t="s">
        <v>22</v>
      </c>
      <c r="AA1483" t="s">
        <v>22</v>
      </c>
      <c r="AB1483" t="s">
        <v>22</v>
      </c>
      <c r="AC1483" t="s">
        <v>22</v>
      </c>
      <c r="AD1483" t="s">
        <v>22</v>
      </c>
      <c r="AE1483" t="s">
        <v>22</v>
      </c>
      <c r="AF1483" t="s">
        <v>22</v>
      </c>
      <c r="AG1483" t="s">
        <v>22</v>
      </c>
      <c r="AH1483" t="s">
        <v>22</v>
      </c>
      <c r="AI1483" t="s">
        <v>22</v>
      </c>
      <c r="AJ1483" s="17" t="b">
        <v>0</v>
      </c>
      <c r="AK1483" t="s">
        <v>22</v>
      </c>
      <c r="AL1483" t="s">
        <v>22</v>
      </c>
      <c r="AM1483" s="17" t="b">
        <v>0</v>
      </c>
      <c r="AN1483" s="6"/>
      <c r="AO1483" s="6"/>
      <c r="AP1483" s="17" t="b">
        <v>0</v>
      </c>
      <c r="AQ1483" s="6" t="b">
        <v>1</v>
      </c>
    </row>
    <row r="1484" spans="1:43" x14ac:dyDescent="0.25">
      <c r="A1484" t="str">
        <f>_xlfn.CONCAT(Table8[[#This Row],[Order]],"-",Table8[[#This Row],[Line]])</f>
        <v>78476-4</v>
      </c>
      <c r="B1484" s="7">
        <v>78476</v>
      </c>
      <c r="C1484" s="7">
        <v>4</v>
      </c>
      <c r="D1484" s="7">
        <v>1</v>
      </c>
      <c r="E1484" s="6" t="s">
        <v>18</v>
      </c>
      <c r="F1484" s="6" t="s">
        <v>265</v>
      </c>
      <c r="G1484" s="6" t="s">
        <v>5561</v>
      </c>
      <c r="H1484" s="6" t="s">
        <v>22</v>
      </c>
      <c r="I1484" s="6" t="s">
        <v>27</v>
      </c>
      <c r="J1484" s="6"/>
      <c r="K1484" s="6"/>
      <c r="L1484" s="8">
        <v>43507</v>
      </c>
      <c r="M1484" s="8">
        <v>43510</v>
      </c>
      <c r="N1484" s="7">
        <v>1</v>
      </c>
      <c r="O1484" s="7">
        <v>1</v>
      </c>
      <c r="P1484" s="6" t="s">
        <v>626</v>
      </c>
      <c r="Q1484" s="6" t="s">
        <v>22</v>
      </c>
      <c r="R1484" s="6" t="s">
        <v>18</v>
      </c>
      <c r="S1484" s="6" t="s">
        <v>22</v>
      </c>
      <c r="T1484" s="6" t="s">
        <v>5562</v>
      </c>
      <c r="U1484" s="7">
        <v>7</v>
      </c>
      <c r="V1484" s="17" t="b">
        <v>0</v>
      </c>
      <c r="W1484" s="17" t="b">
        <v>0</v>
      </c>
      <c r="X1484" s="17" t="b">
        <v>0</v>
      </c>
      <c r="Y1484" s="17" t="b">
        <v>0</v>
      </c>
      <c r="Z1484" t="s">
        <v>22</v>
      </c>
      <c r="AA1484" t="s">
        <v>22</v>
      </c>
      <c r="AB1484" t="s">
        <v>22</v>
      </c>
      <c r="AC1484" t="s">
        <v>22</v>
      </c>
      <c r="AD1484" t="s">
        <v>22</v>
      </c>
      <c r="AE1484" t="s">
        <v>22</v>
      </c>
      <c r="AF1484" t="s">
        <v>22</v>
      </c>
      <c r="AG1484" t="s">
        <v>22</v>
      </c>
      <c r="AH1484" t="s">
        <v>22</v>
      </c>
      <c r="AI1484" t="s">
        <v>22</v>
      </c>
      <c r="AJ1484" s="17" t="b">
        <v>0</v>
      </c>
      <c r="AK1484" t="s">
        <v>22</v>
      </c>
      <c r="AL1484" t="s">
        <v>22</v>
      </c>
      <c r="AM1484" s="17" t="b">
        <v>0</v>
      </c>
      <c r="AN1484" s="6"/>
      <c r="AO1484" s="6"/>
      <c r="AP1484" s="17" t="b">
        <v>0</v>
      </c>
      <c r="AQ1484" s="6" t="b">
        <v>0</v>
      </c>
    </row>
    <row r="1485" spans="1:43" x14ac:dyDescent="0.25">
      <c r="A1485" t="str">
        <f>_xlfn.CONCAT(Table8[[#This Row],[Order]],"-",Table8[[#This Row],[Line]])</f>
        <v>78476-5</v>
      </c>
      <c r="B1485" s="7">
        <v>78476</v>
      </c>
      <c r="C1485" s="7">
        <v>5</v>
      </c>
      <c r="D1485" s="7">
        <v>1</v>
      </c>
      <c r="E1485" s="6" t="s">
        <v>18</v>
      </c>
      <c r="F1485" s="6" t="s">
        <v>265</v>
      </c>
      <c r="G1485" s="6" t="s">
        <v>5563</v>
      </c>
      <c r="H1485" s="6" t="s">
        <v>22</v>
      </c>
      <c r="I1485" s="6" t="s">
        <v>27</v>
      </c>
      <c r="J1485" s="6"/>
      <c r="K1485" s="6"/>
      <c r="L1485" s="8">
        <v>43507</v>
      </c>
      <c r="M1485" s="8">
        <v>43510</v>
      </c>
      <c r="N1485" s="7">
        <v>1</v>
      </c>
      <c r="O1485" s="7">
        <v>3</v>
      </c>
      <c r="P1485" s="6" t="s">
        <v>626</v>
      </c>
      <c r="Q1485" s="6" t="s">
        <v>22</v>
      </c>
      <c r="R1485" s="6" t="s">
        <v>18</v>
      </c>
      <c r="S1485" s="6" t="s">
        <v>22</v>
      </c>
      <c r="T1485" s="6" t="s">
        <v>5564</v>
      </c>
      <c r="U1485" s="7">
        <v>7</v>
      </c>
      <c r="V1485" s="17" t="b">
        <v>0</v>
      </c>
      <c r="W1485" s="17" t="b">
        <v>0</v>
      </c>
      <c r="X1485" s="17" t="b">
        <v>0</v>
      </c>
      <c r="Y1485" s="17" t="b">
        <v>0</v>
      </c>
      <c r="Z1485" t="s">
        <v>22</v>
      </c>
      <c r="AA1485" t="s">
        <v>22</v>
      </c>
      <c r="AB1485" t="s">
        <v>22</v>
      </c>
      <c r="AC1485" t="s">
        <v>22</v>
      </c>
      <c r="AD1485" t="s">
        <v>22</v>
      </c>
      <c r="AE1485" t="s">
        <v>22</v>
      </c>
      <c r="AF1485" t="s">
        <v>22</v>
      </c>
      <c r="AG1485" t="s">
        <v>22</v>
      </c>
      <c r="AH1485" t="s">
        <v>22</v>
      </c>
      <c r="AI1485" t="s">
        <v>22</v>
      </c>
      <c r="AJ1485" s="17" t="b">
        <v>0</v>
      </c>
      <c r="AK1485" t="s">
        <v>22</v>
      </c>
      <c r="AL1485" t="s">
        <v>22</v>
      </c>
      <c r="AM1485" s="17" t="b">
        <v>0</v>
      </c>
      <c r="AN1485" s="6"/>
      <c r="AO1485" s="6"/>
      <c r="AP1485" s="17" t="b">
        <v>0</v>
      </c>
      <c r="AQ1485" s="6" t="b">
        <v>0</v>
      </c>
    </row>
    <row r="1486" spans="1:43" x14ac:dyDescent="0.25">
      <c r="A1486" t="str">
        <f>_xlfn.CONCAT(Table8[[#This Row],[Order]],"-",Table8[[#This Row],[Line]])</f>
        <v>78484-1</v>
      </c>
      <c r="B1486" s="35">
        <v>78484</v>
      </c>
      <c r="C1486" s="35">
        <v>1</v>
      </c>
      <c r="D1486" s="35">
        <v>1</v>
      </c>
      <c r="E1486" s="34" t="s">
        <v>18</v>
      </c>
      <c r="F1486" s="34" t="s">
        <v>3453</v>
      </c>
      <c r="G1486" s="34" t="s">
        <v>5565</v>
      </c>
      <c r="H1486" s="34" t="s">
        <v>22</v>
      </c>
      <c r="I1486" s="34" t="s">
        <v>37</v>
      </c>
      <c r="J1486" s="36">
        <v>43496</v>
      </c>
      <c r="K1486" s="34" t="s">
        <v>5566</v>
      </c>
      <c r="L1486" s="125">
        <v>43494</v>
      </c>
      <c r="M1486" s="36">
        <v>43497</v>
      </c>
      <c r="N1486" s="35">
        <v>4</v>
      </c>
      <c r="O1486" s="35">
        <v>4</v>
      </c>
      <c r="P1486" s="6" t="s">
        <v>657</v>
      </c>
      <c r="Q1486" s="34" t="s">
        <v>22</v>
      </c>
      <c r="R1486" s="6" t="s">
        <v>18</v>
      </c>
      <c r="S1486" s="34" t="s">
        <v>22</v>
      </c>
      <c r="T1486" s="34" t="s">
        <v>29</v>
      </c>
      <c r="U1486" s="35">
        <v>10</v>
      </c>
      <c r="V1486" s="17" t="b">
        <v>1</v>
      </c>
      <c r="W1486" s="17" t="b">
        <v>1</v>
      </c>
      <c r="X1486" s="17" t="b">
        <v>1</v>
      </c>
      <c r="Y1486" s="17" t="b">
        <v>1</v>
      </c>
      <c r="Z1486" t="s">
        <v>22</v>
      </c>
      <c r="AA1486" t="s">
        <v>22</v>
      </c>
      <c r="AB1486" t="s">
        <v>22</v>
      </c>
      <c r="AC1486" t="s">
        <v>22</v>
      </c>
      <c r="AD1486" t="s">
        <v>22</v>
      </c>
      <c r="AE1486" t="s">
        <v>22</v>
      </c>
      <c r="AF1486" t="s">
        <v>22</v>
      </c>
      <c r="AG1486" t="s">
        <v>22</v>
      </c>
      <c r="AH1486" t="s">
        <v>22</v>
      </c>
      <c r="AI1486" t="s">
        <v>22</v>
      </c>
      <c r="AJ1486" s="17" t="b">
        <v>1</v>
      </c>
      <c r="AK1486" t="s">
        <v>22</v>
      </c>
      <c r="AL1486" t="s">
        <v>143</v>
      </c>
      <c r="AM1486" s="17" t="b">
        <v>0</v>
      </c>
      <c r="AN1486" s="6"/>
      <c r="AO1486" s="6"/>
      <c r="AP1486" s="17" t="b">
        <v>0</v>
      </c>
      <c r="AQ1486" s="6" t="b">
        <v>0</v>
      </c>
    </row>
    <row r="1487" spans="1:43" x14ac:dyDescent="0.25">
      <c r="A1487" t="str">
        <f>_xlfn.CONCAT(Table8[[#This Row],[Order]],"-",Table8[[#This Row],[Line]])</f>
        <v>78491-1</v>
      </c>
      <c r="B1487" s="35">
        <v>78491</v>
      </c>
      <c r="C1487" s="35">
        <v>1</v>
      </c>
      <c r="D1487" s="35">
        <v>1</v>
      </c>
      <c r="E1487" s="34" t="s">
        <v>18</v>
      </c>
      <c r="F1487" s="34" t="s">
        <v>227</v>
      </c>
      <c r="G1487" s="34" t="s">
        <v>1661</v>
      </c>
      <c r="H1487" s="34" t="s">
        <v>22</v>
      </c>
      <c r="I1487" s="34" t="s">
        <v>31</v>
      </c>
      <c r="J1487" s="36">
        <v>43500</v>
      </c>
      <c r="K1487" s="34" t="s">
        <v>5567</v>
      </c>
      <c r="L1487" s="125">
        <v>43497</v>
      </c>
      <c r="M1487" s="36">
        <v>43502</v>
      </c>
      <c r="N1487" s="35">
        <v>21</v>
      </c>
      <c r="O1487" s="35">
        <v>21</v>
      </c>
      <c r="P1487" s="6" t="s">
        <v>652</v>
      </c>
      <c r="Q1487" s="34" t="s">
        <v>22</v>
      </c>
      <c r="R1487" s="6" t="s">
        <v>18</v>
      </c>
      <c r="S1487" s="34" t="s">
        <v>22</v>
      </c>
      <c r="T1487" s="34" t="s">
        <v>1662</v>
      </c>
      <c r="U1487" s="35">
        <v>10</v>
      </c>
      <c r="V1487" s="17" t="b">
        <v>1</v>
      </c>
      <c r="W1487" s="17" t="b">
        <v>1</v>
      </c>
      <c r="X1487" s="17" t="b">
        <v>1</v>
      </c>
      <c r="Y1487" s="17" t="b">
        <v>1</v>
      </c>
      <c r="Z1487" t="s">
        <v>22</v>
      </c>
      <c r="AA1487" t="s">
        <v>3805</v>
      </c>
      <c r="AB1487" t="s">
        <v>22</v>
      </c>
      <c r="AC1487" t="s">
        <v>22</v>
      </c>
      <c r="AD1487" t="s">
        <v>22</v>
      </c>
      <c r="AE1487" t="s">
        <v>22</v>
      </c>
      <c r="AF1487" t="s">
        <v>22</v>
      </c>
      <c r="AG1487" t="s">
        <v>22</v>
      </c>
      <c r="AH1487" t="s">
        <v>22</v>
      </c>
      <c r="AI1487" t="s">
        <v>22</v>
      </c>
      <c r="AJ1487" s="17" t="b">
        <v>1</v>
      </c>
      <c r="AK1487" t="s">
        <v>22</v>
      </c>
      <c r="AL1487" t="s">
        <v>143</v>
      </c>
      <c r="AM1487" s="17" t="b">
        <v>0</v>
      </c>
      <c r="AN1487" s="6"/>
      <c r="AO1487" s="6"/>
      <c r="AP1487" s="17" t="b">
        <v>1</v>
      </c>
      <c r="AQ1487" s="6" t="b">
        <v>0</v>
      </c>
    </row>
    <row r="1488" spans="1:43" x14ac:dyDescent="0.25">
      <c r="A1488" t="str">
        <f>_xlfn.CONCAT(Table8[[#This Row],[Order]],"-",Table8[[#This Row],[Line]])</f>
        <v>78498-1</v>
      </c>
      <c r="B1488" s="29">
        <v>78498</v>
      </c>
      <c r="C1488" s="29">
        <v>1</v>
      </c>
      <c r="D1488" s="29">
        <v>1</v>
      </c>
      <c r="E1488" s="28" t="s">
        <v>18</v>
      </c>
      <c r="F1488" s="28" t="s">
        <v>385</v>
      </c>
      <c r="G1488" s="28" t="s">
        <v>5568</v>
      </c>
      <c r="H1488" s="28" t="s">
        <v>22</v>
      </c>
      <c r="I1488" s="28" t="s">
        <v>20</v>
      </c>
      <c r="J1488" s="28"/>
      <c r="K1488" s="28"/>
      <c r="L1488" s="8">
        <v>43508</v>
      </c>
      <c r="M1488" s="30">
        <v>43511</v>
      </c>
      <c r="N1488" s="29">
        <v>6</v>
      </c>
      <c r="O1488" s="29">
        <v>6</v>
      </c>
      <c r="P1488" s="6" t="s">
        <v>610</v>
      </c>
      <c r="Q1488" s="28" t="s">
        <v>22</v>
      </c>
      <c r="R1488" s="6" t="s">
        <v>18</v>
      </c>
      <c r="S1488" s="28" t="s">
        <v>22</v>
      </c>
      <c r="T1488" s="28" t="s">
        <v>5569</v>
      </c>
      <c r="U1488" s="29">
        <v>1</v>
      </c>
      <c r="V1488" s="17" t="b">
        <v>1</v>
      </c>
      <c r="W1488" s="17" t="b">
        <v>0</v>
      </c>
      <c r="X1488" s="17" t="b">
        <v>1</v>
      </c>
      <c r="Y1488" s="17" t="b">
        <v>1</v>
      </c>
      <c r="Z1488" t="s">
        <v>3805</v>
      </c>
      <c r="AA1488" t="s">
        <v>22</v>
      </c>
      <c r="AB1488" t="s">
        <v>22</v>
      </c>
      <c r="AC1488" t="s">
        <v>22</v>
      </c>
      <c r="AD1488" t="s">
        <v>22</v>
      </c>
      <c r="AE1488" t="s">
        <v>22</v>
      </c>
      <c r="AF1488" t="s">
        <v>22</v>
      </c>
      <c r="AG1488" t="s">
        <v>3805</v>
      </c>
      <c r="AH1488" t="s">
        <v>22</v>
      </c>
      <c r="AI1488" t="s">
        <v>22</v>
      </c>
      <c r="AJ1488" s="17" t="b">
        <v>1</v>
      </c>
      <c r="AK1488" t="s">
        <v>22</v>
      </c>
      <c r="AL1488" t="s">
        <v>143</v>
      </c>
      <c r="AM1488" s="17" t="b">
        <v>0</v>
      </c>
      <c r="AN1488" s="6"/>
      <c r="AO1488" s="6"/>
      <c r="AP1488" s="17" t="b">
        <v>0</v>
      </c>
      <c r="AQ1488" s="6" t="b">
        <v>0</v>
      </c>
    </row>
    <row r="1489" spans="1:43" x14ac:dyDescent="0.25">
      <c r="A1489" t="str">
        <f>_xlfn.CONCAT(Table8[[#This Row],[Order]],"-",Table8[[#This Row],[Line]])</f>
        <v>78498-2</v>
      </c>
      <c r="B1489" s="29">
        <v>78498</v>
      </c>
      <c r="C1489" s="29">
        <v>2</v>
      </c>
      <c r="D1489" s="29">
        <v>1</v>
      </c>
      <c r="E1489" s="28" t="s">
        <v>18</v>
      </c>
      <c r="F1489" s="28" t="s">
        <v>385</v>
      </c>
      <c r="G1489" s="28" t="s">
        <v>5570</v>
      </c>
      <c r="H1489" s="28" t="s">
        <v>22</v>
      </c>
      <c r="I1489" s="28" t="s">
        <v>20</v>
      </c>
      <c r="J1489" s="28"/>
      <c r="K1489" s="28"/>
      <c r="L1489" s="8">
        <v>43508</v>
      </c>
      <c r="M1489" s="30">
        <v>43511</v>
      </c>
      <c r="N1489" s="29">
        <v>47</v>
      </c>
      <c r="O1489" s="29">
        <v>47</v>
      </c>
      <c r="P1489" s="6" t="s">
        <v>610</v>
      </c>
      <c r="Q1489" s="28" t="s">
        <v>22</v>
      </c>
      <c r="R1489" s="6" t="s">
        <v>18</v>
      </c>
      <c r="S1489" s="28" t="s">
        <v>22</v>
      </c>
      <c r="T1489" s="28" t="s">
        <v>5571</v>
      </c>
      <c r="U1489" s="29">
        <v>1</v>
      </c>
      <c r="V1489" s="17" t="b">
        <v>1</v>
      </c>
      <c r="W1489" s="17" t="b">
        <v>0</v>
      </c>
      <c r="X1489" s="17" t="b">
        <v>1</v>
      </c>
      <c r="Y1489" s="17" t="b">
        <v>1</v>
      </c>
      <c r="Z1489" t="s">
        <v>3805</v>
      </c>
      <c r="AA1489" t="s">
        <v>22</v>
      </c>
      <c r="AB1489" t="s">
        <v>22</v>
      </c>
      <c r="AC1489" t="s">
        <v>22</v>
      </c>
      <c r="AD1489" t="s">
        <v>22</v>
      </c>
      <c r="AE1489" t="s">
        <v>22</v>
      </c>
      <c r="AF1489" t="s">
        <v>22</v>
      </c>
      <c r="AG1489" t="s">
        <v>3805</v>
      </c>
      <c r="AH1489" t="s">
        <v>22</v>
      </c>
      <c r="AI1489" t="s">
        <v>22</v>
      </c>
      <c r="AJ1489" s="17" t="b">
        <v>1</v>
      </c>
      <c r="AK1489" t="s">
        <v>22</v>
      </c>
      <c r="AL1489" t="s">
        <v>143</v>
      </c>
      <c r="AM1489" s="17" t="b">
        <v>0</v>
      </c>
      <c r="AN1489" s="6"/>
      <c r="AO1489" s="6"/>
      <c r="AP1489" s="17" t="b">
        <v>0</v>
      </c>
      <c r="AQ1489" s="6" t="b">
        <v>0</v>
      </c>
    </row>
    <row r="1490" spans="1:43" x14ac:dyDescent="0.25">
      <c r="A1490" t="str">
        <f>_xlfn.CONCAT(Table8[[#This Row],[Order]],"-",Table8[[#This Row],[Line]])</f>
        <v>78498-3</v>
      </c>
      <c r="B1490" s="29">
        <v>78498</v>
      </c>
      <c r="C1490" s="29">
        <v>3</v>
      </c>
      <c r="D1490" s="29">
        <v>1</v>
      </c>
      <c r="E1490" s="28" t="s">
        <v>18</v>
      </c>
      <c r="F1490" s="28" t="s">
        <v>330</v>
      </c>
      <c r="G1490" s="28" t="s">
        <v>5572</v>
      </c>
      <c r="H1490" s="28" t="s">
        <v>22</v>
      </c>
      <c r="I1490" s="28" t="s">
        <v>20</v>
      </c>
      <c r="J1490" s="28"/>
      <c r="K1490" s="28"/>
      <c r="L1490" s="8">
        <v>43508</v>
      </c>
      <c r="M1490" s="30">
        <v>43511</v>
      </c>
      <c r="N1490" s="29">
        <v>2</v>
      </c>
      <c r="O1490" s="29">
        <v>2</v>
      </c>
      <c r="P1490" s="6" t="s">
        <v>610</v>
      </c>
      <c r="Q1490" s="28" t="s">
        <v>22</v>
      </c>
      <c r="R1490" s="6" t="s">
        <v>18</v>
      </c>
      <c r="S1490" s="28" t="s">
        <v>22</v>
      </c>
      <c r="T1490" s="28" t="s">
        <v>5573</v>
      </c>
      <c r="U1490" s="29">
        <v>1</v>
      </c>
      <c r="V1490" s="17" t="b">
        <v>1</v>
      </c>
      <c r="W1490" s="17" t="b">
        <v>0</v>
      </c>
      <c r="X1490" s="17" t="b">
        <v>1</v>
      </c>
      <c r="Y1490" s="17" t="b">
        <v>1</v>
      </c>
      <c r="Z1490" t="s">
        <v>3805</v>
      </c>
      <c r="AA1490" t="s">
        <v>22</v>
      </c>
      <c r="AB1490" t="s">
        <v>22</v>
      </c>
      <c r="AC1490" t="s">
        <v>22</v>
      </c>
      <c r="AD1490" t="s">
        <v>22</v>
      </c>
      <c r="AE1490" t="s">
        <v>22</v>
      </c>
      <c r="AF1490" t="s">
        <v>22</v>
      </c>
      <c r="AG1490" t="s">
        <v>3805</v>
      </c>
      <c r="AH1490" t="s">
        <v>22</v>
      </c>
      <c r="AI1490" t="s">
        <v>22</v>
      </c>
      <c r="AJ1490" s="17" t="b">
        <v>1</v>
      </c>
      <c r="AK1490" t="s">
        <v>22</v>
      </c>
      <c r="AL1490" t="s">
        <v>143</v>
      </c>
      <c r="AM1490" s="17" t="b">
        <v>0</v>
      </c>
      <c r="AN1490" s="6"/>
      <c r="AO1490" s="6"/>
      <c r="AP1490" s="17" t="b">
        <v>0</v>
      </c>
      <c r="AQ1490" s="6" t="b">
        <v>0</v>
      </c>
    </row>
    <row r="1491" spans="1:43" x14ac:dyDescent="0.25">
      <c r="A1491" t="str">
        <f>_xlfn.CONCAT(Table8[[#This Row],[Order]],"-",Table8[[#This Row],[Line]])</f>
        <v>78498-4</v>
      </c>
      <c r="B1491" s="29">
        <v>78498</v>
      </c>
      <c r="C1491" s="29">
        <v>4</v>
      </c>
      <c r="D1491" s="29">
        <v>1</v>
      </c>
      <c r="E1491" s="28" t="s">
        <v>18</v>
      </c>
      <c r="F1491" s="28" t="s">
        <v>135</v>
      </c>
      <c r="G1491" s="28" t="s">
        <v>5574</v>
      </c>
      <c r="H1491" s="28" t="s">
        <v>22</v>
      </c>
      <c r="I1491" s="28" t="s">
        <v>20</v>
      </c>
      <c r="J1491" s="28"/>
      <c r="K1491" s="28"/>
      <c r="L1491" s="8">
        <v>43508</v>
      </c>
      <c r="M1491" s="30">
        <v>43511</v>
      </c>
      <c r="N1491" s="29">
        <v>1</v>
      </c>
      <c r="O1491" s="29">
        <v>1</v>
      </c>
      <c r="P1491" s="6" t="s">
        <v>610</v>
      </c>
      <c r="Q1491" s="28" t="s">
        <v>22</v>
      </c>
      <c r="R1491" s="6" t="s">
        <v>18</v>
      </c>
      <c r="S1491" s="28" t="s">
        <v>22</v>
      </c>
      <c r="T1491" s="28" t="s">
        <v>5575</v>
      </c>
      <c r="U1491" s="29">
        <v>1</v>
      </c>
      <c r="V1491" s="17" t="b">
        <v>1</v>
      </c>
      <c r="W1491" s="17" t="b">
        <v>0</v>
      </c>
      <c r="X1491" s="17" t="b">
        <v>1</v>
      </c>
      <c r="Y1491" s="17" t="b">
        <v>1</v>
      </c>
      <c r="Z1491" t="s">
        <v>3805</v>
      </c>
      <c r="AA1491" t="s">
        <v>22</v>
      </c>
      <c r="AB1491" t="s">
        <v>22</v>
      </c>
      <c r="AC1491" t="s">
        <v>22</v>
      </c>
      <c r="AD1491" t="s">
        <v>22</v>
      </c>
      <c r="AE1491" t="s">
        <v>22</v>
      </c>
      <c r="AF1491" t="s">
        <v>22</v>
      </c>
      <c r="AG1491" t="s">
        <v>3805</v>
      </c>
      <c r="AH1491" t="s">
        <v>22</v>
      </c>
      <c r="AI1491" t="s">
        <v>22</v>
      </c>
      <c r="AJ1491" s="17" t="b">
        <v>1</v>
      </c>
      <c r="AK1491" t="s">
        <v>22</v>
      </c>
      <c r="AL1491" t="s">
        <v>143</v>
      </c>
      <c r="AM1491" s="17" t="b">
        <v>0</v>
      </c>
      <c r="AN1491" s="6"/>
      <c r="AO1491" s="6"/>
      <c r="AP1491" s="17" t="b">
        <v>0</v>
      </c>
      <c r="AQ1491" s="6" t="b">
        <v>0</v>
      </c>
    </row>
    <row r="1492" spans="1:43" x14ac:dyDescent="0.25">
      <c r="A1492" t="str">
        <f>_xlfn.CONCAT(Table8[[#This Row],[Order]],"-",Table8[[#This Row],[Line]])</f>
        <v>78498-5</v>
      </c>
      <c r="B1492" s="29">
        <v>78498</v>
      </c>
      <c r="C1492" s="29">
        <v>5</v>
      </c>
      <c r="D1492" s="29">
        <v>1</v>
      </c>
      <c r="E1492" s="28" t="s">
        <v>18</v>
      </c>
      <c r="F1492" s="28" t="s">
        <v>2835</v>
      </c>
      <c r="G1492" s="28" t="s">
        <v>5576</v>
      </c>
      <c r="H1492" s="28" t="s">
        <v>22</v>
      </c>
      <c r="I1492" s="28" t="s">
        <v>20</v>
      </c>
      <c r="J1492" s="28"/>
      <c r="K1492" s="28"/>
      <c r="L1492" s="8">
        <v>43508</v>
      </c>
      <c r="M1492" s="30">
        <v>43511</v>
      </c>
      <c r="N1492" s="29">
        <v>5</v>
      </c>
      <c r="O1492" s="29">
        <v>10</v>
      </c>
      <c r="P1492" s="6" t="s">
        <v>610</v>
      </c>
      <c r="Q1492" s="28" t="s">
        <v>22</v>
      </c>
      <c r="R1492" s="6" t="s">
        <v>18</v>
      </c>
      <c r="S1492" s="28" t="s">
        <v>22</v>
      </c>
      <c r="T1492" s="28" t="s">
        <v>5577</v>
      </c>
      <c r="U1492" s="29">
        <v>1</v>
      </c>
      <c r="V1492" s="17" t="b">
        <v>1</v>
      </c>
      <c r="W1492" s="17" t="b">
        <v>0</v>
      </c>
      <c r="X1492" s="17" t="b">
        <v>1</v>
      </c>
      <c r="Y1492" s="17" t="b">
        <v>1</v>
      </c>
      <c r="Z1492" t="s">
        <v>3805</v>
      </c>
      <c r="AA1492" t="s">
        <v>22</v>
      </c>
      <c r="AB1492" t="s">
        <v>22</v>
      </c>
      <c r="AC1492" t="s">
        <v>22</v>
      </c>
      <c r="AD1492" t="s">
        <v>22</v>
      </c>
      <c r="AE1492" t="s">
        <v>22</v>
      </c>
      <c r="AF1492" t="s">
        <v>22</v>
      </c>
      <c r="AG1492" t="s">
        <v>3805</v>
      </c>
      <c r="AH1492" t="s">
        <v>22</v>
      </c>
      <c r="AI1492" t="s">
        <v>22</v>
      </c>
      <c r="AJ1492" s="17" t="b">
        <v>1</v>
      </c>
      <c r="AK1492" t="s">
        <v>22</v>
      </c>
      <c r="AL1492" t="s">
        <v>143</v>
      </c>
      <c r="AM1492" s="17" t="b">
        <v>0</v>
      </c>
      <c r="AN1492" s="6"/>
      <c r="AO1492" s="6"/>
      <c r="AP1492" s="17" t="b">
        <v>0</v>
      </c>
      <c r="AQ1492" s="6" t="b">
        <v>0</v>
      </c>
    </row>
    <row r="1493" spans="1:43" x14ac:dyDescent="0.25">
      <c r="A1493" t="str">
        <f>_xlfn.CONCAT(Table8[[#This Row],[Order]],"-",Table8[[#This Row],[Line]])</f>
        <v>78498-6</v>
      </c>
      <c r="B1493" s="29">
        <v>78498</v>
      </c>
      <c r="C1493" s="29">
        <v>6</v>
      </c>
      <c r="D1493" s="29">
        <v>1</v>
      </c>
      <c r="E1493" s="28" t="s">
        <v>18</v>
      </c>
      <c r="F1493" s="28" t="s">
        <v>385</v>
      </c>
      <c r="G1493" s="28" t="s">
        <v>5578</v>
      </c>
      <c r="H1493" s="28" t="s">
        <v>22</v>
      </c>
      <c r="I1493" s="28" t="s">
        <v>20</v>
      </c>
      <c r="J1493" s="28"/>
      <c r="K1493" s="28"/>
      <c r="L1493" s="8">
        <v>43508</v>
      </c>
      <c r="M1493" s="30">
        <v>43511</v>
      </c>
      <c r="N1493" s="29">
        <v>1</v>
      </c>
      <c r="O1493" s="29">
        <v>1</v>
      </c>
      <c r="P1493" s="6" t="s">
        <v>610</v>
      </c>
      <c r="Q1493" s="28" t="s">
        <v>22</v>
      </c>
      <c r="R1493" s="6" t="s">
        <v>18</v>
      </c>
      <c r="S1493" s="28" t="s">
        <v>22</v>
      </c>
      <c r="T1493" s="28" t="s">
        <v>5579</v>
      </c>
      <c r="U1493" s="29">
        <v>1</v>
      </c>
      <c r="V1493" s="17" t="b">
        <v>1</v>
      </c>
      <c r="W1493" s="17" t="b">
        <v>0</v>
      </c>
      <c r="X1493" s="17" t="b">
        <v>0</v>
      </c>
      <c r="Y1493" s="17" t="b">
        <v>1</v>
      </c>
      <c r="Z1493" t="s">
        <v>22</v>
      </c>
      <c r="AA1493" t="s">
        <v>22</v>
      </c>
      <c r="AB1493" t="s">
        <v>22</v>
      </c>
      <c r="AC1493" t="s">
        <v>22</v>
      </c>
      <c r="AD1493" t="s">
        <v>22</v>
      </c>
      <c r="AE1493" t="s">
        <v>22</v>
      </c>
      <c r="AF1493" t="s">
        <v>22</v>
      </c>
      <c r="AG1493" t="s">
        <v>22</v>
      </c>
      <c r="AH1493" t="s">
        <v>22</v>
      </c>
      <c r="AI1493" t="s">
        <v>22</v>
      </c>
      <c r="AJ1493" s="17" t="b">
        <v>0</v>
      </c>
      <c r="AK1493" t="s">
        <v>22</v>
      </c>
      <c r="AL1493" t="s">
        <v>143</v>
      </c>
      <c r="AM1493" s="17" t="b">
        <v>0</v>
      </c>
      <c r="AN1493" s="6"/>
      <c r="AO1493" s="6"/>
      <c r="AP1493" s="17" t="b">
        <v>0</v>
      </c>
      <c r="AQ1493" s="6" t="b">
        <v>0</v>
      </c>
    </row>
    <row r="1494" spans="1:43" x14ac:dyDescent="0.25">
      <c r="A1494" t="str">
        <f>_xlfn.CONCAT(Table8[[#This Row],[Order]],"-",Table8[[#This Row],[Line]])</f>
        <v>78498-7</v>
      </c>
      <c r="B1494" s="29">
        <v>78498</v>
      </c>
      <c r="C1494" s="29">
        <v>7</v>
      </c>
      <c r="D1494" s="29">
        <v>1</v>
      </c>
      <c r="E1494" s="28" t="s">
        <v>18</v>
      </c>
      <c r="F1494" s="28" t="s">
        <v>330</v>
      </c>
      <c r="G1494" s="28" t="s">
        <v>5580</v>
      </c>
      <c r="H1494" s="28" t="s">
        <v>22</v>
      </c>
      <c r="I1494" s="28" t="s">
        <v>20</v>
      </c>
      <c r="J1494" s="28"/>
      <c r="K1494" s="28"/>
      <c r="L1494" s="8">
        <v>43508</v>
      </c>
      <c r="M1494" s="30">
        <v>43511</v>
      </c>
      <c r="N1494" s="29">
        <v>1</v>
      </c>
      <c r="O1494" s="29">
        <v>1</v>
      </c>
      <c r="P1494" s="6" t="s">
        <v>610</v>
      </c>
      <c r="Q1494" s="28" t="s">
        <v>22</v>
      </c>
      <c r="R1494" s="6" t="s">
        <v>18</v>
      </c>
      <c r="S1494" s="28" t="s">
        <v>22</v>
      </c>
      <c r="T1494" s="28" t="s">
        <v>5581</v>
      </c>
      <c r="U1494" s="29">
        <v>1</v>
      </c>
      <c r="V1494" s="17" t="b">
        <v>1</v>
      </c>
      <c r="W1494" s="17" t="b">
        <v>0</v>
      </c>
      <c r="X1494" s="17" t="b">
        <v>0</v>
      </c>
      <c r="Y1494" s="17" t="b">
        <v>1</v>
      </c>
      <c r="Z1494" t="s">
        <v>22</v>
      </c>
      <c r="AA1494" t="s">
        <v>22</v>
      </c>
      <c r="AB1494" t="s">
        <v>22</v>
      </c>
      <c r="AC1494" t="s">
        <v>22</v>
      </c>
      <c r="AD1494" t="s">
        <v>22</v>
      </c>
      <c r="AE1494" t="s">
        <v>22</v>
      </c>
      <c r="AF1494" t="s">
        <v>22</v>
      </c>
      <c r="AG1494" t="s">
        <v>22</v>
      </c>
      <c r="AH1494" t="s">
        <v>22</v>
      </c>
      <c r="AI1494" t="s">
        <v>22</v>
      </c>
      <c r="AJ1494" s="17" t="b">
        <v>0</v>
      </c>
      <c r="AK1494" t="s">
        <v>22</v>
      </c>
      <c r="AL1494" t="s">
        <v>143</v>
      </c>
      <c r="AM1494" s="17" t="b">
        <v>0</v>
      </c>
      <c r="AN1494" s="6"/>
      <c r="AO1494" s="6"/>
      <c r="AP1494" s="17" t="b">
        <v>0</v>
      </c>
      <c r="AQ1494" s="6" t="b">
        <v>0</v>
      </c>
    </row>
    <row r="1495" spans="1:43" x14ac:dyDescent="0.25">
      <c r="A1495" t="str">
        <f>_xlfn.CONCAT(Table8[[#This Row],[Order]],"-",Table8[[#This Row],[Line]])</f>
        <v>78498-8</v>
      </c>
      <c r="B1495" s="29">
        <v>78498</v>
      </c>
      <c r="C1495" s="29">
        <v>8</v>
      </c>
      <c r="D1495" s="29">
        <v>1</v>
      </c>
      <c r="E1495" s="28" t="s">
        <v>18</v>
      </c>
      <c r="F1495" s="28" t="s">
        <v>385</v>
      </c>
      <c r="G1495" s="28" t="s">
        <v>5582</v>
      </c>
      <c r="H1495" s="28" t="s">
        <v>22</v>
      </c>
      <c r="I1495" s="28" t="s">
        <v>20</v>
      </c>
      <c r="J1495" s="28"/>
      <c r="K1495" s="28"/>
      <c r="L1495" s="8">
        <v>43508</v>
      </c>
      <c r="M1495" s="30">
        <v>43511</v>
      </c>
      <c r="N1495" s="29">
        <v>5</v>
      </c>
      <c r="O1495" s="29">
        <v>5</v>
      </c>
      <c r="P1495" s="6" t="s">
        <v>610</v>
      </c>
      <c r="Q1495" s="28" t="s">
        <v>22</v>
      </c>
      <c r="R1495" s="6" t="s">
        <v>18</v>
      </c>
      <c r="S1495" s="28" t="s">
        <v>22</v>
      </c>
      <c r="T1495" s="28" t="s">
        <v>5583</v>
      </c>
      <c r="U1495" s="29">
        <v>1</v>
      </c>
      <c r="V1495" s="17" t="b">
        <v>1</v>
      </c>
      <c r="W1495" s="17" t="b">
        <v>0</v>
      </c>
      <c r="X1495" s="17" t="b">
        <v>0</v>
      </c>
      <c r="Y1495" s="17" t="b">
        <v>1</v>
      </c>
      <c r="Z1495" t="s">
        <v>22</v>
      </c>
      <c r="AA1495" t="s">
        <v>22</v>
      </c>
      <c r="AB1495" t="s">
        <v>22</v>
      </c>
      <c r="AC1495" t="s">
        <v>22</v>
      </c>
      <c r="AD1495" t="s">
        <v>22</v>
      </c>
      <c r="AE1495" t="s">
        <v>22</v>
      </c>
      <c r="AF1495" t="s">
        <v>22</v>
      </c>
      <c r="AG1495" t="s">
        <v>22</v>
      </c>
      <c r="AH1495" t="s">
        <v>22</v>
      </c>
      <c r="AI1495" t="s">
        <v>22</v>
      </c>
      <c r="AJ1495" s="17" t="b">
        <v>0</v>
      </c>
      <c r="AK1495" t="s">
        <v>22</v>
      </c>
      <c r="AL1495" t="s">
        <v>143</v>
      </c>
      <c r="AM1495" s="17" t="b">
        <v>0</v>
      </c>
      <c r="AN1495" s="6"/>
      <c r="AO1495" s="6"/>
      <c r="AP1495" s="17" t="b">
        <v>0</v>
      </c>
      <c r="AQ1495" s="6" t="b">
        <v>0</v>
      </c>
    </row>
    <row r="1496" spans="1:43" x14ac:dyDescent="0.25">
      <c r="A1496" t="str">
        <f>_xlfn.CONCAT(Table8[[#This Row],[Order]],"-",Table8[[#This Row],[Line]])</f>
        <v>78500-1</v>
      </c>
      <c r="B1496" s="7">
        <v>78500</v>
      </c>
      <c r="C1496" s="7">
        <v>1</v>
      </c>
      <c r="D1496" s="7">
        <v>1</v>
      </c>
      <c r="E1496" s="6" t="s">
        <v>18</v>
      </c>
      <c r="F1496" s="6" t="s">
        <v>240</v>
      </c>
      <c r="G1496" s="6" t="s">
        <v>5584</v>
      </c>
      <c r="H1496" s="6" t="s">
        <v>22</v>
      </c>
      <c r="I1496" s="6" t="s">
        <v>27</v>
      </c>
      <c r="J1496" s="6"/>
      <c r="K1496" s="6"/>
      <c r="L1496" s="8">
        <v>43508</v>
      </c>
      <c r="M1496" s="8">
        <v>43511</v>
      </c>
      <c r="N1496" s="7">
        <v>5</v>
      </c>
      <c r="O1496" s="7">
        <v>5</v>
      </c>
      <c r="P1496" s="6" t="s">
        <v>590</v>
      </c>
      <c r="Q1496" s="6" t="s">
        <v>22</v>
      </c>
      <c r="R1496" s="6" t="s">
        <v>0</v>
      </c>
      <c r="S1496" s="6" t="s">
        <v>22</v>
      </c>
      <c r="T1496" s="6" t="s">
        <v>5585</v>
      </c>
      <c r="U1496" s="7">
        <v>1</v>
      </c>
      <c r="V1496" s="17" t="b">
        <v>0</v>
      </c>
      <c r="W1496" s="17" t="b">
        <v>0</v>
      </c>
      <c r="X1496" s="17" t="b">
        <v>0</v>
      </c>
      <c r="Y1496" s="17" t="b">
        <v>0</v>
      </c>
      <c r="Z1496" t="s">
        <v>22</v>
      </c>
      <c r="AA1496" t="s">
        <v>22</v>
      </c>
      <c r="AB1496" t="s">
        <v>22</v>
      </c>
      <c r="AC1496" t="s">
        <v>22</v>
      </c>
      <c r="AD1496" t="s">
        <v>22</v>
      </c>
      <c r="AE1496" t="s">
        <v>22</v>
      </c>
      <c r="AF1496" t="s">
        <v>22</v>
      </c>
      <c r="AG1496" t="s">
        <v>22</v>
      </c>
      <c r="AH1496" t="s">
        <v>22</v>
      </c>
      <c r="AI1496" t="s">
        <v>22</v>
      </c>
      <c r="AJ1496" s="17" t="b">
        <v>0</v>
      </c>
      <c r="AK1496" t="s">
        <v>22</v>
      </c>
      <c r="AL1496" t="s">
        <v>22</v>
      </c>
      <c r="AM1496" s="17" t="b">
        <v>0</v>
      </c>
      <c r="AN1496" s="6"/>
      <c r="AO1496" s="6"/>
      <c r="AP1496" s="17" t="b">
        <v>0</v>
      </c>
      <c r="AQ1496" s="6" t="b">
        <v>0</v>
      </c>
    </row>
    <row r="1497" spans="1:43" x14ac:dyDescent="0.25">
      <c r="A1497" t="str">
        <f>_xlfn.CONCAT(Table8[[#This Row],[Order]],"-",Table8[[#This Row],[Line]])</f>
        <v>78500-2</v>
      </c>
      <c r="B1497" s="7">
        <v>78500</v>
      </c>
      <c r="C1497" s="7">
        <v>2</v>
      </c>
      <c r="D1497" s="7">
        <v>1</v>
      </c>
      <c r="E1497" s="6" t="s">
        <v>18</v>
      </c>
      <c r="F1497" s="6" t="s">
        <v>237</v>
      </c>
      <c r="G1497" s="6" t="s">
        <v>5586</v>
      </c>
      <c r="H1497" s="6" t="s">
        <v>22</v>
      </c>
      <c r="I1497" s="6" t="s">
        <v>27</v>
      </c>
      <c r="J1497" s="6"/>
      <c r="K1497" s="6"/>
      <c r="L1497" s="8">
        <v>43508</v>
      </c>
      <c r="M1497" s="8">
        <v>43511</v>
      </c>
      <c r="N1497" s="7">
        <v>2</v>
      </c>
      <c r="O1497" s="7">
        <v>2</v>
      </c>
      <c r="P1497" s="6" t="s">
        <v>590</v>
      </c>
      <c r="Q1497" s="6" t="s">
        <v>22</v>
      </c>
      <c r="R1497" s="6" t="s">
        <v>0</v>
      </c>
      <c r="S1497" s="6" t="s">
        <v>22</v>
      </c>
      <c r="T1497" s="6" t="s">
        <v>5587</v>
      </c>
      <c r="U1497" s="7">
        <v>1</v>
      </c>
      <c r="V1497" s="17" t="b">
        <v>0</v>
      </c>
      <c r="W1497" s="17" t="b">
        <v>0</v>
      </c>
      <c r="X1497" s="17" t="b">
        <v>0</v>
      </c>
      <c r="Y1497" s="17" t="b">
        <v>0</v>
      </c>
      <c r="Z1497" t="s">
        <v>22</v>
      </c>
      <c r="AA1497" t="s">
        <v>22</v>
      </c>
      <c r="AB1497" t="s">
        <v>22</v>
      </c>
      <c r="AC1497" t="s">
        <v>22</v>
      </c>
      <c r="AD1497" t="s">
        <v>22</v>
      </c>
      <c r="AE1497" t="s">
        <v>22</v>
      </c>
      <c r="AF1497" t="s">
        <v>22</v>
      </c>
      <c r="AG1497" t="s">
        <v>22</v>
      </c>
      <c r="AH1497" t="s">
        <v>22</v>
      </c>
      <c r="AI1497" t="s">
        <v>22</v>
      </c>
      <c r="AJ1497" s="17" t="b">
        <v>0</v>
      </c>
      <c r="AK1497" t="s">
        <v>22</v>
      </c>
      <c r="AL1497" t="s">
        <v>22</v>
      </c>
      <c r="AM1497" s="17" t="b">
        <v>0</v>
      </c>
      <c r="AN1497" s="6"/>
      <c r="AO1497" s="6"/>
      <c r="AP1497" s="17" t="b">
        <v>0</v>
      </c>
      <c r="AQ1497" s="6" t="b">
        <v>0</v>
      </c>
    </row>
    <row r="1498" spans="1:43" x14ac:dyDescent="0.25">
      <c r="A1498" t="str">
        <f>_xlfn.CONCAT(Table8[[#This Row],[Order]],"-",Table8[[#This Row],[Line]])</f>
        <v>78500-3</v>
      </c>
      <c r="B1498" s="7">
        <v>78500</v>
      </c>
      <c r="C1498" s="7">
        <v>3</v>
      </c>
      <c r="D1498" s="7">
        <v>1</v>
      </c>
      <c r="E1498" s="6" t="s">
        <v>18</v>
      </c>
      <c r="F1498" s="6" t="s">
        <v>3365</v>
      </c>
      <c r="G1498" s="6" t="s">
        <v>5588</v>
      </c>
      <c r="H1498" s="6" t="s">
        <v>22</v>
      </c>
      <c r="I1498" s="6" t="s">
        <v>27</v>
      </c>
      <c r="J1498" s="6"/>
      <c r="K1498" s="6"/>
      <c r="L1498" s="8">
        <v>43508</v>
      </c>
      <c r="M1498" s="8">
        <v>43511</v>
      </c>
      <c r="N1498" s="7">
        <v>2</v>
      </c>
      <c r="O1498" s="7">
        <v>4</v>
      </c>
      <c r="P1498" s="6" t="s">
        <v>590</v>
      </c>
      <c r="Q1498" s="6" t="s">
        <v>22</v>
      </c>
      <c r="R1498" s="6" t="s">
        <v>0</v>
      </c>
      <c r="S1498" s="6" t="s">
        <v>22</v>
      </c>
      <c r="T1498" s="6" t="s">
        <v>5589</v>
      </c>
      <c r="U1498" s="7">
        <v>1</v>
      </c>
      <c r="V1498" s="17" t="b">
        <v>0</v>
      </c>
      <c r="W1498" s="17" t="b">
        <v>0</v>
      </c>
      <c r="X1498" s="17" t="b">
        <v>0</v>
      </c>
      <c r="Y1498" s="17" t="b">
        <v>0</v>
      </c>
      <c r="Z1498" t="s">
        <v>22</v>
      </c>
      <c r="AA1498" t="s">
        <v>22</v>
      </c>
      <c r="AB1498" t="s">
        <v>22</v>
      </c>
      <c r="AC1498" t="s">
        <v>22</v>
      </c>
      <c r="AD1498" t="s">
        <v>22</v>
      </c>
      <c r="AE1498" t="s">
        <v>22</v>
      </c>
      <c r="AF1498" t="s">
        <v>22</v>
      </c>
      <c r="AG1498" t="s">
        <v>22</v>
      </c>
      <c r="AH1498" t="s">
        <v>22</v>
      </c>
      <c r="AI1498" t="s">
        <v>22</v>
      </c>
      <c r="AJ1498" s="17" t="b">
        <v>0</v>
      </c>
      <c r="AK1498" t="s">
        <v>22</v>
      </c>
      <c r="AL1498" t="s">
        <v>22</v>
      </c>
      <c r="AM1498" s="17" t="b">
        <v>0</v>
      </c>
      <c r="AN1498" s="6"/>
      <c r="AO1498" s="6"/>
      <c r="AP1498" s="17" t="b">
        <v>0</v>
      </c>
      <c r="AQ1498" s="6" t="b">
        <v>0</v>
      </c>
    </row>
    <row r="1499" spans="1:43" x14ac:dyDescent="0.25">
      <c r="A1499" t="str">
        <f>_xlfn.CONCAT(Table8[[#This Row],[Order]],"-",Table8[[#This Row],[Line]])</f>
        <v>78500-4</v>
      </c>
      <c r="B1499" s="7">
        <v>78500</v>
      </c>
      <c r="C1499" s="7">
        <v>4</v>
      </c>
      <c r="D1499" s="7">
        <v>1</v>
      </c>
      <c r="E1499" s="6" t="s">
        <v>18</v>
      </c>
      <c r="F1499" s="6" t="s">
        <v>3141</v>
      </c>
      <c r="G1499" s="6" t="s">
        <v>5590</v>
      </c>
      <c r="H1499" s="6" t="s">
        <v>22</v>
      </c>
      <c r="I1499" s="6" t="s">
        <v>27</v>
      </c>
      <c r="J1499" s="6"/>
      <c r="K1499" s="6"/>
      <c r="L1499" s="8">
        <v>43508</v>
      </c>
      <c r="M1499" s="8">
        <v>43511</v>
      </c>
      <c r="N1499" s="7">
        <v>1</v>
      </c>
      <c r="O1499" s="7">
        <v>2</v>
      </c>
      <c r="P1499" s="6" t="s">
        <v>590</v>
      </c>
      <c r="Q1499" s="6" t="s">
        <v>22</v>
      </c>
      <c r="R1499" s="6" t="s">
        <v>0</v>
      </c>
      <c r="S1499" s="6" t="s">
        <v>22</v>
      </c>
      <c r="T1499" s="6" t="s">
        <v>5591</v>
      </c>
      <c r="U1499" s="7">
        <v>1</v>
      </c>
      <c r="V1499" s="17" t="b">
        <v>0</v>
      </c>
      <c r="W1499" s="17" t="b">
        <v>0</v>
      </c>
      <c r="X1499" s="17" t="b">
        <v>0</v>
      </c>
      <c r="Y1499" s="17" t="b">
        <v>0</v>
      </c>
      <c r="Z1499" t="s">
        <v>22</v>
      </c>
      <c r="AA1499" t="s">
        <v>22</v>
      </c>
      <c r="AB1499" t="s">
        <v>22</v>
      </c>
      <c r="AC1499" t="s">
        <v>22</v>
      </c>
      <c r="AD1499" t="s">
        <v>22</v>
      </c>
      <c r="AE1499" t="s">
        <v>22</v>
      </c>
      <c r="AF1499" t="s">
        <v>22</v>
      </c>
      <c r="AG1499" t="s">
        <v>22</v>
      </c>
      <c r="AH1499" t="s">
        <v>22</v>
      </c>
      <c r="AI1499" t="s">
        <v>22</v>
      </c>
      <c r="AJ1499" s="17" t="b">
        <v>0</v>
      </c>
      <c r="AK1499" t="s">
        <v>22</v>
      </c>
      <c r="AL1499" t="s">
        <v>22</v>
      </c>
      <c r="AM1499" s="17" t="b">
        <v>0</v>
      </c>
      <c r="AN1499" s="6"/>
      <c r="AO1499" s="6"/>
      <c r="AP1499" s="17" t="b">
        <v>0</v>
      </c>
      <c r="AQ1499" s="6" t="b">
        <v>0</v>
      </c>
    </row>
    <row r="1500" spans="1:43" x14ac:dyDescent="0.25">
      <c r="A1500" t="str">
        <f>_xlfn.CONCAT(Table8[[#This Row],[Order]],"-",Table8[[#This Row],[Line]])</f>
        <v>78500-5</v>
      </c>
      <c r="B1500" s="7">
        <v>78500</v>
      </c>
      <c r="C1500" s="7">
        <v>5</v>
      </c>
      <c r="D1500" s="7">
        <v>1</v>
      </c>
      <c r="E1500" s="6" t="s">
        <v>18</v>
      </c>
      <c r="F1500" s="6" t="s">
        <v>3366</v>
      </c>
      <c r="G1500" s="6" t="s">
        <v>5592</v>
      </c>
      <c r="H1500" s="6" t="s">
        <v>22</v>
      </c>
      <c r="I1500" s="6" t="s">
        <v>27</v>
      </c>
      <c r="J1500" s="6"/>
      <c r="K1500" s="6"/>
      <c r="L1500" s="8">
        <v>43508</v>
      </c>
      <c r="M1500" s="8">
        <v>43511</v>
      </c>
      <c r="N1500" s="7">
        <v>2</v>
      </c>
      <c r="O1500" s="7">
        <v>2</v>
      </c>
      <c r="P1500" s="6" t="s">
        <v>590</v>
      </c>
      <c r="Q1500" s="6" t="s">
        <v>22</v>
      </c>
      <c r="R1500" s="6" t="s">
        <v>0</v>
      </c>
      <c r="S1500" s="6" t="s">
        <v>22</v>
      </c>
      <c r="T1500" s="6" t="s">
        <v>5593</v>
      </c>
      <c r="U1500" s="7">
        <v>1</v>
      </c>
      <c r="V1500" s="17" t="b">
        <v>0</v>
      </c>
      <c r="W1500" s="17" t="b">
        <v>0</v>
      </c>
      <c r="X1500" s="17" t="b">
        <v>0</v>
      </c>
      <c r="Y1500" s="17" t="b">
        <v>0</v>
      </c>
      <c r="Z1500" t="s">
        <v>22</v>
      </c>
      <c r="AA1500" t="s">
        <v>22</v>
      </c>
      <c r="AB1500" t="s">
        <v>22</v>
      </c>
      <c r="AC1500" t="s">
        <v>22</v>
      </c>
      <c r="AD1500" t="s">
        <v>22</v>
      </c>
      <c r="AE1500" t="s">
        <v>22</v>
      </c>
      <c r="AF1500" t="s">
        <v>22</v>
      </c>
      <c r="AG1500" t="s">
        <v>22</v>
      </c>
      <c r="AH1500" t="s">
        <v>22</v>
      </c>
      <c r="AI1500" t="s">
        <v>22</v>
      </c>
      <c r="AJ1500" s="17" t="b">
        <v>0</v>
      </c>
      <c r="AK1500" t="s">
        <v>22</v>
      </c>
      <c r="AL1500" t="s">
        <v>22</v>
      </c>
      <c r="AM1500" s="17" t="b">
        <v>0</v>
      </c>
      <c r="AN1500" s="6"/>
      <c r="AO1500" s="6"/>
      <c r="AP1500" s="17" t="b">
        <v>0</v>
      </c>
      <c r="AQ1500" s="6" t="b">
        <v>0</v>
      </c>
    </row>
    <row r="1501" spans="1:43" x14ac:dyDescent="0.25">
      <c r="A1501" t="str">
        <f>_xlfn.CONCAT(Table8[[#This Row],[Order]],"-",Table8[[#This Row],[Line]])</f>
        <v>78500-6</v>
      </c>
      <c r="B1501" s="7">
        <v>78500</v>
      </c>
      <c r="C1501" s="7">
        <v>6</v>
      </c>
      <c r="D1501" s="7">
        <v>1</v>
      </c>
      <c r="E1501" s="6" t="s">
        <v>18</v>
      </c>
      <c r="F1501" s="6" t="s">
        <v>173</v>
      </c>
      <c r="G1501" s="6" t="s">
        <v>5594</v>
      </c>
      <c r="H1501" s="6" t="s">
        <v>22</v>
      </c>
      <c r="I1501" s="6" t="s">
        <v>27</v>
      </c>
      <c r="J1501" s="6"/>
      <c r="K1501" s="6"/>
      <c r="L1501" s="8">
        <v>43508</v>
      </c>
      <c r="M1501" s="8">
        <v>43511</v>
      </c>
      <c r="N1501" s="7">
        <v>1</v>
      </c>
      <c r="O1501" s="7">
        <v>1</v>
      </c>
      <c r="P1501" s="6" t="s">
        <v>590</v>
      </c>
      <c r="Q1501" s="6" t="s">
        <v>22</v>
      </c>
      <c r="R1501" s="6" t="s">
        <v>0</v>
      </c>
      <c r="S1501" s="6" t="s">
        <v>22</v>
      </c>
      <c r="T1501" s="6" t="s">
        <v>5595</v>
      </c>
      <c r="U1501" s="7">
        <v>1</v>
      </c>
      <c r="V1501" s="17" t="b">
        <v>0</v>
      </c>
      <c r="W1501" s="17" t="b">
        <v>0</v>
      </c>
      <c r="X1501" s="17" t="b">
        <v>0</v>
      </c>
      <c r="Y1501" s="17" t="b">
        <v>0</v>
      </c>
      <c r="Z1501" t="s">
        <v>22</v>
      </c>
      <c r="AA1501" t="s">
        <v>22</v>
      </c>
      <c r="AB1501" t="s">
        <v>22</v>
      </c>
      <c r="AC1501" t="s">
        <v>22</v>
      </c>
      <c r="AD1501" t="s">
        <v>22</v>
      </c>
      <c r="AE1501" t="s">
        <v>22</v>
      </c>
      <c r="AF1501" t="s">
        <v>22</v>
      </c>
      <c r="AG1501" t="s">
        <v>22</v>
      </c>
      <c r="AH1501" t="s">
        <v>22</v>
      </c>
      <c r="AI1501" t="s">
        <v>22</v>
      </c>
      <c r="AJ1501" s="17" t="b">
        <v>0</v>
      </c>
      <c r="AK1501" t="s">
        <v>22</v>
      </c>
      <c r="AL1501" t="s">
        <v>22</v>
      </c>
      <c r="AM1501" s="17" t="b">
        <v>0</v>
      </c>
      <c r="AN1501" s="6"/>
      <c r="AO1501" s="6"/>
      <c r="AP1501" s="17" t="b">
        <v>0</v>
      </c>
      <c r="AQ1501" s="6" t="b">
        <v>0</v>
      </c>
    </row>
    <row r="1502" spans="1:43" x14ac:dyDescent="0.25">
      <c r="A1502" t="str">
        <f>_xlfn.CONCAT(Table8[[#This Row],[Order]],"-",Table8[[#This Row],[Line]])</f>
        <v>78500-7</v>
      </c>
      <c r="B1502" s="7">
        <v>78500</v>
      </c>
      <c r="C1502" s="7">
        <v>7</v>
      </c>
      <c r="D1502" s="7">
        <v>1</v>
      </c>
      <c r="E1502" s="6" t="s">
        <v>18</v>
      </c>
      <c r="F1502" s="6" t="s">
        <v>215</v>
      </c>
      <c r="G1502" s="6" t="s">
        <v>5596</v>
      </c>
      <c r="H1502" s="6" t="s">
        <v>22</v>
      </c>
      <c r="I1502" s="6" t="s">
        <v>27</v>
      </c>
      <c r="J1502" s="6"/>
      <c r="K1502" s="6"/>
      <c r="L1502" s="8">
        <v>43508</v>
      </c>
      <c r="M1502" s="8">
        <v>43511</v>
      </c>
      <c r="N1502" s="7">
        <v>2</v>
      </c>
      <c r="O1502" s="7">
        <v>2</v>
      </c>
      <c r="P1502" s="6" t="s">
        <v>590</v>
      </c>
      <c r="Q1502" s="6" t="s">
        <v>22</v>
      </c>
      <c r="R1502" s="6" t="s">
        <v>0</v>
      </c>
      <c r="S1502" s="6" t="s">
        <v>22</v>
      </c>
      <c r="T1502" s="6" t="s">
        <v>5597</v>
      </c>
      <c r="U1502" s="7">
        <v>1</v>
      </c>
      <c r="V1502" s="17" t="b">
        <v>0</v>
      </c>
      <c r="W1502" s="17" t="b">
        <v>0</v>
      </c>
      <c r="X1502" s="17" t="b">
        <v>0</v>
      </c>
      <c r="Y1502" s="17" t="b">
        <v>0</v>
      </c>
      <c r="Z1502" t="s">
        <v>22</v>
      </c>
      <c r="AA1502" t="s">
        <v>22</v>
      </c>
      <c r="AB1502" t="s">
        <v>22</v>
      </c>
      <c r="AC1502" t="s">
        <v>22</v>
      </c>
      <c r="AD1502" t="s">
        <v>22</v>
      </c>
      <c r="AE1502" t="s">
        <v>22</v>
      </c>
      <c r="AF1502" t="s">
        <v>22</v>
      </c>
      <c r="AG1502" t="s">
        <v>22</v>
      </c>
      <c r="AH1502" t="s">
        <v>22</v>
      </c>
      <c r="AI1502" t="s">
        <v>22</v>
      </c>
      <c r="AJ1502" s="17" t="b">
        <v>0</v>
      </c>
      <c r="AK1502" t="s">
        <v>22</v>
      </c>
      <c r="AL1502" t="s">
        <v>22</v>
      </c>
      <c r="AM1502" s="17" t="b">
        <v>0</v>
      </c>
      <c r="AN1502" s="6"/>
      <c r="AO1502" s="6"/>
      <c r="AP1502" s="17" t="b">
        <v>0</v>
      </c>
      <c r="AQ1502" s="6" t="b">
        <v>0</v>
      </c>
    </row>
    <row r="1503" spans="1:43" x14ac:dyDescent="0.25">
      <c r="A1503" t="str">
        <f>_xlfn.CONCAT(Table8[[#This Row],[Order]],"-",Table8[[#This Row],[Line]])</f>
        <v>78500-8</v>
      </c>
      <c r="B1503" s="7">
        <v>78500</v>
      </c>
      <c r="C1503" s="7">
        <v>8</v>
      </c>
      <c r="D1503" s="7">
        <v>1</v>
      </c>
      <c r="E1503" s="6" t="s">
        <v>18</v>
      </c>
      <c r="F1503" s="6" t="s">
        <v>3367</v>
      </c>
      <c r="G1503" s="6" t="s">
        <v>5598</v>
      </c>
      <c r="H1503" s="6" t="s">
        <v>22</v>
      </c>
      <c r="I1503" s="6" t="s">
        <v>27</v>
      </c>
      <c r="J1503" s="6"/>
      <c r="K1503" s="6"/>
      <c r="L1503" s="8">
        <v>43508</v>
      </c>
      <c r="M1503" s="8">
        <v>43511</v>
      </c>
      <c r="N1503" s="7">
        <v>1</v>
      </c>
      <c r="O1503" s="7">
        <v>1</v>
      </c>
      <c r="P1503" s="6" t="s">
        <v>590</v>
      </c>
      <c r="Q1503" s="6" t="s">
        <v>22</v>
      </c>
      <c r="R1503" s="6" t="s">
        <v>0</v>
      </c>
      <c r="S1503" s="6" t="s">
        <v>22</v>
      </c>
      <c r="T1503" s="6" t="s">
        <v>5599</v>
      </c>
      <c r="U1503" s="7">
        <v>1</v>
      </c>
      <c r="V1503" s="17" t="b">
        <v>0</v>
      </c>
      <c r="W1503" s="17" t="b">
        <v>0</v>
      </c>
      <c r="X1503" s="17" t="b">
        <v>0</v>
      </c>
      <c r="Y1503" s="17" t="b">
        <v>0</v>
      </c>
      <c r="Z1503" t="s">
        <v>22</v>
      </c>
      <c r="AA1503" t="s">
        <v>22</v>
      </c>
      <c r="AB1503" t="s">
        <v>22</v>
      </c>
      <c r="AC1503" t="s">
        <v>22</v>
      </c>
      <c r="AD1503" t="s">
        <v>22</v>
      </c>
      <c r="AE1503" t="s">
        <v>22</v>
      </c>
      <c r="AF1503" t="s">
        <v>22</v>
      </c>
      <c r="AG1503" t="s">
        <v>22</v>
      </c>
      <c r="AH1503" t="s">
        <v>22</v>
      </c>
      <c r="AI1503" t="s">
        <v>22</v>
      </c>
      <c r="AJ1503" s="17" t="b">
        <v>0</v>
      </c>
      <c r="AK1503" t="s">
        <v>22</v>
      </c>
      <c r="AL1503" t="s">
        <v>22</v>
      </c>
      <c r="AM1503" s="17" t="b">
        <v>0</v>
      </c>
      <c r="AN1503" s="6"/>
      <c r="AO1503" s="6"/>
      <c r="AP1503" s="17" t="b">
        <v>0</v>
      </c>
      <c r="AQ1503" s="6" t="b">
        <v>0</v>
      </c>
    </row>
    <row r="1504" spans="1:43" x14ac:dyDescent="0.25">
      <c r="A1504" t="str">
        <f>_xlfn.CONCAT(Table8[[#This Row],[Order]],"-",Table8[[#This Row],[Line]])</f>
        <v>78500-9</v>
      </c>
      <c r="B1504" s="7">
        <v>78500</v>
      </c>
      <c r="C1504" s="7">
        <v>9</v>
      </c>
      <c r="D1504" s="7">
        <v>1</v>
      </c>
      <c r="E1504" s="6" t="s">
        <v>18</v>
      </c>
      <c r="F1504" s="6" t="s">
        <v>237</v>
      </c>
      <c r="G1504" s="6" t="s">
        <v>5586</v>
      </c>
      <c r="H1504" s="6" t="s">
        <v>22</v>
      </c>
      <c r="I1504" s="6" t="s">
        <v>27</v>
      </c>
      <c r="J1504" s="6"/>
      <c r="K1504" s="6"/>
      <c r="L1504" s="8">
        <v>43508</v>
      </c>
      <c r="M1504" s="8">
        <v>43511</v>
      </c>
      <c r="N1504" s="7">
        <v>5</v>
      </c>
      <c r="O1504" s="7">
        <v>5</v>
      </c>
      <c r="P1504" s="6" t="s">
        <v>590</v>
      </c>
      <c r="Q1504" s="6" t="s">
        <v>22</v>
      </c>
      <c r="R1504" s="6" t="s">
        <v>0</v>
      </c>
      <c r="S1504" s="6" t="s">
        <v>22</v>
      </c>
      <c r="T1504" s="6" t="s">
        <v>5600</v>
      </c>
      <c r="U1504" s="7">
        <v>1</v>
      </c>
      <c r="V1504" s="17" t="b">
        <v>0</v>
      </c>
      <c r="W1504" s="17" t="b">
        <v>0</v>
      </c>
      <c r="X1504" s="17" t="b">
        <v>0</v>
      </c>
      <c r="Y1504" s="17" t="b">
        <v>0</v>
      </c>
      <c r="Z1504" t="s">
        <v>22</v>
      </c>
      <c r="AA1504" t="s">
        <v>22</v>
      </c>
      <c r="AB1504" t="s">
        <v>22</v>
      </c>
      <c r="AC1504" t="s">
        <v>22</v>
      </c>
      <c r="AD1504" t="s">
        <v>22</v>
      </c>
      <c r="AE1504" t="s">
        <v>22</v>
      </c>
      <c r="AF1504" t="s">
        <v>22</v>
      </c>
      <c r="AG1504" t="s">
        <v>22</v>
      </c>
      <c r="AH1504" t="s">
        <v>22</v>
      </c>
      <c r="AI1504" t="s">
        <v>22</v>
      </c>
      <c r="AJ1504" s="17" t="b">
        <v>0</v>
      </c>
      <c r="AK1504" t="s">
        <v>22</v>
      </c>
      <c r="AL1504" t="s">
        <v>22</v>
      </c>
      <c r="AM1504" s="17" t="b">
        <v>0</v>
      </c>
      <c r="AN1504" s="6"/>
      <c r="AO1504" s="6"/>
      <c r="AP1504" s="17" t="b">
        <v>0</v>
      </c>
      <c r="AQ1504" s="6" t="b">
        <v>0</v>
      </c>
    </row>
    <row r="1505" spans="1:43" x14ac:dyDescent="0.25">
      <c r="A1505" t="str">
        <f>_xlfn.CONCAT(Table8[[#This Row],[Order]],"-",Table8[[#This Row],[Line]])</f>
        <v>78500-10</v>
      </c>
      <c r="B1505" s="7">
        <v>78500</v>
      </c>
      <c r="C1505" s="7">
        <v>10</v>
      </c>
      <c r="D1505" s="7">
        <v>1</v>
      </c>
      <c r="E1505" s="6" t="s">
        <v>18</v>
      </c>
      <c r="F1505" s="6" t="s">
        <v>344</v>
      </c>
      <c r="G1505" s="6" t="s">
        <v>5601</v>
      </c>
      <c r="H1505" s="6" t="s">
        <v>22</v>
      </c>
      <c r="I1505" s="6" t="s">
        <v>27</v>
      </c>
      <c r="J1505" s="6"/>
      <c r="K1505" s="6"/>
      <c r="L1505" s="8">
        <v>43508</v>
      </c>
      <c r="M1505" s="8">
        <v>43511</v>
      </c>
      <c r="N1505" s="7">
        <v>1</v>
      </c>
      <c r="O1505" s="7">
        <v>2</v>
      </c>
      <c r="P1505" s="6" t="s">
        <v>590</v>
      </c>
      <c r="Q1505" s="6" t="s">
        <v>22</v>
      </c>
      <c r="R1505" s="6" t="s">
        <v>0</v>
      </c>
      <c r="S1505" s="6" t="s">
        <v>22</v>
      </c>
      <c r="T1505" s="6" t="s">
        <v>5602</v>
      </c>
      <c r="U1505" s="7">
        <v>1</v>
      </c>
      <c r="V1505" s="17" t="b">
        <v>0</v>
      </c>
      <c r="W1505" s="17" t="b">
        <v>0</v>
      </c>
      <c r="X1505" s="17" t="b">
        <v>0</v>
      </c>
      <c r="Y1505" s="17" t="b">
        <v>0</v>
      </c>
      <c r="Z1505" t="s">
        <v>22</v>
      </c>
      <c r="AA1505" t="s">
        <v>22</v>
      </c>
      <c r="AB1505" t="s">
        <v>22</v>
      </c>
      <c r="AC1505" t="s">
        <v>22</v>
      </c>
      <c r="AD1505" t="s">
        <v>22</v>
      </c>
      <c r="AE1505" t="s">
        <v>22</v>
      </c>
      <c r="AF1505" t="s">
        <v>22</v>
      </c>
      <c r="AG1505" t="s">
        <v>22</v>
      </c>
      <c r="AH1505" t="s">
        <v>22</v>
      </c>
      <c r="AI1505" t="s">
        <v>22</v>
      </c>
      <c r="AJ1505" s="17" t="b">
        <v>0</v>
      </c>
      <c r="AK1505" t="s">
        <v>22</v>
      </c>
      <c r="AL1505" t="s">
        <v>22</v>
      </c>
      <c r="AM1505" s="17" t="b">
        <v>0</v>
      </c>
      <c r="AN1505" s="6"/>
      <c r="AO1505" s="6"/>
      <c r="AP1505" s="17" t="b">
        <v>0</v>
      </c>
      <c r="AQ1505" s="6" t="b">
        <v>0</v>
      </c>
    </row>
    <row r="1506" spans="1:43" x14ac:dyDescent="0.25">
      <c r="A1506" t="str">
        <f>_xlfn.CONCAT(Table8[[#This Row],[Order]],"-",Table8[[#This Row],[Line]])</f>
        <v>78500-11</v>
      </c>
      <c r="B1506" s="7">
        <v>78500</v>
      </c>
      <c r="C1506" s="7">
        <v>11</v>
      </c>
      <c r="D1506" s="7">
        <v>1</v>
      </c>
      <c r="E1506" s="6" t="s">
        <v>18</v>
      </c>
      <c r="F1506" s="6" t="s">
        <v>226</v>
      </c>
      <c r="G1506" s="6" t="s">
        <v>5603</v>
      </c>
      <c r="H1506" s="6" t="s">
        <v>22</v>
      </c>
      <c r="I1506" s="6" t="s">
        <v>27</v>
      </c>
      <c r="J1506" s="6"/>
      <c r="K1506" s="6"/>
      <c r="L1506" s="8">
        <v>43508</v>
      </c>
      <c r="M1506" s="8">
        <v>43511</v>
      </c>
      <c r="N1506" s="7">
        <v>2</v>
      </c>
      <c r="O1506" s="7">
        <v>4</v>
      </c>
      <c r="P1506" s="6" t="s">
        <v>590</v>
      </c>
      <c r="Q1506" s="6" t="s">
        <v>22</v>
      </c>
      <c r="R1506" s="6" t="s">
        <v>0</v>
      </c>
      <c r="S1506" s="6" t="s">
        <v>22</v>
      </c>
      <c r="T1506" s="6" t="s">
        <v>5604</v>
      </c>
      <c r="U1506" s="7">
        <v>1</v>
      </c>
      <c r="V1506" s="17" t="b">
        <v>0</v>
      </c>
      <c r="W1506" s="17" t="b">
        <v>0</v>
      </c>
      <c r="X1506" s="17" t="b">
        <v>0</v>
      </c>
      <c r="Y1506" s="17" t="b">
        <v>0</v>
      </c>
      <c r="Z1506" t="s">
        <v>22</v>
      </c>
      <c r="AA1506" t="s">
        <v>22</v>
      </c>
      <c r="AB1506" t="s">
        <v>22</v>
      </c>
      <c r="AC1506" t="s">
        <v>22</v>
      </c>
      <c r="AD1506" t="s">
        <v>22</v>
      </c>
      <c r="AE1506" t="s">
        <v>22</v>
      </c>
      <c r="AF1506" t="s">
        <v>22</v>
      </c>
      <c r="AG1506" t="s">
        <v>22</v>
      </c>
      <c r="AH1506" t="s">
        <v>22</v>
      </c>
      <c r="AI1506" t="s">
        <v>22</v>
      </c>
      <c r="AJ1506" s="17" t="b">
        <v>0</v>
      </c>
      <c r="AK1506" t="s">
        <v>22</v>
      </c>
      <c r="AL1506" t="s">
        <v>22</v>
      </c>
      <c r="AM1506" s="17" t="b">
        <v>0</v>
      </c>
      <c r="AN1506" s="6"/>
      <c r="AO1506" s="6"/>
      <c r="AP1506" s="17" t="b">
        <v>0</v>
      </c>
      <c r="AQ1506" s="6" t="b">
        <v>0</v>
      </c>
    </row>
    <row r="1507" spans="1:43" x14ac:dyDescent="0.25">
      <c r="A1507" t="str">
        <f>_xlfn.CONCAT(Table8[[#This Row],[Order]],"-",Table8[[#This Row],[Line]])</f>
        <v>78500-12</v>
      </c>
      <c r="B1507" s="7">
        <v>78500</v>
      </c>
      <c r="C1507" s="7">
        <v>12</v>
      </c>
      <c r="D1507" s="7">
        <v>1</v>
      </c>
      <c r="E1507" s="6" t="s">
        <v>18</v>
      </c>
      <c r="F1507" s="6" t="s">
        <v>368</v>
      </c>
      <c r="G1507" s="6" t="s">
        <v>5605</v>
      </c>
      <c r="H1507" s="6" t="s">
        <v>22</v>
      </c>
      <c r="I1507" s="6" t="s">
        <v>27</v>
      </c>
      <c r="J1507" s="6"/>
      <c r="K1507" s="6"/>
      <c r="L1507" s="8">
        <v>43508</v>
      </c>
      <c r="M1507" s="8">
        <v>43511</v>
      </c>
      <c r="N1507" s="7">
        <v>1</v>
      </c>
      <c r="O1507" s="7">
        <v>1</v>
      </c>
      <c r="P1507" s="6" t="s">
        <v>590</v>
      </c>
      <c r="Q1507" s="6" t="s">
        <v>22</v>
      </c>
      <c r="R1507" s="6" t="s">
        <v>0</v>
      </c>
      <c r="S1507" s="6" t="s">
        <v>22</v>
      </c>
      <c r="T1507" s="6" t="s">
        <v>5606</v>
      </c>
      <c r="U1507" s="7">
        <v>1</v>
      </c>
      <c r="V1507" s="17" t="b">
        <v>0</v>
      </c>
      <c r="W1507" s="17" t="b">
        <v>0</v>
      </c>
      <c r="X1507" s="17" t="b">
        <v>0</v>
      </c>
      <c r="Y1507" s="17" t="b">
        <v>0</v>
      </c>
      <c r="Z1507" t="s">
        <v>22</v>
      </c>
      <c r="AA1507" t="s">
        <v>22</v>
      </c>
      <c r="AB1507" t="s">
        <v>22</v>
      </c>
      <c r="AC1507" t="s">
        <v>22</v>
      </c>
      <c r="AD1507" t="s">
        <v>22</v>
      </c>
      <c r="AE1507" t="s">
        <v>22</v>
      </c>
      <c r="AF1507" t="s">
        <v>22</v>
      </c>
      <c r="AG1507" t="s">
        <v>22</v>
      </c>
      <c r="AH1507" t="s">
        <v>22</v>
      </c>
      <c r="AI1507" t="s">
        <v>22</v>
      </c>
      <c r="AJ1507" s="17" t="b">
        <v>0</v>
      </c>
      <c r="AK1507" t="s">
        <v>22</v>
      </c>
      <c r="AL1507" t="s">
        <v>22</v>
      </c>
      <c r="AM1507" s="17" t="b">
        <v>0</v>
      </c>
      <c r="AN1507" s="6"/>
      <c r="AO1507" s="6"/>
      <c r="AP1507" s="17" t="b">
        <v>0</v>
      </c>
      <c r="AQ1507" s="6" t="b">
        <v>0</v>
      </c>
    </row>
    <row r="1508" spans="1:43" x14ac:dyDescent="0.25">
      <c r="A1508" t="str">
        <f>_xlfn.CONCAT(Table8[[#This Row],[Order]],"-",Table8[[#This Row],[Line]])</f>
        <v>78502-1</v>
      </c>
      <c r="B1508" s="35">
        <v>78502</v>
      </c>
      <c r="C1508" s="35">
        <v>1</v>
      </c>
      <c r="D1508" s="35">
        <v>1</v>
      </c>
      <c r="E1508" s="34" t="s">
        <v>18</v>
      </c>
      <c r="F1508" s="34" t="s">
        <v>434</v>
      </c>
      <c r="G1508" s="34" t="s">
        <v>5607</v>
      </c>
      <c r="H1508" s="34" t="s">
        <v>22</v>
      </c>
      <c r="I1508" s="34" t="s">
        <v>31</v>
      </c>
      <c r="J1508" s="36">
        <v>43495</v>
      </c>
      <c r="K1508" s="34" t="s">
        <v>5608</v>
      </c>
      <c r="L1508" s="125">
        <v>43496</v>
      </c>
      <c r="M1508" s="36">
        <v>43501</v>
      </c>
      <c r="N1508" s="35">
        <v>1</v>
      </c>
      <c r="O1508" s="35">
        <v>1</v>
      </c>
      <c r="P1508" s="6" t="s">
        <v>609</v>
      </c>
      <c r="Q1508" s="34" t="s">
        <v>22</v>
      </c>
      <c r="R1508" s="6" t="s">
        <v>18</v>
      </c>
      <c r="S1508" s="34" t="s">
        <v>22</v>
      </c>
      <c r="T1508" s="34" t="s">
        <v>5609</v>
      </c>
      <c r="U1508" s="35">
        <v>12</v>
      </c>
      <c r="V1508" s="17" t="b">
        <v>1</v>
      </c>
      <c r="W1508" s="17" t="b">
        <v>1</v>
      </c>
      <c r="X1508" s="17" t="b">
        <v>1</v>
      </c>
      <c r="Y1508" s="17" t="b">
        <v>1</v>
      </c>
      <c r="Z1508" t="s">
        <v>22</v>
      </c>
      <c r="AA1508" t="s">
        <v>3805</v>
      </c>
      <c r="AB1508" t="s">
        <v>22</v>
      </c>
      <c r="AC1508" t="s">
        <v>22</v>
      </c>
      <c r="AD1508" t="s">
        <v>22</v>
      </c>
      <c r="AE1508" t="s">
        <v>22</v>
      </c>
      <c r="AF1508" t="s">
        <v>22</v>
      </c>
      <c r="AG1508" t="s">
        <v>22</v>
      </c>
      <c r="AH1508" t="s">
        <v>22</v>
      </c>
      <c r="AI1508" t="s">
        <v>22</v>
      </c>
      <c r="AJ1508" s="17" t="b">
        <v>1</v>
      </c>
      <c r="AK1508" t="s">
        <v>22</v>
      </c>
      <c r="AL1508" t="s">
        <v>143</v>
      </c>
      <c r="AM1508" s="17" t="b">
        <v>1</v>
      </c>
      <c r="AN1508" s="126">
        <v>43496.480910497703</v>
      </c>
      <c r="AO1508" s="6"/>
      <c r="AP1508" s="17" t="b">
        <v>1</v>
      </c>
      <c r="AQ1508" s="6" t="b">
        <v>0</v>
      </c>
    </row>
    <row r="1509" spans="1:43" x14ac:dyDescent="0.25">
      <c r="A1509" t="str">
        <f>_xlfn.CONCAT(Table8[[#This Row],[Order]],"-",Table8[[#This Row],[Line]])</f>
        <v>78503-1</v>
      </c>
      <c r="B1509" s="7">
        <v>78503</v>
      </c>
      <c r="C1509" s="7">
        <v>1</v>
      </c>
      <c r="D1509" s="7">
        <v>1</v>
      </c>
      <c r="E1509" s="6" t="s">
        <v>18</v>
      </c>
      <c r="F1509" s="6" t="s">
        <v>224</v>
      </c>
      <c r="G1509" s="6" t="s">
        <v>5610</v>
      </c>
      <c r="H1509" s="6" t="s">
        <v>22</v>
      </c>
      <c r="I1509" s="6" t="s">
        <v>27</v>
      </c>
      <c r="J1509" s="6"/>
      <c r="K1509" s="6"/>
      <c r="L1509" s="8">
        <v>43523</v>
      </c>
      <c r="M1509" s="8">
        <v>43528</v>
      </c>
      <c r="N1509" s="7">
        <v>48</v>
      </c>
      <c r="O1509" s="7">
        <v>48</v>
      </c>
      <c r="P1509" s="6" t="s">
        <v>644</v>
      </c>
      <c r="Q1509" s="6" t="s">
        <v>22</v>
      </c>
      <c r="R1509" s="6" t="s">
        <v>19</v>
      </c>
      <c r="S1509" s="6" t="s">
        <v>22</v>
      </c>
      <c r="T1509" s="6" t="s">
        <v>5611</v>
      </c>
      <c r="U1509" s="7">
        <v>18</v>
      </c>
      <c r="V1509" s="17" t="b">
        <v>0</v>
      </c>
      <c r="W1509" s="17" t="b">
        <v>0</v>
      </c>
      <c r="X1509" s="17" t="b">
        <v>0</v>
      </c>
      <c r="Y1509" s="17" t="b">
        <v>0</v>
      </c>
      <c r="Z1509" t="s">
        <v>22</v>
      </c>
      <c r="AA1509" t="s">
        <v>22</v>
      </c>
      <c r="AB1509" t="s">
        <v>22</v>
      </c>
      <c r="AC1509" t="s">
        <v>22</v>
      </c>
      <c r="AD1509" t="s">
        <v>22</v>
      </c>
      <c r="AE1509" t="s">
        <v>22</v>
      </c>
      <c r="AF1509" t="s">
        <v>22</v>
      </c>
      <c r="AG1509" t="s">
        <v>22</v>
      </c>
      <c r="AH1509" t="s">
        <v>22</v>
      </c>
      <c r="AI1509" t="s">
        <v>22</v>
      </c>
      <c r="AJ1509" s="17" t="b">
        <v>0</v>
      </c>
      <c r="AK1509" t="s">
        <v>22</v>
      </c>
      <c r="AL1509" t="s">
        <v>22</v>
      </c>
      <c r="AM1509" s="17" t="b">
        <v>0</v>
      </c>
      <c r="AN1509" s="6"/>
      <c r="AO1509" s="6"/>
      <c r="AP1509" s="17" t="b">
        <v>0</v>
      </c>
      <c r="AQ1509" s="6" t="b">
        <v>0</v>
      </c>
    </row>
    <row r="1510" spans="1:43" x14ac:dyDescent="0.25">
      <c r="A1510" t="str">
        <f>_xlfn.CONCAT(Table8[[#This Row],[Order]],"-",Table8[[#This Row],[Line]])</f>
        <v>78503-2</v>
      </c>
      <c r="B1510" s="7">
        <v>78503</v>
      </c>
      <c r="C1510" s="7">
        <v>2</v>
      </c>
      <c r="D1510" s="7">
        <v>1</v>
      </c>
      <c r="E1510" s="6" t="s">
        <v>18</v>
      </c>
      <c r="F1510" s="6" t="s">
        <v>224</v>
      </c>
      <c r="G1510" s="6" t="s">
        <v>5612</v>
      </c>
      <c r="H1510" s="6" t="s">
        <v>22</v>
      </c>
      <c r="I1510" s="6" t="s">
        <v>27</v>
      </c>
      <c r="J1510" s="6"/>
      <c r="K1510" s="6"/>
      <c r="L1510" s="8">
        <v>43523</v>
      </c>
      <c r="M1510" s="8">
        <v>43528</v>
      </c>
      <c r="N1510" s="7">
        <v>110</v>
      </c>
      <c r="O1510" s="7">
        <v>110</v>
      </c>
      <c r="P1510" s="6" t="s">
        <v>644</v>
      </c>
      <c r="Q1510" s="6" t="s">
        <v>22</v>
      </c>
      <c r="R1510" s="6" t="s">
        <v>19</v>
      </c>
      <c r="S1510" s="6" t="s">
        <v>22</v>
      </c>
      <c r="T1510" s="6" t="s">
        <v>5613</v>
      </c>
      <c r="U1510" s="7">
        <v>18</v>
      </c>
      <c r="V1510" s="17" t="b">
        <v>0</v>
      </c>
      <c r="W1510" s="17" t="b">
        <v>0</v>
      </c>
      <c r="X1510" s="17" t="b">
        <v>0</v>
      </c>
      <c r="Y1510" s="17" t="b">
        <v>0</v>
      </c>
      <c r="Z1510" t="s">
        <v>22</v>
      </c>
      <c r="AA1510" t="s">
        <v>22</v>
      </c>
      <c r="AB1510" t="s">
        <v>22</v>
      </c>
      <c r="AC1510" t="s">
        <v>22</v>
      </c>
      <c r="AD1510" t="s">
        <v>22</v>
      </c>
      <c r="AE1510" t="s">
        <v>22</v>
      </c>
      <c r="AF1510" t="s">
        <v>22</v>
      </c>
      <c r="AG1510" t="s">
        <v>22</v>
      </c>
      <c r="AH1510" t="s">
        <v>22</v>
      </c>
      <c r="AI1510" t="s">
        <v>22</v>
      </c>
      <c r="AJ1510" s="17" t="b">
        <v>0</v>
      </c>
      <c r="AK1510" t="s">
        <v>22</v>
      </c>
      <c r="AL1510" t="s">
        <v>22</v>
      </c>
      <c r="AM1510" s="17" t="b">
        <v>0</v>
      </c>
      <c r="AN1510" s="6"/>
      <c r="AO1510" s="6"/>
      <c r="AP1510" s="17" t="b">
        <v>0</v>
      </c>
      <c r="AQ1510" s="6" t="b">
        <v>0</v>
      </c>
    </row>
    <row r="1511" spans="1:43" x14ac:dyDescent="0.25">
      <c r="A1511" t="str">
        <f>_xlfn.CONCAT(Table8[[#This Row],[Order]],"-",Table8[[#This Row],[Line]])</f>
        <v>78505-1</v>
      </c>
      <c r="B1511" s="35">
        <v>78505</v>
      </c>
      <c r="C1511" s="35">
        <v>1</v>
      </c>
      <c r="D1511" s="35">
        <v>1</v>
      </c>
      <c r="E1511" s="34" t="s">
        <v>36</v>
      </c>
      <c r="F1511" s="34" t="s">
        <v>5614</v>
      </c>
      <c r="G1511" s="34" t="s">
        <v>5615</v>
      </c>
      <c r="H1511" s="34" t="s">
        <v>181</v>
      </c>
      <c r="I1511" s="34" t="s">
        <v>150</v>
      </c>
      <c r="J1511" s="36">
        <v>43495</v>
      </c>
      <c r="K1511" s="34" t="s">
        <v>5616</v>
      </c>
      <c r="L1511" s="125">
        <v>43494</v>
      </c>
      <c r="M1511" s="36">
        <v>43497</v>
      </c>
      <c r="N1511" s="35">
        <v>1</v>
      </c>
      <c r="O1511" s="35">
        <v>4</v>
      </c>
      <c r="P1511" s="6" t="s">
        <v>607</v>
      </c>
      <c r="Q1511" s="34" t="s">
        <v>21</v>
      </c>
      <c r="R1511" s="6" t="s">
        <v>19</v>
      </c>
      <c r="S1511" s="34" t="s">
        <v>22</v>
      </c>
      <c r="T1511" s="34" t="s">
        <v>35</v>
      </c>
      <c r="U1511" s="35">
        <v>1</v>
      </c>
      <c r="V1511" s="17" t="b">
        <v>1</v>
      </c>
      <c r="W1511" s="17" t="b">
        <v>1</v>
      </c>
      <c r="X1511" s="17" t="b">
        <v>1</v>
      </c>
      <c r="Y1511" s="17" t="b">
        <v>1</v>
      </c>
      <c r="Z1511" t="s">
        <v>22</v>
      </c>
      <c r="AA1511" t="s">
        <v>22</v>
      </c>
      <c r="AB1511" t="s">
        <v>22</v>
      </c>
      <c r="AC1511" t="s">
        <v>22</v>
      </c>
      <c r="AD1511" t="s">
        <v>22</v>
      </c>
      <c r="AE1511" t="s">
        <v>22</v>
      </c>
      <c r="AF1511" t="s">
        <v>22</v>
      </c>
      <c r="AG1511" t="s">
        <v>22</v>
      </c>
      <c r="AH1511" t="s">
        <v>22</v>
      </c>
      <c r="AI1511" t="s">
        <v>22</v>
      </c>
      <c r="AJ1511" s="17" t="b">
        <v>1</v>
      </c>
      <c r="AK1511" t="s">
        <v>22</v>
      </c>
      <c r="AL1511" t="s">
        <v>143</v>
      </c>
      <c r="AM1511" s="17" t="b">
        <v>1</v>
      </c>
      <c r="AN1511" s="126">
        <v>43497.487131331</v>
      </c>
      <c r="AO1511" s="6"/>
      <c r="AP1511" s="17" t="b">
        <v>1</v>
      </c>
      <c r="AQ1511" s="6" t="b">
        <v>1</v>
      </c>
    </row>
    <row r="1512" spans="1:43" x14ac:dyDescent="0.25">
      <c r="A1512" t="str">
        <f>_xlfn.CONCAT(Table8[[#This Row],[Order]],"-",Table8[[#This Row],[Line]])</f>
        <v>78506-1</v>
      </c>
      <c r="B1512" s="7">
        <v>78506</v>
      </c>
      <c r="C1512" s="7">
        <v>1</v>
      </c>
      <c r="D1512" s="7">
        <v>1</v>
      </c>
      <c r="E1512" s="6" t="s">
        <v>18</v>
      </c>
      <c r="F1512" s="6" t="s">
        <v>3120</v>
      </c>
      <c r="G1512" s="6" t="s">
        <v>2413</v>
      </c>
      <c r="H1512" s="6" t="s">
        <v>22</v>
      </c>
      <c r="I1512" s="6" t="s">
        <v>27</v>
      </c>
      <c r="J1512" s="6"/>
      <c r="K1512" s="6"/>
      <c r="L1512" s="8">
        <v>43501</v>
      </c>
      <c r="M1512" s="8">
        <v>43504</v>
      </c>
      <c r="N1512" s="7">
        <v>6</v>
      </c>
      <c r="O1512" s="7">
        <v>6</v>
      </c>
      <c r="P1512" s="6" t="s">
        <v>657</v>
      </c>
      <c r="Q1512" s="6" t="s">
        <v>21</v>
      </c>
      <c r="R1512" s="6" t="s">
        <v>19</v>
      </c>
      <c r="S1512" s="6" t="s">
        <v>22</v>
      </c>
      <c r="T1512" s="6" t="s">
        <v>2414</v>
      </c>
      <c r="U1512" s="7">
        <v>7</v>
      </c>
      <c r="V1512" s="17" t="b">
        <v>0</v>
      </c>
      <c r="W1512" s="17" t="b">
        <v>1</v>
      </c>
      <c r="X1512" s="17" t="b">
        <v>0</v>
      </c>
      <c r="Y1512" s="17" t="b">
        <v>0</v>
      </c>
      <c r="Z1512" t="s">
        <v>22</v>
      </c>
      <c r="AA1512" t="s">
        <v>22</v>
      </c>
      <c r="AB1512" t="s">
        <v>22</v>
      </c>
      <c r="AC1512" t="s">
        <v>22</v>
      </c>
      <c r="AD1512" t="s">
        <v>22</v>
      </c>
      <c r="AE1512" t="s">
        <v>22</v>
      </c>
      <c r="AF1512" t="s">
        <v>22</v>
      </c>
      <c r="AG1512" t="s">
        <v>22</v>
      </c>
      <c r="AH1512" t="s">
        <v>22</v>
      </c>
      <c r="AI1512" t="s">
        <v>22</v>
      </c>
      <c r="AJ1512" s="17" t="b">
        <v>0</v>
      </c>
      <c r="AK1512" t="s">
        <v>22</v>
      </c>
      <c r="AL1512" t="s">
        <v>22</v>
      </c>
      <c r="AM1512" s="17" t="b">
        <v>0</v>
      </c>
      <c r="AN1512" s="6"/>
      <c r="AO1512" s="6"/>
      <c r="AP1512" s="17" t="b">
        <v>0</v>
      </c>
      <c r="AQ1512" s="6" t="b">
        <v>0</v>
      </c>
    </row>
    <row r="1513" spans="1:43" x14ac:dyDescent="0.25">
      <c r="A1513" t="str">
        <f>_xlfn.CONCAT(Table8[[#This Row],[Order]],"-",Table8[[#This Row],[Line]])</f>
        <v>78506-2</v>
      </c>
      <c r="B1513" s="7">
        <v>78506</v>
      </c>
      <c r="C1513" s="7">
        <v>2</v>
      </c>
      <c r="D1513" s="7">
        <v>1</v>
      </c>
      <c r="E1513" s="6" t="s">
        <v>18</v>
      </c>
      <c r="F1513" s="6" t="s">
        <v>3302</v>
      </c>
      <c r="G1513" s="6" t="s">
        <v>2415</v>
      </c>
      <c r="H1513" s="6" t="s">
        <v>185</v>
      </c>
      <c r="I1513" s="6" t="s">
        <v>27</v>
      </c>
      <c r="J1513" s="6"/>
      <c r="K1513" s="6"/>
      <c r="L1513" s="8">
        <v>43501</v>
      </c>
      <c r="M1513" s="8">
        <v>43504</v>
      </c>
      <c r="N1513" s="7">
        <v>3</v>
      </c>
      <c r="O1513" s="7">
        <v>3</v>
      </c>
      <c r="P1513" s="6" t="s">
        <v>657</v>
      </c>
      <c r="Q1513" s="6" t="s">
        <v>21</v>
      </c>
      <c r="R1513" s="6" t="s">
        <v>19</v>
      </c>
      <c r="S1513" s="6" t="s">
        <v>22</v>
      </c>
      <c r="T1513" s="6" t="s">
        <v>2416</v>
      </c>
      <c r="U1513" s="7">
        <v>7</v>
      </c>
      <c r="V1513" s="17" t="b">
        <v>0</v>
      </c>
      <c r="W1513" s="17" t="b">
        <v>1</v>
      </c>
      <c r="X1513" s="17" t="b">
        <v>0</v>
      </c>
      <c r="Y1513" s="17" t="b">
        <v>0</v>
      </c>
      <c r="Z1513" t="s">
        <v>22</v>
      </c>
      <c r="AA1513" t="s">
        <v>22</v>
      </c>
      <c r="AB1513" t="s">
        <v>22</v>
      </c>
      <c r="AC1513" t="s">
        <v>22</v>
      </c>
      <c r="AD1513" t="s">
        <v>22</v>
      </c>
      <c r="AE1513" t="s">
        <v>22</v>
      </c>
      <c r="AF1513" t="s">
        <v>22</v>
      </c>
      <c r="AG1513" t="s">
        <v>22</v>
      </c>
      <c r="AH1513" t="s">
        <v>22</v>
      </c>
      <c r="AI1513" t="s">
        <v>22</v>
      </c>
      <c r="AJ1513" s="17" t="b">
        <v>0</v>
      </c>
      <c r="AK1513" t="s">
        <v>22</v>
      </c>
      <c r="AL1513" t="s">
        <v>22</v>
      </c>
      <c r="AM1513" s="17" t="b">
        <v>0</v>
      </c>
      <c r="AN1513" s="6"/>
      <c r="AO1513" s="6"/>
      <c r="AP1513" s="17" t="b">
        <v>0</v>
      </c>
      <c r="AQ1513" s="6" t="b">
        <v>1</v>
      </c>
    </row>
    <row r="1514" spans="1:43" x14ac:dyDescent="0.25">
      <c r="A1514" t="str">
        <f>_xlfn.CONCAT(Table8[[#This Row],[Order]],"-",Table8[[#This Row],[Line]])</f>
        <v>78506-3</v>
      </c>
      <c r="B1514" s="7">
        <v>78506</v>
      </c>
      <c r="C1514" s="7">
        <v>3</v>
      </c>
      <c r="D1514" s="7">
        <v>1</v>
      </c>
      <c r="E1514" s="6" t="s">
        <v>18</v>
      </c>
      <c r="F1514" s="6" t="s">
        <v>250</v>
      </c>
      <c r="G1514" s="6" t="s">
        <v>2417</v>
      </c>
      <c r="H1514" s="6" t="s">
        <v>22</v>
      </c>
      <c r="I1514" s="6" t="s">
        <v>27</v>
      </c>
      <c r="J1514" s="6"/>
      <c r="K1514" s="6"/>
      <c r="L1514" s="8">
        <v>43501</v>
      </c>
      <c r="M1514" s="8">
        <v>43504</v>
      </c>
      <c r="N1514" s="7">
        <v>2</v>
      </c>
      <c r="O1514" s="7">
        <v>8</v>
      </c>
      <c r="P1514" s="6" t="s">
        <v>657</v>
      </c>
      <c r="Q1514" s="6" t="s">
        <v>21</v>
      </c>
      <c r="R1514" s="6" t="s">
        <v>19</v>
      </c>
      <c r="S1514" s="6" t="s">
        <v>22</v>
      </c>
      <c r="T1514" s="6" t="s">
        <v>57</v>
      </c>
      <c r="U1514" s="7">
        <v>7</v>
      </c>
      <c r="V1514" s="17" t="b">
        <v>0</v>
      </c>
      <c r="W1514" s="17" t="b">
        <v>1</v>
      </c>
      <c r="X1514" s="17" t="b">
        <v>0</v>
      </c>
      <c r="Y1514" s="17" t="b">
        <v>0</v>
      </c>
      <c r="Z1514" t="s">
        <v>22</v>
      </c>
      <c r="AA1514" t="s">
        <v>22</v>
      </c>
      <c r="AB1514" t="s">
        <v>22</v>
      </c>
      <c r="AC1514" t="s">
        <v>22</v>
      </c>
      <c r="AD1514" t="s">
        <v>22</v>
      </c>
      <c r="AE1514" t="s">
        <v>22</v>
      </c>
      <c r="AF1514" t="s">
        <v>22</v>
      </c>
      <c r="AG1514" t="s">
        <v>22</v>
      </c>
      <c r="AH1514" t="s">
        <v>22</v>
      </c>
      <c r="AI1514" t="s">
        <v>22</v>
      </c>
      <c r="AJ1514" s="17" t="b">
        <v>0</v>
      </c>
      <c r="AK1514" t="s">
        <v>22</v>
      </c>
      <c r="AL1514" t="s">
        <v>22</v>
      </c>
      <c r="AM1514" s="17" t="b">
        <v>0</v>
      </c>
      <c r="AN1514" s="6"/>
      <c r="AO1514" s="6"/>
      <c r="AP1514" s="17" t="b">
        <v>0</v>
      </c>
      <c r="AQ1514" s="6" t="b">
        <v>0</v>
      </c>
    </row>
    <row r="1515" spans="1:43" x14ac:dyDescent="0.25">
      <c r="A1515" t="str">
        <f>_xlfn.CONCAT(Table8[[#This Row],[Order]],"-",Table8[[#This Row],[Line]])</f>
        <v>78506-4</v>
      </c>
      <c r="B1515" s="7">
        <v>78506</v>
      </c>
      <c r="C1515" s="7">
        <v>4</v>
      </c>
      <c r="D1515" s="7">
        <v>1</v>
      </c>
      <c r="E1515" s="6" t="s">
        <v>18</v>
      </c>
      <c r="F1515" s="6" t="s">
        <v>250</v>
      </c>
      <c r="G1515" s="6" t="s">
        <v>2418</v>
      </c>
      <c r="H1515" s="6" t="s">
        <v>22</v>
      </c>
      <c r="I1515" s="6" t="s">
        <v>27</v>
      </c>
      <c r="J1515" s="6"/>
      <c r="K1515" s="6"/>
      <c r="L1515" s="8">
        <v>43501</v>
      </c>
      <c r="M1515" s="8">
        <v>43504</v>
      </c>
      <c r="N1515" s="7">
        <v>1</v>
      </c>
      <c r="O1515" s="7">
        <v>4</v>
      </c>
      <c r="P1515" s="6" t="s">
        <v>657</v>
      </c>
      <c r="Q1515" s="6" t="s">
        <v>21</v>
      </c>
      <c r="R1515" s="6" t="s">
        <v>19</v>
      </c>
      <c r="S1515" s="6" t="s">
        <v>22</v>
      </c>
      <c r="T1515" s="6" t="s">
        <v>35</v>
      </c>
      <c r="U1515" s="7">
        <v>7</v>
      </c>
      <c r="V1515" s="17" t="b">
        <v>0</v>
      </c>
      <c r="W1515" s="17" t="b">
        <v>1</v>
      </c>
      <c r="X1515" s="17" t="b">
        <v>0</v>
      </c>
      <c r="Y1515" s="17" t="b">
        <v>0</v>
      </c>
      <c r="Z1515" t="s">
        <v>22</v>
      </c>
      <c r="AA1515" t="s">
        <v>22</v>
      </c>
      <c r="AB1515" t="s">
        <v>22</v>
      </c>
      <c r="AC1515" t="s">
        <v>22</v>
      </c>
      <c r="AD1515" t="s">
        <v>22</v>
      </c>
      <c r="AE1515" t="s">
        <v>22</v>
      </c>
      <c r="AF1515" t="s">
        <v>22</v>
      </c>
      <c r="AG1515" t="s">
        <v>22</v>
      </c>
      <c r="AH1515" t="s">
        <v>22</v>
      </c>
      <c r="AI1515" t="s">
        <v>22</v>
      </c>
      <c r="AJ1515" s="17" t="b">
        <v>0</v>
      </c>
      <c r="AK1515" t="s">
        <v>22</v>
      </c>
      <c r="AL1515" t="s">
        <v>22</v>
      </c>
      <c r="AM1515" s="17" t="b">
        <v>0</v>
      </c>
      <c r="AN1515" s="6"/>
      <c r="AO1515" s="6"/>
      <c r="AP1515" s="17" t="b">
        <v>0</v>
      </c>
      <c r="AQ1515" s="6" t="b">
        <v>0</v>
      </c>
    </row>
    <row r="1516" spans="1:43" x14ac:dyDescent="0.25">
      <c r="A1516" t="str">
        <f>_xlfn.CONCAT(Table8[[#This Row],[Order]],"-",Table8[[#This Row],[Line]])</f>
        <v>78511-1</v>
      </c>
      <c r="B1516" s="123">
        <v>78511</v>
      </c>
      <c r="C1516" s="123">
        <v>1</v>
      </c>
      <c r="D1516" s="123">
        <v>1</v>
      </c>
      <c r="E1516" s="124" t="s">
        <v>18</v>
      </c>
      <c r="F1516" s="124" t="s">
        <v>265</v>
      </c>
      <c r="G1516" s="124" t="s">
        <v>1511</v>
      </c>
      <c r="H1516" s="124" t="s">
        <v>208</v>
      </c>
      <c r="I1516" s="124" t="s">
        <v>31</v>
      </c>
      <c r="J1516" s="125">
        <v>43500</v>
      </c>
      <c r="K1516" s="124" t="s">
        <v>5617</v>
      </c>
      <c r="L1516" s="125">
        <v>43497</v>
      </c>
      <c r="M1516" s="125">
        <v>43502</v>
      </c>
      <c r="N1516" s="123">
        <v>1</v>
      </c>
      <c r="O1516" s="123">
        <v>16</v>
      </c>
      <c r="P1516" s="6" t="s">
        <v>590</v>
      </c>
      <c r="Q1516" s="124" t="s">
        <v>22</v>
      </c>
      <c r="R1516" s="6" t="s">
        <v>18</v>
      </c>
      <c r="S1516" s="124" t="s">
        <v>22</v>
      </c>
      <c r="T1516" s="124" t="s">
        <v>1512</v>
      </c>
      <c r="U1516" s="123">
        <v>4</v>
      </c>
      <c r="V1516" s="17" t="b">
        <v>1</v>
      </c>
      <c r="W1516" s="17" t="b">
        <v>1</v>
      </c>
      <c r="X1516" s="17" t="b">
        <v>1</v>
      </c>
      <c r="Y1516" s="17" t="b">
        <v>1</v>
      </c>
      <c r="Z1516" t="s">
        <v>22</v>
      </c>
      <c r="AA1516" t="s">
        <v>3805</v>
      </c>
      <c r="AB1516" t="s">
        <v>22</v>
      </c>
      <c r="AC1516" t="s">
        <v>22</v>
      </c>
      <c r="AD1516" t="s">
        <v>22</v>
      </c>
      <c r="AE1516" t="s">
        <v>22</v>
      </c>
      <c r="AF1516" t="s">
        <v>22</v>
      </c>
      <c r="AG1516" t="s">
        <v>22</v>
      </c>
      <c r="AH1516" t="s">
        <v>22</v>
      </c>
      <c r="AI1516" t="s">
        <v>22</v>
      </c>
      <c r="AJ1516" s="17" t="b">
        <v>1</v>
      </c>
      <c r="AK1516" t="s">
        <v>22</v>
      </c>
      <c r="AL1516" t="s">
        <v>143</v>
      </c>
      <c r="AM1516" s="17" t="b">
        <v>0</v>
      </c>
      <c r="AN1516" s="6"/>
      <c r="AO1516" s="6"/>
      <c r="AP1516" s="17" t="b">
        <v>0</v>
      </c>
      <c r="AQ1516" s="6" t="b">
        <v>0</v>
      </c>
    </row>
    <row r="1517" spans="1:43" x14ac:dyDescent="0.25">
      <c r="A1517" t="str">
        <f>_xlfn.CONCAT(Table8[[#This Row],[Order]],"-",Table8[[#This Row],[Line]])</f>
        <v>78511-2</v>
      </c>
      <c r="B1517" s="35">
        <v>78511</v>
      </c>
      <c r="C1517" s="35">
        <v>2</v>
      </c>
      <c r="D1517" s="35">
        <v>1</v>
      </c>
      <c r="E1517" s="34" t="s">
        <v>18</v>
      </c>
      <c r="F1517" s="34" t="s">
        <v>265</v>
      </c>
      <c r="G1517" s="34" t="s">
        <v>1513</v>
      </c>
      <c r="H1517" s="34" t="s">
        <v>22</v>
      </c>
      <c r="I1517" s="34" t="s">
        <v>31</v>
      </c>
      <c r="J1517" s="36">
        <v>43500</v>
      </c>
      <c r="K1517" s="34" t="s">
        <v>5618</v>
      </c>
      <c r="L1517" s="125">
        <v>43497</v>
      </c>
      <c r="M1517" s="36">
        <v>43502</v>
      </c>
      <c r="N1517" s="35">
        <v>1</v>
      </c>
      <c r="O1517" s="35">
        <v>4</v>
      </c>
      <c r="P1517" s="6" t="s">
        <v>590</v>
      </c>
      <c r="Q1517" s="34" t="s">
        <v>22</v>
      </c>
      <c r="R1517" s="6" t="s">
        <v>18</v>
      </c>
      <c r="S1517" s="34" t="s">
        <v>22</v>
      </c>
      <c r="T1517" s="34" t="s">
        <v>1514</v>
      </c>
      <c r="U1517" s="35">
        <v>4</v>
      </c>
      <c r="V1517" s="17" t="b">
        <v>1</v>
      </c>
      <c r="W1517" s="17" t="b">
        <v>1</v>
      </c>
      <c r="X1517" s="17" t="b">
        <v>1</v>
      </c>
      <c r="Y1517" s="17" t="b">
        <v>1</v>
      </c>
      <c r="Z1517" t="s">
        <v>22</v>
      </c>
      <c r="AA1517" t="s">
        <v>3805</v>
      </c>
      <c r="AB1517" t="s">
        <v>22</v>
      </c>
      <c r="AC1517" t="s">
        <v>22</v>
      </c>
      <c r="AD1517" t="s">
        <v>22</v>
      </c>
      <c r="AE1517" t="s">
        <v>22</v>
      </c>
      <c r="AF1517" t="s">
        <v>22</v>
      </c>
      <c r="AG1517" t="s">
        <v>22</v>
      </c>
      <c r="AH1517" t="s">
        <v>22</v>
      </c>
      <c r="AI1517" t="s">
        <v>22</v>
      </c>
      <c r="AJ1517" s="17" t="b">
        <v>1</v>
      </c>
      <c r="AK1517" t="s">
        <v>22</v>
      </c>
      <c r="AL1517" t="s">
        <v>143</v>
      </c>
      <c r="AM1517" s="17" t="b">
        <v>0</v>
      </c>
      <c r="AN1517" s="6"/>
      <c r="AO1517" s="6"/>
      <c r="AP1517" s="17" t="b">
        <v>0</v>
      </c>
      <c r="AQ1517" s="6" t="b">
        <v>0</v>
      </c>
    </row>
    <row r="1518" spans="1:43" x14ac:dyDescent="0.25">
      <c r="A1518" t="str">
        <f>_xlfn.CONCAT(Table8[[#This Row],[Order]],"-",Table8[[#This Row],[Line]])</f>
        <v>78515-1</v>
      </c>
      <c r="B1518" s="35">
        <v>78515</v>
      </c>
      <c r="C1518" s="35">
        <v>1</v>
      </c>
      <c r="D1518" s="35">
        <v>1</v>
      </c>
      <c r="E1518" s="34" t="s">
        <v>18</v>
      </c>
      <c r="F1518" s="34" t="s">
        <v>201</v>
      </c>
      <c r="G1518" s="34" t="s">
        <v>2412</v>
      </c>
      <c r="H1518" s="34" t="s">
        <v>22</v>
      </c>
      <c r="I1518" s="34" t="s">
        <v>31</v>
      </c>
      <c r="J1518" s="36">
        <v>43497</v>
      </c>
      <c r="K1518" s="34" t="s">
        <v>5619</v>
      </c>
      <c r="L1518" s="8">
        <v>43500</v>
      </c>
      <c r="M1518" s="36">
        <v>43503</v>
      </c>
      <c r="N1518" s="35">
        <v>5</v>
      </c>
      <c r="O1518" s="35">
        <v>5</v>
      </c>
      <c r="P1518" s="6" t="s">
        <v>610</v>
      </c>
      <c r="Q1518" s="34" t="s">
        <v>22</v>
      </c>
      <c r="R1518" s="6" t="s">
        <v>18</v>
      </c>
      <c r="S1518" s="34" t="s">
        <v>22</v>
      </c>
      <c r="T1518" s="34" t="s">
        <v>29</v>
      </c>
      <c r="U1518" s="35">
        <v>12</v>
      </c>
      <c r="V1518" s="17" t="b">
        <v>1</v>
      </c>
      <c r="W1518" s="17" t="b">
        <v>1</v>
      </c>
      <c r="X1518" s="17" t="b">
        <v>1</v>
      </c>
      <c r="Y1518" s="17" t="b">
        <v>1</v>
      </c>
      <c r="Z1518" t="s">
        <v>22</v>
      </c>
      <c r="AA1518" t="s">
        <v>3805</v>
      </c>
      <c r="AB1518" t="s">
        <v>22</v>
      </c>
      <c r="AC1518" t="s">
        <v>22</v>
      </c>
      <c r="AD1518" t="s">
        <v>22</v>
      </c>
      <c r="AE1518" t="s">
        <v>22</v>
      </c>
      <c r="AF1518" t="s">
        <v>22</v>
      </c>
      <c r="AG1518" t="s">
        <v>22</v>
      </c>
      <c r="AH1518" t="s">
        <v>22</v>
      </c>
      <c r="AI1518" t="s">
        <v>22</v>
      </c>
      <c r="AJ1518" s="17" t="b">
        <v>1</v>
      </c>
      <c r="AK1518" t="s">
        <v>22</v>
      </c>
      <c r="AL1518" t="s">
        <v>143</v>
      </c>
      <c r="AM1518" s="17" t="b">
        <v>1</v>
      </c>
      <c r="AN1518" s="126">
        <v>43499.435134409701</v>
      </c>
      <c r="AO1518" s="6"/>
      <c r="AP1518" s="17" t="b">
        <v>1</v>
      </c>
      <c r="AQ1518" s="6" t="b">
        <v>0</v>
      </c>
    </row>
    <row r="1519" spans="1:43" x14ac:dyDescent="0.25">
      <c r="A1519" t="str">
        <f>_xlfn.CONCAT(Table8[[#This Row],[Order]],"-",Table8[[#This Row],[Line]])</f>
        <v>78517-1</v>
      </c>
      <c r="B1519" s="35">
        <v>78517</v>
      </c>
      <c r="C1519" s="35">
        <v>1</v>
      </c>
      <c r="D1519" s="35">
        <v>1</v>
      </c>
      <c r="E1519" s="34" t="s">
        <v>18</v>
      </c>
      <c r="F1519" s="34" t="s">
        <v>3368</v>
      </c>
      <c r="G1519" s="34" t="s">
        <v>1944</v>
      </c>
      <c r="H1519" s="34" t="s">
        <v>22</v>
      </c>
      <c r="I1519" s="34" t="s">
        <v>31</v>
      </c>
      <c r="J1519" s="36">
        <v>43495</v>
      </c>
      <c r="K1519" s="34" t="s">
        <v>5620</v>
      </c>
      <c r="L1519" s="8">
        <v>43501</v>
      </c>
      <c r="M1519" s="36">
        <v>43504</v>
      </c>
      <c r="N1519" s="35">
        <v>1</v>
      </c>
      <c r="O1519" s="35">
        <v>1</v>
      </c>
      <c r="P1519" s="6" t="s">
        <v>610</v>
      </c>
      <c r="Q1519" s="34" t="s">
        <v>22</v>
      </c>
      <c r="R1519" s="6" t="s">
        <v>18</v>
      </c>
      <c r="S1519" s="34" t="s">
        <v>22</v>
      </c>
      <c r="T1519" s="34" t="s">
        <v>49</v>
      </c>
      <c r="U1519" s="35">
        <v>12</v>
      </c>
      <c r="V1519" s="17" t="b">
        <v>1</v>
      </c>
      <c r="W1519" s="17" t="b">
        <v>1</v>
      </c>
      <c r="X1519" s="17" t="b">
        <v>1</v>
      </c>
      <c r="Y1519" s="17" t="b">
        <v>1</v>
      </c>
      <c r="Z1519" t="s">
        <v>22</v>
      </c>
      <c r="AA1519" t="s">
        <v>3805</v>
      </c>
      <c r="AB1519" t="s">
        <v>22</v>
      </c>
      <c r="AC1519" t="s">
        <v>22</v>
      </c>
      <c r="AD1519" t="s">
        <v>22</v>
      </c>
      <c r="AE1519" t="s">
        <v>22</v>
      </c>
      <c r="AF1519" t="s">
        <v>22</v>
      </c>
      <c r="AG1519" t="s">
        <v>22</v>
      </c>
      <c r="AH1519" t="s">
        <v>22</v>
      </c>
      <c r="AI1519" t="s">
        <v>22</v>
      </c>
      <c r="AJ1519" s="17" t="b">
        <v>1</v>
      </c>
      <c r="AK1519" t="s">
        <v>22</v>
      </c>
      <c r="AL1519" t="s">
        <v>143</v>
      </c>
      <c r="AM1519" s="17" t="b">
        <v>0</v>
      </c>
      <c r="AN1519" s="6"/>
      <c r="AO1519" s="6"/>
      <c r="AP1519" s="17" t="b">
        <v>0</v>
      </c>
      <c r="AQ1519" s="6" t="b">
        <v>0</v>
      </c>
    </row>
    <row r="1520" spans="1:43" x14ac:dyDescent="0.25">
      <c r="A1520" t="str">
        <f>_xlfn.CONCAT(Table8[[#This Row],[Order]],"-",Table8[[#This Row],[Line]])</f>
        <v>78517-2</v>
      </c>
      <c r="B1520" s="35">
        <v>78517</v>
      </c>
      <c r="C1520" s="35">
        <v>2</v>
      </c>
      <c r="D1520" s="35">
        <v>1</v>
      </c>
      <c r="E1520" s="34" t="s">
        <v>18</v>
      </c>
      <c r="F1520" s="34" t="s">
        <v>3370</v>
      </c>
      <c r="G1520" s="34" t="s">
        <v>1945</v>
      </c>
      <c r="H1520" s="34" t="s">
        <v>22</v>
      </c>
      <c r="I1520" s="34" t="s">
        <v>31</v>
      </c>
      <c r="J1520" s="36">
        <v>43495</v>
      </c>
      <c r="K1520" s="34" t="s">
        <v>5621</v>
      </c>
      <c r="L1520" s="8">
        <v>43501</v>
      </c>
      <c r="M1520" s="36">
        <v>43504</v>
      </c>
      <c r="N1520" s="35">
        <v>2</v>
      </c>
      <c r="O1520" s="35">
        <v>2</v>
      </c>
      <c r="P1520" s="6" t="s">
        <v>610</v>
      </c>
      <c r="Q1520" s="34" t="s">
        <v>22</v>
      </c>
      <c r="R1520" s="6" t="s">
        <v>18</v>
      </c>
      <c r="S1520" s="34" t="s">
        <v>22</v>
      </c>
      <c r="T1520" s="34" t="s">
        <v>1946</v>
      </c>
      <c r="U1520" s="35">
        <v>12</v>
      </c>
      <c r="V1520" s="17" t="b">
        <v>1</v>
      </c>
      <c r="W1520" s="17" t="b">
        <v>1</v>
      </c>
      <c r="X1520" s="17" t="b">
        <v>1</v>
      </c>
      <c r="Y1520" s="17" t="b">
        <v>1</v>
      </c>
      <c r="Z1520" t="s">
        <v>22</v>
      </c>
      <c r="AA1520" t="s">
        <v>3805</v>
      </c>
      <c r="AB1520" t="s">
        <v>22</v>
      </c>
      <c r="AC1520" t="s">
        <v>22</v>
      </c>
      <c r="AD1520" t="s">
        <v>22</v>
      </c>
      <c r="AE1520" t="s">
        <v>22</v>
      </c>
      <c r="AF1520" t="s">
        <v>22</v>
      </c>
      <c r="AG1520" t="s">
        <v>22</v>
      </c>
      <c r="AH1520" t="s">
        <v>22</v>
      </c>
      <c r="AI1520" t="s">
        <v>22</v>
      </c>
      <c r="AJ1520" s="17" t="b">
        <v>1</v>
      </c>
      <c r="AK1520" t="s">
        <v>22</v>
      </c>
      <c r="AL1520" t="s">
        <v>143</v>
      </c>
      <c r="AM1520" s="17" t="b">
        <v>0</v>
      </c>
      <c r="AN1520" s="6"/>
      <c r="AO1520" s="6"/>
      <c r="AP1520" s="17" t="b">
        <v>0</v>
      </c>
      <c r="AQ1520" s="6" t="b">
        <v>0</v>
      </c>
    </row>
    <row r="1521" spans="1:43" x14ac:dyDescent="0.25">
      <c r="A1521" t="str">
        <f>_xlfn.CONCAT(Table8[[#This Row],[Order]],"-",Table8[[#This Row],[Line]])</f>
        <v>78521-1</v>
      </c>
      <c r="B1521" s="35">
        <v>78521</v>
      </c>
      <c r="C1521" s="35">
        <v>1</v>
      </c>
      <c r="D1521" s="35">
        <v>1</v>
      </c>
      <c r="E1521" s="34" t="s">
        <v>18</v>
      </c>
      <c r="F1521" s="34" t="s">
        <v>415</v>
      </c>
      <c r="G1521" s="34" t="s">
        <v>2294</v>
      </c>
      <c r="H1521" s="34" t="s">
        <v>22</v>
      </c>
      <c r="I1521" s="34" t="s">
        <v>31</v>
      </c>
      <c r="J1521" s="36">
        <v>43494</v>
      </c>
      <c r="K1521" s="34" t="s">
        <v>5622</v>
      </c>
      <c r="L1521" s="125">
        <v>43496</v>
      </c>
      <c r="M1521" s="36">
        <v>43501</v>
      </c>
      <c r="N1521" s="35">
        <v>1</v>
      </c>
      <c r="O1521" s="35">
        <v>1</v>
      </c>
      <c r="P1521" s="6" t="s">
        <v>606</v>
      </c>
      <c r="Q1521" s="34" t="s">
        <v>22</v>
      </c>
      <c r="R1521" s="6" t="s">
        <v>18</v>
      </c>
      <c r="S1521" s="34" t="s">
        <v>22</v>
      </c>
      <c r="T1521" s="34" t="s">
        <v>44</v>
      </c>
      <c r="U1521" s="35">
        <v>12</v>
      </c>
      <c r="V1521" s="17" t="b">
        <v>1</v>
      </c>
      <c r="W1521" s="17" t="b">
        <v>1</v>
      </c>
      <c r="X1521" s="17" t="b">
        <v>1</v>
      </c>
      <c r="Y1521" s="17" t="b">
        <v>1</v>
      </c>
      <c r="Z1521" t="s">
        <v>22</v>
      </c>
      <c r="AA1521" t="s">
        <v>3805</v>
      </c>
      <c r="AB1521" t="s">
        <v>22</v>
      </c>
      <c r="AC1521" t="s">
        <v>22</v>
      </c>
      <c r="AD1521" t="s">
        <v>22</v>
      </c>
      <c r="AE1521" t="s">
        <v>22</v>
      </c>
      <c r="AF1521" t="s">
        <v>22</v>
      </c>
      <c r="AG1521" t="s">
        <v>22</v>
      </c>
      <c r="AH1521" t="s">
        <v>22</v>
      </c>
      <c r="AI1521" t="s">
        <v>22</v>
      </c>
      <c r="AJ1521" s="17" t="b">
        <v>1</v>
      </c>
      <c r="AK1521" t="s">
        <v>22</v>
      </c>
      <c r="AL1521" t="s">
        <v>143</v>
      </c>
      <c r="AM1521" s="17" t="b">
        <v>1</v>
      </c>
      <c r="AN1521" s="126">
        <v>43496.4811345255</v>
      </c>
      <c r="AO1521" s="6"/>
      <c r="AP1521" s="17" t="b">
        <v>1</v>
      </c>
      <c r="AQ1521" s="6" t="b">
        <v>0</v>
      </c>
    </row>
    <row r="1522" spans="1:43" x14ac:dyDescent="0.25">
      <c r="A1522" t="str">
        <f>_xlfn.CONCAT(Table8[[#This Row],[Order]],"-",Table8[[#This Row],[Line]])</f>
        <v>78522-25</v>
      </c>
      <c r="B1522" s="29">
        <v>78522</v>
      </c>
      <c r="C1522" s="29">
        <v>25</v>
      </c>
      <c r="D1522" s="29">
        <v>1</v>
      </c>
      <c r="E1522" s="28" t="s">
        <v>18</v>
      </c>
      <c r="F1522" s="28" t="s">
        <v>3371</v>
      </c>
      <c r="G1522" s="28" t="s">
        <v>5623</v>
      </c>
      <c r="H1522" s="28" t="s">
        <v>22</v>
      </c>
      <c r="I1522" s="28" t="s">
        <v>20</v>
      </c>
      <c r="J1522" s="28"/>
      <c r="K1522" s="28"/>
      <c r="L1522" s="8">
        <v>43514</v>
      </c>
      <c r="M1522" s="30">
        <v>43517</v>
      </c>
      <c r="N1522" s="29">
        <v>1</v>
      </c>
      <c r="O1522" s="29">
        <v>2</v>
      </c>
      <c r="P1522" s="6" t="s">
        <v>590</v>
      </c>
      <c r="Q1522" s="28" t="s">
        <v>22</v>
      </c>
      <c r="R1522" s="6" t="s">
        <v>18</v>
      </c>
      <c r="S1522" s="28" t="s">
        <v>22</v>
      </c>
      <c r="T1522" s="28" t="s">
        <v>5624</v>
      </c>
      <c r="U1522" s="29">
        <v>12</v>
      </c>
      <c r="V1522" s="17" t="b">
        <v>1</v>
      </c>
      <c r="W1522" s="17" t="b">
        <v>0</v>
      </c>
      <c r="X1522" s="17" t="b">
        <v>0</v>
      </c>
      <c r="Y1522" s="17" t="b">
        <v>1</v>
      </c>
      <c r="Z1522" t="s">
        <v>22</v>
      </c>
      <c r="AA1522" t="s">
        <v>22</v>
      </c>
      <c r="AB1522" t="s">
        <v>22</v>
      </c>
      <c r="AC1522" t="s">
        <v>22</v>
      </c>
      <c r="AD1522" t="s">
        <v>22</v>
      </c>
      <c r="AE1522" t="s">
        <v>22</v>
      </c>
      <c r="AF1522" t="s">
        <v>22</v>
      </c>
      <c r="AG1522" t="s">
        <v>22</v>
      </c>
      <c r="AH1522" t="s">
        <v>22</v>
      </c>
      <c r="AI1522" t="s">
        <v>22</v>
      </c>
      <c r="AJ1522" s="17" t="b">
        <v>0</v>
      </c>
      <c r="AK1522" t="s">
        <v>22</v>
      </c>
      <c r="AL1522" t="s">
        <v>22</v>
      </c>
      <c r="AM1522" s="17" t="b">
        <v>0</v>
      </c>
      <c r="AN1522" s="6"/>
      <c r="AO1522" s="6"/>
      <c r="AP1522" s="17" t="b">
        <v>0</v>
      </c>
      <c r="AQ1522" s="6" t="b">
        <v>0</v>
      </c>
    </row>
    <row r="1523" spans="1:43" x14ac:dyDescent="0.25">
      <c r="A1523" t="str">
        <f>_xlfn.CONCAT(Table8[[#This Row],[Order]],"-",Table8[[#This Row],[Line]])</f>
        <v>78522-26</v>
      </c>
      <c r="B1523" s="29">
        <v>78522</v>
      </c>
      <c r="C1523" s="29">
        <v>26</v>
      </c>
      <c r="D1523" s="29">
        <v>1</v>
      </c>
      <c r="E1523" s="28" t="s">
        <v>18</v>
      </c>
      <c r="F1523" s="28" t="s">
        <v>3372</v>
      </c>
      <c r="G1523" s="28" t="s">
        <v>5625</v>
      </c>
      <c r="H1523" s="28" t="s">
        <v>22</v>
      </c>
      <c r="I1523" s="28" t="s">
        <v>20</v>
      </c>
      <c r="J1523" s="28"/>
      <c r="K1523" s="28"/>
      <c r="L1523" s="8">
        <v>43514</v>
      </c>
      <c r="M1523" s="30">
        <v>43517</v>
      </c>
      <c r="N1523" s="29">
        <v>1</v>
      </c>
      <c r="O1523" s="29">
        <v>1</v>
      </c>
      <c r="P1523" s="6" t="s">
        <v>590</v>
      </c>
      <c r="Q1523" s="28" t="s">
        <v>22</v>
      </c>
      <c r="R1523" s="6" t="s">
        <v>18</v>
      </c>
      <c r="S1523" s="28" t="s">
        <v>22</v>
      </c>
      <c r="T1523" s="28" t="s">
        <v>5626</v>
      </c>
      <c r="U1523" s="29">
        <v>12</v>
      </c>
      <c r="V1523" s="17" t="b">
        <v>1</v>
      </c>
      <c r="W1523" s="17" t="b">
        <v>0</v>
      </c>
      <c r="X1523" s="17" t="b">
        <v>0</v>
      </c>
      <c r="Y1523" s="17" t="b">
        <v>1</v>
      </c>
      <c r="Z1523" t="s">
        <v>22</v>
      </c>
      <c r="AA1523" t="s">
        <v>22</v>
      </c>
      <c r="AB1523" t="s">
        <v>22</v>
      </c>
      <c r="AC1523" t="s">
        <v>22</v>
      </c>
      <c r="AD1523" t="s">
        <v>22</v>
      </c>
      <c r="AE1523" t="s">
        <v>22</v>
      </c>
      <c r="AF1523" t="s">
        <v>22</v>
      </c>
      <c r="AG1523" t="s">
        <v>22</v>
      </c>
      <c r="AH1523" t="s">
        <v>22</v>
      </c>
      <c r="AI1523" t="s">
        <v>22</v>
      </c>
      <c r="AJ1523" s="17" t="b">
        <v>0</v>
      </c>
      <c r="AK1523" t="s">
        <v>22</v>
      </c>
      <c r="AL1523" t="s">
        <v>22</v>
      </c>
      <c r="AM1523" s="17" t="b">
        <v>0</v>
      </c>
      <c r="AN1523" s="6"/>
      <c r="AO1523" s="6"/>
      <c r="AP1523" s="17" t="b">
        <v>0</v>
      </c>
      <c r="AQ1523" s="6" t="b">
        <v>0</v>
      </c>
    </row>
    <row r="1524" spans="1:43" x14ac:dyDescent="0.25">
      <c r="A1524" t="str">
        <f>_xlfn.CONCAT(Table8[[#This Row],[Order]],"-",Table8[[#This Row],[Line]])</f>
        <v>78522-27</v>
      </c>
      <c r="B1524" s="29">
        <v>78522</v>
      </c>
      <c r="C1524" s="29">
        <v>27</v>
      </c>
      <c r="D1524" s="29">
        <v>1</v>
      </c>
      <c r="E1524" s="28" t="s">
        <v>18</v>
      </c>
      <c r="F1524" s="28" t="s">
        <v>223</v>
      </c>
      <c r="G1524" s="28" t="s">
        <v>5627</v>
      </c>
      <c r="H1524" s="28" t="s">
        <v>22</v>
      </c>
      <c r="I1524" s="28" t="s">
        <v>20</v>
      </c>
      <c r="J1524" s="28"/>
      <c r="K1524" s="28"/>
      <c r="L1524" s="8">
        <v>43514</v>
      </c>
      <c r="M1524" s="30">
        <v>43517</v>
      </c>
      <c r="N1524" s="29">
        <v>2</v>
      </c>
      <c r="O1524" s="29">
        <v>2</v>
      </c>
      <c r="P1524" s="6" t="s">
        <v>590</v>
      </c>
      <c r="Q1524" s="28" t="s">
        <v>22</v>
      </c>
      <c r="R1524" s="6" t="s">
        <v>18</v>
      </c>
      <c r="S1524" s="28" t="s">
        <v>22</v>
      </c>
      <c r="T1524" s="28" t="s">
        <v>5628</v>
      </c>
      <c r="U1524" s="29">
        <v>12</v>
      </c>
      <c r="V1524" s="17" t="b">
        <v>1</v>
      </c>
      <c r="W1524" s="17" t="b">
        <v>0</v>
      </c>
      <c r="X1524" s="17" t="b">
        <v>0</v>
      </c>
      <c r="Y1524" s="17" t="b">
        <v>1</v>
      </c>
      <c r="Z1524" t="s">
        <v>22</v>
      </c>
      <c r="AA1524" t="s">
        <v>22</v>
      </c>
      <c r="AB1524" t="s">
        <v>22</v>
      </c>
      <c r="AC1524" t="s">
        <v>22</v>
      </c>
      <c r="AD1524" t="s">
        <v>22</v>
      </c>
      <c r="AE1524" t="s">
        <v>22</v>
      </c>
      <c r="AF1524" t="s">
        <v>22</v>
      </c>
      <c r="AG1524" t="s">
        <v>22</v>
      </c>
      <c r="AH1524" t="s">
        <v>22</v>
      </c>
      <c r="AI1524" t="s">
        <v>22</v>
      </c>
      <c r="AJ1524" s="17" t="b">
        <v>0</v>
      </c>
      <c r="AK1524" t="s">
        <v>22</v>
      </c>
      <c r="AL1524" t="s">
        <v>22</v>
      </c>
      <c r="AM1524" s="17" t="b">
        <v>0</v>
      </c>
      <c r="AN1524" s="6"/>
      <c r="AO1524" s="6"/>
      <c r="AP1524" s="17" t="b">
        <v>0</v>
      </c>
      <c r="AQ1524" s="6" t="b">
        <v>0</v>
      </c>
    </row>
    <row r="1525" spans="1:43" x14ac:dyDescent="0.25">
      <c r="A1525" t="str">
        <f>_xlfn.CONCAT(Table8[[#This Row],[Order]],"-",Table8[[#This Row],[Line]])</f>
        <v>78522-28</v>
      </c>
      <c r="B1525" s="29">
        <v>78522</v>
      </c>
      <c r="C1525" s="29">
        <v>28</v>
      </c>
      <c r="D1525" s="29">
        <v>1</v>
      </c>
      <c r="E1525" s="28" t="s">
        <v>18</v>
      </c>
      <c r="F1525" s="28" t="s">
        <v>395</v>
      </c>
      <c r="G1525" s="28" t="s">
        <v>5629</v>
      </c>
      <c r="H1525" s="28" t="s">
        <v>22</v>
      </c>
      <c r="I1525" s="28" t="s">
        <v>20</v>
      </c>
      <c r="J1525" s="28"/>
      <c r="K1525" s="28"/>
      <c r="L1525" s="8">
        <v>43514</v>
      </c>
      <c r="M1525" s="30">
        <v>43517</v>
      </c>
      <c r="N1525" s="29">
        <v>1</v>
      </c>
      <c r="O1525" s="29">
        <v>1</v>
      </c>
      <c r="P1525" s="6" t="s">
        <v>590</v>
      </c>
      <c r="Q1525" s="28" t="s">
        <v>22</v>
      </c>
      <c r="R1525" s="6" t="s">
        <v>18</v>
      </c>
      <c r="S1525" s="28" t="s">
        <v>22</v>
      </c>
      <c r="T1525" s="28" t="s">
        <v>5630</v>
      </c>
      <c r="U1525" s="29">
        <v>12</v>
      </c>
      <c r="V1525" s="17" t="b">
        <v>1</v>
      </c>
      <c r="W1525" s="17" t="b">
        <v>0</v>
      </c>
      <c r="X1525" s="17" t="b">
        <v>0</v>
      </c>
      <c r="Y1525" s="17" t="b">
        <v>1</v>
      </c>
      <c r="Z1525" t="s">
        <v>22</v>
      </c>
      <c r="AA1525" t="s">
        <v>22</v>
      </c>
      <c r="AB1525" t="s">
        <v>22</v>
      </c>
      <c r="AC1525" t="s">
        <v>22</v>
      </c>
      <c r="AD1525" t="s">
        <v>22</v>
      </c>
      <c r="AE1525" t="s">
        <v>22</v>
      </c>
      <c r="AF1525" t="s">
        <v>22</v>
      </c>
      <c r="AG1525" t="s">
        <v>22</v>
      </c>
      <c r="AH1525" t="s">
        <v>22</v>
      </c>
      <c r="AI1525" t="s">
        <v>22</v>
      </c>
      <c r="AJ1525" s="17" t="b">
        <v>0</v>
      </c>
      <c r="AK1525" t="s">
        <v>22</v>
      </c>
      <c r="AL1525" t="s">
        <v>22</v>
      </c>
      <c r="AM1525" s="17" t="b">
        <v>0</v>
      </c>
      <c r="AN1525" s="6"/>
      <c r="AO1525" s="6"/>
      <c r="AP1525" s="17" t="b">
        <v>0</v>
      </c>
      <c r="AQ1525" s="6" t="b">
        <v>0</v>
      </c>
    </row>
    <row r="1526" spans="1:43" x14ac:dyDescent="0.25">
      <c r="A1526" t="str">
        <f>_xlfn.CONCAT(Table8[[#This Row],[Order]],"-",Table8[[#This Row],[Line]])</f>
        <v>78522-29</v>
      </c>
      <c r="B1526" s="29">
        <v>78522</v>
      </c>
      <c r="C1526" s="29">
        <v>29</v>
      </c>
      <c r="D1526" s="29">
        <v>1</v>
      </c>
      <c r="E1526" s="28" t="s">
        <v>18</v>
      </c>
      <c r="F1526" s="28" t="s">
        <v>3371</v>
      </c>
      <c r="G1526" s="28" t="s">
        <v>5623</v>
      </c>
      <c r="H1526" s="28" t="s">
        <v>22</v>
      </c>
      <c r="I1526" s="28" t="s">
        <v>20</v>
      </c>
      <c r="J1526" s="28"/>
      <c r="K1526" s="28"/>
      <c r="L1526" s="8">
        <v>43514</v>
      </c>
      <c r="M1526" s="30">
        <v>43517</v>
      </c>
      <c r="N1526" s="29">
        <v>1</v>
      </c>
      <c r="O1526" s="29">
        <v>2</v>
      </c>
      <c r="P1526" s="6" t="s">
        <v>590</v>
      </c>
      <c r="Q1526" s="28" t="s">
        <v>22</v>
      </c>
      <c r="R1526" s="6" t="s">
        <v>18</v>
      </c>
      <c r="S1526" s="28" t="s">
        <v>22</v>
      </c>
      <c r="T1526" s="28" t="s">
        <v>5631</v>
      </c>
      <c r="U1526" s="29">
        <v>12</v>
      </c>
      <c r="V1526" s="17" t="b">
        <v>1</v>
      </c>
      <c r="W1526" s="17" t="b">
        <v>0</v>
      </c>
      <c r="X1526" s="17" t="b">
        <v>0</v>
      </c>
      <c r="Y1526" s="17" t="b">
        <v>1</v>
      </c>
      <c r="Z1526" t="s">
        <v>22</v>
      </c>
      <c r="AA1526" t="s">
        <v>22</v>
      </c>
      <c r="AB1526" t="s">
        <v>22</v>
      </c>
      <c r="AC1526" t="s">
        <v>22</v>
      </c>
      <c r="AD1526" t="s">
        <v>22</v>
      </c>
      <c r="AE1526" t="s">
        <v>22</v>
      </c>
      <c r="AF1526" t="s">
        <v>22</v>
      </c>
      <c r="AG1526" t="s">
        <v>22</v>
      </c>
      <c r="AH1526" t="s">
        <v>22</v>
      </c>
      <c r="AI1526" t="s">
        <v>22</v>
      </c>
      <c r="AJ1526" s="17" t="b">
        <v>0</v>
      </c>
      <c r="AK1526" t="s">
        <v>22</v>
      </c>
      <c r="AL1526" t="s">
        <v>22</v>
      </c>
      <c r="AM1526" s="17" t="b">
        <v>0</v>
      </c>
      <c r="AN1526" s="6"/>
      <c r="AO1526" s="6"/>
      <c r="AP1526" s="17" t="b">
        <v>0</v>
      </c>
      <c r="AQ1526" s="6" t="b">
        <v>0</v>
      </c>
    </row>
    <row r="1527" spans="1:43" x14ac:dyDescent="0.25">
      <c r="A1527" t="str">
        <f>_xlfn.CONCAT(Table8[[#This Row],[Order]],"-",Table8[[#This Row],[Line]])</f>
        <v>78522-30</v>
      </c>
      <c r="B1527" s="29">
        <v>78522</v>
      </c>
      <c r="C1527" s="29">
        <v>30</v>
      </c>
      <c r="D1527" s="29">
        <v>1</v>
      </c>
      <c r="E1527" s="28" t="s">
        <v>18</v>
      </c>
      <c r="F1527" s="28" t="s">
        <v>3372</v>
      </c>
      <c r="G1527" s="28" t="s">
        <v>5625</v>
      </c>
      <c r="H1527" s="28" t="s">
        <v>22</v>
      </c>
      <c r="I1527" s="28" t="s">
        <v>20</v>
      </c>
      <c r="J1527" s="28"/>
      <c r="K1527" s="28"/>
      <c r="L1527" s="8">
        <v>43514</v>
      </c>
      <c r="M1527" s="30">
        <v>43517</v>
      </c>
      <c r="N1527" s="29">
        <v>1</v>
      </c>
      <c r="O1527" s="29">
        <v>1</v>
      </c>
      <c r="P1527" s="6" t="s">
        <v>590</v>
      </c>
      <c r="Q1527" s="28" t="s">
        <v>22</v>
      </c>
      <c r="R1527" s="6" t="s">
        <v>18</v>
      </c>
      <c r="S1527" s="28" t="s">
        <v>22</v>
      </c>
      <c r="T1527" s="28" t="s">
        <v>5632</v>
      </c>
      <c r="U1527" s="29">
        <v>12</v>
      </c>
      <c r="V1527" s="17" t="b">
        <v>1</v>
      </c>
      <c r="W1527" s="17" t="b">
        <v>0</v>
      </c>
      <c r="X1527" s="17" t="b">
        <v>0</v>
      </c>
      <c r="Y1527" s="17" t="b">
        <v>1</v>
      </c>
      <c r="Z1527" t="s">
        <v>22</v>
      </c>
      <c r="AA1527" t="s">
        <v>22</v>
      </c>
      <c r="AB1527" t="s">
        <v>22</v>
      </c>
      <c r="AC1527" t="s">
        <v>22</v>
      </c>
      <c r="AD1527" t="s">
        <v>22</v>
      </c>
      <c r="AE1527" t="s">
        <v>22</v>
      </c>
      <c r="AF1527" t="s">
        <v>22</v>
      </c>
      <c r="AG1527" t="s">
        <v>22</v>
      </c>
      <c r="AH1527" t="s">
        <v>22</v>
      </c>
      <c r="AI1527" t="s">
        <v>22</v>
      </c>
      <c r="AJ1527" s="17" t="b">
        <v>0</v>
      </c>
      <c r="AK1527" t="s">
        <v>22</v>
      </c>
      <c r="AL1527" t="s">
        <v>22</v>
      </c>
      <c r="AM1527" s="17" t="b">
        <v>0</v>
      </c>
      <c r="AN1527" s="6"/>
      <c r="AO1527" s="6"/>
      <c r="AP1527" s="17" t="b">
        <v>0</v>
      </c>
      <c r="AQ1527" s="6" t="b">
        <v>0</v>
      </c>
    </row>
    <row r="1528" spans="1:43" x14ac:dyDescent="0.25">
      <c r="A1528" t="str">
        <f>_xlfn.CONCAT(Table8[[#This Row],[Order]],"-",Table8[[#This Row],[Line]])</f>
        <v>78522-31</v>
      </c>
      <c r="B1528" s="29">
        <v>78522</v>
      </c>
      <c r="C1528" s="29">
        <v>31</v>
      </c>
      <c r="D1528" s="29">
        <v>1</v>
      </c>
      <c r="E1528" s="28" t="s">
        <v>18</v>
      </c>
      <c r="F1528" s="28" t="s">
        <v>223</v>
      </c>
      <c r="G1528" s="28" t="s">
        <v>5627</v>
      </c>
      <c r="H1528" s="28" t="s">
        <v>22</v>
      </c>
      <c r="I1528" s="28" t="s">
        <v>20</v>
      </c>
      <c r="J1528" s="28"/>
      <c r="K1528" s="28"/>
      <c r="L1528" s="8">
        <v>43514</v>
      </c>
      <c r="M1528" s="30">
        <v>43517</v>
      </c>
      <c r="N1528" s="29">
        <v>2</v>
      </c>
      <c r="O1528" s="29">
        <v>2</v>
      </c>
      <c r="P1528" s="6" t="s">
        <v>590</v>
      </c>
      <c r="Q1528" s="28" t="s">
        <v>22</v>
      </c>
      <c r="R1528" s="6" t="s">
        <v>18</v>
      </c>
      <c r="S1528" s="28" t="s">
        <v>22</v>
      </c>
      <c r="T1528" s="28" t="s">
        <v>5633</v>
      </c>
      <c r="U1528" s="29">
        <v>12</v>
      </c>
      <c r="V1528" s="17" t="b">
        <v>1</v>
      </c>
      <c r="W1528" s="17" t="b">
        <v>0</v>
      </c>
      <c r="X1528" s="17" t="b">
        <v>0</v>
      </c>
      <c r="Y1528" s="17" t="b">
        <v>1</v>
      </c>
      <c r="Z1528" t="s">
        <v>22</v>
      </c>
      <c r="AA1528" t="s">
        <v>22</v>
      </c>
      <c r="AB1528" t="s">
        <v>22</v>
      </c>
      <c r="AC1528" t="s">
        <v>22</v>
      </c>
      <c r="AD1528" t="s">
        <v>22</v>
      </c>
      <c r="AE1528" t="s">
        <v>22</v>
      </c>
      <c r="AF1528" t="s">
        <v>22</v>
      </c>
      <c r="AG1528" t="s">
        <v>22</v>
      </c>
      <c r="AH1528" t="s">
        <v>22</v>
      </c>
      <c r="AI1528" t="s">
        <v>22</v>
      </c>
      <c r="AJ1528" s="17" t="b">
        <v>0</v>
      </c>
      <c r="AK1528" t="s">
        <v>22</v>
      </c>
      <c r="AL1528" t="s">
        <v>22</v>
      </c>
      <c r="AM1528" s="17" t="b">
        <v>0</v>
      </c>
      <c r="AN1528" s="6"/>
      <c r="AO1528" s="6"/>
      <c r="AP1528" s="17" t="b">
        <v>0</v>
      </c>
      <c r="AQ1528" s="6" t="b">
        <v>0</v>
      </c>
    </row>
    <row r="1529" spans="1:43" x14ac:dyDescent="0.25">
      <c r="A1529" t="str">
        <f>_xlfn.CONCAT(Table8[[#This Row],[Order]],"-",Table8[[#This Row],[Line]])</f>
        <v>78522-32</v>
      </c>
      <c r="B1529" s="29">
        <v>78522</v>
      </c>
      <c r="C1529" s="29">
        <v>32</v>
      </c>
      <c r="D1529" s="29">
        <v>1</v>
      </c>
      <c r="E1529" s="28" t="s">
        <v>18</v>
      </c>
      <c r="F1529" s="28" t="s">
        <v>224</v>
      </c>
      <c r="G1529" s="28" t="s">
        <v>5634</v>
      </c>
      <c r="H1529" s="28" t="s">
        <v>22</v>
      </c>
      <c r="I1529" s="28" t="s">
        <v>20</v>
      </c>
      <c r="J1529" s="28"/>
      <c r="K1529" s="28"/>
      <c r="L1529" s="8">
        <v>43514</v>
      </c>
      <c r="M1529" s="30">
        <v>43517</v>
      </c>
      <c r="N1529" s="29">
        <v>1</v>
      </c>
      <c r="O1529" s="29">
        <v>1</v>
      </c>
      <c r="P1529" s="6" t="s">
        <v>590</v>
      </c>
      <c r="Q1529" s="28" t="s">
        <v>22</v>
      </c>
      <c r="R1529" s="6" t="s">
        <v>18</v>
      </c>
      <c r="S1529" s="28" t="s">
        <v>22</v>
      </c>
      <c r="T1529" s="28" t="s">
        <v>5635</v>
      </c>
      <c r="U1529" s="29">
        <v>12</v>
      </c>
      <c r="V1529" s="17" t="b">
        <v>1</v>
      </c>
      <c r="W1529" s="17" t="b">
        <v>0</v>
      </c>
      <c r="X1529" s="17" t="b">
        <v>0</v>
      </c>
      <c r="Y1529" s="17" t="b">
        <v>1</v>
      </c>
      <c r="Z1529" t="s">
        <v>22</v>
      </c>
      <c r="AA1529" t="s">
        <v>22</v>
      </c>
      <c r="AB1529" t="s">
        <v>22</v>
      </c>
      <c r="AC1529" t="s">
        <v>22</v>
      </c>
      <c r="AD1529" t="s">
        <v>22</v>
      </c>
      <c r="AE1529" t="s">
        <v>22</v>
      </c>
      <c r="AF1529" t="s">
        <v>22</v>
      </c>
      <c r="AG1529" t="s">
        <v>22</v>
      </c>
      <c r="AH1529" t="s">
        <v>22</v>
      </c>
      <c r="AI1529" t="s">
        <v>22</v>
      </c>
      <c r="AJ1529" s="17" t="b">
        <v>0</v>
      </c>
      <c r="AK1529" t="s">
        <v>22</v>
      </c>
      <c r="AL1529" t="s">
        <v>22</v>
      </c>
      <c r="AM1529" s="17" t="b">
        <v>0</v>
      </c>
      <c r="AN1529" s="6"/>
      <c r="AO1529" s="6"/>
      <c r="AP1529" s="17" t="b">
        <v>0</v>
      </c>
      <c r="AQ1529" s="6" t="b">
        <v>0</v>
      </c>
    </row>
    <row r="1530" spans="1:43" x14ac:dyDescent="0.25">
      <c r="A1530" t="str">
        <f>_xlfn.CONCAT(Table8[[#This Row],[Order]],"-",Table8[[#This Row],[Line]])</f>
        <v>78522-33</v>
      </c>
      <c r="B1530" s="29">
        <v>78522</v>
      </c>
      <c r="C1530" s="29">
        <v>33</v>
      </c>
      <c r="D1530" s="29">
        <v>1</v>
      </c>
      <c r="E1530" s="28" t="s">
        <v>18</v>
      </c>
      <c r="F1530" s="28" t="s">
        <v>3373</v>
      </c>
      <c r="G1530" s="28" t="s">
        <v>5636</v>
      </c>
      <c r="H1530" s="28" t="s">
        <v>22</v>
      </c>
      <c r="I1530" s="28" t="s">
        <v>20</v>
      </c>
      <c r="J1530" s="28"/>
      <c r="K1530" s="28"/>
      <c r="L1530" s="8">
        <v>43514</v>
      </c>
      <c r="M1530" s="30">
        <v>43517</v>
      </c>
      <c r="N1530" s="29">
        <v>1</v>
      </c>
      <c r="O1530" s="29">
        <v>3</v>
      </c>
      <c r="P1530" s="6" t="s">
        <v>590</v>
      </c>
      <c r="Q1530" s="28" t="s">
        <v>22</v>
      </c>
      <c r="R1530" s="6" t="s">
        <v>18</v>
      </c>
      <c r="S1530" s="28" t="s">
        <v>22</v>
      </c>
      <c r="T1530" s="28" t="s">
        <v>5637</v>
      </c>
      <c r="U1530" s="29">
        <v>12</v>
      </c>
      <c r="V1530" s="17" t="b">
        <v>1</v>
      </c>
      <c r="W1530" s="17" t="b">
        <v>0</v>
      </c>
      <c r="X1530" s="17" t="b">
        <v>0</v>
      </c>
      <c r="Y1530" s="17" t="b">
        <v>1</v>
      </c>
      <c r="Z1530" t="s">
        <v>22</v>
      </c>
      <c r="AA1530" t="s">
        <v>22</v>
      </c>
      <c r="AB1530" t="s">
        <v>22</v>
      </c>
      <c r="AC1530" t="s">
        <v>22</v>
      </c>
      <c r="AD1530" t="s">
        <v>22</v>
      </c>
      <c r="AE1530" t="s">
        <v>22</v>
      </c>
      <c r="AF1530" t="s">
        <v>22</v>
      </c>
      <c r="AG1530" t="s">
        <v>22</v>
      </c>
      <c r="AH1530" t="s">
        <v>22</v>
      </c>
      <c r="AI1530" t="s">
        <v>22</v>
      </c>
      <c r="AJ1530" s="17" t="b">
        <v>0</v>
      </c>
      <c r="AK1530" t="s">
        <v>22</v>
      </c>
      <c r="AL1530" t="s">
        <v>22</v>
      </c>
      <c r="AM1530" s="17" t="b">
        <v>0</v>
      </c>
      <c r="AN1530" s="6"/>
      <c r="AO1530" s="6"/>
      <c r="AP1530" s="17" t="b">
        <v>0</v>
      </c>
      <c r="AQ1530" s="6" t="b">
        <v>0</v>
      </c>
    </row>
    <row r="1531" spans="1:43" x14ac:dyDescent="0.25">
      <c r="A1531" t="str">
        <f>_xlfn.CONCAT(Table8[[#This Row],[Order]],"-",Table8[[#This Row],[Line]])</f>
        <v>78522-34</v>
      </c>
      <c r="B1531" s="29">
        <v>78522</v>
      </c>
      <c r="C1531" s="29">
        <v>34</v>
      </c>
      <c r="D1531" s="29">
        <v>1</v>
      </c>
      <c r="E1531" s="28" t="s">
        <v>18</v>
      </c>
      <c r="F1531" s="28" t="s">
        <v>223</v>
      </c>
      <c r="G1531" s="28" t="s">
        <v>5627</v>
      </c>
      <c r="H1531" s="28" t="s">
        <v>22</v>
      </c>
      <c r="I1531" s="28" t="s">
        <v>20</v>
      </c>
      <c r="J1531" s="28"/>
      <c r="K1531" s="28"/>
      <c r="L1531" s="8">
        <v>43514</v>
      </c>
      <c r="M1531" s="30">
        <v>43517</v>
      </c>
      <c r="N1531" s="29">
        <v>2</v>
      </c>
      <c r="O1531" s="29">
        <v>2</v>
      </c>
      <c r="P1531" s="6" t="s">
        <v>590</v>
      </c>
      <c r="Q1531" s="28" t="s">
        <v>22</v>
      </c>
      <c r="R1531" s="6" t="s">
        <v>18</v>
      </c>
      <c r="S1531" s="28" t="s">
        <v>22</v>
      </c>
      <c r="T1531" s="28" t="s">
        <v>5638</v>
      </c>
      <c r="U1531" s="29">
        <v>12</v>
      </c>
      <c r="V1531" s="17" t="b">
        <v>1</v>
      </c>
      <c r="W1531" s="17" t="b">
        <v>0</v>
      </c>
      <c r="X1531" s="17" t="b">
        <v>0</v>
      </c>
      <c r="Y1531" s="17" t="b">
        <v>1</v>
      </c>
      <c r="Z1531" t="s">
        <v>22</v>
      </c>
      <c r="AA1531" t="s">
        <v>22</v>
      </c>
      <c r="AB1531" t="s">
        <v>22</v>
      </c>
      <c r="AC1531" t="s">
        <v>22</v>
      </c>
      <c r="AD1531" t="s">
        <v>22</v>
      </c>
      <c r="AE1531" t="s">
        <v>22</v>
      </c>
      <c r="AF1531" t="s">
        <v>22</v>
      </c>
      <c r="AG1531" t="s">
        <v>22</v>
      </c>
      <c r="AH1531" t="s">
        <v>22</v>
      </c>
      <c r="AI1531" t="s">
        <v>22</v>
      </c>
      <c r="AJ1531" s="17" t="b">
        <v>0</v>
      </c>
      <c r="AK1531" t="s">
        <v>22</v>
      </c>
      <c r="AL1531" t="s">
        <v>22</v>
      </c>
      <c r="AM1531" s="17" t="b">
        <v>0</v>
      </c>
      <c r="AN1531" s="6"/>
      <c r="AO1531" s="6"/>
      <c r="AP1531" s="17" t="b">
        <v>0</v>
      </c>
      <c r="AQ1531" s="6" t="b">
        <v>0</v>
      </c>
    </row>
    <row r="1532" spans="1:43" x14ac:dyDescent="0.25">
      <c r="A1532" t="str">
        <f>_xlfn.CONCAT(Table8[[#This Row],[Order]],"-",Table8[[#This Row],[Line]])</f>
        <v>78522-35</v>
      </c>
      <c r="B1532" s="29">
        <v>78522</v>
      </c>
      <c r="C1532" s="29">
        <v>35</v>
      </c>
      <c r="D1532" s="29">
        <v>1</v>
      </c>
      <c r="E1532" s="28" t="s">
        <v>18</v>
      </c>
      <c r="F1532" s="28" t="s">
        <v>3374</v>
      </c>
      <c r="G1532" s="28" t="s">
        <v>5639</v>
      </c>
      <c r="H1532" s="28" t="s">
        <v>22</v>
      </c>
      <c r="I1532" s="28" t="s">
        <v>20</v>
      </c>
      <c r="J1532" s="28"/>
      <c r="K1532" s="28"/>
      <c r="L1532" s="8">
        <v>43514</v>
      </c>
      <c r="M1532" s="30">
        <v>43517</v>
      </c>
      <c r="N1532" s="29">
        <v>1</v>
      </c>
      <c r="O1532" s="29">
        <v>4</v>
      </c>
      <c r="P1532" s="6" t="s">
        <v>590</v>
      </c>
      <c r="Q1532" s="28" t="s">
        <v>22</v>
      </c>
      <c r="R1532" s="6" t="s">
        <v>18</v>
      </c>
      <c r="S1532" s="28" t="s">
        <v>22</v>
      </c>
      <c r="T1532" s="28" t="s">
        <v>5640</v>
      </c>
      <c r="U1532" s="29">
        <v>12</v>
      </c>
      <c r="V1532" s="17" t="b">
        <v>1</v>
      </c>
      <c r="W1532" s="17" t="b">
        <v>0</v>
      </c>
      <c r="X1532" s="17" t="b">
        <v>0</v>
      </c>
      <c r="Y1532" s="17" t="b">
        <v>1</v>
      </c>
      <c r="Z1532" t="s">
        <v>161</v>
      </c>
      <c r="AA1532" t="s">
        <v>22</v>
      </c>
      <c r="AB1532" t="s">
        <v>22</v>
      </c>
      <c r="AC1532" t="s">
        <v>22</v>
      </c>
      <c r="AD1532" t="s">
        <v>22</v>
      </c>
      <c r="AE1532" t="s">
        <v>22</v>
      </c>
      <c r="AF1532" t="s">
        <v>22</v>
      </c>
      <c r="AG1532" t="s">
        <v>22</v>
      </c>
      <c r="AH1532" t="s">
        <v>22</v>
      </c>
      <c r="AI1532" t="s">
        <v>22</v>
      </c>
      <c r="AJ1532" s="17" t="b">
        <v>0</v>
      </c>
      <c r="AK1532" t="s">
        <v>22</v>
      </c>
      <c r="AL1532" t="s">
        <v>22</v>
      </c>
      <c r="AM1532" s="17" t="b">
        <v>0</v>
      </c>
      <c r="AN1532" s="6"/>
      <c r="AO1532" s="6"/>
      <c r="AP1532" s="17" t="b">
        <v>0</v>
      </c>
      <c r="AQ1532" s="6" t="b">
        <v>0</v>
      </c>
    </row>
    <row r="1533" spans="1:43" x14ac:dyDescent="0.25">
      <c r="A1533" t="str">
        <f>_xlfn.CONCAT(Table8[[#This Row],[Order]],"-",Table8[[#This Row],[Line]])</f>
        <v>78525-1</v>
      </c>
      <c r="B1533" s="29">
        <v>78525</v>
      </c>
      <c r="C1533" s="29">
        <v>1</v>
      </c>
      <c r="D1533" s="29">
        <v>1</v>
      </c>
      <c r="E1533" s="28" t="s">
        <v>18</v>
      </c>
      <c r="F1533" s="28" t="s">
        <v>3375</v>
      </c>
      <c r="G1533" s="28" t="s">
        <v>2565</v>
      </c>
      <c r="H1533" s="28" t="s">
        <v>22</v>
      </c>
      <c r="I1533" s="28" t="s">
        <v>20</v>
      </c>
      <c r="J1533" s="28"/>
      <c r="K1533" s="28"/>
      <c r="L1533" s="8">
        <v>43501</v>
      </c>
      <c r="M1533" s="30">
        <v>43504</v>
      </c>
      <c r="N1533" s="29">
        <v>1</v>
      </c>
      <c r="O1533" s="29">
        <v>1</v>
      </c>
      <c r="P1533" s="6" t="s">
        <v>626</v>
      </c>
      <c r="Q1533" s="28" t="s">
        <v>21</v>
      </c>
      <c r="R1533" s="6" t="s">
        <v>18</v>
      </c>
      <c r="S1533" s="28" t="s">
        <v>22</v>
      </c>
      <c r="T1533" s="28" t="s">
        <v>2566</v>
      </c>
      <c r="U1533" s="29">
        <v>12</v>
      </c>
      <c r="V1533" s="17" t="b">
        <v>1</v>
      </c>
      <c r="W1533" s="17" t="b">
        <v>1</v>
      </c>
      <c r="X1533" s="17" t="b">
        <v>0</v>
      </c>
      <c r="Y1533" s="17" t="b">
        <v>0</v>
      </c>
      <c r="Z1533" t="s">
        <v>22</v>
      </c>
      <c r="AA1533" t="s">
        <v>22</v>
      </c>
      <c r="AB1533" t="s">
        <v>22</v>
      </c>
      <c r="AC1533" t="s">
        <v>22</v>
      </c>
      <c r="AD1533" t="s">
        <v>22</v>
      </c>
      <c r="AE1533" t="s">
        <v>22</v>
      </c>
      <c r="AF1533" t="s">
        <v>22</v>
      </c>
      <c r="AG1533" t="s">
        <v>22</v>
      </c>
      <c r="AH1533" t="s">
        <v>22</v>
      </c>
      <c r="AI1533" t="s">
        <v>22</v>
      </c>
      <c r="AJ1533" s="17" t="b">
        <v>0</v>
      </c>
      <c r="AK1533" t="s">
        <v>22</v>
      </c>
      <c r="AL1533" t="s">
        <v>22</v>
      </c>
      <c r="AM1533" s="17" t="b">
        <v>0</v>
      </c>
      <c r="AN1533" s="6"/>
      <c r="AO1533" s="6"/>
      <c r="AP1533" s="17" t="b">
        <v>0</v>
      </c>
      <c r="AQ1533" s="6" t="b">
        <v>0</v>
      </c>
    </row>
    <row r="1534" spans="1:43" x14ac:dyDescent="0.25">
      <c r="A1534" t="str">
        <f>_xlfn.CONCAT(Table8[[#This Row],[Order]],"-",Table8[[#This Row],[Line]])</f>
        <v>78529-1</v>
      </c>
      <c r="B1534" s="35">
        <v>78529</v>
      </c>
      <c r="C1534" s="35">
        <v>1</v>
      </c>
      <c r="D1534" s="35">
        <v>1</v>
      </c>
      <c r="E1534" s="34" t="s">
        <v>18</v>
      </c>
      <c r="F1534" s="34" t="s">
        <v>184</v>
      </c>
      <c r="G1534" s="34" t="s">
        <v>1631</v>
      </c>
      <c r="H1534" s="34" t="s">
        <v>22</v>
      </c>
      <c r="I1534" s="34" t="s">
        <v>31</v>
      </c>
      <c r="J1534" s="36">
        <v>43497</v>
      </c>
      <c r="K1534" s="34" t="s">
        <v>5641</v>
      </c>
      <c r="L1534" s="8">
        <v>43500</v>
      </c>
      <c r="M1534" s="36">
        <v>43503</v>
      </c>
      <c r="N1534" s="35">
        <v>1</v>
      </c>
      <c r="O1534" s="35">
        <v>1</v>
      </c>
      <c r="P1534" s="6" t="s">
        <v>644</v>
      </c>
      <c r="Q1534" s="34" t="s">
        <v>21</v>
      </c>
      <c r="R1534" s="6" t="s">
        <v>18</v>
      </c>
      <c r="S1534" s="34" t="s">
        <v>22</v>
      </c>
      <c r="T1534" s="34" t="s">
        <v>1632</v>
      </c>
      <c r="U1534" s="35">
        <v>15</v>
      </c>
      <c r="V1534" s="17" t="b">
        <v>1</v>
      </c>
      <c r="W1534" s="17" t="b">
        <v>1</v>
      </c>
      <c r="X1534" s="17" t="b">
        <v>1</v>
      </c>
      <c r="Y1534" s="17" t="b">
        <v>1</v>
      </c>
      <c r="Z1534" t="s">
        <v>3805</v>
      </c>
      <c r="AA1534" t="s">
        <v>22</v>
      </c>
      <c r="AB1534" t="s">
        <v>22</v>
      </c>
      <c r="AC1534" t="s">
        <v>22</v>
      </c>
      <c r="AD1534" t="s">
        <v>22</v>
      </c>
      <c r="AE1534" t="s">
        <v>22</v>
      </c>
      <c r="AF1534" t="s">
        <v>3805</v>
      </c>
      <c r="AG1534" t="s">
        <v>3805</v>
      </c>
      <c r="AH1534" t="s">
        <v>22</v>
      </c>
      <c r="AI1534" t="s">
        <v>22</v>
      </c>
      <c r="AJ1534" s="17" t="b">
        <v>1</v>
      </c>
      <c r="AK1534" t="s">
        <v>22</v>
      </c>
      <c r="AL1534" t="s">
        <v>143</v>
      </c>
      <c r="AM1534" s="17" t="b">
        <v>0</v>
      </c>
      <c r="AN1534" s="6"/>
      <c r="AO1534" s="6"/>
      <c r="AP1534" s="17" t="b">
        <v>1</v>
      </c>
      <c r="AQ1534" s="6" t="b">
        <v>0</v>
      </c>
    </row>
    <row r="1535" spans="1:43" x14ac:dyDescent="0.25">
      <c r="A1535" t="str">
        <f>_xlfn.CONCAT(Table8[[#This Row],[Order]],"-",Table8[[#This Row],[Line]])</f>
        <v>78529-2</v>
      </c>
      <c r="B1535" s="35">
        <v>78529</v>
      </c>
      <c r="C1535" s="35">
        <v>2</v>
      </c>
      <c r="D1535" s="35">
        <v>1</v>
      </c>
      <c r="E1535" s="34" t="s">
        <v>18</v>
      </c>
      <c r="F1535" s="34" t="s">
        <v>363</v>
      </c>
      <c r="G1535" s="34" t="s">
        <v>1633</v>
      </c>
      <c r="H1535" s="34" t="s">
        <v>22</v>
      </c>
      <c r="I1535" s="34" t="s">
        <v>31</v>
      </c>
      <c r="J1535" s="36">
        <v>43497</v>
      </c>
      <c r="K1535" s="34" t="s">
        <v>5642</v>
      </c>
      <c r="L1535" s="8">
        <v>43500</v>
      </c>
      <c r="M1535" s="36">
        <v>43503</v>
      </c>
      <c r="N1535" s="35">
        <v>1</v>
      </c>
      <c r="O1535" s="35">
        <v>2</v>
      </c>
      <c r="P1535" s="6" t="s">
        <v>644</v>
      </c>
      <c r="Q1535" s="34" t="s">
        <v>21</v>
      </c>
      <c r="R1535" s="6" t="s">
        <v>18</v>
      </c>
      <c r="S1535" s="34" t="s">
        <v>22</v>
      </c>
      <c r="T1535" s="34" t="s">
        <v>1634</v>
      </c>
      <c r="U1535" s="35">
        <v>15</v>
      </c>
      <c r="V1535" s="17" t="b">
        <v>1</v>
      </c>
      <c r="W1535" s="17" t="b">
        <v>1</v>
      </c>
      <c r="X1535" s="17" t="b">
        <v>1</v>
      </c>
      <c r="Y1535" s="17" t="b">
        <v>1</v>
      </c>
      <c r="Z1535" t="s">
        <v>3805</v>
      </c>
      <c r="AA1535" t="s">
        <v>22</v>
      </c>
      <c r="AB1535" t="s">
        <v>22</v>
      </c>
      <c r="AC1535" t="s">
        <v>22</v>
      </c>
      <c r="AD1535" t="s">
        <v>22</v>
      </c>
      <c r="AE1535" t="s">
        <v>22</v>
      </c>
      <c r="AF1535" t="s">
        <v>3805</v>
      </c>
      <c r="AG1535" t="s">
        <v>3805</v>
      </c>
      <c r="AH1535" t="s">
        <v>22</v>
      </c>
      <c r="AI1535" t="s">
        <v>22</v>
      </c>
      <c r="AJ1535" s="17" t="b">
        <v>1</v>
      </c>
      <c r="AK1535" t="s">
        <v>22</v>
      </c>
      <c r="AL1535" t="s">
        <v>143</v>
      </c>
      <c r="AM1535" s="17" t="b">
        <v>0</v>
      </c>
      <c r="AN1535" s="6"/>
      <c r="AO1535" s="6"/>
      <c r="AP1535" s="17" t="b">
        <v>0</v>
      </c>
      <c r="AQ1535" s="6" t="b">
        <v>0</v>
      </c>
    </row>
    <row r="1536" spans="1:43" x14ac:dyDescent="0.25">
      <c r="A1536" t="str">
        <f>_xlfn.CONCAT(Table8[[#This Row],[Order]],"-",Table8[[#This Row],[Line]])</f>
        <v>78529-3</v>
      </c>
      <c r="B1536" s="35">
        <v>78529</v>
      </c>
      <c r="C1536" s="35">
        <v>3</v>
      </c>
      <c r="D1536" s="35">
        <v>1</v>
      </c>
      <c r="E1536" s="34" t="s">
        <v>18</v>
      </c>
      <c r="F1536" s="34" t="s">
        <v>189</v>
      </c>
      <c r="G1536" s="34" t="s">
        <v>1635</v>
      </c>
      <c r="H1536" s="34" t="s">
        <v>22</v>
      </c>
      <c r="I1536" s="34" t="s">
        <v>31</v>
      </c>
      <c r="J1536" s="36">
        <v>43497</v>
      </c>
      <c r="K1536" s="34" t="s">
        <v>5643</v>
      </c>
      <c r="L1536" s="8">
        <v>43500</v>
      </c>
      <c r="M1536" s="36">
        <v>43503</v>
      </c>
      <c r="N1536" s="35">
        <v>25</v>
      </c>
      <c r="O1536" s="35">
        <v>25</v>
      </c>
      <c r="P1536" s="6" t="s">
        <v>644</v>
      </c>
      <c r="Q1536" s="34" t="s">
        <v>21</v>
      </c>
      <c r="R1536" s="6" t="s">
        <v>18</v>
      </c>
      <c r="S1536" s="34" t="s">
        <v>22</v>
      </c>
      <c r="T1536" s="34" t="s">
        <v>1636</v>
      </c>
      <c r="U1536" s="35">
        <v>15</v>
      </c>
      <c r="V1536" s="17" t="b">
        <v>1</v>
      </c>
      <c r="W1536" s="17" t="b">
        <v>1</v>
      </c>
      <c r="X1536" s="17" t="b">
        <v>1</v>
      </c>
      <c r="Y1536" s="17" t="b">
        <v>1</v>
      </c>
      <c r="Z1536" t="s">
        <v>3805</v>
      </c>
      <c r="AA1536" t="s">
        <v>22</v>
      </c>
      <c r="AB1536" t="s">
        <v>22</v>
      </c>
      <c r="AC1536" t="s">
        <v>22</v>
      </c>
      <c r="AD1536" t="s">
        <v>22</v>
      </c>
      <c r="AE1536" t="s">
        <v>22</v>
      </c>
      <c r="AF1536" t="s">
        <v>3805</v>
      </c>
      <c r="AG1536" t="s">
        <v>3805</v>
      </c>
      <c r="AH1536" t="s">
        <v>22</v>
      </c>
      <c r="AI1536" t="s">
        <v>22</v>
      </c>
      <c r="AJ1536" s="17" t="b">
        <v>1</v>
      </c>
      <c r="AK1536" t="s">
        <v>22</v>
      </c>
      <c r="AL1536" t="s">
        <v>143</v>
      </c>
      <c r="AM1536" s="17" t="b">
        <v>0</v>
      </c>
      <c r="AN1536" s="6"/>
      <c r="AO1536" s="6"/>
      <c r="AP1536" s="17" t="b">
        <v>0</v>
      </c>
      <c r="AQ1536" s="6" t="b">
        <v>0</v>
      </c>
    </row>
    <row r="1537" spans="1:43" x14ac:dyDescent="0.25">
      <c r="A1537" t="str">
        <f>_xlfn.CONCAT(Table8[[#This Row],[Order]],"-",Table8[[#This Row],[Line]])</f>
        <v>78529-4</v>
      </c>
      <c r="B1537" s="35">
        <v>78529</v>
      </c>
      <c r="C1537" s="35">
        <v>4</v>
      </c>
      <c r="D1537" s="35">
        <v>1</v>
      </c>
      <c r="E1537" s="34" t="s">
        <v>18</v>
      </c>
      <c r="F1537" s="34" t="s">
        <v>188</v>
      </c>
      <c r="G1537" s="34" t="s">
        <v>1637</v>
      </c>
      <c r="H1537" s="34" t="s">
        <v>22</v>
      </c>
      <c r="I1537" s="34" t="s">
        <v>31</v>
      </c>
      <c r="J1537" s="36">
        <v>43497</v>
      </c>
      <c r="K1537" s="34" t="s">
        <v>5644</v>
      </c>
      <c r="L1537" s="8">
        <v>43500</v>
      </c>
      <c r="M1537" s="36">
        <v>43503</v>
      </c>
      <c r="N1537" s="35">
        <v>1</v>
      </c>
      <c r="O1537" s="35">
        <v>1</v>
      </c>
      <c r="P1537" s="6" t="s">
        <v>644</v>
      </c>
      <c r="Q1537" s="34" t="s">
        <v>21</v>
      </c>
      <c r="R1537" s="6" t="s">
        <v>18</v>
      </c>
      <c r="S1537" s="34" t="s">
        <v>22</v>
      </c>
      <c r="T1537" s="34" t="s">
        <v>1638</v>
      </c>
      <c r="U1537" s="35">
        <v>15</v>
      </c>
      <c r="V1537" s="17" t="b">
        <v>1</v>
      </c>
      <c r="W1537" s="17" t="b">
        <v>1</v>
      </c>
      <c r="X1537" s="17" t="b">
        <v>1</v>
      </c>
      <c r="Y1537" s="17" t="b">
        <v>1</v>
      </c>
      <c r="Z1537" t="s">
        <v>3805</v>
      </c>
      <c r="AA1537" t="s">
        <v>22</v>
      </c>
      <c r="AB1537" t="s">
        <v>22</v>
      </c>
      <c r="AC1537" t="s">
        <v>22</v>
      </c>
      <c r="AD1537" t="s">
        <v>22</v>
      </c>
      <c r="AE1537" t="s">
        <v>22</v>
      </c>
      <c r="AF1537" t="s">
        <v>3805</v>
      </c>
      <c r="AG1537" t="s">
        <v>3805</v>
      </c>
      <c r="AH1537" t="s">
        <v>22</v>
      </c>
      <c r="AI1537" t="s">
        <v>22</v>
      </c>
      <c r="AJ1537" s="17" t="b">
        <v>1</v>
      </c>
      <c r="AK1537" t="s">
        <v>22</v>
      </c>
      <c r="AL1537" t="s">
        <v>143</v>
      </c>
      <c r="AM1537" s="17" t="b">
        <v>0</v>
      </c>
      <c r="AN1537" s="6"/>
      <c r="AO1537" s="6"/>
      <c r="AP1537" s="17" t="b">
        <v>0</v>
      </c>
      <c r="AQ1537" s="6" t="b">
        <v>0</v>
      </c>
    </row>
    <row r="1538" spans="1:43" x14ac:dyDescent="0.25">
      <c r="A1538" t="str">
        <f>_xlfn.CONCAT(Table8[[#This Row],[Order]],"-",Table8[[#This Row],[Line]])</f>
        <v>78530-1</v>
      </c>
      <c r="B1538" s="29">
        <v>78530</v>
      </c>
      <c r="C1538" s="29">
        <v>1</v>
      </c>
      <c r="D1538" s="29">
        <v>1</v>
      </c>
      <c r="E1538" s="28" t="s">
        <v>18</v>
      </c>
      <c r="F1538" s="28" t="s">
        <v>148</v>
      </c>
      <c r="G1538" s="28" t="s">
        <v>5506</v>
      </c>
      <c r="H1538" s="28" t="s">
        <v>22</v>
      </c>
      <c r="I1538" s="28" t="s">
        <v>20</v>
      </c>
      <c r="J1538" s="28"/>
      <c r="K1538" s="28"/>
      <c r="L1538" s="8">
        <v>43508</v>
      </c>
      <c r="M1538" s="30">
        <v>43511</v>
      </c>
      <c r="N1538" s="29">
        <v>1</v>
      </c>
      <c r="O1538" s="29">
        <v>1</v>
      </c>
      <c r="P1538" s="6" t="s">
        <v>610</v>
      </c>
      <c r="Q1538" s="28" t="s">
        <v>22</v>
      </c>
      <c r="R1538" s="6" t="s">
        <v>18</v>
      </c>
      <c r="S1538" s="28" t="s">
        <v>22</v>
      </c>
      <c r="T1538" s="28" t="s">
        <v>5508</v>
      </c>
      <c r="U1538" s="29">
        <v>12</v>
      </c>
      <c r="V1538" s="17" t="b">
        <v>1</v>
      </c>
      <c r="W1538" s="17" t="b">
        <v>1</v>
      </c>
      <c r="X1538" s="17" t="b">
        <v>1</v>
      </c>
      <c r="Y1538" s="17" t="b">
        <v>1</v>
      </c>
      <c r="Z1538" t="s">
        <v>22</v>
      </c>
      <c r="AA1538" t="s">
        <v>3805</v>
      </c>
      <c r="AB1538" t="s">
        <v>22</v>
      </c>
      <c r="AC1538" t="s">
        <v>22</v>
      </c>
      <c r="AD1538" t="s">
        <v>22</v>
      </c>
      <c r="AE1538" t="s">
        <v>22</v>
      </c>
      <c r="AF1538" t="s">
        <v>22</v>
      </c>
      <c r="AG1538" t="s">
        <v>22</v>
      </c>
      <c r="AH1538" t="s">
        <v>22</v>
      </c>
      <c r="AI1538" t="s">
        <v>22</v>
      </c>
      <c r="AJ1538" s="17" t="b">
        <v>1</v>
      </c>
      <c r="AK1538" t="s">
        <v>22</v>
      </c>
      <c r="AL1538" t="s">
        <v>22</v>
      </c>
      <c r="AM1538" s="17" t="b">
        <v>0</v>
      </c>
      <c r="AN1538" s="6"/>
      <c r="AO1538" s="6"/>
      <c r="AP1538" s="17" t="b">
        <v>0</v>
      </c>
      <c r="AQ1538" s="6" t="b">
        <v>0</v>
      </c>
    </row>
    <row r="1539" spans="1:43" x14ac:dyDescent="0.25">
      <c r="A1539" t="str">
        <f>_xlfn.CONCAT(Table8[[#This Row],[Order]],"-",Table8[[#This Row],[Line]])</f>
        <v>78530-2</v>
      </c>
      <c r="B1539" s="29">
        <v>78530</v>
      </c>
      <c r="C1539" s="29">
        <v>2</v>
      </c>
      <c r="D1539" s="29">
        <v>1</v>
      </c>
      <c r="E1539" s="28" t="s">
        <v>18</v>
      </c>
      <c r="F1539" s="28" t="s">
        <v>135</v>
      </c>
      <c r="G1539" s="28" t="s">
        <v>5509</v>
      </c>
      <c r="H1539" s="28" t="s">
        <v>22</v>
      </c>
      <c r="I1539" s="28" t="s">
        <v>20</v>
      </c>
      <c r="J1539" s="28"/>
      <c r="K1539" s="28"/>
      <c r="L1539" s="8">
        <v>43508</v>
      </c>
      <c r="M1539" s="30">
        <v>43511</v>
      </c>
      <c r="N1539" s="29">
        <v>2</v>
      </c>
      <c r="O1539" s="29">
        <v>2</v>
      </c>
      <c r="P1539" s="6" t="s">
        <v>610</v>
      </c>
      <c r="Q1539" s="28" t="s">
        <v>22</v>
      </c>
      <c r="R1539" s="6" t="s">
        <v>18</v>
      </c>
      <c r="S1539" s="28" t="s">
        <v>22</v>
      </c>
      <c r="T1539" s="28" t="s">
        <v>5511</v>
      </c>
      <c r="U1539" s="29">
        <v>12</v>
      </c>
      <c r="V1539" s="17" t="b">
        <v>1</v>
      </c>
      <c r="W1539" s="17" t="b">
        <v>1</v>
      </c>
      <c r="X1539" s="17" t="b">
        <v>1</v>
      </c>
      <c r="Y1539" s="17" t="b">
        <v>1</v>
      </c>
      <c r="Z1539" t="s">
        <v>22</v>
      </c>
      <c r="AA1539" t="s">
        <v>3805</v>
      </c>
      <c r="AB1539" t="s">
        <v>22</v>
      </c>
      <c r="AC1539" t="s">
        <v>22</v>
      </c>
      <c r="AD1539" t="s">
        <v>22</v>
      </c>
      <c r="AE1539" t="s">
        <v>22</v>
      </c>
      <c r="AF1539" t="s">
        <v>22</v>
      </c>
      <c r="AG1539" t="s">
        <v>22</v>
      </c>
      <c r="AH1539" t="s">
        <v>22</v>
      </c>
      <c r="AI1539" t="s">
        <v>22</v>
      </c>
      <c r="AJ1539" s="17" t="b">
        <v>1</v>
      </c>
      <c r="AK1539" t="s">
        <v>22</v>
      </c>
      <c r="AL1539" t="s">
        <v>22</v>
      </c>
      <c r="AM1539" s="17" t="b">
        <v>0</v>
      </c>
      <c r="AN1539" s="6"/>
      <c r="AO1539" s="6"/>
      <c r="AP1539" s="17" t="b">
        <v>0</v>
      </c>
      <c r="AQ1539" s="6" t="b">
        <v>0</v>
      </c>
    </row>
    <row r="1540" spans="1:43" x14ac:dyDescent="0.25">
      <c r="A1540" t="str">
        <f>_xlfn.CONCAT(Table8[[#This Row],[Order]],"-",Table8[[#This Row],[Line]])</f>
        <v>78534-1</v>
      </c>
      <c r="B1540" s="29">
        <v>78534</v>
      </c>
      <c r="C1540" s="29">
        <v>1</v>
      </c>
      <c r="D1540" s="29">
        <v>1</v>
      </c>
      <c r="E1540" s="28" t="s">
        <v>18</v>
      </c>
      <c r="F1540" s="28" t="s">
        <v>189</v>
      </c>
      <c r="G1540" s="28" t="s">
        <v>1904</v>
      </c>
      <c r="H1540" s="28" t="s">
        <v>22</v>
      </c>
      <c r="I1540" s="28" t="s">
        <v>20</v>
      </c>
      <c r="J1540" s="28"/>
      <c r="K1540" s="28"/>
      <c r="L1540" s="8">
        <v>43503</v>
      </c>
      <c r="M1540" s="30">
        <v>43508</v>
      </c>
      <c r="N1540" s="29">
        <v>70</v>
      </c>
      <c r="O1540" s="29">
        <v>70</v>
      </c>
      <c r="P1540" s="6" t="s">
        <v>613</v>
      </c>
      <c r="Q1540" s="28" t="s">
        <v>22</v>
      </c>
      <c r="R1540" s="6" t="s">
        <v>18</v>
      </c>
      <c r="S1540" s="28" t="s">
        <v>22</v>
      </c>
      <c r="T1540" s="28" t="s">
        <v>1905</v>
      </c>
      <c r="U1540" s="29">
        <v>15</v>
      </c>
      <c r="V1540" s="17" t="b">
        <v>1</v>
      </c>
      <c r="W1540" s="17" t="b">
        <v>1</v>
      </c>
      <c r="X1540" s="17" t="b">
        <v>1</v>
      </c>
      <c r="Y1540" s="17" t="b">
        <v>1</v>
      </c>
      <c r="Z1540" t="s">
        <v>3805</v>
      </c>
      <c r="AA1540" t="s">
        <v>3805</v>
      </c>
      <c r="AB1540" t="s">
        <v>22</v>
      </c>
      <c r="AC1540" t="s">
        <v>22</v>
      </c>
      <c r="AD1540" t="s">
        <v>22</v>
      </c>
      <c r="AE1540" t="s">
        <v>22</v>
      </c>
      <c r="AF1540" t="s">
        <v>22</v>
      </c>
      <c r="AG1540" t="s">
        <v>22</v>
      </c>
      <c r="AH1540" t="s">
        <v>22</v>
      </c>
      <c r="AI1540" t="s">
        <v>22</v>
      </c>
      <c r="AJ1540" s="17" t="b">
        <v>1</v>
      </c>
      <c r="AK1540" t="s">
        <v>22</v>
      </c>
      <c r="AL1540" t="s">
        <v>22</v>
      </c>
      <c r="AM1540" s="17" t="b">
        <v>0</v>
      </c>
      <c r="AN1540" s="6"/>
      <c r="AO1540" s="6"/>
      <c r="AP1540" s="17" t="b">
        <v>0</v>
      </c>
      <c r="AQ1540" s="6" t="b">
        <v>0</v>
      </c>
    </row>
    <row r="1541" spans="1:43" x14ac:dyDescent="0.25">
      <c r="A1541" t="str">
        <f>_xlfn.CONCAT(Table8[[#This Row],[Order]],"-",Table8[[#This Row],[Line]])</f>
        <v>78534-2</v>
      </c>
      <c r="B1541" s="29">
        <v>78534</v>
      </c>
      <c r="C1541" s="29">
        <v>2</v>
      </c>
      <c r="D1541" s="29">
        <v>1</v>
      </c>
      <c r="E1541" s="28" t="s">
        <v>18</v>
      </c>
      <c r="F1541" s="28" t="s">
        <v>374</v>
      </c>
      <c r="G1541" s="28" t="s">
        <v>1906</v>
      </c>
      <c r="H1541" s="28" t="s">
        <v>22</v>
      </c>
      <c r="I1541" s="28" t="s">
        <v>20</v>
      </c>
      <c r="J1541" s="28"/>
      <c r="K1541" s="28"/>
      <c r="L1541" s="8">
        <v>43503</v>
      </c>
      <c r="M1541" s="30">
        <v>43508</v>
      </c>
      <c r="N1541" s="29">
        <v>19</v>
      </c>
      <c r="O1541" s="29">
        <v>19</v>
      </c>
      <c r="P1541" s="6" t="s">
        <v>613</v>
      </c>
      <c r="Q1541" s="28" t="s">
        <v>22</v>
      </c>
      <c r="R1541" s="6" t="s">
        <v>18</v>
      </c>
      <c r="S1541" s="28" t="s">
        <v>22</v>
      </c>
      <c r="T1541" s="28" t="s">
        <v>1907</v>
      </c>
      <c r="U1541" s="29">
        <v>15</v>
      </c>
      <c r="V1541" s="17" t="b">
        <v>1</v>
      </c>
      <c r="W1541" s="17" t="b">
        <v>1</v>
      </c>
      <c r="X1541" s="17" t="b">
        <v>1</v>
      </c>
      <c r="Y1541" s="17" t="b">
        <v>1</v>
      </c>
      <c r="Z1541" t="s">
        <v>3805</v>
      </c>
      <c r="AA1541" t="s">
        <v>3805</v>
      </c>
      <c r="AB1541" t="s">
        <v>22</v>
      </c>
      <c r="AC1541" t="s">
        <v>22</v>
      </c>
      <c r="AD1541" t="s">
        <v>22</v>
      </c>
      <c r="AE1541" t="s">
        <v>22</v>
      </c>
      <c r="AF1541" t="s">
        <v>22</v>
      </c>
      <c r="AG1541" t="s">
        <v>22</v>
      </c>
      <c r="AH1541" t="s">
        <v>22</v>
      </c>
      <c r="AI1541" t="s">
        <v>22</v>
      </c>
      <c r="AJ1541" s="17" t="b">
        <v>1</v>
      </c>
      <c r="AK1541" t="s">
        <v>22</v>
      </c>
      <c r="AL1541" t="s">
        <v>22</v>
      </c>
      <c r="AM1541" s="17" t="b">
        <v>0</v>
      </c>
      <c r="AN1541" s="6"/>
      <c r="AO1541" s="6"/>
      <c r="AP1541" s="17" t="b">
        <v>0</v>
      </c>
      <c r="AQ1541" s="6" t="b">
        <v>0</v>
      </c>
    </row>
    <row r="1542" spans="1:43" x14ac:dyDescent="0.25">
      <c r="A1542" t="str">
        <f>_xlfn.CONCAT(Table8[[#This Row],[Order]],"-",Table8[[#This Row],[Line]])</f>
        <v>78535-1</v>
      </c>
      <c r="B1542" s="29">
        <v>78535</v>
      </c>
      <c r="C1542" s="29">
        <v>1</v>
      </c>
      <c r="D1542" s="29">
        <v>1</v>
      </c>
      <c r="E1542" s="28" t="s">
        <v>18</v>
      </c>
      <c r="F1542" s="28" t="s">
        <v>155</v>
      </c>
      <c r="G1542" s="28" t="s">
        <v>1639</v>
      </c>
      <c r="H1542" s="28" t="s">
        <v>22</v>
      </c>
      <c r="I1542" s="28" t="s">
        <v>20</v>
      </c>
      <c r="J1542" s="28"/>
      <c r="K1542" s="28"/>
      <c r="L1542" s="8">
        <v>43503</v>
      </c>
      <c r="M1542" s="30">
        <v>43508</v>
      </c>
      <c r="N1542" s="29">
        <v>3</v>
      </c>
      <c r="O1542" s="29">
        <v>3</v>
      </c>
      <c r="P1542" s="6" t="s">
        <v>644</v>
      </c>
      <c r="Q1542" s="28" t="s">
        <v>22</v>
      </c>
      <c r="R1542" s="6" t="s">
        <v>18</v>
      </c>
      <c r="S1542" s="28" t="s">
        <v>22</v>
      </c>
      <c r="T1542" s="28" t="s">
        <v>1576</v>
      </c>
      <c r="U1542" s="29">
        <v>7</v>
      </c>
      <c r="V1542" s="17" t="b">
        <v>1</v>
      </c>
      <c r="W1542" s="17" t="b">
        <v>0</v>
      </c>
      <c r="X1542" s="17" t="b">
        <v>0</v>
      </c>
      <c r="Y1542" s="17" t="b">
        <v>1</v>
      </c>
      <c r="Z1542" t="s">
        <v>161</v>
      </c>
      <c r="AA1542" t="s">
        <v>22</v>
      </c>
      <c r="AB1542" t="s">
        <v>161</v>
      </c>
      <c r="AC1542" t="s">
        <v>22</v>
      </c>
      <c r="AD1542" t="s">
        <v>22</v>
      </c>
      <c r="AE1542" t="s">
        <v>22</v>
      </c>
      <c r="AF1542" t="s">
        <v>22</v>
      </c>
      <c r="AG1542" t="s">
        <v>22</v>
      </c>
      <c r="AH1542" t="s">
        <v>22</v>
      </c>
      <c r="AI1542" t="s">
        <v>22</v>
      </c>
      <c r="AJ1542" s="17" t="b">
        <v>0</v>
      </c>
      <c r="AK1542" t="s">
        <v>22</v>
      </c>
      <c r="AL1542" t="s">
        <v>22</v>
      </c>
      <c r="AM1542" s="17" t="b">
        <v>0</v>
      </c>
      <c r="AN1542" s="6"/>
      <c r="AO1542" s="6"/>
      <c r="AP1542" s="17" t="b">
        <v>0</v>
      </c>
      <c r="AQ1542" s="6" t="b">
        <v>0</v>
      </c>
    </row>
    <row r="1543" spans="1:43" x14ac:dyDescent="0.25">
      <c r="A1543" t="str">
        <f>_xlfn.CONCAT(Table8[[#This Row],[Order]],"-",Table8[[#This Row],[Line]])</f>
        <v>78535-2</v>
      </c>
      <c r="B1543" s="29">
        <v>78535</v>
      </c>
      <c r="C1543" s="29">
        <v>2</v>
      </c>
      <c r="D1543" s="29">
        <v>1</v>
      </c>
      <c r="E1543" s="28" t="s">
        <v>18</v>
      </c>
      <c r="F1543" s="28" t="s">
        <v>280</v>
      </c>
      <c r="G1543" s="28" t="s">
        <v>1640</v>
      </c>
      <c r="H1543" s="28" t="s">
        <v>22</v>
      </c>
      <c r="I1543" s="28" t="s">
        <v>20</v>
      </c>
      <c r="J1543" s="28"/>
      <c r="K1543" s="28"/>
      <c r="L1543" s="8">
        <v>43503</v>
      </c>
      <c r="M1543" s="30">
        <v>43508</v>
      </c>
      <c r="N1543" s="29">
        <v>4</v>
      </c>
      <c r="O1543" s="29">
        <v>4</v>
      </c>
      <c r="P1543" s="6" t="s">
        <v>644</v>
      </c>
      <c r="Q1543" s="28" t="s">
        <v>22</v>
      </c>
      <c r="R1543" s="6" t="s">
        <v>18</v>
      </c>
      <c r="S1543" s="28" t="s">
        <v>22</v>
      </c>
      <c r="T1543" s="28" t="s">
        <v>1578</v>
      </c>
      <c r="U1543" s="29">
        <v>7</v>
      </c>
      <c r="V1543" s="17" t="b">
        <v>1</v>
      </c>
      <c r="W1543" s="17" t="b">
        <v>0</v>
      </c>
      <c r="X1543" s="17" t="b">
        <v>0</v>
      </c>
      <c r="Y1543" s="17" t="b">
        <v>1</v>
      </c>
      <c r="Z1543" t="s">
        <v>161</v>
      </c>
      <c r="AA1543" t="s">
        <v>22</v>
      </c>
      <c r="AB1543" t="s">
        <v>161</v>
      </c>
      <c r="AC1543" t="s">
        <v>22</v>
      </c>
      <c r="AD1543" t="s">
        <v>22</v>
      </c>
      <c r="AE1543" t="s">
        <v>22</v>
      </c>
      <c r="AF1543" t="s">
        <v>22</v>
      </c>
      <c r="AG1543" t="s">
        <v>22</v>
      </c>
      <c r="AH1543" t="s">
        <v>22</v>
      </c>
      <c r="AI1543" t="s">
        <v>22</v>
      </c>
      <c r="AJ1543" s="17" t="b">
        <v>0</v>
      </c>
      <c r="AK1543" t="s">
        <v>22</v>
      </c>
      <c r="AL1543" t="s">
        <v>22</v>
      </c>
      <c r="AM1543" s="17" t="b">
        <v>0</v>
      </c>
      <c r="AN1543" s="6"/>
      <c r="AO1543" s="6"/>
      <c r="AP1543" s="17" t="b">
        <v>0</v>
      </c>
      <c r="AQ1543" s="6" t="b">
        <v>0</v>
      </c>
    </row>
    <row r="1544" spans="1:43" x14ac:dyDescent="0.25">
      <c r="A1544" t="str">
        <f>_xlfn.CONCAT(Table8[[#This Row],[Order]],"-",Table8[[#This Row],[Line]])</f>
        <v>78535-3</v>
      </c>
      <c r="B1544" s="29">
        <v>78535</v>
      </c>
      <c r="C1544" s="29">
        <v>3</v>
      </c>
      <c r="D1544" s="29">
        <v>1</v>
      </c>
      <c r="E1544" s="28" t="s">
        <v>18</v>
      </c>
      <c r="F1544" s="28" t="s">
        <v>280</v>
      </c>
      <c r="G1544" s="28" t="s">
        <v>1641</v>
      </c>
      <c r="H1544" s="28" t="s">
        <v>22</v>
      </c>
      <c r="I1544" s="28" t="s">
        <v>20</v>
      </c>
      <c r="J1544" s="28"/>
      <c r="K1544" s="28"/>
      <c r="L1544" s="8">
        <v>43503</v>
      </c>
      <c r="M1544" s="30">
        <v>43508</v>
      </c>
      <c r="N1544" s="29">
        <v>12</v>
      </c>
      <c r="O1544" s="29">
        <v>12</v>
      </c>
      <c r="P1544" s="6" t="s">
        <v>644</v>
      </c>
      <c r="Q1544" s="28" t="s">
        <v>22</v>
      </c>
      <c r="R1544" s="6" t="s">
        <v>18</v>
      </c>
      <c r="S1544" s="28" t="s">
        <v>22</v>
      </c>
      <c r="T1544" s="28" t="s">
        <v>1642</v>
      </c>
      <c r="U1544" s="29">
        <v>7</v>
      </c>
      <c r="V1544" s="17" t="b">
        <v>1</v>
      </c>
      <c r="W1544" s="17" t="b">
        <v>0</v>
      </c>
      <c r="X1544" s="17" t="b">
        <v>1</v>
      </c>
      <c r="Y1544" s="17" t="b">
        <v>1</v>
      </c>
      <c r="Z1544" t="s">
        <v>3805</v>
      </c>
      <c r="AA1544" t="s">
        <v>22</v>
      </c>
      <c r="AB1544" t="s">
        <v>22</v>
      </c>
      <c r="AC1544" t="s">
        <v>22</v>
      </c>
      <c r="AD1544" t="s">
        <v>22</v>
      </c>
      <c r="AE1544" t="s">
        <v>22</v>
      </c>
      <c r="AF1544" t="s">
        <v>22</v>
      </c>
      <c r="AG1544" t="s">
        <v>3805</v>
      </c>
      <c r="AH1544" t="s">
        <v>22</v>
      </c>
      <c r="AI1544" t="s">
        <v>22</v>
      </c>
      <c r="AJ1544" s="17" t="b">
        <v>1</v>
      </c>
      <c r="AK1544" t="s">
        <v>22</v>
      </c>
      <c r="AL1544" t="s">
        <v>22</v>
      </c>
      <c r="AM1544" s="17" t="b">
        <v>0</v>
      </c>
      <c r="AN1544" s="6"/>
      <c r="AO1544" s="6"/>
      <c r="AP1544" s="17" t="b">
        <v>0</v>
      </c>
      <c r="AQ1544" s="6" t="b">
        <v>0</v>
      </c>
    </row>
    <row r="1545" spans="1:43" x14ac:dyDescent="0.25">
      <c r="A1545" t="str">
        <f>_xlfn.CONCAT(Table8[[#This Row],[Order]],"-",Table8[[#This Row],[Line]])</f>
        <v>78535-4</v>
      </c>
      <c r="B1545" s="29">
        <v>78535</v>
      </c>
      <c r="C1545" s="29">
        <v>4</v>
      </c>
      <c r="D1545" s="29">
        <v>1</v>
      </c>
      <c r="E1545" s="28" t="s">
        <v>18</v>
      </c>
      <c r="F1545" s="28" t="s">
        <v>223</v>
      </c>
      <c r="G1545" s="28" t="s">
        <v>1643</v>
      </c>
      <c r="H1545" s="28" t="s">
        <v>168</v>
      </c>
      <c r="I1545" s="28" t="s">
        <v>20</v>
      </c>
      <c r="J1545" s="28"/>
      <c r="K1545" s="28"/>
      <c r="L1545" s="8">
        <v>43503</v>
      </c>
      <c r="M1545" s="30">
        <v>43508</v>
      </c>
      <c r="N1545" s="29">
        <v>1</v>
      </c>
      <c r="O1545" s="29">
        <v>3</v>
      </c>
      <c r="P1545" s="6" t="s">
        <v>644</v>
      </c>
      <c r="Q1545" s="28" t="s">
        <v>22</v>
      </c>
      <c r="R1545" s="6" t="s">
        <v>18</v>
      </c>
      <c r="S1545" s="28" t="s">
        <v>22</v>
      </c>
      <c r="T1545" s="28" t="s">
        <v>1644</v>
      </c>
      <c r="U1545" s="29">
        <v>7</v>
      </c>
      <c r="V1545" s="17" t="b">
        <v>1</v>
      </c>
      <c r="W1545" s="17" t="b">
        <v>0</v>
      </c>
      <c r="X1545" s="17" t="b">
        <v>0</v>
      </c>
      <c r="Y1545" s="17" t="b">
        <v>0</v>
      </c>
      <c r="Z1545" t="s">
        <v>161</v>
      </c>
      <c r="AA1545" t="s">
        <v>22</v>
      </c>
      <c r="AB1545" t="s">
        <v>161</v>
      </c>
      <c r="AC1545" t="s">
        <v>22</v>
      </c>
      <c r="AD1545" t="s">
        <v>22</v>
      </c>
      <c r="AE1545" t="s">
        <v>22</v>
      </c>
      <c r="AF1545" t="s">
        <v>22</v>
      </c>
      <c r="AG1545" t="s">
        <v>22</v>
      </c>
      <c r="AH1545" t="s">
        <v>161</v>
      </c>
      <c r="AI1545" t="s">
        <v>22</v>
      </c>
      <c r="AJ1545" s="17" t="b">
        <v>0</v>
      </c>
      <c r="AK1545" t="s">
        <v>22</v>
      </c>
      <c r="AL1545" t="s">
        <v>22</v>
      </c>
      <c r="AM1545" s="17" t="b">
        <v>0</v>
      </c>
      <c r="AN1545" s="6"/>
      <c r="AO1545" s="6"/>
      <c r="AP1545" s="17" t="b">
        <v>0</v>
      </c>
      <c r="AQ1545" s="6" t="b">
        <v>1</v>
      </c>
    </row>
    <row r="1546" spans="1:43" x14ac:dyDescent="0.25">
      <c r="A1546" t="str">
        <f>_xlfn.CONCAT(Table8[[#This Row],[Order]],"-",Table8[[#This Row],[Line]])</f>
        <v>78538-4</v>
      </c>
      <c r="B1546" s="29">
        <v>78538</v>
      </c>
      <c r="C1546" s="29">
        <v>4</v>
      </c>
      <c r="D1546" s="29">
        <v>1</v>
      </c>
      <c r="E1546" s="28" t="s">
        <v>18</v>
      </c>
      <c r="F1546" s="28" t="s">
        <v>3377</v>
      </c>
      <c r="G1546" s="28" t="s">
        <v>1977</v>
      </c>
      <c r="H1546" s="28" t="s">
        <v>168</v>
      </c>
      <c r="I1546" s="28" t="s">
        <v>20</v>
      </c>
      <c r="J1546" s="28"/>
      <c r="K1546" s="28"/>
      <c r="L1546" s="8">
        <v>43500</v>
      </c>
      <c r="M1546" s="30">
        <v>43503</v>
      </c>
      <c r="N1546" s="29">
        <v>24</v>
      </c>
      <c r="O1546" s="29">
        <v>24</v>
      </c>
      <c r="P1546" s="6" t="s">
        <v>657</v>
      </c>
      <c r="Q1546" s="28" t="s">
        <v>21</v>
      </c>
      <c r="R1546" s="6" t="s">
        <v>19</v>
      </c>
      <c r="S1546" s="28" t="s">
        <v>22</v>
      </c>
      <c r="T1546" s="28" t="s">
        <v>1978</v>
      </c>
      <c r="U1546" s="29">
        <v>7</v>
      </c>
      <c r="V1546" s="17" t="b">
        <v>1</v>
      </c>
      <c r="W1546" s="17" t="b">
        <v>1</v>
      </c>
      <c r="X1546" s="17" t="b">
        <v>1</v>
      </c>
      <c r="Y1546" s="17" t="b">
        <v>1</v>
      </c>
      <c r="Z1546" t="s">
        <v>22</v>
      </c>
      <c r="AA1546" t="s">
        <v>22</v>
      </c>
      <c r="AB1546" t="s">
        <v>22</v>
      </c>
      <c r="AC1546" t="s">
        <v>22</v>
      </c>
      <c r="AD1546" t="s">
        <v>22</v>
      </c>
      <c r="AE1546" t="s">
        <v>22</v>
      </c>
      <c r="AF1546" t="s">
        <v>22</v>
      </c>
      <c r="AG1546" t="s">
        <v>22</v>
      </c>
      <c r="AH1546" t="s">
        <v>22</v>
      </c>
      <c r="AI1546" t="s">
        <v>22</v>
      </c>
      <c r="AJ1546" s="17" t="b">
        <v>1</v>
      </c>
      <c r="AK1546" t="s">
        <v>22</v>
      </c>
      <c r="AL1546" t="s">
        <v>22</v>
      </c>
      <c r="AM1546" s="17" t="b">
        <v>0</v>
      </c>
      <c r="AN1546" s="6"/>
      <c r="AO1546" s="6"/>
      <c r="AP1546" s="17" t="b">
        <v>0</v>
      </c>
      <c r="AQ1546" s="6" t="b">
        <v>1</v>
      </c>
    </row>
    <row r="1547" spans="1:43" x14ac:dyDescent="0.25">
      <c r="A1547" t="str">
        <f>_xlfn.CONCAT(Table8[[#This Row],[Order]],"-",Table8[[#This Row],[Line]])</f>
        <v>78538-5</v>
      </c>
      <c r="B1547" s="29">
        <v>78538</v>
      </c>
      <c r="C1547" s="29">
        <v>5</v>
      </c>
      <c r="D1547" s="29">
        <v>1</v>
      </c>
      <c r="E1547" s="28" t="s">
        <v>18</v>
      </c>
      <c r="F1547" s="28" t="s">
        <v>3378</v>
      </c>
      <c r="G1547" s="28" t="s">
        <v>1979</v>
      </c>
      <c r="H1547" s="28" t="s">
        <v>168</v>
      </c>
      <c r="I1547" s="28" t="s">
        <v>20</v>
      </c>
      <c r="J1547" s="28"/>
      <c r="K1547" s="28"/>
      <c r="L1547" s="8">
        <v>43500</v>
      </c>
      <c r="M1547" s="30">
        <v>43503</v>
      </c>
      <c r="N1547" s="29">
        <v>12</v>
      </c>
      <c r="O1547" s="29">
        <v>12</v>
      </c>
      <c r="P1547" s="6" t="s">
        <v>657</v>
      </c>
      <c r="Q1547" s="28" t="s">
        <v>21</v>
      </c>
      <c r="R1547" s="6" t="s">
        <v>19</v>
      </c>
      <c r="S1547" s="28" t="s">
        <v>22</v>
      </c>
      <c r="T1547" s="28" t="s">
        <v>1980</v>
      </c>
      <c r="U1547" s="29">
        <v>7</v>
      </c>
      <c r="V1547" s="17" t="b">
        <v>1</v>
      </c>
      <c r="W1547" s="17" t="b">
        <v>1</v>
      </c>
      <c r="X1547" s="17" t="b">
        <v>1</v>
      </c>
      <c r="Y1547" s="17" t="b">
        <v>1</v>
      </c>
      <c r="Z1547" t="s">
        <v>22</v>
      </c>
      <c r="AA1547" t="s">
        <v>22</v>
      </c>
      <c r="AB1547" t="s">
        <v>22</v>
      </c>
      <c r="AC1547" t="s">
        <v>22</v>
      </c>
      <c r="AD1547" t="s">
        <v>22</v>
      </c>
      <c r="AE1547" t="s">
        <v>22</v>
      </c>
      <c r="AF1547" t="s">
        <v>22</v>
      </c>
      <c r="AG1547" t="s">
        <v>22</v>
      </c>
      <c r="AH1547" t="s">
        <v>22</v>
      </c>
      <c r="AI1547" t="s">
        <v>22</v>
      </c>
      <c r="AJ1547" s="17" t="b">
        <v>1</v>
      </c>
      <c r="AK1547" t="s">
        <v>22</v>
      </c>
      <c r="AL1547" t="s">
        <v>22</v>
      </c>
      <c r="AM1547" s="17" t="b">
        <v>0</v>
      </c>
      <c r="AN1547" s="6"/>
      <c r="AO1547" s="6"/>
      <c r="AP1547" s="17" t="b">
        <v>0</v>
      </c>
      <c r="AQ1547" s="6" t="b">
        <v>1</v>
      </c>
    </row>
    <row r="1548" spans="1:43" x14ac:dyDescent="0.25">
      <c r="A1548" t="str">
        <f>_xlfn.CONCAT(Table8[[#This Row],[Order]],"-",Table8[[#This Row],[Line]])</f>
        <v>78538-6</v>
      </c>
      <c r="B1548" s="29">
        <v>78538</v>
      </c>
      <c r="C1548" s="29">
        <v>6</v>
      </c>
      <c r="D1548" s="29">
        <v>1</v>
      </c>
      <c r="E1548" s="28" t="s">
        <v>18</v>
      </c>
      <c r="F1548" s="28" t="s">
        <v>3379</v>
      </c>
      <c r="G1548" s="28" t="s">
        <v>1981</v>
      </c>
      <c r="H1548" s="28" t="s">
        <v>168</v>
      </c>
      <c r="I1548" s="28" t="s">
        <v>20</v>
      </c>
      <c r="J1548" s="28"/>
      <c r="K1548" s="28"/>
      <c r="L1548" s="8">
        <v>43500</v>
      </c>
      <c r="M1548" s="30">
        <v>43503</v>
      </c>
      <c r="N1548" s="29">
        <v>10</v>
      </c>
      <c r="O1548" s="29">
        <v>20</v>
      </c>
      <c r="P1548" s="6" t="s">
        <v>657</v>
      </c>
      <c r="Q1548" s="28" t="s">
        <v>21</v>
      </c>
      <c r="R1548" s="6" t="s">
        <v>19</v>
      </c>
      <c r="S1548" s="28" t="s">
        <v>22</v>
      </c>
      <c r="T1548" s="28" t="s">
        <v>1982</v>
      </c>
      <c r="U1548" s="29">
        <v>7</v>
      </c>
      <c r="V1548" s="17" t="b">
        <v>1</v>
      </c>
      <c r="W1548" s="17" t="b">
        <v>1</v>
      </c>
      <c r="X1548" s="17" t="b">
        <v>1</v>
      </c>
      <c r="Y1548" s="17" t="b">
        <v>1</v>
      </c>
      <c r="Z1548" t="s">
        <v>22</v>
      </c>
      <c r="AA1548" t="s">
        <v>22</v>
      </c>
      <c r="AB1548" t="s">
        <v>22</v>
      </c>
      <c r="AC1548" t="s">
        <v>22</v>
      </c>
      <c r="AD1548" t="s">
        <v>22</v>
      </c>
      <c r="AE1548" t="s">
        <v>22</v>
      </c>
      <c r="AF1548" t="s">
        <v>22</v>
      </c>
      <c r="AG1548" t="s">
        <v>22</v>
      </c>
      <c r="AH1548" t="s">
        <v>22</v>
      </c>
      <c r="AI1548" t="s">
        <v>22</v>
      </c>
      <c r="AJ1548" s="17" t="b">
        <v>1</v>
      </c>
      <c r="AK1548" t="s">
        <v>22</v>
      </c>
      <c r="AL1548" t="s">
        <v>22</v>
      </c>
      <c r="AM1548" s="17" t="b">
        <v>0</v>
      </c>
      <c r="AN1548" s="6"/>
      <c r="AO1548" s="6"/>
      <c r="AP1548" s="17" t="b">
        <v>0</v>
      </c>
      <c r="AQ1548" s="6" t="b">
        <v>1</v>
      </c>
    </row>
    <row r="1549" spans="1:43" x14ac:dyDescent="0.25">
      <c r="A1549" t="str">
        <f>_xlfn.CONCAT(Table8[[#This Row],[Order]],"-",Table8[[#This Row],[Line]])</f>
        <v>78542-1</v>
      </c>
      <c r="B1549" s="29">
        <v>78542</v>
      </c>
      <c r="C1549" s="29">
        <v>1</v>
      </c>
      <c r="D1549" s="29">
        <v>1</v>
      </c>
      <c r="E1549" s="28" t="s">
        <v>18</v>
      </c>
      <c r="F1549" s="28" t="s">
        <v>416</v>
      </c>
      <c r="G1549" s="28" t="s">
        <v>5645</v>
      </c>
      <c r="H1549" s="28" t="s">
        <v>190</v>
      </c>
      <c r="I1549" s="28" t="s">
        <v>20</v>
      </c>
      <c r="J1549" s="28"/>
      <c r="K1549" s="28"/>
      <c r="L1549" s="8">
        <v>43511</v>
      </c>
      <c r="M1549" s="30">
        <v>43516</v>
      </c>
      <c r="N1549" s="29">
        <v>4</v>
      </c>
      <c r="O1549" s="29">
        <v>4</v>
      </c>
      <c r="P1549" s="6" t="s">
        <v>657</v>
      </c>
      <c r="Q1549" s="28" t="s">
        <v>22</v>
      </c>
      <c r="R1549" s="6" t="s">
        <v>19</v>
      </c>
      <c r="S1549" s="28" t="s">
        <v>22</v>
      </c>
      <c r="T1549" s="28" t="s">
        <v>5646</v>
      </c>
      <c r="U1549" s="29">
        <v>15</v>
      </c>
      <c r="V1549" s="17" t="b">
        <v>1</v>
      </c>
      <c r="W1549" s="17" t="b">
        <v>1</v>
      </c>
      <c r="X1549" s="17" t="b">
        <v>1</v>
      </c>
      <c r="Y1549" s="17" t="b">
        <v>1</v>
      </c>
      <c r="Z1549" t="s">
        <v>22</v>
      </c>
      <c r="AA1549" t="s">
        <v>3805</v>
      </c>
      <c r="AB1549" t="s">
        <v>22</v>
      </c>
      <c r="AC1549" t="s">
        <v>22</v>
      </c>
      <c r="AD1549" t="s">
        <v>22</v>
      </c>
      <c r="AE1549" t="s">
        <v>22</v>
      </c>
      <c r="AF1549" t="s">
        <v>22</v>
      </c>
      <c r="AG1549" t="s">
        <v>22</v>
      </c>
      <c r="AH1549" t="s">
        <v>22</v>
      </c>
      <c r="AI1549" t="s">
        <v>22</v>
      </c>
      <c r="AJ1549" s="17" t="b">
        <v>1</v>
      </c>
      <c r="AK1549" t="s">
        <v>22</v>
      </c>
      <c r="AL1549" t="s">
        <v>22</v>
      </c>
      <c r="AM1549" s="17" t="b">
        <v>0</v>
      </c>
      <c r="AN1549" s="6"/>
      <c r="AO1549" s="6"/>
      <c r="AP1549" s="17" t="b">
        <v>0</v>
      </c>
      <c r="AQ1549" s="6" t="b">
        <v>1</v>
      </c>
    </row>
    <row r="1550" spans="1:43" x14ac:dyDescent="0.25">
      <c r="A1550" t="str">
        <f>_xlfn.CONCAT(Table8[[#This Row],[Order]],"-",Table8[[#This Row],[Line]])</f>
        <v>78542-2</v>
      </c>
      <c r="B1550" s="29">
        <v>78542</v>
      </c>
      <c r="C1550" s="29">
        <v>2</v>
      </c>
      <c r="D1550" s="29">
        <v>1</v>
      </c>
      <c r="E1550" s="28" t="s">
        <v>18</v>
      </c>
      <c r="F1550" s="28" t="s">
        <v>295</v>
      </c>
      <c r="G1550" s="28" t="s">
        <v>5647</v>
      </c>
      <c r="H1550" s="28" t="s">
        <v>22</v>
      </c>
      <c r="I1550" s="28" t="s">
        <v>20</v>
      </c>
      <c r="J1550" s="28"/>
      <c r="K1550" s="28"/>
      <c r="L1550" s="8">
        <v>43511</v>
      </c>
      <c r="M1550" s="30">
        <v>43516</v>
      </c>
      <c r="N1550" s="29">
        <v>1</v>
      </c>
      <c r="O1550" s="29">
        <v>1</v>
      </c>
      <c r="P1550" s="6" t="s">
        <v>657</v>
      </c>
      <c r="Q1550" s="28" t="s">
        <v>22</v>
      </c>
      <c r="R1550" s="6" t="s">
        <v>19</v>
      </c>
      <c r="S1550" s="28" t="s">
        <v>22</v>
      </c>
      <c r="T1550" s="28" t="s">
        <v>4022</v>
      </c>
      <c r="U1550" s="29">
        <v>15</v>
      </c>
      <c r="V1550" s="17" t="b">
        <v>1</v>
      </c>
      <c r="W1550" s="17" t="b">
        <v>1</v>
      </c>
      <c r="X1550" s="17" t="b">
        <v>1</v>
      </c>
      <c r="Y1550" s="17" t="b">
        <v>1</v>
      </c>
      <c r="Z1550" t="s">
        <v>22</v>
      </c>
      <c r="AA1550" t="s">
        <v>3805</v>
      </c>
      <c r="AB1550" t="s">
        <v>22</v>
      </c>
      <c r="AC1550" t="s">
        <v>22</v>
      </c>
      <c r="AD1550" t="s">
        <v>22</v>
      </c>
      <c r="AE1550" t="s">
        <v>22</v>
      </c>
      <c r="AF1550" t="s">
        <v>22</v>
      </c>
      <c r="AG1550" t="s">
        <v>22</v>
      </c>
      <c r="AH1550" t="s">
        <v>22</v>
      </c>
      <c r="AI1550" t="s">
        <v>22</v>
      </c>
      <c r="AJ1550" s="17" t="b">
        <v>1</v>
      </c>
      <c r="AK1550" t="s">
        <v>22</v>
      </c>
      <c r="AL1550" t="s">
        <v>22</v>
      </c>
      <c r="AM1550" s="17" t="b">
        <v>0</v>
      </c>
      <c r="AN1550" s="6"/>
      <c r="AO1550" s="6"/>
      <c r="AP1550" s="17" t="b">
        <v>0</v>
      </c>
      <c r="AQ1550" s="6" t="b">
        <v>0</v>
      </c>
    </row>
    <row r="1551" spans="1:43" x14ac:dyDescent="0.25">
      <c r="A1551" t="str">
        <f>_xlfn.CONCAT(Table8[[#This Row],[Order]],"-",Table8[[#This Row],[Line]])</f>
        <v>78542-3</v>
      </c>
      <c r="B1551" s="29">
        <v>78542</v>
      </c>
      <c r="C1551" s="29">
        <v>3</v>
      </c>
      <c r="D1551" s="29">
        <v>1</v>
      </c>
      <c r="E1551" s="28" t="s">
        <v>18</v>
      </c>
      <c r="F1551" s="28" t="s">
        <v>210</v>
      </c>
      <c r="G1551" s="28" t="s">
        <v>5648</v>
      </c>
      <c r="H1551" s="28" t="s">
        <v>156</v>
      </c>
      <c r="I1551" s="28" t="s">
        <v>20</v>
      </c>
      <c r="J1551" s="28"/>
      <c r="K1551" s="28"/>
      <c r="L1551" s="8">
        <v>43511</v>
      </c>
      <c r="M1551" s="30">
        <v>43516</v>
      </c>
      <c r="N1551" s="29">
        <v>7</v>
      </c>
      <c r="O1551" s="29">
        <v>7</v>
      </c>
      <c r="P1551" s="6" t="s">
        <v>657</v>
      </c>
      <c r="Q1551" s="28" t="s">
        <v>22</v>
      </c>
      <c r="R1551" s="6" t="s">
        <v>19</v>
      </c>
      <c r="S1551" s="28" t="s">
        <v>22</v>
      </c>
      <c r="T1551" s="28" t="s">
        <v>5649</v>
      </c>
      <c r="U1551" s="29">
        <v>15</v>
      </c>
      <c r="V1551" s="17" t="b">
        <v>1</v>
      </c>
      <c r="W1551" s="17" t="b">
        <v>1</v>
      </c>
      <c r="X1551" s="17" t="b">
        <v>1</v>
      </c>
      <c r="Y1551" s="17" t="b">
        <v>1</v>
      </c>
      <c r="Z1551" t="s">
        <v>22</v>
      </c>
      <c r="AA1551" t="s">
        <v>3805</v>
      </c>
      <c r="AB1551" t="s">
        <v>22</v>
      </c>
      <c r="AC1551" t="s">
        <v>22</v>
      </c>
      <c r="AD1551" t="s">
        <v>22</v>
      </c>
      <c r="AE1551" t="s">
        <v>22</v>
      </c>
      <c r="AF1551" t="s">
        <v>22</v>
      </c>
      <c r="AG1551" t="s">
        <v>22</v>
      </c>
      <c r="AH1551" t="s">
        <v>22</v>
      </c>
      <c r="AI1551" t="s">
        <v>22</v>
      </c>
      <c r="AJ1551" s="17" t="b">
        <v>1</v>
      </c>
      <c r="AK1551" t="s">
        <v>22</v>
      </c>
      <c r="AL1551" t="s">
        <v>22</v>
      </c>
      <c r="AM1551" s="17" t="b">
        <v>0</v>
      </c>
      <c r="AN1551" s="6"/>
      <c r="AO1551" s="6"/>
      <c r="AP1551" s="17" t="b">
        <v>0</v>
      </c>
      <c r="AQ1551" s="6" t="b">
        <v>1</v>
      </c>
    </row>
    <row r="1552" spans="1:43" x14ac:dyDescent="0.25">
      <c r="A1552" t="str">
        <f>_xlfn.CONCAT(Table8[[#This Row],[Order]],"-",Table8[[#This Row],[Line]])</f>
        <v>78542-4</v>
      </c>
      <c r="B1552" s="29">
        <v>78542</v>
      </c>
      <c r="C1552" s="29">
        <v>4</v>
      </c>
      <c r="D1552" s="29">
        <v>1</v>
      </c>
      <c r="E1552" s="28" t="s">
        <v>18</v>
      </c>
      <c r="F1552" s="28" t="s">
        <v>210</v>
      </c>
      <c r="G1552" s="28" t="s">
        <v>5650</v>
      </c>
      <c r="H1552" s="28" t="s">
        <v>22</v>
      </c>
      <c r="I1552" s="28" t="s">
        <v>20</v>
      </c>
      <c r="J1552" s="28"/>
      <c r="K1552" s="28"/>
      <c r="L1552" s="8">
        <v>43511</v>
      </c>
      <c r="M1552" s="30">
        <v>43516</v>
      </c>
      <c r="N1552" s="29">
        <v>6</v>
      </c>
      <c r="O1552" s="29">
        <v>6</v>
      </c>
      <c r="P1552" s="6" t="s">
        <v>657</v>
      </c>
      <c r="Q1552" s="28" t="s">
        <v>22</v>
      </c>
      <c r="R1552" s="6" t="s">
        <v>19</v>
      </c>
      <c r="S1552" s="28" t="s">
        <v>22</v>
      </c>
      <c r="T1552" s="28" t="s">
        <v>5651</v>
      </c>
      <c r="U1552" s="29">
        <v>15</v>
      </c>
      <c r="V1552" s="17" t="b">
        <v>1</v>
      </c>
      <c r="W1552" s="17" t="b">
        <v>1</v>
      </c>
      <c r="X1552" s="17" t="b">
        <v>1</v>
      </c>
      <c r="Y1552" s="17" t="b">
        <v>1</v>
      </c>
      <c r="Z1552" t="s">
        <v>22</v>
      </c>
      <c r="AA1552" t="s">
        <v>3805</v>
      </c>
      <c r="AB1552" t="s">
        <v>22</v>
      </c>
      <c r="AC1552" t="s">
        <v>22</v>
      </c>
      <c r="AD1552" t="s">
        <v>22</v>
      </c>
      <c r="AE1552" t="s">
        <v>22</v>
      </c>
      <c r="AF1552" t="s">
        <v>22</v>
      </c>
      <c r="AG1552" t="s">
        <v>22</v>
      </c>
      <c r="AH1552" t="s">
        <v>22</v>
      </c>
      <c r="AI1552" t="s">
        <v>22</v>
      </c>
      <c r="AJ1552" s="17" t="b">
        <v>1</v>
      </c>
      <c r="AK1552" t="s">
        <v>22</v>
      </c>
      <c r="AL1552" t="s">
        <v>22</v>
      </c>
      <c r="AM1552" s="17" t="b">
        <v>0</v>
      </c>
      <c r="AN1552" s="6"/>
      <c r="AO1552" s="6"/>
      <c r="AP1552" s="17" t="b">
        <v>0</v>
      </c>
      <c r="AQ1552" s="6" t="b">
        <v>0</v>
      </c>
    </row>
    <row r="1553" spans="1:43" x14ac:dyDescent="0.25">
      <c r="A1553" t="str">
        <f>_xlfn.CONCAT(Table8[[#This Row],[Order]],"-",Table8[[#This Row],[Line]])</f>
        <v>78545-1</v>
      </c>
      <c r="B1553" s="7">
        <v>78545</v>
      </c>
      <c r="C1553" s="7">
        <v>1</v>
      </c>
      <c r="D1553" s="7">
        <v>1</v>
      </c>
      <c r="E1553" s="6" t="s">
        <v>18</v>
      </c>
      <c r="F1553" s="6" t="s">
        <v>378</v>
      </c>
      <c r="G1553" s="6" t="s">
        <v>1654</v>
      </c>
      <c r="H1553" s="6" t="s">
        <v>22</v>
      </c>
      <c r="I1553" s="6" t="s">
        <v>27</v>
      </c>
      <c r="J1553" s="6"/>
      <c r="K1553" s="6"/>
      <c r="L1553" s="8">
        <v>43500</v>
      </c>
      <c r="M1553" s="8">
        <v>43503</v>
      </c>
      <c r="N1553" s="7">
        <v>6</v>
      </c>
      <c r="O1553" s="7">
        <v>6</v>
      </c>
      <c r="P1553" s="6" t="s">
        <v>657</v>
      </c>
      <c r="Q1553" s="6" t="s">
        <v>21</v>
      </c>
      <c r="R1553" s="6" t="s">
        <v>18</v>
      </c>
      <c r="S1553" s="6" t="s">
        <v>22</v>
      </c>
      <c r="T1553" s="6" t="s">
        <v>23</v>
      </c>
      <c r="U1553" s="7">
        <v>12</v>
      </c>
      <c r="V1553" s="17" t="b">
        <v>0</v>
      </c>
      <c r="W1553" s="17" t="b">
        <v>0</v>
      </c>
      <c r="X1553" s="17" t="b">
        <v>0</v>
      </c>
      <c r="Y1553" s="17" t="b">
        <v>0</v>
      </c>
      <c r="Z1553" t="s">
        <v>22</v>
      </c>
      <c r="AA1553" t="s">
        <v>22</v>
      </c>
      <c r="AB1553" t="s">
        <v>22</v>
      </c>
      <c r="AC1553" t="s">
        <v>22</v>
      </c>
      <c r="AD1553" t="s">
        <v>22</v>
      </c>
      <c r="AE1553" t="s">
        <v>22</v>
      </c>
      <c r="AF1553" t="s">
        <v>22</v>
      </c>
      <c r="AG1553" t="s">
        <v>22</v>
      </c>
      <c r="AH1553" t="s">
        <v>22</v>
      </c>
      <c r="AI1553" t="s">
        <v>22</v>
      </c>
      <c r="AJ1553" s="17" t="b">
        <v>0</v>
      </c>
      <c r="AK1553" t="s">
        <v>22</v>
      </c>
      <c r="AL1553" t="s">
        <v>22</v>
      </c>
      <c r="AM1553" s="17" t="b">
        <v>0</v>
      </c>
      <c r="AN1553" s="6"/>
      <c r="AO1553" s="6"/>
      <c r="AP1553" s="17" t="b">
        <v>0</v>
      </c>
      <c r="AQ1553" s="6" t="b">
        <v>0</v>
      </c>
    </row>
    <row r="1554" spans="1:43" x14ac:dyDescent="0.25">
      <c r="A1554" t="str">
        <f>_xlfn.CONCAT(Table8[[#This Row],[Order]],"-",Table8[[#This Row],[Line]])</f>
        <v>78553-1</v>
      </c>
      <c r="B1554" s="35">
        <v>78553</v>
      </c>
      <c r="C1554" s="35">
        <v>1</v>
      </c>
      <c r="D1554" s="35">
        <v>1</v>
      </c>
      <c r="E1554" s="34" t="s">
        <v>18</v>
      </c>
      <c r="F1554" s="34" t="s">
        <v>337</v>
      </c>
      <c r="G1554" s="34" t="s">
        <v>5652</v>
      </c>
      <c r="H1554" s="34" t="s">
        <v>22</v>
      </c>
      <c r="I1554" s="34" t="s">
        <v>37</v>
      </c>
      <c r="J1554" s="36">
        <v>43494</v>
      </c>
      <c r="K1554" s="34" t="s">
        <v>5653</v>
      </c>
      <c r="L1554" s="125">
        <v>43495</v>
      </c>
      <c r="M1554" s="36">
        <v>43500</v>
      </c>
      <c r="N1554" s="35">
        <v>1</v>
      </c>
      <c r="O1554" s="35">
        <v>1</v>
      </c>
      <c r="P1554" s="6" t="s">
        <v>657</v>
      </c>
      <c r="Q1554" s="34" t="s">
        <v>22</v>
      </c>
      <c r="R1554" s="6" t="s">
        <v>18</v>
      </c>
      <c r="S1554" s="34" t="s">
        <v>22</v>
      </c>
      <c r="T1554" s="34" t="s">
        <v>5654</v>
      </c>
      <c r="U1554" s="35">
        <v>12</v>
      </c>
      <c r="V1554" s="17" t="b">
        <v>1</v>
      </c>
      <c r="W1554" s="17" t="b">
        <v>1</v>
      </c>
      <c r="X1554" s="17" t="b">
        <v>1</v>
      </c>
      <c r="Y1554" s="17" t="b">
        <v>1</v>
      </c>
      <c r="Z1554" t="s">
        <v>22</v>
      </c>
      <c r="AA1554" t="s">
        <v>3805</v>
      </c>
      <c r="AB1554" t="s">
        <v>22</v>
      </c>
      <c r="AC1554" t="s">
        <v>22</v>
      </c>
      <c r="AD1554" t="s">
        <v>22</v>
      </c>
      <c r="AE1554" t="s">
        <v>22</v>
      </c>
      <c r="AF1554" t="s">
        <v>22</v>
      </c>
      <c r="AG1554" t="s">
        <v>22</v>
      </c>
      <c r="AH1554" t="s">
        <v>22</v>
      </c>
      <c r="AI1554" t="s">
        <v>22</v>
      </c>
      <c r="AJ1554" s="17" t="b">
        <v>1</v>
      </c>
      <c r="AK1554" t="s">
        <v>22</v>
      </c>
      <c r="AL1554" t="s">
        <v>143</v>
      </c>
      <c r="AM1554" s="17" t="b">
        <v>1</v>
      </c>
      <c r="AN1554" s="126">
        <v>43495.616646990697</v>
      </c>
      <c r="AO1554" s="6"/>
      <c r="AP1554" s="17" t="b">
        <v>0</v>
      </c>
      <c r="AQ1554" s="6" t="b">
        <v>0</v>
      </c>
    </row>
    <row r="1555" spans="1:43" x14ac:dyDescent="0.25">
      <c r="A1555" t="str">
        <f>_xlfn.CONCAT(Table8[[#This Row],[Order]],"-",Table8[[#This Row],[Line]])</f>
        <v>78559-1</v>
      </c>
      <c r="B1555" s="29">
        <v>78559</v>
      </c>
      <c r="C1555" s="29">
        <v>1</v>
      </c>
      <c r="D1555" s="29">
        <v>1</v>
      </c>
      <c r="E1555" s="28" t="s">
        <v>18</v>
      </c>
      <c r="F1555" s="28" t="s">
        <v>175</v>
      </c>
      <c r="G1555" s="28" t="s">
        <v>1390</v>
      </c>
      <c r="H1555" s="28" t="s">
        <v>22</v>
      </c>
      <c r="I1555" s="28" t="s">
        <v>20</v>
      </c>
      <c r="J1555" s="28"/>
      <c r="K1555" s="28"/>
      <c r="L1555" s="8">
        <v>43504</v>
      </c>
      <c r="M1555" s="30">
        <v>43509</v>
      </c>
      <c r="N1555" s="29">
        <v>39</v>
      </c>
      <c r="O1555" s="29">
        <v>39</v>
      </c>
      <c r="P1555" s="6" t="s">
        <v>590</v>
      </c>
      <c r="Q1555" s="28" t="s">
        <v>22</v>
      </c>
      <c r="R1555" s="6" t="s">
        <v>18</v>
      </c>
      <c r="S1555" s="28" t="s">
        <v>22</v>
      </c>
      <c r="T1555" s="28" t="s">
        <v>1391</v>
      </c>
      <c r="U1555" s="29">
        <v>10</v>
      </c>
      <c r="V1555" s="17" t="b">
        <v>1</v>
      </c>
      <c r="W1555" s="17" t="b">
        <v>0</v>
      </c>
      <c r="X1555" s="17" t="b">
        <v>0</v>
      </c>
      <c r="Y1555" s="17" t="b">
        <v>0</v>
      </c>
      <c r="Z1555" t="s">
        <v>22</v>
      </c>
      <c r="AA1555" t="s">
        <v>22</v>
      </c>
      <c r="AB1555" t="s">
        <v>22</v>
      </c>
      <c r="AC1555" t="s">
        <v>22</v>
      </c>
      <c r="AD1555" t="s">
        <v>22</v>
      </c>
      <c r="AE1555" t="s">
        <v>22</v>
      </c>
      <c r="AF1555" t="s">
        <v>22</v>
      </c>
      <c r="AG1555" t="s">
        <v>22</v>
      </c>
      <c r="AH1555" t="s">
        <v>22</v>
      </c>
      <c r="AI1555" t="s">
        <v>22</v>
      </c>
      <c r="AJ1555" s="17" t="b">
        <v>0</v>
      </c>
      <c r="AK1555" t="s">
        <v>22</v>
      </c>
      <c r="AL1555" t="s">
        <v>22</v>
      </c>
      <c r="AM1555" s="17" t="b">
        <v>0</v>
      </c>
      <c r="AN1555" s="6"/>
      <c r="AO1555" s="6"/>
      <c r="AP1555" s="17" t="b">
        <v>0</v>
      </c>
      <c r="AQ1555" s="6" t="b">
        <v>0</v>
      </c>
    </row>
    <row r="1556" spans="1:43" x14ac:dyDescent="0.25">
      <c r="A1556" t="str">
        <f>_xlfn.CONCAT(Table8[[#This Row],[Order]],"-",Table8[[#This Row],[Line]])</f>
        <v>78559-2</v>
      </c>
      <c r="B1556" s="29">
        <v>78559</v>
      </c>
      <c r="C1556" s="29">
        <v>2</v>
      </c>
      <c r="D1556" s="29">
        <v>1</v>
      </c>
      <c r="E1556" s="28" t="s">
        <v>18</v>
      </c>
      <c r="F1556" s="28" t="s">
        <v>175</v>
      </c>
      <c r="G1556" s="28" t="s">
        <v>1392</v>
      </c>
      <c r="H1556" s="28" t="s">
        <v>22</v>
      </c>
      <c r="I1556" s="28" t="s">
        <v>20</v>
      </c>
      <c r="J1556" s="28"/>
      <c r="K1556" s="28"/>
      <c r="L1556" s="8">
        <v>43504</v>
      </c>
      <c r="M1556" s="30">
        <v>43509</v>
      </c>
      <c r="N1556" s="29">
        <v>80</v>
      </c>
      <c r="O1556" s="29">
        <v>80</v>
      </c>
      <c r="P1556" s="6" t="s">
        <v>590</v>
      </c>
      <c r="Q1556" s="28" t="s">
        <v>22</v>
      </c>
      <c r="R1556" s="6" t="s">
        <v>18</v>
      </c>
      <c r="S1556" s="28" t="s">
        <v>22</v>
      </c>
      <c r="T1556" s="28" t="s">
        <v>1393</v>
      </c>
      <c r="U1556" s="29">
        <v>10</v>
      </c>
      <c r="V1556" s="17" t="b">
        <v>1</v>
      </c>
      <c r="W1556" s="17" t="b">
        <v>0</v>
      </c>
      <c r="X1556" s="17" t="b">
        <v>0</v>
      </c>
      <c r="Y1556" s="17" t="b">
        <v>0</v>
      </c>
      <c r="Z1556" t="s">
        <v>22</v>
      </c>
      <c r="AA1556" t="s">
        <v>22</v>
      </c>
      <c r="AB1556" t="s">
        <v>22</v>
      </c>
      <c r="AC1556" t="s">
        <v>22</v>
      </c>
      <c r="AD1556" t="s">
        <v>22</v>
      </c>
      <c r="AE1556" t="s">
        <v>22</v>
      </c>
      <c r="AF1556" t="s">
        <v>22</v>
      </c>
      <c r="AG1556" t="s">
        <v>22</v>
      </c>
      <c r="AH1556" t="s">
        <v>22</v>
      </c>
      <c r="AI1556" t="s">
        <v>22</v>
      </c>
      <c r="AJ1556" s="17" t="b">
        <v>0</v>
      </c>
      <c r="AK1556" t="s">
        <v>22</v>
      </c>
      <c r="AL1556" t="s">
        <v>22</v>
      </c>
      <c r="AM1556" s="17" t="b">
        <v>0</v>
      </c>
      <c r="AN1556" s="6"/>
      <c r="AO1556" s="6"/>
      <c r="AP1556" s="17" t="b">
        <v>0</v>
      </c>
      <c r="AQ1556" s="6" t="b">
        <v>0</v>
      </c>
    </row>
    <row r="1557" spans="1:43" x14ac:dyDescent="0.25">
      <c r="A1557" t="str">
        <f>_xlfn.CONCAT(Table8[[#This Row],[Order]],"-",Table8[[#This Row],[Line]])</f>
        <v>78559-3</v>
      </c>
      <c r="B1557" s="29">
        <v>78559</v>
      </c>
      <c r="C1557" s="29">
        <v>3</v>
      </c>
      <c r="D1557" s="29">
        <v>1</v>
      </c>
      <c r="E1557" s="28" t="s">
        <v>18</v>
      </c>
      <c r="F1557" s="28" t="s">
        <v>281</v>
      </c>
      <c r="G1557" s="28" t="s">
        <v>1394</v>
      </c>
      <c r="H1557" s="28" t="s">
        <v>22</v>
      </c>
      <c r="I1557" s="28" t="s">
        <v>20</v>
      </c>
      <c r="J1557" s="28"/>
      <c r="K1557" s="28"/>
      <c r="L1557" s="8">
        <v>43504</v>
      </c>
      <c r="M1557" s="30">
        <v>43509</v>
      </c>
      <c r="N1557" s="29">
        <v>11</v>
      </c>
      <c r="O1557" s="29">
        <v>11</v>
      </c>
      <c r="P1557" s="6" t="s">
        <v>590</v>
      </c>
      <c r="Q1557" s="28" t="s">
        <v>22</v>
      </c>
      <c r="R1557" s="6" t="s">
        <v>18</v>
      </c>
      <c r="S1557" s="28" t="s">
        <v>22</v>
      </c>
      <c r="T1557" s="28" t="s">
        <v>1395</v>
      </c>
      <c r="U1557" s="29">
        <v>10</v>
      </c>
      <c r="V1557" s="17" t="b">
        <v>1</v>
      </c>
      <c r="W1557" s="17" t="b">
        <v>0</v>
      </c>
      <c r="X1557" s="17" t="b">
        <v>0</v>
      </c>
      <c r="Y1557" s="17" t="b">
        <v>0</v>
      </c>
      <c r="Z1557" t="s">
        <v>22</v>
      </c>
      <c r="AA1557" t="s">
        <v>22</v>
      </c>
      <c r="AB1557" t="s">
        <v>22</v>
      </c>
      <c r="AC1557" t="s">
        <v>22</v>
      </c>
      <c r="AD1557" t="s">
        <v>22</v>
      </c>
      <c r="AE1557" t="s">
        <v>22</v>
      </c>
      <c r="AF1557" t="s">
        <v>22</v>
      </c>
      <c r="AG1557" t="s">
        <v>22</v>
      </c>
      <c r="AH1557" t="s">
        <v>22</v>
      </c>
      <c r="AI1557" t="s">
        <v>22</v>
      </c>
      <c r="AJ1557" s="17" t="b">
        <v>0</v>
      </c>
      <c r="AK1557" t="s">
        <v>22</v>
      </c>
      <c r="AL1557" t="s">
        <v>22</v>
      </c>
      <c r="AM1557" s="17" t="b">
        <v>0</v>
      </c>
      <c r="AN1557" s="6"/>
      <c r="AO1557" s="6"/>
      <c r="AP1557" s="17" t="b">
        <v>0</v>
      </c>
      <c r="AQ1557" s="6" t="b">
        <v>0</v>
      </c>
    </row>
    <row r="1558" spans="1:43" x14ac:dyDescent="0.25">
      <c r="A1558" t="str">
        <f>_xlfn.CONCAT(Table8[[#This Row],[Order]],"-",Table8[[#This Row],[Line]])</f>
        <v>78559-4</v>
      </c>
      <c r="B1558" s="35">
        <v>78559</v>
      </c>
      <c r="C1558" s="35">
        <v>4</v>
      </c>
      <c r="D1558" s="35">
        <v>1</v>
      </c>
      <c r="E1558" s="34" t="s">
        <v>18</v>
      </c>
      <c r="F1558" s="34" t="s">
        <v>3380</v>
      </c>
      <c r="G1558" s="34" t="s">
        <v>1396</v>
      </c>
      <c r="H1558" s="34" t="s">
        <v>22</v>
      </c>
      <c r="I1558" s="34" t="s">
        <v>31</v>
      </c>
      <c r="J1558" s="36">
        <v>43499</v>
      </c>
      <c r="K1558" s="34" t="s">
        <v>5655</v>
      </c>
      <c r="L1558" s="8">
        <v>43504</v>
      </c>
      <c r="M1558" s="36">
        <v>43509</v>
      </c>
      <c r="N1558" s="35">
        <v>5</v>
      </c>
      <c r="O1558" s="35">
        <v>5</v>
      </c>
      <c r="P1558" s="6" t="s">
        <v>590</v>
      </c>
      <c r="Q1558" s="34" t="s">
        <v>22</v>
      </c>
      <c r="R1558" s="6" t="s">
        <v>18</v>
      </c>
      <c r="S1558" s="34" t="s">
        <v>22</v>
      </c>
      <c r="T1558" s="34" t="s">
        <v>1397</v>
      </c>
      <c r="U1558" s="35">
        <v>10</v>
      </c>
      <c r="V1558" s="17" t="b">
        <v>1</v>
      </c>
      <c r="W1558" s="17" t="b">
        <v>1</v>
      </c>
      <c r="X1558" s="17" t="b">
        <v>1</v>
      </c>
      <c r="Y1558" s="17" t="b">
        <v>1</v>
      </c>
      <c r="Z1558" t="s">
        <v>22</v>
      </c>
      <c r="AA1558" t="s">
        <v>3805</v>
      </c>
      <c r="AB1558" t="s">
        <v>22</v>
      </c>
      <c r="AC1558" t="s">
        <v>22</v>
      </c>
      <c r="AD1558" t="s">
        <v>22</v>
      </c>
      <c r="AE1558" t="s">
        <v>22</v>
      </c>
      <c r="AF1558" t="s">
        <v>22</v>
      </c>
      <c r="AG1558" t="s">
        <v>22</v>
      </c>
      <c r="AH1558" t="s">
        <v>22</v>
      </c>
      <c r="AI1558" t="s">
        <v>22</v>
      </c>
      <c r="AJ1558" s="17" t="b">
        <v>1</v>
      </c>
      <c r="AK1558" t="s">
        <v>22</v>
      </c>
      <c r="AL1558" t="s">
        <v>143</v>
      </c>
      <c r="AM1558" s="17" t="b">
        <v>0</v>
      </c>
      <c r="AN1558" s="6"/>
      <c r="AO1558" s="6"/>
      <c r="AP1558" s="17" t="b">
        <v>0</v>
      </c>
      <c r="AQ1558" s="6" t="b">
        <v>0</v>
      </c>
    </row>
    <row r="1559" spans="1:43" x14ac:dyDescent="0.25">
      <c r="A1559" t="str">
        <f>_xlfn.CONCAT(Table8[[#This Row],[Order]],"-",Table8[[#This Row],[Line]])</f>
        <v>78559-5</v>
      </c>
      <c r="B1559" s="29">
        <v>78559</v>
      </c>
      <c r="C1559" s="29">
        <v>5</v>
      </c>
      <c r="D1559" s="29">
        <v>1</v>
      </c>
      <c r="E1559" s="28" t="s">
        <v>18</v>
      </c>
      <c r="F1559" s="28" t="s">
        <v>428</v>
      </c>
      <c r="G1559" s="28" t="s">
        <v>1398</v>
      </c>
      <c r="H1559" s="28" t="s">
        <v>22</v>
      </c>
      <c r="I1559" s="28" t="s">
        <v>20</v>
      </c>
      <c r="J1559" s="28"/>
      <c r="K1559" s="28"/>
      <c r="L1559" s="8">
        <v>43504</v>
      </c>
      <c r="M1559" s="30">
        <v>43509</v>
      </c>
      <c r="N1559" s="29">
        <v>22</v>
      </c>
      <c r="O1559" s="29">
        <v>22</v>
      </c>
      <c r="P1559" s="6" t="s">
        <v>590</v>
      </c>
      <c r="Q1559" s="28" t="s">
        <v>22</v>
      </c>
      <c r="R1559" s="6" t="s">
        <v>18</v>
      </c>
      <c r="S1559" s="28" t="s">
        <v>22</v>
      </c>
      <c r="T1559" s="28" t="s">
        <v>1399</v>
      </c>
      <c r="U1559" s="29">
        <v>10</v>
      </c>
      <c r="V1559" s="17" t="b">
        <v>1</v>
      </c>
      <c r="W1559" s="17" t="b">
        <v>0</v>
      </c>
      <c r="X1559" s="17" t="b">
        <v>0</v>
      </c>
      <c r="Y1559" s="17" t="b">
        <v>0</v>
      </c>
      <c r="Z1559" t="s">
        <v>22</v>
      </c>
      <c r="AA1559" t="s">
        <v>22</v>
      </c>
      <c r="AB1559" t="s">
        <v>22</v>
      </c>
      <c r="AC1559" t="s">
        <v>22</v>
      </c>
      <c r="AD1559" t="s">
        <v>22</v>
      </c>
      <c r="AE1559" t="s">
        <v>22</v>
      </c>
      <c r="AF1559" t="s">
        <v>22</v>
      </c>
      <c r="AG1559" t="s">
        <v>22</v>
      </c>
      <c r="AH1559" t="s">
        <v>22</v>
      </c>
      <c r="AI1559" t="s">
        <v>22</v>
      </c>
      <c r="AJ1559" s="17" t="b">
        <v>0</v>
      </c>
      <c r="AK1559" t="s">
        <v>22</v>
      </c>
      <c r="AL1559" t="s">
        <v>22</v>
      </c>
      <c r="AM1559" s="17" t="b">
        <v>0</v>
      </c>
      <c r="AN1559" s="6"/>
      <c r="AO1559" s="6"/>
      <c r="AP1559" s="17" t="b">
        <v>0</v>
      </c>
      <c r="AQ1559" s="6" t="b">
        <v>0</v>
      </c>
    </row>
    <row r="1560" spans="1:43" x14ac:dyDescent="0.25">
      <c r="A1560" t="str">
        <f>_xlfn.CONCAT(Table8[[#This Row],[Order]],"-",Table8[[#This Row],[Line]])</f>
        <v>78559-6</v>
      </c>
      <c r="B1560" s="29">
        <v>78559</v>
      </c>
      <c r="C1560" s="29">
        <v>6</v>
      </c>
      <c r="D1560" s="29">
        <v>1</v>
      </c>
      <c r="E1560" s="28" t="s">
        <v>18</v>
      </c>
      <c r="F1560" s="28" t="s">
        <v>175</v>
      </c>
      <c r="G1560" s="28" t="s">
        <v>1400</v>
      </c>
      <c r="H1560" s="28" t="s">
        <v>22</v>
      </c>
      <c r="I1560" s="28" t="s">
        <v>20</v>
      </c>
      <c r="J1560" s="28"/>
      <c r="K1560" s="28"/>
      <c r="L1560" s="8">
        <v>43504</v>
      </c>
      <c r="M1560" s="30">
        <v>43509</v>
      </c>
      <c r="N1560" s="29">
        <v>33</v>
      </c>
      <c r="O1560" s="29">
        <v>33</v>
      </c>
      <c r="P1560" s="6" t="s">
        <v>590</v>
      </c>
      <c r="Q1560" s="28" t="s">
        <v>22</v>
      </c>
      <c r="R1560" s="6" t="s">
        <v>18</v>
      </c>
      <c r="S1560" s="28" t="s">
        <v>22</v>
      </c>
      <c r="T1560" s="28" t="s">
        <v>1401</v>
      </c>
      <c r="U1560" s="29">
        <v>10</v>
      </c>
      <c r="V1560" s="17" t="b">
        <v>1</v>
      </c>
      <c r="W1560" s="17" t="b">
        <v>0</v>
      </c>
      <c r="X1560" s="17" t="b">
        <v>0</v>
      </c>
      <c r="Y1560" s="17" t="b">
        <v>0</v>
      </c>
      <c r="Z1560" t="s">
        <v>22</v>
      </c>
      <c r="AA1560" t="s">
        <v>22</v>
      </c>
      <c r="AB1560" t="s">
        <v>22</v>
      </c>
      <c r="AC1560" t="s">
        <v>22</v>
      </c>
      <c r="AD1560" t="s">
        <v>22</v>
      </c>
      <c r="AE1560" t="s">
        <v>22</v>
      </c>
      <c r="AF1560" t="s">
        <v>22</v>
      </c>
      <c r="AG1560" t="s">
        <v>22</v>
      </c>
      <c r="AH1560" t="s">
        <v>22</v>
      </c>
      <c r="AI1560" t="s">
        <v>22</v>
      </c>
      <c r="AJ1560" s="17" t="b">
        <v>0</v>
      </c>
      <c r="AK1560" t="s">
        <v>22</v>
      </c>
      <c r="AL1560" t="s">
        <v>22</v>
      </c>
      <c r="AM1560" s="17" t="b">
        <v>0</v>
      </c>
      <c r="AN1560" s="6"/>
      <c r="AO1560" s="6"/>
      <c r="AP1560" s="17" t="b">
        <v>0</v>
      </c>
      <c r="AQ1560" s="6" t="b">
        <v>0</v>
      </c>
    </row>
    <row r="1561" spans="1:43" x14ac:dyDescent="0.25">
      <c r="A1561" t="str">
        <f>_xlfn.CONCAT(Table8[[#This Row],[Order]],"-",Table8[[#This Row],[Line]])</f>
        <v>78559-7</v>
      </c>
      <c r="B1561" s="29">
        <v>78559</v>
      </c>
      <c r="C1561" s="29">
        <v>7</v>
      </c>
      <c r="D1561" s="29">
        <v>1</v>
      </c>
      <c r="E1561" s="28" t="s">
        <v>18</v>
      </c>
      <c r="F1561" s="28" t="s">
        <v>175</v>
      </c>
      <c r="G1561" s="28" t="s">
        <v>1402</v>
      </c>
      <c r="H1561" s="28" t="s">
        <v>22</v>
      </c>
      <c r="I1561" s="28" t="s">
        <v>20</v>
      </c>
      <c r="J1561" s="28"/>
      <c r="K1561" s="28"/>
      <c r="L1561" s="8">
        <v>43504</v>
      </c>
      <c r="M1561" s="30">
        <v>43509</v>
      </c>
      <c r="N1561" s="29">
        <v>10</v>
      </c>
      <c r="O1561" s="29">
        <v>10</v>
      </c>
      <c r="P1561" s="6" t="s">
        <v>590</v>
      </c>
      <c r="Q1561" s="28" t="s">
        <v>22</v>
      </c>
      <c r="R1561" s="6" t="s">
        <v>18</v>
      </c>
      <c r="S1561" s="28" t="s">
        <v>22</v>
      </c>
      <c r="T1561" s="28" t="s">
        <v>1403</v>
      </c>
      <c r="U1561" s="29">
        <v>10</v>
      </c>
      <c r="V1561" s="17" t="b">
        <v>1</v>
      </c>
      <c r="W1561" s="17" t="b">
        <v>0</v>
      </c>
      <c r="X1561" s="17" t="b">
        <v>0</v>
      </c>
      <c r="Y1561" s="17" t="b">
        <v>0</v>
      </c>
      <c r="Z1561" t="s">
        <v>22</v>
      </c>
      <c r="AA1561" t="s">
        <v>22</v>
      </c>
      <c r="AB1561" t="s">
        <v>22</v>
      </c>
      <c r="AC1561" t="s">
        <v>22</v>
      </c>
      <c r="AD1561" t="s">
        <v>22</v>
      </c>
      <c r="AE1561" t="s">
        <v>22</v>
      </c>
      <c r="AF1561" t="s">
        <v>22</v>
      </c>
      <c r="AG1561" t="s">
        <v>22</v>
      </c>
      <c r="AH1561" t="s">
        <v>22</v>
      </c>
      <c r="AI1561" t="s">
        <v>22</v>
      </c>
      <c r="AJ1561" s="17" t="b">
        <v>0</v>
      </c>
      <c r="AK1561" t="s">
        <v>22</v>
      </c>
      <c r="AL1561" t="s">
        <v>22</v>
      </c>
      <c r="AM1561" s="17" t="b">
        <v>0</v>
      </c>
      <c r="AN1561" s="6"/>
      <c r="AO1561" s="6"/>
      <c r="AP1561" s="17" t="b">
        <v>0</v>
      </c>
      <c r="AQ1561" s="6" t="b">
        <v>0</v>
      </c>
    </row>
    <row r="1562" spans="1:43" x14ac:dyDescent="0.25">
      <c r="A1562" t="str">
        <f>_xlfn.CONCAT(Table8[[#This Row],[Order]],"-",Table8[[#This Row],[Line]])</f>
        <v>78559-8</v>
      </c>
      <c r="B1562" s="35">
        <v>78559</v>
      </c>
      <c r="C1562" s="35">
        <v>8</v>
      </c>
      <c r="D1562" s="35">
        <v>1</v>
      </c>
      <c r="E1562" s="34" t="s">
        <v>18</v>
      </c>
      <c r="F1562" s="34" t="s">
        <v>3380</v>
      </c>
      <c r="G1562" s="34" t="s">
        <v>1404</v>
      </c>
      <c r="H1562" s="34" t="s">
        <v>22</v>
      </c>
      <c r="I1562" s="34" t="s">
        <v>31</v>
      </c>
      <c r="J1562" s="36">
        <v>43499</v>
      </c>
      <c r="K1562" s="34" t="s">
        <v>5656</v>
      </c>
      <c r="L1562" s="8">
        <v>43504</v>
      </c>
      <c r="M1562" s="36">
        <v>43509</v>
      </c>
      <c r="N1562" s="35">
        <v>1</v>
      </c>
      <c r="O1562" s="35">
        <v>1</v>
      </c>
      <c r="P1562" s="6" t="s">
        <v>590</v>
      </c>
      <c r="Q1562" s="34" t="s">
        <v>22</v>
      </c>
      <c r="R1562" s="6" t="s">
        <v>18</v>
      </c>
      <c r="S1562" s="34" t="s">
        <v>22</v>
      </c>
      <c r="T1562" s="34" t="s">
        <v>1405</v>
      </c>
      <c r="U1562" s="35">
        <v>10</v>
      </c>
      <c r="V1562" s="17" t="b">
        <v>1</v>
      </c>
      <c r="W1562" s="17" t="b">
        <v>1</v>
      </c>
      <c r="X1562" s="17" t="b">
        <v>1</v>
      </c>
      <c r="Y1562" s="17" t="b">
        <v>1</v>
      </c>
      <c r="Z1562" t="s">
        <v>22</v>
      </c>
      <c r="AA1562" t="s">
        <v>3805</v>
      </c>
      <c r="AB1562" t="s">
        <v>22</v>
      </c>
      <c r="AC1562" t="s">
        <v>22</v>
      </c>
      <c r="AD1562" t="s">
        <v>22</v>
      </c>
      <c r="AE1562" t="s">
        <v>22</v>
      </c>
      <c r="AF1562" t="s">
        <v>22</v>
      </c>
      <c r="AG1562" t="s">
        <v>22</v>
      </c>
      <c r="AH1562" t="s">
        <v>22</v>
      </c>
      <c r="AI1562" t="s">
        <v>22</v>
      </c>
      <c r="AJ1562" s="17" t="b">
        <v>1</v>
      </c>
      <c r="AK1562" t="s">
        <v>22</v>
      </c>
      <c r="AL1562" t="s">
        <v>143</v>
      </c>
      <c r="AM1562" s="17" t="b">
        <v>0</v>
      </c>
      <c r="AN1562" s="6"/>
      <c r="AO1562" s="6"/>
      <c r="AP1562" s="17" t="b">
        <v>0</v>
      </c>
      <c r="AQ1562" s="6" t="b">
        <v>0</v>
      </c>
    </row>
    <row r="1563" spans="1:43" x14ac:dyDescent="0.25">
      <c r="A1563" t="str">
        <f>_xlfn.CONCAT(Table8[[#This Row],[Order]],"-",Table8[[#This Row],[Line]])</f>
        <v>78559-9</v>
      </c>
      <c r="B1563" s="29">
        <v>78559</v>
      </c>
      <c r="C1563" s="29">
        <v>9</v>
      </c>
      <c r="D1563" s="29">
        <v>1</v>
      </c>
      <c r="E1563" s="28" t="s">
        <v>18</v>
      </c>
      <c r="F1563" s="28" t="s">
        <v>428</v>
      </c>
      <c r="G1563" s="28" t="s">
        <v>1406</v>
      </c>
      <c r="H1563" s="28" t="s">
        <v>22</v>
      </c>
      <c r="I1563" s="28" t="s">
        <v>20</v>
      </c>
      <c r="J1563" s="28"/>
      <c r="K1563" s="28"/>
      <c r="L1563" s="8">
        <v>43504</v>
      </c>
      <c r="M1563" s="30">
        <v>43509</v>
      </c>
      <c r="N1563" s="29">
        <v>1</v>
      </c>
      <c r="O1563" s="29">
        <v>1</v>
      </c>
      <c r="P1563" s="6" t="s">
        <v>590</v>
      </c>
      <c r="Q1563" s="28" t="s">
        <v>22</v>
      </c>
      <c r="R1563" s="6" t="s">
        <v>18</v>
      </c>
      <c r="S1563" s="28" t="s">
        <v>22</v>
      </c>
      <c r="T1563" s="28" t="s">
        <v>1407</v>
      </c>
      <c r="U1563" s="29">
        <v>10</v>
      </c>
      <c r="V1563" s="17" t="b">
        <v>1</v>
      </c>
      <c r="W1563" s="17" t="b">
        <v>0</v>
      </c>
      <c r="X1563" s="17" t="b">
        <v>0</v>
      </c>
      <c r="Y1563" s="17" t="b">
        <v>0</v>
      </c>
      <c r="Z1563" t="s">
        <v>22</v>
      </c>
      <c r="AA1563" t="s">
        <v>22</v>
      </c>
      <c r="AB1563" t="s">
        <v>22</v>
      </c>
      <c r="AC1563" t="s">
        <v>22</v>
      </c>
      <c r="AD1563" t="s">
        <v>22</v>
      </c>
      <c r="AE1563" t="s">
        <v>22</v>
      </c>
      <c r="AF1563" t="s">
        <v>22</v>
      </c>
      <c r="AG1563" t="s">
        <v>22</v>
      </c>
      <c r="AH1563" t="s">
        <v>22</v>
      </c>
      <c r="AI1563" t="s">
        <v>22</v>
      </c>
      <c r="AJ1563" s="17" t="b">
        <v>0</v>
      </c>
      <c r="AK1563" t="s">
        <v>22</v>
      </c>
      <c r="AL1563" t="s">
        <v>22</v>
      </c>
      <c r="AM1563" s="17" t="b">
        <v>0</v>
      </c>
      <c r="AN1563" s="6"/>
      <c r="AO1563" s="6"/>
      <c r="AP1563" s="17" t="b">
        <v>0</v>
      </c>
      <c r="AQ1563" s="6" t="b">
        <v>0</v>
      </c>
    </row>
    <row r="1564" spans="1:43" x14ac:dyDescent="0.25">
      <c r="A1564" t="str">
        <f>_xlfn.CONCAT(Table8[[#This Row],[Order]],"-",Table8[[#This Row],[Line]])</f>
        <v>78559-10</v>
      </c>
      <c r="B1564" s="35">
        <v>78559</v>
      </c>
      <c r="C1564" s="35">
        <v>10</v>
      </c>
      <c r="D1564" s="35">
        <v>1</v>
      </c>
      <c r="E1564" s="34" t="s">
        <v>18</v>
      </c>
      <c r="F1564" s="34" t="s">
        <v>3380</v>
      </c>
      <c r="G1564" s="34" t="s">
        <v>1408</v>
      </c>
      <c r="H1564" s="34" t="s">
        <v>22</v>
      </c>
      <c r="I1564" s="34" t="s">
        <v>31</v>
      </c>
      <c r="J1564" s="36">
        <v>43499</v>
      </c>
      <c r="K1564" s="34" t="s">
        <v>5657</v>
      </c>
      <c r="L1564" s="8">
        <v>43504</v>
      </c>
      <c r="M1564" s="36">
        <v>43509</v>
      </c>
      <c r="N1564" s="35">
        <v>2</v>
      </c>
      <c r="O1564" s="35">
        <v>2</v>
      </c>
      <c r="P1564" s="6" t="s">
        <v>590</v>
      </c>
      <c r="Q1564" s="34" t="s">
        <v>22</v>
      </c>
      <c r="R1564" s="6" t="s">
        <v>18</v>
      </c>
      <c r="S1564" s="34" t="s">
        <v>22</v>
      </c>
      <c r="T1564" s="34" t="s">
        <v>1409</v>
      </c>
      <c r="U1564" s="35">
        <v>10</v>
      </c>
      <c r="V1564" s="17" t="b">
        <v>1</v>
      </c>
      <c r="W1564" s="17" t="b">
        <v>1</v>
      </c>
      <c r="X1564" s="17" t="b">
        <v>1</v>
      </c>
      <c r="Y1564" s="17" t="b">
        <v>1</v>
      </c>
      <c r="Z1564" t="s">
        <v>22</v>
      </c>
      <c r="AA1564" t="s">
        <v>3805</v>
      </c>
      <c r="AB1564" t="s">
        <v>22</v>
      </c>
      <c r="AC1564" t="s">
        <v>22</v>
      </c>
      <c r="AD1564" t="s">
        <v>22</v>
      </c>
      <c r="AE1564" t="s">
        <v>22</v>
      </c>
      <c r="AF1564" t="s">
        <v>22</v>
      </c>
      <c r="AG1564" t="s">
        <v>22</v>
      </c>
      <c r="AH1564" t="s">
        <v>22</v>
      </c>
      <c r="AI1564" t="s">
        <v>22</v>
      </c>
      <c r="AJ1564" s="17" t="b">
        <v>1</v>
      </c>
      <c r="AK1564" t="s">
        <v>22</v>
      </c>
      <c r="AL1564" t="s">
        <v>143</v>
      </c>
      <c r="AM1564" s="17" t="b">
        <v>0</v>
      </c>
      <c r="AN1564" s="6"/>
      <c r="AO1564" s="6"/>
      <c r="AP1564" s="17" t="b">
        <v>0</v>
      </c>
      <c r="AQ1564" s="6" t="b">
        <v>0</v>
      </c>
    </row>
    <row r="1565" spans="1:43" x14ac:dyDescent="0.25">
      <c r="A1565" t="str">
        <f>_xlfn.CONCAT(Table8[[#This Row],[Order]],"-",Table8[[#This Row],[Line]])</f>
        <v>78563-1</v>
      </c>
      <c r="B1565" s="7">
        <v>78563</v>
      </c>
      <c r="C1565" s="7">
        <v>1</v>
      </c>
      <c r="D1565" s="7">
        <v>1</v>
      </c>
      <c r="E1565" s="6" t="s">
        <v>18</v>
      </c>
      <c r="F1565" s="6" t="s">
        <v>265</v>
      </c>
      <c r="G1565" s="6" t="s">
        <v>5658</v>
      </c>
      <c r="H1565" s="6" t="s">
        <v>22</v>
      </c>
      <c r="I1565" s="6" t="s">
        <v>27</v>
      </c>
      <c r="J1565" s="6"/>
      <c r="K1565" s="6"/>
      <c r="L1565" s="8">
        <v>43510</v>
      </c>
      <c r="M1565" s="8">
        <v>43515</v>
      </c>
      <c r="N1565" s="7">
        <v>2</v>
      </c>
      <c r="O1565" s="7">
        <v>4</v>
      </c>
      <c r="P1565" s="6" t="s">
        <v>657</v>
      </c>
      <c r="Q1565" s="6" t="s">
        <v>22</v>
      </c>
      <c r="R1565" s="6" t="s">
        <v>19</v>
      </c>
      <c r="S1565" s="6" t="s">
        <v>22</v>
      </c>
      <c r="T1565" s="6" t="s">
        <v>5659</v>
      </c>
      <c r="U1565" s="7">
        <v>0</v>
      </c>
      <c r="V1565" s="17" t="b">
        <v>0</v>
      </c>
      <c r="W1565" s="17" t="b">
        <v>0</v>
      </c>
      <c r="X1565" s="17" t="b">
        <v>0</v>
      </c>
      <c r="Y1565" s="17" t="b">
        <v>0</v>
      </c>
      <c r="Z1565" t="s">
        <v>22</v>
      </c>
      <c r="AA1565" t="s">
        <v>22</v>
      </c>
      <c r="AB1565" t="s">
        <v>22</v>
      </c>
      <c r="AC1565" t="s">
        <v>22</v>
      </c>
      <c r="AD1565" t="s">
        <v>22</v>
      </c>
      <c r="AE1565" t="s">
        <v>22</v>
      </c>
      <c r="AF1565" t="s">
        <v>22</v>
      </c>
      <c r="AG1565" t="s">
        <v>22</v>
      </c>
      <c r="AH1565" t="s">
        <v>22</v>
      </c>
      <c r="AI1565" t="s">
        <v>22</v>
      </c>
      <c r="AJ1565" s="17" t="b">
        <v>0</v>
      </c>
      <c r="AK1565" t="s">
        <v>22</v>
      </c>
      <c r="AL1565" t="s">
        <v>22</v>
      </c>
      <c r="AM1565" s="17" t="b">
        <v>0</v>
      </c>
      <c r="AN1565" s="6"/>
      <c r="AO1565" s="6"/>
      <c r="AP1565" s="17" t="b">
        <v>0</v>
      </c>
      <c r="AQ1565" s="6" t="b">
        <v>0</v>
      </c>
    </row>
    <row r="1566" spans="1:43" x14ac:dyDescent="0.25">
      <c r="A1566" t="str">
        <f>_xlfn.CONCAT(Table8[[#This Row],[Order]],"-",Table8[[#This Row],[Line]])</f>
        <v>78563-2</v>
      </c>
      <c r="B1566" s="7">
        <v>78563</v>
      </c>
      <c r="C1566" s="7">
        <v>2</v>
      </c>
      <c r="D1566" s="7">
        <v>1</v>
      </c>
      <c r="E1566" s="6" t="s">
        <v>18</v>
      </c>
      <c r="F1566" s="6" t="s">
        <v>265</v>
      </c>
      <c r="G1566" s="6" t="s">
        <v>5660</v>
      </c>
      <c r="H1566" s="6" t="s">
        <v>22</v>
      </c>
      <c r="I1566" s="6" t="s">
        <v>27</v>
      </c>
      <c r="J1566" s="6"/>
      <c r="K1566" s="6"/>
      <c r="L1566" s="8">
        <v>43510</v>
      </c>
      <c r="M1566" s="8">
        <v>43515</v>
      </c>
      <c r="N1566" s="7">
        <v>2</v>
      </c>
      <c r="O1566" s="7">
        <v>4</v>
      </c>
      <c r="P1566" s="6" t="s">
        <v>657</v>
      </c>
      <c r="Q1566" s="6" t="s">
        <v>22</v>
      </c>
      <c r="R1566" s="6" t="s">
        <v>19</v>
      </c>
      <c r="S1566" s="6" t="s">
        <v>22</v>
      </c>
      <c r="T1566" s="6" t="s">
        <v>5661</v>
      </c>
      <c r="U1566" s="7">
        <v>0</v>
      </c>
      <c r="V1566" s="17" t="b">
        <v>0</v>
      </c>
      <c r="W1566" s="17" t="b">
        <v>0</v>
      </c>
      <c r="X1566" s="17" t="b">
        <v>0</v>
      </c>
      <c r="Y1566" s="17" t="b">
        <v>0</v>
      </c>
      <c r="Z1566" t="s">
        <v>22</v>
      </c>
      <c r="AA1566" t="s">
        <v>22</v>
      </c>
      <c r="AB1566" t="s">
        <v>22</v>
      </c>
      <c r="AC1566" t="s">
        <v>22</v>
      </c>
      <c r="AD1566" t="s">
        <v>22</v>
      </c>
      <c r="AE1566" t="s">
        <v>22</v>
      </c>
      <c r="AF1566" t="s">
        <v>22</v>
      </c>
      <c r="AG1566" t="s">
        <v>22</v>
      </c>
      <c r="AH1566" t="s">
        <v>22</v>
      </c>
      <c r="AI1566" t="s">
        <v>22</v>
      </c>
      <c r="AJ1566" s="17" t="b">
        <v>0</v>
      </c>
      <c r="AK1566" t="s">
        <v>22</v>
      </c>
      <c r="AL1566" t="s">
        <v>22</v>
      </c>
      <c r="AM1566" s="17" t="b">
        <v>0</v>
      </c>
      <c r="AN1566" s="6"/>
      <c r="AO1566" s="6"/>
      <c r="AP1566" s="17" t="b">
        <v>0</v>
      </c>
      <c r="AQ1566" s="6" t="b">
        <v>0</v>
      </c>
    </row>
    <row r="1567" spans="1:43" x14ac:dyDescent="0.25">
      <c r="A1567" t="str">
        <f>_xlfn.CONCAT(Table8[[#This Row],[Order]],"-",Table8[[#This Row],[Line]])</f>
        <v>78563-3</v>
      </c>
      <c r="B1567" s="7">
        <v>78563</v>
      </c>
      <c r="C1567" s="7">
        <v>3</v>
      </c>
      <c r="D1567" s="7">
        <v>1</v>
      </c>
      <c r="E1567" s="6" t="s">
        <v>18</v>
      </c>
      <c r="F1567" s="6" t="s">
        <v>265</v>
      </c>
      <c r="G1567" s="6" t="s">
        <v>5662</v>
      </c>
      <c r="H1567" s="6" t="s">
        <v>22</v>
      </c>
      <c r="I1567" s="6" t="s">
        <v>27</v>
      </c>
      <c r="J1567" s="6"/>
      <c r="K1567" s="6"/>
      <c r="L1567" s="8">
        <v>43510</v>
      </c>
      <c r="M1567" s="8">
        <v>43515</v>
      </c>
      <c r="N1567" s="7">
        <v>4</v>
      </c>
      <c r="O1567" s="7">
        <v>4</v>
      </c>
      <c r="P1567" s="6" t="s">
        <v>657</v>
      </c>
      <c r="Q1567" s="6" t="s">
        <v>22</v>
      </c>
      <c r="R1567" s="6" t="s">
        <v>19</v>
      </c>
      <c r="S1567" s="6" t="s">
        <v>22</v>
      </c>
      <c r="T1567" s="6" t="s">
        <v>5663</v>
      </c>
      <c r="U1567" s="7">
        <v>0</v>
      </c>
      <c r="V1567" s="17" t="b">
        <v>0</v>
      </c>
      <c r="W1567" s="17" t="b">
        <v>0</v>
      </c>
      <c r="X1567" s="17" t="b">
        <v>0</v>
      </c>
      <c r="Y1567" s="17" t="b">
        <v>0</v>
      </c>
      <c r="Z1567" t="s">
        <v>22</v>
      </c>
      <c r="AA1567" t="s">
        <v>22</v>
      </c>
      <c r="AB1567" t="s">
        <v>22</v>
      </c>
      <c r="AC1567" t="s">
        <v>22</v>
      </c>
      <c r="AD1567" t="s">
        <v>22</v>
      </c>
      <c r="AE1567" t="s">
        <v>22</v>
      </c>
      <c r="AF1567" t="s">
        <v>22</v>
      </c>
      <c r="AG1567" t="s">
        <v>22</v>
      </c>
      <c r="AH1567" t="s">
        <v>22</v>
      </c>
      <c r="AI1567" t="s">
        <v>22</v>
      </c>
      <c r="AJ1567" s="17" t="b">
        <v>0</v>
      </c>
      <c r="AK1567" t="s">
        <v>22</v>
      </c>
      <c r="AL1567" t="s">
        <v>22</v>
      </c>
      <c r="AM1567" s="17" t="b">
        <v>0</v>
      </c>
      <c r="AN1567" s="6"/>
      <c r="AO1567" s="6"/>
      <c r="AP1567" s="17" t="b">
        <v>0</v>
      </c>
      <c r="AQ1567" s="6" t="b">
        <v>0</v>
      </c>
    </row>
    <row r="1568" spans="1:43" x14ac:dyDescent="0.25">
      <c r="A1568" t="str">
        <f>_xlfn.CONCAT(Table8[[#This Row],[Order]],"-",Table8[[#This Row],[Line]])</f>
        <v>78565-1</v>
      </c>
      <c r="B1568" s="29">
        <v>78565</v>
      </c>
      <c r="C1568" s="29">
        <v>1</v>
      </c>
      <c r="D1568" s="29">
        <v>1</v>
      </c>
      <c r="E1568" s="28" t="s">
        <v>18</v>
      </c>
      <c r="F1568" s="28" t="s">
        <v>3343</v>
      </c>
      <c r="G1568" s="28" t="s">
        <v>5664</v>
      </c>
      <c r="H1568" s="28" t="s">
        <v>22</v>
      </c>
      <c r="I1568" s="28" t="s">
        <v>20</v>
      </c>
      <c r="J1568" s="28"/>
      <c r="K1568" s="28"/>
      <c r="L1568" s="8">
        <v>43514</v>
      </c>
      <c r="M1568" s="30">
        <v>43517</v>
      </c>
      <c r="N1568" s="29">
        <v>57</v>
      </c>
      <c r="O1568" s="29">
        <v>57</v>
      </c>
      <c r="P1568" s="6" t="s">
        <v>644</v>
      </c>
      <c r="Q1568" s="28" t="s">
        <v>22</v>
      </c>
      <c r="R1568" s="6" t="s">
        <v>19</v>
      </c>
      <c r="S1568" s="28" t="s">
        <v>22</v>
      </c>
      <c r="T1568" s="28" t="s">
        <v>75</v>
      </c>
      <c r="U1568" s="29">
        <v>10</v>
      </c>
      <c r="V1568" s="17" t="b">
        <v>1</v>
      </c>
      <c r="W1568" s="17" t="b">
        <v>0</v>
      </c>
      <c r="X1568" s="17" t="b">
        <v>0</v>
      </c>
      <c r="Y1568" s="17" t="b">
        <v>0</v>
      </c>
      <c r="Z1568" t="s">
        <v>22</v>
      </c>
      <c r="AA1568" t="s">
        <v>22</v>
      </c>
      <c r="AB1568" t="s">
        <v>22</v>
      </c>
      <c r="AC1568" t="s">
        <v>22</v>
      </c>
      <c r="AD1568" t="s">
        <v>22</v>
      </c>
      <c r="AE1568" t="s">
        <v>22</v>
      </c>
      <c r="AF1568" t="s">
        <v>22</v>
      </c>
      <c r="AG1568" t="s">
        <v>22</v>
      </c>
      <c r="AH1568" t="s">
        <v>22</v>
      </c>
      <c r="AI1568" t="s">
        <v>22</v>
      </c>
      <c r="AJ1568" s="17" t="b">
        <v>0</v>
      </c>
      <c r="AK1568" t="s">
        <v>22</v>
      </c>
      <c r="AL1568" t="s">
        <v>22</v>
      </c>
      <c r="AM1568" s="17" t="b">
        <v>0</v>
      </c>
      <c r="AN1568" s="6"/>
      <c r="AO1568" s="6"/>
      <c r="AP1568" s="17" t="b">
        <v>0</v>
      </c>
      <c r="AQ1568" s="6" t="b">
        <v>0</v>
      </c>
    </row>
    <row r="1569" spans="1:43" x14ac:dyDescent="0.25">
      <c r="A1569" t="str">
        <f>_xlfn.CONCAT(Table8[[#This Row],[Order]],"-",Table8[[#This Row],[Line]])</f>
        <v>78565-2</v>
      </c>
      <c r="B1569" s="29">
        <v>78565</v>
      </c>
      <c r="C1569" s="29">
        <v>2</v>
      </c>
      <c r="D1569" s="29">
        <v>1</v>
      </c>
      <c r="E1569" s="28" t="s">
        <v>18</v>
      </c>
      <c r="F1569" s="28" t="s">
        <v>188</v>
      </c>
      <c r="G1569" s="28" t="s">
        <v>5665</v>
      </c>
      <c r="H1569" s="28" t="s">
        <v>22</v>
      </c>
      <c r="I1569" s="28" t="s">
        <v>20</v>
      </c>
      <c r="J1569" s="28"/>
      <c r="K1569" s="28"/>
      <c r="L1569" s="8">
        <v>43514</v>
      </c>
      <c r="M1569" s="30">
        <v>43517</v>
      </c>
      <c r="N1569" s="29">
        <v>1</v>
      </c>
      <c r="O1569" s="29">
        <v>1</v>
      </c>
      <c r="P1569" s="6" t="s">
        <v>644</v>
      </c>
      <c r="Q1569" s="28" t="s">
        <v>22</v>
      </c>
      <c r="R1569" s="6" t="s">
        <v>19</v>
      </c>
      <c r="S1569" s="28" t="s">
        <v>22</v>
      </c>
      <c r="T1569" s="28" t="s">
        <v>5666</v>
      </c>
      <c r="U1569" s="29">
        <v>12</v>
      </c>
      <c r="V1569" s="17" t="b">
        <v>1</v>
      </c>
      <c r="W1569" s="17" t="b">
        <v>1</v>
      </c>
      <c r="X1569" s="17" t="b">
        <v>1</v>
      </c>
      <c r="Y1569" s="17" t="b">
        <v>1</v>
      </c>
      <c r="Z1569" t="s">
        <v>22</v>
      </c>
      <c r="AA1569" t="s">
        <v>22</v>
      </c>
      <c r="AB1569" t="s">
        <v>22</v>
      </c>
      <c r="AC1569" t="s">
        <v>22</v>
      </c>
      <c r="AD1569" t="s">
        <v>22</v>
      </c>
      <c r="AE1569" t="s">
        <v>22</v>
      </c>
      <c r="AF1569" t="s">
        <v>22</v>
      </c>
      <c r="AG1569" t="s">
        <v>22</v>
      </c>
      <c r="AH1569" t="s">
        <v>22</v>
      </c>
      <c r="AI1569" t="s">
        <v>22</v>
      </c>
      <c r="AJ1569" s="17" t="b">
        <v>1</v>
      </c>
      <c r="AK1569" t="s">
        <v>22</v>
      </c>
      <c r="AL1569" t="s">
        <v>22</v>
      </c>
      <c r="AM1569" s="17" t="b">
        <v>0</v>
      </c>
      <c r="AN1569" s="6"/>
      <c r="AO1569" s="6"/>
      <c r="AP1569" s="17" t="b">
        <v>0</v>
      </c>
      <c r="AQ1569" s="6" t="b">
        <v>0</v>
      </c>
    </row>
    <row r="1570" spans="1:43" x14ac:dyDescent="0.25">
      <c r="A1570" t="str">
        <f>_xlfn.CONCAT(Table8[[#This Row],[Order]],"-",Table8[[#This Row],[Line]])</f>
        <v>78565-3</v>
      </c>
      <c r="B1570" s="29">
        <v>78565</v>
      </c>
      <c r="C1570" s="29">
        <v>3</v>
      </c>
      <c r="D1570" s="29">
        <v>1</v>
      </c>
      <c r="E1570" s="28" t="s">
        <v>18</v>
      </c>
      <c r="F1570" s="28" t="s">
        <v>342</v>
      </c>
      <c r="G1570" s="28" t="s">
        <v>5667</v>
      </c>
      <c r="H1570" s="28" t="s">
        <v>22</v>
      </c>
      <c r="I1570" s="28" t="s">
        <v>20</v>
      </c>
      <c r="J1570" s="28"/>
      <c r="K1570" s="28"/>
      <c r="L1570" s="8">
        <v>43514</v>
      </c>
      <c r="M1570" s="30">
        <v>43517</v>
      </c>
      <c r="N1570" s="29">
        <v>2</v>
      </c>
      <c r="O1570" s="29">
        <v>4</v>
      </c>
      <c r="P1570" s="6" t="s">
        <v>644</v>
      </c>
      <c r="Q1570" s="28" t="s">
        <v>22</v>
      </c>
      <c r="R1570" s="6" t="s">
        <v>19</v>
      </c>
      <c r="S1570" s="28" t="s">
        <v>22</v>
      </c>
      <c r="T1570" s="28" t="s">
        <v>5668</v>
      </c>
      <c r="U1570" s="29">
        <v>12</v>
      </c>
      <c r="V1570" s="17" t="b">
        <v>1</v>
      </c>
      <c r="W1570" s="17" t="b">
        <v>1</v>
      </c>
      <c r="X1570" s="17" t="b">
        <v>1</v>
      </c>
      <c r="Y1570" s="17" t="b">
        <v>1</v>
      </c>
      <c r="Z1570" t="s">
        <v>22</v>
      </c>
      <c r="AA1570" t="s">
        <v>22</v>
      </c>
      <c r="AB1570" t="s">
        <v>22</v>
      </c>
      <c r="AC1570" t="s">
        <v>22</v>
      </c>
      <c r="AD1570" t="s">
        <v>22</v>
      </c>
      <c r="AE1570" t="s">
        <v>22</v>
      </c>
      <c r="AF1570" t="s">
        <v>22</v>
      </c>
      <c r="AG1570" t="s">
        <v>22</v>
      </c>
      <c r="AH1570" t="s">
        <v>22</v>
      </c>
      <c r="AI1570" t="s">
        <v>22</v>
      </c>
      <c r="AJ1570" s="17" t="b">
        <v>0</v>
      </c>
      <c r="AK1570" t="s">
        <v>22</v>
      </c>
      <c r="AL1570" t="s">
        <v>22</v>
      </c>
      <c r="AM1570" s="17" t="b">
        <v>0</v>
      </c>
      <c r="AN1570" s="6"/>
      <c r="AO1570" s="6"/>
      <c r="AP1570" s="17" t="b">
        <v>0</v>
      </c>
      <c r="AQ1570" s="6" t="b">
        <v>0</v>
      </c>
    </row>
    <row r="1571" spans="1:43" x14ac:dyDescent="0.25">
      <c r="A1571" t="str">
        <f>_xlfn.CONCAT(Table8[[#This Row],[Order]],"-",Table8[[#This Row],[Line]])</f>
        <v>78569-1</v>
      </c>
      <c r="B1571" s="123">
        <v>78569</v>
      </c>
      <c r="C1571" s="123">
        <v>1</v>
      </c>
      <c r="D1571" s="123">
        <v>1</v>
      </c>
      <c r="E1571" s="124" t="s">
        <v>18</v>
      </c>
      <c r="F1571" s="124" t="s">
        <v>196</v>
      </c>
      <c r="G1571" s="124" t="s">
        <v>1695</v>
      </c>
      <c r="H1571" s="124" t="s">
        <v>208</v>
      </c>
      <c r="I1571" s="124" t="s">
        <v>20</v>
      </c>
      <c r="J1571" s="124"/>
      <c r="K1571" s="124"/>
      <c r="L1571" s="8">
        <v>43501</v>
      </c>
      <c r="M1571" s="125">
        <v>43504</v>
      </c>
      <c r="N1571" s="123">
        <v>31</v>
      </c>
      <c r="O1571" s="123">
        <v>31</v>
      </c>
      <c r="P1571" s="6" t="s">
        <v>606</v>
      </c>
      <c r="Q1571" s="124" t="s">
        <v>22</v>
      </c>
      <c r="R1571" s="6" t="s">
        <v>19</v>
      </c>
      <c r="S1571" s="124" t="s">
        <v>22</v>
      </c>
      <c r="T1571" s="124" t="s">
        <v>1696</v>
      </c>
      <c r="U1571" s="123">
        <v>18</v>
      </c>
      <c r="V1571" s="17" t="b">
        <v>1</v>
      </c>
      <c r="W1571" s="17" t="b">
        <v>0</v>
      </c>
      <c r="X1571" s="17" t="b">
        <v>0</v>
      </c>
      <c r="Y1571" s="17" t="b">
        <v>0</v>
      </c>
      <c r="Z1571" t="s">
        <v>22</v>
      </c>
      <c r="AA1571" t="s">
        <v>22</v>
      </c>
      <c r="AB1571" t="s">
        <v>22</v>
      </c>
      <c r="AC1571" t="s">
        <v>22</v>
      </c>
      <c r="AD1571" t="s">
        <v>22</v>
      </c>
      <c r="AE1571" t="s">
        <v>22</v>
      </c>
      <c r="AF1571" t="s">
        <v>22</v>
      </c>
      <c r="AG1571" t="s">
        <v>22</v>
      </c>
      <c r="AH1571" t="s">
        <v>22</v>
      </c>
      <c r="AI1571" t="s">
        <v>22</v>
      </c>
      <c r="AJ1571" s="17" t="b">
        <v>0</v>
      </c>
      <c r="AK1571" t="s">
        <v>22</v>
      </c>
      <c r="AL1571" t="s">
        <v>22</v>
      </c>
      <c r="AM1571" s="17" t="b">
        <v>0</v>
      </c>
      <c r="AN1571" s="6"/>
      <c r="AO1571" s="6"/>
      <c r="AP1571" s="17" t="b">
        <v>0</v>
      </c>
      <c r="AQ1571" s="6" t="b">
        <v>0</v>
      </c>
    </row>
    <row r="1572" spans="1:43" x14ac:dyDescent="0.25">
      <c r="A1572" t="str">
        <f>_xlfn.CONCAT(Table8[[#This Row],[Order]],"-",Table8[[#This Row],[Line]])</f>
        <v>78580-1</v>
      </c>
      <c r="B1572" s="123">
        <v>78580</v>
      </c>
      <c r="C1572" s="123">
        <v>1</v>
      </c>
      <c r="D1572" s="123">
        <v>1</v>
      </c>
      <c r="E1572" s="124" t="s">
        <v>18</v>
      </c>
      <c r="F1572" s="124" t="s">
        <v>155</v>
      </c>
      <c r="G1572" s="124" t="s">
        <v>5669</v>
      </c>
      <c r="H1572" s="124" t="s">
        <v>156</v>
      </c>
      <c r="I1572" s="124" t="s">
        <v>37</v>
      </c>
      <c r="J1572" s="125">
        <v>43495</v>
      </c>
      <c r="K1572" s="124" t="s">
        <v>5670</v>
      </c>
      <c r="L1572" s="125">
        <v>43497</v>
      </c>
      <c r="M1572" s="125">
        <v>43502</v>
      </c>
      <c r="N1572" s="123">
        <v>3</v>
      </c>
      <c r="O1572" s="123">
        <v>3</v>
      </c>
      <c r="P1572" s="6" t="s">
        <v>590</v>
      </c>
      <c r="Q1572" s="124" t="s">
        <v>21</v>
      </c>
      <c r="R1572" s="6" t="s">
        <v>18</v>
      </c>
      <c r="S1572" s="124" t="s">
        <v>22</v>
      </c>
      <c r="T1572" s="124" t="s">
        <v>5671</v>
      </c>
      <c r="U1572" s="123">
        <v>1</v>
      </c>
      <c r="V1572" s="17" t="b">
        <v>1</v>
      </c>
      <c r="W1572" s="17" t="b">
        <v>1</v>
      </c>
      <c r="X1572" s="17" t="b">
        <v>1</v>
      </c>
      <c r="Y1572" s="17" t="b">
        <v>1</v>
      </c>
      <c r="Z1572" t="s">
        <v>3805</v>
      </c>
      <c r="AA1572" t="s">
        <v>22</v>
      </c>
      <c r="AB1572" t="s">
        <v>22</v>
      </c>
      <c r="AC1572" t="s">
        <v>22</v>
      </c>
      <c r="AD1572" t="s">
        <v>22</v>
      </c>
      <c r="AE1572" t="s">
        <v>22</v>
      </c>
      <c r="AF1572" t="s">
        <v>22</v>
      </c>
      <c r="AG1572" t="s">
        <v>3805</v>
      </c>
      <c r="AH1572" t="s">
        <v>22</v>
      </c>
      <c r="AI1572" t="s">
        <v>22</v>
      </c>
      <c r="AJ1572" s="17" t="b">
        <v>1</v>
      </c>
      <c r="AK1572" t="s">
        <v>22</v>
      </c>
      <c r="AL1572" t="s">
        <v>143</v>
      </c>
      <c r="AM1572" s="17" t="b">
        <v>1</v>
      </c>
      <c r="AN1572" s="126">
        <v>43494.626290544002</v>
      </c>
      <c r="AO1572" s="6"/>
      <c r="AP1572" s="17" t="b">
        <v>1</v>
      </c>
      <c r="AQ1572" s="6" t="b">
        <v>0</v>
      </c>
    </row>
    <row r="1573" spans="1:43" x14ac:dyDescent="0.25">
      <c r="A1573" t="str">
        <f>_xlfn.CONCAT(Table8[[#This Row],[Order]],"-",Table8[[#This Row],[Line]])</f>
        <v>78580-2</v>
      </c>
      <c r="B1573" s="123">
        <v>78580</v>
      </c>
      <c r="C1573" s="123">
        <v>2</v>
      </c>
      <c r="D1573" s="123">
        <v>1</v>
      </c>
      <c r="E1573" s="124" t="s">
        <v>18</v>
      </c>
      <c r="F1573" s="124" t="s">
        <v>155</v>
      </c>
      <c r="G1573" s="124" t="s">
        <v>5669</v>
      </c>
      <c r="H1573" s="124" t="s">
        <v>156</v>
      </c>
      <c r="I1573" s="124" t="s">
        <v>37</v>
      </c>
      <c r="J1573" s="125">
        <v>43495</v>
      </c>
      <c r="K1573" s="124" t="s">
        <v>5672</v>
      </c>
      <c r="L1573" s="125">
        <v>43497</v>
      </c>
      <c r="M1573" s="125">
        <v>43502</v>
      </c>
      <c r="N1573" s="123">
        <v>2</v>
      </c>
      <c r="O1573" s="123">
        <v>2</v>
      </c>
      <c r="P1573" s="6" t="s">
        <v>590</v>
      </c>
      <c r="Q1573" s="124" t="s">
        <v>21</v>
      </c>
      <c r="R1573" s="6" t="s">
        <v>18</v>
      </c>
      <c r="S1573" s="124" t="s">
        <v>22</v>
      </c>
      <c r="T1573" s="124" t="s">
        <v>5673</v>
      </c>
      <c r="U1573" s="123">
        <v>1</v>
      </c>
      <c r="V1573" s="17" t="b">
        <v>1</v>
      </c>
      <c r="W1573" s="17" t="b">
        <v>1</v>
      </c>
      <c r="X1573" s="17" t="b">
        <v>1</v>
      </c>
      <c r="Y1573" s="17" t="b">
        <v>1</v>
      </c>
      <c r="Z1573" t="s">
        <v>3805</v>
      </c>
      <c r="AA1573" t="s">
        <v>22</v>
      </c>
      <c r="AB1573" t="s">
        <v>22</v>
      </c>
      <c r="AC1573" t="s">
        <v>22</v>
      </c>
      <c r="AD1573" t="s">
        <v>22</v>
      </c>
      <c r="AE1573" t="s">
        <v>22</v>
      </c>
      <c r="AF1573" t="s">
        <v>22</v>
      </c>
      <c r="AG1573" t="s">
        <v>3805</v>
      </c>
      <c r="AH1573" t="s">
        <v>22</v>
      </c>
      <c r="AI1573" t="s">
        <v>22</v>
      </c>
      <c r="AJ1573" s="17" t="b">
        <v>1</v>
      </c>
      <c r="AK1573" t="s">
        <v>22</v>
      </c>
      <c r="AL1573" t="s">
        <v>143</v>
      </c>
      <c r="AM1573" s="17" t="b">
        <v>1</v>
      </c>
      <c r="AN1573" s="126">
        <v>43494.626314733803</v>
      </c>
      <c r="AO1573" s="6"/>
      <c r="AP1573" s="17" t="b">
        <v>1</v>
      </c>
      <c r="AQ1573" s="6" t="b">
        <v>0</v>
      </c>
    </row>
    <row r="1574" spans="1:43" x14ac:dyDescent="0.25">
      <c r="A1574" t="str">
        <f>_xlfn.CONCAT(Table8[[#This Row],[Order]],"-",Table8[[#This Row],[Line]])</f>
        <v>78580-3</v>
      </c>
      <c r="B1574" s="35">
        <v>78580</v>
      </c>
      <c r="C1574" s="35">
        <v>3</v>
      </c>
      <c r="D1574" s="35">
        <v>1</v>
      </c>
      <c r="E1574" s="34" t="s">
        <v>18</v>
      </c>
      <c r="F1574" s="34" t="s">
        <v>155</v>
      </c>
      <c r="G1574" s="34" t="s">
        <v>5669</v>
      </c>
      <c r="H1574" s="34" t="s">
        <v>22</v>
      </c>
      <c r="I1574" s="34" t="s">
        <v>37</v>
      </c>
      <c r="J1574" s="36">
        <v>43495</v>
      </c>
      <c r="K1574" s="34" t="s">
        <v>5674</v>
      </c>
      <c r="L1574" s="125">
        <v>43497</v>
      </c>
      <c r="M1574" s="36">
        <v>43502</v>
      </c>
      <c r="N1574" s="35">
        <v>1</v>
      </c>
      <c r="O1574" s="35">
        <v>1</v>
      </c>
      <c r="P1574" s="6" t="s">
        <v>590</v>
      </c>
      <c r="Q1574" s="34" t="s">
        <v>21</v>
      </c>
      <c r="R1574" s="6" t="s">
        <v>18</v>
      </c>
      <c r="S1574" s="34" t="s">
        <v>22</v>
      </c>
      <c r="T1574" s="34" t="s">
        <v>5675</v>
      </c>
      <c r="U1574" s="35">
        <v>1</v>
      </c>
      <c r="V1574" s="17" t="b">
        <v>1</v>
      </c>
      <c r="W1574" s="17" t="b">
        <v>1</v>
      </c>
      <c r="X1574" s="17" t="b">
        <v>1</v>
      </c>
      <c r="Y1574" s="17" t="b">
        <v>1</v>
      </c>
      <c r="Z1574" t="s">
        <v>3805</v>
      </c>
      <c r="AA1574" t="s">
        <v>22</v>
      </c>
      <c r="AB1574" t="s">
        <v>22</v>
      </c>
      <c r="AC1574" t="s">
        <v>22</v>
      </c>
      <c r="AD1574" t="s">
        <v>22</v>
      </c>
      <c r="AE1574" t="s">
        <v>22</v>
      </c>
      <c r="AF1574" t="s">
        <v>22</v>
      </c>
      <c r="AG1574" t="s">
        <v>3805</v>
      </c>
      <c r="AH1574" t="s">
        <v>22</v>
      </c>
      <c r="AI1574" t="s">
        <v>22</v>
      </c>
      <c r="AJ1574" s="17" t="b">
        <v>1</v>
      </c>
      <c r="AK1574" t="s">
        <v>22</v>
      </c>
      <c r="AL1574" t="s">
        <v>143</v>
      </c>
      <c r="AM1574" s="17" t="b">
        <v>1</v>
      </c>
      <c r="AN1574" s="126">
        <v>43494.626339085597</v>
      </c>
      <c r="AO1574" s="6"/>
      <c r="AP1574" s="17" t="b">
        <v>1</v>
      </c>
      <c r="AQ1574" s="6" t="b">
        <v>0</v>
      </c>
    </row>
    <row r="1575" spans="1:43" x14ac:dyDescent="0.25">
      <c r="A1575" t="str">
        <f>_xlfn.CONCAT(Table8[[#This Row],[Order]],"-",Table8[[#This Row],[Line]])</f>
        <v>78580-4</v>
      </c>
      <c r="B1575" s="35">
        <v>78580</v>
      </c>
      <c r="C1575" s="35">
        <v>4</v>
      </c>
      <c r="D1575" s="35">
        <v>1</v>
      </c>
      <c r="E1575" s="34" t="s">
        <v>18</v>
      </c>
      <c r="F1575" s="34" t="s">
        <v>155</v>
      </c>
      <c r="G1575" s="34" t="s">
        <v>5669</v>
      </c>
      <c r="H1575" s="34" t="s">
        <v>22</v>
      </c>
      <c r="I1575" s="34" t="s">
        <v>37</v>
      </c>
      <c r="J1575" s="36">
        <v>43495</v>
      </c>
      <c r="K1575" s="34" t="s">
        <v>5676</v>
      </c>
      <c r="L1575" s="125">
        <v>43497</v>
      </c>
      <c r="M1575" s="36">
        <v>43502</v>
      </c>
      <c r="N1575" s="35">
        <v>1</v>
      </c>
      <c r="O1575" s="35">
        <v>1</v>
      </c>
      <c r="P1575" s="6" t="s">
        <v>590</v>
      </c>
      <c r="Q1575" s="34" t="s">
        <v>21</v>
      </c>
      <c r="R1575" s="6" t="s">
        <v>18</v>
      </c>
      <c r="S1575" s="34" t="s">
        <v>22</v>
      </c>
      <c r="T1575" s="34" t="s">
        <v>5677</v>
      </c>
      <c r="U1575" s="35">
        <v>1</v>
      </c>
      <c r="V1575" s="17" t="b">
        <v>1</v>
      </c>
      <c r="W1575" s="17" t="b">
        <v>1</v>
      </c>
      <c r="X1575" s="17" t="b">
        <v>1</v>
      </c>
      <c r="Y1575" s="17" t="b">
        <v>1</v>
      </c>
      <c r="Z1575" t="s">
        <v>3805</v>
      </c>
      <c r="AA1575" t="s">
        <v>22</v>
      </c>
      <c r="AB1575" t="s">
        <v>22</v>
      </c>
      <c r="AC1575" t="s">
        <v>22</v>
      </c>
      <c r="AD1575" t="s">
        <v>22</v>
      </c>
      <c r="AE1575" t="s">
        <v>22</v>
      </c>
      <c r="AF1575" t="s">
        <v>22</v>
      </c>
      <c r="AG1575" t="s">
        <v>3805</v>
      </c>
      <c r="AH1575" t="s">
        <v>22</v>
      </c>
      <c r="AI1575" t="s">
        <v>22</v>
      </c>
      <c r="AJ1575" s="17" t="b">
        <v>1</v>
      </c>
      <c r="AK1575" t="s">
        <v>22</v>
      </c>
      <c r="AL1575" t="s">
        <v>143</v>
      </c>
      <c r="AM1575" s="17" t="b">
        <v>1</v>
      </c>
      <c r="AN1575" s="126">
        <v>43494.6263638542</v>
      </c>
      <c r="AO1575" s="6"/>
      <c r="AP1575" s="17" t="b">
        <v>1</v>
      </c>
      <c r="AQ1575" s="6" t="b">
        <v>0</v>
      </c>
    </row>
    <row r="1576" spans="1:43" x14ac:dyDescent="0.25">
      <c r="A1576" t="str">
        <f>_xlfn.CONCAT(Table8[[#This Row],[Order]],"-",Table8[[#This Row],[Line]])</f>
        <v>78580-5</v>
      </c>
      <c r="B1576" s="35">
        <v>78580</v>
      </c>
      <c r="C1576" s="35">
        <v>5</v>
      </c>
      <c r="D1576" s="35">
        <v>1</v>
      </c>
      <c r="E1576" s="34" t="s">
        <v>18</v>
      </c>
      <c r="F1576" s="34" t="s">
        <v>155</v>
      </c>
      <c r="G1576" s="34" t="s">
        <v>5669</v>
      </c>
      <c r="H1576" s="34" t="s">
        <v>22</v>
      </c>
      <c r="I1576" s="34" t="s">
        <v>37</v>
      </c>
      <c r="J1576" s="36">
        <v>43495</v>
      </c>
      <c r="K1576" s="34" t="s">
        <v>5678</v>
      </c>
      <c r="L1576" s="125">
        <v>43497</v>
      </c>
      <c r="M1576" s="36">
        <v>43502</v>
      </c>
      <c r="N1576" s="35">
        <v>2</v>
      </c>
      <c r="O1576" s="35">
        <v>2</v>
      </c>
      <c r="P1576" s="6" t="s">
        <v>590</v>
      </c>
      <c r="Q1576" s="34" t="s">
        <v>21</v>
      </c>
      <c r="R1576" s="6" t="s">
        <v>18</v>
      </c>
      <c r="S1576" s="34" t="s">
        <v>22</v>
      </c>
      <c r="T1576" s="34" t="s">
        <v>5679</v>
      </c>
      <c r="U1576" s="35">
        <v>1</v>
      </c>
      <c r="V1576" s="17" t="b">
        <v>1</v>
      </c>
      <c r="W1576" s="17" t="b">
        <v>1</v>
      </c>
      <c r="X1576" s="17" t="b">
        <v>1</v>
      </c>
      <c r="Y1576" s="17" t="b">
        <v>1</v>
      </c>
      <c r="Z1576" t="s">
        <v>3805</v>
      </c>
      <c r="AA1576" t="s">
        <v>22</v>
      </c>
      <c r="AB1576" t="s">
        <v>22</v>
      </c>
      <c r="AC1576" t="s">
        <v>22</v>
      </c>
      <c r="AD1576" t="s">
        <v>22</v>
      </c>
      <c r="AE1576" t="s">
        <v>22</v>
      </c>
      <c r="AF1576" t="s">
        <v>22</v>
      </c>
      <c r="AG1576" t="s">
        <v>3805</v>
      </c>
      <c r="AH1576" t="s">
        <v>22</v>
      </c>
      <c r="AI1576" t="s">
        <v>22</v>
      </c>
      <c r="AJ1576" s="17" t="b">
        <v>1</v>
      </c>
      <c r="AK1576" t="s">
        <v>22</v>
      </c>
      <c r="AL1576" t="s">
        <v>143</v>
      </c>
      <c r="AM1576" s="17" t="b">
        <v>1</v>
      </c>
      <c r="AN1576" s="126">
        <v>43494.626393634302</v>
      </c>
      <c r="AO1576" s="6"/>
      <c r="AP1576" s="17" t="b">
        <v>1</v>
      </c>
      <c r="AQ1576" s="6" t="b">
        <v>0</v>
      </c>
    </row>
    <row r="1577" spans="1:43" x14ac:dyDescent="0.25">
      <c r="A1577" t="str">
        <f>_xlfn.CONCAT(Table8[[#This Row],[Order]],"-",Table8[[#This Row],[Line]])</f>
        <v>78580-6</v>
      </c>
      <c r="B1577" s="35">
        <v>78580</v>
      </c>
      <c r="C1577" s="35">
        <v>6</v>
      </c>
      <c r="D1577" s="35">
        <v>1</v>
      </c>
      <c r="E1577" s="34" t="s">
        <v>18</v>
      </c>
      <c r="F1577" s="34" t="s">
        <v>155</v>
      </c>
      <c r="G1577" s="34" t="s">
        <v>5669</v>
      </c>
      <c r="H1577" s="34" t="s">
        <v>22</v>
      </c>
      <c r="I1577" s="34" t="s">
        <v>37</v>
      </c>
      <c r="J1577" s="36">
        <v>43495</v>
      </c>
      <c r="K1577" s="34" t="s">
        <v>5680</v>
      </c>
      <c r="L1577" s="125">
        <v>43497</v>
      </c>
      <c r="M1577" s="36">
        <v>43502</v>
      </c>
      <c r="N1577" s="35">
        <v>2</v>
      </c>
      <c r="O1577" s="35">
        <v>2</v>
      </c>
      <c r="P1577" s="6" t="s">
        <v>590</v>
      </c>
      <c r="Q1577" s="34" t="s">
        <v>21</v>
      </c>
      <c r="R1577" s="6" t="s">
        <v>18</v>
      </c>
      <c r="S1577" s="34" t="s">
        <v>22</v>
      </c>
      <c r="T1577" s="34" t="s">
        <v>5681</v>
      </c>
      <c r="U1577" s="35">
        <v>1</v>
      </c>
      <c r="V1577" s="17" t="b">
        <v>1</v>
      </c>
      <c r="W1577" s="17" t="b">
        <v>1</v>
      </c>
      <c r="X1577" s="17" t="b">
        <v>1</v>
      </c>
      <c r="Y1577" s="17" t="b">
        <v>1</v>
      </c>
      <c r="Z1577" t="s">
        <v>3805</v>
      </c>
      <c r="AA1577" t="s">
        <v>22</v>
      </c>
      <c r="AB1577" t="s">
        <v>22</v>
      </c>
      <c r="AC1577" t="s">
        <v>22</v>
      </c>
      <c r="AD1577" t="s">
        <v>22</v>
      </c>
      <c r="AE1577" t="s">
        <v>22</v>
      </c>
      <c r="AF1577" t="s">
        <v>22</v>
      </c>
      <c r="AG1577" t="s">
        <v>3805</v>
      </c>
      <c r="AH1577" t="s">
        <v>22</v>
      </c>
      <c r="AI1577" t="s">
        <v>22</v>
      </c>
      <c r="AJ1577" s="17" t="b">
        <v>1</v>
      </c>
      <c r="AK1577" t="s">
        <v>22</v>
      </c>
      <c r="AL1577" t="s">
        <v>143</v>
      </c>
      <c r="AM1577" s="17" t="b">
        <v>1</v>
      </c>
      <c r="AN1577" s="126">
        <v>43494.627381099497</v>
      </c>
      <c r="AO1577" s="6"/>
      <c r="AP1577" s="17" t="b">
        <v>1</v>
      </c>
      <c r="AQ1577" s="6" t="b">
        <v>0</v>
      </c>
    </row>
    <row r="1578" spans="1:43" x14ac:dyDescent="0.25">
      <c r="A1578" t="str">
        <f>_xlfn.CONCAT(Table8[[#This Row],[Order]],"-",Table8[[#This Row],[Line]])</f>
        <v>78580-7</v>
      </c>
      <c r="B1578" s="35">
        <v>78580</v>
      </c>
      <c r="C1578" s="35">
        <v>7</v>
      </c>
      <c r="D1578" s="35">
        <v>1</v>
      </c>
      <c r="E1578" s="34" t="s">
        <v>18</v>
      </c>
      <c r="F1578" s="34" t="s">
        <v>155</v>
      </c>
      <c r="G1578" s="34" t="s">
        <v>5669</v>
      </c>
      <c r="H1578" s="34" t="s">
        <v>22</v>
      </c>
      <c r="I1578" s="34" t="s">
        <v>37</v>
      </c>
      <c r="J1578" s="36">
        <v>43495</v>
      </c>
      <c r="K1578" s="34" t="s">
        <v>5682</v>
      </c>
      <c r="L1578" s="125">
        <v>43497</v>
      </c>
      <c r="M1578" s="36">
        <v>43502</v>
      </c>
      <c r="N1578" s="35">
        <v>1</v>
      </c>
      <c r="O1578" s="35">
        <v>1</v>
      </c>
      <c r="P1578" s="6" t="s">
        <v>590</v>
      </c>
      <c r="Q1578" s="34" t="s">
        <v>21</v>
      </c>
      <c r="R1578" s="6" t="s">
        <v>18</v>
      </c>
      <c r="S1578" s="34" t="s">
        <v>22</v>
      </c>
      <c r="T1578" s="34" t="s">
        <v>5683</v>
      </c>
      <c r="U1578" s="35">
        <v>1</v>
      </c>
      <c r="V1578" s="17" t="b">
        <v>1</v>
      </c>
      <c r="W1578" s="17" t="b">
        <v>1</v>
      </c>
      <c r="X1578" s="17" t="b">
        <v>1</v>
      </c>
      <c r="Y1578" s="17" t="b">
        <v>1</v>
      </c>
      <c r="Z1578" t="s">
        <v>3805</v>
      </c>
      <c r="AA1578" t="s">
        <v>22</v>
      </c>
      <c r="AB1578" t="s">
        <v>22</v>
      </c>
      <c r="AC1578" t="s">
        <v>22</v>
      </c>
      <c r="AD1578" t="s">
        <v>22</v>
      </c>
      <c r="AE1578" t="s">
        <v>22</v>
      </c>
      <c r="AF1578" t="s">
        <v>22</v>
      </c>
      <c r="AG1578" t="s">
        <v>3805</v>
      </c>
      <c r="AH1578" t="s">
        <v>22</v>
      </c>
      <c r="AI1578" t="s">
        <v>22</v>
      </c>
      <c r="AJ1578" s="17" t="b">
        <v>1</v>
      </c>
      <c r="AK1578" t="s">
        <v>22</v>
      </c>
      <c r="AL1578" t="s">
        <v>143</v>
      </c>
      <c r="AM1578" s="17" t="b">
        <v>1</v>
      </c>
      <c r="AN1578" s="126">
        <v>43494.626427743096</v>
      </c>
      <c r="AO1578" s="6"/>
      <c r="AP1578" s="17" t="b">
        <v>1</v>
      </c>
      <c r="AQ1578" s="6" t="b">
        <v>0</v>
      </c>
    </row>
    <row r="1579" spans="1:43" x14ac:dyDescent="0.25">
      <c r="A1579" t="str">
        <f>_xlfn.CONCAT(Table8[[#This Row],[Order]],"-",Table8[[#This Row],[Line]])</f>
        <v>78580-8</v>
      </c>
      <c r="B1579" s="35">
        <v>78580</v>
      </c>
      <c r="C1579" s="35">
        <v>8</v>
      </c>
      <c r="D1579" s="35">
        <v>1</v>
      </c>
      <c r="E1579" s="34" t="s">
        <v>18</v>
      </c>
      <c r="F1579" s="34" t="s">
        <v>155</v>
      </c>
      <c r="G1579" s="34" t="s">
        <v>5669</v>
      </c>
      <c r="H1579" s="34" t="s">
        <v>22</v>
      </c>
      <c r="I1579" s="34" t="s">
        <v>37</v>
      </c>
      <c r="J1579" s="36">
        <v>43495</v>
      </c>
      <c r="K1579" s="34" t="s">
        <v>5684</v>
      </c>
      <c r="L1579" s="125">
        <v>43497</v>
      </c>
      <c r="M1579" s="36">
        <v>43502</v>
      </c>
      <c r="N1579" s="35">
        <v>1</v>
      </c>
      <c r="O1579" s="35">
        <v>1</v>
      </c>
      <c r="P1579" s="6" t="s">
        <v>590</v>
      </c>
      <c r="Q1579" s="34" t="s">
        <v>21</v>
      </c>
      <c r="R1579" s="6" t="s">
        <v>18</v>
      </c>
      <c r="S1579" s="34" t="s">
        <v>22</v>
      </c>
      <c r="T1579" s="34" t="s">
        <v>5685</v>
      </c>
      <c r="U1579" s="35">
        <v>1</v>
      </c>
      <c r="V1579" s="17" t="b">
        <v>1</v>
      </c>
      <c r="W1579" s="17" t="b">
        <v>1</v>
      </c>
      <c r="X1579" s="17" t="b">
        <v>1</v>
      </c>
      <c r="Y1579" s="17" t="b">
        <v>1</v>
      </c>
      <c r="Z1579" t="s">
        <v>3805</v>
      </c>
      <c r="AA1579" t="s">
        <v>22</v>
      </c>
      <c r="AB1579" t="s">
        <v>22</v>
      </c>
      <c r="AC1579" t="s">
        <v>22</v>
      </c>
      <c r="AD1579" t="s">
        <v>22</v>
      </c>
      <c r="AE1579" t="s">
        <v>22</v>
      </c>
      <c r="AF1579" t="s">
        <v>22</v>
      </c>
      <c r="AG1579" t="s">
        <v>3805</v>
      </c>
      <c r="AH1579" t="s">
        <v>22</v>
      </c>
      <c r="AI1579" t="s">
        <v>22</v>
      </c>
      <c r="AJ1579" s="17" t="b">
        <v>1</v>
      </c>
      <c r="AK1579" t="s">
        <v>22</v>
      </c>
      <c r="AL1579" t="s">
        <v>143</v>
      </c>
      <c r="AM1579" s="17" t="b">
        <v>1</v>
      </c>
      <c r="AN1579" s="126">
        <v>43494.626985682902</v>
      </c>
      <c r="AO1579" s="6"/>
      <c r="AP1579" s="17" t="b">
        <v>1</v>
      </c>
      <c r="AQ1579" s="6" t="b">
        <v>0</v>
      </c>
    </row>
    <row r="1580" spans="1:43" x14ac:dyDescent="0.25">
      <c r="A1580" t="str">
        <f>_xlfn.CONCAT(Table8[[#This Row],[Order]],"-",Table8[[#This Row],[Line]])</f>
        <v>78580-9</v>
      </c>
      <c r="B1580" s="35">
        <v>78580</v>
      </c>
      <c r="C1580" s="35">
        <v>9</v>
      </c>
      <c r="D1580" s="35">
        <v>1</v>
      </c>
      <c r="E1580" s="34" t="s">
        <v>18</v>
      </c>
      <c r="F1580" s="34" t="s">
        <v>155</v>
      </c>
      <c r="G1580" s="34" t="s">
        <v>5669</v>
      </c>
      <c r="H1580" s="34" t="s">
        <v>22</v>
      </c>
      <c r="I1580" s="34" t="s">
        <v>37</v>
      </c>
      <c r="J1580" s="36">
        <v>43495</v>
      </c>
      <c r="K1580" s="34" t="s">
        <v>5686</v>
      </c>
      <c r="L1580" s="125">
        <v>43497</v>
      </c>
      <c r="M1580" s="36">
        <v>43502</v>
      </c>
      <c r="N1580" s="35">
        <v>1</v>
      </c>
      <c r="O1580" s="35">
        <v>1</v>
      </c>
      <c r="P1580" s="6" t="s">
        <v>590</v>
      </c>
      <c r="Q1580" s="34" t="s">
        <v>21</v>
      </c>
      <c r="R1580" s="6" t="s">
        <v>18</v>
      </c>
      <c r="S1580" s="34" t="s">
        <v>22</v>
      </c>
      <c r="T1580" s="34" t="s">
        <v>5687</v>
      </c>
      <c r="U1580" s="35">
        <v>1</v>
      </c>
      <c r="V1580" s="17" t="b">
        <v>1</v>
      </c>
      <c r="W1580" s="17" t="b">
        <v>1</v>
      </c>
      <c r="X1580" s="17" t="b">
        <v>1</v>
      </c>
      <c r="Y1580" s="17" t="b">
        <v>1</v>
      </c>
      <c r="Z1580" t="s">
        <v>3805</v>
      </c>
      <c r="AA1580" t="s">
        <v>22</v>
      </c>
      <c r="AB1580" t="s">
        <v>22</v>
      </c>
      <c r="AC1580" t="s">
        <v>22</v>
      </c>
      <c r="AD1580" t="s">
        <v>22</v>
      </c>
      <c r="AE1580" t="s">
        <v>22</v>
      </c>
      <c r="AF1580" t="s">
        <v>22</v>
      </c>
      <c r="AG1580" t="s">
        <v>3805</v>
      </c>
      <c r="AH1580" t="s">
        <v>22</v>
      </c>
      <c r="AI1580" t="s">
        <v>22</v>
      </c>
      <c r="AJ1580" s="17" t="b">
        <v>1</v>
      </c>
      <c r="AK1580" t="s">
        <v>22</v>
      </c>
      <c r="AL1580" t="s">
        <v>143</v>
      </c>
      <c r="AM1580" s="17" t="b">
        <v>1</v>
      </c>
      <c r="AN1580" s="126">
        <v>43494.627413391201</v>
      </c>
      <c r="AO1580" s="6"/>
      <c r="AP1580" s="17" t="b">
        <v>1</v>
      </c>
      <c r="AQ1580" s="6" t="b">
        <v>0</v>
      </c>
    </row>
    <row r="1581" spans="1:43" x14ac:dyDescent="0.25">
      <c r="A1581" t="str">
        <f>_xlfn.CONCAT(Table8[[#This Row],[Order]],"-",Table8[[#This Row],[Line]])</f>
        <v>78580-10</v>
      </c>
      <c r="B1581" s="35">
        <v>78580</v>
      </c>
      <c r="C1581" s="35">
        <v>10</v>
      </c>
      <c r="D1581" s="35">
        <v>1</v>
      </c>
      <c r="E1581" s="34" t="s">
        <v>18</v>
      </c>
      <c r="F1581" s="34" t="s">
        <v>155</v>
      </c>
      <c r="G1581" s="34" t="s">
        <v>5669</v>
      </c>
      <c r="H1581" s="34" t="s">
        <v>22</v>
      </c>
      <c r="I1581" s="34" t="s">
        <v>37</v>
      </c>
      <c r="J1581" s="36">
        <v>43495</v>
      </c>
      <c r="K1581" s="34" t="s">
        <v>5688</v>
      </c>
      <c r="L1581" s="125">
        <v>43497</v>
      </c>
      <c r="M1581" s="36">
        <v>43502</v>
      </c>
      <c r="N1581" s="35">
        <v>2</v>
      </c>
      <c r="O1581" s="35">
        <v>2</v>
      </c>
      <c r="P1581" s="6" t="s">
        <v>590</v>
      </c>
      <c r="Q1581" s="34" t="s">
        <v>21</v>
      </c>
      <c r="R1581" s="6" t="s">
        <v>18</v>
      </c>
      <c r="S1581" s="34" t="s">
        <v>22</v>
      </c>
      <c r="T1581" s="34" t="s">
        <v>5689</v>
      </c>
      <c r="U1581" s="35">
        <v>1</v>
      </c>
      <c r="V1581" s="17" t="b">
        <v>1</v>
      </c>
      <c r="W1581" s="17" t="b">
        <v>1</v>
      </c>
      <c r="X1581" s="17" t="b">
        <v>1</v>
      </c>
      <c r="Y1581" s="17" t="b">
        <v>1</v>
      </c>
      <c r="Z1581" t="s">
        <v>3805</v>
      </c>
      <c r="AA1581" t="s">
        <v>22</v>
      </c>
      <c r="AB1581" t="s">
        <v>22</v>
      </c>
      <c r="AC1581" t="s">
        <v>22</v>
      </c>
      <c r="AD1581" t="s">
        <v>22</v>
      </c>
      <c r="AE1581" t="s">
        <v>22</v>
      </c>
      <c r="AF1581" t="s">
        <v>22</v>
      </c>
      <c r="AG1581" t="s">
        <v>3805</v>
      </c>
      <c r="AH1581" t="s">
        <v>22</v>
      </c>
      <c r="AI1581" t="s">
        <v>22</v>
      </c>
      <c r="AJ1581" s="17" t="b">
        <v>1</v>
      </c>
      <c r="AK1581" t="s">
        <v>22</v>
      </c>
      <c r="AL1581" t="s">
        <v>143</v>
      </c>
      <c r="AM1581" s="17" t="b">
        <v>1</v>
      </c>
      <c r="AN1581" s="126">
        <v>43494.626960763897</v>
      </c>
      <c r="AO1581" s="6"/>
      <c r="AP1581" s="17" t="b">
        <v>1</v>
      </c>
      <c r="AQ1581" s="6" t="b">
        <v>0</v>
      </c>
    </row>
    <row r="1582" spans="1:43" x14ac:dyDescent="0.25">
      <c r="A1582" t="str">
        <f>_xlfn.CONCAT(Table8[[#This Row],[Order]],"-",Table8[[#This Row],[Line]])</f>
        <v>78580-11</v>
      </c>
      <c r="B1582" s="35">
        <v>78580</v>
      </c>
      <c r="C1582" s="35">
        <v>11</v>
      </c>
      <c r="D1582" s="35">
        <v>1</v>
      </c>
      <c r="E1582" s="34" t="s">
        <v>18</v>
      </c>
      <c r="F1582" s="34" t="s">
        <v>155</v>
      </c>
      <c r="G1582" s="34" t="s">
        <v>5669</v>
      </c>
      <c r="H1582" s="34" t="s">
        <v>22</v>
      </c>
      <c r="I1582" s="34" t="s">
        <v>37</v>
      </c>
      <c r="J1582" s="36">
        <v>43495</v>
      </c>
      <c r="K1582" s="34" t="s">
        <v>5690</v>
      </c>
      <c r="L1582" s="125">
        <v>43497</v>
      </c>
      <c r="M1582" s="36">
        <v>43502</v>
      </c>
      <c r="N1582" s="35">
        <v>2</v>
      </c>
      <c r="O1582" s="35">
        <v>2</v>
      </c>
      <c r="P1582" s="6" t="s">
        <v>590</v>
      </c>
      <c r="Q1582" s="34" t="s">
        <v>21</v>
      </c>
      <c r="R1582" s="6" t="s">
        <v>18</v>
      </c>
      <c r="S1582" s="34" t="s">
        <v>22</v>
      </c>
      <c r="T1582" s="34" t="s">
        <v>5691</v>
      </c>
      <c r="U1582" s="35">
        <v>1</v>
      </c>
      <c r="V1582" s="17" t="b">
        <v>1</v>
      </c>
      <c r="W1582" s="17" t="b">
        <v>1</v>
      </c>
      <c r="X1582" s="17" t="b">
        <v>1</v>
      </c>
      <c r="Y1582" s="17" t="b">
        <v>1</v>
      </c>
      <c r="Z1582" t="s">
        <v>3805</v>
      </c>
      <c r="AA1582" t="s">
        <v>22</v>
      </c>
      <c r="AB1582" t="s">
        <v>22</v>
      </c>
      <c r="AC1582" t="s">
        <v>22</v>
      </c>
      <c r="AD1582" t="s">
        <v>22</v>
      </c>
      <c r="AE1582" t="s">
        <v>22</v>
      </c>
      <c r="AF1582" t="s">
        <v>22</v>
      </c>
      <c r="AG1582" t="s">
        <v>3805</v>
      </c>
      <c r="AH1582" t="s">
        <v>22</v>
      </c>
      <c r="AI1582" t="s">
        <v>22</v>
      </c>
      <c r="AJ1582" s="17" t="b">
        <v>1</v>
      </c>
      <c r="AK1582" t="s">
        <v>22</v>
      </c>
      <c r="AL1582" t="s">
        <v>143</v>
      </c>
      <c r="AM1582" s="17" t="b">
        <v>1</v>
      </c>
      <c r="AN1582" s="126">
        <v>43494.629717326403</v>
      </c>
      <c r="AO1582" s="6"/>
      <c r="AP1582" s="17" t="b">
        <v>1</v>
      </c>
      <c r="AQ1582" s="6" t="b">
        <v>0</v>
      </c>
    </row>
    <row r="1583" spans="1:43" x14ac:dyDescent="0.25">
      <c r="A1583" t="str">
        <f>_xlfn.CONCAT(Table8[[#This Row],[Order]],"-",Table8[[#This Row],[Line]])</f>
        <v>78580-12</v>
      </c>
      <c r="B1583" s="35">
        <v>78580</v>
      </c>
      <c r="C1583" s="35">
        <v>12</v>
      </c>
      <c r="D1583" s="35">
        <v>1</v>
      </c>
      <c r="E1583" s="34" t="s">
        <v>18</v>
      </c>
      <c r="F1583" s="34" t="s">
        <v>155</v>
      </c>
      <c r="G1583" s="34" t="s">
        <v>5669</v>
      </c>
      <c r="H1583" s="34" t="s">
        <v>22</v>
      </c>
      <c r="I1583" s="34" t="s">
        <v>37</v>
      </c>
      <c r="J1583" s="36">
        <v>43495</v>
      </c>
      <c r="K1583" s="34" t="s">
        <v>5692</v>
      </c>
      <c r="L1583" s="125">
        <v>43497</v>
      </c>
      <c r="M1583" s="36">
        <v>43502</v>
      </c>
      <c r="N1583" s="35">
        <v>1</v>
      </c>
      <c r="O1583" s="35">
        <v>1</v>
      </c>
      <c r="P1583" s="6" t="s">
        <v>590</v>
      </c>
      <c r="Q1583" s="34" t="s">
        <v>21</v>
      </c>
      <c r="R1583" s="6" t="s">
        <v>18</v>
      </c>
      <c r="S1583" s="34" t="s">
        <v>22</v>
      </c>
      <c r="T1583" s="34" t="s">
        <v>5693</v>
      </c>
      <c r="U1583" s="35">
        <v>1</v>
      </c>
      <c r="V1583" s="17" t="b">
        <v>1</v>
      </c>
      <c r="W1583" s="17" t="b">
        <v>1</v>
      </c>
      <c r="X1583" s="17" t="b">
        <v>1</v>
      </c>
      <c r="Y1583" s="17" t="b">
        <v>1</v>
      </c>
      <c r="Z1583" t="s">
        <v>3805</v>
      </c>
      <c r="AA1583" t="s">
        <v>22</v>
      </c>
      <c r="AB1583" t="s">
        <v>22</v>
      </c>
      <c r="AC1583" t="s">
        <v>22</v>
      </c>
      <c r="AD1583" t="s">
        <v>22</v>
      </c>
      <c r="AE1583" t="s">
        <v>22</v>
      </c>
      <c r="AF1583" t="s">
        <v>22</v>
      </c>
      <c r="AG1583" t="s">
        <v>3805</v>
      </c>
      <c r="AH1583" t="s">
        <v>22</v>
      </c>
      <c r="AI1583" t="s">
        <v>22</v>
      </c>
      <c r="AJ1583" s="17" t="b">
        <v>1</v>
      </c>
      <c r="AK1583" t="s">
        <v>22</v>
      </c>
      <c r="AL1583" t="s">
        <v>143</v>
      </c>
      <c r="AM1583" s="17" t="b">
        <v>1</v>
      </c>
      <c r="AN1583" s="126">
        <v>43494.629732141198</v>
      </c>
      <c r="AO1583" s="6"/>
      <c r="AP1583" s="17" t="b">
        <v>1</v>
      </c>
      <c r="AQ1583" s="6" t="b">
        <v>0</v>
      </c>
    </row>
    <row r="1584" spans="1:43" x14ac:dyDescent="0.25">
      <c r="A1584" t="str">
        <f>_xlfn.CONCAT(Table8[[#This Row],[Order]],"-",Table8[[#This Row],[Line]])</f>
        <v>78580-13</v>
      </c>
      <c r="B1584" s="35">
        <v>78580</v>
      </c>
      <c r="C1584" s="35">
        <v>13</v>
      </c>
      <c r="D1584" s="35">
        <v>1</v>
      </c>
      <c r="E1584" s="34" t="s">
        <v>18</v>
      </c>
      <c r="F1584" s="34" t="s">
        <v>155</v>
      </c>
      <c r="G1584" s="34" t="s">
        <v>5669</v>
      </c>
      <c r="H1584" s="34" t="s">
        <v>22</v>
      </c>
      <c r="I1584" s="34" t="s">
        <v>37</v>
      </c>
      <c r="J1584" s="36">
        <v>43495</v>
      </c>
      <c r="K1584" s="34" t="s">
        <v>5694</v>
      </c>
      <c r="L1584" s="125">
        <v>43497</v>
      </c>
      <c r="M1584" s="36">
        <v>43502</v>
      </c>
      <c r="N1584" s="35">
        <v>2</v>
      </c>
      <c r="O1584" s="35">
        <v>2</v>
      </c>
      <c r="P1584" s="6" t="s">
        <v>590</v>
      </c>
      <c r="Q1584" s="34" t="s">
        <v>21</v>
      </c>
      <c r="R1584" s="6" t="s">
        <v>18</v>
      </c>
      <c r="S1584" s="34" t="s">
        <v>22</v>
      </c>
      <c r="T1584" s="34" t="s">
        <v>5695</v>
      </c>
      <c r="U1584" s="35">
        <v>1</v>
      </c>
      <c r="V1584" s="17" t="b">
        <v>1</v>
      </c>
      <c r="W1584" s="17" t="b">
        <v>1</v>
      </c>
      <c r="X1584" s="17" t="b">
        <v>1</v>
      </c>
      <c r="Y1584" s="17" t="b">
        <v>1</v>
      </c>
      <c r="Z1584" t="s">
        <v>3805</v>
      </c>
      <c r="AA1584" t="s">
        <v>22</v>
      </c>
      <c r="AB1584" t="s">
        <v>22</v>
      </c>
      <c r="AC1584" t="s">
        <v>22</v>
      </c>
      <c r="AD1584" t="s">
        <v>22</v>
      </c>
      <c r="AE1584" t="s">
        <v>22</v>
      </c>
      <c r="AF1584" t="s">
        <v>22</v>
      </c>
      <c r="AG1584" t="s">
        <v>3805</v>
      </c>
      <c r="AH1584" t="s">
        <v>22</v>
      </c>
      <c r="AI1584" t="s">
        <v>22</v>
      </c>
      <c r="AJ1584" s="17" t="b">
        <v>1</v>
      </c>
      <c r="AK1584" t="s">
        <v>22</v>
      </c>
      <c r="AL1584" t="s">
        <v>143</v>
      </c>
      <c r="AM1584" s="17" t="b">
        <v>1</v>
      </c>
      <c r="AN1584" s="126">
        <v>43494.6297458681</v>
      </c>
      <c r="AO1584" s="6"/>
      <c r="AP1584" s="17" t="b">
        <v>1</v>
      </c>
      <c r="AQ1584" s="6" t="b">
        <v>0</v>
      </c>
    </row>
    <row r="1585" spans="1:43" x14ac:dyDescent="0.25">
      <c r="A1585" t="str">
        <f>_xlfn.CONCAT(Table8[[#This Row],[Order]],"-",Table8[[#This Row],[Line]])</f>
        <v>78580-14</v>
      </c>
      <c r="B1585" s="35">
        <v>78580</v>
      </c>
      <c r="C1585" s="35">
        <v>14</v>
      </c>
      <c r="D1585" s="35">
        <v>1</v>
      </c>
      <c r="E1585" s="34" t="s">
        <v>18</v>
      </c>
      <c r="F1585" s="34" t="s">
        <v>155</v>
      </c>
      <c r="G1585" s="34" t="s">
        <v>5669</v>
      </c>
      <c r="H1585" s="34" t="s">
        <v>22</v>
      </c>
      <c r="I1585" s="34" t="s">
        <v>37</v>
      </c>
      <c r="J1585" s="36">
        <v>43495</v>
      </c>
      <c r="K1585" s="34" t="s">
        <v>5696</v>
      </c>
      <c r="L1585" s="125">
        <v>43497</v>
      </c>
      <c r="M1585" s="36">
        <v>43502</v>
      </c>
      <c r="N1585" s="35">
        <v>1</v>
      </c>
      <c r="O1585" s="35">
        <v>1</v>
      </c>
      <c r="P1585" s="6" t="s">
        <v>590</v>
      </c>
      <c r="Q1585" s="34" t="s">
        <v>21</v>
      </c>
      <c r="R1585" s="6" t="s">
        <v>18</v>
      </c>
      <c r="S1585" s="34" t="s">
        <v>22</v>
      </c>
      <c r="T1585" s="34" t="s">
        <v>5697</v>
      </c>
      <c r="U1585" s="35">
        <v>1</v>
      </c>
      <c r="V1585" s="17" t="b">
        <v>1</v>
      </c>
      <c r="W1585" s="17" t="b">
        <v>1</v>
      </c>
      <c r="X1585" s="17" t="b">
        <v>1</v>
      </c>
      <c r="Y1585" s="17" t="b">
        <v>1</v>
      </c>
      <c r="Z1585" t="s">
        <v>3805</v>
      </c>
      <c r="AA1585" t="s">
        <v>22</v>
      </c>
      <c r="AB1585" t="s">
        <v>22</v>
      </c>
      <c r="AC1585" t="s">
        <v>22</v>
      </c>
      <c r="AD1585" t="s">
        <v>22</v>
      </c>
      <c r="AE1585" t="s">
        <v>22</v>
      </c>
      <c r="AF1585" t="s">
        <v>22</v>
      </c>
      <c r="AG1585" t="s">
        <v>3805</v>
      </c>
      <c r="AH1585" t="s">
        <v>22</v>
      </c>
      <c r="AI1585" t="s">
        <v>22</v>
      </c>
      <c r="AJ1585" s="17" t="b">
        <v>1</v>
      </c>
      <c r="AK1585" t="s">
        <v>22</v>
      </c>
      <c r="AL1585" t="s">
        <v>143</v>
      </c>
      <c r="AM1585" s="17" t="b">
        <v>1</v>
      </c>
      <c r="AN1585" s="126">
        <v>43494.629759756899</v>
      </c>
      <c r="AO1585" s="6"/>
      <c r="AP1585" s="17" t="b">
        <v>1</v>
      </c>
      <c r="AQ1585" s="6" t="b">
        <v>0</v>
      </c>
    </row>
    <row r="1586" spans="1:43" x14ac:dyDescent="0.25">
      <c r="A1586" t="str">
        <f>_xlfn.CONCAT(Table8[[#This Row],[Order]],"-",Table8[[#This Row],[Line]])</f>
        <v>78580-15</v>
      </c>
      <c r="B1586" s="35">
        <v>78580</v>
      </c>
      <c r="C1586" s="35">
        <v>15</v>
      </c>
      <c r="D1586" s="35">
        <v>1</v>
      </c>
      <c r="E1586" s="34" t="s">
        <v>18</v>
      </c>
      <c r="F1586" s="34" t="s">
        <v>155</v>
      </c>
      <c r="G1586" s="34" t="s">
        <v>5669</v>
      </c>
      <c r="H1586" s="34" t="s">
        <v>22</v>
      </c>
      <c r="I1586" s="34" t="s">
        <v>37</v>
      </c>
      <c r="J1586" s="36">
        <v>43495</v>
      </c>
      <c r="K1586" s="34" t="s">
        <v>5698</v>
      </c>
      <c r="L1586" s="125">
        <v>43497</v>
      </c>
      <c r="M1586" s="36">
        <v>43502</v>
      </c>
      <c r="N1586" s="35">
        <v>2</v>
      </c>
      <c r="O1586" s="35">
        <v>2</v>
      </c>
      <c r="P1586" s="6" t="s">
        <v>590</v>
      </c>
      <c r="Q1586" s="34" t="s">
        <v>21</v>
      </c>
      <c r="R1586" s="6" t="s">
        <v>18</v>
      </c>
      <c r="S1586" s="34" t="s">
        <v>22</v>
      </c>
      <c r="T1586" s="34" t="s">
        <v>5699</v>
      </c>
      <c r="U1586" s="35">
        <v>1</v>
      </c>
      <c r="V1586" s="17" t="b">
        <v>1</v>
      </c>
      <c r="W1586" s="17" t="b">
        <v>1</v>
      </c>
      <c r="X1586" s="17" t="b">
        <v>1</v>
      </c>
      <c r="Y1586" s="17" t="b">
        <v>1</v>
      </c>
      <c r="Z1586" t="s">
        <v>3805</v>
      </c>
      <c r="AA1586" t="s">
        <v>22</v>
      </c>
      <c r="AB1586" t="s">
        <v>22</v>
      </c>
      <c r="AC1586" t="s">
        <v>22</v>
      </c>
      <c r="AD1586" t="s">
        <v>22</v>
      </c>
      <c r="AE1586" t="s">
        <v>22</v>
      </c>
      <c r="AF1586" t="s">
        <v>22</v>
      </c>
      <c r="AG1586" t="s">
        <v>3805</v>
      </c>
      <c r="AH1586" t="s">
        <v>22</v>
      </c>
      <c r="AI1586" t="s">
        <v>22</v>
      </c>
      <c r="AJ1586" s="17" t="b">
        <v>1</v>
      </c>
      <c r="AK1586" t="s">
        <v>22</v>
      </c>
      <c r="AL1586" t="s">
        <v>143</v>
      </c>
      <c r="AM1586" s="17" t="b">
        <v>1</v>
      </c>
      <c r="AN1586" s="126">
        <v>43494.629772951397</v>
      </c>
      <c r="AO1586" s="6"/>
      <c r="AP1586" s="17" t="b">
        <v>1</v>
      </c>
      <c r="AQ1586" s="6" t="b">
        <v>0</v>
      </c>
    </row>
    <row r="1587" spans="1:43" x14ac:dyDescent="0.25">
      <c r="A1587" t="str">
        <f>_xlfn.CONCAT(Table8[[#This Row],[Order]],"-",Table8[[#This Row],[Line]])</f>
        <v>78580-16</v>
      </c>
      <c r="B1587" s="35">
        <v>78580</v>
      </c>
      <c r="C1587" s="35">
        <v>16</v>
      </c>
      <c r="D1587" s="35">
        <v>1</v>
      </c>
      <c r="E1587" s="34" t="s">
        <v>18</v>
      </c>
      <c r="F1587" s="34" t="s">
        <v>155</v>
      </c>
      <c r="G1587" s="34" t="s">
        <v>5669</v>
      </c>
      <c r="H1587" s="34" t="s">
        <v>22</v>
      </c>
      <c r="I1587" s="34" t="s">
        <v>37</v>
      </c>
      <c r="J1587" s="36">
        <v>43495</v>
      </c>
      <c r="K1587" s="34" t="s">
        <v>5700</v>
      </c>
      <c r="L1587" s="125">
        <v>43497</v>
      </c>
      <c r="M1587" s="36">
        <v>43502</v>
      </c>
      <c r="N1587" s="35">
        <v>1</v>
      </c>
      <c r="O1587" s="35">
        <v>1</v>
      </c>
      <c r="P1587" s="6" t="s">
        <v>590</v>
      </c>
      <c r="Q1587" s="34" t="s">
        <v>21</v>
      </c>
      <c r="R1587" s="6" t="s">
        <v>18</v>
      </c>
      <c r="S1587" s="34" t="s">
        <v>22</v>
      </c>
      <c r="T1587" s="34" t="s">
        <v>5701</v>
      </c>
      <c r="U1587" s="35">
        <v>1</v>
      </c>
      <c r="V1587" s="17" t="b">
        <v>1</v>
      </c>
      <c r="W1587" s="17" t="b">
        <v>1</v>
      </c>
      <c r="X1587" s="17" t="b">
        <v>1</v>
      </c>
      <c r="Y1587" s="17" t="b">
        <v>1</v>
      </c>
      <c r="Z1587" t="s">
        <v>3805</v>
      </c>
      <c r="AA1587" t="s">
        <v>22</v>
      </c>
      <c r="AB1587" t="s">
        <v>22</v>
      </c>
      <c r="AC1587" t="s">
        <v>22</v>
      </c>
      <c r="AD1587" t="s">
        <v>22</v>
      </c>
      <c r="AE1587" t="s">
        <v>22</v>
      </c>
      <c r="AF1587" t="s">
        <v>22</v>
      </c>
      <c r="AG1587" t="s">
        <v>3805</v>
      </c>
      <c r="AH1587" t="s">
        <v>22</v>
      </c>
      <c r="AI1587" t="s">
        <v>22</v>
      </c>
      <c r="AJ1587" s="17" t="b">
        <v>1</v>
      </c>
      <c r="AK1587" t="s">
        <v>22</v>
      </c>
      <c r="AL1587" t="s">
        <v>143</v>
      </c>
      <c r="AM1587" s="17" t="b">
        <v>1</v>
      </c>
      <c r="AN1587" s="126">
        <v>43494.629787580998</v>
      </c>
      <c r="AO1587" s="6"/>
      <c r="AP1587" s="17" t="b">
        <v>1</v>
      </c>
      <c r="AQ1587" s="6" t="b">
        <v>0</v>
      </c>
    </row>
    <row r="1588" spans="1:43" x14ac:dyDescent="0.25">
      <c r="A1588" t="str">
        <f>_xlfn.CONCAT(Table8[[#This Row],[Order]],"-",Table8[[#This Row],[Line]])</f>
        <v>78580-17</v>
      </c>
      <c r="B1588" s="35">
        <v>78580</v>
      </c>
      <c r="C1588" s="35">
        <v>17</v>
      </c>
      <c r="D1588" s="35">
        <v>1</v>
      </c>
      <c r="E1588" s="34" t="s">
        <v>18</v>
      </c>
      <c r="F1588" s="34" t="s">
        <v>155</v>
      </c>
      <c r="G1588" s="34" t="s">
        <v>5669</v>
      </c>
      <c r="H1588" s="34" t="s">
        <v>22</v>
      </c>
      <c r="I1588" s="34" t="s">
        <v>37</v>
      </c>
      <c r="J1588" s="36">
        <v>43495</v>
      </c>
      <c r="K1588" s="34" t="s">
        <v>5702</v>
      </c>
      <c r="L1588" s="125">
        <v>43497</v>
      </c>
      <c r="M1588" s="36">
        <v>43502</v>
      </c>
      <c r="N1588" s="35">
        <v>1</v>
      </c>
      <c r="O1588" s="35">
        <v>1</v>
      </c>
      <c r="P1588" s="6" t="s">
        <v>590</v>
      </c>
      <c r="Q1588" s="34" t="s">
        <v>21</v>
      </c>
      <c r="R1588" s="6" t="s">
        <v>18</v>
      </c>
      <c r="S1588" s="34" t="s">
        <v>22</v>
      </c>
      <c r="T1588" s="34" t="s">
        <v>5703</v>
      </c>
      <c r="U1588" s="35">
        <v>1</v>
      </c>
      <c r="V1588" s="17" t="b">
        <v>1</v>
      </c>
      <c r="W1588" s="17" t="b">
        <v>1</v>
      </c>
      <c r="X1588" s="17" t="b">
        <v>1</v>
      </c>
      <c r="Y1588" s="17" t="b">
        <v>1</v>
      </c>
      <c r="Z1588" t="s">
        <v>3805</v>
      </c>
      <c r="AA1588" t="s">
        <v>22</v>
      </c>
      <c r="AB1588" t="s">
        <v>22</v>
      </c>
      <c r="AC1588" t="s">
        <v>22</v>
      </c>
      <c r="AD1588" t="s">
        <v>22</v>
      </c>
      <c r="AE1588" t="s">
        <v>22</v>
      </c>
      <c r="AF1588" t="s">
        <v>22</v>
      </c>
      <c r="AG1588" t="s">
        <v>3805</v>
      </c>
      <c r="AH1588" t="s">
        <v>22</v>
      </c>
      <c r="AI1588" t="s">
        <v>22</v>
      </c>
      <c r="AJ1588" s="17" t="b">
        <v>1</v>
      </c>
      <c r="AK1588" t="s">
        <v>22</v>
      </c>
      <c r="AL1588" t="s">
        <v>143</v>
      </c>
      <c r="AM1588" s="17" t="b">
        <v>1</v>
      </c>
      <c r="AN1588" s="126">
        <v>43494.629800925897</v>
      </c>
      <c r="AO1588" s="6"/>
      <c r="AP1588" s="17" t="b">
        <v>1</v>
      </c>
      <c r="AQ1588" s="6" t="b">
        <v>0</v>
      </c>
    </row>
    <row r="1589" spans="1:43" x14ac:dyDescent="0.25">
      <c r="A1589" t="str">
        <f>_xlfn.CONCAT(Table8[[#This Row],[Order]],"-",Table8[[#This Row],[Line]])</f>
        <v>78580-18</v>
      </c>
      <c r="B1589" s="35">
        <v>78580</v>
      </c>
      <c r="C1589" s="35">
        <v>18</v>
      </c>
      <c r="D1589" s="35">
        <v>1</v>
      </c>
      <c r="E1589" s="34" t="s">
        <v>18</v>
      </c>
      <c r="F1589" s="34" t="s">
        <v>155</v>
      </c>
      <c r="G1589" s="34" t="s">
        <v>5669</v>
      </c>
      <c r="H1589" s="34" t="s">
        <v>22</v>
      </c>
      <c r="I1589" s="34" t="s">
        <v>37</v>
      </c>
      <c r="J1589" s="36">
        <v>43495</v>
      </c>
      <c r="K1589" s="34" t="s">
        <v>5704</v>
      </c>
      <c r="L1589" s="125">
        <v>43497</v>
      </c>
      <c r="M1589" s="36">
        <v>43502</v>
      </c>
      <c r="N1589" s="35">
        <v>2</v>
      </c>
      <c r="O1589" s="35">
        <v>2</v>
      </c>
      <c r="P1589" s="6" t="s">
        <v>590</v>
      </c>
      <c r="Q1589" s="34" t="s">
        <v>21</v>
      </c>
      <c r="R1589" s="6" t="s">
        <v>18</v>
      </c>
      <c r="S1589" s="34" t="s">
        <v>22</v>
      </c>
      <c r="T1589" s="34" t="s">
        <v>5705</v>
      </c>
      <c r="U1589" s="35">
        <v>1</v>
      </c>
      <c r="V1589" s="17" t="b">
        <v>1</v>
      </c>
      <c r="W1589" s="17" t="b">
        <v>1</v>
      </c>
      <c r="X1589" s="17" t="b">
        <v>1</v>
      </c>
      <c r="Y1589" s="17" t="b">
        <v>1</v>
      </c>
      <c r="Z1589" t="s">
        <v>3805</v>
      </c>
      <c r="AA1589" t="s">
        <v>22</v>
      </c>
      <c r="AB1589" t="s">
        <v>22</v>
      </c>
      <c r="AC1589" t="s">
        <v>22</v>
      </c>
      <c r="AD1589" t="s">
        <v>22</v>
      </c>
      <c r="AE1589" t="s">
        <v>22</v>
      </c>
      <c r="AF1589" t="s">
        <v>22</v>
      </c>
      <c r="AG1589" t="s">
        <v>3805</v>
      </c>
      <c r="AH1589" t="s">
        <v>22</v>
      </c>
      <c r="AI1589" t="s">
        <v>22</v>
      </c>
      <c r="AJ1589" s="17" t="b">
        <v>1</v>
      </c>
      <c r="AK1589" t="s">
        <v>22</v>
      </c>
      <c r="AL1589" t="s">
        <v>143</v>
      </c>
      <c r="AM1589" s="17" t="b">
        <v>1</v>
      </c>
      <c r="AN1589" s="126">
        <v>43494.629814270796</v>
      </c>
      <c r="AO1589" s="6"/>
      <c r="AP1589" s="17" t="b">
        <v>1</v>
      </c>
      <c r="AQ1589" s="6" t="b">
        <v>0</v>
      </c>
    </row>
    <row r="1590" spans="1:43" x14ac:dyDescent="0.25">
      <c r="A1590" t="str">
        <f>_xlfn.CONCAT(Table8[[#This Row],[Order]],"-",Table8[[#This Row],[Line]])</f>
        <v>78580-19</v>
      </c>
      <c r="B1590" s="35">
        <v>78580</v>
      </c>
      <c r="C1590" s="35">
        <v>19</v>
      </c>
      <c r="D1590" s="35">
        <v>1</v>
      </c>
      <c r="E1590" s="34" t="s">
        <v>18</v>
      </c>
      <c r="F1590" s="34" t="s">
        <v>155</v>
      </c>
      <c r="G1590" s="34" t="s">
        <v>5669</v>
      </c>
      <c r="H1590" s="34" t="s">
        <v>22</v>
      </c>
      <c r="I1590" s="34" t="s">
        <v>37</v>
      </c>
      <c r="J1590" s="36">
        <v>43495</v>
      </c>
      <c r="K1590" s="34" t="s">
        <v>5706</v>
      </c>
      <c r="L1590" s="125">
        <v>43497</v>
      </c>
      <c r="M1590" s="36">
        <v>43502</v>
      </c>
      <c r="N1590" s="35">
        <v>3</v>
      </c>
      <c r="O1590" s="35">
        <v>3</v>
      </c>
      <c r="P1590" s="6" t="s">
        <v>590</v>
      </c>
      <c r="Q1590" s="34" t="s">
        <v>21</v>
      </c>
      <c r="R1590" s="6" t="s">
        <v>18</v>
      </c>
      <c r="S1590" s="34" t="s">
        <v>22</v>
      </c>
      <c r="T1590" s="34" t="s">
        <v>5707</v>
      </c>
      <c r="U1590" s="35">
        <v>1</v>
      </c>
      <c r="V1590" s="17" t="b">
        <v>1</v>
      </c>
      <c r="W1590" s="17" t="b">
        <v>1</v>
      </c>
      <c r="X1590" s="17" t="b">
        <v>1</v>
      </c>
      <c r="Y1590" s="17" t="b">
        <v>1</v>
      </c>
      <c r="Z1590" t="s">
        <v>3805</v>
      </c>
      <c r="AA1590" t="s">
        <v>22</v>
      </c>
      <c r="AB1590" t="s">
        <v>22</v>
      </c>
      <c r="AC1590" t="s">
        <v>22</v>
      </c>
      <c r="AD1590" t="s">
        <v>22</v>
      </c>
      <c r="AE1590" t="s">
        <v>22</v>
      </c>
      <c r="AF1590" t="s">
        <v>22</v>
      </c>
      <c r="AG1590" t="s">
        <v>3805</v>
      </c>
      <c r="AH1590" t="s">
        <v>22</v>
      </c>
      <c r="AI1590" t="s">
        <v>22</v>
      </c>
      <c r="AJ1590" s="17" t="b">
        <v>1</v>
      </c>
      <c r="AK1590" t="s">
        <v>22</v>
      </c>
      <c r="AL1590" t="s">
        <v>143</v>
      </c>
      <c r="AM1590" s="17" t="b">
        <v>1</v>
      </c>
      <c r="AN1590" s="126">
        <v>43494.629827662</v>
      </c>
      <c r="AO1590" s="6"/>
      <c r="AP1590" s="17" t="b">
        <v>1</v>
      </c>
      <c r="AQ1590" s="6" t="b">
        <v>0</v>
      </c>
    </row>
    <row r="1591" spans="1:43" x14ac:dyDescent="0.25">
      <c r="A1591" t="str">
        <f>_xlfn.CONCAT(Table8[[#This Row],[Order]],"-",Table8[[#This Row],[Line]])</f>
        <v>78580-20</v>
      </c>
      <c r="B1591" s="35">
        <v>78580</v>
      </c>
      <c r="C1591" s="35">
        <v>20</v>
      </c>
      <c r="D1591" s="35">
        <v>1</v>
      </c>
      <c r="E1591" s="34" t="s">
        <v>18</v>
      </c>
      <c r="F1591" s="34" t="s">
        <v>155</v>
      </c>
      <c r="G1591" s="34" t="s">
        <v>5669</v>
      </c>
      <c r="H1591" s="34" t="s">
        <v>22</v>
      </c>
      <c r="I1591" s="34" t="s">
        <v>37</v>
      </c>
      <c r="J1591" s="36">
        <v>43495</v>
      </c>
      <c r="K1591" s="34" t="s">
        <v>5708</v>
      </c>
      <c r="L1591" s="125">
        <v>43497</v>
      </c>
      <c r="M1591" s="36">
        <v>43502</v>
      </c>
      <c r="N1591" s="35">
        <v>3</v>
      </c>
      <c r="O1591" s="35">
        <v>3</v>
      </c>
      <c r="P1591" s="6" t="s">
        <v>590</v>
      </c>
      <c r="Q1591" s="34" t="s">
        <v>21</v>
      </c>
      <c r="R1591" s="6" t="s">
        <v>18</v>
      </c>
      <c r="S1591" s="34" t="s">
        <v>22</v>
      </c>
      <c r="T1591" s="34" t="s">
        <v>5709</v>
      </c>
      <c r="U1591" s="35">
        <v>1</v>
      </c>
      <c r="V1591" s="17" t="b">
        <v>1</v>
      </c>
      <c r="W1591" s="17" t="b">
        <v>1</v>
      </c>
      <c r="X1591" s="17" t="b">
        <v>1</v>
      </c>
      <c r="Y1591" s="17" t="b">
        <v>1</v>
      </c>
      <c r="Z1591" t="s">
        <v>3805</v>
      </c>
      <c r="AA1591" t="s">
        <v>22</v>
      </c>
      <c r="AB1591" t="s">
        <v>22</v>
      </c>
      <c r="AC1591" t="s">
        <v>22</v>
      </c>
      <c r="AD1591" t="s">
        <v>22</v>
      </c>
      <c r="AE1591" t="s">
        <v>22</v>
      </c>
      <c r="AF1591" t="s">
        <v>22</v>
      </c>
      <c r="AG1591" t="s">
        <v>3805</v>
      </c>
      <c r="AH1591" t="s">
        <v>22</v>
      </c>
      <c r="AI1591" t="s">
        <v>22</v>
      </c>
      <c r="AJ1591" s="17" t="b">
        <v>1</v>
      </c>
      <c r="AK1591" t="s">
        <v>22</v>
      </c>
      <c r="AL1591" t="s">
        <v>143</v>
      </c>
      <c r="AM1591" s="17" t="b">
        <v>1</v>
      </c>
      <c r="AN1591" s="126">
        <v>43494.629840821799</v>
      </c>
      <c r="AO1591" s="6"/>
      <c r="AP1591" s="17" t="b">
        <v>1</v>
      </c>
      <c r="AQ1591" s="6" t="b">
        <v>0</v>
      </c>
    </row>
    <row r="1592" spans="1:43" x14ac:dyDescent="0.25">
      <c r="A1592" t="str">
        <f>_xlfn.CONCAT(Table8[[#This Row],[Order]],"-",Table8[[#This Row],[Line]])</f>
        <v>78580-21</v>
      </c>
      <c r="B1592" s="35">
        <v>78580</v>
      </c>
      <c r="C1592" s="35">
        <v>21</v>
      </c>
      <c r="D1592" s="35">
        <v>1</v>
      </c>
      <c r="E1592" s="34" t="s">
        <v>18</v>
      </c>
      <c r="F1592" s="34" t="s">
        <v>155</v>
      </c>
      <c r="G1592" s="34" t="s">
        <v>5669</v>
      </c>
      <c r="H1592" s="34" t="s">
        <v>22</v>
      </c>
      <c r="I1592" s="34" t="s">
        <v>37</v>
      </c>
      <c r="J1592" s="36">
        <v>43495</v>
      </c>
      <c r="K1592" s="34" t="s">
        <v>5710</v>
      </c>
      <c r="L1592" s="125">
        <v>43497</v>
      </c>
      <c r="M1592" s="36">
        <v>43502</v>
      </c>
      <c r="N1592" s="35">
        <v>3</v>
      </c>
      <c r="O1592" s="35">
        <v>3</v>
      </c>
      <c r="P1592" s="6" t="s">
        <v>590</v>
      </c>
      <c r="Q1592" s="34" t="s">
        <v>21</v>
      </c>
      <c r="R1592" s="6" t="s">
        <v>18</v>
      </c>
      <c r="S1592" s="34" t="s">
        <v>22</v>
      </c>
      <c r="T1592" s="34" t="s">
        <v>5711</v>
      </c>
      <c r="U1592" s="35">
        <v>1</v>
      </c>
      <c r="V1592" s="17" t="b">
        <v>1</v>
      </c>
      <c r="W1592" s="17" t="b">
        <v>1</v>
      </c>
      <c r="X1592" s="17" t="b">
        <v>1</v>
      </c>
      <c r="Y1592" s="17" t="b">
        <v>1</v>
      </c>
      <c r="Z1592" t="s">
        <v>3805</v>
      </c>
      <c r="AA1592" t="s">
        <v>22</v>
      </c>
      <c r="AB1592" t="s">
        <v>22</v>
      </c>
      <c r="AC1592" t="s">
        <v>22</v>
      </c>
      <c r="AD1592" t="s">
        <v>22</v>
      </c>
      <c r="AE1592" t="s">
        <v>22</v>
      </c>
      <c r="AF1592" t="s">
        <v>22</v>
      </c>
      <c r="AG1592" t="s">
        <v>3805</v>
      </c>
      <c r="AH1592" t="s">
        <v>22</v>
      </c>
      <c r="AI1592" t="s">
        <v>22</v>
      </c>
      <c r="AJ1592" s="17" t="b">
        <v>1</v>
      </c>
      <c r="AK1592" t="s">
        <v>22</v>
      </c>
      <c r="AL1592" t="s">
        <v>143</v>
      </c>
      <c r="AM1592" s="17" t="b">
        <v>1</v>
      </c>
      <c r="AN1592" s="126">
        <v>43494.629854016202</v>
      </c>
      <c r="AO1592" s="6"/>
      <c r="AP1592" s="17" t="b">
        <v>1</v>
      </c>
      <c r="AQ1592" s="6" t="b">
        <v>0</v>
      </c>
    </row>
    <row r="1593" spans="1:43" x14ac:dyDescent="0.25">
      <c r="A1593" t="str">
        <f>_xlfn.CONCAT(Table8[[#This Row],[Order]],"-",Table8[[#This Row],[Line]])</f>
        <v>78580-22</v>
      </c>
      <c r="B1593" s="35">
        <v>78580</v>
      </c>
      <c r="C1593" s="35">
        <v>22</v>
      </c>
      <c r="D1593" s="35">
        <v>1</v>
      </c>
      <c r="E1593" s="34" t="s">
        <v>18</v>
      </c>
      <c r="F1593" s="34" t="s">
        <v>155</v>
      </c>
      <c r="G1593" s="34" t="s">
        <v>5669</v>
      </c>
      <c r="H1593" s="34" t="s">
        <v>22</v>
      </c>
      <c r="I1593" s="34" t="s">
        <v>37</v>
      </c>
      <c r="J1593" s="36">
        <v>43495</v>
      </c>
      <c r="K1593" s="34" t="s">
        <v>5712</v>
      </c>
      <c r="L1593" s="125">
        <v>43497</v>
      </c>
      <c r="M1593" s="36">
        <v>43502</v>
      </c>
      <c r="N1593" s="35">
        <v>3</v>
      </c>
      <c r="O1593" s="35">
        <v>3</v>
      </c>
      <c r="P1593" s="6" t="s">
        <v>590</v>
      </c>
      <c r="Q1593" s="34" t="s">
        <v>21</v>
      </c>
      <c r="R1593" s="6" t="s">
        <v>18</v>
      </c>
      <c r="S1593" s="34" t="s">
        <v>22</v>
      </c>
      <c r="T1593" s="34" t="s">
        <v>5713</v>
      </c>
      <c r="U1593" s="35">
        <v>1</v>
      </c>
      <c r="V1593" s="17" t="b">
        <v>1</v>
      </c>
      <c r="W1593" s="17" t="b">
        <v>1</v>
      </c>
      <c r="X1593" s="17" t="b">
        <v>1</v>
      </c>
      <c r="Y1593" s="17" t="b">
        <v>1</v>
      </c>
      <c r="Z1593" t="s">
        <v>3805</v>
      </c>
      <c r="AA1593" t="s">
        <v>22</v>
      </c>
      <c r="AB1593" t="s">
        <v>22</v>
      </c>
      <c r="AC1593" t="s">
        <v>22</v>
      </c>
      <c r="AD1593" t="s">
        <v>22</v>
      </c>
      <c r="AE1593" t="s">
        <v>22</v>
      </c>
      <c r="AF1593" t="s">
        <v>22</v>
      </c>
      <c r="AG1593" t="s">
        <v>3805</v>
      </c>
      <c r="AH1593" t="s">
        <v>22</v>
      </c>
      <c r="AI1593" t="s">
        <v>22</v>
      </c>
      <c r="AJ1593" s="17" t="b">
        <v>1</v>
      </c>
      <c r="AK1593" t="s">
        <v>22</v>
      </c>
      <c r="AL1593" t="s">
        <v>143</v>
      </c>
      <c r="AM1593" s="17" t="b">
        <v>1</v>
      </c>
      <c r="AN1593" s="126">
        <v>43494.6298672107</v>
      </c>
      <c r="AO1593" s="6"/>
      <c r="AP1593" s="17" t="b">
        <v>1</v>
      </c>
      <c r="AQ1593" s="6" t="b">
        <v>0</v>
      </c>
    </row>
    <row r="1594" spans="1:43" x14ac:dyDescent="0.25">
      <c r="A1594" t="str">
        <f>_xlfn.CONCAT(Table8[[#This Row],[Order]],"-",Table8[[#This Row],[Line]])</f>
        <v>78580-23</v>
      </c>
      <c r="B1594" s="35">
        <v>78580</v>
      </c>
      <c r="C1594" s="35">
        <v>23</v>
      </c>
      <c r="D1594" s="35">
        <v>1</v>
      </c>
      <c r="E1594" s="34" t="s">
        <v>18</v>
      </c>
      <c r="F1594" s="34" t="s">
        <v>155</v>
      </c>
      <c r="G1594" s="34" t="s">
        <v>5669</v>
      </c>
      <c r="H1594" s="34" t="s">
        <v>22</v>
      </c>
      <c r="I1594" s="34" t="s">
        <v>37</v>
      </c>
      <c r="J1594" s="36">
        <v>43495</v>
      </c>
      <c r="K1594" s="34" t="s">
        <v>5714</v>
      </c>
      <c r="L1594" s="125">
        <v>43497</v>
      </c>
      <c r="M1594" s="36">
        <v>43502</v>
      </c>
      <c r="N1594" s="35">
        <v>2</v>
      </c>
      <c r="O1594" s="35">
        <v>2</v>
      </c>
      <c r="P1594" s="6" t="s">
        <v>590</v>
      </c>
      <c r="Q1594" s="34" t="s">
        <v>21</v>
      </c>
      <c r="R1594" s="6" t="s">
        <v>18</v>
      </c>
      <c r="S1594" s="34" t="s">
        <v>22</v>
      </c>
      <c r="T1594" s="34" t="s">
        <v>5715</v>
      </c>
      <c r="U1594" s="35">
        <v>1</v>
      </c>
      <c r="V1594" s="17" t="b">
        <v>1</v>
      </c>
      <c r="W1594" s="17" t="b">
        <v>1</v>
      </c>
      <c r="X1594" s="17" t="b">
        <v>1</v>
      </c>
      <c r="Y1594" s="17" t="b">
        <v>1</v>
      </c>
      <c r="Z1594" t="s">
        <v>3805</v>
      </c>
      <c r="AA1594" t="s">
        <v>22</v>
      </c>
      <c r="AB1594" t="s">
        <v>22</v>
      </c>
      <c r="AC1594" t="s">
        <v>22</v>
      </c>
      <c r="AD1594" t="s">
        <v>22</v>
      </c>
      <c r="AE1594" t="s">
        <v>22</v>
      </c>
      <c r="AF1594" t="s">
        <v>22</v>
      </c>
      <c r="AG1594" t="s">
        <v>3805</v>
      </c>
      <c r="AH1594" t="s">
        <v>22</v>
      </c>
      <c r="AI1594" t="s">
        <v>22</v>
      </c>
      <c r="AJ1594" s="17" t="b">
        <v>1</v>
      </c>
      <c r="AK1594" t="s">
        <v>22</v>
      </c>
      <c r="AL1594" t="s">
        <v>143</v>
      </c>
      <c r="AM1594" s="17" t="b">
        <v>1</v>
      </c>
      <c r="AN1594" s="126">
        <v>43494.629880752298</v>
      </c>
      <c r="AO1594" s="6"/>
      <c r="AP1594" s="17" t="b">
        <v>1</v>
      </c>
      <c r="AQ1594" s="6" t="b">
        <v>0</v>
      </c>
    </row>
    <row r="1595" spans="1:43" x14ac:dyDescent="0.25">
      <c r="A1595" t="str">
        <f>_xlfn.CONCAT(Table8[[#This Row],[Order]],"-",Table8[[#This Row],[Line]])</f>
        <v>78580-24</v>
      </c>
      <c r="B1595" s="35">
        <v>78580</v>
      </c>
      <c r="C1595" s="35">
        <v>24</v>
      </c>
      <c r="D1595" s="35">
        <v>1</v>
      </c>
      <c r="E1595" s="34" t="s">
        <v>18</v>
      </c>
      <c r="F1595" s="34" t="s">
        <v>155</v>
      </c>
      <c r="G1595" s="34" t="s">
        <v>5669</v>
      </c>
      <c r="H1595" s="34" t="s">
        <v>22</v>
      </c>
      <c r="I1595" s="34" t="s">
        <v>37</v>
      </c>
      <c r="J1595" s="36">
        <v>43495</v>
      </c>
      <c r="K1595" s="34" t="s">
        <v>5716</v>
      </c>
      <c r="L1595" s="125">
        <v>43497</v>
      </c>
      <c r="M1595" s="36">
        <v>43502</v>
      </c>
      <c r="N1595" s="35">
        <v>2</v>
      </c>
      <c r="O1595" s="35">
        <v>2</v>
      </c>
      <c r="P1595" s="6" t="s">
        <v>590</v>
      </c>
      <c r="Q1595" s="34" t="s">
        <v>21</v>
      </c>
      <c r="R1595" s="6" t="s">
        <v>18</v>
      </c>
      <c r="S1595" s="34" t="s">
        <v>22</v>
      </c>
      <c r="T1595" s="34" t="s">
        <v>5717</v>
      </c>
      <c r="U1595" s="35">
        <v>1</v>
      </c>
      <c r="V1595" s="17" t="b">
        <v>1</v>
      </c>
      <c r="W1595" s="17" t="b">
        <v>1</v>
      </c>
      <c r="X1595" s="17" t="b">
        <v>1</v>
      </c>
      <c r="Y1595" s="17" t="b">
        <v>1</v>
      </c>
      <c r="Z1595" t="s">
        <v>3805</v>
      </c>
      <c r="AA1595" t="s">
        <v>22</v>
      </c>
      <c r="AB1595" t="s">
        <v>22</v>
      </c>
      <c r="AC1595" t="s">
        <v>22</v>
      </c>
      <c r="AD1595" t="s">
        <v>22</v>
      </c>
      <c r="AE1595" t="s">
        <v>22</v>
      </c>
      <c r="AF1595" t="s">
        <v>22</v>
      </c>
      <c r="AG1595" t="s">
        <v>3805</v>
      </c>
      <c r="AH1595" t="s">
        <v>22</v>
      </c>
      <c r="AI1595" t="s">
        <v>22</v>
      </c>
      <c r="AJ1595" s="17" t="b">
        <v>1</v>
      </c>
      <c r="AK1595" t="s">
        <v>22</v>
      </c>
      <c r="AL1595" t="s">
        <v>143</v>
      </c>
      <c r="AM1595" s="17" t="b">
        <v>1</v>
      </c>
      <c r="AN1595" s="126">
        <v>43494.629893900499</v>
      </c>
      <c r="AO1595" s="6"/>
      <c r="AP1595" s="17" t="b">
        <v>1</v>
      </c>
      <c r="AQ1595" s="6" t="b">
        <v>0</v>
      </c>
    </row>
    <row r="1596" spans="1:43" x14ac:dyDescent="0.25">
      <c r="A1596" t="str">
        <f>_xlfn.CONCAT(Table8[[#This Row],[Order]],"-",Table8[[#This Row],[Line]])</f>
        <v>78580-25</v>
      </c>
      <c r="B1596" s="35">
        <v>78580</v>
      </c>
      <c r="C1596" s="35">
        <v>25</v>
      </c>
      <c r="D1596" s="35">
        <v>1</v>
      </c>
      <c r="E1596" s="34" t="s">
        <v>18</v>
      </c>
      <c r="F1596" s="34" t="s">
        <v>155</v>
      </c>
      <c r="G1596" s="34" t="s">
        <v>5669</v>
      </c>
      <c r="H1596" s="34" t="s">
        <v>22</v>
      </c>
      <c r="I1596" s="34" t="s">
        <v>37</v>
      </c>
      <c r="J1596" s="36">
        <v>43495</v>
      </c>
      <c r="K1596" s="34" t="s">
        <v>5718</v>
      </c>
      <c r="L1596" s="125">
        <v>43497</v>
      </c>
      <c r="M1596" s="36">
        <v>43502</v>
      </c>
      <c r="N1596" s="35">
        <v>3</v>
      </c>
      <c r="O1596" s="35">
        <v>3</v>
      </c>
      <c r="P1596" s="6" t="s">
        <v>590</v>
      </c>
      <c r="Q1596" s="34" t="s">
        <v>21</v>
      </c>
      <c r="R1596" s="6" t="s">
        <v>18</v>
      </c>
      <c r="S1596" s="34" t="s">
        <v>22</v>
      </c>
      <c r="T1596" s="34" t="s">
        <v>5719</v>
      </c>
      <c r="U1596" s="35">
        <v>1</v>
      </c>
      <c r="V1596" s="17" t="b">
        <v>1</v>
      </c>
      <c r="W1596" s="17" t="b">
        <v>1</v>
      </c>
      <c r="X1596" s="17" t="b">
        <v>1</v>
      </c>
      <c r="Y1596" s="17" t="b">
        <v>1</v>
      </c>
      <c r="Z1596" t="s">
        <v>3805</v>
      </c>
      <c r="AA1596" t="s">
        <v>22</v>
      </c>
      <c r="AB1596" t="s">
        <v>22</v>
      </c>
      <c r="AC1596" t="s">
        <v>22</v>
      </c>
      <c r="AD1596" t="s">
        <v>22</v>
      </c>
      <c r="AE1596" t="s">
        <v>22</v>
      </c>
      <c r="AF1596" t="s">
        <v>22</v>
      </c>
      <c r="AG1596" t="s">
        <v>3805</v>
      </c>
      <c r="AH1596" t="s">
        <v>22</v>
      </c>
      <c r="AI1596" t="s">
        <v>22</v>
      </c>
      <c r="AJ1596" s="17" t="b">
        <v>1</v>
      </c>
      <c r="AK1596" t="s">
        <v>22</v>
      </c>
      <c r="AL1596" t="s">
        <v>143</v>
      </c>
      <c r="AM1596" s="17" t="b">
        <v>1</v>
      </c>
      <c r="AN1596" s="126">
        <v>43494.629907638897</v>
      </c>
      <c r="AO1596" s="6"/>
      <c r="AP1596" s="17" t="b">
        <v>1</v>
      </c>
      <c r="AQ1596" s="6" t="b">
        <v>0</v>
      </c>
    </row>
    <row r="1597" spans="1:43" x14ac:dyDescent="0.25">
      <c r="A1597" t="str">
        <f>_xlfn.CONCAT(Table8[[#This Row],[Order]],"-",Table8[[#This Row],[Line]])</f>
        <v>78580-26</v>
      </c>
      <c r="B1597" s="35">
        <v>78580</v>
      </c>
      <c r="C1597" s="35">
        <v>26</v>
      </c>
      <c r="D1597" s="35">
        <v>1</v>
      </c>
      <c r="E1597" s="34" t="s">
        <v>18</v>
      </c>
      <c r="F1597" s="34" t="s">
        <v>155</v>
      </c>
      <c r="G1597" s="34" t="s">
        <v>5669</v>
      </c>
      <c r="H1597" s="34" t="s">
        <v>22</v>
      </c>
      <c r="I1597" s="34" t="s">
        <v>37</v>
      </c>
      <c r="J1597" s="36">
        <v>43495</v>
      </c>
      <c r="K1597" s="34" t="s">
        <v>5720</v>
      </c>
      <c r="L1597" s="125">
        <v>43497</v>
      </c>
      <c r="M1597" s="36">
        <v>43502</v>
      </c>
      <c r="N1597" s="35">
        <v>1</v>
      </c>
      <c r="O1597" s="35">
        <v>1</v>
      </c>
      <c r="P1597" s="6" t="s">
        <v>590</v>
      </c>
      <c r="Q1597" s="34" t="s">
        <v>21</v>
      </c>
      <c r="R1597" s="6" t="s">
        <v>18</v>
      </c>
      <c r="S1597" s="34" t="s">
        <v>22</v>
      </c>
      <c r="T1597" s="34" t="s">
        <v>5721</v>
      </c>
      <c r="U1597" s="35">
        <v>1</v>
      </c>
      <c r="V1597" s="17" t="b">
        <v>1</v>
      </c>
      <c r="W1597" s="17" t="b">
        <v>1</v>
      </c>
      <c r="X1597" s="17" t="b">
        <v>1</v>
      </c>
      <c r="Y1597" s="17" t="b">
        <v>1</v>
      </c>
      <c r="Z1597" t="s">
        <v>3805</v>
      </c>
      <c r="AA1597" t="s">
        <v>22</v>
      </c>
      <c r="AB1597" t="s">
        <v>22</v>
      </c>
      <c r="AC1597" t="s">
        <v>22</v>
      </c>
      <c r="AD1597" t="s">
        <v>22</v>
      </c>
      <c r="AE1597" t="s">
        <v>22</v>
      </c>
      <c r="AF1597" t="s">
        <v>22</v>
      </c>
      <c r="AG1597" t="s">
        <v>3805</v>
      </c>
      <c r="AH1597" t="s">
        <v>22</v>
      </c>
      <c r="AI1597" t="s">
        <v>22</v>
      </c>
      <c r="AJ1597" s="17" t="b">
        <v>1</v>
      </c>
      <c r="AK1597" t="s">
        <v>22</v>
      </c>
      <c r="AL1597" t="s">
        <v>143</v>
      </c>
      <c r="AM1597" s="17" t="b">
        <v>1</v>
      </c>
      <c r="AN1597" s="126">
        <v>43494.629921180604</v>
      </c>
      <c r="AO1597" s="6"/>
      <c r="AP1597" s="17" t="b">
        <v>1</v>
      </c>
      <c r="AQ1597" s="6" t="b">
        <v>0</v>
      </c>
    </row>
    <row r="1598" spans="1:43" x14ac:dyDescent="0.25">
      <c r="A1598" t="str">
        <f>_xlfn.CONCAT(Table8[[#This Row],[Order]],"-",Table8[[#This Row],[Line]])</f>
        <v>78580-27</v>
      </c>
      <c r="B1598" s="35">
        <v>78580</v>
      </c>
      <c r="C1598" s="35">
        <v>27</v>
      </c>
      <c r="D1598" s="35">
        <v>1</v>
      </c>
      <c r="E1598" s="34" t="s">
        <v>18</v>
      </c>
      <c r="F1598" s="34" t="s">
        <v>155</v>
      </c>
      <c r="G1598" s="34" t="s">
        <v>5669</v>
      </c>
      <c r="H1598" s="34" t="s">
        <v>22</v>
      </c>
      <c r="I1598" s="34" t="s">
        <v>37</v>
      </c>
      <c r="J1598" s="36">
        <v>43495</v>
      </c>
      <c r="K1598" s="34" t="s">
        <v>5722</v>
      </c>
      <c r="L1598" s="125">
        <v>43497</v>
      </c>
      <c r="M1598" s="36">
        <v>43502</v>
      </c>
      <c r="N1598" s="35">
        <v>1</v>
      </c>
      <c r="O1598" s="35">
        <v>1</v>
      </c>
      <c r="P1598" s="6" t="s">
        <v>590</v>
      </c>
      <c r="Q1598" s="34" t="s">
        <v>21</v>
      </c>
      <c r="R1598" s="6" t="s">
        <v>18</v>
      </c>
      <c r="S1598" s="34" t="s">
        <v>22</v>
      </c>
      <c r="T1598" s="34" t="s">
        <v>5723</v>
      </c>
      <c r="U1598" s="35">
        <v>1</v>
      </c>
      <c r="V1598" s="17" t="b">
        <v>1</v>
      </c>
      <c r="W1598" s="17" t="b">
        <v>1</v>
      </c>
      <c r="X1598" s="17" t="b">
        <v>1</v>
      </c>
      <c r="Y1598" s="17" t="b">
        <v>1</v>
      </c>
      <c r="Z1598" t="s">
        <v>3805</v>
      </c>
      <c r="AA1598" t="s">
        <v>22</v>
      </c>
      <c r="AB1598" t="s">
        <v>22</v>
      </c>
      <c r="AC1598" t="s">
        <v>22</v>
      </c>
      <c r="AD1598" t="s">
        <v>22</v>
      </c>
      <c r="AE1598" t="s">
        <v>22</v>
      </c>
      <c r="AF1598" t="s">
        <v>22</v>
      </c>
      <c r="AG1598" t="s">
        <v>3805</v>
      </c>
      <c r="AH1598" t="s">
        <v>22</v>
      </c>
      <c r="AI1598" t="s">
        <v>22</v>
      </c>
      <c r="AJ1598" s="17" t="b">
        <v>1</v>
      </c>
      <c r="AK1598" t="s">
        <v>22</v>
      </c>
      <c r="AL1598" t="s">
        <v>143</v>
      </c>
      <c r="AM1598" s="17" t="b">
        <v>1</v>
      </c>
      <c r="AN1598" s="126">
        <v>43494.629934525503</v>
      </c>
      <c r="AO1598" s="6"/>
      <c r="AP1598" s="17" t="b">
        <v>1</v>
      </c>
      <c r="AQ1598" s="6" t="b">
        <v>0</v>
      </c>
    </row>
    <row r="1599" spans="1:43" x14ac:dyDescent="0.25">
      <c r="A1599" t="str">
        <f>_xlfn.CONCAT(Table8[[#This Row],[Order]],"-",Table8[[#This Row],[Line]])</f>
        <v>78580-28</v>
      </c>
      <c r="B1599" s="35">
        <v>78580</v>
      </c>
      <c r="C1599" s="35">
        <v>28</v>
      </c>
      <c r="D1599" s="35">
        <v>1</v>
      </c>
      <c r="E1599" s="34" t="s">
        <v>18</v>
      </c>
      <c r="F1599" s="34" t="s">
        <v>155</v>
      </c>
      <c r="G1599" s="34" t="s">
        <v>5669</v>
      </c>
      <c r="H1599" s="34" t="s">
        <v>22</v>
      </c>
      <c r="I1599" s="34" t="s">
        <v>37</v>
      </c>
      <c r="J1599" s="36">
        <v>43495</v>
      </c>
      <c r="K1599" s="34" t="s">
        <v>5724</v>
      </c>
      <c r="L1599" s="125">
        <v>43497</v>
      </c>
      <c r="M1599" s="36">
        <v>43502</v>
      </c>
      <c r="N1599" s="35">
        <v>2</v>
      </c>
      <c r="O1599" s="35">
        <v>2</v>
      </c>
      <c r="P1599" s="6" t="s">
        <v>590</v>
      </c>
      <c r="Q1599" s="34" t="s">
        <v>21</v>
      </c>
      <c r="R1599" s="6" t="s">
        <v>18</v>
      </c>
      <c r="S1599" s="34" t="s">
        <v>22</v>
      </c>
      <c r="T1599" s="34" t="s">
        <v>5725</v>
      </c>
      <c r="U1599" s="35">
        <v>1</v>
      </c>
      <c r="V1599" s="17" t="b">
        <v>1</v>
      </c>
      <c r="W1599" s="17" t="b">
        <v>1</v>
      </c>
      <c r="X1599" s="17" t="b">
        <v>1</v>
      </c>
      <c r="Y1599" s="17" t="b">
        <v>1</v>
      </c>
      <c r="Z1599" t="s">
        <v>3805</v>
      </c>
      <c r="AA1599" t="s">
        <v>22</v>
      </c>
      <c r="AB1599" t="s">
        <v>22</v>
      </c>
      <c r="AC1599" t="s">
        <v>22</v>
      </c>
      <c r="AD1599" t="s">
        <v>22</v>
      </c>
      <c r="AE1599" t="s">
        <v>22</v>
      </c>
      <c r="AF1599" t="s">
        <v>22</v>
      </c>
      <c r="AG1599" t="s">
        <v>3805</v>
      </c>
      <c r="AH1599" t="s">
        <v>22</v>
      </c>
      <c r="AI1599" t="s">
        <v>22</v>
      </c>
      <c r="AJ1599" s="17" t="b">
        <v>1</v>
      </c>
      <c r="AK1599" t="s">
        <v>22</v>
      </c>
      <c r="AL1599" t="s">
        <v>143</v>
      </c>
      <c r="AM1599" s="17" t="b">
        <v>1</v>
      </c>
      <c r="AN1599" s="126">
        <v>43494.6299480671</v>
      </c>
      <c r="AO1599" s="6"/>
      <c r="AP1599" s="17" t="b">
        <v>1</v>
      </c>
      <c r="AQ1599" s="6" t="b">
        <v>0</v>
      </c>
    </row>
    <row r="1600" spans="1:43" x14ac:dyDescent="0.25">
      <c r="A1600" t="str">
        <f>_xlfn.CONCAT(Table8[[#This Row],[Order]],"-",Table8[[#This Row],[Line]])</f>
        <v>78580-29</v>
      </c>
      <c r="B1600" s="35">
        <v>78580</v>
      </c>
      <c r="C1600" s="35">
        <v>29</v>
      </c>
      <c r="D1600" s="35">
        <v>1</v>
      </c>
      <c r="E1600" s="34" t="s">
        <v>18</v>
      </c>
      <c r="F1600" s="34" t="s">
        <v>155</v>
      </c>
      <c r="G1600" s="34" t="s">
        <v>5669</v>
      </c>
      <c r="H1600" s="34" t="s">
        <v>22</v>
      </c>
      <c r="I1600" s="34" t="s">
        <v>37</v>
      </c>
      <c r="J1600" s="36">
        <v>43495</v>
      </c>
      <c r="K1600" s="34" t="s">
        <v>5726</v>
      </c>
      <c r="L1600" s="125">
        <v>43497</v>
      </c>
      <c r="M1600" s="36">
        <v>43502</v>
      </c>
      <c r="N1600" s="35">
        <v>2</v>
      </c>
      <c r="O1600" s="35">
        <v>2</v>
      </c>
      <c r="P1600" s="6" t="s">
        <v>590</v>
      </c>
      <c r="Q1600" s="34" t="s">
        <v>21</v>
      </c>
      <c r="R1600" s="6" t="s">
        <v>18</v>
      </c>
      <c r="S1600" s="34" t="s">
        <v>22</v>
      </c>
      <c r="T1600" s="34" t="s">
        <v>5727</v>
      </c>
      <c r="U1600" s="35">
        <v>1</v>
      </c>
      <c r="V1600" s="17" t="b">
        <v>1</v>
      </c>
      <c r="W1600" s="17" t="b">
        <v>1</v>
      </c>
      <c r="X1600" s="17" t="b">
        <v>1</v>
      </c>
      <c r="Y1600" s="17" t="b">
        <v>1</v>
      </c>
      <c r="Z1600" t="s">
        <v>3805</v>
      </c>
      <c r="AA1600" t="s">
        <v>22</v>
      </c>
      <c r="AB1600" t="s">
        <v>22</v>
      </c>
      <c r="AC1600" t="s">
        <v>22</v>
      </c>
      <c r="AD1600" t="s">
        <v>22</v>
      </c>
      <c r="AE1600" t="s">
        <v>22</v>
      </c>
      <c r="AF1600" t="s">
        <v>22</v>
      </c>
      <c r="AG1600" t="s">
        <v>3805</v>
      </c>
      <c r="AH1600" t="s">
        <v>22</v>
      </c>
      <c r="AI1600" t="s">
        <v>22</v>
      </c>
      <c r="AJ1600" s="17" t="b">
        <v>1</v>
      </c>
      <c r="AK1600" t="s">
        <v>22</v>
      </c>
      <c r="AL1600" t="s">
        <v>143</v>
      </c>
      <c r="AM1600" s="17" t="b">
        <v>1</v>
      </c>
      <c r="AN1600" s="126">
        <v>43494.6299618056</v>
      </c>
      <c r="AO1600" s="6"/>
      <c r="AP1600" s="17" t="b">
        <v>1</v>
      </c>
      <c r="AQ1600" s="6" t="b">
        <v>0</v>
      </c>
    </row>
    <row r="1601" spans="1:43" x14ac:dyDescent="0.25">
      <c r="A1601" t="str">
        <f>_xlfn.CONCAT(Table8[[#This Row],[Order]],"-",Table8[[#This Row],[Line]])</f>
        <v>78580-30</v>
      </c>
      <c r="B1601" s="35">
        <v>78580</v>
      </c>
      <c r="C1601" s="35">
        <v>30</v>
      </c>
      <c r="D1601" s="35">
        <v>1</v>
      </c>
      <c r="E1601" s="34" t="s">
        <v>18</v>
      </c>
      <c r="F1601" s="34" t="s">
        <v>155</v>
      </c>
      <c r="G1601" s="34" t="s">
        <v>5669</v>
      </c>
      <c r="H1601" s="34" t="s">
        <v>22</v>
      </c>
      <c r="I1601" s="34" t="s">
        <v>37</v>
      </c>
      <c r="J1601" s="36">
        <v>43495</v>
      </c>
      <c r="K1601" s="34" t="s">
        <v>5728</v>
      </c>
      <c r="L1601" s="125">
        <v>43497</v>
      </c>
      <c r="M1601" s="36">
        <v>43502</v>
      </c>
      <c r="N1601" s="35">
        <v>3</v>
      </c>
      <c r="O1601" s="35">
        <v>3</v>
      </c>
      <c r="P1601" s="6" t="s">
        <v>590</v>
      </c>
      <c r="Q1601" s="34" t="s">
        <v>21</v>
      </c>
      <c r="R1601" s="6" t="s">
        <v>18</v>
      </c>
      <c r="S1601" s="34" t="s">
        <v>22</v>
      </c>
      <c r="T1601" s="34" t="s">
        <v>5729</v>
      </c>
      <c r="U1601" s="35">
        <v>1</v>
      </c>
      <c r="V1601" s="17" t="b">
        <v>1</v>
      </c>
      <c r="W1601" s="17" t="b">
        <v>1</v>
      </c>
      <c r="X1601" s="17" t="b">
        <v>1</v>
      </c>
      <c r="Y1601" s="17" t="b">
        <v>1</v>
      </c>
      <c r="Z1601" t="s">
        <v>3805</v>
      </c>
      <c r="AA1601" t="s">
        <v>22</v>
      </c>
      <c r="AB1601" t="s">
        <v>22</v>
      </c>
      <c r="AC1601" t="s">
        <v>22</v>
      </c>
      <c r="AD1601" t="s">
        <v>22</v>
      </c>
      <c r="AE1601" t="s">
        <v>22</v>
      </c>
      <c r="AF1601" t="s">
        <v>22</v>
      </c>
      <c r="AG1601" t="s">
        <v>3805</v>
      </c>
      <c r="AH1601" t="s">
        <v>22</v>
      </c>
      <c r="AI1601" t="s">
        <v>22</v>
      </c>
      <c r="AJ1601" s="17" t="b">
        <v>1</v>
      </c>
      <c r="AK1601" t="s">
        <v>22</v>
      </c>
      <c r="AL1601" t="s">
        <v>143</v>
      </c>
      <c r="AM1601" s="17" t="b">
        <v>1</v>
      </c>
      <c r="AN1601" s="126">
        <v>43494.629974965297</v>
      </c>
      <c r="AO1601" s="6"/>
      <c r="AP1601" s="17" t="b">
        <v>1</v>
      </c>
      <c r="AQ1601" s="6" t="b">
        <v>0</v>
      </c>
    </row>
    <row r="1602" spans="1:43" x14ac:dyDescent="0.25">
      <c r="A1602" t="str">
        <f>_xlfn.CONCAT(Table8[[#This Row],[Order]],"-",Table8[[#This Row],[Line]])</f>
        <v>78580-31</v>
      </c>
      <c r="B1602" s="35">
        <v>78580</v>
      </c>
      <c r="C1602" s="35">
        <v>31</v>
      </c>
      <c r="D1602" s="35">
        <v>1</v>
      </c>
      <c r="E1602" s="34" t="s">
        <v>18</v>
      </c>
      <c r="F1602" s="34" t="s">
        <v>155</v>
      </c>
      <c r="G1602" s="34" t="s">
        <v>5669</v>
      </c>
      <c r="H1602" s="34" t="s">
        <v>22</v>
      </c>
      <c r="I1602" s="34" t="s">
        <v>37</v>
      </c>
      <c r="J1602" s="36">
        <v>43495</v>
      </c>
      <c r="K1602" s="34" t="s">
        <v>5730</v>
      </c>
      <c r="L1602" s="125">
        <v>43497</v>
      </c>
      <c r="M1602" s="36">
        <v>43502</v>
      </c>
      <c r="N1602" s="35">
        <v>2</v>
      </c>
      <c r="O1602" s="35">
        <v>2</v>
      </c>
      <c r="P1602" s="6" t="s">
        <v>590</v>
      </c>
      <c r="Q1602" s="34" t="s">
        <v>21</v>
      </c>
      <c r="R1602" s="6" t="s">
        <v>18</v>
      </c>
      <c r="S1602" s="34" t="s">
        <v>22</v>
      </c>
      <c r="T1602" s="34" t="s">
        <v>5731</v>
      </c>
      <c r="U1602" s="35">
        <v>1</v>
      </c>
      <c r="V1602" s="17" t="b">
        <v>1</v>
      </c>
      <c r="W1602" s="17" t="b">
        <v>1</v>
      </c>
      <c r="X1602" s="17" t="b">
        <v>1</v>
      </c>
      <c r="Y1602" s="17" t="b">
        <v>1</v>
      </c>
      <c r="Z1602" t="s">
        <v>3805</v>
      </c>
      <c r="AA1602" t="s">
        <v>22</v>
      </c>
      <c r="AB1602" t="s">
        <v>22</v>
      </c>
      <c r="AC1602" t="s">
        <v>22</v>
      </c>
      <c r="AD1602" t="s">
        <v>22</v>
      </c>
      <c r="AE1602" t="s">
        <v>22</v>
      </c>
      <c r="AF1602" t="s">
        <v>22</v>
      </c>
      <c r="AG1602" t="s">
        <v>3805</v>
      </c>
      <c r="AH1602" t="s">
        <v>22</v>
      </c>
      <c r="AI1602" t="s">
        <v>22</v>
      </c>
      <c r="AJ1602" s="17" t="b">
        <v>1</v>
      </c>
      <c r="AK1602" t="s">
        <v>22</v>
      </c>
      <c r="AL1602" t="s">
        <v>143</v>
      </c>
      <c r="AM1602" s="17" t="b">
        <v>1</v>
      </c>
      <c r="AN1602" s="126">
        <v>43494.629988344903</v>
      </c>
      <c r="AO1602" s="6"/>
      <c r="AP1602" s="17" t="b">
        <v>1</v>
      </c>
      <c r="AQ1602" s="6" t="b">
        <v>0</v>
      </c>
    </row>
    <row r="1603" spans="1:43" x14ac:dyDescent="0.25">
      <c r="A1603" t="str">
        <f>_xlfn.CONCAT(Table8[[#This Row],[Order]],"-",Table8[[#This Row],[Line]])</f>
        <v>78580-32</v>
      </c>
      <c r="B1603" s="35">
        <v>78580</v>
      </c>
      <c r="C1603" s="35">
        <v>32</v>
      </c>
      <c r="D1603" s="35">
        <v>1</v>
      </c>
      <c r="E1603" s="34" t="s">
        <v>18</v>
      </c>
      <c r="F1603" s="34" t="s">
        <v>155</v>
      </c>
      <c r="G1603" s="34" t="s">
        <v>5669</v>
      </c>
      <c r="H1603" s="34" t="s">
        <v>22</v>
      </c>
      <c r="I1603" s="34" t="s">
        <v>37</v>
      </c>
      <c r="J1603" s="36">
        <v>43495</v>
      </c>
      <c r="K1603" s="34" t="s">
        <v>5732</v>
      </c>
      <c r="L1603" s="125">
        <v>43497</v>
      </c>
      <c r="M1603" s="36">
        <v>43502</v>
      </c>
      <c r="N1603" s="35">
        <v>3</v>
      </c>
      <c r="O1603" s="35">
        <v>3</v>
      </c>
      <c r="P1603" s="6" t="s">
        <v>590</v>
      </c>
      <c r="Q1603" s="34" t="s">
        <v>21</v>
      </c>
      <c r="R1603" s="6" t="s">
        <v>18</v>
      </c>
      <c r="S1603" s="34" t="s">
        <v>22</v>
      </c>
      <c r="T1603" s="34" t="s">
        <v>5733</v>
      </c>
      <c r="U1603" s="35">
        <v>1</v>
      </c>
      <c r="V1603" s="17" t="b">
        <v>1</v>
      </c>
      <c r="W1603" s="17" t="b">
        <v>1</v>
      </c>
      <c r="X1603" s="17" t="b">
        <v>1</v>
      </c>
      <c r="Y1603" s="17" t="b">
        <v>1</v>
      </c>
      <c r="Z1603" t="s">
        <v>3805</v>
      </c>
      <c r="AA1603" t="s">
        <v>22</v>
      </c>
      <c r="AB1603" t="s">
        <v>22</v>
      </c>
      <c r="AC1603" t="s">
        <v>22</v>
      </c>
      <c r="AD1603" t="s">
        <v>22</v>
      </c>
      <c r="AE1603" t="s">
        <v>22</v>
      </c>
      <c r="AF1603" t="s">
        <v>22</v>
      </c>
      <c r="AG1603" t="s">
        <v>3805</v>
      </c>
      <c r="AH1603" t="s">
        <v>22</v>
      </c>
      <c r="AI1603" t="s">
        <v>22</v>
      </c>
      <c r="AJ1603" s="17" t="b">
        <v>1</v>
      </c>
      <c r="AK1603" t="s">
        <v>22</v>
      </c>
      <c r="AL1603" t="s">
        <v>143</v>
      </c>
      <c r="AM1603" s="17" t="b">
        <v>1</v>
      </c>
      <c r="AN1603" s="126">
        <v>43494.6300017014</v>
      </c>
      <c r="AO1603" s="6"/>
      <c r="AP1603" s="17" t="b">
        <v>1</v>
      </c>
      <c r="AQ1603" s="6" t="b">
        <v>0</v>
      </c>
    </row>
    <row r="1604" spans="1:43" x14ac:dyDescent="0.25">
      <c r="A1604" t="str">
        <f>_xlfn.CONCAT(Table8[[#This Row],[Order]],"-",Table8[[#This Row],[Line]])</f>
        <v>78580-33</v>
      </c>
      <c r="B1604" s="35">
        <v>78580</v>
      </c>
      <c r="C1604" s="35">
        <v>33</v>
      </c>
      <c r="D1604" s="35">
        <v>1</v>
      </c>
      <c r="E1604" s="34" t="s">
        <v>18</v>
      </c>
      <c r="F1604" s="34" t="s">
        <v>155</v>
      </c>
      <c r="G1604" s="34" t="s">
        <v>5669</v>
      </c>
      <c r="H1604" s="34" t="s">
        <v>22</v>
      </c>
      <c r="I1604" s="34" t="s">
        <v>37</v>
      </c>
      <c r="J1604" s="36">
        <v>43495</v>
      </c>
      <c r="K1604" s="34" t="s">
        <v>5734</v>
      </c>
      <c r="L1604" s="125">
        <v>43497</v>
      </c>
      <c r="M1604" s="36">
        <v>43502</v>
      </c>
      <c r="N1604" s="35">
        <v>1</v>
      </c>
      <c r="O1604" s="35">
        <v>1</v>
      </c>
      <c r="P1604" s="6" t="s">
        <v>590</v>
      </c>
      <c r="Q1604" s="34" t="s">
        <v>21</v>
      </c>
      <c r="R1604" s="6" t="s">
        <v>18</v>
      </c>
      <c r="S1604" s="34" t="s">
        <v>22</v>
      </c>
      <c r="T1604" s="34" t="s">
        <v>5735</v>
      </c>
      <c r="U1604" s="35">
        <v>1</v>
      </c>
      <c r="V1604" s="17" t="b">
        <v>1</v>
      </c>
      <c r="W1604" s="17" t="b">
        <v>1</v>
      </c>
      <c r="X1604" s="17" t="b">
        <v>1</v>
      </c>
      <c r="Y1604" s="17" t="b">
        <v>1</v>
      </c>
      <c r="Z1604" t="s">
        <v>3805</v>
      </c>
      <c r="AA1604" t="s">
        <v>22</v>
      </c>
      <c r="AB1604" t="s">
        <v>22</v>
      </c>
      <c r="AC1604" t="s">
        <v>22</v>
      </c>
      <c r="AD1604" t="s">
        <v>22</v>
      </c>
      <c r="AE1604" t="s">
        <v>22</v>
      </c>
      <c r="AF1604" t="s">
        <v>22</v>
      </c>
      <c r="AG1604" t="s">
        <v>3805</v>
      </c>
      <c r="AH1604" t="s">
        <v>22</v>
      </c>
      <c r="AI1604" t="s">
        <v>22</v>
      </c>
      <c r="AJ1604" s="17" t="b">
        <v>1</v>
      </c>
      <c r="AK1604" t="s">
        <v>22</v>
      </c>
      <c r="AL1604" t="s">
        <v>143</v>
      </c>
      <c r="AM1604" s="17" t="b">
        <v>1</v>
      </c>
      <c r="AN1604" s="126">
        <v>43494.630015243099</v>
      </c>
      <c r="AO1604" s="6"/>
      <c r="AP1604" s="17" t="b">
        <v>1</v>
      </c>
      <c r="AQ1604" s="6" t="b">
        <v>0</v>
      </c>
    </row>
    <row r="1605" spans="1:43" x14ac:dyDescent="0.25">
      <c r="A1605" t="str">
        <f>_xlfn.CONCAT(Table8[[#This Row],[Order]],"-",Table8[[#This Row],[Line]])</f>
        <v>78580-34</v>
      </c>
      <c r="B1605" s="35">
        <v>78580</v>
      </c>
      <c r="C1605" s="35">
        <v>34</v>
      </c>
      <c r="D1605" s="35">
        <v>1</v>
      </c>
      <c r="E1605" s="34" t="s">
        <v>18</v>
      </c>
      <c r="F1605" s="34" t="s">
        <v>155</v>
      </c>
      <c r="G1605" s="34" t="s">
        <v>5669</v>
      </c>
      <c r="H1605" s="34" t="s">
        <v>22</v>
      </c>
      <c r="I1605" s="34" t="s">
        <v>37</v>
      </c>
      <c r="J1605" s="36">
        <v>43495</v>
      </c>
      <c r="K1605" s="34" t="s">
        <v>5736</v>
      </c>
      <c r="L1605" s="125">
        <v>43497</v>
      </c>
      <c r="M1605" s="36">
        <v>43502</v>
      </c>
      <c r="N1605" s="35">
        <v>1</v>
      </c>
      <c r="O1605" s="35">
        <v>1</v>
      </c>
      <c r="P1605" s="6" t="s">
        <v>590</v>
      </c>
      <c r="Q1605" s="34" t="s">
        <v>21</v>
      </c>
      <c r="R1605" s="6" t="s">
        <v>18</v>
      </c>
      <c r="S1605" s="34" t="s">
        <v>22</v>
      </c>
      <c r="T1605" s="34" t="s">
        <v>5737</v>
      </c>
      <c r="U1605" s="35">
        <v>1</v>
      </c>
      <c r="V1605" s="17" t="b">
        <v>1</v>
      </c>
      <c r="W1605" s="17" t="b">
        <v>1</v>
      </c>
      <c r="X1605" s="17" t="b">
        <v>1</v>
      </c>
      <c r="Y1605" s="17" t="b">
        <v>1</v>
      </c>
      <c r="Z1605" t="s">
        <v>3805</v>
      </c>
      <c r="AA1605" t="s">
        <v>22</v>
      </c>
      <c r="AB1605" t="s">
        <v>22</v>
      </c>
      <c r="AC1605" t="s">
        <v>22</v>
      </c>
      <c r="AD1605" t="s">
        <v>22</v>
      </c>
      <c r="AE1605" t="s">
        <v>22</v>
      </c>
      <c r="AF1605" t="s">
        <v>22</v>
      </c>
      <c r="AG1605" t="s">
        <v>3805</v>
      </c>
      <c r="AH1605" t="s">
        <v>22</v>
      </c>
      <c r="AI1605" t="s">
        <v>22</v>
      </c>
      <c r="AJ1605" s="17" t="b">
        <v>1</v>
      </c>
      <c r="AK1605" t="s">
        <v>22</v>
      </c>
      <c r="AL1605" t="s">
        <v>143</v>
      </c>
      <c r="AM1605" s="17" t="b">
        <v>1</v>
      </c>
      <c r="AN1605" s="126">
        <v>43494.630028784697</v>
      </c>
      <c r="AO1605" s="6"/>
      <c r="AP1605" s="17" t="b">
        <v>1</v>
      </c>
      <c r="AQ1605" s="6" t="b">
        <v>0</v>
      </c>
    </row>
    <row r="1606" spans="1:43" x14ac:dyDescent="0.25">
      <c r="A1606" t="str">
        <f>_xlfn.CONCAT(Table8[[#This Row],[Order]],"-",Table8[[#This Row],[Line]])</f>
        <v>78580-35</v>
      </c>
      <c r="B1606" s="35">
        <v>78580</v>
      </c>
      <c r="C1606" s="35">
        <v>35</v>
      </c>
      <c r="D1606" s="35">
        <v>1</v>
      </c>
      <c r="E1606" s="34" t="s">
        <v>18</v>
      </c>
      <c r="F1606" s="34" t="s">
        <v>155</v>
      </c>
      <c r="G1606" s="34" t="s">
        <v>5669</v>
      </c>
      <c r="H1606" s="34" t="s">
        <v>22</v>
      </c>
      <c r="I1606" s="34" t="s">
        <v>37</v>
      </c>
      <c r="J1606" s="36">
        <v>43495</v>
      </c>
      <c r="K1606" s="34" t="s">
        <v>5738</v>
      </c>
      <c r="L1606" s="125">
        <v>43497</v>
      </c>
      <c r="M1606" s="36">
        <v>43502</v>
      </c>
      <c r="N1606" s="35">
        <v>1</v>
      </c>
      <c r="O1606" s="35">
        <v>1</v>
      </c>
      <c r="P1606" s="6" t="s">
        <v>590</v>
      </c>
      <c r="Q1606" s="34" t="s">
        <v>21</v>
      </c>
      <c r="R1606" s="6" t="s">
        <v>18</v>
      </c>
      <c r="S1606" s="34" t="s">
        <v>22</v>
      </c>
      <c r="T1606" s="34" t="s">
        <v>5739</v>
      </c>
      <c r="U1606" s="35">
        <v>1</v>
      </c>
      <c r="V1606" s="17" t="b">
        <v>1</v>
      </c>
      <c r="W1606" s="17" t="b">
        <v>1</v>
      </c>
      <c r="X1606" s="17" t="b">
        <v>1</v>
      </c>
      <c r="Y1606" s="17" t="b">
        <v>1</v>
      </c>
      <c r="Z1606" t="s">
        <v>3805</v>
      </c>
      <c r="AA1606" t="s">
        <v>22</v>
      </c>
      <c r="AB1606" t="s">
        <v>22</v>
      </c>
      <c r="AC1606" t="s">
        <v>22</v>
      </c>
      <c r="AD1606" t="s">
        <v>22</v>
      </c>
      <c r="AE1606" t="s">
        <v>22</v>
      </c>
      <c r="AF1606" t="s">
        <v>22</v>
      </c>
      <c r="AG1606" t="s">
        <v>3805</v>
      </c>
      <c r="AH1606" t="s">
        <v>22</v>
      </c>
      <c r="AI1606" t="s">
        <v>22</v>
      </c>
      <c r="AJ1606" s="17" t="b">
        <v>1</v>
      </c>
      <c r="AK1606" t="s">
        <v>22</v>
      </c>
      <c r="AL1606" t="s">
        <v>143</v>
      </c>
      <c r="AM1606" s="17" t="b">
        <v>1</v>
      </c>
      <c r="AN1606" s="126">
        <v>43494.634225578702</v>
      </c>
      <c r="AO1606" s="6"/>
      <c r="AP1606" s="17" t="b">
        <v>1</v>
      </c>
      <c r="AQ1606" s="6" t="b">
        <v>0</v>
      </c>
    </row>
    <row r="1607" spans="1:43" x14ac:dyDescent="0.25">
      <c r="A1607" t="str">
        <f>_xlfn.CONCAT(Table8[[#This Row],[Order]],"-",Table8[[#This Row],[Line]])</f>
        <v>78580-36</v>
      </c>
      <c r="B1607" s="35">
        <v>78580</v>
      </c>
      <c r="C1607" s="35">
        <v>36</v>
      </c>
      <c r="D1607" s="35">
        <v>1</v>
      </c>
      <c r="E1607" s="34" t="s">
        <v>18</v>
      </c>
      <c r="F1607" s="34" t="s">
        <v>155</v>
      </c>
      <c r="G1607" s="34" t="s">
        <v>5669</v>
      </c>
      <c r="H1607" s="34" t="s">
        <v>22</v>
      </c>
      <c r="I1607" s="34" t="s">
        <v>37</v>
      </c>
      <c r="J1607" s="36">
        <v>43495</v>
      </c>
      <c r="K1607" s="34" t="s">
        <v>5740</v>
      </c>
      <c r="L1607" s="125">
        <v>43497</v>
      </c>
      <c r="M1607" s="36">
        <v>43502</v>
      </c>
      <c r="N1607" s="35">
        <v>2</v>
      </c>
      <c r="O1607" s="35">
        <v>2</v>
      </c>
      <c r="P1607" s="6" t="s">
        <v>590</v>
      </c>
      <c r="Q1607" s="34" t="s">
        <v>21</v>
      </c>
      <c r="R1607" s="6" t="s">
        <v>18</v>
      </c>
      <c r="S1607" s="34" t="s">
        <v>22</v>
      </c>
      <c r="T1607" s="34" t="s">
        <v>5741</v>
      </c>
      <c r="U1607" s="35">
        <v>1</v>
      </c>
      <c r="V1607" s="17" t="b">
        <v>1</v>
      </c>
      <c r="W1607" s="17" t="b">
        <v>1</v>
      </c>
      <c r="X1607" s="17" t="b">
        <v>1</v>
      </c>
      <c r="Y1607" s="17" t="b">
        <v>1</v>
      </c>
      <c r="Z1607" t="s">
        <v>3805</v>
      </c>
      <c r="AA1607" t="s">
        <v>22</v>
      </c>
      <c r="AB1607" t="s">
        <v>22</v>
      </c>
      <c r="AC1607" t="s">
        <v>22</v>
      </c>
      <c r="AD1607" t="s">
        <v>22</v>
      </c>
      <c r="AE1607" t="s">
        <v>22</v>
      </c>
      <c r="AF1607" t="s">
        <v>22</v>
      </c>
      <c r="AG1607" t="s">
        <v>3805</v>
      </c>
      <c r="AH1607" t="s">
        <v>22</v>
      </c>
      <c r="AI1607" t="s">
        <v>22</v>
      </c>
      <c r="AJ1607" s="17" t="b">
        <v>1</v>
      </c>
      <c r="AK1607" t="s">
        <v>22</v>
      </c>
      <c r="AL1607" t="s">
        <v>143</v>
      </c>
      <c r="AM1607" s="17" t="b">
        <v>1</v>
      </c>
      <c r="AN1607" s="126">
        <v>43494.634258796301</v>
      </c>
      <c r="AO1607" s="6"/>
      <c r="AP1607" s="17" t="b">
        <v>1</v>
      </c>
      <c r="AQ1607" s="6" t="b">
        <v>0</v>
      </c>
    </row>
    <row r="1608" spans="1:43" x14ac:dyDescent="0.25">
      <c r="A1608" t="str">
        <f>_xlfn.CONCAT(Table8[[#This Row],[Order]],"-",Table8[[#This Row],[Line]])</f>
        <v>78580-37</v>
      </c>
      <c r="B1608" s="35">
        <v>78580</v>
      </c>
      <c r="C1608" s="35">
        <v>37</v>
      </c>
      <c r="D1608" s="35">
        <v>1</v>
      </c>
      <c r="E1608" s="34" t="s">
        <v>18</v>
      </c>
      <c r="F1608" s="34" t="s">
        <v>155</v>
      </c>
      <c r="G1608" s="34" t="s">
        <v>5669</v>
      </c>
      <c r="H1608" s="34" t="s">
        <v>22</v>
      </c>
      <c r="I1608" s="34" t="s">
        <v>37</v>
      </c>
      <c r="J1608" s="36">
        <v>43495</v>
      </c>
      <c r="K1608" s="34" t="s">
        <v>5742</v>
      </c>
      <c r="L1608" s="125">
        <v>43497</v>
      </c>
      <c r="M1608" s="36">
        <v>43502</v>
      </c>
      <c r="N1608" s="35">
        <v>1</v>
      </c>
      <c r="O1608" s="35">
        <v>1</v>
      </c>
      <c r="P1608" s="6" t="s">
        <v>590</v>
      </c>
      <c r="Q1608" s="34" t="s">
        <v>21</v>
      </c>
      <c r="R1608" s="6" t="s">
        <v>18</v>
      </c>
      <c r="S1608" s="34" t="s">
        <v>22</v>
      </c>
      <c r="T1608" s="34" t="s">
        <v>5743</v>
      </c>
      <c r="U1608" s="35">
        <v>1</v>
      </c>
      <c r="V1608" s="17" t="b">
        <v>1</v>
      </c>
      <c r="W1608" s="17" t="b">
        <v>1</v>
      </c>
      <c r="X1608" s="17" t="b">
        <v>1</v>
      </c>
      <c r="Y1608" s="17" t="b">
        <v>1</v>
      </c>
      <c r="Z1608" t="s">
        <v>3805</v>
      </c>
      <c r="AA1608" t="s">
        <v>22</v>
      </c>
      <c r="AB1608" t="s">
        <v>22</v>
      </c>
      <c r="AC1608" t="s">
        <v>22</v>
      </c>
      <c r="AD1608" t="s">
        <v>22</v>
      </c>
      <c r="AE1608" t="s">
        <v>22</v>
      </c>
      <c r="AF1608" t="s">
        <v>22</v>
      </c>
      <c r="AG1608" t="s">
        <v>3805</v>
      </c>
      <c r="AH1608" t="s">
        <v>22</v>
      </c>
      <c r="AI1608" t="s">
        <v>22</v>
      </c>
      <c r="AJ1608" s="17" t="b">
        <v>1</v>
      </c>
      <c r="AK1608" t="s">
        <v>22</v>
      </c>
      <c r="AL1608" t="s">
        <v>143</v>
      </c>
      <c r="AM1608" s="17" t="b">
        <v>1</v>
      </c>
      <c r="AN1608" s="126">
        <v>43494.634291284703</v>
      </c>
      <c r="AO1608" s="6"/>
      <c r="AP1608" s="17" t="b">
        <v>1</v>
      </c>
      <c r="AQ1608" s="6" t="b">
        <v>0</v>
      </c>
    </row>
    <row r="1609" spans="1:43" x14ac:dyDescent="0.25">
      <c r="A1609" t="str">
        <f>_xlfn.CONCAT(Table8[[#This Row],[Order]],"-",Table8[[#This Row],[Line]])</f>
        <v>78580-38</v>
      </c>
      <c r="B1609" s="35">
        <v>78580</v>
      </c>
      <c r="C1609" s="35">
        <v>38</v>
      </c>
      <c r="D1609" s="35">
        <v>1</v>
      </c>
      <c r="E1609" s="34" t="s">
        <v>18</v>
      </c>
      <c r="F1609" s="34" t="s">
        <v>155</v>
      </c>
      <c r="G1609" s="34" t="s">
        <v>5669</v>
      </c>
      <c r="H1609" s="34" t="s">
        <v>22</v>
      </c>
      <c r="I1609" s="34" t="s">
        <v>37</v>
      </c>
      <c r="J1609" s="36">
        <v>43495</v>
      </c>
      <c r="K1609" s="34" t="s">
        <v>5744</v>
      </c>
      <c r="L1609" s="125">
        <v>43497</v>
      </c>
      <c r="M1609" s="36">
        <v>43502</v>
      </c>
      <c r="N1609" s="35">
        <v>2</v>
      </c>
      <c r="O1609" s="35">
        <v>2</v>
      </c>
      <c r="P1609" s="6" t="s">
        <v>590</v>
      </c>
      <c r="Q1609" s="34" t="s">
        <v>21</v>
      </c>
      <c r="R1609" s="6" t="s">
        <v>18</v>
      </c>
      <c r="S1609" s="34" t="s">
        <v>22</v>
      </c>
      <c r="T1609" s="34" t="s">
        <v>5745</v>
      </c>
      <c r="U1609" s="35">
        <v>1</v>
      </c>
      <c r="V1609" s="17" t="b">
        <v>1</v>
      </c>
      <c r="W1609" s="17" t="b">
        <v>1</v>
      </c>
      <c r="X1609" s="17" t="b">
        <v>1</v>
      </c>
      <c r="Y1609" s="17" t="b">
        <v>1</v>
      </c>
      <c r="Z1609" t="s">
        <v>3805</v>
      </c>
      <c r="AA1609" t="s">
        <v>22</v>
      </c>
      <c r="AB1609" t="s">
        <v>22</v>
      </c>
      <c r="AC1609" t="s">
        <v>22</v>
      </c>
      <c r="AD1609" t="s">
        <v>22</v>
      </c>
      <c r="AE1609" t="s">
        <v>22</v>
      </c>
      <c r="AF1609" t="s">
        <v>22</v>
      </c>
      <c r="AG1609" t="s">
        <v>3805</v>
      </c>
      <c r="AH1609" t="s">
        <v>22</v>
      </c>
      <c r="AI1609" t="s">
        <v>22</v>
      </c>
      <c r="AJ1609" s="17" t="b">
        <v>1</v>
      </c>
      <c r="AK1609" t="s">
        <v>22</v>
      </c>
      <c r="AL1609" t="s">
        <v>143</v>
      </c>
      <c r="AM1609" s="17" t="b">
        <v>1</v>
      </c>
      <c r="AN1609" s="126">
        <v>43494.634326701402</v>
      </c>
      <c r="AO1609" s="6"/>
      <c r="AP1609" s="17" t="b">
        <v>1</v>
      </c>
      <c r="AQ1609" s="6" t="b">
        <v>0</v>
      </c>
    </row>
    <row r="1610" spans="1:43" x14ac:dyDescent="0.25">
      <c r="A1610" t="str">
        <f>_xlfn.CONCAT(Table8[[#This Row],[Order]],"-",Table8[[#This Row],[Line]])</f>
        <v>78580-39</v>
      </c>
      <c r="B1610" s="35">
        <v>78580</v>
      </c>
      <c r="C1610" s="35">
        <v>39</v>
      </c>
      <c r="D1610" s="35">
        <v>1</v>
      </c>
      <c r="E1610" s="34" t="s">
        <v>18</v>
      </c>
      <c r="F1610" s="34" t="s">
        <v>155</v>
      </c>
      <c r="G1610" s="34" t="s">
        <v>5669</v>
      </c>
      <c r="H1610" s="34" t="s">
        <v>22</v>
      </c>
      <c r="I1610" s="34" t="s">
        <v>37</v>
      </c>
      <c r="J1610" s="36">
        <v>43495</v>
      </c>
      <c r="K1610" s="34" t="s">
        <v>5746</v>
      </c>
      <c r="L1610" s="125">
        <v>43497</v>
      </c>
      <c r="M1610" s="36">
        <v>43502</v>
      </c>
      <c r="N1610" s="35">
        <v>4</v>
      </c>
      <c r="O1610" s="35">
        <v>4</v>
      </c>
      <c r="P1610" s="6" t="s">
        <v>590</v>
      </c>
      <c r="Q1610" s="34" t="s">
        <v>21</v>
      </c>
      <c r="R1610" s="6" t="s">
        <v>18</v>
      </c>
      <c r="S1610" s="34" t="s">
        <v>22</v>
      </c>
      <c r="T1610" s="34" t="s">
        <v>5747</v>
      </c>
      <c r="U1610" s="35">
        <v>1</v>
      </c>
      <c r="V1610" s="17" t="b">
        <v>1</v>
      </c>
      <c r="W1610" s="17" t="b">
        <v>1</v>
      </c>
      <c r="X1610" s="17" t="b">
        <v>1</v>
      </c>
      <c r="Y1610" s="17" t="b">
        <v>1</v>
      </c>
      <c r="Z1610" t="s">
        <v>3805</v>
      </c>
      <c r="AA1610" t="s">
        <v>22</v>
      </c>
      <c r="AB1610" t="s">
        <v>22</v>
      </c>
      <c r="AC1610" t="s">
        <v>22</v>
      </c>
      <c r="AD1610" t="s">
        <v>22</v>
      </c>
      <c r="AE1610" t="s">
        <v>22</v>
      </c>
      <c r="AF1610" t="s">
        <v>22</v>
      </c>
      <c r="AG1610" t="s">
        <v>3805</v>
      </c>
      <c r="AH1610" t="s">
        <v>22</v>
      </c>
      <c r="AI1610" t="s">
        <v>22</v>
      </c>
      <c r="AJ1610" s="17" t="b">
        <v>1</v>
      </c>
      <c r="AK1610" t="s">
        <v>22</v>
      </c>
      <c r="AL1610" t="s">
        <v>143</v>
      </c>
      <c r="AM1610" s="17" t="b">
        <v>1</v>
      </c>
      <c r="AN1610" s="126">
        <v>43494.634366585597</v>
      </c>
      <c r="AO1610" s="6"/>
      <c r="AP1610" s="17" t="b">
        <v>1</v>
      </c>
      <c r="AQ1610" s="6" t="b">
        <v>0</v>
      </c>
    </row>
    <row r="1611" spans="1:43" x14ac:dyDescent="0.25">
      <c r="A1611" t="str">
        <f>_xlfn.CONCAT(Table8[[#This Row],[Order]],"-",Table8[[#This Row],[Line]])</f>
        <v>78580-40</v>
      </c>
      <c r="B1611" s="35">
        <v>78580</v>
      </c>
      <c r="C1611" s="35">
        <v>40</v>
      </c>
      <c r="D1611" s="35">
        <v>1</v>
      </c>
      <c r="E1611" s="34" t="s">
        <v>18</v>
      </c>
      <c r="F1611" s="34" t="s">
        <v>155</v>
      </c>
      <c r="G1611" s="34" t="s">
        <v>5669</v>
      </c>
      <c r="H1611" s="34" t="s">
        <v>22</v>
      </c>
      <c r="I1611" s="34" t="s">
        <v>37</v>
      </c>
      <c r="J1611" s="36">
        <v>43495</v>
      </c>
      <c r="K1611" s="34" t="s">
        <v>5748</v>
      </c>
      <c r="L1611" s="125">
        <v>43497</v>
      </c>
      <c r="M1611" s="36">
        <v>43502</v>
      </c>
      <c r="N1611" s="35">
        <v>1</v>
      </c>
      <c r="O1611" s="35">
        <v>1</v>
      </c>
      <c r="P1611" s="6" t="s">
        <v>590</v>
      </c>
      <c r="Q1611" s="34" t="s">
        <v>21</v>
      </c>
      <c r="R1611" s="6" t="s">
        <v>18</v>
      </c>
      <c r="S1611" s="34" t="s">
        <v>22</v>
      </c>
      <c r="T1611" s="34" t="s">
        <v>5749</v>
      </c>
      <c r="U1611" s="35">
        <v>1</v>
      </c>
      <c r="V1611" s="17" t="b">
        <v>1</v>
      </c>
      <c r="W1611" s="17" t="b">
        <v>1</v>
      </c>
      <c r="X1611" s="17" t="b">
        <v>1</v>
      </c>
      <c r="Y1611" s="17" t="b">
        <v>1</v>
      </c>
      <c r="Z1611" t="s">
        <v>3805</v>
      </c>
      <c r="AA1611" t="s">
        <v>22</v>
      </c>
      <c r="AB1611" t="s">
        <v>22</v>
      </c>
      <c r="AC1611" t="s">
        <v>22</v>
      </c>
      <c r="AD1611" t="s">
        <v>22</v>
      </c>
      <c r="AE1611" t="s">
        <v>22</v>
      </c>
      <c r="AF1611" t="s">
        <v>22</v>
      </c>
      <c r="AG1611" t="s">
        <v>3805</v>
      </c>
      <c r="AH1611" t="s">
        <v>22</v>
      </c>
      <c r="AI1611" t="s">
        <v>22</v>
      </c>
      <c r="AJ1611" s="17" t="b">
        <v>1</v>
      </c>
      <c r="AK1611" t="s">
        <v>22</v>
      </c>
      <c r="AL1611" t="s">
        <v>143</v>
      </c>
      <c r="AM1611" s="17" t="b">
        <v>1</v>
      </c>
      <c r="AN1611" s="126">
        <v>43494.634392395797</v>
      </c>
      <c r="AO1611" s="6"/>
      <c r="AP1611" s="17" t="b">
        <v>1</v>
      </c>
      <c r="AQ1611" s="6" t="b">
        <v>0</v>
      </c>
    </row>
    <row r="1612" spans="1:43" x14ac:dyDescent="0.25">
      <c r="A1612" t="str">
        <f>_xlfn.CONCAT(Table8[[#This Row],[Order]],"-",Table8[[#This Row],[Line]])</f>
        <v>78580-41</v>
      </c>
      <c r="B1612" s="35">
        <v>78580</v>
      </c>
      <c r="C1612" s="35">
        <v>41</v>
      </c>
      <c r="D1612" s="35">
        <v>1</v>
      </c>
      <c r="E1612" s="34" t="s">
        <v>18</v>
      </c>
      <c r="F1612" s="34" t="s">
        <v>3382</v>
      </c>
      <c r="G1612" s="34" t="s">
        <v>5750</v>
      </c>
      <c r="H1612" s="34" t="s">
        <v>22</v>
      </c>
      <c r="I1612" s="34" t="s">
        <v>37</v>
      </c>
      <c r="J1612" s="36">
        <v>43495</v>
      </c>
      <c r="K1612" s="34" t="s">
        <v>5751</v>
      </c>
      <c r="L1612" s="125">
        <v>43497</v>
      </c>
      <c r="M1612" s="36">
        <v>43502</v>
      </c>
      <c r="N1612" s="35">
        <v>1</v>
      </c>
      <c r="O1612" s="35">
        <v>2</v>
      </c>
      <c r="P1612" s="6" t="s">
        <v>590</v>
      </c>
      <c r="Q1612" s="34" t="s">
        <v>21</v>
      </c>
      <c r="R1612" s="6" t="s">
        <v>18</v>
      </c>
      <c r="S1612" s="34" t="s">
        <v>22</v>
      </c>
      <c r="T1612" s="34" t="s">
        <v>5752</v>
      </c>
      <c r="U1612" s="35">
        <v>1</v>
      </c>
      <c r="V1612" s="17" t="b">
        <v>1</v>
      </c>
      <c r="W1612" s="17" t="b">
        <v>1</v>
      </c>
      <c r="X1612" s="17" t="b">
        <v>1</v>
      </c>
      <c r="Y1612" s="17" t="b">
        <v>1</v>
      </c>
      <c r="Z1612" t="s">
        <v>3805</v>
      </c>
      <c r="AA1612" t="s">
        <v>22</v>
      </c>
      <c r="AB1612" t="s">
        <v>22</v>
      </c>
      <c r="AC1612" t="s">
        <v>22</v>
      </c>
      <c r="AD1612" t="s">
        <v>22</v>
      </c>
      <c r="AE1612" t="s">
        <v>22</v>
      </c>
      <c r="AF1612" t="s">
        <v>22</v>
      </c>
      <c r="AG1612" t="s">
        <v>3805</v>
      </c>
      <c r="AH1612" t="s">
        <v>22</v>
      </c>
      <c r="AI1612" t="s">
        <v>22</v>
      </c>
      <c r="AJ1612" s="17" t="b">
        <v>1</v>
      </c>
      <c r="AK1612" t="s">
        <v>22</v>
      </c>
      <c r="AL1612" t="s">
        <v>143</v>
      </c>
      <c r="AM1612" s="17" t="b">
        <v>1</v>
      </c>
      <c r="AN1612" s="126">
        <v>43494.634416979199</v>
      </c>
      <c r="AO1612" s="6"/>
      <c r="AP1612" s="17" t="b">
        <v>1</v>
      </c>
      <c r="AQ1612" s="6" t="b">
        <v>0</v>
      </c>
    </row>
    <row r="1613" spans="1:43" x14ac:dyDescent="0.25">
      <c r="A1613" t="str">
        <f>_xlfn.CONCAT(Table8[[#This Row],[Order]],"-",Table8[[#This Row],[Line]])</f>
        <v>78580-42</v>
      </c>
      <c r="B1613" s="35">
        <v>78580</v>
      </c>
      <c r="C1613" s="35">
        <v>42</v>
      </c>
      <c r="D1613" s="35">
        <v>1</v>
      </c>
      <c r="E1613" s="34" t="s">
        <v>18</v>
      </c>
      <c r="F1613" s="34" t="s">
        <v>3382</v>
      </c>
      <c r="G1613" s="34" t="s">
        <v>5750</v>
      </c>
      <c r="H1613" s="34" t="s">
        <v>22</v>
      </c>
      <c r="I1613" s="34" t="s">
        <v>37</v>
      </c>
      <c r="J1613" s="36">
        <v>43495</v>
      </c>
      <c r="K1613" s="34" t="s">
        <v>5753</v>
      </c>
      <c r="L1613" s="125">
        <v>43497</v>
      </c>
      <c r="M1613" s="36">
        <v>43502</v>
      </c>
      <c r="N1613" s="35">
        <v>1</v>
      </c>
      <c r="O1613" s="35">
        <v>2</v>
      </c>
      <c r="P1613" s="6" t="s">
        <v>590</v>
      </c>
      <c r="Q1613" s="34" t="s">
        <v>21</v>
      </c>
      <c r="R1613" s="6" t="s">
        <v>18</v>
      </c>
      <c r="S1613" s="34" t="s">
        <v>22</v>
      </c>
      <c r="T1613" s="34" t="s">
        <v>5754</v>
      </c>
      <c r="U1613" s="35">
        <v>1</v>
      </c>
      <c r="V1613" s="17" t="b">
        <v>1</v>
      </c>
      <c r="W1613" s="17" t="b">
        <v>1</v>
      </c>
      <c r="X1613" s="17" t="b">
        <v>1</v>
      </c>
      <c r="Y1613" s="17" t="b">
        <v>1</v>
      </c>
      <c r="Z1613" t="s">
        <v>3805</v>
      </c>
      <c r="AA1613" t="s">
        <v>22</v>
      </c>
      <c r="AB1613" t="s">
        <v>22</v>
      </c>
      <c r="AC1613" t="s">
        <v>22</v>
      </c>
      <c r="AD1613" t="s">
        <v>22</v>
      </c>
      <c r="AE1613" t="s">
        <v>22</v>
      </c>
      <c r="AF1613" t="s">
        <v>22</v>
      </c>
      <c r="AG1613" t="s">
        <v>3805</v>
      </c>
      <c r="AH1613" t="s">
        <v>22</v>
      </c>
      <c r="AI1613" t="s">
        <v>22</v>
      </c>
      <c r="AJ1613" s="17" t="b">
        <v>1</v>
      </c>
      <c r="AK1613" t="s">
        <v>22</v>
      </c>
      <c r="AL1613" t="s">
        <v>143</v>
      </c>
      <c r="AM1613" s="17" t="b">
        <v>1</v>
      </c>
      <c r="AN1613" s="126">
        <v>43494.6344839468</v>
      </c>
      <c r="AO1613" s="6"/>
      <c r="AP1613" s="17" t="b">
        <v>1</v>
      </c>
      <c r="AQ1613" s="6" t="b">
        <v>0</v>
      </c>
    </row>
    <row r="1614" spans="1:43" x14ac:dyDescent="0.25">
      <c r="A1614" t="str">
        <f>_xlfn.CONCAT(Table8[[#This Row],[Order]],"-",Table8[[#This Row],[Line]])</f>
        <v>78580-43</v>
      </c>
      <c r="B1614" s="35">
        <v>78580</v>
      </c>
      <c r="C1614" s="35">
        <v>43</v>
      </c>
      <c r="D1614" s="35">
        <v>1</v>
      </c>
      <c r="E1614" s="34" t="s">
        <v>18</v>
      </c>
      <c r="F1614" s="34" t="s">
        <v>3382</v>
      </c>
      <c r="G1614" s="34" t="s">
        <v>5750</v>
      </c>
      <c r="H1614" s="34" t="s">
        <v>22</v>
      </c>
      <c r="I1614" s="34" t="s">
        <v>37</v>
      </c>
      <c r="J1614" s="36">
        <v>43495</v>
      </c>
      <c r="K1614" s="34" t="s">
        <v>5755</v>
      </c>
      <c r="L1614" s="125">
        <v>43497</v>
      </c>
      <c r="M1614" s="36">
        <v>43502</v>
      </c>
      <c r="N1614" s="35">
        <v>2</v>
      </c>
      <c r="O1614" s="35">
        <v>4</v>
      </c>
      <c r="P1614" s="6" t="s">
        <v>590</v>
      </c>
      <c r="Q1614" s="34" t="s">
        <v>21</v>
      </c>
      <c r="R1614" s="6" t="s">
        <v>18</v>
      </c>
      <c r="S1614" s="34" t="s">
        <v>22</v>
      </c>
      <c r="T1614" s="34" t="s">
        <v>5756</v>
      </c>
      <c r="U1614" s="35">
        <v>1</v>
      </c>
      <c r="V1614" s="17" t="b">
        <v>1</v>
      </c>
      <c r="W1614" s="17" t="b">
        <v>1</v>
      </c>
      <c r="X1614" s="17" t="b">
        <v>1</v>
      </c>
      <c r="Y1614" s="17" t="b">
        <v>1</v>
      </c>
      <c r="Z1614" t="s">
        <v>3805</v>
      </c>
      <c r="AA1614" t="s">
        <v>22</v>
      </c>
      <c r="AB1614" t="s">
        <v>22</v>
      </c>
      <c r="AC1614" t="s">
        <v>22</v>
      </c>
      <c r="AD1614" t="s">
        <v>22</v>
      </c>
      <c r="AE1614" t="s">
        <v>22</v>
      </c>
      <c r="AF1614" t="s">
        <v>22</v>
      </c>
      <c r="AG1614" t="s">
        <v>3805</v>
      </c>
      <c r="AH1614" t="s">
        <v>22</v>
      </c>
      <c r="AI1614" t="s">
        <v>22</v>
      </c>
      <c r="AJ1614" s="17" t="b">
        <v>1</v>
      </c>
      <c r="AK1614" t="s">
        <v>22</v>
      </c>
      <c r="AL1614" t="s">
        <v>143</v>
      </c>
      <c r="AM1614" s="17" t="b">
        <v>1</v>
      </c>
      <c r="AN1614" s="126">
        <v>43494.625596099497</v>
      </c>
      <c r="AO1614" s="6"/>
      <c r="AP1614" s="17" t="b">
        <v>1</v>
      </c>
      <c r="AQ1614" s="6" t="b">
        <v>0</v>
      </c>
    </row>
    <row r="1615" spans="1:43" x14ac:dyDescent="0.25">
      <c r="A1615" t="str">
        <f>_xlfn.CONCAT(Table8[[#This Row],[Order]],"-",Table8[[#This Row],[Line]])</f>
        <v>78580-44</v>
      </c>
      <c r="B1615" s="35">
        <v>78580</v>
      </c>
      <c r="C1615" s="35">
        <v>44</v>
      </c>
      <c r="D1615" s="35">
        <v>1</v>
      </c>
      <c r="E1615" s="34" t="s">
        <v>18</v>
      </c>
      <c r="F1615" s="34" t="s">
        <v>5757</v>
      </c>
      <c r="G1615" s="34" t="s">
        <v>5758</v>
      </c>
      <c r="H1615" s="34" t="s">
        <v>22</v>
      </c>
      <c r="I1615" s="34" t="s">
        <v>37</v>
      </c>
      <c r="J1615" s="36">
        <v>43495</v>
      </c>
      <c r="K1615" s="34" t="s">
        <v>5759</v>
      </c>
      <c r="L1615" s="125">
        <v>43497</v>
      </c>
      <c r="M1615" s="36">
        <v>43502</v>
      </c>
      <c r="N1615" s="35">
        <v>1</v>
      </c>
      <c r="O1615" s="35">
        <v>4</v>
      </c>
      <c r="P1615" s="6" t="s">
        <v>590</v>
      </c>
      <c r="Q1615" s="34" t="s">
        <v>21</v>
      </c>
      <c r="R1615" s="6" t="s">
        <v>18</v>
      </c>
      <c r="S1615" s="34" t="s">
        <v>22</v>
      </c>
      <c r="T1615" s="34" t="s">
        <v>5760</v>
      </c>
      <c r="U1615" s="35">
        <v>1</v>
      </c>
      <c r="V1615" s="17" t="b">
        <v>1</v>
      </c>
      <c r="W1615" s="17" t="b">
        <v>1</v>
      </c>
      <c r="X1615" s="17" t="b">
        <v>1</v>
      </c>
      <c r="Y1615" s="17" t="b">
        <v>1</v>
      </c>
      <c r="Z1615" t="s">
        <v>3805</v>
      </c>
      <c r="AA1615" t="s">
        <v>22</v>
      </c>
      <c r="AB1615" t="s">
        <v>22</v>
      </c>
      <c r="AC1615" t="s">
        <v>22</v>
      </c>
      <c r="AD1615" t="s">
        <v>22</v>
      </c>
      <c r="AE1615" t="s">
        <v>22</v>
      </c>
      <c r="AF1615" t="s">
        <v>22</v>
      </c>
      <c r="AG1615" t="s">
        <v>3805</v>
      </c>
      <c r="AH1615" t="s">
        <v>22</v>
      </c>
      <c r="AI1615" t="s">
        <v>22</v>
      </c>
      <c r="AJ1615" s="17" t="b">
        <v>1</v>
      </c>
      <c r="AK1615" t="s">
        <v>22</v>
      </c>
      <c r="AL1615" t="s">
        <v>143</v>
      </c>
      <c r="AM1615" s="17" t="b">
        <v>1</v>
      </c>
      <c r="AN1615" s="126">
        <v>43494.626243946797</v>
      </c>
      <c r="AO1615" s="6"/>
      <c r="AP1615" s="17" t="b">
        <v>1</v>
      </c>
      <c r="AQ1615" s="6" t="b">
        <v>0</v>
      </c>
    </row>
    <row r="1616" spans="1:43" x14ac:dyDescent="0.25">
      <c r="A1616" t="str">
        <f>_xlfn.CONCAT(Table8[[#This Row],[Order]],"-",Table8[[#This Row],[Line]])</f>
        <v>78580-45</v>
      </c>
      <c r="B1616" s="35">
        <v>78580</v>
      </c>
      <c r="C1616" s="35">
        <v>45</v>
      </c>
      <c r="D1616" s="35">
        <v>1</v>
      </c>
      <c r="E1616" s="34" t="s">
        <v>18</v>
      </c>
      <c r="F1616" s="34" t="s">
        <v>5757</v>
      </c>
      <c r="G1616" s="34" t="s">
        <v>5758</v>
      </c>
      <c r="H1616" s="34" t="s">
        <v>22</v>
      </c>
      <c r="I1616" s="34" t="s">
        <v>37</v>
      </c>
      <c r="J1616" s="36">
        <v>43495</v>
      </c>
      <c r="K1616" s="34" t="s">
        <v>5761</v>
      </c>
      <c r="L1616" s="125">
        <v>43497</v>
      </c>
      <c r="M1616" s="36">
        <v>43502</v>
      </c>
      <c r="N1616" s="35">
        <v>3</v>
      </c>
      <c r="O1616" s="35">
        <v>12</v>
      </c>
      <c r="P1616" s="6" t="s">
        <v>590</v>
      </c>
      <c r="Q1616" s="34" t="s">
        <v>21</v>
      </c>
      <c r="R1616" s="6" t="s">
        <v>18</v>
      </c>
      <c r="S1616" s="34" t="s">
        <v>22</v>
      </c>
      <c r="T1616" s="34" t="s">
        <v>5762</v>
      </c>
      <c r="U1616" s="35">
        <v>1</v>
      </c>
      <c r="V1616" s="17" t="b">
        <v>1</v>
      </c>
      <c r="W1616" s="17" t="b">
        <v>1</v>
      </c>
      <c r="X1616" s="17" t="b">
        <v>1</v>
      </c>
      <c r="Y1616" s="17" t="b">
        <v>1</v>
      </c>
      <c r="Z1616" t="s">
        <v>3805</v>
      </c>
      <c r="AA1616" t="s">
        <v>22</v>
      </c>
      <c r="AB1616" t="s">
        <v>22</v>
      </c>
      <c r="AC1616" t="s">
        <v>22</v>
      </c>
      <c r="AD1616" t="s">
        <v>22</v>
      </c>
      <c r="AE1616" t="s">
        <v>22</v>
      </c>
      <c r="AF1616" t="s">
        <v>22</v>
      </c>
      <c r="AG1616" t="s">
        <v>3805</v>
      </c>
      <c r="AH1616" t="s">
        <v>22</v>
      </c>
      <c r="AI1616" t="s">
        <v>22</v>
      </c>
      <c r="AJ1616" s="17" t="b">
        <v>1</v>
      </c>
      <c r="AK1616" t="s">
        <v>22</v>
      </c>
      <c r="AL1616" t="s">
        <v>143</v>
      </c>
      <c r="AM1616" s="17" t="b">
        <v>1</v>
      </c>
      <c r="AN1616" s="126">
        <v>43494.626267048603</v>
      </c>
      <c r="AO1616" s="6"/>
      <c r="AP1616" s="17" t="b">
        <v>1</v>
      </c>
      <c r="AQ1616" s="6" t="b">
        <v>0</v>
      </c>
    </row>
    <row r="1617" spans="1:43" x14ac:dyDescent="0.25">
      <c r="A1617" t="str">
        <f>_xlfn.CONCAT(Table8[[#This Row],[Order]],"-",Table8[[#This Row],[Line]])</f>
        <v>78580-46</v>
      </c>
      <c r="B1617" s="35">
        <v>78580</v>
      </c>
      <c r="C1617" s="35">
        <v>46</v>
      </c>
      <c r="D1617" s="35">
        <v>1</v>
      </c>
      <c r="E1617" s="34" t="s">
        <v>18</v>
      </c>
      <c r="F1617" s="34" t="s">
        <v>225</v>
      </c>
      <c r="G1617" s="34" t="s">
        <v>5763</v>
      </c>
      <c r="H1617" s="34" t="s">
        <v>22</v>
      </c>
      <c r="I1617" s="34" t="s">
        <v>37</v>
      </c>
      <c r="J1617" s="36">
        <v>43495</v>
      </c>
      <c r="K1617" s="34" t="s">
        <v>5764</v>
      </c>
      <c r="L1617" s="125">
        <v>43497</v>
      </c>
      <c r="M1617" s="36">
        <v>43502</v>
      </c>
      <c r="N1617" s="35">
        <v>2</v>
      </c>
      <c r="O1617" s="35">
        <v>2</v>
      </c>
      <c r="P1617" s="6" t="s">
        <v>590</v>
      </c>
      <c r="Q1617" s="34" t="s">
        <v>21</v>
      </c>
      <c r="R1617" s="6" t="s">
        <v>18</v>
      </c>
      <c r="S1617" s="34" t="s">
        <v>22</v>
      </c>
      <c r="T1617" s="34" t="s">
        <v>5765</v>
      </c>
      <c r="U1617" s="35">
        <v>1</v>
      </c>
      <c r="V1617" s="17" t="b">
        <v>1</v>
      </c>
      <c r="W1617" s="17" t="b">
        <v>1</v>
      </c>
      <c r="X1617" s="17" t="b">
        <v>1</v>
      </c>
      <c r="Y1617" s="17" t="b">
        <v>1</v>
      </c>
      <c r="Z1617" t="s">
        <v>3805</v>
      </c>
      <c r="AA1617" t="s">
        <v>22</v>
      </c>
      <c r="AB1617" t="s">
        <v>22</v>
      </c>
      <c r="AC1617" t="s">
        <v>22</v>
      </c>
      <c r="AD1617" t="s">
        <v>22</v>
      </c>
      <c r="AE1617" t="s">
        <v>22</v>
      </c>
      <c r="AF1617" t="s">
        <v>22</v>
      </c>
      <c r="AG1617" t="s">
        <v>3805</v>
      </c>
      <c r="AH1617" t="s">
        <v>22</v>
      </c>
      <c r="AI1617" t="s">
        <v>22</v>
      </c>
      <c r="AJ1617" s="17" t="b">
        <v>1</v>
      </c>
      <c r="AK1617" t="s">
        <v>22</v>
      </c>
      <c r="AL1617" t="s">
        <v>143</v>
      </c>
      <c r="AM1617" s="17" t="b">
        <v>1</v>
      </c>
      <c r="AN1617" s="126">
        <v>43494.634519178202</v>
      </c>
      <c r="AO1617" s="6"/>
      <c r="AP1617" s="17" t="b">
        <v>1</v>
      </c>
      <c r="AQ1617" s="6" t="b">
        <v>0</v>
      </c>
    </row>
    <row r="1618" spans="1:43" x14ac:dyDescent="0.25">
      <c r="A1618" t="str">
        <f>_xlfn.CONCAT(Table8[[#This Row],[Order]],"-",Table8[[#This Row],[Line]])</f>
        <v>78580-47</v>
      </c>
      <c r="B1618" s="35">
        <v>78580</v>
      </c>
      <c r="C1618" s="35">
        <v>47</v>
      </c>
      <c r="D1618" s="35">
        <v>1</v>
      </c>
      <c r="E1618" s="34" t="s">
        <v>18</v>
      </c>
      <c r="F1618" s="34" t="s">
        <v>225</v>
      </c>
      <c r="G1618" s="34" t="s">
        <v>5763</v>
      </c>
      <c r="H1618" s="34" t="s">
        <v>22</v>
      </c>
      <c r="I1618" s="34" t="s">
        <v>37</v>
      </c>
      <c r="J1618" s="36">
        <v>43495</v>
      </c>
      <c r="K1618" s="34" t="s">
        <v>5766</v>
      </c>
      <c r="L1618" s="125">
        <v>43497</v>
      </c>
      <c r="M1618" s="36">
        <v>43502</v>
      </c>
      <c r="N1618" s="35">
        <v>2</v>
      </c>
      <c r="O1618" s="35">
        <v>2</v>
      </c>
      <c r="P1618" s="6" t="s">
        <v>590</v>
      </c>
      <c r="Q1618" s="34" t="s">
        <v>21</v>
      </c>
      <c r="R1618" s="6" t="s">
        <v>18</v>
      </c>
      <c r="S1618" s="34" t="s">
        <v>22</v>
      </c>
      <c r="T1618" s="34" t="s">
        <v>5767</v>
      </c>
      <c r="U1618" s="35">
        <v>1</v>
      </c>
      <c r="V1618" s="17" t="b">
        <v>1</v>
      </c>
      <c r="W1618" s="17" t="b">
        <v>1</v>
      </c>
      <c r="X1618" s="17" t="b">
        <v>1</v>
      </c>
      <c r="Y1618" s="17" t="b">
        <v>1</v>
      </c>
      <c r="Z1618" t="s">
        <v>3805</v>
      </c>
      <c r="AA1618" t="s">
        <v>22</v>
      </c>
      <c r="AB1618" t="s">
        <v>22</v>
      </c>
      <c r="AC1618" t="s">
        <v>22</v>
      </c>
      <c r="AD1618" t="s">
        <v>22</v>
      </c>
      <c r="AE1618" t="s">
        <v>22</v>
      </c>
      <c r="AF1618" t="s">
        <v>22</v>
      </c>
      <c r="AG1618" t="s">
        <v>3805</v>
      </c>
      <c r="AH1618" t="s">
        <v>22</v>
      </c>
      <c r="AI1618" t="s">
        <v>22</v>
      </c>
      <c r="AJ1618" s="17" t="b">
        <v>1</v>
      </c>
      <c r="AK1618" t="s">
        <v>22</v>
      </c>
      <c r="AL1618" t="s">
        <v>143</v>
      </c>
      <c r="AM1618" s="17" t="b">
        <v>1</v>
      </c>
      <c r="AN1618" s="126">
        <v>43494.634562500003</v>
      </c>
      <c r="AO1618" s="6"/>
      <c r="AP1618" s="17" t="b">
        <v>1</v>
      </c>
      <c r="AQ1618" s="6" t="b">
        <v>0</v>
      </c>
    </row>
    <row r="1619" spans="1:43" x14ac:dyDescent="0.25">
      <c r="A1619" t="str">
        <f>_xlfn.CONCAT(Table8[[#This Row],[Order]],"-",Table8[[#This Row],[Line]])</f>
        <v>78580-48</v>
      </c>
      <c r="B1619" s="35">
        <v>78580</v>
      </c>
      <c r="C1619" s="35">
        <v>48</v>
      </c>
      <c r="D1619" s="35">
        <v>1</v>
      </c>
      <c r="E1619" s="34" t="s">
        <v>18</v>
      </c>
      <c r="F1619" s="34" t="s">
        <v>225</v>
      </c>
      <c r="G1619" s="34" t="s">
        <v>5763</v>
      </c>
      <c r="H1619" s="34" t="s">
        <v>22</v>
      </c>
      <c r="I1619" s="34" t="s">
        <v>37</v>
      </c>
      <c r="J1619" s="36">
        <v>43495</v>
      </c>
      <c r="K1619" s="34" t="s">
        <v>5768</v>
      </c>
      <c r="L1619" s="125">
        <v>43497</v>
      </c>
      <c r="M1619" s="36">
        <v>43502</v>
      </c>
      <c r="N1619" s="35">
        <v>1</v>
      </c>
      <c r="O1619" s="35">
        <v>1</v>
      </c>
      <c r="P1619" s="6" t="s">
        <v>590</v>
      </c>
      <c r="Q1619" s="34" t="s">
        <v>21</v>
      </c>
      <c r="R1619" s="6" t="s">
        <v>18</v>
      </c>
      <c r="S1619" s="34" t="s">
        <v>22</v>
      </c>
      <c r="T1619" s="34" t="s">
        <v>5769</v>
      </c>
      <c r="U1619" s="35">
        <v>1</v>
      </c>
      <c r="V1619" s="17" t="b">
        <v>1</v>
      </c>
      <c r="W1619" s="17" t="b">
        <v>1</v>
      </c>
      <c r="X1619" s="17" t="b">
        <v>1</v>
      </c>
      <c r="Y1619" s="17" t="b">
        <v>1</v>
      </c>
      <c r="Z1619" t="s">
        <v>3805</v>
      </c>
      <c r="AA1619" t="s">
        <v>22</v>
      </c>
      <c r="AB1619" t="s">
        <v>22</v>
      </c>
      <c r="AC1619" t="s">
        <v>22</v>
      </c>
      <c r="AD1619" t="s">
        <v>22</v>
      </c>
      <c r="AE1619" t="s">
        <v>22</v>
      </c>
      <c r="AF1619" t="s">
        <v>22</v>
      </c>
      <c r="AG1619" t="s">
        <v>3805</v>
      </c>
      <c r="AH1619" t="s">
        <v>22</v>
      </c>
      <c r="AI1619" t="s">
        <v>22</v>
      </c>
      <c r="AJ1619" s="17" t="b">
        <v>1</v>
      </c>
      <c r="AK1619" t="s">
        <v>22</v>
      </c>
      <c r="AL1619" t="s">
        <v>143</v>
      </c>
      <c r="AM1619" s="17" t="b">
        <v>1</v>
      </c>
      <c r="AN1619" s="126">
        <v>43494.634627314801</v>
      </c>
      <c r="AO1619" s="6"/>
      <c r="AP1619" s="17" t="b">
        <v>1</v>
      </c>
      <c r="AQ1619" s="6" t="b">
        <v>0</v>
      </c>
    </row>
    <row r="1620" spans="1:43" x14ac:dyDescent="0.25">
      <c r="A1620" t="str">
        <f>_xlfn.CONCAT(Table8[[#This Row],[Order]],"-",Table8[[#This Row],[Line]])</f>
        <v>78580-49</v>
      </c>
      <c r="B1620" s="35">
        <v>78580</v>
      </c>
      <c r="C1620" s="35">
        <v>49</v>
      </c>
      <c r="D1620" s="35">
        <v>1</v>
      </c>
      <c r="E1620" s="34" t="s">
        <v>18</v>
      </c>
      <c r="F1620" s="34" t="s">
        <v>225</v>
      </c>
      <c r="G1620" s="34" t="s">
        <v>5763</v>
      </c>
      <c r="H1620" s="34" t="s">
        <v>22</v>
      </c>
      <c r="I1620" s="34" t="s">
        <v>37</v>
      </c>
      <c r="J1620" s="36">
        <v>43495</v>
      </c>
      <c r="K1620" s="34" t="s">
        <v>5770</v>
      </c>
      <c r="L1620" s="125">
        <v>43497</v>
      </c>
      <c r="M1620" s="36">
        <v>43502</v>
      </c>
      <c r="N1620" s="35">
        <v>1</v>
      </c>
      <c r="O1620" s="35">
        <v>1</v>
      </c>
      <c r="P1620" s="6" t="s">
        <v>590</v>
      </c>
      <c r="Q1620" s="34" t="s">
        <v>21</v>
      </c>
      <c r="R1620" s="6" t="s">
        <v>18</v>
      </c>
      <c r="S1620" s="34" t="s">
        <v>22</v>
      </c>
      <c r="T1620" s="34" t="s">
        <v>5771</v>
      </c>
      <c r="U1620" s="35">
        <v>1</v>
      </c>
      <c r="V1620" s="17" t="b">
        <v>1</v>
      </c>
      <c r="W1620" s="17" t="b">
        <v>1</v>
      </c>
      <c r="X1620" s="17" t="b">
        <v>1</v>
      </c>
      <c r="Y1620" s="17" t="b">
        <v>1</v>
      </c>
      <c r="Z1620" t="s">
        <v>3805</v>
      </c>
      <c r="AA1620" t="s">
        <v>22</v>
      </c>
      <c r="AB1620" t="s">
        <v>22</v>
      </c>
      <c r="AC1620" t="s">
        <v>22</v>
      </c>
      <c r="AD1620" t="s">
        <v>22</v>
      </c>
      <c r="AE1620" t="s">
        <v>22</v>
      </c>
      <c r="AF1620" t="s">
        <v>22</v>
      </c>
      <c r="AG1620" t="s">
        <v>3805</v>
      </c>
      <c r="AH1620" t="s">
        <v>22</v>
      </c>
      <c r="AI1620" t="s">
        <v>22</v>
      </c>
      <c r="AJ1620" s="17" t="b">
        <v>1</v>
      </c>
      <c r="AK1620" t="s">
        <v>22</v>
      </c>
      <c r="AL1620" t="s">
        <v>143</v>
      </c>
      <c r="AM1620" s="17" t="b">
        <v>1</v>
      </c>
      <c r="AN1620" s="126">
        <v>43494.634695370398</v>
      </c>
      <c r="AO1620" s="6"/>
      <c r="AP1620" s="17" t="b">
        <v>1</v>
      </c>
      <c r="AQ1620" s="6" t="b">
        <v>0</v>
      </c>
    </row>
    <row r="1621" spans="1:43" x14ac:dyDescent="0.25">
      <c r="A1621" t="str">
        <f>_xlfn.CONCAT(Table8[[#This Row],[Order]],"-",Table8[[#This Row],[Line]])</f>
        <v>78580-50</v>
      </c>
      <c r="B1621" s="35">
        <v>78580</v>
      </c>
      <c r="C1621" s="35">
        <v>50</v>
      </c>
      <c r="D1621" s="35">
        <v>1</v>
      </c>
      <c r="E1621" s="34" t="s">
        <v>18</v>
      </c>
      <c r="F1621" s="34" t="s">
        <v>225</v>
      </c>
      <c r="G1621" s="34" t="s">
        <v>5763</v>
      </c>
      <c r="H1621" s="34" t="s">
        <v>22</v>
      </c>
      <c r="I1621" s="34" t="s">
        <v>37</v>
      </c>
      <c r="J1621" s="36">
        <v>43495</v>
      </c>
      <c r="K1621" s="34" t="s">
        <v>5772</v>
      </c>
      <c r="L1621" s="125">
        <v>43497</v>
      </c>
      <c r="M1621" s="36">
        <v>43502</v>
      </c>
      <c r="N1621" s="35">
        <v>1</v>
      </c>
      <c r="O1621" s="35">
        <v>1</v>
      </c>
      <c r="P1621" s="6" t="s">
        <v>590</v>
      </c>
      <c r="Q1621" s="34" t="s">
        <v>21</v>
      </c>
      <c r="R1621" s="6" t="s">
        <v>18</v>
      </c>
      <c r="S1621" s="34" t="s">
        <v>22</v>
      </c>
      <c r="T1621" s="34" t="s">
        <v>5773</v>
      </c>
      <c r="U1621" s="35">
        <v>1</v>
      </c>
      <c r="V1621" s="17" t="b">
        <v>1</v>
      </c>
      <c r="W1621" s="17" t="b">
        <v>1</v>
      </c>
      <c r="X1621" s="17" t="b">
        <v>1</v>
      </c>
      <c r="Y1621" s="17" t="b">
        <v>1</v>
      </c>
      <c r="Z1621" t="s">
        <v>3805</v>
      </c>
      <c r="AA1621" t="s">
        <v>22</v>
      </c>
      <c r="AB1621" t="s">
        <v>22</v>
      </c>
      <c r="AC1621" t="s">
        <v>22</v>
      </c>
      <c r="AD1621" t="s">
        <v>22</v>
      </c>
      <c r="AE1621" t="s">
        <v>22</v>
      </c>
      <c r="AF1621" t="s">
        <v>22</v>
      </c>
      <c r="AG1621" t="s">
        <v>3805</v>
      </c>
      <c r="AH1621" t="s">
        <v>22</v>
      </c>
      <c r="AI1621" t="s">
        <v>22</v>
      </c>
      <c r="AJ1621" s="17" t="b">
        <v>1</v>
      </c>
      <c r="AK1621" t="s">
        <v>22</v>
      </c>
      <c r="AL1621" t="s">
        <v>143</v>
      </c>
      <c r="AM1621" s="17" t="b">
        <v>1</v>
      </c>
      <c r="AN1621" s="126">
        <v>43494.634841979198</v>
      </c>
      <c r="AO1621" s="6"/>
      <c r="AP1621" s="17" t="b">
        <v>1</v>
      </c>
      <c r="AQ1621" s="6" t="b">
        <v>0</v>
      </c>
    </row>
    <row r="1622" spans="1:43" x14ac:dyDescent="0.25">
      <c r="A1622" t="str">
        <f>_xlfn.CONCAT(Table8[[#This Row],[Order]],"-",Table8[[#This Row],[Line]])</f>
        <v>78580-51</v>
      </c>
      <c r="B1622" s="35">
        <v>78580</v>
      </c>
      <c r="C1622" s="35">
        <v>51</v>
      </c>
      <c r="D1622" s="35">
        <v>1</v>
      </c>
      <c r="E1622" s="34" t="s">
        <v>18</v>
      </c>
      <c r="F1622" s="34" t="s">
        <v>225</v>
      </c>
      <c r="G1622" s="34" t="s">
        <v>5763</v>
      </c>
      <c r="H1622" s="34" t="s">
        <v>22</v>
      </c>
      <c r="I1622" s="34" t="s">
        <v>37</v>
      </c>
      <c r="J1622" s="36">
        <v>43495</v>
      </c>
      <c r="K1622" s="34" t="s">
        <v>5774</v>
      </c>
      <c r="L1622" s="125">
        <v>43497</v>
      </c>
      <c r="M1622" s="36">
        <v>43502</v>
      </c>
      <c r="N1622" s="35">
        <v>1</v>
      </c>
      <c r="O1622" s="35">
        <v>1</v>
      </c>
      <c r="P1622" s="6" t="s">
        <v>590</v>
      </c>
      <c r="Q1622" s="34" t="s">
        <v>21</v>
      </c>
      <c r="R1622" s="6" t="s">
        <v>18</v>
      </c>
      <c r="S1622" s="34" t="s">
        <v>22</v>
      </c>
      <c r="T1622" s="34" t="s">
        <v>5775</v>
      </c>
      <c r="U1622" s="35">
        <v>1</v>
      </c>
      <c r="V1622" s="17" t="b">
        <v>1</v>
      </c>
      <c r="W1622" s="17" t="b">
        <v>1</v>
      </c>
      <c r="X1622" s="17" t="b">
        <v>1</v>
      </c>
      <c r="Y1622" s="17" t="b">
        <v>1</v>
      </c>
      <c r="Z1622" t="s">
        <v>3805</v>
      </c>
      <c r="AA1622" t="s">
        <v>22</v>
      </c>
      <c r="AB1622" t="s">
        <v>22</v>
      </c>
      <c r="AC1622" t="s">
        <v>22</v>
      </c>
      <c r="AD1622" t="s">
        <v>22</v>
      </c>
      <c r="AE1622" t="s">
        <v>22</v>
      </c>
      <c r="AF1622" t="s">
        <v>22</v>
      </c>
      <c r="AG1622" t="s">
        <v>3805</v>
      </c>
      <c r="AH1622" t="s">
        <v>22</v>
      </c>
      <c r="AI1622" t="s">
        <v>22</v>
      </c>
      <c r="AJ1622" s="17" t="b">
        <v>1</v>
      </c>
      <c r="AK1622" t="s">
        <v>22</v>
      </c>
      <c r="AL1622" t="s">
        <v>143</v>
      </c>
      <c r="AM1622" s="17" t="b">
        <v>1</v>
      </c>
      <c r="AN1622" s="126">
        <v>43494.634890196801</v>
      </c>
      <c r="AO1622" s="6"/>
      <c r="AP1622" s="17" t="b">
        <v>1</v>
      </c>
      <c r="AQ1622" s="6" t="b">
        <v>0</v>
      </c>
    </row>
    <row r="1623" spans="1:43" x14ac:dyDescent="0.25">
      <c r="A1623" t="str">
        <f>_xlfn.CONCAT(Table8[[#This Row],[Order]],"-",Table8[[#This Row],[Line]])</f>
        <v>78580-52</v>
      </c>
      <c r="B1623" s="35">
        <v>78580</v>
      </c>
      <c r="C1623" s="35">
        <v>52</v>
      </c>
      <c r="D1623" s="35">
        <v>1</v>
      </c>
      <c r="E1623" s="34" t="s">
        <v>18</v>
      </c>
      <c r="F1623" s="34" t="s">
        <v>225</v>
      </c>
      <c r="G1623" s="34" t="s">
        <v>5763</v>
      </c>
      <c r="H1623" s="34" t="s">
        <v>22</v>
      </c>
      <c r="I1623" s="34" t="s">
        <v>37</v>
      </c>
      <c r="J1623" s="36">
        <v>43495</v>
      </c>
      <c r="K1623" s="34" t="s">
        <v>5776</v>
      </c>
      <c r="L1623" s="125">
        <v>43497</v>
      </c>
      <c r="M1623" s="36">
        <v>43502</v>
      </c>
      <c r="N1623" s="35">
        <v>1</v>
      </c>
      <c r="O1623" s="35">
        <v>1</v>
      </c>
      <c r="P1623" s="6" t="s">
        <v>590</v>
      </c>
      <c r="Q1623" s="34" t="s">
        <v>21</v>
      </c>
      <c r="R1623" s="6" t="s">
        <v>18</v>
      </c>
      <c r="S1623" s="34" t="s">
        <v>22</v>
      </c>
      <c r="T1623" s="34" t="s">
        <v>5777</v>
      </c>
      <c r="U1623" s="35">
        <v>1</v>
      </c>
      <c r="V1623" s="17" t="b">
        <v>1</v>
      </c>
      <c r="W1623" s="17" t="b">
        <v>1</v>
      </c>
      <c r="X1623" s="17" t="b">
        <v>1</v>
      </c>
      <c r="Y1623" s="17" t="b">
        <v>1</v>
      </c>
      <c r="Z1623" t="s">
        <v>3805</v>
      </c>
      <c r="AA1623" t="s">
        <v>22</v>
      </c>
      <c r="AB1623" t="s">
        <v>22</v>
      </c>
      <c r="AC1623" t="s">
        <v>22</v>
      </c>
      <c r="AD1623" t="s">
        <v>22</v>
      </c>
      <c r="AE1623" t="s">
        <v>22</v>
      </c>
      <c r="AF1623" t="s">
        <v>22</v>
      </c>
      <c r="AG1623" t="s">
        <v>3805</v>
      </c>
      <c r="AH1623" t="s">
        <v>22</v>
      </c>
      <c r="AI1623" t="s">
        <v>22</v>
      </c>
      <c r="AJ1623" s="17" t="b">
        <v>1</v>
      </c>
      <c r="AK1623" t="s">
        <v>22</v>
      </c>
      <c r="AL1623" t="s">
        <v>143</v>
      </c>
      <c r="AM1623" s="17" t="b">
        <v>1</v>
      </c>
      <c r="AN1623" s="126">
        <v>43494.634937696799</v>
      </c>
      <c r="AO1623" s="6"/>
      <c r="AP1623" s="17" t="b">
        <v>1</v>
      </c>
      <c r="AQ1623" s="6" t="b">
        <v>0</v>
      </c>
    </row>
    <row r="1624" spans="1:43" x14ac:dyDescent="0.25">
      <c r="A1624" t="str">
        <f>_xlfn.CONCAT(Table8[[#This Row],[Order]],"-",Table8[[#This Row],[Line]])</f>
        <v>78580-53</v>
      </c>
      <c r="B1624" s="35">
        <v>78580</v>
      </c>
      <c r="C1624" s="35">
        <v>53</v>
      </c>
      <c r="D1624" s="35">
        <v>1</v>
      </c>
      <c r="E1624" s="34" t="s">
        <v>18</v>
      </c>
      <c r="F1624" s="34" t="s">
        <v>225</v>
      </c>
      <c r="G1624" s="34" t="s">
        <v>5763</v>
      </c>
      <c r="H1624" s="34" t="s">
        <v>22</v>
      </c>
      <c r="I1624" s="34" t="s">
        <v>37</v>
      </c>
      <c r="J1624" s="36">
        <v>43495</v>
      </c>
      <c r="K1624" s="34" t="s">
        <v>5778</v>
      </c>
      <c r="L1624" s="125">
        <v>43497</v>
      </c>
      <c r="M1624" s="36">
        <v>43502</v>
      </c>
      <c r="N1624" s="35">
        <v>2</v>
      </c>
      <c r="O1624" s="35">
        <v>2</v>
      </c>
      <c r="P1624" s="6" t="s">
        <v>590</v>
      </c>
      <c r="Q1624" s="34" t="s">
        <v>21</v>
      </c>
      <c r="R1624" s="6" t="s">
        <v>18</v>
      </c>
      <c r="S1624" s="34" t="s">
        <v>22</v>
      </c>
      <c r="T1624" s="34" t="s">
        <v>5779</v>
      </c>
      <c r="U1624" s="35">
        <v>1</v>
      </c>
      <c r="V1624" s="17" t="b">
        <v>1</v>
      </c>
      <c r="W1624" s="17" t="b">
        <v>1</v>
      </c>
      <c r="X1624" s="17" t="b">
        <v>1</v>
      </c>
      <c r="Y1624" s="17" t="b">
        <v>1</v>
      </c>
      <c r="Z1624" t="s">
        <v>3805</v>
      </c>
      <c r="AA1624" t="s">
        <v>22</v>
      </c>
      <c r="AB1624" t="s">
        <v>22</v>
      </c>
      <c r="AC1624" t="s">
        <v>22</v>
      </c>
      <c r="AD1624" t="s">
        <v>22</v>
      </c>
      <c r="AE1624" t="s">
        <v>22</v>
      </c>
      <c r="AF1624" t="s">
        <v>22</v>
      </c>
      <c r="AG1624" t="s">
        <v>3805</v>
      </c>
      <c r="AH1624" t="s">
        <v>22</v>
      </c>
      <c r="AI1624" t="s">
        <v>22</v>
      </c>
      <c r="AJ1624" s="17" t="b">
        <v>1</v>
      </c>
      <c r="AK1624" t="s">
        <v>22</v>
      </c>
      <c r="AL1624" t="s">
        <v>143</v>
      </c>
      <c r="AM1624" s="17" t="b">
        <v>1</v>
      </c>
      <c r="AN1624" s="126">
        <v>43494.634982488402</v>
      </c>
      <c r="AO1624" s="6"/>
      <c r="AP1624" s="17" t="b">
        <v>1</v>
      </c>
      <c r="AQ1624" s="6" t="b">
        <v>0</v>
      </c>
    </row>
    <row r="1625" spans="1:43" x14ac:dyDescent="0.25">
      <c r="A1625" t="str">
        <f>_xlfn.CONCAT(Table8[[#This Row],[Order]],"-",Table8[[#This Row],[Line]])</f>
        <v>78580-54</v>
      </c>
      <c r="B1625" s="35">
        <v>78580</v>
      </c>
      <c r="C1625" s="35">
        <v>54</v>
      </c>
      <c r="D1625" s="35">
        <v>1</v>
      </c>
      <c r="E1625" s="34" t="s">
        <v>18</v>
      </c>
      <c r="F1625" s="34" t="s">
        <v>225</v>
      </c>
      <c r="G1625" s="34" t="s">
        <v>5763</v>
      </c>
      <c r="H1625" s="34" t="s">
        <v>22</v>
      </c>
      <c r="I1625" s="34" t="s">
        <v>37</v>
      </c>
      <c r="J1625" s="36">
        <v>43495</v>
      </c>
      <c r="K1625" s="34" t="s">
        <v>5780</v>
      </c>
      <c r="L1625" s="125">
        <v>43497</v>
      </c>
      <c r="M1625" s="36">
        <v>43502</v>
      </c>
      <c r="N1625" s="35">
        <v>1</v>
      </c>
      <c r="O1625" s="35">
        <v>1</v>
      </c>
      <c r="P1625" s="6" t="s">
        <v>590</v>
      </c>
      <c r="Q1625" s="34" t="s">
        <v>21</v>
      </c>
      <c r="R1625" s="6" t="s">
        <v>18</v>
      </c>
      <c r="S1625" s="34" t="s">
        <v>22</v>
      </c>
      <c r="T1625" s="34" t="s">
        <v>5781</v>
      </c>
      <c r="U1625" s="35">
        <v>1</v>
      </c>
      <c r="V1625" s="17" t="b">
        <v>1</v>
      </c>
      <c r="W1625" s="17" t="b">
        <v>1</v>
      </c>
      <c r="X1625" s="17" t="b">
        <v>1</v>
      </c>
      <c r="Y1625" s="17" t="b">
        <v>1</v>
      </c>
      <c r="Z1625" t="s">
        <v>3805</v>
      </c>
      <c r="AA1625" t="s">
        <v>22</v>
      </c>
      <c r="AB1625" t="s">
        <v>22</v>
      </c>
      <c r="AC1625" t="s">
        <v>22</v>
      </c>
      <c r="AD1625" t="s">
        <v>22</v>
      </c>
      <c r="AE1625" t="s">
        <v>22</v>
      </c>
      <c r="AF1625" t="s">
        <v>22</v>
      </c>
      <c r="AG1625" t="s">
        <v>3805</v>
      </c>
      <c r="AH1625" t="s">
        <v>22</v>
      </c>
      <c r="AI1625" t="s">
        <v>22</v>
      </c>
      <c r="AJ1625" s="17" t="b">
        <v>1</v>
      </c>
      <c r="AK1625" t="s">
        <v>22</v>
      </c>
      <c r="AL1625" t="s">
        <v>143</v>
      </c>
      <c r="AM1625" s="17" t="b">
        <v>1</v>
      </c>
      <c r="AN1625" s="126">
        <v>43494.635016585598</v>
      </c>
      <c r="AO1625" s="6"/>
      <c r="AP1625" s="17" t="b">
        <v>1</v>
      </c>
      <c r="AQ1625" s="6" t="b">
        <v>0</v>
      </c>
    </row>
    <row r="1626" spans="1:43" x14ac:dyDescent="0.25">
      <c r="A1626" t="str">
        <f>_xlfn.CONCAT(Table8[[#This Row],[Order]],"-",Table8[[#This Row],[Line]])</f>
        <v>78580-55</v>
      </c>
      <c r="B1626" s="35">
        <v>78580</v>
      </c>
      <c r="C1626" s="35">
        <v>55</v>
      </c>
      <c r="D1626" s="35">
        <v>1</v>
      </c>
      <c r="E1626" s="34" t="s">
        <v>18</v>
      </c>
      <c r="F1626" s="34" t="s">
        <v>225</v>
      </c>
      <c r="G1626" s="34" t="s">
        <v>5763</v>
      </c>
      <c r="H1626" s="34" t="s">
        <v>22</v>
      </c>
      <c r="I1626" s="34" t="s">
        <v>37</v>
      </c>
      <c r="J1626" s="36">
        <v>43495</v>
      </c>
      <c r="K1626" s="34" t="s">
        <v>5782</v>
      </c>
      <c r="L1626" s="125">
        <v>43497</v>
      </c>
      <c r="M1626" s="36">
        <v>43502</v>
      </c>
      <c r="N1626" s="35">
        <v>2</v>
      </c>
      <c r="O1626" s="35">
        <v>2</v>
      </c>
      <c r="P1626" s="6" t="s">
        <v>590</v>
      </c>
      <c r="Q1626" s="34" t="s">
        <v>21</v>
      </c>
      <c r="R1626" s="6" t="s">
        <v>18</v>
      </c>
      <c r="S1626" s="34" t="s">
        <v>22</v>
      </c>
      <c r="T1626" s="34" t="s">
        <v>5783</v>
      </c>
      <c r="U1626" s="35">
        <v>1</v>
      </c>
      <c r="V1626" s="17" t="b">
        <v>1</v>
      </c>
      <c r="W1626" s="17" t="b">
        <v>1</v>
      </c>
      <c r="X1626" s="17" t="b">
        <v>1</v>
      </c>
      <c r="Y1626" s="17" t="b">
        <v>1</v>
      </c>
      <c r="Z1626" t="s">
        <v>3805</v>
      </c>
      <c r="AA1626" t="s">
        <v>22</v>
      </c>
      <c r="AB1626" t="s">
        <v>22</v>
      </c>
      <c r="AC1626" t="s">
        <v>22</v>
      </c>
      <c r="AD1626" t="s">
        <v>22</v>
      </c>
      <c r="AE1626" t="s">
        <v>22</v>
      </c>
      <c r="AF1626" t="s">
        <v>22</v>
      </c>
      <c r="AG1626" t="s">
        <v>3805</v>
      </c>
      <c r="AH1626" t="s">
        <v>22</v>
      </c>
      <c r="AI1626" t="s">
        <v>22</v>
      </c>
      <c r="AJ1626" s="17" t="b">
        <v>1</v>
      </c>
      <c r="AK1626" t="s">
        <v>22</v>
      </c>
      <c r="AL1626" t="s">
        <v>143</v>
      </c>
      <c r="AM1626" s="17" t="b">
        <v>1</v>
      </c>
      <c r="AN1626" s="126">
        <v>43494.635067511597</v>
      </c>
      <c r="AO1626" s="6"/>
      <c r="AP1626" s="17" t="b">
        <v>1</v>
      </c>
      <c r="AQ1626" s="6" t="b">
        <v>0</v>
      </c>
    </row>
    <row r="1627" spans="1:43" x14ac:dyDescent="0.25">
      <c r="A1627" t="str">
        <f>_xlfn.CONCAT(Table8[[#This Row],[Order]],"-",Table8[[#This Row],[Line]])</f>
        <v>78580-56</v>
      </c>
      <c r="B1627" s="35">
        <v>78580</v>
      </c>
      <c r="C1627" s="35">
        <v>56</v>
      </c>
      <c r="D1627" s="35">
        <v>1</v>
      </c>
      <c r="E1627" s="34" t="s">
        <v>18</v>
      </c>
      <c r="F1627" s="34" t="s">
        <v>225</v>
      </c>
      <c r="G1627" s="34" t="s">
        <v>5763</v>
      </c>
      <c r="H1627" s="34" t="s">
        <v>22</v>
      </c>
      <c r="I1627" s="34" t="s">
        <v>37</v>
      </c>
      <c r="J1627" s="36">
        <v>43495</v>
      </c>
      <c r="K1627" s="34" t="s">
        <v>5784</v>
      </c>
      <c r="L1627" s="125">
        <v>43497</v>
      </c>
      <c r="M1627" s="36">
        <v>43502</v>
      </c>
      <c r="N1627" s="35">
        <v>2</v>
      </c>
      <c r="O1627" s="35">
        <v>2</v>
      </c>
      <c r="P1627" s="6" t="s">
        <v>590</v>
      </c>
      <c r="Q1627" s="34" t="s">
        <v>21</v>
      </c>
      <c r="R1627" s="6" t="s">
        <v>18</v>
      </c>
      <c r="S1627" s="34" t="s">
        <v>22</v>
      </c>
      <c r="T1627" s="34" t="s">
        <v>5785</v>
      </c>
      <c r="U1627" s="35">
        <v>1</v>
      </c>
      <c r="V1627" s="17" t="b">
        <v>1</v>
      </c>
      <c r="W1627" s="17" t="b">
        <v>1</v>
      </c>
      <c r="X1627" s="17" t="b">
        <v>1</v>
      </c>
      <c r="Y1627" s="17" t="b">
        <v>1</v>
      </c>
      <c r="Z1627" t="s">
        <v>3805</v>
      </c>
      <c r="AA1627" t="s">
        <v>22</v>
      </c>
      <c r="AB1627" t="s">
        <v>22</v>
      </c>
      <c r="AC1627" t="s">
        <v>22</v>
      </c>
      <c r="AD1627" t="s">
        <v>22</v>
      </c>
      <c r="AE1627" t="s">
        <v>22</v>
      </c>
      <c r="AF1627" t="s">
        <v>22</v>
      </c>
      <c r="AG1627" t="s">
        <v>3805</v>
      </c>
      <c r="AH1627" t="s">
        <v>22</v>
      </c>
      <c r="AI1627" t="s">
        <v>22</v>
      </c>
      <c r="AJ1627" s="17" t="b">
        <v>1</v>
      </c>
      <c r="AK1627" t="s">
        <v>22</v>
      </c>
      <c r="AL1627" t="s">
        <v>143</v>
      </c>
      <c r="AM1627" s="17" t="b">
        <v>1</v>
      </c>
      <c r="AN1627" s="126">
        <v>43494.635107060203</v>
      </c>
      <c r="AO1627" s="6"/>
      <c r="AP1627" s="17" t="b">
        <v>1</v>
      </c>
      <c r="AQ1627" s="6" t="b">
        <v>0</v>
      </c>
    </row>
    <row r="1628" spans="1:43" x14ac:dyDescent="0.25">
      <c r="A1628" t="str">
        <f>_xlfn.CONCAT(Table8[[#This Row],[Order]],"-",Table8[[#This Row],[Line]])</f>
        <v>78580-57</v>
      </c>
      <c r="B1628" s="35">
        <v>78580</v>
      </c>
      <c r="C1628" s="35">
        <v>57</v>
      </c>
      <c r="D1628" s="35">
        <v>1</v>
      </c>
      <c r="E1628" s="34" t="s">
        <v>18</v>
      </c>
      <c r="F1628" s="34" t="s">
        <v>225</v>
      </c>
      <c r="G1628" s="34" t="s">
        <v>5763</v>
      </c>
      <c r="H1628" s="34" t="s">
        <v>22</v>
      </c>
      <c r="I1628" s="34" t="s">
        <v>37</v>
      </c>
      <c r="J1628" s="36">
        <v>43495</v>
      </c>
      <c r="K1628" s="34" t="s">
        <v>5786</v>
      </c>
      <c r="L1628" s="125">
        <v>43497</v>
      </c>
      <c r="M1628" s="36">
        <v>43502</v>
      </c>
      <c r="N1628" s="35">
        <v>1</v>
      </c>
      <c r="O1628" s="35">
        <v>1</v>
      </c>
      <c r="P1628" s="6" t="s">
        <v>590</v>
      </c>
      <c r="Q1628" s="34" t="s">
        <v>21</v>
      </c>
      <c r="R1628" s="6" t="s">
        <v>18</v>
      </c>
      <c r="S1628" s="34" t="s">
        <v>22</v>
      </c>
      <c r="T1628" s="34" t="s">
        <v>5787</v>
      </c>
      <c r="U1628" s="35">
        <v>1</v>
      </c>
      <c r="V1628" s="17" t="b">
        <v>1</v>
      </c>
      <c r="W1628" s="17" t="b">
        <v>1</v>
      </c>
      <c r="X1628" s="17" t="b">
        <v>1</v>
      </c>
      <c r="Y1628" s="17" t="b">
        <v>1</v>
      </c>
      <c r="Z1628" t="s">
        <v>3805</v>
      </c>
      <c r="AA1628" t="s">
        <v>22</v>
      </c>
      <c r="AB1628" t="s">
        <v>22</v>
      </c>
      <c r="AC1628" t="s">
        <v>22</v>
      </c>
      <c r="AD1628" t="s">
        <v>22</v>
      </c>
      <c r="AE1628" t="s">
        <v>22</v>
      </c>
      <c r="AF1628" t="s">
        <v>22</v>
      </c>
      <c r="AG1628" t="s">
        <v>3805</v>
      </c>
      <c r="AH1628" t="s">
        <v>22</v>
      </c>
      <c r="AI1628" t="s">
        <v>22</v>
      </c>
      <c r="AJ1628" s="17" t="b">
        <v>1</v>
      </c>
      <c r="AK1628" t="s">
        <v>22</v>
      </c>
      <c r="AL1628" t="s">
        <v>143</v>
      </c>
      <c r="AM1628" s="17" t="b">
        <v>1</v>
      </c>
      <c r="AN1628" s="126">
        <v>43494.635140277802</v>
      </c>
      <c r="AO1628" s="6"/>
      <c r="AP1628" s="17" t="b">
        <v>1</v>
      </c>
      <c r="AQ1628" s="6" t="b">
        <v>0</v>
      </c>
    </row>
    <row r="1629" spans="1:43" x14ac:dyDescent="0.25">
      <c r="A1629" t="str">
        <f>_xlfn.CONCAT(Table8[[#This Row],[Order]],"-",Table8[[#This Row],[Line]])</f>
        <v>78580-58</v>
      </c>
      <c r="B1629" s="35">
        <v>78580</v>
      </c>
      <c r="C1629" s="35">
        <v>58</v>
      </c>
      <c r="D1629" s="35">
        <v>1</v>
      </c>
      <c r="E1629" s="34" t="s">
        <v>18</v>
      </c>
      <c r="F1629" s="34" t="s">
        <v>225</v>
      </c>
      <c r="G1629" s="34" t="s">
        <v>5763</v>
      </c>
      <c r="H1629" s="34" t="s">
        <v>22</v>
      </c>
      <c r="I1629" s="34" t="s">
        <v>37</v>
      </c>
      <c r="J1629" s="36">
        <v>43495</v>
      </c>
      <c r="K1629" s="34" t="s">
        <v>5788</v>
      </c>
      <c r="L1629" s="125">
        <v>43497</v>
      </c>
      <c r="M1629" s="36">
        <v>43502</v>
      </c>
      <c r="N1629" s="35">
        <v>2</v>
      </c>
      <c r="O1629" s="35">
        <v>2</v>
      </c>
      <c r="P1629" s="6" t="s">
        <v>590</v>
      </c>
      <c r="Q1629" s="34" t="s">
        <v>21</v>
      </c>
      <c r="R1629" s="6" t="s">
        <v>18</v>
      </c>
      <c r="S1629" s="34" t="s">
        <v>22</v>
      </c>
      <c r="T1629" s="34" t="s">
        <v>5789</v>
      </c>
      <c r="U1629" s="35">
        <v>1</v>
      </c>
      <c r="V1629" s="17" t="b">
        <v>1</v>
      </c>
      <c r="W1629" s="17" t="b">
        <v>1</v>
      </c>
      <c r="X1629" s="17" t="b">
        <v>1</v>
      </c>
      <c r="Y1629" s="17" t="b">
        <v>1</v>
      </c>
      <c r="Z1629" t="s">
        <v>3805</v>
      </c>
      <c r="AA1629" t="s">
        <v>22</v>
      </c>
      <c r="AB1629" t="s">
        <v>22</v>
      </c>
      <c r="AC1629" t="s">
        <v>22</v>
      </c>
      <c r="AD1629" t="s">
        <v>22</v>
      </c>
      <c r="AE1629" t="s">
        <v>22</v>
      </c>
      <c r="AF1629" t="s">
        <v>22</v>
      </c>
      <c r="AG1629" t="s">
        <v>3805</v>
      </c>
      <c r="AH1629" t="s">
        <v>22</v>
      </c>
      <c r="AI1629" t="s">
        <v>22</v>
      </c>
      <c r="AJ1629" s="17" t="b">
        <v>1</v>
      </c>
      <c r="AK1629" t="s">
        <v>22</v>
      </c>
      <c r="AL1629" t="s">
        <v>143</v>
      </c>
      <c r="AM1629" s="17" t="b">
        <v>1</v>
      </c>
      <c r="AN1629" s="126">
        <v>43494.635186655098</v>
      </c>
      <c r="AO1629" s="6"/>
      <c r="AP1629" s="17" t="b">
        <v>1</v>
      </c>
      <c r="AQ1629" s="6" t="b">
        <v>0</v>
      </c>
    </row>
    <row r="1630" spans="1:43" x14ac:dyDescent="0.25">
      <c r="A1630" t="str">
        <f>_xlfn.CONCAT(Table8[[#This Row],[Order]],"-",Table8[[#This Row],[Line]])</f>
        <v>78580-59</v>
      </c>
      <c r="B1630" s="35">
        <v>78580</v>
      </c>
      <c r="C1630" s="35">
        <v>59</v>
      </c>
      <c r="D1630" s="35">
        <v>1</v>
      </c>
      <c r="E1630" s="34" t="s">
        <v>18</v>
      </c>
      <c r="F1630" s="34" t="s">
        <v>225</v>
      </c>
      <c r="G1630" s="34" t="s">
        <v>5763</v>
      </c>
      <c r="H1630" s="34" t="s">
        <v>22</v>
      </c>
      <c r="I1630" s="34" t="s">
        <v>37</v>
      </c>
      <c r="J1630" s="36">
        <v>43495</v>
      </c>
      <c r="K1630" s="34" t="s">
        <v>5790</v>
      </c>
      <c r="L1630" s="125">
        <v>43497</v>
      </c>
      <c r="M1630" s="36">
        <v>43502</v>
      </c>
      <c r="N1630" s="35">
        <v>1</v>
      </c>
      <c r="O1630" s="35">
        <v>1</v>
      </c>
      <c r="P1630" s="6" t="s">
        <v>590</v>
      </c>
      <c r="Q1630" s="34" t="s">
        <v>21</v>
      </c>
      <c r="R1630" s="6" t="s">
        <v>18</v>
      </c>
      <c r="S1630" s="34" t="s">
        <v>22</v>
      </c>
      <c r="T1630" s="34" t="s">
        <v>5791</v>
      </c>
      <c r="U1630" s="35">
        <v>1</v>
      </c>
      <c r="V1630" s="17" t="b">
        <v>1</v>
      </c>
      <c r="W1630" s="17" t="b">
        <v>1</v>
      </c>
      <c r="X1630" s="17" t="b">
        <v>1</v>
      </c>
      <c r="Y1630" s="17" t="b">
        <v>1</v>
      </c>
      <c r="Z1630" t="s">
        <v>3805</v>
      </c>
      <c r="AA1630" t="s">
        <v>22</v>
      </c>
      <c r="AB1630" t="s">
        <v>22</v>
      </c>
      <c r="AC1630" t="s">
        <v>22</v>
      </c>
      <c r="AD1630" t="s">
        <v>22</v>
      </c>
      <c r="AE1630" t="s">
        <v>22</v>
      </c>
      <c r="AF1630" t="s">
        <v>22</v>
      </c>
      <c r="AG1630" t="s">
        <v>3805</v>
      </c>
      <c r="AH1630" t="s">
        <v>22</v>
      </c>
      <c r="AI1630" t="s">
        <v>22</v>
      </c>
      <c r="AJ1630" s="17" t="b">
        <v>1</v>
      </c>
      <c r="AK1630" t="s">
        <v>22</v>
      </c>
      <c r="AL1630" t="s">
        <v>143</v>
      </c>
      <c r="AM1630" s="17" t="b">
        <v>1</v>
      </c>
      <c r="AN1630" s="126">
        <v>43494.635217210598</v>
      </c>
      <c r="AO1630" s="6"/>
      <c r="AP1630" s="17" t="b">
        <v>1</v>
      </c>
      <c r="AQ1630" s="6" t="b">
        <v>0</v>
      </c>
    </row>
    <row r="1631" spans="1:43" x14ac:dyDescent="0.25">
      <c r="A1631" t="str">
        <f>_xlfn.CONCAT(Table8[[#This Row],[Order]],"-",Table8[[#This Row],[Line]])</f>
        <v>78580-60</v>
      </c>
      <c r="B1631" s="35">
        <v>78580</v>
      </c>
      <c r="C1631" s="35">
        <v>60</v>
      </c>
      <c r="D1631" s="35">
        <v>1</v>
      </c>
      <c r="E1631" s="34" t="s">
        <v>18</v>
      </c>
      <c r="F1631" s="34" t="s">
        <v>225</v>
      </c>
      <c r="G1631" s="34" t="s">
        <v>5763</v>
      </c>
      <c r="H1631" s="34" t="s">
        <v>22</v>
      </c>
      <c r="I1631" s="34" t="s">
        <v>37</v>
      </c>
      <c r="J1631" s="36">
        <v>43495</v>
      </c>
      <c r="K1631" s="34" t="s">
        <v>5792</v>
      </c>
      <c r="L1631" s="125">
        <v>43497</v>
      </c>
      <c r="M1631" s="36">
        <v>43502</v>
      </c>
      <c r="N1631" s="35">
        <v>1</v>
      </c>
      <c r="O1631" s="35">
        <v>1</v>
      </c>
      <c r="P1631" s="6" t="s">
        <v>590</v>
      </c>
      <c r="Q1631" s="34" t="s">
        <v>21</v>
      </c>
      <c r="R1631" s="6" t="s">
        <v>18</v>
      </c>
      <c r="S1631" s="34" t="s">
        <v>22</v>
      </c>
      <c r="T1631" s="34" t="s">
        <v>5793</v>
      </c>
      <c r="U1631" s="35">
        <v>1</v>
      </c>
      <c r="V1631" s="17" t="b">
        <v>1</v>
      </c>
      <c r="W1631" s="17" t="b">
        <v>1</v>
      </c>
      <c r="X1631" s="17" t="b">
        <v>1</v>
      </c>
      <c r="Y1631" s="17" t="b">
        <v>1</v>
      </c>
      <c r="Z1631" t="s">
        <v>3805</v>
      </c>
      <c r="AA1631" t="s">
        <v>22</v>
      </c>
      <c r="AB1631" t="s">
        <v>22</v>
      </c>
      <c r="AC1631" t="s">
        <v>22</v>
      </c>
      <c r="AD1631" t="s">
        <v>22</v>
      </c>
      <c r="AE1631" t="s">
        <v>22</v>
      </c>
      <c r="AF1631" t="s">
        <v>22</v>
      </c>
      <c r="AG1631" t="s">
        <v>3805</v>
      </c>
      <c r="AH1631" t="s">
        <v>22</v>
      </c>
      <c r="AI1631" t="s">
        <v>22</v>
      </c>
      <c r="AJ1631" s="17" t="b">
        <v>1</v>
      </c>
      <c r="AK1631" t="s">
        <v>22</v>
      </c>
      <c r="AL1631" t="s">
        <v>143</v>
      </c>
      <c r="AM1631" s="17" t="b">
        <v>1</v>
      </c>
      <c r="AN1631" s="126">
        <v>43494.635256365698</v>
      </c>
      <c r="AO1631" s="6"/>
      <c r="AP1631" s="17" t="b">
        <v>1</v>
      </c>
      <c r="AQ1631" s="6" t="b">
        <v>0</v>
      </c>
    </row>
    <row r="1632" spans="1:43" x14ac:dyDescent="0.25">
      <c r="A1632" t="str">
        <f>_xlfn.CONCAT(Table8[[#This Row],[Order]],"-",Table8[[#This Row],[Line]])</f>
        <v>78580-61</v>
      </c>
      <c r="B1632" s="35">
        <v>78580</v>
      </c>
      <c r="C1632" s="35">
        <v>61</v>
      </c>
      <c r="D1632" s="35">
        <v>1</v>
      </c>
      <c r="E1632" s="34" t="s">
        <v>18</v>
      </c>
      <c r="F1632" s="34" t="s">
        <v>223</v>
      </c>
      <c r="G1632" s="34" t="s">
        <v>5794</v>
      </c>
      <c r="H1632" s="34" t="s">
        <v>22</v>
      </c>
      <c r="I1632" s="34" t="s">
        <v>37</v>
      </c>
      <c r="J1632" s="36">
        <v>43495</v>
      </c>
      <c r="K1632" s="34" t="s">
        <v>5795</v>
      </c>
      <c r="L1632" s="125">
        <v>43497</v>
      </c>
      <c r="M1632" s="36">
        <v>43502</v>
      </c>
      <c r="N1632" s="35">
        <v>1</v>
      </c>
      <c r="O1632" s="35">
        <v>1</v>
      </c>
      <c r="P1632" s="6" t="s">
        <v>590</v>
      </c>
      <c r="Q1632" s="34" t="s">
        <v>21</v>
      </c>
      <c r="R1632" s="6" t="s">
        <v>18</v>
      </c>
      <c r="S1632" s="34" t="s">
        <v>22</v>
      </c>
      <c r="T1632" s="34" t="s">
        <v>5796</v>
      </c>
      <c r="U1632" s="35">
        <v>1</v>
      </c>
      <c r="V1632" s="17" t="b">
        <v>1</v>
      </c>
      <c r="W1632" s="17" t="b">
        <v>1</v>
      </c>
      <c r="X1632" s="17" t="b">
        <v>1</v>
      </c>
      <c r="Y1632" s="17" t="b">
        <v>1</v>
      </c>
      <c r="Z1632" t="s">
        <v>3805</v>
      </c>
      <c r="AA1632" t="s">
        <v>22</v>
      </c>
      <c r="AB1632" t="s">
        <v>22</v>
      </c>
      <c r="AC1632" t="s">
        <v>22</v>
      </c>
      <c r="AD1632" t="s">
        <v>22</v>
      </c>
      <c r="AE1632" t="s">
        <v>22</v>
      </c>
      <c r="AF1632" t="s">
        <v>22</v>
      </c>
      <c r="AG1632" t="s">
        <v>3805</v>
      </c>
      <c r="AH1632" t="s">
        <v>22</v>
      </c>
      <c r="AI1632" t="s">
        <v>22</v>
      </c>
      <c r="AJ1632" s="17" t="b">
        <v>1</v>
      </c>
      <c r="AK1632" t="s">
        <v>22</v>
      </c>
      <c r="AL1632" t="s">
        <v>143</v>
      </c>
      <c r="AM1632" s="17" t="b">
        <v>1</v>
      </c>
      <c r="AN1632" s="126">
        <v>43494.635287962999</v>
      </c>
      <c r="AO1632" s="6"/>
      <c r="AP1632" s="17" t="b">
        <v>1</v>
      </c>
      <c r="AQ1632" s="6" t="b">
        <v>0</v>
      </c>
    </row>
    <row r="1633" spans="1:43" x14ac:dyDescent="0.25">
      <c r="A1633" t="str">
        <f>_xlfn.CONCAT(Table8[[#This Row],[Order]],"-",Table8[[#This Row],[Line]])</f>
        <v>78580-62</v>
      </c>
      <c r="B1633" s="35">
        <v>78580</v>
      </c>
      <c r="C1633" s="35">
        <v>62</v>
      </c>
      <c r="D1633" s="35">
        <v>1</v>
      </c>
      <c r="E1633" s="34" t="s">
        <v>18</v>
      </c>
      <c r="F1633" s="34" t="s">
        <v>223</v>
      </c>
      <c r="G1633" s="34" t="s">
        <v>5794</v>
      </c>
      <c r="H1633" s="34" t="s">
        <v>22</v>
      </c>
      <c r="I1633" s="34" t="s">
        <v>37</v>
      </c>
      <c r="J1633" s="36">
        <v>43495</v>
      </c>
      <c r="K1633" s="34" t="s">
        <v>5797</v>
      </c>
      <c r="L1633" s="125">
        <v>43497</v>
      </c>
      <c r="M1633" s="36">
        <v>43502</v>
      </c>
      <c r="N1633" s="35">
        <v>2</v>
      </c>
      <c r="O1633" s="35">
        <v>2</v>
      </c>
      <c r="P1633" s="6" t="s">
        <v>590</v>
      </c>
      <c r="Q1633" s="34" t="s">
        <v>21</v>
      </c>
      <c r="R1633" s="6" t="s">
        <v>18</v>
      </c>
      <c r="S1633" s="34" t="s">
        <v>22</v>
      </c>
      <c r="T1633" s="34" t="s">
        <v>5798</v>
      </c>
      <c r="U1633" s="35">
        <v>1</v>
      </c>
      <c r="V1633" s="17" t="b">
        <v>1</v>
      </c>
      <c r="W1633" s="17" t="b">
        <v>1</v>
      </c>
      <c r="X1633" s="17" t="b">
        <v>1</v>
      </c>
      <c r="Y1633" s="17" t="b">
        <v>1</v>
      </c>
      <c r="Z1633" t="s">
        <v>3805</v>
      </c>
      <c r="AA1633" t="s">
        <v>22</v>
      </c>
      <c r="AB1633" t="s">
        <v>22</v>
      </c>
      <c r="AC1633" t="s">
        <v>22</v>
      </c>
      <c r="AD1633" t="s">
        <v>22</v>
      </c>
      <c r="AE1633" t="s">
        <v>22</v>
      </c>
      <c r="AF1633" t="s">
        <v>22</v>
      </c>
      <c r="AG1633" t="s">
        <v>3805</v>
      </c>
      <c r="AH1633" t="s">
        <v>22</v>
      </c>
      <c r="AI1633" t="s">
        <v>22</v>
      </c>
      <c r="AJ1633" s="17" t="b">
        <v>1</v>
      </c>
      <c r="AK1633" t="s">
        <v>22</v>
      </c>
      <c r="AL1633" t="s">
        <v>143</v>
      </c>
      <c r="AM1633" s="17" t="b">
        <v>1</v>
      </c>
      <c r="AN1633" s="126">
        <v>43494.6353320255</v>
      </c>
      <c r="AO1633" s="6"/>
      <c r="AP1633" s="17" t="b">
        <v>1</v>
      </c>
      <c r="AQ1633" s="6" t="b">
        <v>0</v>
      </c>
    </row>
    <row r="1634" spans="1:43" x14ac:dyDescent="0.25">
      <c r="A1634" t="str">
        <f>_xlfn.CONCAT(Table8[[#This Row],[Order]],"-",Table8[[#This Row],[Line]])</f>
        <v>78580-63</v>
      </c>
      <c r="B1634" s="35">
        <v>78580</v>
      </c>
      <c r="C1634" s="35">
        <v>63</v>
      </c>
      <c r="D1634" s="35">
        <v>1</v>
      </c>
      <c r="E1634" s="34" t="s">
        <v>18</v>
      </c>
      <c r="F1634" s="34" t="s">
        <v>223</v>
      </c>
      <c r="G1634" s="34" t="s">
        <v>5794</v>
      </c>
      <c r="H1634" s="34" t="s">
        <v>22</v>
      </c>
      <c r="I1634" s="34" t="s">
        <v>37</v>
      </c>
      <c r="J1634" s="36">
        <v>43495</v>
      </c>
      <c r="K1634" s="34" t="s">
        <v>5799</v>
      </c>
      <c r="L1634" s="125">
        <v>43497</v>
      </c>
      <c r="M1634" s="36">
        <v>43502</v>
      </c>
      <c r="N1634" s="35">
        <v>2</v>
      </c>
      <c r="O1634" s="35">
        <v>2</v>
      </c>
      <c r="P1634" s="6" t="s">
        <v>590</v>
      </c>
      <c r="Q1634" s="34" t="s">
        <v>21</v>
      </c>
      <c r="R1634" s="6" t="s">
        <v>18</v>
      </c>
      <c r="S1634" s="34" t="s">
        <v>22</v>
      </c>
      <c r="T1634" s="34" t="s">
        <v>5800</v>
      </c>
      <c r="U1634" s="35">
        <v>1</v>
      </c>
      <c r="V1634" s="17" t="b">
        <v>1</v>
      </c>
      <c r="W1634" s="17" t="b">
        <v>1</v>
      </c>
      <c r="X1634" s="17" t="b">
        <v>1</v>
      </c>
      <c r="Y1634" s="17" t="b">
        <v>1</v>
      </c>
      <c r="Z1634" t="s">
        <v>3805</v>
      </c>
      <c r="AA1634" t="s">
        <v>22</v>
      </c>
      <c r="AB1634" t="s">
        <v>22</v>
      </c>
      <c r="AC1634" t="s">
        <v>22</v>
      </c>
      <c r="AD1634" t="s">
        <v>22</v>
      </c>
      <c r="AE1634" t="s">
        <v>22</v>
      </c>
      <c r="AF1634" t="s">
        <v>22</v>
      </c>
      <c r="AG1634" t="s">
        <v>3805</v>
      </c>
      <c r="AH1634" t="s">
        <v>22</v>
      </c>
      <c r="AI1634" t="s">
        <v>22</v>
      </c>
      <c r="AJ1634" s="17" t="b">
        <v>1</v>
      </c>
      <c r="AK1634" t="s">
        <v>22</v>
      </c>
      <c r="AL1634" t="s">
        <v>143</v>
      </c>
      <c r="AM1634" s="17" t="b">
        <v>1</v>
      </c>
      <c r="AN1634" s="126">
        <v>43494.6353612616</v>
      </c>
      <c r="AO1634" s="6"/>
      <c r="AP1634" s="17" t="b">
        <v>1</v>
      </c>
      <c r="AQ1634" s="6" t="b">
        <v>0</v>
      </c>
    </row>
    <row r="1635" spans="1:43" x14ac:dyDescent="0.25">
      <c r="A1635" t="str">
        <f>_xlfn.CONCAT(Table8[[#This Row],[Order]],"-",Table8[[#This Row],[Line]])</f>
        <v>78580-64</v>
      </c>
      <c r="B1635" s="35">
        <v>78580</v>
      </c>
      <c r="C1635" s="35">
        <v>64</v>
      </c>
      <c r="D1635" s="35">
        <v>1</v>
      </c>
      <c r="E1635" s="34" t="s">
        <v>18</v>
      </c>
      <c r="F1635" s="34" t="s">
        <v>223</v>
      </c>
      <c r="G1635" s="34" t="s">
        <v>5794</v>
      </c>
      <c r="H1635" s="34" t="s">
        <v>22</v>
      </c>
      <c r="I1635" s="34" t="s">
        <v>37</v>
      </c>
      <c r="J1635" s="36">
        <v>43495</v>
      </c>
      <c r="K1635" s="34" t="s">
        <v>5801</v>
      </c>
      <c r="L1635" s="125">
        <v>43497</v>
      </c>
      <c r="M1635" s="36">
        <v>43502</v>
      </c>
      <c r="N1635" s="35">
        <v>1</v>
      </c>
      <c r="O1635" s="35">
        <v>1</v>
      </c>
      <c r="P1635" s="6" t="s">
        <v>590</v>
      </c>
      <c r="Q1635" s="34" t="s">
        <v>21</v>
      </c>
      <c r="R1635" s="6" t="s">
        <v>18</v>
      </c>
      <c r="S1635" s="34" t="s">
        <v>22</v>
      </c>
      <c r="T1635" s="34" t="s">
        <v>5802</v>
      </c>
      <c r="U1635" s="35">
        <v>1</v>
      </c>
      <c r="V1635" s="17" t="b">
        <v>1</v>
      </c>
      <c r="W1635" s="17" t="b">
        <v>1</v>
      </c>
      <c r="X1635" s="17" t="b">
        <v>1</v>
      </c>
      <c r="Y1635" s="17" t="b">
        <v>1</v>
      </c>
      <c r="Z1635" t="s">
        <v>3805</v>
      </c>
      <c r="AA1635" t="s">
        <v>22</v>
      </c>
      <c r="AB1635" t="s">
        <v>22</v>
      </c>
      <c r="AC1635" t="s">
        <v>22</v>
      </c>
      <c r="AD1635" t="s">
        <v>22</v>
      </c>
      <c r="AE1635" t="s">
        <v>22</v>
      </c>
      <c r="AF1635" t="s">
        <v>22</v>
      </c>
      <c r="AG1635" t="s">
        <v>3805</v>
      </c>
      <c r="AH1635" t="s">
        <v>22</v>
      </c>
      <c r="AI1635" t="s">
        <v>22</v>
      </c>
      <c r="AJ1635" s="17" t="b">
        <v>1</v>
      </c>
      <c r="AK1635" t="s">
        <v>22</v>
      </c>
      <c r="AL1635" t="s">
        <v>143</v>
      </c>
      <c r="AM1635" s="17" t="b">
        <v>1</v>
      </c>
      <c r="AN1635" s="126">
        <v>43494.635395405101</v>
      </c>
      <c r="AO1635" s="6"/>
      <c r="AP1635" s="17" t="b">
        <v>1</v>
      </c>
      <c r="AQ1635" s="6" t="b">
        <v>0</v>
      </c>
    </row>
    <row r="1636" spans="1:43" x14ac:dyDescent="0.25">
      <c r="A1636" t="str">
        <f>_xlfn.CONCAT(Table8[[#This Row],[Order]],"-",Table8[[#This Row],[Line]])</f>
        <v>78580-65</v>
      </c>
      <c r="B1636" s="35">
        <v>78580</v>
      </c>
      <c r="C1636" s="35">
        <v>65</v>
      </c>
      <c r="D1636" s="35">
        <v>1</v>
      </c>
      <c r="E1636" s="34" t="s">
        <v>18</v>
      </c>
      <c r="F1636" s="34" t="s">
        <v>223</v>
      </c>
      <c r="G1636" s="34" t="s">
        <v>5794</v>
      </c>
      <c r="H1636" s="34" t="s">
        <v>22</v>
      </c>
      <c r="I1636" s="34" t="s">
        <v>37</v>
      </c>
      <c r="J1636" s="36">
        <v>43495</v>
      </c>
      <c r="K1636" s="34" t="s">
        <v>5803</v>
      </c>
      <c r="L1636" s="125">
        <v>43497</v>
      </c>
      <c r="M1636" s="36">
        <v>43502</v>
      </c>
      <c r="N1636" s="35">
        <v>2</v>
      </c>
      <c r="O1636" s="35">
        <v>2</v>
      </c>
      <c r="P1636" s="6" t="s">
        <v>590</v>
      </c>
      <c r="Q1636" s="34" t="s">
        <v>21</v>
      </c>
      <c r="R1636" s="6" t="s">
        <v>18</v>
      </c>
      <c r="S1636" s="34" t="s">
        <v>22</v>
      </c>
      <c r="T1636" s="34" t="s">
        <v>5804</v>
      </c>
      <c r="U1636" s="35">
        <v>1</v>
      </c>
      <c r="V1636" s="17" t="b">
        <v>1</v>
      </c>
      <c r="W1636" s="17" t="b">
        <v>1</v>
      </c>
      <c r="X1636" s="17" t="b">
        <v>1</v>
      </c>
      <c r="Y1636" s="17" t="b">
        <v>1</v>
      </c>
      <c r="Z1636" t="s">
        <v>3805</v>
      </c>
      <c r="AA1636" t="s">
        <v>22</v>
      </c>
      <c r="AB1636" t="s">
        <v>22</v>
      </c>
      <c r="AC1636" t="s">
        <v>22</v>
      </c>
      <c r="AD1636" t="s">
        <v>22</v>
      </c>
      <c r="AE1636" t="s">
        <v>22</v>
      </c>
      <c r="AF1636" t="s">
        <v>22</v>
      </c>
      <c r="AG1636" t="s">
        <v>3805</v>
      </c>
      <c r="AH1636" t="s">
        <v>22</v>
      </c>
      <c r="AI1636" t="s">
        <v>22</v>
      </c>
      <c r="AJ1636" s="17" t="b">
        <v>1</v>
      </c>
      <c r="AK1636" t="s">
        <v>22</v>
      </c>
      <c r="AL1636" t="s">
        <v>143</v>
      </c>
      <c r="AM1636" s="17" t="b">
        <v>1</v>
      </c>
      <c r="AN1636" s="126">
        <v>43494.635422106498</v>
      </c>
      <c r="AO1636" s="6"/>
      <c r="AP1636" s="17" t="b">
        <v>1</v>
      </c>
      <c r="AQ1636" s="6" t="b">
        <v>0</v>
      </c>
    </row>
    <row r="1637" spans="1:43" x14ac:dyDescent="0.25">
      <c r="A1637" t="str">
        <f>_xlfn.CONCAT(Table8[[#This Row],[Order]],"-",Table8[[#This Row],[Line]])</f>
        <v>78580-66</v>
      </c>
      <c r="B1637" s="35">
        <v>78580</v>
      </c>
      <c r="C1637" s="35">
        <v>66</v>
      </c>
      <c r="D1637" s="35">
        <v>1</v>
      </c>
      <c r="E1637" s="34" t="s">
        <v>18</v>
      </c>
      <c r="F1637" s="34" t="s">
        <v>223</v>
      </c>
      <c r="G1637" s="34" t="s">
        <v>5794</v>
      </c>
      <c r="H1637" s="34" t="s">
        <v>22</v>
      </c>
      <c r="I1637" s="34" t="s">
        <v>37</v>
      </c>
      <c r="J1637" s="36">
        <v>43495</v>
      </c>
      <c r="K1637" s="34" t="s">
        <v>5805</v>
      </c>
      <c r="L1637" s="125">
        <v>43497</v>
      </c>
      <c r="M1637" s="36">
        <v>43502</v>
      </c>
      <c r="N1637" s="35">
        <v>1</v>
      </c>
      <c r="O1637" s="35">
        <v>1</v>
      </c>
      <c r="P1637" s="6" t="s">
        <v>590</v>
      </c>
      <c r="Q1637" s="34" t="s">
        <v>21</v>
      </c>
      <c r="R1637" s="6" t="s">
        <v>18</v>
      </c>
      <c r="S1637" s="34" t="s">
        <v>22</v>
      </c>
      <c r="T1637" s="34" t="s">
        <v>5806</v>
      </c>
      <c r="U1637" s="35">
        <v>1</v>
      </c>
      <c r="V1637" s="17" t="b">
        <v>1</v>
      </c>
      <c r="W1637" s="17" t="b">
        <v>1</v>
      </c>
      <c r="X1637" s="17" t="b">
        <v>1</v>
      </c>
      <c r="Y1637" s="17" t="b">
        <v>1</v>
      </c>
      <c r="Z1637" t="s">
        <v>3805</v>
      </c>
      <c r="AA1637" t="s">
        <v>22</v>
      </c>
      <c r="AB1637" t="s">
        <v>22</v>
      </c>
      <c r="AC1637" t="s">
        <v>22</v>
      </c>
      <c r="AD1637" t="s">
        <v>22</v>
      </c>
      <c r="AE1637" t="s">
        <v>22</v>
      </c>
      <c r="AF1637" t="s">
        <v>22</v>
      </c>
      <c r="AG1637" t="s">
        <v>3805</v>
      </c>
      <c r="AH1637" t="s">
        <v>22</v>
      </c>
      <c r="AI1637" t="s">
        <v>22</v>
      </c>
      <c r="AJ1637" s="17" t="b">
        <v>1</v>
      </c>
      <c r="AK1637" t="s">
        <v>22</v>
      </c>
      <c r="AL1637" t="s">
        <v>143</v>
      </c>
      <c r="AM1637" s="17" t="b">
        <v>1</v>
      </c>
      <c r="AN1637" s="126">
        <v>43494.6354502662</v>
      </c>
      <c r="AO1637" s="6"/>
      <c r="AP1637" s="17" t="b">
        <v>1</v>
      </c>
      <c r="AQ1637" s="6" t="b">
        <v>0</v>
      </c>
    </row>
    <row r="1638" spans="1:43" x14ac:dyDescent="0.25">
      <c r="A1638" t="str">
        <f>_xlfn.CONCAT(Table8[[#This Row],[Order]],"-",Table8[[#This Row],[Line]])</f>
        <v>78580-67</v>
      </c>
      <c r="B1638" s="35">
        <v>78580</v>
      </c>
      <c r="C1638" s="35">
        <v>67</v>
      </c>
      <c r="D1638" s="35">
        <v>1</v>
      </c>
      <c r="E1638" s="34" t="s">
        <v>18</v>
      </c>
      <c r="F1638" s="34" t="s">
        <v>223</v>
      </c>
      <c r="G1638" s="34" t="s">
        <v>5794</v>
      </c>
      <c r="H1638" s="34" t="s">
        <v>22</v>
      </c>
      <c r="I1638" s="34" t="s">
        <v>37</v>
      </c>
      <c r="J1638" s="36">
        <v>43495</v>
      </c>
      <c r="K1638" s="34" t="s">
        <v>5807</v>
      </c>
      <c r="L1638" s="125">
        <v>43497</v>
      </c>
      <c r="M1638" s="36">
        <v>43502</v>
      </c>
      <c r="N1638" s="35">
        <v>1</v>
      </c>
      <c r="O1638" s="35">
        <v>1</v>
      </c>
      <c r="P1638" s="6" t="s">
        <v>590</v>
      </c>
      <c r="Q1638" s="34" t="s">
        <v>21</v>
      </c>
      <c r="R1638" s="6" t="s">
        <v>18</v>
      </c>
      <c r="S1638" s="34" t="s">
        <v>22</v>
      </c>
      <c r="T1638" s="34" t="s">
        <v>5808</v>
      </c>
      <c r="U1638" s="35">
        <v>1</v>
      </c>
      <c r="V1638" s="17" t="b">
        <v>1</v>
      </c>
      <c r="W1638" s="17" t="b">
        <v>1</v>
      </c>
      <c r="X1638" s="17" t="b">
        <v>1</v>
      </c>
      <c r="Y1638" s="17" t="b">
        <v>1</v>
      </c>
      <c r="Z1638" t="s">
        <v>3805</v>
      </c>
      <c r="AA1638" t="s">
        <v>22</v>
      </c>
      <c r="AB1638" t="s">
        <v>22</v>
      </c>
      <c r="AC1638" t="s">
        <v>22</v>
      </c>
      <c r="AD1638" t="s">
        <v>22</v>
      </c>
      <c r="AE1638" t="s">
        <v>22</v>
      </c>
      <c r="AF1638" t="s">
        <v>22</v>
      </c>
      <c r="AG1638" t="s">
        <v>3805</v>
      </c>
      <c r="AH1638" t="s">
        <v>22</v>
      </c>
      <c r="AI1638" t="s">
        <v>22</v>
      </c>
      <c r="AJ1638" s="17" t="b">
        <v>1</v>
      </c>
      <c r="AK1638" t="s">
        <v>22</v>
      </c>
      <c r="AL1638" t="s">
        <v>143</v>
      </c>
      <c r="AM1638" s="17" t="b">
        <v>1</v>
      </c>
      <c r="AN1638" s="126">
        <v>43494.635487118103</v>
      </c>
      <c r="AO1638" s="6"/>
      <c r="AP1638" s="17" t="b">
        <v>1</v>
      </c>
      <c r="AQ1638" s="6" t="b">
        <v>0</v>
      </c>
    </row>
    <row r="1639" spans="1:43" x14ac:dyDescent="0.25">
      <c r="A1639" t="str">
        <f>_xlfn.CONCAT(Table8[[#This Row],[Order]],"-",Table8[[#This Row],[Line]])</f>
        <v>78580-68</v>
      </c>
      <c r="B1639" s="35">
        <v>78580</v>
      </c>
      <c r="C1639" s="35">
        <v>68</v>
      </c>
      <c r="D1639" s="35">
        <v>1</v>
      </c>
      <c r="E1639" s="34" t="s">
        <v>18</v>
      </c>
      <c r="F1639" s="34" t="s">
        <v>223</v>
      </c>
      <c r="G1639" s="34" t="s">
        <v>5794</v>
      </c>
      <c r="H1639" s="34" t="s">
        <v>22</v>
      </c>
      <c r="I1639" s="34" t="s">
        <v>37</v>
      </c>
      <c r="J1639" s="36">
        <v>43495</v>
      </c>
      <c r="K1639" s="34" t="s">
        <v>5809</v>
      </c>
      <c r="L1639" s="125">
        <v>43497</v>
      </c>
      <c r="M1639" s="36">
        <v>43502</v>
      </c>
      <c r="N1639" s="35">
        <v>1</v>
      </c>
      <c r="O1639" s="35">
        <v>1</v>
      </c>
      <c r="P1639" s="6" t="s">
        <v>590</v>
      </c>
      <c r="Q1639" s="34" t="s">
        <v>21</v>
      </c>
      <c r="R1639" s="6" t="s">
        <v>18</v>
      </c>
      <c r="S1639" s="34" t="s">
        <v>22</v>
      </c>
      <c r="T1639" s="34" t="s">
        <v>5810</v>
      </c>
      <c r="U1639" s="35">
        <v>1</v>
      </c>
      <c r="V1639" s="17" t="b">
        <v>1</v>
      </c>
      <c r="W1639" s="17" t="b">
        <v>1</v>
      </c>
      <c r="X1639" s="17" t="b">
        <v>1</v>
      </c>
      <c r="Y1639" s="17" t="b">
        <v>1</v>
      </c>
      <c r="Z1639" t="s">
        <v>3805</v>
      </c>
      <c r="AA1639" t="s">
        <v>22</v>
      </c>
      <c r="AB1639" t="s">
        <v>22</v>
      </c>
      <c r="AC1639" t="s">
        <v>22</v>
      </c>
      <c r="AD1639" t="s">
        <v>22</v>
      </c>
      <c r="AE1639" t="s">
        <v>22</v>
      </c>
      <c r="AF1639" t="s">
        <v>22</v>
      </c>
      <c r="AG1639" t="s">
        <v>3805</v>
      </c>
      <c r="AH1639" t="s">
        <v>22</v>
      </c>
      <c r="AI1639" t="s">
        <v>22</v>
      </c>
      <c r="AJ1639" s="17" t="b">
        <v>1</v>
      </c>
      <c r="AK1639" t="s">
        <v>22</v>
      </c>
      <c r="AL1639" t="s">
        <v>143</v>
      </c>
      <c r="AM1639" s="17" t="b">
        <v>1</v>
      </c>
      <c r="AN1639" s="126">
        <v>43494.635522881901</v>
      </c>
      <c r="AO1639" s="6"/>
      <c r="AP1639" s="17" t="b">
        <v>1</v>
      </c>
      <c r="AQ1639" s="6" t="b">
        <v>0</v>
      </c>
    </row>
    <row r="1640" spans="1:43" x14ac:dyDescent="0.25">
      <c r="A1640" t="str">
        <f>_xlfn.CONCAT(Table8[[#This Row],[Order]],"-",Table8[[#This Row],[Line]])</f>
        <v>78580-69</v>
      </c>
      <c r="B1640" s="35">
        <v>78580</v>
      </c>
      <c r="C1640" s="35">
        <v>69</v>
      </c>
      <c r="D1640" s="35">
        <v>1</v>
      </c>
      <c r="E1640" s="34" t="s">
        <v>18</v>
      </c>
      <c r="F1640" s="34" t="s">
        <v>223</v>
      </c>
      <c r="G1640" s="34" t="s">
        <v>5794</v>
      </c>
      <c r="H1640" s="34" t="s">
        <v>22</v>
      </c>
      <c r="I1640" s="34" t="s">
        <v>37</v>
      </c>
      <c r="J1640" s="36">
        <v>43495</v>
      </c>
      <c r="K1640" s="34" t="s">
        <v>5811</v>
      </c>
      <c r="L1640" s="125">
        <v>43497</v>
      </c>
      <c r="M1640" s="36">
        <v>43502</v>
      </c>
      <c r="N1640" s="35">
        <v>2</v>
      </c>
      <c r="O1640" s="35">
        <v>2</v>
      </c>
      <c r="P1640" s="6" t="s">
        <v>590</v>
      </c>
      <c r="Q1640" s="34" t="s">
        <v>21</v>
      </c>
      <c r="R1640" s="6" t="s">
        <v>18</v>
      </c>
      <c r="S1640" s="34" t="s">
        <v>22</v>
      </c>
      <c r="T1640" s="34" t="s">
        <v>5812</v>
      </c>
      <c r="U1640" s="35">
        <v>1</v>
      </c>
      <c r="V1640" s="17" t="b">
        <v>1</v>
      </c>
      <c r="W1640" s="17" t="b">
        <v>1</v>
      </c>
      <c r="X1640" s="17" t="b">
        <v>1</v>
      </c>
      <c r="Y1640" s="17" t="b">
        <v>1</v>
      </c>
      <c r="Z1640" t="s">
        <v>3805</v>
      </c>
      <c r="AA1640" t="s">
        <v>22</v>
      </c>
      <c r="AB1640" t="s">
        <v>22</v>
      </c>
      <c r="AC1640" t="s">
        <v>22</v>
      </c>
      <c r="AD1640" t="s">
        <v>22</v>
      </c>
      <c r="AE1640" t="s">
        <v>22</v>
      </c>
      <c r="AF1640" t="s">
        <v>22</v>
      </c>
      <c r="AG1640" t="s">
        <v>3805</v>
      </c>
      <c r="AH1640" t="s">
        <v>22</v>
      </c>
      <c r="AI1640" t="s">
        <v>22</v>
      </c>
      <c r="AJ1640" s="17" t="b">
        <v>1</v>
      </c>
      <c r="AK1640" t="s">
        <v>22</v>
      </c>
      <c r="AL1640" t="s">
        <v>143</v>
      </c>
      <c r="AM1640" s="17" t="b">
        <v>1</v>
      </c>
      <c r="AN1640" s="126">
        <v>43494.635567627301</v>
      </c>
      <c r="AO1640" s="6"/>
      <c r="AP1640" s="17" t="b">
        <v>1</v>
      </c>
      <c r="AQ1640" s="6" t="b">
        <v>0</v>
      </c>
    </row>
    <row r="1641" spans="1:43" x14ac:dyDescent="0.25">
      <c r="A1641" t="str">
        <f>_xlfn.CONCAT(Table8[[#This Row],[Order]],"-",Table8[[#This Row],[Line]])</f>
        <v>78580-70</v>
      </c>
      <c r="B1641" s="35">
        <v>78580</v>
      </c>
      <c r="C1641" s="35">
        <v>70</v>
      </c>
      <c r="D1641" s="35">
        <v>1</v>
      </c>
      <c r="E1641" s="34" t="s">
        <v>18</v>
      </c>
      <c r="F1641" s="34" t="s">
        <v>223</v>
      </c>
      <c r="G1641" s="34" t="s">
        <v>5794</v>
      </c>
      <c r="H1641" s="34" t="s">
        <v>22</v>
      </c>
      <c r="I1641" s="34" t="s">
        <v>37</v>
      </c>
      <c r="J1641" s="36">
        <v>43495</v>
      </c>
      <c r="K1641" s="34" t="s">
        <v>5813</v>
      </c>
      <c r="L1641" s="125">
        <v>43497</v>
      </c>
      <c r="M1641" s="36">
        <v>43502</v>
      </c>
      <c r="N1641" s="35">
        <v>1</v>
      </c>
      <c r="O1641" s="35">
        <v>1</v>
      </c>
      <c r="P1641" s="6" t="s">
        <v>590</v>
      </c>
      <c r="Q1641" s="34" t="s">
        <v>21</v>
      </c>
      <c r="R1641" s="6" t="s">
        <v>18</v>
      </c>
      <c r="S1641" s="34" t="s">
        <v>22</v>
      </c>
      <c r="T1641" s="34" t="s">
        <v>5814</v>
      </c>
      <c r="U1641" s="35">
        <v>1</v>
      </c>
      <c r="V1641" s="17" t="b">
        <v>1</v>
      </c>
      <c r="W1641" s="17" t="b">
        <v>1</v>
      </c>
      <c r="X1641" s="17" t="b">
        <v>1</v>
      </c>
      <c r="Y1641" s="17" t="b">
        <v>1</v>
      </c>
      <c r="Z1641" t="s">
        <v>3805</v>
      </c>
      <c r="AA1641" t="s">
        <v>22</v>
      </c>
      <c r="AB1641" t="s">
        <v>22</v>
      </c>
      <c r="AC1641" t="s">
        <v>22</v>
      </c>
      <c r="AD1641" t="s">
        <v>22</v>
      </c>
      <c r="AE1641" t="s">
        <v>22</v>
      </c>
      <c r="AF1641" t="s">
        <v>22</v>
      </c>
      <c r="AG1641" t="s">
        <v>3805</v>
      </c>
      <c r="AH1641" t="s">
        <v>22</v>
      </c>
      <c r="AI1641" t="s">
        <v>22</v>
      </c>
      <c r="AJ1641" s="17" t="b">
        <v>1</v>
      </c>
      <c r="AK1641" t="s">
        <v>22</v>
      </c>
      <c r="AL1641" t="s">
        <v>143</v>
      </c>
      <c r="AM1641" s="17" t="b">
        <v>1</v>
      </c>
      <c r="AN1641" s="126">
        <v>43494.635600891197</v>
      </c>
      <c r="AO1641" s="6"/>
      <c r="AP1641" s="17" t="b">
        <v>1</v>
      </c>
      <c r="AQ1641" s="6" t="b">
        <v>0</v>
      </c>
    </row>
    <row r="1642" spans="1:43" x14ac:dyDescent="0.25">
      <c r="A1642" t="str">
        <f>_xlfn.CONCAT(Table8[[#This Row],[Order]],"-",Table8[[#This Row],[Line]])</f>
        <v>78580-71</v>
      </c>
      <c r="B1642" s="35">
        <v>78580</v>
      </c>
      <c r="C1642" s="35">
        <v>71</v>
      </c>
      <c r="D1642" s="35">
        <v>1</v>
      </c>
      <c r="E1642" s="34" t="s">
        <v>18</v>
      </c>
      <c r="F1642" s="34" t="s">
        <v>223</v>
      </c>
      <c r="G1642" s="34" t="s">
        <v>5794</v>
      </c>
      <c r="H1642" s="34" t="s">
        <v>22</v>
      </c>
      <c r="I1642" s="34" t="s">
        <v>37</v>
      </c>
      <c r="J1642" s="36">
        <v>43495</v>
      </c>
      <c r="K1642" s="34" t="s">
        <v>5815</v>
      </c>
      <c r="L1642" s="125">
        <v>43497</v>
      </c>
      <c r="M1642" s="36">
        <v>43502</v>
      </c>
      <c r="N1642" s="35">
        <v>1</v>
      </c>
      <c r="O1642" s="35">
        <v>1</v>
      </c>
      <c r="P1642" s="6" t="s">
        <v>590</v>
      </c>
      <c r="Q1642" s="34" t="s">
        <v>21</v>
      </c>
      <c r="R1642" s="6" t="s">
        <v>18</v>
      </c>
      <c r="S1642" s="34" t="s">
        <v>22</v>
      </c>
      <c r="T1642" s="34" t="s">
        <v>5816</v>
      </c>
      <c r="U1642" s="35">
        <v>1</v>
      </c>
      <c r="V1642" s="17" t="b">
        <v>1</v>
      </c>
      <c r="W1642" s="17" t="b">
        <v>1</v>
      </c>
      <c r="X1642" s="17" t="b">
        <v>1</v>
      </c>
      <c r="Y1642" s="17" t="b">
        <v>1</v>
      </c>
      <c r="Z1642" t="s">
        <v>3805</v>
      </c>
      <c r="AA1642" t="s">
        <v>22</v>
      </c>
      <c r="AB1642" t="s">
        <v>22</v>
      </c>
      <c r="AC1642" t="s">
        <v>22</v>
      </c>
      <c r="AD1642" t="s">
        <v>22</v>
      </c>
      <c r="AE1642" t="s">
        <v>22</v>
      </c>
      <c r="AF1642" t="s">
        <v>22</v>
      </c>
      <c r="AG1642" t="s">
        <v>3805</v>
      </c>
      <c r="AH1642" t="s">
        <v>22</v>
      </c>
      <c r="AI1642" t="s">
        <v>22</v>
      </c>
      <c r="AJ1642" s="17" t="b">
        <v>1</v>
      </c>
      <c r="AK1642" t="s">
        <v>22</v>
      </c>
      <c r="AL1642" t="s">
        <v>143</v>
      </c>
      <c r="AM1642" s="17" t="b">
        <v>1</v>
      </c>
      <c r="AN1642" s="126">
        <v>43494.635642210596</v>
      </c>
      <c r="AO1642" s="6"/>
      <c r="AP1642" s="17" t="b">
        <v>1</v>
      </c>
      <c r="AQ1642" s="6" t="b">
        <v>0</v>
      </c>
    </row>
    <row r="1643" spans="1:43" x14ac:dyDescent="0.25">
      <c r="A1643" t="str">
        <f>_xlfn.CONCAT(Table8[[#This Row],[Order]],"-",Table8[[#This Row],[Line]])</f>
        <v>78580-72</v>
      </c>
      <c r="B1643" s="35">
        <v>78580</v>
      </c>
      <c r="C1643" s="35">
        <v>72</v>
      </c>
      <c r="D1643" s="35">
        <v>1</v>
      </c>
      <c r="E1643" s="34" t="s">
        <v>18</v>
      </c>
      <c r="F1643" s="34" t="s">
        <v>223</v>
      </c>
      <c r="G1643" s="34" t="s">
        <v>5794</v>
      </c>
      <c r="H1643" s="34" t="s">
        <v>22</v>
      </c>
      <c r="I1643" s="34" t="s">
        <v>37</v>
      </c>
      <c r="J1643" s="36">
        <v>43495</v>
      </c>
      <c r="K1643" s="34" t="s">
        <v>5817</v>
      </c>
      <c r="L1643" s="125">
        <v>43497</v>
      </c>
      <c r="M1643" s="36">
        <v>43502</v>
      </c>
      <c r="N1643" s="35">
        <v>2</v>
      </c>
      <c r="O1643" s="35">
        <v>2</v>
      </c>
      <c r="P1643" s="6" t="s">
        <v>590</v>
      </c>
      <c r="Q1643" s="34" t="s">
        <v>21</v>
      </c>
      <c r="R1643" s="6" t="s">
        <v>18</v>
      </c>
      <c r="S1643" s="34" t="s">
        <v>22</v>
      </c>
      <c r="T1643" s="34" t="s">
        <v>5818</v>
      </c>
      <c r="U1643" s="35">
        <v>1</v>
      </c>
      <c r="V1643" s="17" t="b">
        <v>1</v>
      </c>
      <c r="W1643" s="17" t="b">
        <v>1</v>
      </c>
      <c r="X1643" s="17" t="b">
        <v>1</v>
      </c>
      <c r="Y1643" s="17" t="b">
        <v>1</v>
      </c>
      <c r="Z1643" t="s">
        <v>3805</v>
      </c>
      <c r="AA1643" t="s">
        <v>22</v>
      </c>
      <c r="AB1643" t="s">
        <v>22</v>
      </c>
      <c r="AC1643" t="s">
        <v>22</v>
      </c>
      <c r="AD1643" t="s">
        <v>22</v>
      </c>
      <c r="AE1643" t="s">
        <v>22</v>
      </c>
      <c r="AF1643" t="s">
        <v>22</v>
      </c>
      <c r="AG1643" t="s">
        <v>3805</v>
      </c>
      <c r="AH1643" t="s">
        <v>22</v>
      </c>
      <c r="AI1643" t="s">
        <v>22</v>
      </c>
      <c r="AJ1643" s="17" t="b">
        <v>1</v>
      </c>
      <c r="AK1643" t="s">
        <v>22</v>
      </c>
      <c r="AL1643" t="s">
        <v>143</v>
      </c>
      <c r="AM1643" s="17" t="b">
        <v>1</v>
      </c>
      <c r="AN1643" s="126">
        <v>43494.635678669001</v>
      </c>
      <c r="AO1643" s="6"/>
      <c r="AP1643" s="17" t="b">
        <v>1</v>
      </c>
      <c r="AQ1643" s="6" t="b">
        <v>0</v>
      </c>
    </row>
    <row r="1644" spans="1:43" x14ac:dyDescent="0.25">
      <c r="A1644" t="str">
        <f>_xlfn.CONCAT(Table8[[#This Row],[Order]],"-",Table8[[#This Row],[Line]])</f>
        <v>78580-73</v>
      </c>
      <c r="B1644" s="35">
        <v>78580</v>
      </c>
      <c r="C1644" s="35">
        <v>73</v>
      </c>
      <c r="D1644" s="35">
        <v>1</v>
      </c>
      <c r="E1644" s="34" t="s">
        <v>18</v>
      </c>
      <c r="F1644" s="34" t="s">
        <v>223</v>
      </c>
      <c r="G1644" s="34" t="s">
        <v>5819</v>
      </c>
      <c r="H1644" s="34" t="s">
        <v>22</v>
      </c>
      <c r="I1644" s="34" t="s">
        <v>37</v>
      </c>
      <c r="J1644" s="36">
        <v>43495</v>
      </c>
      <c r="K1644" s="34" t="s">
        <v>5820</v>
      </c>
      <c r="L1644" s="125">
        <v>43497</v>
      </c>
      <c r="M1644" s="36">
        <v>43502</v>
      </c>
      <c r="N1644" s="35">
        <v>1</v>
      </c>
      <c r="O1644" s="35">
        <v>1</v>
      </c>
      <c r="P1644" s="6" t="s">
        <v>590</v>
      </c>
      <c r="Q1644" s="34" t="s">
        <v>21</v>
      </c>
      <c r="R1644" s="6" t="s">
        <v>18</v>
      </c>
      <c r="S1644" s="34" t="s">
        <v>22</v>
      </c>
      <c r="T1644" s="34" t="s">
        <v>5821</v>
      </c>
      <c r="U1644" s="35">
        <v>1</v>
      </c>
      <c r="V1644" s="17" t="b">
        <v>1</v>
      </c>
      <c r="W1644" s="17" t="b">
        <v>1</v>
      </c>
      <c r="X1644" s="17" t="b">
        <v>1</v>
      </c>
      <c r="Y1644" s="17" t="b">
        <v>1</v>
      </c>
      <c r="Z1644" t="s">
        <v>3805</v>
      </c>
      <c r="AA1644" t="s">
        <v>22</v>
      </c>
      <c r="AB1644" t="s">
        <v>22</v>
      </c>
      <c r="AC1644" t="s">
        <v>22</v>
      </c>
      <c r="AD1644" t="s">
        <v>22</v>
      </c>
      <c r="AE1644" t="s">
        <v>22</v>
      </c>
      <c r="AF1644" t="s">
        <v>22</v>
      </c>
      <c r="AG1644" t="s">
        <v>3805</v>
      </c>
      <c r="AH1644" t="s">
        <v>22</v>
      </c>
      <c r="AI1644" t="s">
        <v>22</v>
      </c>
      <c r="AJ1644" s="17" t="b">
        <v>1</v>
      </c>
      <c r="AK1644" t="s">
        <v>22</v>
      </c>
      <c r="AL1644" t="s">
        <v>143</v>
      </c>
      <c r="AM1644" s="17" t="b">
        <v>1</v>
      </c>
      <c r="AN1644" s="126">
        <v>43494.6357122685</v>
      </c>
      <c r="AO1644" s="6"/>
      <c r="AP1644" s="17" t="b">
        <v>1</v>
      </c>
      <c r="AQ1644" s="6" t="b">
        <v>0</v>
      </c>
    </row>
    <row r="1645" spans="1:43" x14ac:dyDescent="0.25">
      <c r="A1645" t="str">
        <f>_xlfn.CONCAT(Table8[[#This Row],[Order]],"-",Table8[[#This Row],[Line]])</f>
        <v>78580-74</v>
      </c>
      <c r="B1645" s="35">
        <v>78580</v>
      </c>
      <c r="C1645" s="35">
        <v>74</v>
      </c>
      <c r="D1645" s="35">
        <v>1</v>
      </c>
      <c r="E1645" s="34" t="s">
        <v>18</v>
      </c>
      <c r="F1645" s="34" t="s">
        <v>223</v>
      </c>
      <c r="G1645" s="34" t="s">
        <v>5819</v>
      </c>
      <c r="H1645" s="34" t="s">
        <v>22</v>
      </c>
      <c r="I1645" s="34" t="s">
        <v>37</v>
      </c>
      <c r="J1645" s="36">
        <v>43495</v>
      </c>
      <c r="K1645" s="34" t="s">
        <v>5822</v>
      </c>
      <c r="L1645" s="125">
        <v>43497</v>
      </c>
      <c r="M1645" s="36">
        <v>43502</v>
      </c>
      <c r="N1645" s="35">
        <v>1</v>
      </c>
      <c r="O1645" s="35">
        <v>1</v>
      </c>
      <c r="P1645" s="6" t="s">
        <v>590</v>
      </c>
      <c r="Q1645" s="34" t="s">
        <v>21</v>
      </c>
      <c r="R1645" s="6" t="s">
        <v>18</v>
      </c>
      <c r="S1645" s="34" t="s">
        <v>22</v>
      </c>
      <c r="T1645" s="34" t="s">
        <v>5823</v>
      </c>
      <c r="U1645" s="35">
        <v>1</v>
      </c>
      <c r="V1645" s="17" t="b">
        <v>1</v>
      </c>
      <c r="W1645" s="17" t="b">
        <v>1</v>
      </c>
      <c r="X1645" s="17" t="b">
        <v>1</v>
      </c>
      <c r="Y1645" s="17" t="b">
        <v>1</v>
      </c>
      <c r="Z1645" t="s">
        <v>3805</v>
      </c>
      <c r="AA1645" t="s">
        <v>22</v>
      </c>
      <c r="AB1645" t="s">
        <v>22</v>
      </c>
      <c r="AC1645" t="s">
        <v>22</v>
      </c>
      <c r="AD1645" t="s">
        <v>22</v>
      </c>
      <c r="AE1645" t="s">
        <v>22</v>
      </c>
      <c r="AF1645" t="s">
        <v>22</v>
      </c>
      <c r="AG1645" t="s">
        <v>3805</v>
      </c>
      <c r="AH1645" t="s">
        <v>22</v>
      </c>
      <c r="AI1645" t="s">
        <v>22</v>
      </c>
      <c r="AJ1645" s="17" t="b">
        <v>1</v>
      </c>
      <c r="AK1645" t="s">
        <v>22</v>
      </c>
      <c r="AL1645" t="s">
        <v>143</v>
      </c>
      <c r="AM1645" s="17" t="b">
        <v>1</v>
      </c>
      <c r="AN1645" s="126">
        <v>43494.635744756903</v>
      </c>
      <c r="AO1645" s="6"/>
      <c r="AP1645" s="17" t="b">
        <v>1</v>
      </c>
      <c r="AQ1645" s="6" t="b">
        <v>0</v>
      </c>
    </row>
    <row r="1646" spans="1:43" x14ac:dyDescent="0.25">
      <c r="A1646" t="str">
        <f>_xlfn.CONCAT(Table8[[#This Row],[Order]],"-",Table8[[#This Row],[Line]])</f>
        <v>78580-75</v>
      </c>
      <c r="B1646" s="35">
        <v>78580</v>
      </c>
      <c r="C1646" s="35">
        <v>75</v>
      </c>
      <c r="D1646" s="35">
        <v>1</v>
      </c>
      <c r="E1646" s="34" t="s">
        <v>18</v>
      </c>
      <c r="F1646" s="34" t="s">
        <v>223</v>
      </c>
      <c r="G1646" s="34" t="s">
        <v>5819</v>
      </c>
      <c r="H1646" s="34" t="s">
        <v>22</v>
      </c>
      <c r="I1646" s="34" t="s">
        <v>37</v>
      </c>
      <c r="J1646" s="36">
        <v>43495</v>
      </c>
      <c r="K1646" s="34" t="s">
        <v>5824</v>
      </c>
      <c r="L1646" s="125">
        <v>43497</v>
      </c>
      <c r="M1646" s="36">
        <v>43502</v>
      </c>
      <c r="N1646" s="35">
        <v>1</v>
      </c>
      <c r="O1646" s="35">
        <v>1</v>
      </c>
      <c r="P1646" s="6" t="s">
        <v>590</v>
      </c>
      <c r="Q1646" s="34" t="s">
        <v>21</v>
      </c>
      <c r="R1646" s="6" t="s">
        <v>18</v>
      </c>
      <c r="S1646" s="34" t="s">
        <v>22</v>
      </c>
      <c r="T1646" s="34" t="s">
        <v>5825</v>
      </c>
      <c r="U1646" s="35">
        <v>1</v>
      </c>
      <c r="V1646" s="17" t="b">
        <v>1</v>
      </c>
      <c r="W1646" s="17" t="b">
        <v>1</v>
      </c>
      <c r="X1646" s="17" t="b">
        <v>1</v>
      </c>
      <c r="Y1646" s="17" t="b">
        <v>1</v>
      </c>
      <c r="Z1646" t="s">
        <v>3805</v>
      </c>
      <c r="AA1646" t="s">
        <v>22</v>
      </c>
      <c r="AB1646" t="s">
        <v>22</v>
      </c>
      <c r="AC1646" t="s">
        <v>22</v>
      </c>
      <c r="AD1646" t="s">
        <v>22</v>
      </c>
      <c r="AE1646" t="s">
        <v>22</v>
      </c>
      <c r="AF1646" t="s">
        <v>22</v>
      </c>
      <c r="AG1646" t="s">
        <v>3805</v>
      </c>
      <c r="AH1646" t="s">
        <v>22</v>
      </c>
      <c r="AI1646" t="s">
        <v>22</v>
      </c>
      <c r="AJ1646" s="17" t="b">
        <v>1</v>
      </c>
      <c r="AK1646" t="s">
        <v>22</v>
      </c>
      <c r="AL1646" t="s">
        <v>143</v>
      </c>
      <c r="AM1646" s="17" t="b">
        <v>1</v>
      </c>
      <c r="AN1646" s="126">
        <v>43494.635778356504</v>
      </c>
      <c r="AO1646" s="6"/>
      <c r="AP1646" s="17" t="b">
        <v>1</v>
      </c>
      <c r="AQ1646" s="6" t="b">
        <v>0</v>
      </c>
    </row>
    <row r="1647" spans="1:43" x14ac:dyDescent="0.25">
      <c r="A1647" t="str">
        <f>_xlfn.CONCAT(Table8[[#This Row],[Order]],"-",Table8[[#This Row],[Line]])</f>
        <v>78580-76</v>
      </c>
      <c r="B1647" s="35">
        <v>78580</v>
      </c>
      <c r="C1647" s="35">
        <v>76</v>
      </c>
      <c r="D1647" s="35">
        <v>1</v>
      </c>
      <c r="E1647" s="34" t="s">
        <v>18</v>
      </c>
      <c r="F1647" s="34" t="s">
        <v>224</v>
      </c>
      <c r="G1647" s="34" t="s">
        <v>5826</v>
      </c>
      <c r="H1647" s="34" t="s">
        <v>22</v>
      </c>
      <c r="I1647" s="34" t="s">
        <v>37</v>
      </c>
      <c r="J1647" s="36">
        <v>43495</v>
      </c>
      <c r="K1647" s="34" t="s">
        <v>5827</v>
      </c>
      <c r="L1647" s="125">
        <v>43497</v>
      </c>
      <c r="M1647" s="36">
        <v>43502</v>
      </c>
      <c r="N1647" s="35">
        <v>2</v>
      </c>
      <c r="O1647" s="35">
        <v>2</v>
      </c>
      <c r="P1647" s="6" t="s">
        <v>590</v>
      </c>
      <c r="Q1647" s="34" t="s">
        <v>21</v>
      </c>
      <c r="R1647" s="6" t="s">
        <v>18</v>
      </c>
      <c r="S1647" s="34" t="s">
        <v>22</v>
      </c>
      <c r="T1647" s="34" t="s">
        <v>5828</v>
      </c>
      <c r="U1647" s="35">
        <v>1</v>
      </c>
      <c r="V1647" s="17" t="b">
        <v>1</v>
      </c>
      <c r="W1647" s="17" t="b">
        <v>1</v>
      </c>
      <c r="X1647" s="17" t="b">
        <v>1</v>
      </c>
      <c r="Y1647" s="17" t="b">
        <v>1</v>
      </c>
      <c r="Z1647" t="s">
        <v>3805</v>
      </c>
      <c r="AA1647" t="s">
        <v>22</v>
      </c>
      <c r="AB1647" t="s">
        <v>22</v>
      </c>
      <c r="AC1647" t="s">
        <v>22</v>
      </c>
      <c r="AD1647" t="s">
        <v>22</v>
      </c>
      <c r="AE1647" t="s">
        <v>22</v>
      </c>
      <c r="AF1647" t="s">
        <v>22</v>
      </c>
      <c r="AG1647" t="s">
        <v>3805</v>
      </c>
      <c r="AH1647" t="s">
        <v>22</v>
      </c>
      <c r="AI1647" t="s">
        <v>22</v>
      </c>
      <c r="AJ1647" s="17" t="b">
        <v>1</v>
      </c>
      <c r="AK1647" t="s">
        <v>22</v>
      </c>
      <c r="AL1647" t="s">
        <v>143</v>
      </c>
      <c r="AM1647" s="17" t="b">
        <v>1</v>
      </c>
      <c r="AN1647" s="126">
        <v>43494.635810150503</v>
      </c>
      <c r="AO1647" s="6"/>
      <c r="AP1647" s="17" t="b">
        <v>1</v>
      </c>
      <c r="AQ1647" s="6" t="b">
        <v>0</v>
      </c>
    </row>
    <row r="1648" spans="1:43" x14ac:dyDescent="0.25">
      <c r="A1648" t="str">
        <f>_xlfn.CONCAT(Table8[[#This Row],[Order]],"-",Table8[[#This Row],[Line]])</f>
        <v>78580-77</v>
      </c>
      <c r="B1648" s="35">
        <v>78580</v>
      </c>
      <c r="C1648" s="35">
        <v>77</v>
      </c>
      <c r="D1648" s="35">
        <v>1</v>
      </c>
      <c r="E1648" s="34" t="s">
        <v>18</v>
      </c>
      <c r="F1648" s="34" t="s">
        <v>224</v>
      </c>
      <c r="G1648" s="34" t="s">
        <v>5826</v>
      </c>
      <c r="H1648" s="34" t="s">
        <v>22</v>
      </c>
      <c r="I1648" s="34" t="s">
        <v>37</v>
      </c>
      <c r="J1648" s="36">
        <v>43495</v>
      </c>
      <c r="K1648" s="34" t="s">
        <v>5829</v>
      </c>
      <c r="L1648" s="125">
        <v>43497</v>
      </c>
      <c r="M1648" s="36">
        <v>43502</v>
      </c>
      <c r="N1648" s="35">
        <v>2</v>
      </c>
      <c r="O1648" s="35">
        <v>2</v>
      </c>
      <c r="P1648" s="6" t="s">
        <v>590</v>
      </c>
      <c r="Q1648" s="34" t="s">
        <v>21</v>
      </c>
      <c r="R1648" s="6" t="s">
        <v>18</v>
      </c>
      <c r="S1648" s="34" t="s">
        <v>22</v>
      </c>
      <c r="T1648" s="34" t="s">
        <v>5830</v>
      </c>
      <c r="U1648" s="35">
        <v>1</v>
      </c>
      <c r="V1648" s="17" t="b">
        <v>1</v>
      </c>
      <c r="W1648" s="17" t="b">
        <v>1</v>
      </c>
      <c r="X1648" s="17" t="b">
        <v>1</v>
      </c>
      <c r="Y1648" s="17" t="b">
        <v>1</v>
      </c>
      <c r="Z1648" t="s">
        <v>3805</v>
      </c>
      <c r="AA1648" t="s">
        <v>22</v>
      </c>
      <c r="AB1648" t="s">
        <v>22</v>
      </c>
      <c r="AC1648" t="s">
        <v>22</v>
      </c>
      <c r="AD1648" t="s">
        <v>22</v>
      </c>
      <c r="AE1648" t="s">
        <v>22</v>
      </c>
      <c r="AF1648" t="s">
        <v>22</v>
      </c>
      <c r="AG1648" t="s">
        <v>3805</v>
      </c>
      <c r="AH1648" t="s">
        <v>22</v>
      </c>
      <c r="AI1648" t="s">
        <v>22</v>
      </c>
      <c r="AJ1648" s="17" t="b">
        <v>1</v>
      </c>
      <c r="AK1648" t="s">
        <v>22</v>
      </c>
      <c r="AL1648" t="s">
        <v>143</v>
      </c>
      <c r="AM1648" s="17" t="b">
        <v>1</v>
      </c>
      <c r="AN1648" s="126">
        <v>43494.635844247699</v>
      </c>
      <c r="AO1648" s="6"/>
      <c r="AP1648" s="17" t="b">
        <v>1</v>
      </c>
      <c r="AQ1648" s="6" t="b">
        <v>0</v>
      </c>
    </row>
    <row r="1649" spans="1:43" x14ac:dyDescent="0.25">
      <c r="A1649" t="str">
        <f>_xlfn.CONCAT(Table8[[#This Row],[Order]],"-",Table8[[#This Row],[Line]])</f>
        <v>78580-78</v>
      </c>
      <c r="B1649" s="35">
        <v>78580</v>
      </c>
      <c r="C1649" s="35">
        <v>78</v>
      </c>
      <c r="D1649" s="35">
        <v>1</v>
      </c>
      <c r="E1649" s="34" t="s">
        <v>18</v>
      </c>
      <c r="F1649" s="34" t="s">
        <v>224</v>
      </c>
      <c r="G1649" s="34" t="s">
        <v>5826</v>
      </c>
      <c r="H1649" s="34" t="s">
        <v>22</v>
      </c>
      <c r="I1649" s="34" t="s">
        <v>37</v>
      </c>
      <c r="J1649" s="36">
        <v>43495</v>
      </c>
      <c r="K1649" s="34" t="s">
        <v>5831</v>
      </c>
      <c r="L1649" s="125">
        <v>43497</v>
      </c>
      <c r="M1649" s="36">
        <v>43502</v>
      </c>
      <c r="N1649" s="35">
        <v>2</v>
      </c>
      <c r="O1649" s="35">
        <v>2</v>
      </c>
      <c r="P1649" s="6" t="s">
        <v>590</v>
      </c>
      <c r="Q1649" s="34" t="s">
        <v>21</v>
      </c>
      <c r="R1649" s="6" t="s">
        <v>18</v>
      </c>
      <c r="S1649" s="34" t="s">
        <v>22</v>
      </c>
      <c r="T1649" s="34" t="s">
        <v>5832</v>
      </c>
      <c r="U1649" s="35">
        <v>1</v>
      </c>
      <c r="V1649" s="17" t="b">
        <v>1</v>
      </c>
      <c r="W1649" s="17" t="b">
        <v>1</v>
      </c>
      <c r="X1649" s="17" t="b">
        <v>1</v>
      </c>
      <c r="Y1649" s="17" t="b">
        <v>1</v>
      </c>
      <c r="Z1649" t="s">
        <v>3805</v>
      </c>
      <c r="AA1649" t="s">
        <v>22</v>
      </c>
      <c r="AB1649" t="s">
        <v>22</v>
      </c>
      <c r="AC1649" t="s">
        <v>22</v>
      </c>
      <c r="AD1649" t="s">
        <v>22</v>
      </c>
      <c r="AE1649" t="s">
        <v>22</v>
      </c>
      <c r="AF1649" t="s">
        <v>22</v>
      </c>
      <c r="AG1649" t="s">
        <v>3805</v>
      </c>
      <c r="AH1649" t="s">
        <v>22</v>
      </c>
      <c r="AI1649" t="s">
        <v>22</v>
      </c>
      <c r="AJ1649" s="17" t="b">
        <v>1</v>
      </c>
      <c r="AK1649" t="s">
        <v>22</v>
      </c>
      <c r="AL1649" t="s">
        <v>143</v>
      </c>
      <c r="AM1649" s="17" t="b">
        <v>1</v>
      </c>
      <c r="AN1649" s="126">
        <v>43494.635878205998</v>
      </c>
      <c r="AO1649" s="6"/>
      <c r="AP1649" s="17" t="b">
        <v>1</v>
      </c>
      <c r="AQ1649" s="6" t="b">
        <v>0</v>
      </c>
    </row>
    <row r="1650" spans="1:43" x14ac:dyDescent="0.25">
      <c r="A1650" t="str">
        <f>_xlfn.CONCAT(Table8[[#This Row],[Order]],"-",Table8[[#This Row],[Line]])</f>
        <v>78580-79</v>
      </c>
      <c r="B1650" s="35">
        <v>78580</v>
      </c>
      <c r="C1650" s="35">
        <v>79</v>
      </c>
      <c r="D1650" s="35">
        <v>1</v>
      </c>
      <c r="E1650" s="34" t="s">
        <v>18</v>
      </c>
      <c r="F1650" s="34" t="s">
        <v>224</v>
      </c>
      <c r="G1650" s="34" t="s">
        <v>5826</v>
      </c>
      <c r="H1650" s="34" t="s">
        <v>22</v>
      </c>
      <c r="I1650" s="34" t="s">
        <v>37</v>
      </c>
      <c r="J1650" s="36">
        <v>43495</v>
      </c>
      <c r="K1650" s="34" t="s">
        <v>5833</v>
      </c>
      <c r="L1650" s="125">
        <v>43497</v>
      </c>
      <c r="M1650" s="36">
        <v>43502</v>
      </c>
      <c r="N1650" s="35">
        <v>2</v>
      </c>
      <c r="O1650" s="35">
        <v>2</v>
      </c>
      <c r="P1650" s="6" t="s">
        <v>590</v>
      </c>
      <c r="Q1650" s="34" t="s">
        <v>21</v>
      </c>
      <c r="R1650" s="6" t="s">
        <v>18</v>
      </c>
      <c r="S1650" s="34" t="s">
        <v>22</v>
      </c>
      <c r="T1650" s="34" t="s">
        <v>5834</v>
      </c>
      <c r="U1650" s="35">
        <v>1</v>
      </c>
      <c r="V1650" s="17" t="b">
        <v>1</v>
      </c>
      <c r="W1650" s="17" t="b">
        <v>1</v>
      </c>
      <c r="X1650" s="17" t="b">
        <v>1</v>
      </c>
      <c r="Y1650" s="17" t="b">
        <v>1</v>
      </c>
      <c r="Z1650" t="s">
        <v>3805</v>
      </c>
      <c r="AA1650" t="s">
        <v>22</v>
      </c>
      <c r="AB1650" t="s">
        <v>22</v>
      </c>
      <c r="AC1650" t="s">
        <v>22</v>
      </c>
      <c r="AD1650" t="s">
        <v>22</v>
      </c>
      <c r="AE1650" t="s">
        <v>22</v>
      </c>
      <c r="AF1650" t="s">
        <v>22</v>
      </c>
      <c r="AG1650" t="s">
        <v>3805</v>
      </c>
      <c r="AH1650" t="s">
        <v>22</v>
      </c>
      <c r="AI1650" t="s">
        <v>22</v>
      </c>
      <c r="AJ1650" s="17" t="b">
        <v>1</v>
      </c>
      <c r="AK1650" t="s">
        <v>22</v>
      </c>
      <c r="AL1650" t="s">
        <v>143</v>
      </c>
      <c r="AM1650" s="17" t="b">
        <v>1</v>
      </c>
      <c r="AN1650" s="126">
        <v>43494.633683333297</v>
      </c>
      <c r="AO1650" s="6"/>
      <c r="AP1650" s="17" t="b">
        <v>1</v>
      </c>
      <c r="AQ1650" s="6" t="b">
        <v>0</v>
      </c>
    </row>
    <row r="1651" spans="1:43" x14ac:dyDescent="0.25">
      <c r="A1651" t="str">
        <f>_xlfn.CONCAT(Table8[[#This Row],[Order]],"-",Table8[[#This Row],[Line]])</f>
        <v>78580-80</v>
      </c>
      <c r="B1651" s="35">
        <v>78580</v>
      </c>
      <c r="C1651" s="35">
        <v>80</v>
      </c>
      <c r="D1651" s="35">
        <v>1</v>
      </c>
      <c r="E1651" s="34" t="s">
        <v>18</v>
      </c>
      <c r="F1651" s="34" t="s">
        <v>224</v>
      </c>
      <c r="G1651" s="34" t="s">
        <v>5826</v>
      </c>
      <c r="H1651" s="34" t="s">
        <v>22</v>
      </c>
      <c r="I1651" s="34" t="s">
        <v>37</v>
      </c>
      <c r="J1651" s="36">
        <v>43495</v>
      </c>
      <c r="K1651" s="34" t="s">
        <v>5835</v>
      </c>
      <c r="L1651" s="125">
        <v>43497</v>
      </c>
      <c r="M1651" s="36">
        <v>43502</v>
      </c>
      <c r="N1651" s="35">
        <v>2</v>
      </c>
      <c r="O1651" s="35">
        <v>2</v>
      </c>
      <c r="P1651" s="6" t="s">
        <v>590</v>
      </c>
      <c r="Q1651" s="34" t="s">
        <v>21</v>
      </c>
      <c r="R1651" s="6" t="s">
        <v>18</v>
      </c>
      <c r="S1651" s="34" t="s">
        <v>22</v>
      </c>
      <c r="T1651" s="34" t="s">
        <v>5836</v>
      </c>
      <c r="U1651" s="35">
        <v>1</v>
      </c>
      <c r="V1651" s="17" t="b">
        <v>1</v>
      </c>
      <c r="W1651" s="17" t="b">
        <v>1</v>
      </c>
      <c r="X1651" s="17" t="b">
        <v>1</v>
      </c>
      <c r="Y1651" s="17" t="b">
        <v>1</v>
      </c>
      <c r="Z1651" t="s">
        <v>3805</v>
      </c>
      <c r="AA1651" t="s">
        <v>22</v>
      </c>
      <c r="AB1651" t="s">
        <v>22</v>
      </c>
      <c r="AC1651" t="s">
        <v>22</v>
      </c>
      <c r="AD1651" t="s">
        <v>22</v>
      </c>
      <c r="AE1651" t="s">
        <v>22</v>
      </c>
      <c r="AF1651" t="s">
        <v>22</v>
      </c>
      <c r="AG1651" t="s">
        <v>3805</v>
      </c>
      <c r="AH1651" t="s">
        <v>22</v>
      </c>
      <c r="AI1651" t="s">
        <v>22</v>
      </c>
      <c r="AJ1651" s="17" t="b">
        <v>1</v>
      </c>
      <c r="AK1651" t="s">
        <v>22</v>
      </c>
      <c r="AL1651" t="s">
        <v>143</v>
      </c>
      <c r="AM1651" s="17" t="b">
        <v>1</v>
      </c>
      <c r="AN1651" s="126">
        <v>43494.633623576403</v>
      </c>
      <c r="AO1651" s="6"/>
      <c r="AP1651" s="17" t="b">
        <v>1</v>
      </c>
      <c r="AQ1651" s="6" t="b">
        <v>0</v>
      </c>
    </row>
    <row r="1652" spans="1:43" x14ac:dyDescent="0.25">
      <c r="A1652" t="str">
        <f>_xlfn.CONCAT(Table8[[#This Row],[Order]],"-",Table8[[#This Row],[Line]])</f>
        <v>78580-81</v>
      </c>
      <c r="B1652" s="35">
        <v>78580</v>
      </c>
      <c r="C1652" s="35">
        <v>81</v>
      </c>
      <c r="D1652" s="35">
        <v>1</v>
      </c>
      <c r="E1652" s="34" t="s">
        <v>18</v>
      </c>
      <c r="F1652" s="34" t="s">
        <v>224</v>
      </c>
      <c r="G1652" s="34" t="s">
        <v>5826</v>
      </c>
      <c r="H1652" s="34" t="s">
        <v>22</v>
      </c>
      <c r="I1652" s="34" t="s">
        <v>37</v>
      </c>
      <c r="J1652" s="36">
        <v>43495</v>
      </c>
      <c r="K1652" s="34" t="s">
        <v>5837</v>
      </c>
      <c r="L1652" s="125">
        <v>43497</v>
      </c>
      <c r="M1652" s="36">
        <v>43502</v>
      </c>
      <c r="N1652" s="35">
        <v>1</v>
      </c>
      <c r="O1652" s="35">
        <v>1</v>
      </c>
      <c r="P1652" s="6" t="s">
        <v>590</v>
      </c>
      <c r="Q1652" s="34" t="s">
        <v>21</v>
      </c>
      <c r="R1652" s="6" t="s">
        <v>18</v>
      </c>
      <c r="S1652" s="34" t="s">
        <v>22</v>
      </c>
      <c r="T1652" s="34" t="s">
        <v>5838</v>
      </c>
      <c r="U1652" s="35">
        <v>1</v>
      </c>
      <c r="V1652" s="17" t="b">
        <v>1</v>
      </c>
      <c r="W1652" s="17" t="b">
        <v>1</v>
      </c>
      <c r="X1652" s="17" t="b">
        <v>1</v>
      </c>
      <c r="Y1652" s="17" t="b">
        <v>1</v>
      </c>
      <c r="Z1652" t="s">
        <v>3805</v>
      </c>
      <c r="AA1652" t="s">
        <v>22</v>
      </c>
      <c r="AB1652" t="s">
        <v>22</v>
      </c>
      <c r="AC1652" t="s">
        <v>22</v>
      </c>
      <c r="AD1652" t="s">
        <v>22</v>
      </c>
      <c r="AE1652" t="s">
        <v>22</v>
      </c>
      <c r="AF1652" t="s">
        <v>22</v>
      </c>
      <c r="AG1652" t="s">
        <v>3805</v>
      </c>
      <c r="AH1652" t="s">
        <v>22</v>
      </c>
      <c r="AI1652" t="s">
        <v>22</v>
      </c>
      <c r="AJ1652" s="17" t="b">
        <v>1</v>
      </c>
      <c r="AK1652" t="s">
        <v>22</v>
      </c>
      <c r="AL1652" t="s">
        <v>143</v>
      </c>
      <c r="AM1652" s="17" t="b">
        <v>1</v>
      </c>
      <c r="AN1652" s="126">
        <v>43494.633345520801</v>
      </c>
      <c r="AO1652" s="6"/>
      <c r="AP1652" s="17" t="b">
        <v>1</v>
      </c>
      <c r="AQ1652" s="6" t="b">
        <v>0</v>
      </c>
    </row>
    <row r="1653" spans="1:43" x14ac:dyDescent="0.25">
      <c r="A1653" t="str">
        <f>_xlfn.CONCAT(Table8[[#This Row],[Order]],"-",Table8[[#This Row],[Line]])</f>
        <v>78580-82</v>
      </c>
      <c r="B1653" s="35">
        <v>78580</v>
      </c>
      <c r="C1653" s="35">
        <v>82</v>
      </c>
      <c r="D1653" s="35">
        <v>1</v>
      </c>
      <c r="E1653" s="34" t="s">
        <v>18</v>
      </c>
      <c r="F1653" s="34" t="s">
        <v>224</v>
      </c>
      <c r="G1653" s="34" t="s">
        <v>5826</v>
      </c>
      <c r="H1653" s="34" t="s">
        <v>22</v>
      </c>
      <c r="I1653" s="34" t="s">
        <v>37</v>
      </c>
      <c r="J1653" s="36">
        <v>43495</v>
      </c>
      <c r="K1653" s="34" t="s">
        <v>5839</v>
      </c>
      <c r="L1653" s="125">
        <v>43497</v>
      </c>
      <c r="M1653" s="36">
        <v>43502</v>
      </c>
      <c r="N1653" s="35">
        <v>1</v>
      </c>
      <c r="O1653" s="35">
        <v>1</v>
      </c>
      <c r="P1653" s="6" t="s">
        <v>590</v>
      </c>
      <c r="Q1653" s="34" t="s">
        <v>21</v>
      </c>
      <c r="R1653" s="6" t="s">
        <v>18</v>
      </c>
      <c r="S1653" s="34" t="s">
        <v>22</v>
      </c>
      <c r="T1653" s="34" t="s">
        <v>5840</v>
      </c>
      <c r="U1653" s="35">
        <v>1</v>
      </c>
      <c r="V1653" s="17" t="b">
        <v>1</v>
      </c>
      <c r="W1653" s="17" t="b">
        <v>1</v>
      </c>
      <c r="X1653" s="17" t="b">
        <v>1</v>
      </c>
      <c r="Y1653" s="17" t="b">
        <v>1</v>
      </c>
      <c r="Z1653" t="s">
        <v>3805</v>
      </c>
      <c r="AA1653" t="s">
        <v>22</v>
      </c>
      <c r="AB1653" t="s">
        <v>22</v>
      </c>
      <c r="AC1653" t="s">
        <v>22</v>
      </c>
      <c r="AD1653" t="s">
        <v>22</v>
      </c>
      <c r="AE1653" t="s">
        <v>22</v>
      </c>
      <c r="AF1653" t="s">
        <v>22</v>
      </c>
      <c r="AG1653" t="s">
        <v>3805</v>
      </c>
      <c r="AH1653" t="s">
        <v>22</v>
      </c>
      <c r="AI1653" t="s">
        <v>22</v>
      </c>
      <c r="AJ1653" s="17" t="b">
        <v>1</v>
      </c>
      <c r="AK1653" t="s">
        <v>22</v>
      </c>
      <c r="AL1653" t="s">
        <v>143</v>
      </c>
      <c r="AM1653" s="17" t="b">
        <v>1</v>
      </c>
      <c r="AN1653" s="126">
        <v>43494.633331979203</v>
      </c>
      <c r="AO1653" s="6"/>
      <c r="AP1653" s="17" t="b">
        <v>1</v>
      </c>
      <c r="AQ1653" s="6" t="b">
        <v>0</v>
      </c>
    </row>
    <row r="1654" spans="1:43" x14ac:dyDescent="0.25">
      <c r="A1654" t="str">
        <f>_xlfn.CONCAT(Table8[[#This Row],[Order]],"-",Table8[[#This Row],[Line]])</f>
        <v>78580-83</v>
      </c>
      <c r="B1654" s="35">
        <v>78580</v>
      </c>
      <c r="C1654" s="35">
        <v>83</v>
      </c>
      <c r="D1654" s="35">
        <v>1</v>
      </c>
      <c r="E1654" s="34" t="s">
        <v>18</v>
      </c>
      <c r="F1654" s="34" t="s">
        <v>224</v>
      </c>
      <c r="G1654" s="34" t="s">
        <v>5826</v>
      </c>
      <c r="H1654" s="34" t="s">
        <v>22</v>
      </c>
      <c r="I1654" s="34" t="s">
        <v>37</v>
      </c>
      <c r="J1654" s="36">
        <v>43495</v>
      </c>
      <c r="K1654" s="34" t="s">
        <v>5841</v>
      </c>
      <c r="L1654" s="125">
        <v>43497</v>
      </c>
      <c r="M1654" s="36">
        <v>43502</v>
      </c>
      <c r="N1654" s="35">
        <v>1</v>
      </c>
      <c r="O1654" s="35">
        <v>1</v>
      </c>
      <c r="P1654" s="6" t="s">
        <v>590</v>
      </c>
      <c r="Q1654" s="34" t="s">
        <v>21</v>
      </c>
      <c r="R1654" s="6" t="s">
        <v>18</v>
      </c>
      <c r="S1654" s="34" t="s">
        <v>22</v>
      </c>
      <c r="T1654" s="34" t="s">
        <v>5842</v>
      </c>
      <c r="U1654" s="35">
        <v>1</v>
      </c>
      <c r="V1654" s="17" t="b">
        <v>1</v>
      </c>
      <c r="W1654" s="17" t="b">
        <v>1</v>
      </c>
      <c r="X1654" s="17" t="b">
        <v>1</v>
      </c>
      <c r="Y1654" s="17" t="b">
        <v>1</v>
      </c>
      <c r="Z1654" t="s">
        <v>3805</v>
      </c>
      <c r="AA1654" t="s">
        <v>22</v>
      </c>
      <c r="AB1654" t="s">
        <v>22</v>
      </c>
      <c r="AC1654" t="s">
        <v>22</v>
      </c>
      <c r="AD1654" t="s">
        <v>22</v>
      </c>
      <c r="AE1654" t="s">
        <v>22</v>
      </c>
      <c r="AF1654" t="s">
        <v>22</v>
      </c>
      <c r="AG1654" t="s">
        <v>3805</v>
      </c>
      <c r="AH1654" t="s">
        <v>22</v>
      </c>
      <c r="AI1654" t="s">
        <v>22</v>
      </c>
      <c r="AJ1654" s="17" t="b">
        <v>1</v>
      </c>
      <c r="AK1654" t="s">
        <v>22</v>
      </c>
      <c r="AL1654" t="s">
        <v>143</v>
      </c>
      <c r="AM1654" s="17" t="b">
        <v>1</v>
      </c>
      <c r="AN1654" s="126">
        <v>43494.633316631902</v>
      </c>
      <c r="AO1654" s="6"/>
      <c r="AP1654" s="17" t="b">
        <v>1</v>
      </c>
      <c r="AQ1654" s="6" t="b">
        <v>0</v>
      </c>
    </row>
    <row r="1655" spans="1:43" x14ac:dyDescent="0.25">
      <c r="A1655" t="str">
        <f>_xlfn.CONCAT(Table8[[#This Row],[Order]],"-",Table8[[#This Row],[Line]])</f>
        <v>78580-84</v>
      </c>
      <c r="B1655" s="35">
        <v>78580</v>
      </c>
      <c r="C1655" s="35">
        <v>84</v>
      </c>
      <c r="D1655" s="35">
        <v>1</v>
      </c>
      <c r="E1655" s="34" t="s">
        <v>18</v>
      </c>
      <c r="F1655" s="34" t="s">
        <v>224</v>
      </c>
      <c r="G1655" s="34" t="s">
        <v>5826</v>
      </c>
      <c r="H1655" s="34" t="s">
        <v>22</v>
      </c>
      <c r="I1655" s="34" t="s">
        <v>37</v>
      </c>
      <c r="J1655" s="36">
        <v>43495</v>
      </c>
      <c r="K1655" s="34" t="s">
        <v>5843</v>
      </c>
      <c r="L1655" s="125">
        <v>43497</v>
      </c>
      <c r="M1655" s="36">
        <v>43502</v>
      </c>
      <c r="N1655" s="35">
        <v>1</v>
      </c>
      <c r="O1655" s="35">
        <v>1</v>
      </c>
      <c r="P1655" s="6" t="s">
        <v>590</v>
      </c>
      <c r="Q1655" s="34" t="s">
        <v>21</v>
      </c>
      <c r="R1655" s="6" t="s">
        <v>18</v>
      </c>
      <c r="S1655" s="34" t="s">
        <v>22</v>
      </c>
      <c r="T1655" s="34" t="s">
        <v>5844</v>
      </c>
      <c r="U1655" s="35">
        <v>1</v>
      </c>
      <c r="V1655" s="17" t="b">
        <v>1</v>
      </c>
      <c r="W1655" s="17" t="b">
        <v>1</v>
      </c>
      <c r="X1655" s="17" t="b">
        <v>1</v>
      </c>
      <c r="Y1655" s="17" t="b">
        <v>1</v>
      </c>
      <c r="Z1655" t="s">
        <v>3805</v>
      </c>
      <c r="AA1655" t="s">
        <v>22</v>
      </c>
      <c r="AB1655" t="s">
        <v>22</v>
      </c>
      <c r="AC1655" t="s">
        <v>22</v>
      </c>
      <c r="AD1655" t="s">
        <v>22</v>
      </c>
      <c r="AE1655" t="s">
        <v>22</v>
      </c>
      <c r="AF1655" t="s">
        <v>22</v>
      </c>
      <c r="AG1655" t="s">
        <v>3805</v>
      </c>
      <c r="AH1655" t="s">
        <v>22</v>
      </c>
      <c r="AI1655" t="s">
        <v>22</v>
      </c>
      <c r="AJ1655" s="17" t="b">
        <v>1</v>
      </c>
      <c r="AK1655" t="s">
        <v>22</v>
      </c>
      <c r="AL1655" t="s">
        <v>143</v>
      </c>
      <c r="AM1655" s="17" t="b">
        <v>1</v>
      </c>
      <c r="AN1655" s="126">
        <v>43494.633303275499</v>
      </c>
      <c r="AO1655" s="6"/>
      <c r="AP1655" s="17" t="b">
        <v>1</v>
      </c>
      <c r="AQ1655" s="6" t="b">
        <v>0</v>
      </c>
    </row>
    <row r="1656" spans="1:43" x14ac:dyDescent="0.25">
      <c r="A1656" t="str">
        <f>_xlfn.CONCAT(Table8[[#This Row],[Order]],"-",Table8[[#This Row],[Line]])</f>
        <v>78580-85</v>
      </c>
      <c r="B1656" s="35">
        <v>78580</v>
      </c>
      <c r="C1656" s="35">
        <v>85</v>
      </c>
      <c r="D1656" s="35">
        <v>1</v>
      </c>
      <c r="E1656" s="34" t="s">
        <v>18</v>
      </c>
      <c r="F1656" s="34" t="s">
        <v>224</v>
      </c>
      <c r="G1656" s="34" t="s">
        <v>5826</v>
      </c>
      <c r="H1656" s="34" t="s">
        <v>22</v>
      </c>
      <c r="I1656" s="34" t="s">
        <v>37</v>
      </c>
      <c r="J1656" s="36">
        <v>43495</v>
      </c>
      <c r="K1656" s="34" t="s">
        <v>5845</v>
      </c>
      <c r="L1656" s="125">
        <v>43497</v>
      </c>
      <c r="M1656" s="36">
        <v>43502</v>
      </c>
      <c r="N1656" s="35">
        <v>3</v>
      </c>
      <c r="O1656" s="35">
        <v>3</v>
      </c>
      <c r="P1656" s="6" t="s">
        <v>590</v>
      </c>
      <c r="Q1656" s="34" t="s">
        <v>21</v>
      </c>
      <c r="R1656" s="6" t="s">
        <v>18</v>
      </c>
      <c r="S1656" s="34" t="s">
        <v>22</v>
      </c>
      <c r="T1656" s="34" t="s">
        <v>5846</v>
      </c>
      <c r="U1656" s="35">
        <v>1</v>
      </c>
      <c r="V1656" s="17" t="b">
        <v>1</v>
      </c>
      <c r="W1656" s="17" t="b">
        <v>1</v>
      </c>
      <c r="X1656" s="17" t="b">
        <v>1</v>
      </c>
      <c r="Y1656" s="17" t="b">
        <v>1</v>
      </c>
      <c r="Z1656" t="s">
        <v>3805</v>
      </c>
      <c r="AA1656" t="s">
        <v>22</v>
      </c>
      <c r="AB1656" t="s">
        <v>22</v>
      </c>
      <c r="AC1656" t="s">
        <v>22</v>
      </c>
      <c r="AD1656" t="s">
        <v>22</v>
      </c>
      <c r="AE1656" t="s">
        <v>22</v>
      </c>
      <c r="AF1656" t="s">
        <v>22</v>
      </c>
      <c r="AG1656" t="s">
        <v>3805</v>
      </c>
      <c r="AH1656" t="s">
        <v>22</v>
      </c>
      <c r="AI1656" t="s">
        <v>22</v>
      </c>
      <c r="AJ1656" s="17" t="b">
        <v>1</v>
      </c>
      <c r="AK1656" t="s">
        <v>22</v>
      </c>
      <c r="AL1656" t="s">
        <v>143</v>
      </c>
      <c r="AM1656" s="17" t="b">
        <v>1</v>
      </c>
      <c r="AN1656" s="126">
        <v>43494.6332897338</v>
      </c>
      <c r="AO1656" s="6"/>
      <c r="AP1656" s="17" t="b">
        <v>1</v>
      </c>
      <c r="AQ1656" s="6" t="b">
        <v>0</v>
      </c>
    </row>
    <row r="1657" spans="1:43" x14ac:dyDescent="0.25">
      <c r="A1657" t="str">
        <f>_xlfn.CONCAT(Table8[[#This Row],[Order]],"-",Table8[[#This Row],[Line]])</f>
        <v>78580-86</v>
      </c>
      <c r="B1657" s="35">
        <v>78580</v>
      </c>
      <c r="C1657" s="35">
        <v>86</v>
      </c>
      <c r="D1657" s="35">
        <v>1</v>
      </c>
      <c r="E1657" s="34" t="s">
        <v>18</v>
      </c>
      <c r="F1657" s="34" t="s">
        <v>224</v>
      </c>
      <c r="G1657" s="34" t="s">
        <v>5826</v>
      </c>
      <c r="H1657" s="34" t="s">
        <v>22</v>
      </c>
      <c r="I1657" s="34" t="s">
        <v>37</v>
      </c>
      <c r="J1657" s="36">
        <v>43495</v>
      </c>
      <c r="K1657" s="34" t="s">
        <v>5847</v>
      </c>
      <c r="L1657" s="125">
        <v>43497</v>
      </c>
      <c r="M1657" s="36">
        <v>43502</v>
      </c>
      <c r="N1657" s="35">
        <v>1</v>
      </c>
      <c r="O1657" s="35">
        <v>1</v>
      </c>
      <c r="P1657" s="6" t="s">
        <v>590</v>
      </c>
      <c r="Q1657" s="34" t="s">
        <v>21</v>
      </c>
      <c r="R1657" s="6" t="s">
        <v>18</v>
      </c>
      <c r="S1657" s="34" t="s">
        <v>22</v>
      </c>
      <c r="T1657" s="34" t="s">
        <v>5848</v>
      </c>
      <c r="U1657" s="35">
        <v>1</v>
      </c>
      <c r="V1657" s="17" t="b">
        <v>1</v>
      </c>
      <c r="W1657" s="17" t="b">
        <v>1</v>
      </c>
      <c r="X1657" s="17" t="b">
        <v>1</v>
      </c>
      <c r="Y1657" s="17" t="b">
        <v>1</v>
      </c>
      <c r="Z1657" t="s">
        <v>3805</v>
      </c>
      <c r="AA1657" t="s">
        <v>22</v>
      </c>
      <c r="AB1657" t="s">
        <v>22</v>
      </c>
      <c r="AC1657" t="s">
        <v>22</v>
      </c>
      <c r="AD1657" t="s">
        <v>22</v>
      </c>
      <c r="AE1657" t="s">
        <v>22</v>
      </c>
      <c r="AF1657" t="s">
        <v>22</v>
      </c>
      <c r="AG1657" t="s">
        <v>3805</v>
      </c>
      <c r="AH1657" t="s">
        <v>22</v>
      </c>
      <c r="AI1657" t="s">
        <v>22</v>
      </c>
      <c r="AJ1657" s="17" t="b">
        <v>1</v>
      </c>
      <c r="AK1657" t="s">
        <v>22</v>
      </c>
      <c r="AL1657" t="s">
        <v>143</v>
      </c>
      <c r="AM1657" s="17" t="b">
        <v>1</v>
      </c>
      <c r="AN1657" s="126">
        <v>43494.6332761921</v>
      </c>
      <c r="AO1657" s="6"/>
      <c r="AP1657" s="17" t="b">
        <v>1</v>
      </c>
      <c r="AQ1657" s="6" t="b">
        <v>0</v>
      </c>
    </row>
    <row r="1658" spans="1:43" x14ac:dyDescent="0.25">
      <c r="A1658" t="str">
        <f>_xlfn.CONCAT(Table8[[#This Row],[Order]],"-",Table8[[#This Row],[Line]])</f>
        <v>78580-87</v>
      </c>
      <c r="B1658" s="35">
        <v>78580</v>
      </c>
      <c r="C1658" s="35">
        <v>87</v>
      </c>
      <c r="D1658" s="35">
        <v>1</v>
      </c>
      <c r="E1658" s="34" t="s">
        <v>18</v>
      </c>
      <c r="F1658" s="34" t="s">
        <v>224</v>
      </c>
      <c r="G1658" s="34" t="s">
        <v>5826</v>
      </c>
      <c r="H1658" s="34" t="s">
        <v>22</v>
      </c>
      <c r="I1658" s="34" t="s">
        <v>37</v>
      </c>
      <c r="J1658" s="36">
        <v>43495</v>
      </c>
      <c r="K1658" s="34" t="s">
        <v>5849</v>
      </c>
      <c r="L1658" s="125">
        <v>43497</v>
      </c>
      <c r="M1658" s="36">
        <v>43502</v>
      </c>
      <c r="N1658" s="35">
        <v>3</v>
      </c>
      <c r="O1658" s="35">
        <v>3</v>
      </c>
      <c r="P1658" s="6" t="s">
        <v>590</v>
      </c>
      <c r="Q1658" s="34" t="s">
        <v>21</v>
      </c>
      <c r="R1658" s="6" t="s">
        <v>18</v>
      </c>
      <c r="S1658" s="34" t="s">
        <v>22</v>
      </c>
      <c r="T1658" s="34" t="s">
        <v>5850</v>
      </c>
      <c r="U1658" s="35">
        <v>1</v>
      </c>
      <c r="V1658" s="17" t="b">
        <v>1</v>
      </c>
      <c r="W1658" s="17" t="b">
        <v>1</v>
      </c>
      <c r="X1658" s="17" t="b">
        <v>1</v>
      </c>
      <c r="Y1658" s="17" t="b">
        <v>1</v>
      </c>
      <c r="Z1658" t="s">
        <v>3805</v>
      </c>
      <c r="AA1658" t="s">
        <v>22</v>
      </c>
      <c r="AB1658" t="s">
        <v>22</v>
      </c>
      <c r="AC1658" t="s">
        <v>22</v>
      </c>
      <c r="AD1658" t="s">
        <v>22</v>
      </c>
      <c r="AE1658" t="s">
        <v>22</v>
      </c>
      <c r="AF1658" t="s">
        <v>22</v>
      </c>
      <c r="AG1658" t="s">
        <v>3805</v>
      </c>
      <c r="AH1658" t="s">
        <v>22</v>
      </c>
      <c r="AI1658" t="s">
        <v>22</v>
      </c>
      <c r="AJ1658" s="17" t="b">
        <v>1</v>
      </c>
      <c r="AK1658" t="s">
        <v>22</v>
      </c>
      <c r="AL1658" t="s">
        <v>143</v>
      </c>
      <c r="AM1658" s="17" t="b">
        <v>1</v>
      </c>
      <c r="AN1658" s="126">
        <v>43494.633390659699</v>
      </c>
      <c r="AO1658" s="6"/>
      <c r="AP1658" s="17" t="b">
        <v>1</v>
      </c>
      <c r="AQ1658" s="6" t="b">
        <v>0</v>
      </c>
    </row>
    <row r="1659" spans="1:43" x14ac:dyDescent="0.25">
      <c r="A1659" t="str">
        <f>_xlfn.CONCAT(Table8[[#This Row],[Order]],"-",Table8[[#This Row],[Line]])</f>
        <v>78580-88</v>
      </c>
      <c r="B1659" s="35">
        <v>78580</v>
      </c>
      <c r="C1659" s="35">
        <v>88</v>
      </c>
      <c r="D1659" s="35">
        <v>1</v>
      </c>
      <c r="E1659" s="34" t="s">
        <v>18</v>
      </c>
      <c r="F1659" s="34" t="s">
        <v>224</v>
      </c>
      <c r="G1659" s="34" t="s">
        <v>5826</v>
      </c>
      <c r="H1659" s="34" t="s">
        <v>22</v>
      </c>
      <c r="I1659" s="34" t="s">
        <v>37</v>
      </c>
      <c r="J1659" s="36">
        <v>43495</v>
      </c>
      <c r="K1659" s="34" t="s">
        <v>5851</v>
      </c>
      <c r="L1659" s="125">
        <v>43497</v>
      </c>
      <c r="M1659" s="36">
        <v>43502</v>
      </c>
      <c r="N1659" s="35">
        <v>2</v>
      </c>
      <c r="O1659" s="35">
        <v>2</v>
      </c>
      <c r="P1659" s="6" t="s">
        <v>590</v>
      </c>
      <c r="Q1659" s="34" t="s">
        <v>21</v>
      </c>
      <c r="R1659" s="6" t="s">
        <v>18</v>
      </c>
      <c r="S1659" s="34" t="s">
        <v>22</v>
      </c>
      <c r="T1659" s="34" t="s">
        <v>5852</v>
      </c>
      <c r="U1659" s="35">
        <v>1</v>
      </c>
      <c r="V1659" s="17" t="b">
        <v>1</v>
      </c>
      <c r="W1659" s="17" t="b">
        <v>1</v>
      </c>
      <c r="X1659" s="17" t="b">
        <v>1</v>
      </c>
      <c r="Y1659" s="17" t="b">
        <v>1</v>
      </c>
      <c r="Z1659" t="s">
        <v>3805</v>
      </c>
      <c r="AA1659" t="s">
        <v>22</v>
      </c>
      <c r="AB1659" t="s">
        <v>22</v>
      </c>
      <c r="AC1659" t="s">
        <v>22</v>
      </c>
      <c r="AD1659" t="s">
        <v>22</v>
      </c>
      <c r="AE1659" t="s">
        <v>22</v>
      </c>
      <c r="AF1659" t="s">
        <v>22</v>
      </c>
      <c r="AG1659" t="s">
        <v>3805</v>
      </c>
      <c r="AH1659" t="s">
        <v>22</v>
      </c>
      <c r="AI1659" t="s">
        <v>22</v>
      </c>
      <c r="AJ1659" s="17" t="b">
        <v>1</v>
      </c>
      <c r="AK1659" t="s">
        <v>22</v>
      </c>
      <c r="AL1659" t="s">
        <v>143</v>
      </c>
      <c r="AM1659" s="17" t="b">
        <v>1</v>
      </c>
      <c r="AN1659" s="126">
        <v>43494.633377280101</v>
      </c>
      <c r="AO1659" s="6"/>
      <c r="AP1659" s="17" t="b">
        <v>1</v>
      </c>
      <c r="AQ1659" s="6" t="b">
        <v>0</v>
      </c>
    </row>
    <row r="1660" spans="1:43" x14ac:dyDescent="0.25">
      <c r="A1660" t="str">
        <f>_xlfn.CONCAT(Table8[[#This Row],[Order]],"-",Table8[[#This Row],[Line]])</f>
        <v>78580-89</v>
      </c>
      <c r="B1660" s="35">
        <v>78580</v>
      </c>
      <c r="C1660" s="35">
        <v>89</v>
      </c>
      <c r="D1660" s="35">
        <v>1</v>
      </c>
      <c r="E1660" s="34" t="s">
        <v>18</v>
      </c>
      <c r="F1660" s="34" t="s">
        <v>224</v>
      </c>
      <c r="G1660" s="34" t="s">
        <v>5826</v>
      </c>
      <c r="H1660" s="34" t="s">
        <v>22</v>
      </c>
      <c r="I1660" s="34" t="s">
        <v>37</v>
      </c>
      <c r="J1660" s="36">
        <v>43495</v>
      </c>
      <c r="K1660" s="34" t="s">
        <v>5853</v>
      </c>
      <c r="L1660" s="125">
        <v>43497</v>
      </c>
      <c r="M1660" s="36">
        <v>43502</v>
      </c>
      <c r="N1660" s="35">
        <v>2</v>
      </c>
      <c r="O1660" s="35">
        <v>2</v>
      </c>
      <c r="P1660" s="6" t="s">
        <v>590</v>
      </c>
      <c r="Q1660" s="34" t="s">
        <v>21</v>
      </c>
      <c r="R1660" s="6" t="s">
        <v>18</v>
      </c>
      <c r="S1660" s="34" t="s">
        <v>22</v>
      </c>
      <c r="T1660" s="34" t="s">
        <v>5854</v>
      </c>
      <c r="U1660" s="35">
        <v>1</v>
      </c>
      <c r="V1660" s="17" t="b">
        <v>1</v>
      </c>
      <c r="W1660" s="17" t="b">
        <v>1</v>
      </c>
      <c r="X1660" s="17" t="b">
        <v>1</v>
      </c>
      <c r="Y1660" s="17" t="b">
        <v>1</v>
      </c>
      <c r="Z1660" t="s">
        <v>3805</v>
      </c>
      <c r="AA1660" t="s">
        <v>22</v>
      </c>
      <c r="AB1660" t="s">
        <v>22</v>
      </c>
      <c r="AC1660" t="s">
        <v>22</v>
      </c>
      <c r="AD1660" t="s">
        <v>22</v>
      </c>
      <c r="AE1660" t="s">
        <v>22</v>
      </c>
      <c r="AF1660" t="s">
        <v>22</v>
      </c>
      <c r="AG1660" t="s">
        <v>3805</v>
      </c>
      <c r="AH1660" t="s">
        <v>22</v>
      </c>
      <c r="AI1660" t="s">
        <v>22</v>
      </c>
      <c r="AJ1660" s="17" t="b">
        <v>1</v>
      </c>
      <c r="AK1660" t="s">
        <v>22</v>
      </c>
      <c r="AL1660" t="s">
        <v>143</v>
      </c>
      <c r="AM1660" s="17" t="b">
        <v>1</v>
      </c>
      <c r="AN1660" s="126">
        <v>43494.633243483797</v>
      </c>
      <c r="AO1660" s="6"/>
      <c r="AP1660" s="17" t="b">
        <v>1</v>
      </c>
      <c r="AQ1660" s="6" t="b">
        <v>0</v>
      </c>
    </row>
    <row r="1661" spans="1:43" x14ac:dyDescent="0.25">
      <c r="A1661" t="str">
        <f>_xlfn.CONCAT(Table8[[#This Row],[Order]],"-",Table8[[#This Row],[Line]])</f>
        <v>78580-90</v>
      </c>
      <c r="B1661" s="35">
        <v>78580</v>
      </c>
      <c r="C1661" s="35">
        <v>90</v>
      </c>
      <c r="D1661" s="35">
        <v>1</v>
      </c>
      <c r="E1661" s="34" t="s">
        <v>18</v>
      </c>
      <c r="F1661" s="34" t="s">
        <v>224</v>
      </c>
      <c r="G1661" s="34" t="s">
        <v>5826</v>
      </c>
      <c r="H1661" s="34" t="s">
        <v>22</v>
      </c>
      <c r="I1661" s="34" t="s">
        <v>37</v>
      </c>
      <c r="J1661" s="36">
        <v>43495</v>
      </c>
      <c r="K1661" s="34" t="s">
        <v>5855</v>
      </c>
      <c r="L1661" s="125">
        <v>43497</v>
      </c>
      <c r="M1661" s="36">
        <v>43502</v>
      </c>
      <c r="N1661" s="35">
        <v>1</v>
      </c>
      <c r="O1661" s="35">
        <v>1</v>
      </c>
      <c r="P1661" s="6" t="s">
        <v>590</v>
      </c>
      <c r="Q1661" s="34" t="s">
        <v>21</v>
      </c>
      <c r="R1661" s="6" t="s">
        <v>18</v>
      </c>
      <c r="S1661" s="34" t="s">
        <v>22</v>
      </c>
      <c r="T1661" s="34" t="s">
        <v>5856</v>
      </c>
      <c r="U1661" s="35">
        <v>1</v>
      </c>
      <c r="V1661" s="17" t="b">
        <v>1</v>
      </c>
      <c r="W1661" s="17" t="b">
        <v>1</v>
      </c>
      <c r="X1661" s="17" t="b">
        <v>1</v>
      </c>
      <c r="Y1661" s="17" t="b">
        <v>1</v>
      </c>
      <c r="Z1661" t="s">
        <v>3805</v>
      </c>
      <c r="AA1661" t="s">
        <v>22</v>
      </c>
      <c r="AB1661" t="s">
        <v>22</v>
      </c>
      <c r="AC1661" t="s">
        <v>22</v>
      </c>
      <c r="AD1661" t="s">
        <v>22</v>
      </c>
      <c r="AE1661" t="s">
        <v>22</v>
      </c>
      <c r="AF1661" t="s">
        <v>22</v>
      </c>
      <c r="AG1661" t="s">
        <v>3805</v>
      </c>
      <c r="AH1661" t="s">
        <v>22</v>
      </c>
      <c r="AI1661" t="s">
        <v>22</v>
      </c>
      <c r="AJ1661" s="17" t="b">
        <v>1</v>
      </c>
      <c r="AK1661" t="s">
        <v>22</v>
      </c>
      <c r="AL1661" t="s">
        <v>143</v>
      </c>
      <c r="AM1661" s="17" t="b">
        <v>1</v>
      </c>
      <c r="AN1661" s="126">
        <v>43494.633229780098</v>
      </c>
      <c r="AO1661" s="6"/>
      <c r="AP1661" s="17" t="b">
        <v>1</v>
      </c>
      <c r="AQ1661" s="6" t="b">
        <v>0</v>
      </c>
    </row>
    <row r="1662" spans="1:43" x14ac:dyDescent="0.25">
      <c r="A1662" t="str">
        <f>_xlfn.CONCAT(Table8[[#This Row],[Order]],"-",Table8[[#This Row],[Line]])</f>
        <v>78580-91</v>
      </c>
      <c r="B1662" s="35">
        <v>78580</v>
      </c>
      <c r="C1662" s="35">
        <v>91</v>
      </c>
      <c r="D1662" s="35">
        <v>1</v>
      </c>
      <c r="E1662" s="34" t="s">
        <v>18</v>
      </c>
      <c r="F1662" s="34" t="s">
        <v>224</v>
      </c>
      <c r="G1662" s="34" t="s">
        <v>5826</v>
      </c>
      <c r="H1662" s="34" t="s">
        <v>22</v>
      </c>
      <c r="I1662" s="34" t="s">
        <v>37</v>
      </c>
      <c r="J1662" s="36">
        <v>43495</v>
      </c>
      <c r="K1662" s="34" t="s">
        <v>4365</v>
      </c>
      <c r="L1662" s="125">
        <v>43497</v>
      </c>
      <c r="M1662" s="36">
        <v>43502</v>
      </c>
      <c r="N1662" s="35">
        <v>2</v>
      </c>
      <c r="O1662" s="35">
        <v>2</v>
      </c>
      <c r="P1662" s="6" t="s">
        <v>590</v>
      </c>
      <c r="Q1662" s="34" t="s">
        <v>21</v>
      </c>
      <c r="R1662" s="6" t="s">
        <v>18</v>
      </c>
      <c r="S1662" s="34" t="s">
        <v>22</v>
      </c>
      <c r="T1662" s="34" t="s">
        <v>5857</v>
      </c>
      <c r="U1662" s="35">
        <v>1</v>
      </c>
      <c r="V1662" s="17" t="b">
        <v>1</v>
      </c>
      <c r="W1662" s="17" t="b">
        <v>1</v>
      </c>
      <c r="X1662" s="17" t="b">
        <v>1</v>
      </c>
      <c r="Y1662" s="17" t="b">
        <v>1</v>
      </c>
      <c r="Z1662" t="s">
        <v>3805</v>
      </c>
      <c r="AA1662" t="s">
        <v>22</v>
      </c>
      <c r="AB1662" t="s">
        <v>22</v>
      </c>
      <c r="AC1662" t="s">
        <v>22</v>
      </c>
      <c r="AD1662" t="s">
        <v>22</v>
      </c>
      <c r="AE1662" t="s">
        <v>22</v>
      </c>
      <c r="AF1662" t="s">
        <v>22</v>
      </c>
      <c r="AG1662" t="s">
        <v>3805</v>
      </c>
      <c r="AH1662" t="s">
        <v>22</v>
      </c>
      <c r="AI1662" t="s">
        <v>22</v>
      </c>
      <c r="AJ1662" s="17" t="b">
        <v>1</v>
      </c>
      <c r="AK1662" t="s">
        <v>22</v>
      </c>
      <c r="AL1662" t="s">
        <v>143</v>
      </c>
      <c r="AM1662" s="17" t="b">
        <v>1</v>
      </c>
      <c r="AN1662" s="126">
        <v>43494.633216053197</v>
      </c>
      <c r="AO1662" s="6"/>
      <c r="AP1662" s="17" t="b">
        <v>1</v>
      </c>
      <c r="AQ1662" s="6" t="b">
        <v>0</v>
      </c>
    </row>
    <row r="1663" spans="1:43" x14ac:dyDescent="0.25">
      <c r="A1663" t="str">
        <f>_xlfn.CONCAT(Table8[[#This Row],[Order]],"-",Table8[[#This Row],[Line]])</f>
        <v>78580-92</v>
      </c>
      <c r="B1663" s="35">
        <v>78580</v>
      </c>
      <c r="C1663" s="35">
        <v>92</v>
      </c>
      <c r="D1663" s="35">
        <v>1</v>
      </c>
      <c r="E1663" s="34" t="s">
        <v>18</v>
      </c>
      <c r="F1663" s="34" t="s">
        <v>224</v>
      </c>
      <c r="G1663" s="34" t="s">
        <v>5826</v>
      </c>
      <c r="H1663" s="34" t="s">
        <v>22</v>
      </c>
      <c r="I1663" s="34" t="s">
        <v>37</v>
      </c>
      <c r="J1663" s="36">
        <v>43495</v>
      </c>
      <c r="K1663" s="34" t="s">
        <v>5858</v>
      </c>
      <c r="L1663" s="125">
        <v>43497</v>
      </c>
      <c r="M1663" s="36">
        <v>43502</v>
      </c>
      <c r="N1663" s="35">
        <v>3</v>
      </c>
      <c r="O1663" s="35">
        <v>3</v>
      </c>
      <c r="P1663" s="6" t="s">
        <v>590</v>
      </c>
      <c r="Q1663" s="34" t="s">
        <v>21</v>
      </c>
      <c r="R1663" s="6" t="s">
        <v>18</v>
      </c>
      <c r="S1663" s="34" t="s">
        <v>22</v>
      </c>
      <c r="T1663" s="34" t="s">
        <v>5859</v>
      </c>
      <c r="U1663" s="35">
        <v>1</v>
      </c>
      <c r="V1663" s="17" t="b">
        <v>1</v>
      </c>
      <c r="W1663" s="17" t="b">
        <v>1</v>
      </c>
      <c r="X1663" s="17" t="b">
        <v>1</v>
      </c>
      <c r="Y1663" s="17" t="b">
        <v>1</v>
      </c>
      <c r="Z1663" t="s">
        <v>3805</v>
      </c>
      <c r="AA1663" t="s">
        <v>22</v>
      </c>
      <c r="AB1663" t="s">
        <v>22</v>
      </c>
      <c r="AC1663" t="s">
        <v>22</v>
      </c>
      <c r="AD1663" t="s">
        <v>22</v>
      </c>
      <c r="AE1663" t="s">
        <v>22</v>
      </c>
      <c r="AF1663" t="s">
        <v>22</v>
      </c>
      <c r="AG1663" t="s">
        <v>3805</v>
      </c>
      <c r="AH1663" t="s">
        <v>22</v>
      </c>
      <c r="AI1663" t="s">
        <v>22</v>
      </c>
      <c r="AJ1663" s="17" t="b">
        <v>1</v>
      </c>
      <c r="AK1663" t="s">
        <v>22</v>
      </c>
      <c r="AL1663" t="s">
        <v>143</v>
      </c>
      <c r="AM1663" s="17" t="b">
        <v>1</v>
      </c>
      <c r="AN1663" s="126">
        <v>43494.6331992708</v>
      </c>
      <c r="AO1663" s="6"/>
      <c r="AP1663" s="17" t="b">
        <v>1</v>
      </c>
      <c r="AQ1663" s="6" t="b">
        <v>0</v>
      </c>
    </row>
    <row r="1664" spans="1:43" x14ac:dyDescent="0.25">
      <c r="A1664" t="str">
        <f>_xlfn.CONCAT(Table8[[#This Row],[Order]],"-",Table8[[#This Row],[Line]])</f>
        <v>78580-93</v>
      </c>
      <c r="B1664" s="35">
        <v>78580</v>
      </c>
      <c r="C1664" s="35">
        <v>93</v>
      </c>
      <c r="D1664" s="35">
        <v>1</v>
      </c>
      <c r="E1664" s="34" t="s">
        <v>18</v>
      </c>
      <c r="F1664" s="34" t="s">
        <v>224</v>
      </c>
      <c r="G1664" s="34" t="s">
        <v>5826</v>
      </c>
      <c r="H1664" s="34" t="s">
        <v>22</v>
      </c>
      <c r="I1664" s="34" t="s">
        <v>37</v>
      </c>
      <c r="J1664" s="36">
        <v>43495</v>
      </c>
      <c r="K1664" s="34" t="s">
        <v>5860</v>
      </c>
      <c r="L1664" s="125">
        <v>43497</v>
      </c>
      <c r="M1664" s="36">
        <v>43502</v>
      </c>
      <c r="N1664" s="35">
        <v>1</v>
      </c>
      <c r="O1664" s="35">
        <v>1</v>
      </c>
      <c r="P1664" s="6" t="s">
        <v>590</v>
      </c>
      <c r="Q1664" s="34" t="s">
        <v>21</v>
      </c>
      <c r="R1664" s="6" t="s">
        <v>18</v>
      </c>
      <c r="S1664" s="34" t="s">
        <v>22</v>
      </c>
      <c r="T1664" s="34" t="s">
        <v>5861</v>
      </c>
      <c r="U1664" s="35">
        <v>1</v>
      </c>
      <c r="V1664" s="17" t="b">
        <v>1</v>
      </c>
      <c r="W1664" s="17" t="b">
        <v>1</v>
      </c>
      <c r="X1664" s="17" t="b">
        <v>1</v>
      </c>
      <c r="Y1664" s="17" t="b">
        <v>1</v>
      </c>
      <c r="Z1664" t="s">
        <v>3805</v>
      </c>
      <c r="AA1664" t="s">
        <v>22</v>
      </c>
      <c r="AB1664" t="s">
        <v>22</v>
      </c>
      <c r="AC1664" t="s">
        <v>22</v>
      </c>
      <c r="AD1664" t="s">
        <v>22</v>
      </c>
      <c r="AE1664" t="s">
        <v>22</v>
      </c>
      <c r="AF1664" t="s">
        <v>22</v>
      </c>
      <c r="AG1664" t="s">
        <v>3805</v>
      </c>
      <c r="AH1664" t="s">
        <v>22</v>
      </c>
      <c r="AI1664" t="s">
        <v>22</v>
      </c>
      <c r="AJ1664" s="17" t="b">
        <v>1</v>
      </c>
      <c r="AK1664" t="s">
        <v>22</v>
      </c>
      <c r="AL1664" t="s">
        <v>143</v>
      </c>
      <c r="AM1664" s="17" t="b">
        <v>1</v>
      </c>
      <c r="AN1664" s="126">
        <v>43494.633184455997</v>
      </c>
      <c r="AO1664" s="6"/>
      <c r="AP1664" s="17" t="b">
        <v>1</v>
      </c>
      <c r="AQ1664" s="6" t="b">
        <v>0</v>
      </c>
    </row>
    <row r="1665" spans="1:43" x14ac:dyDescent="0.25">
      <c r="A1665" t="str">
        <f>_xlfn.CONCAT(Table8[[#This Row],[Order]],"-",Table8[[#This Row],[Line]])</f>
        <v>78580-94</v>
      </c>
      <c r="B1665" s="35">
        <v>78580</v>
      </c>
      <c r="C1665" s="35">
        <v>94</v>
      </c>
      <c r="D1665" s="35">
        <v>1</v>
      </c>
      <c r="E1665" s="34" t="s">
        <v>18</v>
      </c>
      <c r="F1665" s="34" t="s">
        <v>280</v>
      </c>
      <c r="G1665" s="34" t="s">
        <v>5862</v>
      </c>
      <c r="H1665" s="34" t="s">
        <v>22</v>
      </c>
      <c r="I1665" s="34" t="s">
        <v>37</v>
      </c>
      <c r="J1665" s="36">
        <v>43495</v>
      </c>
      <c r="K1665" s="34" t="s">
        <v>5618</v>
      </c>
      <c r="L1665" s="125">
        <v>43497</v>
      </c>
      <c r="M1665" s="36">
        <v>43502</v>
      </c>
      <c r="N1665" s="35">
        <v>3</v>
      </c>
      <c r="O1665" s="35">
        <v>3</v>
      </c>
      <c r="P1665" s="6" t="s">
        <v>590</v>
      </c>
      <c r="Q1665" s="34" t="s">
        <v>21</v>
      </c>
      <c r="R1665" s="6" t="s">
        <v>18</v>
      </c>
      <c r="S1665" s="34" t="s">
        <v>22</v>
      </c>
      <c r="T1665" s="34" t="s">
        <v>5863</v>
      </c>
      <c r="U1665" s="35">
        <v>1</v>
      </c>
      <c r="V1665" s="17" t="b">
        <v>1</v>
      </c>
      <c r="W1665" s="17" t="b">
        <v>1</v>
      </c>
      <c r="X1665" s="17" t="b">
        <v>1</v>
      </c>
      <c r="Y1665" s="17" t="b">
        <v>1</v>
      </c>
      <c r="Z1665" t="s">
        <v>3805</v>
      </c>
      <c r="AA1665" t="s">
        <v>22</v>
      </c>
      <c r="AB1665" t="s">
        <v>22</v>
      </c>
      <c r="AC1665" t="s">
        <v>22</v>
      </c>
      <c r="AD1665" t="s">
        <v>22</v>
      </c>
      <c r="AE1665" t="s">
        <v>22</v>
      </c>
      <c r="AF1665" t="s">
        <v>22</v>
      </c>
      <c r="AG1665" t="s">
        <v>3805</v>
      </c>
      <c r="AH1665" t="s">
        <v>22</v>
      </c>
      <c r="AI1665" t="s">
        <v>22</v>
      </c>
      <c r="AJ1665" s="17" t="b">
        <v>1</v>
      </c>
      <c r="AK1665" t="s">
        <v>22</v>
      </c>
      <c r="AL1665" t="s">
        <v>143</v>
      </c>
      <c r="AM1665" s="17" t="b">
        <v>1</v>
      </c>
      <c r="AN1665" s="126">
        <v>43494.625645219901</v>
      </c>
      <c r="AO1665" s="6"/>
      <c r="AP1665" s="17" t="b">
        <v>1</v>
      </c>
      <c r="AQ1665" s="6" t="b">
        <v>0</v>
      </c>
    </row>
    <row r="1666" spans="1:43" x14ac:dyDescent="0.25">
      <c r="A1666" t="str">
        <f>_xlfn.CONCAT(Table8[[#This Row],[Order]],"-",Table8[[#This Row],[Line]])</f>
        <v>78580-95</v>
      </c>
      <c r="B1666" s="35">
        <v>78580</v>
      </c>
      <c r="C1666" s="35">
        <v>95</v>
      </c>
      <c r="D1666" s="35">
        <v>1</v>
      </c>
      <c r="E1666" s="34" t="s">
        <v>18</v>
      </c>
      <c r="F1666" s="34" t="s">
        <v>280</v>
      </c>
      <c r="G1666" s="34" t="s">
        <v>5862</v>
      </c>
      <c r="H1666" s="34" t="s">
        <v>22</v>
      </c>
      <c r="I1666" s="34" t="s">
        <v>37</v>
      </c>
      <c r="J1666" s="36">
        <v>43495</v>
      </c>
      <c r="K1666" s="34" t="s">
        <v>5864</v>
      </c>
      <c r="L1666" s="125">
        <v>43497</v>
      </c>
      <c r="M1666" s="36">
        <v>43502</v>
      </c>
      <c r="N1666" s="35">
        <v>2</v>
      </c>
      <c r="O1666" s="35">
        <v>2</v>
      </c>
      <c r="P1666" s="6" t="s">
        <v>590</v>
      </c>
      <c r="Q1666" s="34" t="s">
        <v>21</v>
      </c>
      <c r="R1666" s="6" t="s">
        <v>18</v>
      </c>
      <c r="S1666" s="34" t="s">
        <v>22</v>
      </c>
      <c r="T1666" s="34" t="s">
        <v>5865</v>
      </c>
      <c r="U1666" s="35">
        <v>1</v>
      </c>
      <c r="V1666" s="17" t="b">
        <v>1</v>
      </c>
      <c r="W1666" s="17" t="b">
        <v>1</v>
      </c>
      <c r="X1666" s="17" t="b">
        <v>1</v>
      </c>
      <c r="Y1666" s="17" t="b">
        <v>1</v>
      </c>
      <c r="Z1666" t="s">
        <v>3805</v>
      </c>
      <c r="AA1666" t="s">
        <v>22</v>
      </c>
      <c r="AB1666" t="s">
        <v>22</v>
      </c>
      <c r="AC1666" t="s">
        <v>22</v>
      </c>
      <c r="AD1666" t="s">
        <v>22</v>
      </c>
      <c r="AE1666" t="s">
        <v>22</v>
      </c>
      <c r="AF1666" t="s">
        <v>22</v>
      </c>
      <c r="AG1666" t="s">
        <v>3805</v>
      </c>
      <c r="AH1666" t="s">
        <v>22</v>
      </c>
      <c r="AI1666" t="s">
        <v>22</v>
      </c>
      <c r="AJ1666" s="17" t="b">
        <v>1</v>
      </c>
      <c r="AK1666" t="s">
        <v>22</v>
      </c>
      <c r="AL1666" t="s">
        <v>143</v>
      </c>
      <c r="AM1666" s="17" t="b">
        <v>1</v>
      </c>
      <c r="AN1666" s="126">
        <v>43494.625671412003</v>
      </c>
      <c r="AO1666" s="6"/>
      <c r="AP1666" s="17" t="b">
        <v>1</v>
      </c>
      <c r="AQ1666" s="6" t="b">
        <v>0</v>
      </c>
    </row>
    <row r="1667" spans="1:43" x14ac:dyDescent="0.25">
      <c r="A1667" t="str">
        <f>_xlfn.CONCAT(Table8[[#This Row],[Order]],"-",Table8[[#This Row],[Line]])</f>
        <v>78580-96</v>
      </c>
      <c r="B1667" s="35">
        <v>78580</v>
      </c>
      <c r="C1667" s="35">
        <v>96</v>
      </c>
      <c r="D1667" s="35">
        <v>1</v>
      </c>
      <c r="E1667" s="34" t="s">
        <v>18</v>
      </c>
      <c r="F1667" s="34" t="s">
        <v>280</v>
      </c>
      <c r="G1667" s="34" t="s">
        <v>5862</v>
      </c>
      <c r="H1667" s="34" t="s">
        <v>22</v>
      </c>
      <c r="I1667" s="34" t="s">
        <v>37</v>
      </c>
      <c r="J1667" s="36">
        <v>43495</v>
      </c>
      <c r="K1667" s="34" t="s">
        <v>5866</v>
      </c>
      <c r="L1667" s="125">
        <v>43497</v>
      </c>
      <c r="M1667" s="36">
        <v>43502</v>
      </c>
      <c r="N1667" s="35">
        <v>3</v>
      </c>
      <c r="O1667" s="35">
        <v>3</v>
      </c>
      <c r="P1667" s="6" t="s">
        <v>590</v>
      </c>
      <c r="Q1667" s="34" t="s">
        <v>21</v>
      </c>
      <c r="R1667" s="6" t="s">
        <v>18</v>
      </c>
      <c r="S1667" s="34" t="s">
        <v>22</v>
      </c>
      <c r="T1667" s="34" t="s">
        <v>5867</v>
      </c>
      <c r="U1667" s="35">
        <v>1</v>
      </c>
      <c r="V1667" s="17" t="b">
        <v>1</v>
      </c>
      <c r="W1667" s="17" t="b">
        <v>1</v>
      </c>
      <c r="X1667" s="17" t="b">
        <v>1</v>
      </c>
      <c r="Y1667" s="17" t="b">
        <v>1</v>
      </c>
      <c r="Z1667" t="s">
        <v>3805</v>
      </c>
      <c r="AA1667" t="s">
        <v>22</v>
      </c>
      <c r="AB1667" t="s">
        <v>22</v>
      </c>
      <c r="AC1667" t="s">
        <v>22</v>
      </c>
      <c r="AD1667" t="s">
        <v>22</v>
      </c>
      <c r="AE1667" t="s">
        <v>22</v>
      </c>
      <c r="AF1667" t="s">
        <v>22</v>
      </c>
      <c r="AG1667" t="s">
        <v>3805</v>
      </c>
      <c r="AH1667" t="s">
        <v>22</v>
      </c>
      <c r="AI1667" t="s">
        <v>22</v>
      </c>
      <c r="AJ1667" s="17" t="b">
        <v>1</v>
      </c>
      <c r="AK1667" t="s">
        <v>22</v>
      </c>
      <c r="AL1667" t="s">
        <v>143</v>
      </c>
      <c r="AM1667" s="17" t="b">
        <v>1</v>
      </c>
      <c r="AN1667" s="126">
        <v>43494.625698495402</v>
      </c>
      <c r="AO1667" s="6"/>
      <c r="AP1667" s="17" t="b">
        <v>1</v>
      </c>
      <c r="AQ1667" s="6" t="b">
        <v>0</v>
      </c>
    </row>
    <row r="1668" spans="1:43" x14ac:dyDescent="0.25">
      <c r="A1668" t="str">
        <f>_xlfn.CONCAT(Table8[[#This Row],[Order]],"-",Table8[[#This Row],[Line]])</f>
        <v>78580-97</v>
      </c>
      <c r="B1668" s="35">
        <v>78580</v>
      </c>
      <c r="C1668" s="35">
        <v>97</v>
      </c>
      <c r="D1668" s="35">
        <v>1</v>
      </c>
      <c r="E1668" s="34" t="s">
        <v>18</v>
      </c>
      <c r="F1668" s="34" t="s">
        <v>280</v>
      </c>
      <c r="G1668" s="34" t="s">
        <v>5862</v>
      </c>
      <c r="H1668" s="34" t="s">
        <v>22</v>
      </c>
      <c r="I1668" s="34" t="s">
        <v>37</v>
      </c>
      <c r="J1668" s="36">
        <v>43495</v>
      </c>
      <c r="K1668" s="34" t="s">
        <v>5868</v>
      </c>
      <c r="L1668" s="125">
        <v>43497</v>
      </c>
      <c r="M1668" s="36">
        <v>43502</v>
      </c>
      <c r="N1668" s="35">
        <v>1</v>
      </c>
      <c r="O1668" s="35">
        <v>1</v>
      </c>
      <c r="P1668" s="6" t="s">
        <v>590</v>
      </c>
      <c r="Q1668" s="34" t="s">
        <v>21</v>
      </c>
      <c r="R1668" s="6" t="s">
        <v>18</v>
      </c>
      <c r="S1668" s="34" t="s">
        <v>22</v>
      </c>
      <c r="T1668" s="34" t="s">
        <v>5869</v>
      </c>
      <c r="U1668" s="35">
        <v>1</v>
      </c>
      <c r="V1668" s="17" t="b">
        <v>1</v>
      </c>
      <c r="W1668" s="17" t="b">
        <v>1</v>
      </c>
      <c r="X1668" s="17" t="b">
        <v>1</v>
      </c>
      <c r="Y1668" s="17" t="b">
        <v>1</v>
      </c>
      <c r="Z1668" t="s">
        <v>3805</v>
      </c>
      <c r="AA1668" t="s">
        <v>22</v>
      </c>
      <c r="AB1668" t="s">
        <v>22</v>
      </c>
      <c r="AC1668" t="s">
        <v>22</v>
      </c>
      <c r="AD1668" t="s">
        <v>22</v>
      </c>
      <c r="AE1668" t="s">
        <v>22</v>
      </c>
      <c r="AF1668" t="s">
        <v>22</v>
      </c>
      <c r="AG1668" t="s">
        <v>3805</v>
      </c>
      <c r="AH1668" t="s">
        <v>22</v>
      </c>
      <c r="AI1668" t="s">
        <v>22</v>
      </c>
      <c r="AJ1668" s="17" t="b">
        <v>1</v>
      </c>
      <c r="AK1668" t="s">
        <v>22</v>
      </c>
      <c r="AL1668" t="s">
        <v>143</v>
      </c>
      <c r="AM1668" s="17" t="b">
        <v>1</v>
      </c>
      <c r="AN1668" s="126">
        <v>43494.625722488403</v>
      </c>
      <c r="AO1668" s="6"/>
      <c r="AP1668" s="17" t="b">
        <v>1</v>
      </c>
      <c r="AQ1668" s="6" t="b">
        <v>0</v>
      </c>
    </row>
    <row r="1669" spans="1:43" x14ac:dyDescent="0.25">
      <c r="A1669" t="str">
        <f>_xlfn.CONCAT(Table8[[#This Row],[Order]],"-",Table8[[#This Row],[Line]])</f>
        <v>78580-98</v>
      </c>
      <c r="B1669" s="35">
        <v>78580</v>
      </c>
      <c r="C1669" s="35">
        <v>98</v>
      </c>
      <c r="D1669" s="35">
        <v>1</v>
      </c>
      <c r="E1669" s="34" t="s">
        <v>18</v>
      </c>
      <c r="F1669" s="34" t="s">
        <v>280</v>
      </c>
      <c r="G1669" s="34" t="s">
        <v>5862</v>
      </c>
      <c r="H1669" s="34" t="s">
        <v>22</v>
      </c>
      <c r="I1669" s="34" t="s">
        <v>37</v>
      </c>
      <c r="J1669" s="36">
        <v>43495</v>
      </c>
      <c r="K1669" s="34" t="s">
        <v>5870</v>
      </c>
      <c r="L1669" s="125">
        <v>43497</v>
      </c>
      <c r="M1669" s="36">
        <v>43502</v>
      </c>
      <c r="N1669" s="35">
        <v>1</v>
      </c>
      <c r="O1669" s="35">
        <v>1</v>
      </c>
      <c r="P1669" s="6" t="s">
        <v>590</v>
      </c>
      <c r="Q1669" s="34" t="s">
        <v>21</v>
      </c>
      <c r="R1669" s="6" t="s">
        <v>18</v>
      </c>
      <c r="S1669" s="34" t="s">
        <v>22</v>
      </c>
      <c r="T1669" s="34" t="s">
        <v>5871</v>
      </c>
      <c r="U1669" s="35">
        <v>1</v>
      </c>
      <c r="V1669" s="17" t="b">
        <v>1</v>
      </c>
      <c r="W1669" s="17" t="b">
        <v>1</v>
      </c>
      <c r="X1669" s="17" t="b">
        <v>1</v>
      </c>
      <c r="Y1669" s="17" t="b">
        <v>1</v>
      </c>
      <c r="Z1669" t="s">
        <v>3805</v>
      </c>
      <c r="AA1669" t="s">
        <v>22</v>
      </c>
      <c r="AB1669" t="s">
        <v>22</v>
      </c>
      <c r="AC1669" t="s">
        <v>22</v>
      </c>
      <c r="AD1669" t="s">
        <v>22</v>
      </c>
      <c r="AE1669" t="s">
        <v>22</v>
      </c>
      <c r="AF1669" t="s">
        <v>22</v>
      </c>
      <c r="AG1669" t="s">
        <v>3805</v>
      </c>
      <c r="AH1669" t="s">
        <v>22</v>
      </c>
      <c r="AI1669" t="s">
        <v>22</v>
      </c>
      <c r="AJ1669" s="17" t="b">
        <v>1</v>
      </c>
      <c r="AK1669" t="s">
        <v>22</v>
      </c>
      <c r="AL1669" t="s">
        <v>143</v>
      </c>
      <c r="AM1669" s="17" t="b">
        <v>1</v>
      </c>
      <c r="AN1669" s="126">
        <v>43494.625746331003</v>
      </c>
      <c r="AO1669" s="6"/>
      <c r="AP1669" s="17" t="b">
        <v>1</v>
      </c>
      <c r="AQ1669" s="6" t="b">
        <v>0</v>
      </c>
    </row>
    <row r="1670" spans="1:43" x14ac:dyDescent="0.25">
      <c r="A1670" t="str">
        <f>_xlfn.CONCAT(Table8[[#This Row],[Order]],"-",Table8[[#This Row],[Line]])</f>
        <v>78580-99</v>
      </c>
      <c r="B1670" s="35">
        <v>78580</v>
      </c>
      <c r="C1670" s="35">
        <v>99</v>
      </c>
      <c r="D1670" s="35">
        <v>1</v>
      </c>
      <c r="E1670" s="34" t="s">
        <v>18</v>
      </c>
      <c r="F1670" s="34" t="s">
        <v>280</v>
      </c>
      <c r="G1670" s="34" t="s">
        <v>5862</v>
      </c>
      <c r="H1670" s="34" t="s">
        <v>22</v>
      </c>
      <c r="I1670" s="34" t="s">
        <v>37</v>
      </c>
      <c r="J1670" s="36">
        <v>43495</v>
      </c>
      <c r="K1670" s="34" t="s">
        <v>5872</v>
      </c>
      <c r="L1670" s="125">
        <v>43497</v>
      </c>
      <c r="M1670" s="36">
        <v>43502</v>
      </c>
      <c r="N1670" s="35">
        <v>2</v>
      </c>
      <c r="O1670" s="35">
        <v>2</v>
      </c>
      <c r="P1670" s="6" t="s">
        <v>590</v>
      </c>
      <c r="Q1670" s="34" t="s">
        <v>21</v>
      </c>
      <c r="R1670" s="6" t="s">
        <v>18</v>
      </c>
      <c r="S1670" s="34" t="s">
        <v>22</v>
      </c>
      <c r="T1670" s="34" t="s">
        <v>5873</v>
      </c>
      <c r="U1670" s="35">
        <v>1</v>
      </c>
      <c r="V1670" s="17" t="b">
        <v>1</v>
      </c>
      <c r="W1670" s="17" t="b">
        <v>1</v>
      </c>
      <c r="X1670" s="17" t="b">
        <v>1</v>
      </c>
      <c r="Y1670" s="17" t="b">
        <v>1</v>
      </c>
      <c r="Z1670" t="s">
        <v>3805</v>
      </c>
      <c r="AA1670" t="s">
        <v>22</v>
      </c>
      <c r="AB1670" t="s">
        <v>22</v>
      </c>
      <c r="AC1670" t="s">
        <v>22</v>
      </c>
      <c r="AD1670" t="s">
        <v>22</v>
      </c>
      <c r="AE1670" t="s">
        <v>22</v>
      </c>
      <c r="AF1670" t="s">
        <v>22</v>
      </c>
      <c r="AG1670" t="s">
        <v>3805</v>
      </c>
      <c r="AH1670" t="s">
        <v>22</v>
      </c>
      <c r="AI1670" t="s">
        <v>22</v>
      </c>
      <c r="AJ1670" s="17" t="b">
        <v>1</v>
      </c>
      <c r="AK1670" t="s">
        <v>22</v>
      </c>
      <c r="AL1670" t="s">
        <v>143</v>
      </c>
      <c r="AM1670" s="17" t="b">
        <v>1</v>
      </c>
      <c r="AN1670" s="126">
        <v>43494.625771956002</v>
      </c>
      <c r="AO1670" s="6"/>
      <c r="AP1670" s="17" t="b">
        <v>1</v>
      </c>
      <c r="AQ1670" s="6" t="b">
        <v>0</v>
      </c>
    </row>
    <row r="1671" spans="1:43" x14ac:dyDescent="0.25">
      <c r="A1671" t="str">
        <f>_xlfn.CONCAT(Table8[[#This Row],[Order]],"-",Table8[[#This Row],[Line]])</f>
        <v>78580-100</v>
      </c>
      <c r="B1671" s="35">
        <v>78580</v>
      </c>
      <c r="C1671" s="35">
        <v>100</v>
      </c>
      <c r="D1671" s="35">
        <v>1</v>
      </c>
      <c r="E1671" s="34" t="s">
        <v>18</v>
      </c>
      <c r="F1671" s="34" t="s">
        <v>280</v>
      </c>
      <c r="G1671" s="34" t="s">
        <v>5862</v>
      </c>
      <c r="H1671" s="34" t="s">
        <v>22</v>
      </c>
      <c r="I1671" s="34" t="s">
        <v>37</v>
      </c>
      <c r="J1671" s="36">
        <v>43495</v>
      </c>
      <c r="K1671" s="34" t="s">
        <v>5874</v>
      </c>
      <c r="L1671" s="125">
        <v>43497</v>
      </c>
      <c r="M1671" s="36">
        <v>43502</v>
      </c>
      <c r="N1671" s="35">
        <v>2</v>
      </c>
      <c r="O1671" s="35">
        <v>2</v>
      </c>
      <c r="P1671" s="6" t="s">
        <v>590</v>
      </c>
      <c r="Q1671" s="34" t="s">
        <v>21</v>
      </c>
      <c r="R1671" s="6" t="s">
        <v>18</v>
      </c>
      <c r="S1671" s="34" t="s">
        <v>22</v>
      </c>
      <c r="T1671" s="34" t="s">
        <v>5875</v>
      </c>
      <c r="U1671" s="35">
        <v>1</v>
      </c>
      <c r="V1671" s="17" t="b">
        <v>1</v>
      </c>
      <c r="W1671" s="17" t="b">
        <v>1</v>
      </c>
      <c r="X1671" s="17" t="b">
        <v>1</v>
      </c>
      <c r="Y1671" s="17" t="b">
        <v>1</v>
      </c>
      <c r="Z1671" t="s">
        <v>3805</v>
      </c>
      <c r="AA1671" t="s">
        <v>22</v>
      </c>
      <c r="AB1671" t="s">
        <v>22</v>
      </c>
      <c r="AC1671" t="s">
        <v>22</v>
      </c>
      <c r="AD1671" t="s">
        <v>22</v>
      </c>
      <c r="AE1671" t="s">
        <v>22</v>
      </c>
      <c r="AF1671" t="s">
        <v>22</v>
      </c>
      <c r="AG1671" t="s">
        <v>3805</v>
      </c>
      <c r="AH1671" t="s">
        <v>22</v>
      </c>
      <c r="AI1671" t="s">
        <v>22</v>
      </c>
      <c r="AJ1671" s="17" t="b">
        <v>1</v>
      </c>
      <c r="AK1671" t="s">
        <v>22</v>
      </c>
      <c r="AL1671" t="s">
        <v>143</v>
      </c>
      <c r="AM1671" s="17" t="b">
        <v>1</v>
      </c>
      <c r="AN1671" s="126">
        <v>43494.625794907399</v>
      </c>
      <c r="AO1671" s="6"/>
      <c r="AP1671" s="17" t="b">
        <v>1</v>
      </c>
      <c r="AQ1671" s="6" t="b">
        <v>0</v>
      </c>
    </row>
    <row r="1672" spans="1:43" x14ac:dyDescent="0.25">
      <c r="A1672" t="str">
        <f>_xlfn.CONCAT(Table8[[#This Row],[Order]],"-",Table8[[#This Row],[Line]])</f>
        <v>78580-101</v>
      </c>
      <c r="B1672" s="35">
        <v>78580</v>
      </c>
      <c r="C1672" s="35">
        <v>101</v>
      </c>
      <c r="D1672" s="35">
        <v>1</v>
      </c>
      <c r="E1672" s="34" t="s">
        <v>18</v>
      </c>
      <c r="F1672" s="34" t="s">
        <v>280</v>
      </c>
      <c r="G1672" s="34" t="s">
        <v>5862</v>
      </c>
      <c r="H1672" s="34" t="s">
        <v>22</v>
      </c>
      <c r="I1672" s="34" t="s">
        <v>37</v>
      </c>
      <c r="J1672" s="36">
        <v>43495</v>
      </c>
      <c r="K1672" s="34" t="s">
        <v>5876</v>
      </c>
      <c r="L1672" s="125">
        <v>43497</v>
      </c>
      <c r="M1672" s="36">
        <v>43502</v>
      </c>
      <c r="N1672" s="35">
        <v>1</v>
      </c>
      <c r="O1672" s="35">
        <v>1</v>
      </c>
      <c r="P1672" s="6" t="s">
        <v>590</v>
      </c>
      <c r="Q1672" s="34" t="s">
        <v>21</v>
      </c>
      <c r="R1672" s="6" t="s">
        <v>18</v>
      </c>
      <c r="S1672" s="34" t="s">
        <v>22</v>
      </c>
      <c r="T1672" s="34" t="s">
        <v>5877</v>
      </c>
      <c r="U1672" s="35">
        <v>1</v>
      </c>
      <c r="V1672" s="17" t="b">
        <v>1</v>
      </c>
      <c r="W1672" s="17" t="b">
        <v>1</v>
      </c>
      <c r="X1672" s="17" t="b">
        <v>1</v>
      </c>
      <c r="Y1672" s="17" t="b">
        <v>1</v>
      </c>
      <c r="Z1672" t="s">
        <v>3805</v>
      </c>
      <c r="AA1672" t="s">
        <v>22</v>
      </c>
      <c r="AB1672" t="s">
        <v>22</v>
      </c>
      <c r="AC1672" t="s">
        <v>22</v>
      </c>
      <c r="AD1672" t="s">
        <v>22</v>
      </c>
      <c r="AE1672" t="s">
        <v>22</v>
      </c>
      <c r="AF1672" t="s">
        <v>22</v>
      </c>
      <c r="AG1672" t="s">
        <v>3805</v>
      </c>
      <c r="AH1672" t="s">
        <v>22</v>
      </c>
      <c r="AI1672" t="s">
        <v>22</v>
      </c>
      <c r="AJ1672" s="17" t="b">
        <v>1</v>
      </c>
      <c r="AK1672" t="s">
        <v>22</v>
      </c>
      <c r="AL1672" t="s">
        <v>143</v>
      </c>
      <c r="AM1672" s="17" t="b">
        <v>1</v>
      </c>
      <c r="AN1672" s="126">
        <v>43494.625820173598</v>
      </c>
      <c r="AO1672" s="6"/>
      <c r="AP1672" s="17" t="b">
        <v>1</v>
      </c>
      <c r="AQ1672" s="6" t="b">
        <v>0</v>
      </c>
    </row>
    <row r="1673" spans="1:43" x14ac:dyDescent="0.25">
      <c r="A1673" t="str">
        <f>_xlfn.CONCAT(Table8[[#This Row],[Order]],"-",Table8[[#This Row],[Line]])</f>
        <v>78580-102</v>
      </c>
      <c r="B1673" s="35">
        <v>78580</v>
      </c>
      <c r="C1673" s="35">
        <v>102</v>
      </c>
      <c r="D1673" s="35">
        <v>1</v>
      </c>
      <c r="E1673" s="34" t="s">
        <v>18</v>
      </c>
      <c r="F1673" s="34" t="s">
        <v>280</v>
      </c>
      <c r="G1673" s="34" t="s">
        <v>5862</v>
      </c>
      <c r="H1673" s="34" t="s">
        <v>22</v>
      </c>
      <c r="I1673" s="34" t="s">
        <v>37</v>
      </c>
      <c r="J1673" s="36">
        <v>43495</v>
      </c>
      <c r="K1673" s="34" t="s">
        <v>5878</v>
      </c>
      <c r="L1673" s="125">
        <v>43497</v>
      </c>
      <c r="M1673" s="36">
        <v>43502</v>
      </c>
      <c r="N1673" s="35">
        <v>1</v>
      </c>
      <c r="O1673" s="35">
        <v>1</v>
      </c>
      <c r="P1673" s="6" t="s">
        <v>590</v>
      </c>
      <c r="Q1673" s="34" t="s">
        <v>21</v>
      </c>
      <c r="R1673" s="6" t="s">
        <v>18</v>
      </c>
      <c r="S1673" s="34" t="s">
        <v>22</v>
      </c>
      <c r="T1673" s="34" t="s">
        <v>5879</v>
      </c>
      <c r="U1673" s="35">
        <v>1</v>
      </c>
      <c r="V1673" s="17" t="b">
        <v>1</v>
      </c>
      <c r="W1673" s="17" t="b">
        <v>1</v>
      </c>
      <c r="X1673" s="17" t="b">
        <v>1</v>
      </c>
      <c r="Y1673" s="17" t="b">
        <v>1</v>
      </c>
      <c r="Z1673" t="s">
        <v>3805</v>
      </c>
      <c r="AA1673" t="s">
        <v>22</v>
      </c>
      <c r="AB1673" t="s">
        <v>22</v>
      </c>
      <c r="AC1673" t="s">
        <v>22</v>
      </c>
      <c r="AD1673" t="s">
        <v>22</v>
      </c>
      <c r="AE1673" t="s">
        <v>22</v>
      </c>
      <c r="AF1673" t="s">
        <v>22</v>
      </c>
      <c r="AG1673" t="s">
        <v>3805</v>
      </c>
      <c r="AH1673" t="s">
        <v>22</v>
      </c>
      <c r="AI1673" t="s">
        <v>22</v>
      </c>
      <c r="AJ1673" s="17" t="b">
        <v>1</v>
      </c>
      <c r="AK1673" t="s">
        <v>22</v>
      </c>
      <c r="AL1673" t="s">
        <v>143</v>
      </c>
      <c r="AM1673" s="17" t="b">
        <v>1</v>
      </c>
      <c r="AN1673" s="126">
        <v>43494.625845451403</v>
      </c>
      <c r="AO1673" s="6"/>
      <c r="AP1673" s="17" t="b">
        <v>1</v>
      </c>
      <c r="AQ1673" s="6" t="b">
        <v>0</v>
      </c>
    </row>
    <row r="1674" spans="1:43" x14ac:dyDescent="0.25">
      <c r="A1674" t="str">
        <f>_xlfn.CONCAT(Table8[[#This Row],[Order]],"-",Table8[[#This Row],[Line]])</f>
        <v>78580-103</v>
      </c>
      <c r="B1674" s="35">
        <v>78580</v>
      </c>
      <c r="C1674" s="35">
        <v>103</v>
      </c>
      <c r="D1674" s="35">
        <v>1</v>
      </c>
      <c r="E1674" s="34" t="s">
        <v>18</v>
      </c>
      <c r="F1674" s="34" t="s">
        <v>280</v>
      </c>
      <c r="G1674" s="34" t="s">
        <v>5862</v>
      </c>
      <c r="H1674" s="34" t="s">
        <v>22</v>
      </c>
      <c r="I1674" s="34" t="s">
        <v>37</v>
      </c>
      <c r="J1674" s="36">
        <v>43495</v>
      </c>
      <c r="K1674" s="34" t="s">
        <v>5880</v>
      </c>
      <c r="L1674" s="125">
        <v>43497</v>
      </c>
      <c r="M1674" s="36">
        <v>43502</v>
      </c>
      <c r="N1674" s="35">
        <v>1</v>
      </c>
      <c r="O1674" s="35">
        <v>1</v>
      </c>
      <c r="P1674" s="6" t="s">
        <v>590</v>
      </c>
      <c r="Q1674" s="34" t="s">
        <v>21</v>
      </c>
      <c r="R1674" s="6" t="s">
        <v>18</v>
      </c>
      <c r="S1674" s="34" t="s">
        <v>22</v>
      </c>
      <c r="T1674" s="34" t="s">
        <v>5881</v>
      </c>
      <c r="U1674" s="35">
        <v>1</v>
      </c>
      <c r="V1674" s="17" t="b">
        <v>1</v>
      </c>
      <c r="W1674" s="17" t="b">
        <v>1</v>
      </c>
      <c r="X1674" s="17" t="b">
        <v>1</v>
      </c>
      <c r="Y1674" s="17" t="b">
        <v>1</v>
      </c>
      <c r="Z1674" t="s">
        <v>3805</v>
      </c>
      <c r="AA1674" t="s">
        <v>22</v>
      </c>
      <c r="AB1674" t="s">
        <v>22</v>
      </c>
      <c r="AC1674" t="s">
        <v>22</v>
      </c>
      <c r="AD1674" t="s">
        <v>22</v>
      </c>
      <c r="AE1674" t="s">
        <v>22</v>
      </c>
      <c r="AF1674" t="s">
        <v>22</v>
      </c>
      <c r="AG1674" t="s">
        <v>3805</v>
      </c>
      <c r="AH1674" t="s">
        <v>22</v>
      </c>
      <c r="AI1674" t="s">
        <v>22</v>
      </c>
      <c r="AJ1674" s="17" t="b">
        <v>1</v>
      </c>
      <c r="AK1674" t="s">
        <v>22</v>
      </c>
      <c r="AL1674" t="s">
        <v>143</v>
      </c>
      <c r="AM1674" s="17" t="b">
        <v>1</v>
      </c>
      <c r="AN1674" s="126">
        <v>43494.625868553201</v>
      </c>
      <c r="AO1674" s="6"/>
      <c r="AP1674" s="17" t="b">
        <v>1</v>
      </c>
      <c r="AQ1674" s="6" t="b">
        <v>0</v>
      </c>
    </row>
    <row r="1675" spans="1:43" x14ac:dyDescent="0.25">
      <c r="A1675" t="str">
        <f>_xlfn.CONCAT(Table8[[#This Row],[Order]],"-",Table8[[#This Row],[Line]])</f>
        <v>78580-104</v>
      </c>
      <c r="B1675" s="35">
        <v>78580</v>
      </c>
      <c r="C1675" s="35">
        <v>104</v>
      </c>
      <c r="D1675" s="35">
        <v>1</v>
      </c>
      <c r="E1675" s="34" t="s">
        <v>18</v>
      </c>
      <c r="F1675" s="34" t="s">
        <v>280</v>
      </c>
      <c r="G1675" s="34" t="s">
        <v>5862</v>
      </c>
      <c r="H1675" s="34" t="s">
        <v>22</v>
      </c>
      <c r="I1675" s="34" t="s">
        <v>37</v>
      </c>
      <c r="J1675" s="36">
        <v>43495</v>
      </c>
      <c r="K1675" s="34" t="s">
        <v>5882</v>
      </c>
      <c r="L1675" s="125">
        <v>43497</v>
      </c>
      <c r="M1675" s="36">
        <v>43502</v>
      </c>
      <c r="N1675" s="35">
        <v>1</v>
      </c>
      <c r="O1675" s="35">
        <v>1</v>
      </c>
      <c r="P1675" s="6" t="s">
        <v>590</v>
      </c>
      <c r="Q1675" s="34" t="s">
        <v>21</v>
      </c>
      <c r="R1675" s="6" t="s">
        <v>18</v>
      </c>
      <c r="S1675" s="34" t="s">
        <v>22</v>
      </c>
      <c r="T1675" s="34" t="s">
        <v>5883</v>
      </c>
      <c r="U1675" s="35">
        <v>1</v>
      </c>
      <c r="V1675" s="17" t="b">
        <v>1</v>
      </c>
      <c r="W1675" s="17" t="b">
        <v>1</v>
      </c>
      <c r="X1675" s="17" t="b">
        <v>1</v>
      </c>
      <c r="Y1675" s="17" t="b">
        <v>1</v>
      </c>
      <c r="Z1675" t="s">
        <v>3805</v>
      </c>
      <c r="AA1675" t="s">
        <v>22</v>
      </c>
      <c r="AB1675" t="s">
        <v>22</v>
      </c>
      <c r="AC1675" t="s">
        <v>22</v>
      </c>
      <c r="AD1675" t="s">
        <v>22</v>
      </c>
      <c r="AE1675" t="s">
        <v>22</v>
      </c>
      <c r="AF1675" t="s">
        <v>22</v>
      </c>
      <c r="AG1675" t="s">
        <v>3805</v>
      </c>
      <c r="AH1675" t="s">
        <v>22</v>
      </c>
      <c r="AI1675" t="s">
        <v>22</v>
      </c>
      <c r="AJ1675" s="17" t="b">
        <v>1</v>
      </c>
      <c r="AK1675" t="s">
        <v>22</v>
      </c>
      <c r="AL1675" t="s">
        <v>143</v>
      </c>
      <c r="AM1675" s="17" t="b">
        <v>1</v>
      </c>
      <c r="AN1675" s="126">
        <v>43494.625894409699</v>
      </c>
      <c r="AO1675" s="6"/>
      <c r="AP1675" s="17" t="b">
        <v>1</v>
      </c>
      <c r="AQ1675" s="6" t="b">
        <v>0</v>
      </c>
    </row>
    <row r="1676" spans="1:43" x14ac:dyDescent="0.25">
      <c r="A1676" t="str">
        <f>_xlfn.CONCAT(Table8[[#This Row],[Order]],"-",Table8[[#This Row],[Line]])</f>
        <v>78580-105</v>
      </c>
      <c r="B1676" s="35">
        <v>78580</v>
      </c>
      <c r="C1676" s="35">
        <v>105</v>
      </c>
      <c r="D1676" s="35">
        <v>1</v>
      </c>
      <c r="E1676" s="34" t="s">
        <v>18</v>
      </c>
      <c r="F1676" s="34" t="s">
        <v>280</v>
      </c>
      <c r="G1676" s="34" t="s">
        <v>5862</v>
      </c>
      <c r="H1676" s="34" t="s">
        <v>22</v>
      </c>
      <c r="I1676" s="34" t="s">
        <v>37</v>
      </c>
      <c r="J1676" s="36">
        <v>43495</v>
      </c>
      <c r="K1676" s="34" t="s">
        <v>5884</v>
      </c>
      <c r="L1676" s="125">
        <v>43497</v>
      </c>
      <c r="M1676" s="36">
        <v>43502</v>
      </c>
      <c r="N1676" s="35">
        <v>2</v>
      </c>
      <c r="O1676" s="35">
        <v>2</v>
      </c>
      <c r="P1676" s="6" t="s">
        <v>590</v>
      </c>
      <c r="Q1676" s="34" t="s">
        <v>21</v>
      </c>
      <c r="R1676" s="6" t="s">
        <v>18</v>
      </c>
      <c r="S1676" s="34" t="s">
        <v>22</v>
      </c>
      <c r="T1676" s="34" t="s">
        <v>5885</v>
      </c>
      <c r="U1676" s="35">
        <v>1</v>
      </c>
      <c r="V1676" s="17" t="b">
        <v>1</v>
      </c>
      <c r="W1676" s="17" t="b">
        <v>1</v>
      </c>
      <c r="X1676" s="17" t="b">
        <v>1</v>
      </c>
      <c r="Y1676" s="17" t="b">
        <v>1</v>
      </c>
      <c r="Z1676" t="s">
        <v>3805</v>
      </c>
      <c r="AA1676" t="s">
        <v>22</v>
      </c>
      <c r="AB1676" t="s">
        <v>22</v>
      </c>
      <c r="AC1676" t="s">
        <v>22</v>
      </c>
      <c r="AD1676" t="s">
        <v>22</v>
      </c>
      <c r="AE1676" t="s">
        <v>22</v>
      </c>
      <c r="AF1676" t="s">
        <v>22</v>
      </c>
      <c r="AG1676" t="s">
        <v>3805</v>
      </c>
      <c r="AH1676" t="s">
        <v>22</v>
      </c>
      <c r="AI1676" t="s">
        <v>22</v>
      </c>
      <c r="AJ1676" s="17" t="b">
        <v>1</v>
      </c>
      <c r="AK1676" t="s">
        <v>22</v>
      </c>
      <c r="AL1676" t="s">
        <v>143</v>
      </c>
      <c r="AM1676" s="17" t="b">
        <v>1</v>
      </c>
      <c r="AN1676" s="126">
        <v>43494.625918402802</v>
      </c>
      <c r="AO1676" s="6"/>
      <c r="AP1676" s="17" t="b">
        <v>1</v>
      </c>
      <c r="AQ1676" s="6" t="b">
        <v>0</v>
      </c>
    </row>
    <row r="1677" spans="1:43" x14ac:dyDescent="0.25">
      <c r="A1677" t="str">
        <f>_xlfn.CONCAT(Table8[[#This Row],[Order]],"-",Table8[[#This Row],[Line]])</f>
        <v>78580-106</v>
      </c>
      <c r="B1677" s="35">
        <v>78580</v>
      </c>
      <c r="C1677" s="35">
        <v>106</v>
      </c>
      <c r="D1677" s="35">
        <v>1</v>
      </c>
      <c r="E1677" s="34" t="s">
        <v>18</v>
      </c>
      <c r="F1677" s="34" t="s">
        <v>3382</v>
      </c>
      <c r="G1677" s="34" t="s">
        <v>5886</v>
      </c>
      <c r="H1677" s="34" t="s">
        <v>22</v>
      </c>
      <c r="I1677" s="34" t="s">
        <v>37</v>
      </c>
      <c r="J1677" s="36">
        <v>43495</v>
      </c>
      <c r="K1677" s="34" t="s">
        <v>5887</v>
      </c>
      <c r="L1677" s="125">
        <v>43497</v>
      </c>
      <c r="M1677" s="36">
        <v>43502</v>
      </c>
      <c r="N1677" s="35">
        <v>1</v>
      </c>
      <c r="O1677" s="35">
        <v>2</v>
      </c>
      <c r="P1677" s="6" t="s">
        <v>590</v>
      </c>
      <c r="Q1677" s="34" t="s">
        <v>21</v>
      </c>
      <c r="R1677" s="6" t="s">
        <v>18</v>
      </c>
      <c r="S1677" s="34" t="s">
        <v>22</v>
      </c>
      <c r="T1677" s="34" t="s">
        <v>5888</v>
      </c>
      <c r="U1677" s="35">
        <v>1</v>
      </c>
      <c r="V1677" s="17" t="b">
        <v>1</v>
      </c>
      <c r="W1677" s="17" t="b">
        <v>1</v>
      </c>
      <c r="X1677" s="17" t="b">
        <v>1</v>
      </c>
      <c r="Y1677" s="17" t="b">
        <v>1</v>
      </c>
      <c r="Z1677" t="s">
        <v>3805</v>
      </c>
      <c r="AA1677" t="s">
        <v>22</v>
      </c>
      <c r="AB1677" t="s">
        <v>22</v>
      </c>
      <c r="AC1677" t="s">
        <v>22</v>
      </c>
      <c r="AD1677" t="s">
        <v>22</v>
      </c>
      <c r="AE1677" t="s">
        <v>22</v>
      </c>
      <c r="AF1677" t="s">
        <v>22</v>
      </c>
      <c r="AG1677" t="s">
        <v>3805</v>
      </c>
      <c r="AH1677" t="s">
        <v>22</v>
      </c>
      <c r="AI1677" t="s">
        <v>22</v>
      </c>
      <c r="AJ1677" s="17" t="b">
        <v>1</v>
      </c>
      <c r="AK1677" t="s">
        <v>22</v>
      </c>
      <c r="AL1677" t="s">
        <v>143</v>
      </c>
      <c r="AM1677" s="17" t="b">
        <v>1</v>
      </c>
      <c r="AN1677" s="126">
        <v>43494.625621215302</v>
      </c>
      <c r="AO1677" s="6"/>
      <c r="AP1677" s="17" t="b">
        <v>1</v>
      </c>
      <c r="AQ1677" s="6" t="b">
        <v>0</v>
      </c>
    </row>
    <row r="1678" spans="1:43" x14ac:dyDescent="0.25">
      <c r="A1678" t="str">
        <f>_xlfn.CONCAT(Table8[[#This Row],[Order]],"-",Table8[[#This Row],[Line]])</f>
        <v>78580-107</v>
      </c>
      <c r="B1678" s="35">
        <v>78580</v>
      </c>
      <c r="C1678" s="35">
        <v>107</v>
      </c>
      <c r="D1678" s="35">
        <v>1</v>
      </c>
      <c r="E1678" s="34" t="s">
        <v>18</v>
      </c>
      <c r="F1678" s="34" t="s">
        <v>3383</v>
      </c>
      <c r="G1678" s="34" t="s">
        <v>5889</v>
      </c>
      <c r="H1678" s="34" t="s">
        <v>22</v>
      </c>
      <c r="I1678" s="34" t="s">
        <v>37</v>
      </c>
      <c r="J1678" s="36">
        <v>43495</v>
      </c>
      <c r="K1678" s="34" t="s">
        <v>5890</v>
      </c>
      <c r="L1678" s="125">
        <v>43497</v>
      </c>
      <c r="M1678" s="36">
        <v>43502</v>
      </c>
      <c r="N1678" s="35">
        <v>2</v>
      </c>
      <c r="O1678" s="35">
        <v>6</v>
      </c>
      <c r="P1678" s="6" t="s">
        <v>590</v>
      </c>
      <c r="Q1678" s="34" t="s">
        <v>21</v>
      </c>
      <c r="R1678" s="6" t="s">
        <v>18</v>
      </c>
      <c r="S1678" s="34" t="s">
        <v>22</v>
      </c>
      <c r="T1678" s="34" t="s">
        <v>5891</v>
      </c>
      <c r="U1678" s="35">
        <v>1</v>
      </c>
      <c r="V1678" s="17" t="b">
        <v>1</v>
      </c>
      <c r="W1678" s="17" t="b">
        <v>1</v>
      </c>
      <c r="X1678" s="17" t="b">
        <v>1</v>
      </c>
      <c r="Y1678" s="17" t="b">
        <v>1</v>
      </c>
      <c r="Z1678" t="s">
        <v>3805</v>
      </c>
      <c r="AA1678" t="s">
        <v>22</v>
      </c>
      <c r="AB1678" t="s">
        <v>22</v>
      </c>
      <c r="AC1678" t="s">
        <v>22</v>
      </c>
      <c r="AD1678" t="s">
        <v>22</v>
      </c>
      <c r="AE1678" t="s">
        <v>22</v>
      </c>
      <c r="AF1678" t="s">
        <v>22</v>
      </c>
      <c r="AG1678" t="s">
        <v>3805</v>
      </c>
      <c r="AH1678" t="s">
        <v>22</v>
      </c>
      <c r="AI1678" t="s">
        <v>22</v>
      </c>
      <c r="AJ1678" s="17" t="b">
        <v>1</v>
      </c>
      <c r="AK1678" t="s">
        <v>22</v>
      </c>
      <c r="AL1678" t="s">
        <v>143</v>
      </c>
      <c r="AM1678" s="17" t="b">
        <v>1</v>
      </c>
      <c r="AN1678" s="126">
        <v>43494.626017708302</v>
      </c>
      <c r="AO1678" s="6"/>
      <c r="AP1678" s="17" t="b">
        <v>1</v>
      </c>
      <c r="AQ1678" s="6" t="b">
        <v>0</v>
      </c>
    </row>
    <row r="1679" spans="1:43" x14ac:dyDescent="0.25">
      <c r="A1679" t="str">
        <f>_xlfn.CONCAT(Table8[[#This Row],[Order]],"-",Table8[[#This Row],[Line]])</f>
        <v>78580-108</v>
      </c>
      <c r="B1679" s="35">
        <v>78580</v>
      </c>
      <c r="C1679" s="35">
        <v>108</v>
      </c>
      <c r="D1679" s="35">
        <v>1</v>
      </c>
      <c r="E1679" s="34" t="s">
        <v>18</v>
      </c>
      <c r="F1679" s="34" t="s">
        <v>3383</v>
      </c>
      <c r="G1679" s="34" t="s">
        <v>5889</v>
      </c>
      <c r="H1679" s="34" t="s">
        <v>22</v>
      </c>
      <c r="I1679" s="34" t="s">
        <v>37</v>
      </c>
      <c r="J1679" s="36">
        <v>43495</v>
      </c>
      <c r="K1679" s="34" t="s">
        <v>5892</v>
      </c>
      <c r="L1679" s="125">
        <v>43497</v>
      </c>
      <c r="M1679" s="36">
        <v>43502</v>
      </c>
      <c r="N1679" s="35">
        <v>2</v>
      </c>
      <c r="O1679" s="35">
        <v>6</v>
      </c>
      <c r="P1679" s="6" t="s">
        <v>590</v>
      </c>
      <c r="Q1679" s="34" t="s">
        <v>21</v>
      </c>
      <c r="R1679" s="6" t="s">
        <v>18</v>
      </c>
      <c r="S1679" s="34" t="s">
        <v>22</v>
      </c>
      <c r="T1679" s="34" t="s">
        <v>5893</v>
      </c>
      <c r="U1679" s="35">
        <v>1</v>
      </c>
      <c r="V1679" s="17" t="b">
        <v>1</v>
      </c>
      <c r="W1679" s="17" t="b">
        <v>1</v>
      </c>
      <c r="X1679" s="17" t="b">
        <v>1</v>
      </c>
      <c r="Y1679" s="17" t="b">
        <v>1</v>
      </c>
      <c r="Z1679" t="s">
        <v>3805</v>
      </c>
      <c r="AA1679" t="s">
        <v>22</v>
      </c>
      <c r="AB1679" t="s">
        <v>22</v>
      </c>
      <c r="AC1679" t="s">
        <v>22</v>
      </c>
      <c r="AD1679" t="s">
        <v>22</v>
      </c>
      <c r="AE1679" t="s">
        <v>22</v>
      </c>
      <c r="AF1679" t="s">
        <v>22</v>
      </c>
      <c r="AG1679" t="s">
        <v>3805</v>
      </c>
      <c r="AH1679" t="s">
        <v>22</v>
      </c>
      <c r="AI1679" t="s">
        <v>22</v>
      </c>
      <c r="AJ1679" s="17" t="b">
        <v>1</v>
      </c>
      <c r="AK1679" t="s">
        <v>22</v>
      </c>
      <c r="AL1679" t="s">
        <v>143</v>
      </c>
      <c r="AM1679" s="17" t="b">
        <v>1</v>
      </c>
      <c r="AN1679" s="126">
        <v>43494.626042094897</v>
      </c>
      <c r="AO1679" s="6"/>
      <c r="AP1679" s="17" t="b">
        <v>1</v>
      </c>
      <c r="AQ1679" s="6" t="b">
        <v>0</v>
      </c>
    </row>
    <row r="1680" spans="1:43" x14ac:dyDescent="0.25">
      <c r="A1680" t="str">
        <f>_xlfn.CONCAT(Table8[[#This Row],[Order]],"-",Table8[[#This Row],[Line]])</f>
        <v>78580-110</v>
      </c>
      <c r="B1680" s="35">
        <v>78580</v>
      </c>
      <c r="C1680" s="35">
        <v>110</v>
      </c>
      <c r="D1680" s="35">
        <v>1</v>
      </c>
      <c r="E1680" s="34" t="s">
        <v>18</v>
      </c>
      <c r="F1680" s="34" t="s">
        <v>3383</v>
      </c>
      <c r="G1680" s="34" t="s">
        <v>5894</v>
      </c>
      <c r="H1680" s="34" t="s">
        <v>22</v>
      </c>
      <c r="I1680" s="34" t="s">
        <v>37</v>
      </c>
      <c r="J1680" s="36">
        <v>43495</v>
      </c>
      <c r="K1680" s="34" t="s">
        <v>5895</v>
      </c>
      <c r="L1680" s="125">
        <v>43497</v>
      </c>
      <c r="M1680" s="36">
        <v>43502</v>
      </c>
      <c r="N1680" s="35">
        <v>1</v>
      </c>
      <c r="O1680" s="35">
        <v>2</v>
      </c>
      <c r="P1680" s="6" t="s">
        <v>590</v>
      </c>
      <c r="Q1680" s="34" t="s">
        <v>21</v>
      </c>
      <c r="R1680" s="6" t="s">
        <v>18</v>
      </c>
      <c r="S1680" s="34" t="s">
        <v>22</v>
      </c>
      <c r="T1680" s="34" t="s">
        <v>5896</v>
      </c>
      <c r="U1680" s="35">
        <v>1</v>
      </c>
      <c r="V1680" s="17" t="b">
        <v>1</v>
      </c>
      <c r="W1680" s="17" t="b">
        <v>1</v>
      </c>
      <c r="X1680" s="17" t="b">
        <v>1</v>
      </c>
      <c r="Y1680" s="17" t="b">
        <v>1</v>
      </c>
      <c r="Z1680" t="s">
        <v>3805</v>
      </c>
      <c r="AA1680" t="s">
        <v>22</v>
      </c>
      <c r="AB1680" t="s">
        <v>22</v>
      </c>
      <c r="AC1680" t="s">
        <v>22</v>
      </c>
      <c r="AD1680" t="s">
        <v>22</v>
      </c>
      <c r="AE1680" t="s">
        <v>22</v>
      </c>
      <c r="AF1680" t="s">
        <v>22</v>
      </c>
      <c r="AG1680" t="s">
        <v>3805</v>
      </c>
      <c r="AH1680" t="s">
        <v>22</v>
      </c>
      <c r="AI1680" t="s">
        <v>22</v>
      </c>
      <c r="AJ1680" s="17" t="b">
        <v>1</v>
      </c>
      <c r="AK1680" t="s">
        <v>22</v>
      </c>
      <c r="AL1680" t="s">
        <v>143</v>
      </c>
      <c r="AM1680" s="17" t="b">
        <v>1</v>
      </c>
      <c r="AN1680" s="126">
        <v>43494.625943669002</v>
      </c>
      <c r="AO1680" s="6"/>
      <c r="AP1680" s="17" t="b">
        <v>1</v>
      </c>
      <c r="AQ1680" s="6" t="b">
        <v>0</v>
      </c>
    </row>
    <row r="1681" spans="1:43" x14ac:dyDescent="0.25">
      <c r="A1681" t="str">
        <f>_xlfn.CONCAT(Table8[[#This Row],[Order]],"-",Table8[[#This Row],[Line]])</f>
        <v>78580-112</v>
      </c>
      <c r="B1681" s="35">
        <v>78580</v>
      </c>
      <c r="C1681" s="35">
        <v>112</v>
      </c>
      <c r="D1681" s="35">
        <v>1</v>
      </c>
      <c r="E1681" s="34" t="s">
        <v>18</v>
      </c>
      <c r="F1681" s="34" t="s">
        <v>396</v>
      </c>
      <c r="G1681" s="34" t="s">
        <v>5897</v>
      </c>
      <c r="H1681" s="34" t="s">
        <v>22</v>
      </c>
      <c r="I1681" s="34" t="s">
        <v>37</v>
      </c>
      <c r="J1681" s="36">
        <v>43495</v>
      </c>
      <c r="K1681" s="34" t="s">
        <v>5898</v>
      </c>
      <c r="L1681" s="125">
        <v>43497</v>
      </c>
      <c r="M1681" s="36">
        <v>43502</v>
      </c>
      <c r="N1681" s="35">
        <v>1</v>
      </c>
      <c r="O1681" s="35">
        <v>2</v>
      </c>
      <c r="P1681" s="6" t="s">
        <v>590</v>
      </c>
      <c r="Q1681" s="34" t="s">
        <v>21</v>
      </c>
      <c r="R1681" s="6" t="s">
        <v>18</v>
      </c>
      <c r="S1681" s="34" t="s">
        <v>22</v>
      </c>
      <c r="T1681" s="34" t="s">
        <v>5899</v>
      </c>
      <c r="U1681" s="35">
        <v>1</v>
      </c>
      <c r="V1681" s="17" t="b">
        <v>1</v>
      </c>
      <c r="W1681" s="17" t="b">
        <v>1</v>
      </c>
      <c r="X1681" s="17" t="b">
        <v>1</v>
      </c>
      <c r="Y1681" s="17" t="b">
        <v>1</v>
      </c>
      <c r="Z1681" t="s">
        <v>3805</v>
      </c>
      <c r="AA1681" t="s">
        <v>22</v>
      </c>
      <c r="AB1681" t="s">
        <v>22</v>
      </c>
      <c r="AC1681" t="s">
        <v>22</v>
      </c>
      <c r="AD1681" t="s">
        <v>22</v>
      </c>
      <c r="AE1681" t="s">
        <v>22</v>
      </c>
      <c r="AF1681" t="s">
        <v>22</v>
      </c>
      <c r="AG1681" t="s">
        <v>3805</v>
      </c>
      <c r="AH1681" t="s">
        <v>22</v>
      </c>
      <c r="AI1681" t="s">
        <v>22</v>
      </c>
      <c r="AJ1681" s="17" t="b">
        <v>1</v>
      </c>
      <c r="AK1681" t="s">
        <v>22</v>
      </c>
      <c r="AL1681" t="s">
        <v>143</v>
      </c>
      <c r="AM1681" s="17" t="b">
        <v>1</v>
      </c>
      <c r="AN1681" s="126">
        <v>43494.633153588002</v>
      </c>
      <c r="AO1681" s="6"/>
      <c r="AP1681" s="17" t="b">
        <v>1</v>
      </c>
      <c r="AQ1681" s="6" t="b">
        <v>0</v>
      </c>
    </row>
    <row r="1682" spans="1:43" x14ac:dyDescent="0.25">
      <c r="A1682" t="str">
        <f>_xlfn.CONCAT(Table8[[#This Row],[Order]],"-",Table8[[#This Row],[Line]])</f>
        <v>78580-114</v>
      </c>
      <c r="B1682" s="35">
        <v>78580</v>
      </c>
      <c r="C1682" s="35">
        <v>114</v>
      </c>
      <c r="D1682" s="35">
        <v>1</v>
      </c>
      <c r="E1682" s="34" t="s">
        <v>18</v>
      </c>
      <c r="F1682" s="34" t="s">
        <v>396</v>
      </c>
      <c r="G1682" s="34" t="s">
        <v>5897</v>
      </c>
      <c r="H1682" s="34" t="s">
        <v>22</v>
      </c>
      <c r="I1682" s="34" t="s">
        <v>37</v>
      </c>
      <c r="J1682" s="36">
        <v>43495</v>
      </c>
      <c r="K1682" s="34" t="s">
        <v>5900</v>
      </c>
      <c r="L1682" s="125">
        <v>43497</v>
      </c>
      <c r="M1682" s="36">
        <v>43502</v>
      </c>
      <c r="N1682" s="35">
        <v>1</v>
      </c>
      <c r="O1682" s="35">
        <v>2</v>
      </c>
      <c r="P1682" s="6" t="s">
        <v>590</v>
      </c>
      <c r="Q1682" s="34" t="s">
        <v>21</v>
      </c>
      <c r="R1682" s="6" t="s">
        <v>18</v>
      </c>
      <c r="S1682" s="34" t="s">
        <v>22</v>
      </c>
      <c r="T1682" s="34" t="s">
        <v>5901</v>
      </c>
      <c r="U1682" s="35">
        <v>1</v>
      </c>
      <c r="V1682" s="17" t="b">
        <v>1</v>
      </c>
      <c r="W1682" s="17" t="b">
        <v>1</v>
      </c>
      <c r="X1682" s="17" t="b">
        <v>1</v>
      </c>
      <c r="Y1682" s="17" t="b">
        <v>1</v>
      </c>
      <c r="Z1682" t="s">
        <v>3805</v>
      </c>
      <c r="AA1682" t="s">
        <v>22</v>
      </c>
      <c r="AB1682" t="s">
        <v>22</v>
      </c>
      <c r="AC1682" t="s">
        <v>22</v>
      </c>
      <c r="AD1682" t="s">
        <v>22</v>
      </c>
      <c r="AE1682" t="s">
        <v>22</v>
      </c>
      <c r="AF1682" t="s">
        <v>22</v>
      </c>
      <c r="AG1682" t="s">
        <v>3805</v>
      </c>
      <c r="AH1682" t="s">
        <v>22</v>
      </c>
      <c r="AI1682" t="s">
        <v>22</v>
      </c>
      <c r="AJ1682" s="17" t="b">
        <v>1</v>
      </c>
      <c r="AK1682" t="s">
        <v>22</v>
      </c>
      <c r="AL1682" t="s">
        <v>143</v>
      </c>
      <c r="AM1682" s="17" t="b">
        <v>1</v>
      </c>
      <c r="AN1682" s="126">
        <v>43494.633139849502</v>
      </c>
      <c r="AO1682" s="6"/>
      <c r="AP1682" s="17" t="b">
        <v>1</v>
      </c>
      <c r="AQ1682" s="6" t="b">
        <v>0</v>
      </c>
    </row>
    <row r="1683" spans="1:43" x14ac:dyDescent="0.25">
      <c r="A1683" t="str">
        <f>_xlfn.CONCAT(Table8[[#This Row],[Order]],"-",Table8[[#This Row],[Line]])</f>
        <v>78580-116</v>
      </c>
      <c r="B1683" s="35">
        <v>78580</v>
      </c>
      <c r="C1683" s="35">
        <v>116</v>
      </c>
      <c r="D1683" s="35">
        <v>1</v>
      </c>
      <c r="E1683" s="34" t="s">
        <v>18</v>
      </c>
      <c r="F1683" s="34" t="s">
        <v>3383</v>
      </c>
      <c r="G1683" s="34" t="s">
        <v>5894</v>
      </c>
      <c r="H1683" s="34" t="s">
        <v>22</v>
      </c>
      <c r="I1683" s="34" t="s">
        <v>37</v>
      </c>
      <c r="J1683" s="36">
        <v>43495</v>
      </c>
      <c r="K1683" s="34" t="s">
        <v>5902</v>
      </c>
      <c r="L1683" s="125">
        <v>43497</v>
      </c>
      <c r="M1683" s="36">
        <v>43502</v>
      </c>
      <c r="N1683" s="35">
        <v>1</v>
      </c>
      <c r="O1683" s="35">
        <v>2</v>
      </c>
      <c r="P1683" s="6" t="s">
        <v>590</v>
      </c>
      <c r="Q1683" s="34" t="s">
        <v>21</v>
      </c>
      <c r="R1683" s="6" t="s">
        <v>18</v>
      </c>
      <c r="S1683" s="34" t="s">
        <v>22</v>
      </c>
      <c r="T1683" s="34" t="s">
        <v>5903</v>
      </c>
      <c r="U1683" s="35">
        <v>1</v>
      </c>
      <c r="V1683" s="17" t="b">
        <v>1</v>
      </c>
      <c r="W1683" s="17" t="b">
        <v>1</v>
      </c>
      <c r="X1683" s="17" t="b">
        <v>1</v>
      </c>
      <c r="Y1683" s="17" t="b">
        <v>1</v>
      </c>
      <c r="Z1683" t="s">
        <v>3805</v>
      </c>
      <c r="AA1683" t="s">
        <v>22</v>
      </c>
      <c r="AB1683" t="s">
        <v>22</v>
      </c>
      <c r="AC1683" t="s">
        <v>22</v>
      </c>
      <c r="AD1683" t="s">
        <v>22</v>
      </c>
      <c r="AE1683" t="s">
        <v>22</v>
      </c>
      <c r="AF1683" t="s">
        <v>22</v>
      </c>
      <c r="AG1683" t="s">
        <v>3805</v>
      </c>
      <c r="AH1683" t="s">
        <v>22</v>
      </c>
      <c r="AI1683" t="s">
        <v>22</v>
      </c>
      <c r="AJ1683" s="17" t="b">
        <v>1</v>
      </c>
      <c r="AK1683" t="s">
        <v>22</v>
      </c>
      <c r="AL1683" t="s">
        <v>143</v>
      </c>
      <c r="AM1683" s="17" t="b">
        <v>1</v>
      </c>
      <c r="AN1683" s="126">
        <v>43494.6259677083</v>
      </c>
      <c r="AO1683" s="6"/>
      <c r="AP1683" s="17" t="b">
        <v>1</v>
      </c>
      <c r="AQ1683" s="6" t="b">
        <v>0</v>
      </c>
    </row>
    <row r="1684" spans="1:43" x14ac:dyDescent="0.25">
      <c r="A1684" t="str">
        <f>_xlfn.CONCAT(Table8[[#This Row],[Order]],"-",Table8[[#This Row],[Line]])</f>
        <v>78580-119</v>
      </c>
      <c r="B1684" s="35">
        <v>78580</v>
      </c>
      <c r="C1684" s="35">
        <v>119</v>
      </c>
      <c r="D1684" s="35">
        <v>1</v>
      </c>
      <c r="E1684" s="34" t="s">
        <v>18</v>
      </c>
      <c r="F1684" s="34" t="s">
        <v>396</v>
      </c>
      <c r="G1684" s="34" t="s">
        <v>5897</v>
      </c>
      <c r="H1684" s="34" t="s">
        <v>22</v>
      </c>
      <c r="I1684" s="34" t="s">
        <v>37</v>
      </c>
      <c r="J1684" s="36">
        <v>43495</v>
      </c>
      <c r="K1684" s="34" t="s">
        <v>5904</v>
      </c>
      <c r="L1684" s="125">
        <v>43497</v>
      </c>
      <c r="M1684" s="36">
        <v>43502</v>
      </c>
      <c r="N1684" s="35">
        <v>1</v>
      </c>
      <c r="O1684" s="35">
        <v>2</v>
      </c>
      <c r="P1684" s="6" t="s">
        <v>590</v>
      </c>
      <c r="Q1684" s="34" t="s">
        <v>21</v>
      </c>
      <c r="R1684" s="6" t="s">
        <v>18</v>
      </c>
      <c r="S1684" s="34" t="s">
        <v>22</v>
      </c>
      <c r="T1684" s="34" t="s">
        <v>5905</v>
      </c>
      <c r="U1684" s="35">
        <v>1</v>
      </c>
      <c r="V1684" s="17" t="b">
        <v>1</v>
      </c>
      <c r="W1684" s="17" t="b">
        <v>1</v>
      </c>
      <c r="X1684" s="17" t="b">
        <v>1</v>
      </c>
      <c r="Y1684" s="17" t="b">
        <v>1</v>
      </c>
      <c r="Z1684" t="s">
        <v>3805</v>
      </c>
      <c r="AA1684" t="s">
        <v>22</v>
      </c>
      <c r="AB1684" t="s">
        <v>22</v>
      </c>
      <c r="AC1684" t="s">
        <v>22</v>
      </c>
      <c r="AD1684" t="s">
        <v>22</v>
      </c>
      <c r="AE1684" t="s">
        <v>22</v>
      </c>
      <c r="AF1684" t="s">
        <v>22</v>
      </c>
      <c r="AG1684" t="s">
        <v>3805</v>
      </c>
      <c r="AH1684" t="s">
        <v>22</v>
      </c>
      <c r="AI1684" t="s">
        <v>22</v>
      </c>
      <c r="AJ1684" s="17" t="b">
        <v>1</v>
      </c>
      <c r="AK1684" t="s">
        <v>22</v>
      </c>
      <c r="AL1684" t="s">
        <v>143</v>
      </c>
      <c r="AM1684" s="17" t="b">
        <v>1</v>
      </c>
      <c r="AN1684" s="126">
        <v>43494.6331118866</v>
      </c>
      <c r="AO1684" s="6"/>
      <c r="AP1684" s="17" t="b">
        <v>1</v>
      </c>
      <c r="AQ1684" s="6" t="b">
        <v>0</v>
      </c>
    </row>
    <row r="1685" spans="1:43" x14ac:dyDescent="0.25">
      <c r="A1685" t="str">
        <f>_xlfn.CONCAT(Table8[[#This Row],[Order]],"-",Table8[[#This Row],[Line]])</f>
        <v>78580-122</v>
      </c>
      <c r="B1685" s="35">
        <v>78580</v>
      </c>
      <c r="C1685" s="35">
        <v>122</v>
      </c>
      <c r="D1685" s="35">
        <v>1</v>
      </c>
      <c r="E1685" s="34" t="s">
        <v>18</v>
      </c>
      <c r="F1685" s="34" t="s">
        <v>396</v>
      </c>
      <c r="G1685" s="34" t="s">
        <v>5897</v>
      </c>
      <c r="H1685" s="34" t="s">
        <v>22</v>
      </c>
      <c r="I1685" s="34" t="s">
        <v>37</v>
      </c>
      <c r="J1685" s="36">
        <v>43495</v>
      </c>
      <c r="K1685" s="34" t="s">
        <v>5906</v>
      </c>
      <c r="L1685" s="125">
        <v>43497</v>
      </c>
      <c r="M1685" s="36">
        <v>43502</v>
      </c>
      <c r="N1685" s="35">
        <v>1</v>
      </c>
      <c r="O1685" s="35">
        <v>2</v>
      </c>
      <c r="P1685" s="6" t="s">
        <v>590</v>
      </c>
      <c r="Q1685" s="34" t="s">
        <v>21</v>
      </c>
      <c r="R1685" s="6" t="s">
        <v>18</v>
      </c>
      <c r="S1685" s="34" t="s">
        <v>22</v>
      </c>
      <c r="T1685" s="34" t="s">
        <v>5907</v>
      </c>
      <c r="U1685" s="35">
        <v>1</v>
      </c>
      <c r="V1685" s="17" t="b">
        <v>1</v>
      </c>
      <c r="W1685" s="17" t="b">
        <v>1</v>
      </c>
      <c r="X1685" s="17" t="b">
        <v>1</v>
      </c>
      <c r="Y1685" s="17" t="b">
        <v>1</v>
      </c>
      <c r="Z1685" t="s">
        <v>3805</v>
      </c>
      <c r="AA1685" t="s">
        <v>22</v>
      </c>
      <c r="AB1685" t="s">
        <v>22</v>
      </c>
      <c r="AC1685" t="s">
        <v>22</v>
      </c>
      <c r="AD1685" t="s">
        <v>22</v>
      </c>
      <c r="AE1685" t="s">
        <v>22</v>
      </c>
      <c r="AF1685" t="s">
        <v>22</v>
      </c>
      <c r="AG1685" t="s">
        <v>3805</v>
      </c>
      <c r="AH1685" t="s">
        <v>22</v>
      </c>
      <c r="AI1685" t="s">
        <v>22</v>
      </c>
      <c r="AJ1685" s="17" t="b">
        <v>1</v>
      </c>
      <c r="AK1685" t="s">
        <v>22</v>
      </c>
      <c r="AL1685" t="s">
        <v>143</v>
      </c>
      <c r="AM1685" s="17" t="b">
        <v>1</v>
      </c>
      <c r="AN1685" s="126">
        <v>43494.633084803201</v>
      </c>
      <c r="AO1685" s="6"/>
      <c r="AP1685" s="17" t="b">
        <v>1</v>
      </c>
      <c r="AQ1685" s="6" t="b">
        <v>0</v>
      </c>
    </row>
    <row r="1686" spans="1:43" x14ac:dyDescent="0.25">
      <c r="A1686" t="str">
        <f>_xlfn.CONCAT(Table8[[#This Row],[Order]],"-",Table8[[#This Row],[Line]])</f>
        <v>78580-123</v>
      </c>
      <c r="B1686" s="35">
        <v>78580</v>
      </c>
      <c r="C1686" s="35">
        <v>123</v>
      </c>
      <c r="D1686" s="35">
        <v>1</v>
      </c>
      <c r="E1686" s="34" t="s">
        <v>18</v>
      </c>
      <c r="F1686" s="34" t="s">
        <v>3383</v>
      </c>
      <c r="G1686" s="34" t="s">
        <v>5894</v>
      </c>
      <c r="H1686" s="34" t="s">
        <v>22</v>
      </c>
      <c r="I1686" s="34" t="s">
        <v>37</v>
      </c>
      <c r="J1686" s="36">
        <v>43495</v>
      </c>
      <c r="K1686" s="34" t="s">
        <v>5908</v>
      </c>
      <c r="L1686" s="125">
        <v>43497</v>
      </c>
      <c r="M1686" s="36">
        <v>43502</v>
      </c>
      <c r="N1686" s="35">
        <v>1</v>
      </c>
      <c r="O1686" s="35">
        <v>2</v>
      </c>
      <c r="P1686" s="6" t="s">
        <v>590</v>
      </c>
      <c r="Q1686" s="34" t="s">
        <v>21</v>
      </c>
      <c r="R1686" s="6" t="s">
        <v>18</v>
      </c>
      <c r="S1686" s="34" t="s">
        <v>22</v>
      </c>
      <c r="T1686" s="34" t="s">
        <v>5909</v>
      </c>
      <c r="U1686" s="35">
        <v>1</v>
      </c>
      <c r="V1686" s="17" t="b">
        <v>1</v>
      </c>
      <c r="W1686" s="17" t="b">
        <v>1</v>
      </c>
      <c r="X1686" s="17" t="b">
        <v>1</v>
      </c>
      <c r="Y1686" s="17" t="b">
        <v>1</v>
      </c>
      <c r="Z1686" t="s">
        <v>3805</v>
      </c>
      <c r="AA1686" t="s">
        <v>22</v>
      </c>
      <c r="AB1686" t="s">
        <v>22</v>
      </c>
      <c r="AC1686" t="s">
        <v>22</v>
      </c>
      <c r="AD1686" t="s">
        <v>22</v>
      </c>
      <c r="AE1686" t="s">
        <v>22</v>
      </c>
      <c r="AF1686" t="s">
        <v>22</v>
      </c>
      <c r="AG1686" t="s">
        <v>3805</v>
      </c>
      <c r="AH1686" t="s">
        <v>22</v>
      </c>
      <c r="AI1686" t="s">
        <v>22</v>
      </c>
      <c r="AJ1686" s="17" t="b">
        <v>1</v>
      </c>
      <c r="AK1686" t="s">
        <v>22</v>
      </c>
      <c r="AL1686" t="s">
        <v>143</v>
      </c>
      <c r="AM1686" s="17" t="b">
        <v>1</v>
      </c>
      <c r="AN1686" s="126">
        <v>43494.625992974499</v>
      </c>
      <c r="AO1686" s="6"/>
      <c r="AP1686" s="17" t="b">
        <v>1</v>
      </c>
      <c r="AQ1686" s="6" t="b">
        <v>0</v>
      </c>
    </row>
    <row r="1687" spans="1:43" x14ac:dyDescent="0.25">
      <c r="A1687" t="str">
        <f>_xlfn.CONCAT(Table8[[#This Row],[Order]],"-",Table8[[#This Row],[Line]])</f>
        <v>78580-124</v>
      </c>
      <c r="B1687" s="35">
        <v>78580</v>
      </c>
      <c r="C1687" s="35">
        <v>124</v>
      </c>
      <c r="D1687" s="35">
        <v>1</v>
      </c>
      <c r="E1687" s="34" t="s">
        <v>18</v>
      </c>
      <c r="F1687" s="34" t="s">
        <v>224</v>
      </c>
      <c r="G1687" s="34" t="s">
        <v>5910</v>
      </c>
      <c r="H1687" s="34" t="s">
        <v>22</v>
      </c>
      <c r="I1687" s="34" t="s">
        <v>37</v>
      </c>
      <c r="J1687" s="36">
        <v>43495</v>
      </c>
      <c r="K1687" s="34" t="s">
        <v>5911</v>
      </c>
      <c r="L1687" s="125">
        <v>43497</v>
      </c>
      <c r="M1687" s="36">
        <v>43502</v>
      </c>
      <c r="N1687" s="35">
        <v>1</v>
      </c>
      <c r="O1687" s="35">
        <v>1</v>
      </c>
      <c r="P1687" s="6" t="s">
        <v>590</v>
      </c>
      <c r="Q1687" s="34" t="s">
        <v>21</v>
      </c>
      <c r="R1687" s="6" t="s">
        <v>18</v>
      </c>
      <c r="S1687" s="34" t="s">
        <v>22</v>
      </c>
      <c r="T1687" s="34" t="s">
        <v>5912</v>
      </c>
      <c r="U1687" s="35">
        <v>1</v>
      </c>
      <c r="V1687" s="17" t="b">
        <v>1</v>
      </c>
      <c r="W1687" s="17" t="b">
        <v>1</v>
      </c>
      <c r="X1687" s="17" t="b">
        <v>1</v>
      </c>
      <c r="Y1687" s="17" t="b">
        <v>1</v>
      </c>
      <c r="Z1687" t="s">
        <v>3805</v>
      </c>
      <c r="AA1687" t="s">
        <v>22</v>
      </c>
      <c r="AB1687" t="s">
        <v>22</v>
      </c>
      <c r="AC1687" t="s">
        <v>22</v>
      </c>
      <c r="AD1687" t="s">
        <v>22</v>
      </c>
      <c r="AE1687" t="s">
        <v>22</v>
      </c>
      <c r="AF1687" t="s">
        <v>22</v>
      </c>
      <c r="AG1687" t="s">
        <v>3805</v>
      </c>
      <c r="AH1687" t="s">
        <v>22</v>
      </c>
      <c r="AI1687" t="s">
        <v>22</v>
      </c>
      <c r="AJ1687" s="17" t="b">
        <v>1</v>
      </c>
      <c r="AK1687" t="s">
        <v>22</v>
      </c>
      <c r="AL1687" t="s">
        <v>143</v>
      </c>
      <c r="AM1687" s="17" t="b">
        <v>1</v>
      </c>
      <c r="AN1687" s="126">
        <v>43494.633070173601</v>
      </c>
      <c r="AO1687" s="6"/>
      <c r="AP1687" s="17" t="b">
        <v>1</v>
      </c>
      <c r="AQ1687" s="6" t="b">
        <v>0</v>
      </c>
    </row>
    <row r="1688" spans="1:43" x14ac:dyDescent="0.25">
      <c r="A1688" t="str">
        <f>_xlfn.CONCAT(Table8[[#This Row],[Order]],"-",Table8[[#This Row],[Line]])</f>
        <v>78580-134</v>
      </c>
      <c r="B1688" s="35">
        <v>78580</v>
      </c>
      <c r="C1688" s="35">
        <v>134</v>
      </c>
      <c r="D1688" s="35">
        <v>1</v>
      </c>
      <c r="E1688" s="34" t="s">
        <v>18</v>
      </c>
      <c r="F1688" s="34" t="s">
        <v>224</v>
      </c>
      <c r="G1688" s="34" t="s">
        <v>5910</v>
      </c>
      <c r="H1688" s="34" t="s">
        <v>22</v>
      </c>
      <c r="I1688" s="34" t="s">
        <v>37</v>
      </c>
      <c r="J1688" s="36">
        <v>43495</v>
      </c>
      <c r="K1688" s="34" t="s">
        <v>5913</v>
      </c>
      <c r="L1688" s="125">
        <v>43497</v>
      </c>
      <c r="M1688" s="36">
        <v>43502</v>
      </c>
      <c r="N1688" s="35">
        <v>1</v>
      </c>
      <c r="O1688" s="35">
        <v>1</v>
      </c>
      <c r="P1688" s="6" t="s">
        <v>590</v>
      </c>
      <c r="Q1688" s="34" t="s">
        <v>21</v>
      </c>
      <c r="R1688" s="6" t="s">
        <v>18</v>
      </c>
      <c r="S1688" s="34" t="s">
        <v>22</v>
      </c>
      <c r="T1688" s="34" t="s">
        <v>5914</v>
      </c>
      <c r="U1688" s="35">
        <v>1</v>
      </c>
      <c r="V1688" s="17" t="b">
        <v>1</v>
      </c>
      <c r="W1688" s="17" t="b">
        <v>1</v>
      </c>
      <c r="X1688" s="17" t="b">
        <v>1</v>
      </c>
      <c r="Y1688" s="17" t="b">
        <v>1</v>
      </c>
      <c r="Z1688" t="s">
        <v>3805</v>
      </c>
      <c r="AA1688" t="s">
        <v>22</v>
      </c>
      <c r="AB1688" t="s">
        <v>22</v>
      </c>
      <c r="AC1688" t="s">
        <v>22</v>
      </c>
      <c r="AD1688" t="s">
        <v>22</v>
      </c>
      <c r="AE1688" t="s">
        <v>22</v>
      </c>
      <c r="AF1688" t="s">
        <v>22</v>
      </c>
      <c r="AG1688" t="s">
        <v>3805</v>
      </c>
      <c r="AH1688" t="s">
        <v>22</v>
      </c>
      <c r="AI1688" t="s">
        <v>22</v>
      </c>
      <c r="AJ1688" s="17" t="b">
        <v>1</v>
      </c>
      <c r="AK1688" t="s">
        <v>22</v>
      </c>
      <c r="AL1688" t="s">
        <v>143</v>
      </c>
      <c r="AM1688" s="17" t="b">
        <v>1</v>
      </c>
      <c r="AN1688" s="126">
        <v>43494.632954247703</v>
      </c>
      <c r="AO1688" s="6"/>
      <c r="AP1688" s="17" t="b">
        <v>1</v>
      </c>
      <c r="AQ1688" s="6" t="b">
        <v>0</v>
      </c>
    </row>
    <row r="1689" spans="1:43" x14ac:dyDescent="0.25">
      <c r="A1689" t="str">
        <f>_xlfn.CONCAT(Table8[[#This Row],[Order]],"-",Table8[[#This Row],[Line]])</f>
        <v>78580-135</v>
      </c>
      <c r="B1689" s="35">
        <v>78580</v>
      </c>
      <c r="C1689" s="35">
        <v>135</v>
      </c>
      <c r="D1689" s="35">
        <v>1</v>
      </c>
      <c r="E1689" s="34" t="s">
        <v>18</v>
      </c>
      <c r="F1689" s="34" t="s">
        <v>3249</v>
      </c>
      <c r="G1689" s="34" t="s">
        <v>5915</v>
      </c>
      <c r="H1689" s="34" t="s">
        <v>22</v>
      </c>
      <c r="I1689" s="34" t="s">
        <v>37</v>
      </c>
      <c r="J1689" s="36">
        <v>43495</v>
      </c>
      <c r="K1689" s="34" t="s">
        <v>5916</v>
      </c>
      <c r="L1689" s="125">
        <v>43497</v>
      </c>
      <c r="M1689" s="36">
        <v>43502</v>
      </c>
      <c r="N1689" s="35">
        <v>1</v>
      </c>
      <c r="O1689" s="35">
        <v>2</v>
      </c>
      <c r="P1689" s="6" t="s">
        <v>590</v>
      </c>
      <c r="Q1689" s="34" t="s">
        <v>21</v>
      </c>
      <c r="R1689" s="6" t="s">
        <v>18</v>
      </c>
      <c r="S1689" s="34" t="s">
        <v>22</v>
      </c>
      <c r="T1689" s="34" t="s">
        <v>5917</v>
      </c>
      <c r="U1689" s="35">
        <v>1</v>
      </c>
      <c r="V1689" s="17" t="b">
        <v>1</v>
      </c>
      <c r="W1689" s="17" t="b">
        <v>1</v>
      </c>
      <c r="X1689" s="17" t="b">
        <v>1</v>
      </c>
      <c r="Y1689" s="17" t="b">
        <v>1</v>
      </c>
      <c r="Z1689" t="s">
        <v>3805</v>
      </c>
      <c r="AA1689" t="s">
        <v>22</v>
      </c>
      <c r="AB1689" t="s">
        <v>22</v>
      </c>
      <c r="AC1689" t="s">
        <v>22</v>
      </c>
      <c r="AD1689" t="s">
        <v>22</v>
      </c>
      <c r="AE1689" t="s">
        <v>22</v>
      </c>
      <c r="AF1689" t="s">
        <v>22</v>
      </c>
      <c r="AG1689" t="s">
        <v>3805</v>
      </c>
      <c r="AH1689" t="s">
        <v>22</v>
      </c>
      <c r="AI1689" t="s">
        <v>22</v>
      </c>
      <c r="AJ1689" s="17" t="b">
        <v>1</v>
      </c>
      <c r="AK1689" t="s">
        <v>22</v>
      </c>
      <c r="AL1689" t="s">
        <v>143</v>
      </c>
      <c r="AM1689" s="17" t="b">
        <v>1</v>
      </c>
      <c r="AN1689" s="126">
        <v>43494.632940891199</v>
      </c>
      <c r="AO1689" s="6"/>
      <c r="AP1689" s="17" t="b">
        <v>1</v>
      </c>
      <c r="AQ1689" s="6" t="b">
        <v>0</v>
      </c>
    </row>
    <row r="1690" spans="1:43" x14ac:dyDescent="0.25">
      <c r="A1690" t="str">
        <f>_xlfn.CONCAT(Table8[[#This Row],[Order]],"-",Table8[[#This Row],[Line]])</f>
        <v>78580-137</v>
      </c>
      <c r="B1690" s="35">
        <v>78580</v>
      </c>
      <c r="C1690" s="35">
        <v>137</v>
      </c>
      <c r="D1690" s="35">
        <v>1</v>
      </c>
      <c r="E1690" s="34" t="s">
        <v>18</v>
      </c>
      <c r="F1690" s="34" t="s">
        <v>3249</v>
      </c>
      <c r="G1690" s="34" t="s">
        <v>5918</v>
      </c>
      <c r="H1690" s="34" t="s">
        <v>22</v>
      </c>
      <c r="I1690" s="34" t="s">
        <v>37</v>
      </c>
      <c r="J1690" s="36">
        <v>43495</v>
      </c>
      <c r="K1690" s="34" t="s">
        <v>5919</v>
      </c>
      <c r="L1690" s="125">
        <v>43497</v>
      </c>
      <c r="M1690" s="36">
        <v>43502</v>
      </c>
      <c r="N1690" s="35">
        <v>2</v>
      </c>
      <c r="O1690" s="35">
        <v>4</v>
      </c>
      <c r="P1690" s="6" t="s">
        <v>590</v>
      </c>
      <c r="Q1690" s="34" t="s">
        <v>21</v>
      </c>
      <c r="R1690" s="6" t="s">
        <v>18</v>
      </c>
      <c r="S1690" s="34" t="s">
        <v>22</v>
      </c>
      <c r="T1690" s="34" t="s">
        <v>5920</v>
      </c>
      <c r="U1690" s="35">
        <v>1</v>
      </c>
      <c r="V1690" s="17" t="b">
        <v>1</v>
      </c>
      <c r="W1690" s="17" t="b">
        <v>1</v>
      </c>
      <c r="X1690" s="17" t="b">
        <v>1</v>
      </c>
      <c r="Y1690" s="17" t="b">
        <v>1</v>
      </c>
      <c r="Z1690" t="s">
        <v>3805</v>
      </c>
      <c r="AA1690" t="s">
        <v>22</v>
      </c>
      <c r="AB1690" t="s">
        <v>22</v>
      </c>
      <c r="AC1690" t="s">
        <v>22</v>
      </c>
      <c r="AD1690" t="s">
        <v>22</v>
      </c>
      <c r="AE1690" t="s">
        <v>22</v>
      </c>
      <c r="AF1690" t="s">
        <v>22</v>
      </c>
      <c r="AG1690" t="s">
        <v>3805</v>
      </c>
      <c r="AH1690" t="s">
        <v>22</v>
      </c>
      <c r="AI1690" t="s">
        <v>22</v>
      </c>
      <c r="AJ1690" s="17" t="b">
        <v>1</v>
      </c>
      <c r="AK1690" t="s">
        <v>22</v>
      </c>
      <c r="AL1690" t="s">
        <v>143</v>
      </c>
      <c r="AM1690" s="17" t="b">
        <v>1</v>
      </c>
      <c r="AN1690" s="126">
        <v>43494.632912349502</v>
      </c>
      <c r="AO1690" s="6"/>
      <c r="AP1690" s="17" t="b">
        <v>1</v>
      </c>
      <c r="AQ1690" s="6" t="b">
        <v>0</v>
      </c>
    </row>
    <row r="1691" spans="1:43" x14ac:dyDescent="0.25">
      <c r="A1691" t="str">
        <f>_xlfn.CONCAT(Table8[[#This Row],[Order]],"-",Table8[[#This Row],[Line]])</f>
        <v>78580-138</v>
      </c>
      <c r="B1691" s="35">
        <v>78580</v>
      </c>
      <c r="C1691" s="35">
        <v>138</v>
      </c>
      <c r="D1691" s="35">
        <v>1</v>
      </c>
      <c r="E1691" s="34" t="s">
        <v>18</v>
      </c>
      <c r="F1691" s="34" t="s">
        <v>3249</v>
      </c>
      <c r="G1691" s="34" t="s">
        <v>5918</v>
      </c>
      <c r="H1691" s="34" t="s">
        <v>22</v>
      </c>
      <c r="I1691" s="34" t="s">
        <v>37</v>
      </c>
      <c r="J1691" s="36">
        <v>43495</v>
      </c>
      <c r="K1691" s="34" t="s">
        <v>5921</v>
      </c>
      <c r="L1691" s="125">
        <v>43497</v>
      </c>
      <c r="M1691" s="36">
        <v>43502</v>
      </c>
      <c r="N1691" s="35">
        <v>3</v>
      </c>
      <c r="O1691" s="35">
        <v>6</v>
      </c>
      <c r="P1691" s="6" t="s">
        <v>590</v>
      </c>
      <c r="Q1691" s="34" t="s">
        <v>21</v>
      </c>
      <c r="R1691" s="6" t="s">
        <v>18</v>
      </c>
      <c r="S1691" s="34" t="s">
        <v>22</v>
      </c>
      <c r="T1691" s="34" t="s">
        <v>5922</v>
      </c>
      <c r="U1691" s="35">
        <v>1</v>
      </c>
      <c r="V1691" s="17" t="b">
        <v>1</v>
      </c>
      <c r="W1691" s="17" t="b">
        <v>1</v>
      </c>
      <c r="X1691" s="17" t="b">
        <v>1</v>
      </c>
      <c r="Y1691" s="17" t="b">
        <v>1</v>
      </c>
      <c r="Z1691" t="s">
        <v>3805</v>
      </c>
      <c r="AA1691" t="s">
        <v>22</v>
      </c>
      <c r="AB1691" t="s">
        <v>22</v>
      </c>
      <c r="AC1691" t="s">
        <v>22</v>
      </c>
      <c r="AD1691" t="s">
        <v>22</v>
      </c>
      <c r="AE1691" t="s">
        <v>22</v>
      </c>
      <c r="AF1691" t="s">
        <v>22</v>
      </c>
      <c r="AG1691" t="s">
        <v>3805</v>
      </c>
      <c r="AH1691" t="s">
        <v>22</v>
      </c>
      <c r="AI1691" t="s">
        <v>22</v>
      </c>
      <c r="AJ1691" s="17" t="b">
        <v>1</v>
      </c>
      <c r="AK1691" t="s">
        <v>22</v>
      </c>
      <c r="AL1691" t="s">
        <v>143</v>
      </c>
      <c r="AM1691" s="17" t="b">
        <v>1</v>
      </c>
      <c r="AN1691" s="126">
        <v>43494.632899536999</v>
      </c>
      <c r="AO1691" s="6"/>
      <c r="AP1691" s="17" t="b">
        <v>1</v>
      </c>
      <c r="AQ1691" s="6" t="b">
        <v>0</v>
      </c>
    </row>
    <row r="1692" spans="1:43" x14ac:dyDescent="0.25">
      <c r="A1692" t="str">
        <f>_xlfn.CONCAT(Table8[[#This Row],[Order]],"-",Table8[[#This Row],[Line]])</f>
        <v>78581-1</v>
      </c>
      <c r="B1692" s="7">
        <v>78581</v>
      </c>
      <c r="C1692" s="7">
        <v>1</v>
      </c>
      <c r="D1692" s="7">
        <v>1</v>
      </c>
      <c r="E1692" s="6" t="s">
        <v>18</v>
      </c>
      <c r="F1692" s="6" t="s">
        <v>396</v>
      </c>
      <c r="G1692" s="6" t="s">
        <v>5923</v>
      </c>
      <c r="H1692" s="6" t="s">
        <v>22</v>
      </c>
      <c r="I1692" s="6" t="s">
        <v>27</v>
      </c>
      <c r="J1692" s="6"/>
      <c r="K1692" s="6"/>
      <c r="L1692" s="8">
        <v>43518</v>
      </c>
      <c r="M1692" s="8">
        <v>43523</v>
      </c>
      <c r="N1692" s="7">
        <v>1</v>
      </c>
      <c r="O1692" s="7">
        <v>2</v>
      </c>
      <c r="P1692" s="6" t="s">
        <v>590</v>
      </c>
      <c r="Q1692" s="6" t="s">
        <v>22</v>
      </c>
      <c r="R1692" s="6" t="s">
        <v>0</v>
      </c>
      <c r="S1692" s="6" t="s">
        <v>22</v>
      </c>
      <c r="T1692" s="6" t="s">
        <v>5924</v>
      </c>
      <c r="U1692" s="7">
        <v>1</v>
      </c>
      <c r="V1692" s="17" t="b">
        <v>0</v>
      </c>
      <c r="W1692" s="17" t="b">
        <v>0</v>
      </c>
      <c r="X1692" s="17" t="b">
        <v>0</v>
      </c>
      <c r="Y1692" s="17" t="b">
        <v>0</v>
      </c>
      <c r="Z1692" t="s">
        <v>22</v>
      </c>
      <c r="AA1692" t="s">
        <v>22</v>
      </c>
      <c r="AB1692" t="s">
        <v>22</v>
      </c>
      <c r="AC1692" t="s">
        <v>22</v>
      </c>
      <c r="AD1692" t="s">
        <v>22</v>
      </c>
      <c r="AE1692" t="s">
        <v>22</v>
      </c>
      <c r="AF1692" t="s">
        <v>22</v>
      </c>
      <c r="AG1692" t="s">
        <v>22</v>
      </c>
      <c r="AH1692" t="s">
        <v>22</v>
      </c>
      <c r="AI1692" t="s">
        <v>22</v>
      </c>
      <c r="AJ1692" s="17" t="b">
        <v>0</v>
      </c>
      <c r="AK1692" t="s">
        <v>22</v>
      </c>
      <c r="AL1692" t="s">
        <v>22</v>
      </c>
      <c r="AM1692" s="17" t="b">
        <v>0</v>
      </c>
      <c r="AN1692" s="6"/>
      <c r="AO1692" s="6"/>
      <c r="AP1692" s="17" t="b">
        <v>0</v>
      </c>
      <c r="AQ1692" s="6" t="b">
        <v>0</v>
      </c>
    </row>
    <row r="1693" spans="1:43" x14ac:dyDescent="0.25">
      <c r="A1693" t="str">
        <f>_xlfn.CONCAT(Table8[[#This Row],[Order]],"-",Table8[[#This Row],[Line]])</f>
        <v>78581-2</v>
      </c>
      <c r="B1693" s="7">
        <v>78581</v>
      </c>
      <c r="C1693" s="7">
        <v>2</v>
      </c>
      <c r="D1693" s="7">
        <v>1</v>
      </c>
      <c r="E1693" s="6" t="s">
        <v>18</v>
      </c>
      <c r="F1693" s="6" t="s">
        <v>3381</v>
      </c>
      <c r="G1693" s="6" t="s">
        <v>5925</v>
      </c>
      <c r="H1693" s="6" t="s">
        <v>22</v>
      </c>
      <c r="I1693" s="6" t="s">
        <v>27</v>
      </c>
      <c r="J1693" s="6"/>
      <c r="K1693" s="6"/>
      <c r="L1693" s="8">
        <v>43518</v>
      </c>
      <c r="M1693" s="8">
        <v>43523</v>
      </c>
      <c r="N1693" s="7">
        <v>2</v>
      </c>
      <c r="O1693" s="7">
        <v>4</v>
      </c>
      <c r="P1693" s="6" t="s">
        <v>590</v>
      </c>
      <c r="Q1693" s="6" t="s">
        <v>22</v>
      </c>
      <c r="R1693" s="6" t="s">
        <v>0</v>
      </c>
      <c r="S1693" s="6" t="s">
        <v>22</v>
      </c>
      <c r="T1693" s="6" t="s">
        <v>5926</v>
      </c>
      <c r="U1693" s="7">
        <v>1</v>
      </c>
      <c r="V1693" s="17" t="b">
        <v>0</v>
      </c>
      <c r="W1693" s="17" t="b">
        <v>0</v>
      </c>
      <c r="X1693" s="17" t="b">
        <v>0</v>
      </c>
      <c r="Y1693" s="17" t="b">
        <v>0</v>
      </c>
      <c r="Z1693" t="s">
        <v>22</v>
      </c>
      <c r="AA1693" t="s">
        <v>22</v>
      </c>
      <c r="AB1693" t="s">
        <v>22</v>
      </c>
      <c r="AC1693" t="s">
        <v>22</v>
      </c>
      <c r="AD1693" t="s">
        <v>22</v>
      </c>
      <c r="AE1693" t="s">
        <v>22</v>
      </c>
      <c r="AF1693" t="s">
        <v>22</v>
      </c>
      <c r="AG1693" t="s">
        <v>22</v>
      </c>
      <c r="AH1693" t="s">
        <v>22</v>
      </c>
      <c r="AI1693" t="s">
        <v>22</v>
      </c>
      <c r="AJ1693" s="17" t="b">
        <v>0</v>
      </c>
      <c r="AK1693" t="s">
        <v>22</v>
      </c>
      <c r="AL1693" t="s">
        <v>22</v>
      </c>
      <c r="AM1693" s="17" t="b">
        <v>0</v>
      </c>
      <c r="AN1693" s="6"/>
      <c r="AO1693" s="6"/>
      <c r="AP1693" s="17" t="b">
        <v>0</v>
      </c>
      <c r="AQ1693" s="6" t="b">
        <v>0</v>
      </c>
    </row>
    <row r="1694" spans="1:43" x14ac:dyDescent="0.25">
      <c r="A1694" t="str">
        <f>_xlfn.CONCAT(Table8[[#This Row],[Order]],"-",Table8[[#This Row],[Line]])</f>
        <v>78581-3</v>
      </c>
      <c r="B1694" s="7">
        <v>78581</v>
      </c>
      <c r="C1694" s="7">
        <v>3</v>
      </c>
      <c r="D1694" s="7">
        <v>1</v>
      </c>
      <c r="E1694" s="6" t="s">
        <v>18</v>
      </c>
      <c r="F1694" s="6" t="s">
        <v>225</v>
      </c>
      <c r="G1694" s="6" t="s">
        <v>5763</v>
      </c>
      <c r="H1694" s="6" t="s">
        <v>22</v>
      </c>
      <c r="I1694" s="6" t="s">
        <v>27</v>
      </c>
      <c r="J1694" s="6"/>
      <c r="K1694" s="6"/>
      <c r="L1694" s="8">
        <v>43518</v>
      </c>
      <c r="M1694" s="8">
        <v>43523</v>
      </c>
      <c r="N1694" s="7">
        <v>1</v>
      </c>
      <c r="O1694" s="7">
        <v>1</v>
      </c>
      <c r="P1694" s="6" t="s">
        <v>590</v>
      </c>
      <c r="Q1694" s="6" t="s">
        <v>22</v>
      </c>
      <c r="R1694" s="6" t="s">
        <v>0</v>
      </c>
      <c r="S1694" s="6" t="s">
        <v>22</v>
      </c>
      <c r="T1694" s="6" t="s">
        <v>5793</v>
      </c>
      <c r="U1694" s="7">
        <v>1</v>
      </c>
      <c r="V1694" s="17" t="b">
        <v>0</v>
      </c>
      <c r="W1694" s="17" t="b">
        <v>0</v>
      </c>
      <c r="X1694" s="17" t="b">
        <v>0</v>
      </c>
      <c r="Y1694" s="17" t="b">
        <v>0</v>
      </c>
      <c r="Z1694" t="s">
        <v>22</v>
      </c>
      <c r="AA1694" t="s">
        <v>22</v>
      </c>
      <c r="AB1694" t="s">
        <v>22</v>
      </c>
      <c r="AC1694" t="s">
        <v>22</v>
      </c>
      <c r="AD1694" t="s">
        <v>22</v>
      </c>
      <c r="AE1694" t="s">
        <v>22</v>
      </c>
      <c r="AF1694" t="s">
        <v>22</v>
      </c>
      <c r="AG1694" t="s">
        <v>22</v>
      </c>
      <c r="AH1694" t="s">
        <v>22</v>
      </c>
      <c r="AI1694" t="s">
        <v>22</v>
      </c>
      <c r="AJ1694" s="17" t="b">
        <v>0</v>
      </c>
      <c r="AK1694" t="s">
        <v>22</v>
      </c>
      <c r="AL1694" t="s">
        <v>22</v>
      </c>
      <c r="AM1694" s="17" t="b">
        <v>0</v>
      </c>
      <c r="AN1694" s="6"/>
      <c r="AO1694" s="6"/>
      <c r="AP1694" s="17" t="b">
        <v>0</v>
      </c>
      <c r="AQ1694" s="6" t="b">
        <v>0</v>
      </c>
    </row>
    <row r="1695" spans="1:43" x14ac:dyDescent="0.25">
      <c r="A1695" t="str">
        <f>_xlfn.CONCAT(Table8[[#This Row],[Order]],"-",Table8[[#This Row],[Line]])</f>
        <v>78581-4</v>
      </c>
      <c r="B1695" s="7">
        <v>78581</v>
      </c>
      <c r="C1695" s="7">
        <v>4</v>
      </c>
      <c r="D1695" s="7">
        <v>1</v>
      </c>
      <c r="E1695" s="6" t="s">
        <v>18</v>
      </c>
      <c r="F1695" s="6" t="s">
        <v>2981</v>
      </c>
      <c r="G1695" s="6" t="s">
        <v>5927</v>
      </c>
      <c r="H1695" s="6" t="s">
        <v>22</v>
      </c>
      <c r="I1695" s="6" t="s">
        <v>27</v>
      </c>
      <c r="J1695" s="6"/>
      <c r="K1695" s="6"/>
      <c r="L1695" s="8">
        <v>43518</v>
      </c>
      <c r="M1695" s="8">
        <v>43523</v>
      </c>
      <c r="N1695" s="7">
        <v>1</v>
      </c>
      <c r="O1695" s="7">
        <v>2</v>
      </c>
      <c r="P1695" s="6" t="s">
        <v>590</v>
      </c>
      <c r="Q1695" s="6" t="s">
        <v>22</v>
      </c>
      <c r="R1695" s="6" t="s">
        <v>0</v>
      </c>
      <c r="S1695" s="6" t="s">
        <v>22</v>
      </c>
      <c r="T1695" s="6" t="s">
        <v>5928</v>
      </c>
      <c r="U1695" s="7">
        <v>1</v>
      </c>
      <c r="V1695" s="17" t="b">
        <v>0</v>
      </c>
      <c r="W1695" s="17" t="b">
        <v>0</v>
      </c>
      <c r="X1695" s="17" t="b">
        <v>0</v>
      </c>
      <c r="Y1695" s="17" t="b">
        <v>0</v>
      </c>
      <c r="Z1695" t="s">
        <v>22</v>
      </c>
      <c r="AA1695" t="s">
        <v>22</v>
      </c>
      <c r="AB1695" t="s">
        <v>22</v>
      </c>
      <c r="AC1695" t="s">
        <v>22</v>
      </c>
      <c r="AD1695" t="s">
        <v>22</v>
      </c>
      <c r="AE1695" t="s">
        <v>22</v>
      </c>
      <c r="AF1695" t="s">
        <v>22</v>
      </c>
      <c r="AG1695" t="s">
        <v>22</v>
      </c>
      <c r="AH1695" t="s">
        <v>22</v>
      </c>
      <c r="AI1695" t="s">
        <v>22</v>
      </c>
      <c r="AJ1695" s="17" t="b">
        <v>0</v>
      </c>
      <c r="AK1695" t="s">
        <v>22</v>
      </c>
      <c r="AL1695" t="s">
        <v>22</v>
      </c>
      <c r="AM1695" s="17" t="b">
        <v>0</v>
      </c>
      <c r="AN1695" s="6"/>
      <c r="AO1695" s="6"/>
      <c r="AP1695" s="17" t="b">
        <v>0</v>
      </c>
      <c r="AQ1695" s="6" t="b">
        <v>0</v>
      </c>
    </row>
    <row r="1696" spans="1:43" x14ac:dyDescent="0.25">
      <c r="A1696" t="str">
        <f>_xlfn.CONCAT(Table8[[#This Row],[Order]],"-",Table8[[#This Row],[Line]])</f>
        <v>78581-5</v>
      </c>
      <c r="B1696" s="29">
        <v>78581</v>
      </c>
      <c r="C1696" s="29">
        <v>5</v>
      </c>
      <c r="D1696" s="29">
        <v>1</v>
      </c>
      <c r="E1696" s="28" t="s">
        <v>18</v>
      </c>
      <c r="F1696" s="28" t="s">
        <v>3411</v>
      </c>
      <c r="G1696" s="28" t="s">
        <v>5929</v>
      </c>
      <c r="H1696" s="28" t="s">
        <v>22</v>
      </c>
      <c r="I1696" s="28" t="s">
        <v>20</v>
      </c>
      <c r="J1696" s="28"/>
      <c r="K1696" s="28"/>
      <c r="L1696" s="8">
        <v>43511</v>
      </c>
      <c r="M1696" s="30">
        <v>43516</v>
      </c>
      <c r="N1696" s="29">
        <v>1</v>
      </c>
      <c r="O1696" s="29">
        <v>1</v>
      </c>
      <c r="P1696" s="6" t="s">
        <v>590</v>
      </c>
      <c r="Q1696" s="28" t="s">
        <v>22</v>
      </c>
      <c r="R1696" s="6" t="s">
        <v>0</v>
      </c>
      <c r="S1696" s="28" t="s">
        <v>22</v>
      </c>
      <c r="T1696" s="28" t="s">
        <v>5930</v>
      </c>
      <c r="U1696" s="29">
        <v>1</v>
      </c>
      <c r="V1696" s="17" t="b">
        <v>1</v>
      </c>
      <c r="W1696" s="17" t="b">
        <v>0</v>
      </c>
      <c r="X1696" s="17" t="b">
        <v>0</v>
      </c>
      <c r="Y1696" s="17" t="b">
        <v>0</v>
      </c>
      <c r="Z1696" t="s">
        <v>161</v>
      </c>
      <c r="AA1696" t="s">
        <v>22</v>
      </c>
      <c r="AB1696" t="s">
        <v>22</v>
      </c>
      <c r="AC1696" t="s">
        <v>22</v>
      </c>
      <c r="AD1696" t="s">
        <v>22</v>
      </c>
      <c r="AE1696" t="s">
        <v>22</v>
      </c>
      <c r="AF1696" t="s">
        <v>22</v>
      </c>
      <c r="AG1696" t="s">
        <v>161</v>
      </c>
      <c r="AH1696" t="s">
        <v>22</v>
      </c>
      <c r="AI1696" t="s">
        <v>22</v>
      </c>
      <c r="AJ1696" s="17" t="b">
        <v>0</v>
      </c>
      <c r="AK1696" t="s">
        <v>22</v>
      </c>
      <c r="AL1696" t="s">
        <v>22</v>
      </c>
      <c r="AM1696" s="17" t="b">
        <v>0</v>
      </c>
      <c r="AN1696" s="6"/>
      <c r="AO1696" s="6"/>
      <c r="AP1696" s="17" t="b">
        <v>0</v>
      </c>
      <c r="AQ1696" s="6" t="b">
        <v>0</v>
      </c>
    </row>
    <row r="1697" spans="1:43" x14ac:dyDescent="0.25">
      <c r="A1697" t="str">
        <f>_xlfn.CONCAT(Table8[[#This Row],[Order]],"-",Table8[[#This Row],[Line]])</f>
        <v>78581-6</v>
      </c>
      <c r="B1697" s="29">
        <v>78581</v>
      </c>
      <c r="C1697" s="29">
        <v>6</v>
      </c>
      <c r="D1697" s="29">
        <v>1</v>
      </c>
      <c r="E1697" s="28" t="s">
        <v>18</v>
      </c>
      <c r="F1697" s="28" t="s">
        <v>3412</v>
      </c>
      <c r="G1697" s="28" t="s">
        <v>5931</v>
      </c>
      <c r="H1697" s="28" t="s">
        <v>22</v>
      </c>
      <c r="I1697" s="28" t="s">
        <v>20</v>
      </c>
      <c r="J1697" s="28"/>
      <c r="K1697" s="28"/>
      <c r="L1697" s="8">
        <v>43511</v>
      </c>
      <c r="M1697" s="30">
        <v>43516</v>
      </c>
      <c r="N1697" s="29">
        <v>1</v>
      </c>
      <c r="O1697" s="29">
        <v>1</v>
      </c>
      <c r="P1697" s="6" t="s">
        <v>590</v>
      </c>
      <c r="Q1697" s="28" t="s">
        <v>22</v>
      </c>
      <c r="R1697" s="6" t="s">
        <v>0</v>
      </c>
      <c r="S1697" s="28" t="s">
        <v>22</v>
      </c>
      <c r="T1697" s="28" t="s">
        <v>5932</v>
      </c>
      <c r="U1697" s="29">
        <v>1</v>
      </c>
      <c r="V1697" s="17" t="b">
        <v>1</v>
      </c>
      <c r="W1697" s="17" t="b">
        <v>0</v>
      </c>
      <c r="X1697" s="17" t="b">
        <v>0</v>
      </c>
      <c r="Y1697" s="17" t="b">
        <v>0</v>
      </c>
      <c r="Z1697" t="s">
        <v>161</v>
      </c>
      <c r="AA1697" t="s">
        <v>22</v>
      </c>
      <c r="AB1697" t="s">
        <v>22</v>
      </c>
      <c r="AC1697" t="s">
        <v>22</v>
      </c>
      <c r="AD1697" t="s">
        <v>22</v>
      </c>
      <c r="AE1697" t="s">
        <v>22</v>
      </c>
      <c r="AF1697" t="s">
        <v>22</v>
      </c>
      <c r="AG1697" t="s">
        <v>161</v>
      </c>
      <c r="AH1697" t="s">
        <v>22</v>
      </c>
      <c r="AI1697" t="s">
        <v>22</v>
      </c>
      <c r="AJ1697" s="17" t="b">
        <v>0</v>
      </c>
      <c r="AK1697" t="s">
        <v>22</v>
      </c>
      <c r="AL1697" t="s">
        <v>22</v>
      </c>
      <c r="AM1697" s="17" t="b">
        <v>0</v>
      </c>
      <c r="AN1697" s="6"/>
      <c r="AO1697" s="6"/>
      <c r="AP1697" s="17" t="b">
        <v>0</v>
      </c>
      <c r="AQ1697" s="6" t="b">
        <v>0</v>
      </c>
    </row>
    <row r="1698" spans="1:43" x14ac:dyDescent="0.25">
      <c r="A1698" t="str">
        <f>_xlfn.CONCAT(Table8[[#This Row],[Order]],"-",Table8[[#This Row],[Line]])</f>
        <v>78581-7</v>
      </c>
      <c r="B1698" s="29">
        <v>78581</v>
      </c>
      <c r="C1698" s="29">
        <v>7</v>
      </c>
      <c r="D1698" s="29">
        <v>1</v>
      </c>
      <c r="E1698" s="28" t="s">
        <v>18</v>
      </c>
      <c r="F1698" s="28" t="s">
        <v>3417</v>
      </c>
      <c r="G1698" s="28" t="s">
        <v>5933</v>
      </c>
      <c r="H1698" s="28" t="s">
        <v>22</v>
      </c>
      <c r="I1698" s="28" t="s">
        <v>20</v>
      </c>
      <c r="J1698" s="28"/>
      <c r="K1698" s="28"/>
      <c r="L1698" s="8">
        <v>43511</v>
      </c>
      <c r="M1698" s="30">
        <v>43516</v>
      </c>
      <c r="N1698" s="29">
        <v>1</v>
      </c>
      <c r="O1698" s="29">
        <v>1</v>
      </c>
      <c r="P1698" s="6" t="s">
        <v>590</v>
      </c>
      <c r="Q1698" s="28" t="s">
        <v>22</v>
      </c>
      <c r="R1698" s="6" t="s">
        <v>0</v>
      </c>
      <c r="S1698" s="28" t="s">
        <v>22</v>
      </c>
      <c r="T1698" s="28" t="s">
        <v>5934</v>
      </c>
      <c r="U1698" s="29">
        <v>1</v>
      </c>
      <c r="V1698" s="17" t="b">
        <v>1</v>
      </c>
      <c r="W1698" s="17" t="b">
        <v>0</v>
      </c>
      <c r="X1698" s="17" t="b">
        <v>0</v>
      </c>
      <c r="Y1698" s="17" t="b">
        <v>0</v>
      </c>
      <c r="Z1698" t="s">
        <v>161</v>
      </c>
      <c r="AA1698" t="s">
        <v>22</v>
      </c>
      <c r="AB1698" t="s">
        <v>22</v>
      </c>
      <c r="AC1698" t="s">
        <v>22</v>
      </c>
      <c r="AD1698" t="s">
        <v>22</v>
      </c>
      <c r="AE1698" t="s">
        <v>22</v>
      </c>
      <c r="AF1698" t="s">
        <v>22</v>
      </c>
      <c r="AG1698" t="s">
        <v>161</v>
      </c>
      <c r="AH1698" t="s">
        <v>22</v>
      </c>
      <c r="AI1698" t="s">
        <v>22</v>
      </c>
      <c r="AJ1698" s="17" t="b">
        <v>0</v>
      </c>
      <c r="AK1698" t="s">
        <v>22</v>
      </c>
      <c r="AL1698" t="s">
        <v>22</v>
      </c>
      <c r="AM1698" s="17" t="b">
        <v>0</v>
      </c>
      <c r="AN1698" s="6"/>
      <c r="AO1698" s="6"/>
      <c r="AP1698" s="17" t="b">
        <v>0</v>
      </c>
      <c r="AQ1698" s="6" t="b">
        <v>0</v>
      </c>
    </row>
    <row r="1699" spans="1:43" x14ac:dyDescent="0.25">
      <c r="A1699" t="str">
        <f>_xlfn.CONCAT(Table8[[#This Row],[Order]],"-",Table8[[#This Row],[Line]])</f>
        <v>78581-8</v>
      </c>
      <c r="B1699" s="29">
        <v>78581</v>
      </c>
      <c r="C1699" s="29">
        <v>8</v>
      </c>
      <c r="D1699" s="29">
        <v>1</v>
      </c>
      <c r="E1699" s="28" t="s">
        <v>18</v>
      </c>
      <c r="F1699" s="28" t="s">
        <v>3427</v>
      </c>
      <c r="G1699" s="28" t="s">
        <v>5935</v>
      </c>
      <c r="H1699" s="28" t="s">
        <v>22</v>
      </c>
      <c r="I1699" s="28" t="s">
        <v>20</v>
      </c>
      <c r="J1699" s="28"/>
      <c r="K1699" s="28"/>
      <c r="L1699" s="8">
        <v>43511</v>
      </c>
      <c r="M1699" s="30">
        <v>43516</v>
      </c>
      <c r="N1699" s="29">
        <v>1</v>
      </c>
      <c r="O1699" s="29">
        <v>1</v>
      </c>
      <c r="P1699" s="6" t="s">
        <v>590</v>
      </c>
      <c r="Q1699" s="28" t="s">
        <v>22</v>
      </c>
      <c r="R1699" s="6" t="s">
        <v>0</v>
      </c>
      <c r="S1699" s="28" t="s">
        <v>22</v>
      </c>
      <c r="T1699" s="28" t="s">
        <v>5936</v>
      </c>
      <c r="U1699" s="29">
        <v>1</v>
      </c>
      <c r="V1699" s="17" t="b">
        <v>1</v>
      </c>
      <c r="W1699" s="17" t="b">
        <v>0</v>
      </c>
      <c r="X1699" s="17" t="b">
        <v>0</v>
      </c>
      <c r="Y1699" s="17" t="b">
        <v>0</v>
      </c>
      <c r="Z1699" t="s">
        <v>161</v>
      </c>
      <c r="AA1699" t="s">
        <v>22</v>
      </c>
      <c r="AB1699" t="s">
        <v>22</v>
      </c>
      <c r="AC1699" t="s">
        <v>22</v>
      </c>
      <c r="AD1699" t="s">
        <v>22</v>
      </c>
      <c r="AE1699" t="s">
        <v>22</v>
      </c>
      <c r="AF1699" t="s">
        <v>22</v>
      </c>
      <c r="AG1699" t="s">
        <v>161</v>
      </c>
      <c r="AH1699" t="s">
        <v>22</v>
      </c>
      <c r="AI1699" t="s">
        <v>22</v>
      </c>
      <c r="AJ1699" s="17" t="b">
        <v>0</v>
      </c>
      <c r="AK1699" t="s">
        <v>22</v>
      </c>
      <c r="AL1699" t="s">
        <v>22</v>
      </c>
      <c r="AM1699" s="17" t="b">
        <v>0</v>
      </c>
      <c r="AN1699" s="6"/>
      <c r="AO1699" s="6"/>
      <c r="AP1699" s="17" t="b">
        <v>0</v>
      </c>
      <c r="AQ1699" s="6" t="b">
        <v>0</v>
      </c>
    </row>
    <row r="1700" spans="1:43" x14ac:dyDescent="0.25">
      <c r="A1700" t="str">
        <f>_xlfn.CONCAT(Table8[[#This Row],[Order]],"-",Table8[[#This Row],[Line]])</f>
        <v>78581-9</v>
      </c>
      <c r="B1700" s="29">
        <v>78581</v>
      </c>
      <c r="C1700" s="29">
        <v>9</v>
      </c>
      <c r="D1700" s="29">
        <v>1</v>
      </c>
      <c r="E1700" s="28" t="s">
        <v>18</v>
      </c>
      <c r="F1700" s="28" t="s">
        <v>3427</v>
      </c>
      <c r="G1700" s="28" t="s">
        <v>5935</v>
      </c>
      <c r="H1700" s="28" t="s">
        <v>22</v>
      </c>
      <c r="I1700" s="28" t="s">
        <v>20</v>
      </c>
      <c r="J1700" s="28"/>
      <c r="K1700" s="28"/>
      <c r="L1700" s="8">
        <v>43511</v>
      </c>
      <c r="M1700" s="30">
        <v>43516</v>
      </c>
      <c r="N1700" s="29">
        <v>1</v>
      </c>
      <c r="O1700" s="29">
        <v>1</v>
      </c>
      <c r="P1700" s="6" t="s">
        <v>590</v>
      </c>
      <c r="Q1700" s="28" t="s">
        <v>22</v>
      </c>
      <c r="R1700" s="6" t="s">
        <v>0</v>
      </c>
      <c r="S1700" s="28" t="s">
        <v>22</v>
      </c>
      <c r="T1700" s="28" t="s">
        <v>5937</v>
      </c>
      <c r="U1700" s="29">
        <v>1</v>
      </c>
      <c r="V1700" s="17" t="b">
        <v>1</v>
      </c>
      <c r="W1700" s="17" t="b">
        <v>0</v>
      </c>
      <c r="X1700" s="17" t="b">
        <v>0</v>
      </c>
      <c r="Y1700" s="17" t="b">
        <v>0</v>
      </c>
      <c r="Z1700" t="s">
        <v>161</v>
      </c>
      <c r="AA1700" t="s">
        <v>22</v>
      </c>
      <c r="AB1700" t="s">
        <v>22</v>
      </c>
      <c r="AC1700" t="s">
        <v>22</v>
      </c>
      <c r="AD1700" t="s">
        <v>22</v>
      </c>
      <c r="AE1700" t="s">
        <v>22</v>
      </c>
      <c r="AF1700" t="s">
        <v>22</v>
      </c>
      <c r="AG1700" t="s">
        <v>161</v>
      </c>
      <c r="AH1700" t="s">
        <v>22</v>
      </c>
      <c r="AI1700" t="s">
        <v>22</v>
      </c>
      <c r="AJ1700" s="17" t="b">
        <v>0</v>
      </c>
      <c r="AK1700" t="s">
        <v>22</v>
      </c>
      <c r="AL1700" t="s">
        <v>22</v>
      </c>
      <c r="AM1700" s="17" t="b">
        <v>0</v>
      </c>
      <c r="AN1700" s="6"/>
      <c r="AO1700" s="6"/>
      <c r="AP1700" s="17" t="b">
        <v>0</v>
      </c>
      <c r="AQ1700" s="6" t="b">
        <v>0</v>
      </c>
    </row>
    <row r="1701" spans="1:43" x14ac:dyDescent="0.25">
      <c r="A1701" t="str">
        <f>_xlfn.CONCAT(Table8[[#This Row],[Order]],"-",Table8[[#This Row],[Line]])</f>
        <v>78581-10</v>
      </c>
      <c r="B1701" s="29">
        <v>78581</v>
      </c>
      <c r="C1701" s="29">
        <v>10</v>
      </c>
      <c r="D1701" s="29">
        <v>1</v>
      </c>
      <c r="E1701" s="28" t="s">
        <v>18</v>
      </c>
      <c r="F1701" s="28" t="s">
        <v>242</v>
      </c>
      <c r="G1701" s="28" t="s">
        <v>5938</v>
      </c>
      <c r="H1701" s="28" t="s">
        <v>22</v>
      </c>
      <c r="I1701" s="28" t="s">
        <v>20</v>
      </c>
      <c r="J1701" s="28"/>
      <c r="K1701" s="28"/>
      <c r="L1701" s="8">
        <v>43511</v>
      </c>
      <c r="M1701" s="30">
        <v>43516</v>
      </c>
      <c r="N1701" s="29">
        <v>1</v>
      </c>
      <c r="O1701" s="29">
        <v>1</v>
      </c>
      <c r="P1701" s="6" t="s">
        <v>590</v>
      </c>
      <c r="Q1701" s="28" t="s">
        <v>22</v>
      </c>
      <c r="R1701" s="6" t="s">
        <v>0</v>
      </c>
      <c r="S1701" s="28" t="s">
        <v>22</v>
      </c>
      <c r="T1701" s="28" t="s">
        <v>5939</v>
      </c>
      <c r="U1701" s="29">
        <v>1</v>
      </c>
      <c r="V1701" s="17" t="b">
        <v>1</v>
      </c>
      <c r="W1701" s="17" t="b">
        <v>0</v>
      </c>
      <c r="X1701" s="17" t="b">
        <v>0</v>
      </c>
      <c r="Y1701" s="17" t="b">
        <v>0</v>
      </c>
      <c r="Z1701" t="s">
        <v>161</v>
      </c>
      <c r="AA1701" t="s">
        <v>22</v>
      </c>
      <c r="AB1701" t="s">
        <v>22</v>
      </c>
      <c r="AC1701" t="s">
        <v>22</v>
      </c>
      <c r="AD1701" t="s">
        <v>22</v>
      </c>
      <c r="AE1701" t="s">
        <v>22</v>
      </c>
      <c r="AF1701" t="s">
        <v>22</v>
      </c>
      <c r="AG1701" t="s">
        <v>161</v>
      </c>
      <c r="AH1701" t="s">
        <v>22</v>
      </c>
      <c r="AI1701" t="s">
        <v>22</v>
      </c>
      <c r="AJ1701" s="17" t="b">
        <v>0</v>
      </c>
      <c r="AK1701" t="s">
        <v>22</v>
      </c>
      <c r="AL1701" t="s">
        <v>22</v>
      </c>
      <c r="AM1701" s="17" t="b">
        <v>0</v>
      </c>
      <c r="AN1701" s="6"/>
      <c r="AO1701" s="6"/>
      <c r="AP1701" s="17" t="b">
        <v>0</v>
      </c>
      <c r="AQ1701" s="6" t="b">
        <v>0</v>
      </c>
    </row>
    <row r="1702" spans="1:43" x14ac:dyDescent="0.25">
      <c r="A1702" t="str">
        <f>_xlfn.CONCAT(Table8[[#This Row],[Order]],"-",Table8[[#This Row],[Line]])</f>
        <v>78581-11</v>
      </c>
      <c r="B1702" s="29">
        <v>78581</v>
      </c>
      <c r="C1702" s="29">
        <v>11</v>
      </c>
      <c r="D1702" s="29">
        <v>1</v>
      </c>
      <c r="E1702" s="28" t="s">
        <v>18</v>
      </c>
      <c r="F1702" s="28" t="s">
        <v>242</v>
      </c>
      <c r="G1702" s="28" t="s">
        <v>5938</v>
      </c>
      <c r="H1702" s="28" t="s">
        <v>22</v>
      </c>
      <c r="I1702" s="28" t="s">
        <v>20</v>
      </c>
      <c r="J1702" s="28"/>
      <c r="K1702" s="28"/>
      <c r="L1702" s="8">
        <v>43511</v>
      </c>
      <c r="M1702" s="30">
        <v>43516</v>
      </c>
      <c r="N1702" s="29">
        <v>1</v>
      </c>
      <c r="O1702" s="29">
        <v>1</v>
      </c>
      <c r="P1702" s="6" t="s">
        <v>590</v>
      </c>
      <c r="Q1702" s="28" t="s">
        <v>22</v>
      </c>
      <c r="R1702" s="6" t="s">
        <v>0</v>
      </c>
      <c r="S1702" s="28" t="s">
        <v>22</v>
      </c>
      <c r="T1702" s="28" t="s">
        <v>5940</v>
      </c>
      <c r="U1702" s="29">
        <v>1</v>
      </c>
      <c r="V1702" s="17" t="b">
        <v>1</v>
      </c>
      <c r="W1702" s="17" t="b">
        <v>0</v>
      </c>
      <c r="X1702" s="17" t="b">
        <v>0</v>
      </c>
      <c r="Y1702" s="17" t="b">
        <v>0</v>
      </c>
      <c r="Z1702" t="s">
        <v>161</v>
      </c>
      <c r="AA1702" t="s">
        <v>22</v>
      </c>
      <c r="AB1702" t="s">
        <v>22</v>
      </c>
      <c r="AC1702" t="s">
        <v>22</v>
      </c>
      <c r="AD1702" t="s">
        <v>22</v>
      </c>
      <c r="AE1702" t="s">
        <v>22</v>
      </c>
      <c r="AF1702" t="s">
        <v>22</v>
      </c>
      <c r="AG1702" t="s">
        <v>161</v>
      </c>
      <c r="AH1702" t="s">
        <v>22</v>
      </c>
      <c r="AI1702" t="s">
        <v>22</v>
      </c>
      <c r="AJ1702" s="17" t="b">
        <v>0</v>
      </c>
      <c r="AK1702" t="s">
        <v>22</v>
      </c>
      <c r="AL1702" t="s">
        <v>22</v>
      </c>
      <c r="AM1702" s="17" t="b">
        <v>0</v>
      </c>
      <c r="AN1702" s="6"/>
      <c r="AO1702" s="6"/>
      <c r="AP1702" s="17" t="b">
        <v>0</v>
      </c>
      <c r="AQ1702" s="6" t="b">
        <v>0</v>
      </c>
    </row>
    <row r="1703" spans="1:43" x14ac:dyDescent="0.25">
      <c r="A1703" t="str">
        <f>_xlfn.CONCAT(Table8[[#This Row],[Order]],"-",Table8[[#This Row],[Line]])</f>
        <v>78581-12</v>
      </c>
      <c r="B1703" s="29">
        <v>78581</v>
      </c>
      <c r="C1703" s="29">
        <v>12</v>
      </c>
      <c r="D1703" s="29">
        <v>1</v>
      </c>
      <c r="E1703" s="28" t="s">
        <v>18</v>
      </c>
      <c r="F1703" s="28" t="s">
        <v>242</v>
      </c>
      <c r="G1703" s="28" t="s">
        <v>5938</v>
      </c>
      <c r="H1703" s="28" t="s">
        <v>22</v>
      </c>
      <c r="I1703" s="28" t="s">
        <v>20</v>
      </c>
      <c r="J1703" s="28"/>
      <c r="K1703" s="28"/>
      <c r="L1703" s="8">
        <v>43511</v>
      </c>
      <c r="M1703" s="30">
        <v>43516</v>
      </c>
      <c r="N1703" s="29">
        <v>1</v>
      </c>
      <c r="O1703" s="29">
        <v>1</v>
      </c>
      <c r="P1703" s="6" t="s">
        <v>590</v>
      </c>
      <c r="Q1703" s="28" t="s">
        <v>22</v>
      </c>
      <c r="R1703" s="6" t="s">
        <v>0</v>
      </c>
      <c r="S1703" s="28" t="s">
        <v>22</v>
      </c>
      <c r="T1703" s="28" t="s">
        <v>5941</v>
      </c>
      <c r="U1703" s="29">
        <v>1</v>
      </c>
      <c r="V1703" s="17" t="b">
        <v>1</v>
      </c>
      <c r="W1703" s="17" t="b">
        <v>0</v>
      </c>
      <c r="X1703" s="17" t="b">
        <v>0</v>
      </c>
      <c r="Y1703" s="17" t="b">
        <v>0</v>
      </c>
      <c r="Z1703" t="s">
        <v>161</v>
      </c>
      <c r="AA1703" t="s">
        <v>22</v>
      </c>
      <c r="AB1703" t="s">
        <v>22</v>
      </c>
      <c r="AC1703" t="s">
        <v>22</v>
      </c>
      <c r="AD1703" t="s">
        <v>22</v>
      </c>
      <c r="AE1703" t="s">
        <v>22</v>
      </c>
      <c r="AF1703" t="s">
        <v>22</v>
      </c>
      <c r="AG1703" t="s">
        <v>161</v>
      </c>
      <c r="AH1703" t="s">
        <v>22</v>
      </c>
      <c r="AI1703" t="s">
        <v>22</v>
      </c>
      <c r="AJ1703" s="17" t="b">
        <v>0</v>
      </c>
      <c r="AK1703" t="s">
        <v>22</v>
      </c>
      <c r="AL1703" t="s">
        <v>22</v>
      </c>
      <c r="AM1703" s="17" t="b">
        <v>0</v>
      </c>
      <c r="AN1703" s="6"/>
      <c r="AO1703" s="6"/>
      <c r="AP1703" s="17" t="b">
        <v>0</v>
      </c>
      <c r="AQ1703" s="6" t="b">
        <v>0</v>
      </c>
    </row>
    <row r="1704" spans="1:43" x14ac:dyDescent="0.25">
      <c r="A1704" t="str">
        <f>_xlfn.CONCAT(Table8[[#This Row],[Order]],"-",Table8[[#This Row],[Line]])</f>
        <v>78581-13</v>
      </c>
      <c r="B1704" s="29">
        <v>78581</v>
      </c>
      <c r="C1704" s="29">
        <v>13</v>
      </c>
      <c r="D1704" s="29">
        <v>1</v>
      </c>
      <c r="E1704" s="28" t="s">
        <v>18</v>
      </c>
      <c r="F1704" s="28" t="s">
        <v>376</v>
      </c>
      <c r="G1704" s="28" t="s">
        <v>5942</v>
      </c>
      <c r="H1704" s="28" t="s">
        <v>22</v>
      </c>
      <c r="I1704" s="28" t="s">
        <v>20</v>
      </c>
      <c r="J1704" s="28"/>
      <c r="K1704" s="28"/>
      <c r="L1704" s="8">
        <v>43511</v>
      </c>
      <c r="M1704" s="30">
        <v>43516</v>
      </c>
      <c r="N1704" s="29">
        <v>1</v>
      </c>
      <c r="O1704" s="29">
        <v>2</v>
      </c>
      <c r="P1704" s="6" t="s">
        <v>590</v>
      </c>
      <c r="Q1704" s="28" t="s">
        <v>22</v>
      </c>
      <c r="R1704" s="6" t="s">
        <v>0</v>
      </c>
      <c r="S1704" s="28" t="s">
        <v>22</v>
      </c>
      <c r="T1704" s="28" t="s">
        <v>5943</v>
      </c>
      <c r="U1704" s="29">
        <v>1</v>
      </c>
      <c r="V1704" s="17" t="b">
        <v>1</v>
      </c>
      <c r="W1704" s="17" t="b">
        <v>0</v>
      </c>
      <c r="X1704" s="17" t="b">
        <v>0</v>
      </c>
      <c r="Y1704" s="17" t="b">
        <v>0</v>
      </c>
      <c r="Z1704" t="s">
        <v>161</v>
      </c>
      <c r="AA1704" t="s">
        <v>22</v>
      </c>
      <c r="AB1704" t="s">
        <v>22</v>
      </c>
      <c r="AC1704" t="s">
        <v>22</v>
      </c>
      <c r="AD1704" t="s">
        <v>22</v>
      </c>
      <c r="AE1704" t="s">
        <v>22</v>
      </c>
      <c r="AF1704" t="s">
        <v>22</v>
      </c>
      <c r="AG1704" t="s">
        <v>161</v>
      </c>
      <c r="AH1704" t="s">
        <v>22</v>
      </c>
      <c r="AI1704" t="s">
        <v>22</v>
      </c>
      <c r="AJ1704" s="17" t="b">
        <v>0</v>
      </c>
      <c r="AK1704" t="s">
        <v>22</v>
      </c>
      <c r="AL1704" t="s">
        <v>22</v>
      </c>
      <c r="AM1704" s="17" t="b">
        <v>0</v>
      </c>
      <c r="AN1704" s="6"/>
      <c r="AO1704" s="6"/>
      <c r="AP1704" s="17" t="b">
        <v>0</v>
      </c>
      <c r="AQ1704" s="6" t="b">
        <v>0</v>
      </c>
    </row>
    <row r="1705" spans="1:43" x14ac:dyDescent="0.25">
      <c r="A1705" t="str">
        <f>_xlfn.CONCAT(Table8[[#This Row],[Order]],"-",Table8[[#This Row],[Line]])</f>
        <v>78581-14</v>
      </c>
      <c r="B1705" s="29">
        <v>78581</v>
      </c>
      <c r="C1705" s="29">
        <v>14</v>
      </c>
      <c r="D1705" s="29">
        <v>1</v>
      </c>
      <c r="E1705" s="28" t="s">
        <v>18</v>
      </c>
      <c r="F1705" s="28" t="s">
        <v>3384</v>
      </c>
      <c r="G1705" s="28" t="s">
        <v>5944</v>
      </c>
      <c r="H1705" s="28" t="s">
        <v>22</v>
      </c>
      <c r="I1705" s="28" t="s">
        <v>20</v>
      </c>
      <c r="J1705" s="28"/>
      <c r="K1705" s="28"/>
      <c r="L1705" s="8">
        <v>43511</v>
      </c>
      <c r="M1705" s="30">
        <v>43516</v>
      </c>
      <c r="N1705" s="29">
        <v>1</v>
      </c>
      <c r="O1705" s="29">
        <v>2</v>
      </c>
      <c r="P1705" s="6" t="s">
        <v>590</v>
      </c>
      <c r="Q1705" s="28" t="s">
        <v>22</v>
      </c>
      <c r="R1705" s="6" t="s">
        <v>0</v>
      </c>
      <c r="S1705" s="28" t="s">
        <v>22</v>
      </c>
      <c r="T1705" s="28" t="s">
        <v>5945</v>
      </c>
      <c r="U1705" s="29">
        <v>1</v>
      </c>
      <c r="V1705" s="17" t="b">
        <v>1</v>
      </c>
      <c r="W1705" s="17" t="b">
        <v>0</v>
      </c>
      <c r="X1705" s="17" t="b">
        <v>0</v>
      </c>
      <c r="Y1705" s="17" t="b">
        <v>0</v>
      </c>
      <c r="Z1705" t="s">
        <v>161</v>
      </c>
      <c r="AA1705" t="s">
        <v>22</v>
      </c>
      <c r="AB1705" t="s">
        <v>22</v>
      </c>
      <c r="AC1705" t="s">
        <v>22</v>
      </c>
      <c r="AD1705" t="s">
        <v>22</v>
      </c>
      <c r="AE1705" t="s">
        <v>22</v>
      </c>
      <c r="AF1705" t="s">
        <v>22</v>
      </c>
      <c r="AG1705" t="s">
        <v>161</v>
      </c>
      <c r="AH1705" t="s">
        <v>22</v>
      </c>
      <c r="AI1705" t="s">
        <v>22</v>
      </c>
      <c r="AJ1705" s="17" t="b">
        <v>0</v>
      </c>
      <c r="AK1705" t="s">
        <v>22</v>
      </c>
      <c r="AL1705" t="s">
        <v>22</v>
      </c>
      <c r="AM1705" s="17" t="b">
        <v>0</v>
      </c>
      <c r="AN1705" s="6"/>
      <c r="AO1705" s="6"/>
      <c r="AP1705" s="17" t="b">
        <v>0</v>
      </c>
      <c r="AQ1705" s="6" t="b">
        <v>0</v>
      </c>
    </row>
    <row r="1706" spans="1:43" x14ac:dyDescent="0.25">
      <c r="A1706" t="str">
        <f>_xlfn.CONCAT(Table8[[#This Row],[Order]],"-",Table8[[#This Row],[Line]])</f>
        <v>78581-15</v>
      </c>
      <c r="B1706" s="29">
        <v>78581</v>
      </c>
      <c r="C1706" s="29">
        <v>15</v>
      </c>
      <c r="D1706" s="29">
        <v>1</v>
      </c>
      <c r="E1706" s="28" t="s">
        <v>18</v>
      </c>
      <c r="F1706" s="28" t="s">
        <v>3385</v>
      </c>
      <c r="G1706" s="28" t="s">
        <v>5946</v>
      </c>
      <c r="H1706" s="28" t="s">
        <v>22</v>
      </c>
      <c r="I1706" s="28" t="s">
        <v>20</v>
      </c>
      <c r="J1706" s="28"/>
      <c r="K1706" s="28"/>
      <c r="L1706" s="8">
        <v>43511</v>
      </c>
      <c r="M1706" s="30">
        <v>43516</v>
      </c>
      <c r="N1706" s="29">
        <v>1</v>
      </c>
      <c r="O1706" s="29">
        <v>2</v>
      </c>
      <c r="P1706" s="6" t="s">
        <v>590</v>
      </c>
      <c r="Q1706" s="28" t="s">
        <v>22</v>
      </c>
      <c r="R1706" s="6" t="s">
        <v>0</v>
      </c>
      <c r="S1706" s="28" t="s">
        <v>22</v>
      </c>
      <c r="T1706" s="28" t="s">
        <v>5947</v>
      </c>
      <c r="U1706" s="29">
        <v>1</v>
      </c>
      <c r="V1706" s="17" t="b">
        <v>1</v>
      </c>
      <c r="W1706" s="17" t="b">
        <v>0</v>
      </c>
      <c r="X1706" s="17" t="b">
        <v>0</v>
      </c>
      <c r="Y1706" s="17" t="b">
        <v>0</v>
      </c>
      <c r="Z1706" t="s">
        <v>161</v>
      </c>
      <c r="AA1706" t="s">
        <v>22</v>
      </c>
      <c r="AB1706" t="s">
        <v>22</v>
      </c>
      <c r="AC1706" t="s">
        <v>22</v>
      </c>
      <c r="AD1706" t="s">
        <v>22</v>
      </c>
      <c r="AE1706" t="s">
        <v>22</v>
      </c>
      <c r="AF1706" t="s">
        <v>22</v>
      </c>
      <c r="AG1706" t="s">
        <v>161</v>
      </c>
      <c r="AH1706" t="s">
        <v>22</v>
      </c>
      <c r="AI1706" t="s">
        <v>22</v>
      </c>
      <c r="AJ1706" s="17" t="b">
        <v>0</v>
      </c>
      <c r="AK1706" t="s">
        <v>22</v>
      </c>
      <c r="AL1706" t="s">
        <v>22</v>
      </c>
      <c r="AM1706" s="17" t="b">
        <v>0</v>
      </c>
      <c r="AN1706" s="6"/>
      <c r="AO1706" s="6"/>
      <c r="AP1706" s="17" t="b">
        <v>0</v>
      </c>
      <c r="AQ1706" s="6" t="b">
        <v>0</v>
      </c>
    </row>
    <row r="1707" spans="1:43" x14ac:dyDescent="0.25">
      <c r="A1707" t="str">
        <f>_xlfn.CONCAT(Table8[[#This Row],[Order]],"-",Table8[[#This Row],[Line]])</f>
        <v>78581-16</v>
      </c>
      <c r="B1707" s="29">
        <v>78581</v>
      </c>
      <c r="C1707" s="29">
        <v>16</v>
      </c>
      <c r="D1707" s="29">
        <v>1</v>
      </c>
      <c r="E1707" s="28" t="s">
        <v>18</v>
      </c>
      <c r="F1707" s="28" t="s">
        <v>3386</v>
      </c>
      <c r="G1707" s="28" t="s">
        <v>5948</v>
      </c>
      <c r="H1707" s="28" t="s">
        <v>22</v>
      </c>
      <c r="I1707" s="28" t="s">
        <v>20</v>
      </c>
      <c r="J1707" s="28"/>
      <c r="K1707" s="28"/>
      <c r="L1707" s="8">
        <v>43511</v>
      </c>
      <c r="M1707" s="30">
        <v>43516</v>
      </c>
      <c r="N1707" s="29">
        <v>1</v>
      </c>
      <c r="O1707" s="29">
        <v>2</v>
      </c>
      <c r="P1707" s="6" t="s">
        <v>590</v>
      </c>
      <c r="Q1707" s="28" t="s">
        <v>22</v>
      </c>
      <c r="R1707" s="6" t="s">
        <v>0</v>
      </c>
      <c r="S1707" s="28" t="s">
        <v>22</v>
      </c>
      <c r="T1707" s="28" t="s">
        <v>5949</v>
      </c>
      <c r="U1707" s="29">
        <v>1</v>
      </c>
      <c r="V1707" s="17" t="b">
        <v>1</v>
      </c>
      <c r="W1707" s="17" t="b">
        <v>0</v>
      </c>
      <c r="X1707" s="17" t="b">
        <v>0</v>
      </c>
      <c r="Y1707" s="17" t="b">
        <v>0</v>
      </c>
      <c r="Z1707" t="s">
        <v>161</v>
      </c>
      <c r="AA1707" t="s">
        <v>22</v>
      </c>
      <c r="AB1707" t="s">
        <v>22</v>
      </c>
      <c r="AC1707" t="s">
        <v>22</v>
      </c>
      <c r="AD1707" t="s">
        <v>22</v>
      </c>
      <c r="AE1707" t="s">
        <v>22</v>
      </c>
      <c r="AF1707" t="s">
        <v>22</v>
      </c>
      <c r="AG1707" t="s">
        <v>161</v>
      </c>
      <c r="AH1707" t="s">
        <v>22</v>
      </c>
      <c r="AI1707" t="s">
        <v>22</v>
      </c>
      <c r="AJ1707" s="17" t="b">
        <v>0</v>
      </c>
      <c r="AK1707" t="s">
        <v>22</v>
      </c>
      <c r="AL1707" t="s">
        <v>22</v>
      </c>
      <c r="AM1707" s="17" t="b">
        <v>0</v>
      </c>
      <c r="AN1707" s="6"/>
      <c r="AO1707" s="6"/>
      <c r="AP1707" s="17" t="b">
        <v>0</v>
      </c>
      <c r="AQ1707" s="6" t="b">
        <v>0</v>
      </c>
    </row>
    <row r="1708" spans="1:43" x14ac:dyDescent="0.25">
      <c r="A1708" t="str">
        <f>_xlfn.CONCAT(Table8[[#This Row],[Order]],"-",Table8[[#This Row],[Line]])</f>
        <v>78581-17</v>
      </c>
      <c r="B1708" s="29">
        <v>78581</v>
      </c>
      <c r="C1708" s="29">
        <v>17</v>
      </c>
      <c r="D1708" s="29">
        <v>1</v>
      </c>
      <c r="E1708" s="28" t="s">
        <v>18</v>
      </c>
      <c r="F1708" s="28" t="s">
        <v>3387</v>
      </c>
      <c r="G1708" s="28" t="s">
        <v>5950</v>
      </c>
      <c r="H1708" s="28" t="s">
        <v>22</v>
      </c>
      <c r="I1708" s="28" t="s">
        <v>20</v>
      </c>
      <c r="J1708" s="28"/>
      <c r="K1708" s="28"/>
      <c r="L1708" s="8">
        <v>43511</v>
      </c>
      <c r="M1708" s="30">
        <v>43516</v>
      </c>
      <c r="N1708" s="29">
        <v>1</v>
      </c>
      <c r="O1708" s="29">
        <v>2</v>
      </c>
      <c r="P1708" s="6" t="s">
        <v>590</v>
      </c>
      <c r="Q1708" s="28" t="s">
        <v>22</v>
      </c>
      <c r="R1708" s="6" t="s">
        <v>0</v>
      </c>
      <c r="S1708" s="28" t="s">
        <v>22</v>
      </c>
      <c r="T1708" s="28" t="s">
        <v>5951</v>
      </c>
      <c r="U1708" s="29">
        <v>1</v>
      </c>
      <c r="V1708" s="17" t="b">
        <v>1</v>
      </c>
      <c r="W1708" s="17" t="b">
        <v>0</v>
      </c>
      <c r="X1708" s="17" t="b">
        <v>0</v>
      </c>
      <c r="Y1708" s="17" t="b">
        <v>0</v>
      </c>
      <c r="Z1708" t="s">
        <v>161</v>
      </c>
      <c r="AA1708" t="s">
        <v>22</v>
      </c>
      <c r="AB1708" t="s">
        <v>22</v>
      </c>
      <c r="AC1708" t="s">
        <v>22</v>
      </c>
      <c r="AD1708" t="s">
        <v>22</v>
      </c>
      <c r="AE1708" t="s">
        <v>22</v>
      </c>
      <c r="AF1708" t="s">
        <v>22</v>
      </c>
      <c r="AG1708" t="s">
        <v>161</v>
      </c>
      <c r="AH1708" t="s">
        <v>22</v>
      </c>
      <c r="AI1708" t="s">
        <v>22</v>
      </c>
      <c r="AJ1708" s="17" t="b">
        <v>0</v>
      </c>
      <c r="AK1708" t="s">
        <v>22</v>
      </c>
      <c r="AL1708" t="s">
        <v>22</v>
      </c>
      <c r="AM1708" s="17" t="b">
        <v>0</v>
      </c>
      <c r="AN1708" s="6"/>
      <c r="AO1708" s="6"/>
      <c r="AP1708" s="17" t="b">
        <v>0</v>
      </c>
      <c r="AQ1708" s="6" t="b">
        <v>0</v>
      </c>
    </row>
    <row r="1709" spans="1:43" x14ac:dyDescent="0.25">
      <c r="A1709" t="str">
        <f>_xlfn.CONCAT(Table8[[#This Row],[Order]],"-",Table8[[#This Row],[Line]])</f>
        <v>78581-18</v>
      </c>
      <c r="B1709" s="29">
        <v>78581</v>
      </c>
      <c r="C1709" s="29">
        <v>18</v>
      </c>
      <c r="D1709" s="29">
        <v>1</v>
      </c>
      <c r="E1709" s="28" t="s">
        <v>18</v>
      </c>
      <c r="F1709" s="28" t="s">
        <v>3388</v>
      </c>
      <c r="G1709" s="28" t="s">
        <v>5952</v>
      </c>
      <c r="H1709" s="28" t="s">
        <v>22</v>
      </c>
      <c r="I1709" s="28" t="s">
        <v>20</v>
      </c>
      <c r="J1709" s="28"/>
      <c r="K1709" s="28"/>
      <c r="L1709" s="8">
        <v>43511</v>
      </c>
      <c r="M1709" s="30">
        <v>43516</v>
      </c>
      <c r="N1709" s="29">
        <v>1</v>
      </c>
      <c r="O1709" s="29">
        <v>2</v>
      </c>
      <c r="P1709" s="6" t="s">
        <v>590</v>
      </c>
      <c r="Q1709" s="28" t="s">
        <v>22</v>
      </c>
      <c r="R1709" s="6" t="s">
        <v>0</v>
      </c>
      <c r="S1709" s="28" t="s">
        <v>22</v>
      </c>
      <c r="T1709" s="28" t="s">
        <v>5953</v>
      </c>
      <c r="U1709" s="29">
        <v>1</v>
      </c>
      <c r="V1709" s="17" t="b">
        <v>1</v>
      </c>
      <c r="W1709" s="17" t="b">
        <v>0</v>
      </c>
      <c r="X1709" s="17" t="b">
        <v>0</v>
      </c>
      <c r="Y1709" s="17" t="b">
        <v>0</v>
      </c>
      <c r="Z1709" t="s">
        <v>161</v>
      </c>
      <c r="AA1709" t="s">
        <v>22</v>
      </c>
      <c r="AB1709" t="s">
        <v>22</v>
      </c>
      <c r="AC1709" t="s">
        <v>22</v>
      </c>
      <c r="AD1709" t="s">
        <v>22</v>
      </c>
      <c r="AE1709" t="s">
        <v>22</v>
      </c>
      <c r="AF1709" t="s">
        <v>22</v>
      </c>
      <c r="AG1709" t="s">
        <v>161</v>
      </c>
      <c r="AH1709" t="s">
        <v>22</v>
      </c>
      <c r="AI1709" t="s">
        <v>22</v>
      </c>
      <c r="AJ1709" s="17" t="b">
        <v>0</v>
      </c>
      <c r="AK1709" t="s">
        <v>22</v>
      </c>
      <c r="AL1709" t="s">
        <v>22</v>
      </c>
      <c r="AM1709" s="17" t="b">
        <v>0</v>
      </c>
      <c r="AN1709" s="6"/>
      <c r="AO1709" s="6"/>
      <c r="AP1709" s="17" t="b">
        <v>0</v>
      </c>
      <c r="AQ1709" s="6" t="b">
        <v>0</v>
      </c>
    </row>
    <row r="1710" spans="1:43" x14ac:dyDescent="0.25">
      <c r="A1710" t="str">
        <f>_xlfn.CONCAT(Table8[[#This Row],[Order]],"-",Table8[[#This Row],[Line]])</f>
        <v>78581-19</v>
      </c>
      <c r="B1710" s="29">
        <v>78581</v>
      </c>
      <c r="C1710" s="29">
        <v>19</v>
      </c>
      <c r="D1710" s="29">
        <v>1</v>
      </c>
      <c r="E1710" s="28" t="s">
        <v>18</v>
      </c>
      <c r="F1710" s="28" t="s">
        <v>3389</v>
      </c>
      <c r="G1710" s="28" t="s">
        <v>5954</v>
      </c>
      <c r="H1710" s="28" t="s">
        <v>22</v>
      </c>
      <c r="I1710" s="28" t="s">
        <v>20</v>
      </c>
      <c r="J1710" s="28"/>
      <c r="K1710" s="28"/>
      <c r="L1710" s="8">
        <v>43511</v>
      </c>
      <c r="M1710" s="30">
        <v>43516</v>
      </c>
      <c r="N1710" s="29">
        <v>1</v>
      </c>
      <c r="O1710" s="29">
        <v>2</v>
      </c>
      <c r="P1710" s="6" t="s">
        <v>590</v>
      </c>
      <c r="Q1710" s="28" t="s">
        <v>22</v>
      </c>
      <c r="R1710" s="6" t="s">
        <v>0</v>
      </c>
      <c r="S1710" s="28" t="s">
        <v>22</v>
      </c>
      <c r="T1710" s="28" t="s">
        <v>5955</v>
      </c>
      <c r="U1710" s="29">
        <v>1</v>
      </c>
      <c r="V1710" s="17" t="b">
        <v>1</v>
      </c>
      <c r="W1710" s="17" t="b">
        <v>0</v>
      </c>
      <c r="X1710" s="17" t="b">
        <v>0</v>
      </c>
      <c r="Y1710" s="17" t="b">
        <v>0</v>
      </c>
      <c r="Z1710" t="s">
        <v>161</v>
      </c>
      <c r="AA1710" t="s">
        <v>22</v>
      </c>
      <c r="AB1710" t="s">
        <v>22</v>
      </c>
      <c r="AC1710" t="s">
        <v>22</v>
      </c>
      <c r="AD1710" t="s">
        <v>22</v>
      </c>
      <c r="AE1710" t="s">
        <v>22</v>
      </c>
      <c r="AF1710" t="s">
        <v>22</v>
      </c>
      <c r="AG1710" t="s">
        <v>161</v>
      </c>
      <c r="AH1710" t="s">
        <v>22</v>
      </c>
      <c r="AI1710" t="s">
        <v>22</v>
      </c>
      <c r="AJ1710" s="17" t="b">
        <v>0</v>
      </c>
      <c r="AK1710" t="s">
        <v>22</v>
      </c>
      <c r="AL1710" t="s">
        <v>22</v>
      </c>
      <c r="AM1710" s="17" t="b">
        <v>0</v>
      </c>
      <c r="AN1710" s="6"/>
      <c r="AO1710" s="6"/>
      <c r="AP1710" s="17" t="b">
        <v>0</v>
      </c>
      <c r="AQ1710" s="6" t="b">
        <v>0</v>
      </c>
    </row>
    <row r="1711" spans="1:43" x14ac:dyDescent="0.25">
      <c r="A1711" t="str">
        <f>_xlfn.CONCAT(Table8[[#This Row],[Order]],"-",Table8[[#This Row],[Line]])</f>
        <v>78581-20</v>
      </c>
      <c r="B1711" s="29">
        <v>78581</v>
      </c>
      <c r="C1711" s="29">
        <v>20</v>
      </c>
      <c r="D1711" s="29">
        <v>1</v>
      </c>
      <c r="E1711" s="28" t="s">
        <v>18</v>
      </c>
      <c r="F1711" s="28" t="s">
        <v>3390</v>
      </c>
      <c r="G1711" s="28" t="s">
        <v>5956</v>
      </c>
      <c r="H1711" s="28" t="s">
        <v>22</v>
      </c>
      <c r="I1711" s="28" t="s">
        <v>20</v>
      </c>
      <c r="J1711" s="28"/>
      <c r="K1711" s="28"/>
      <c r="L1711" s="8">
        <v>43511</v>
      </c>
      <c r="M1711" s="30">
        <v>43516</v>
      </c>
      <c r="N1711" s="29">
        <v>1</v>
      </c>
      <c r="O1711" s="29">
        <v>2</v>
      </c>
      <c r="P1711" s="6" t="s">
        <v>590</v>
      </c>
      <c r="Q1711" s="28" t="s">
        <v>22</v>
      </c>
      <c r="R1711" s="6" t="s">
        <v>0</v>
      </c>
      <c r="S1711" s="28" t="s">
        <v>22</v>
      </c>
      <c r="T1711" s="28" t="s">
        <v>5957</v>
      </c>
      <c r="U1711" s="29">
        <v>1</v>
      </c>
      <c r="V1711" s="17" t="b">
        <v>1</v>
      </c>
      <c r="W1711" s="17" t="b">
        <v>0</v>
      </c>
      <c r="X1711" s="17" t="b">
        <v>0</v>
      </c>
      <c r="Y1711" s="17" t="b">
        <v>0</v>
      </c>
      <c r="Z1711" t="s">
        <v>161</v>
      </c>
      <c r="AA1711" t="s">
        <v>22</v>
      </c>
      <c r="AB1711" t="s">
        <v>22</v>
      </c>
      <c r="AC1711" t="s">
        <v>22</v>
      </c>
      <c r="AD1711" t="s">
        <v>22</v>
      </c>
      <c r="AE1711" t="s">
        <v>22</v>
      </c>
      <c r="AF1711" t="s">
        <v>22</v>
      </c>
      <c r="AG1711" t="s">
        <v>161</v>
      </c>
      <c r="AH1711" t="s">
        <v>22</v>
      </c>
      <c r="AI1711" t="s">
        <v>22</v>
      </c>
      <c r="AJ1711" s="17" t="b">
        <v>0</v>
      </c>
      <c r="AK1711" t="s">
        <v>22</v>
      </c>
      <c r="AL1711" t="s">
        <v>22</v>
      </c>
      <c r="AM1711" s="17" t="b">
        <v>0</v>
      </c>
      <c r="AN1711" s="6"/>
      <c r="AO1711" s="6"/>
      <c r="AP1711" s="17" t="b">
        <v>0</v>
      </c>
      <c r="AQ1711" s="6" t="b">
        <v>0</v>
      </c>
    </row>
    <row r="1712" spans="1:43" x14ac:dyDescent="0.25">
      <c r="A1712" t="str">
        <f>_xlfn.CONCAT(Table8[[#This Row],[Order]],"-",Table8[[#This Row],[Line]])</f>
        <v>78581-21</v>
      </c>
      <c r="B1712" s="29">
        <v>78581</v>
      </c>
      <c r="C1712" s="29">
        <v>21</v>
      </c>
      <c r="D1712" s="29">
        <v>1</v>
      </c>
      <c r="E1712" s="28" t="s">
        <v>18</v>
      </c>
      <c r="F1712" s="28" t="s">
        <v>3391</v>
      </c>
      <c r="G1712" s="28" t="s">
        <v>5958</v>
      </c>
      <c r="H1712" s="28" t="s">
        <v>22</v>
      </c>
      <c r="I1712" s="28" t="s">
        <v>20</v>
      </c>
      <c r="J1712" s="28"/>
      <c r="K1712" s="28"/>
      <c r="L1712" s="8">
        <v>43511</v>
      </c>
      <c r="M1712" s="30">
        <v>43516</v>
      </c>
      <c r="N1712" s="29">
        <v>1</v>
      </c>
      <c r="O1712" s="29">
        <v>2</v>
      </c>
      <c r="P1712" s="6" t="s">
        <v>590</v>
      </c>
      <c r="Q1712" s="28" t="s">
        <v>22</v>
      </c>
      <c r="R1712" s="6" t="s">
        <v>0</v>
      </c>
      <c r="S1712" s="28" t="s">
        <v>22</v>
      </c>
      <c r="T1712" s="28" t="s">
        <v>5959</v>
      </c>
      <c r="U1712" s="29">
        <v>1</v>
      </c>
      <c r="V1712" s="17" t="b">
        <v>1</v>
      </c>
      <c r="W1712" s="17" t="b">
        <v>0</v>
      </c>
      <c r="X1712" s="17" t="b">
        <v>0</v>
      </c>
      <c r="Y1712" s="17" t="b">
        <v>0</v>
      </c>
      <c r="Z1712" t="s">
        <v>161</v>
      </c>
      <c r="AA1712" t="s">
        <v>22</v>
      </c>
      <c r="AB1712" t="s">
        <v>22</v>
      </c>
      <c r="AC1712" t="s">
        <v>22</v>
      </c>
      <c r="AD1712" t="s">
        <v>22</v>
      </c>
      <c r="AE1712" t="s">
        <v>22</v>
      </c>
      <c r="AF1712" t="s">
        <v>22</v>
      </c>
      <c r="AG1712" t="s">
        <v>161</v>
      </c>
      <c r="AH1712" t="s">
        <v>22</v>
      </c>
      <c r="AI1712" t="s">
        <v>22</v>
      </c>
      <c r="AJ1712" s="17" t="b">
        <v>0</v>
      </c>
      <c r="AK1712" t="s">
        <v>22</v>
      </c>
      <c r="AL1712" t="s">
        <v>22</v>
      </c>
      <c r="AM1712" s="17" t="b">
        <v>0</v>
      </c>
      <c r="AN1712" s="6"/>
      <c r="AO1712" s="6"/>
      <c r="AP1712" s="17" t="b">
        <v>0</v>
      </c>
      <c r="AQ1712" s="6" t="b">
        <v>0</v>
      </c>
    </row>
    <row r="1713" spans="1:43" x14ac:dyDescent="0.25">
      <c r="A1713" t="str">
        <f>_xlfn.CONCAT(Table8[[#This Row],[Order]],"-",Table8[[#This Row],[Line]])</f>
        <v>78581-22</v>
      </c>
      <c r="B1713" s="29">
        <v>78581</v>
      </c>
      <c r="C1713" s="29">
        <v>22</v>
      </c>
      <c r="D1713" s="29">
        <v>1</v>
      </c>
      <c r="E1713" s="28" t="s">
        <v>18</v>
      </c>
      <c r="F1713" s="28" t="s">
        <v>3391</v>
      </c>
      <c r="G1713" s="28" t="s">
        <v>5958</v>
      </c>
      <c r="H1713" s="28" t="s">
        <v>22</v>
      </c>
      <c r="I1713" s="28" t="s">
        <v>20</v>
      </c>
      <c r="J1713" s="28"/>
      <c r="K1713" s="28"/>
      <c r="L1713" s="8">
        <v>43511</v>
      </c>
      <c r="M1713" s="30">
        <v>43516</v>
      </c>
      <c r="N1713" s="29">
        <v>1</v>
      </c>
      <c r="O1713" s="29">
        <v>2</v>
      </c>
      <c r="P1713" s="6" t="s">
        <v>590</v>
      </c>
      <c r="Q1713" s="28" t="s">
        <v>22</v>
      </c>
      <c r="R1713" s="6" t="s">
        <v>0</v>
      </c>
      <c r="S1713" s="28" t="s">
        <v>22</v>
      </c>
      <c r="T1713" s="28" t="s">
        <v>5960</v>
      </c>
      <c r="U1713" s="29">
        <v>1</v>
      </c>
      <c r="V1713" s="17" t="b">
        <v>1</v>
      </c>
      <c r="W1713" s="17" t="b">
        <v>0</v>
      </c>
      <c r="X1713" s="17" t="b">
        <v>0</v>
      </c>
      <c r="Y1713" s="17" t="b">
        <v>0</v>
      </c>
      <c r="Z1713" t="s">
        <v>161</v>
      </c>
      <c r="AA1713" t="s">
        <v>22</v>
      </c>
      <c r="AB1713" t="s">
        <v>22</v>
      </c>
      <c r="AC1713" t="s">
        <v>22</v>
      </c>
      <c r="AD1713" t="s">
        <v>22</v>
      </c>
      <c r="AE1713" t="s">
        <v>22</v>
      </c>
      <c r="AF1713" t="s">
        <v>22</v>
      </c>
      <c r="AG1713" t="s">
        <v>161</v>
      </c>
      <c r="AH1713" t="s">
        <v>22</v>
      </c>
      <c r="AI1713" t="s">
        <v>22</v>
      </c>
      <c r="AJ1713" s="17" t="b">
        <v>0</v>
      </c>
      <c r="AK1713" t="s">
        <v>22</v>
      </c>
      <c r="AL1713" t="s">
        <v>22</v>
      </c>
      <c r="AM1713" s="17" t="b">
        <v>0</v>
      </c>
      <c r="AN1713" s="6"/>
      <c r="AO1713" s="6"/>
      <c r="AP1713" s="17" t="b">
        <v>0</v>
      </c>
      <c r="AQ1713" s="6" t="b">
        <v>0</v>
      </c>
    </row>
    <row r="1714" spans="1:43" x14ac:dyDescent="0.25">
      <c r="A1714" t="str">
        <f>_xlfn.CONCAT(Table8[[#This Row],[Order]],"-",Table8[[#This Row],[Line]])</f>
        <v>78581-23</v>
      </c>
      <c r="B1714" s="29">
        <v>78581</v>
      </c>
      <c r="C1714" s="29">
        <v>23</v>
      </c>
      <c r="D1714" s="29">
        <v>1</v>
      </c>
      <c r="E1714" s="28" t="s">
        <v>18</v>
      </c>
      <c r="F1714" s="28" t="s">
        <v>291</v>
      </c>
      <c r="G1714" s="28" t="s">
        <v>5961</v>
      </c>
      <c r="H1714" s="28" t="s">
        <v>22</v>
      </c>
      <c r="I1714" s="28" t="s">
        <v>20</v>
      </c>
      <c r="J1714" s="28"/>
      <c r="K1714" s="28"/>
      <c r="L1714" s="8">
        <v>43511</v>
      </c>
      <c r="M1714" s="30">
        <v>43516</v>
      </c>
      <c r="N1714" s="29">
        <v>1</v>
      </c>
      <c r="O1714" s="29">
        <v>2</v>
      </c>
      <c r="P1714" s="6" t="s">
        <v>590</v>
      </c>
      <c r="Q1714" s="28" t="s">
        <v>22</v>
      </c>
      <c r="R1714" s="6" t="s">
        <v>0</v>
      </c>
      <c r="S1714" s="28" t="s">
        <v>22</v>
      </c>
      <c r="T1714" s="28" t="s">
        <v>5962</v>
      </c>
      <c r="U1714" s="29">
        <v>1</v>
      </c>
      <c r="V1714" s="17" t="b">
        <v>1</v>
      </c>
      <c r="W1714" s="17" t="b">
        <v>0</v>
      </c>
      <c r="X1714" s="17" t="b">
        <v>0</v>
      </c>
      <c r="Y1714" s="17" t="b">
        <v>0</v>
      </c>
      <c r="Z1714" t="s">
        <v>161</v>
      </c>
      <c r="AA1714" t="s">
        <v>22</v>
      </c>
      <c r="AB1714" t="s">
        <v>22</v>
      </c>
      <c r="AC1714" t="s">
        <v>22</v>
      </c>
      <c r="AD1714" t="s">
        <v>22</v>
      </c>
      <c r="AE1714" t="s">
        <v>22</v>
      </c>
      <c r="AF1714" t="s">
        <v>22</v>
      </c>
      <c r="AG1714" t="s">
        <v>161</v>
      </c>
      <c r="AH1714" t="s">
        <v>22</v>
      </c>
      <c r="AI1714" t="s">
        <v>22</v>
      </c>
      <c r="AJ1714" s="17" t="b">
        <v>0</v>
      </c>
      <c r="AK1714" t="s">
        <v>22</v>
      </c>
      <c r="AL1714" t="s">
        <v>22</v>
      </c>
      <c r="AM1714" s="17" t="b">
        <v>0</v>
      </c>
      <c r="AN1714" s="6"/>
      <c r="AO1714" s="6"/>
      <c r="AP1714" s="17" t="b">
        <v>0</v>
      </c>
      <c r="AQ1714" s="6" t="b">
        <v>0</v>
      </c>
    </row>
    <row r="1715" spans="1:43" x14ac:dyDescent="0.25">
      <c r="A1715" t="str">
        <f>_xlfn.CONCAT(Table8[[#This Row],[Order]],"-",Table8[[#This Row],[Line]])</f>
        <v>78581-24</v>
      </c>
      <c r="B1715" s="29">
        <v>78581</v>
      </c>
      <c r="C1715" s="29">
        <v>24</v>
      </c>
      <c r="D1715" s="29">
        <v>1</v>
      </c>
      <c r="E1715" s="28" t="s">
        <v>18</v>
      </c>
      <c r="F1715" s="28" t="s">
        <v>3392</v>
      </c>
      <c r="G1715" s="28" t="s">
        <v>5963</v>
      </c>
      <c r="H1715" s="28" t="s">
        <v>22</v>
      </c>
      <c r="I1715" s="28" t="s">
        <v>20</v>
      </c>
      <c r="J1715" s="28"/>
      <c r="K1715" s="28"/>
      <c r="L1715" s="8">
        <v>43511</v>
      </c>
      <c r="M1715" s="30">
        <v>43516</v>
      </c>
      <c r="N1715" s="29">
        <v>1</v>
      </c>
      <c r="O1715" s="29">
        <v>2</v>
      </c>
      <c r="P1715" s="6" t="s">
        <v>590</v>
      </c>
      <c r="Q1715" s="28" t="s">
        <v>22</v>
      </c>
      <c r="R1715" s="6" t="s">
        <v>0</v>
      </c>
      <c r="S1715" s="28" t="s">
        <v>22</v>
      </c>
      <c r="T1715" s="28" t="s">
        <v>5964</v>
      </c>
      <c r="U1715" s="29">
        <v>1</v>
      </c>
      <c r="V1715" s="17" t="b">
        <v>1</v>
      </c>
      <c r="W1715" s="17" t="b">
        <v>0</v>
      </c>
      <c r="X1715" s="17" t="b">
        <v>0</v>
      </c>
      <c r="Y1715" s="17" t="b">
        <v>0</v>
      </c>
      <c r="Z1715" t="s">
        <v>161</v>
      </c>
      <c r="AA1715" t="s">
        <v>22</v>
      </c>
      <c r="AB1715" t="s">
        <v>22</v>
      </c>
      <c r="AC1715" t="s">
        <v>22</v>
      </c>
      <c r="AD1715" t="s">
        <v>22</v>
      </c>
      <c r="AE1715" t="s">
        <v>22</v>
      </c>
      <c r="AF1715" t="s">
        <v>22</v>
      </c>
      <c r="AG1715" t="s">
        <v>161</v>
      </c>
      <c r="AH1715" t="s">
        <v>22</v>
      </c>
      <c r="AI1715" t="s">
        <v>22</v>
      </c>
      <c r="AJ1715" s="17" t="b">
        <v>0</v>
      </c>
      <c r="AK1715" t="s">
        <v>22</v>
      </c>
      <c r="AL1715" t="s">
        <v>22</v>
      </c>
      <c r="AM1715" s="17" t="b">
        <v>0</v>
      </c>
      <c r="AN1715" s="6"/>
      <c r="AO1715" s="6"/>
      <c r="AP1715" s="17" t="b">
        <v>0</v>
      </c>
      <c r="AQ1715" s="6" t="b">
        <v>0</v>
      </c>
    </row>
    <row r="1716" spans="1:43" x14ac:dyDescent="0.25">
      <c r="A1716" t="str">
        <f>_xlfn.CONCAT(Table8[[#This Row],[Order]],"-",Table8[[#This Row],[Line]])</f>
        <v>78581-25</v>
      </c>
      <c r="B1716" s="29">
        <v>78581</v>
      </c>
      <c r="C1716" s="29">
        <v>25</v>
      </c>
      <c r="D1716" s="29">
        <v>1</v>
      </c>
      <c r="E1716" s="28" t="s">
        <v>18</v>
      </c>
      <c r="F1716" s="28" t="s">
        <v>3393</v>
      </c>
      <c r="G1716" s="28" t="s">
        <v>5965</v>
      </c>
      <c r="H1716" s="28" t="s">
        <v>22</v>
      </c>
      <c r="I1716" s="28" t="s">
        <v>20</v>
      </c>
      <c r="J1716" s="28"/>
      <c r="K1716" s="28"/>
      <c r="L1716" s="8">
        <v>43511</v>
      </c>
      <c r="M1716" s="30">
        <v>43516</v>
      </c>
      <c r="N1716" s="29">
        <v>1</v>
      </c>
      <c r="O1716" s="29">
        <v>2</v>
      </c>
      <c r="P1716" s="6" t="s">
        <v>590</v>
      </c>
      <c r="Q1716" s="28" t="s">
        <v>22</v>
      </c>
      <c r="R1716" s="6" t="s">
        <v>0</v>
      </c>
      <c r="S1716" s="28" t="s">
        <v>22</v>
      </c>
      <c r="T1716" s="28" t="s">
        <v>5966</v>
      </c>
      <c r="U1716" s="29">
        <v>1</v>
      </c>
      <c r="V1716" s="17" t="b">
        <v>1</v>
      </c>
      <c r="W1716" s="17" t="b">
        <v>0</v>
      </c>
      <c r="X1716" s="17" t="b">
        <v>0</v>
      </c>
      <c r="Y1716" s="17" t="b">
        <v>0</v>
      </c>
      <c r="Z1716" t="s">
        <v>161</v>
      </c>
      <c r="AA1716" t="s">
        <v>22</v>
      </c>
      <c r="AB1716" t="s">
        <v>22</v>
      </c>
      <c r="AC1716" t="s">
        <v>22</v>
      </c>
      <c r="AD1716" t="s">
        <v>22</v>
      </c>
      <c r="AE1716" t="s">
        <v>22</v>
      </c>
      <c r="AF1716" t="s">
        <v>22</v>
      </c>
      <c r="AG1716" t="s">
        <v>161</v>
      </c>
      <c r="AH1716" t="s">
        <v>22</v>
      </c>
      <c r="AI1716" t="s">
        <v>22</v>
      </c>
      <c r="AJ1716" s="17" t="b">
        <v>0</v>
      </c>
      <c r="AK1716" t="s">
        <v>22</v>
      </c>
      <c r="AL1716" t="s">
        <v>22</v>
      </c>
      <c r="AM1716" s="17" t="b">
        <v>0</v>
      </c>
      <c r="AN1716" s="6"/>
      <c r="AO1716" s="6"/>
      <c r="AP1716" s="17" t="b">
        <v>0</v>
      </c>
      <c r="AQ1716" s="6" t="b">
        <v>0</v>
      </c>
    </row>
    <row r="1717" spans="1:43" x14ac:dyDescent="0.25">
      <c r="A1717" t="str">
        <f>_xlfn.CONCAT(Table8[[#This Row],[Order]],"-",Table8[[#This Row],[Line]])</f>
        <v>78581-26</v>
      </c>
      <c r="B1717" s="29">
        <v>78581</v>
      </c>
      <c r="C1717" s="29">
        <v>26</v>
      </c>
      <c r="D1717" s="29">
        <v>1</v>
      </c>
      <c r="E1717" s="28" t="s">
        <v>18</v>
      </c>
      <c r="F1717" s="28" t="s">
        <v>3394</v>
      </c>
      <c r="G1717" s="28" t="s">
        <v>5967</v>
      </c>
      <c r="H1717" s="28" t="s">
        <v>22</v>
      </c>
      <c r="I1717" s="28" t="s">
        <v>20</v>
      </c>
      <c r="J1717" s="28"/>
      <c r="K1717" s="28"/>
      <c r="L1717" s="8">
        <v>43511</v>
      </c>
      <c r="M1717" s="30">
        <v>43516</v>
      </c>
      <c r="N1717" s="29">
        <v>1</v>
      </c>
      <c r="O1717" s="29">
        <v>2</v>
      </c>
      <c r="P1717" s="6" t="s">
        <v>590</v>
      </c>
      <c r="Q1717" s="28" t="s">
        <v>22</v>
      </c>
      <c r="R1717" s="6" t="s">
        <v>0</v>
      </c>
      <c r="S1717" s="28" t="s">
        <v>22</v>
      </c>
      <c r="T1717" s="28" t="s">
        <v>5968</v>
      </c>
      <c r="U1717" s="29">
        <v>1</v>
      </c>
      <c r="V1717" s="17" t="b">
        <v>1</v>
      </c>
      <c r="W1717" s="17" t="b">
        <v>0</v>
      </c>
      <c r="X1717" s="17" t="b">
        <v>0</v>
      </c>
      <c r="Y1717" s="17" t="b">
        <v>0</v>
      </c>
      <c r="Z1717" t="s">
        <v>161</v>
      </c>
      <c r="AA1717" t="s">
        <v>22</v>
      </c>
      <c r="AB1717" t="s">
        <v>22</v>
      </c>
      <c r="AC1717" t="s">
        <v>22</v>
      </c>
      <c r="AD1717" t="s">
        <v>22</v>
      </c>
      <c r="AE1717" t="s">
        <v>22</v>
      </c>
      <c r="AF1717" t="s">
        <v>22</v>
      </c>
      <c r="AG1717" t="s">
        <v>161</v>
      </c>
      <c r="AH1717" t="s">
        <v>22</v>
      </c>
      <c r="AI1717" t="s">
        <v>22</v>
      </c>
      <c r="AJ1717" s="17" t="b">
        <v>0</v>
      </c>
      <c r="AK1717" t="s">
        <v>22</v>
      </c>
      <c r="AL1717" t="s">
        <v>22</v>
      </c>
      <c r="AM1717" s="17" t="b">
        <v>0</v>
      </c>
      <c r="AN1717" s="6"/>
      <c r="AO1717" s="6"/>
      <c r="AP1717" s="17" t="b">
        <v>0</v>
      </c>
      <c r="AQ1717" s="6" t="b">
        <v>0</v>
      </c>
    </row>
    <row r="1718" spans="1:43" x14ac:dyDescent="0.25">
      <c r="A1718" t="str">
        <f>_xlfn.CONCAT(Table8[[#This Row],[Order]],"-",Table8[[#This Row],[Line]])</f>
        <v>78581-27</v>
      </c>
      <c r="B1718" s="29">
        <v>78581</v>
      </c>
      <c r="C1718" s="29">
        <v>27</v>
      </c>
      <c r="D1718" s="29">
        <v>1</v>
      </c>
      <c r="E1718" s="28" t="s">
        <v>18</v>
      </c>
      <c r="F1718" s="28" t="s">
        <v>3395</v>
      </c>
      <c r="G1718" s="28" t="s">
        <v>5969</v>
      </c>
      <c r="H1718" s="28" t="s">
        <v>22</v>
      </c>
      <c r="I1718" s="28" t="s">
        <v>20</v>
      </c>
      <c r="J1718" s="28"/>
      <c r="K1718" s="28"/>
      <c r="L1718" s="8">
        <v>43511</v>
      </c>
      <c r="M1718" s="30">
        <v>43516</v>
      </c>
      <c r="N1718" s="29">
        <v>1</v>
      </c>
      <c r="O1718" s="29">
        <v>2</v>
      </c>
      <c r="P1718" s="6" t="s">
        <v>590</v>
      </c>
      <c r="Q1718" s="28" t="s">
        <v>22</v>
      </c>
      <c r="R1718" s="6" t="s">
        <v>0</v>
      </c>
      <c r="S1718" s="28" t="s">
        <v>22</v>
      </c>
      <c r="T1718" s="28" t="s">
        <v>5970</v>
      </c>
      <c r="U1718" s="29">
        <v>1</v>
      </c>
      <c r="V1718" s="17" t="b">
        <v>1</v>
      </c>
      <c r="W1718" s="17" t="b">
        <v>0</v>
      </c>
      <c r="X1718" s="17" t="b">
        <v>0</v>
      </c>
      <c r="Y1718" s="17" t="b">
        <v>0</v>
      </c>
      <c r="Z1718" t="s">
        <v>161</v>
      </c>
      <c r="AA1718" t="s">
        <v>22</v>
      </c>
      <c r="AB1718" t="s">
        <v>22</v>
      </c>
      <c r="AC1718" t="s">
        <v>22</v>
      </c>
      <c r="AD1718" t="s">
        <v>22</v>
      </c>
      <c r="AE1718" t="s">
        <v>22</v>
      </c>
      <c r="AF1718" t="s">
        <v>22</v>
      </c>
      <c r="AG1718" t="s">
        <v>161</v>
      </c>
      <c r="AH1718" t="s">
        <v>22</v>
      </c>
      <c r="AI1718" t="s">
        <v>22</v>
      </c>
      <c r="AJ1718" s="17" t="b">
        <v>0</v>
      </c>
      <c r="AK1718" t="s">
        <v>22</v>
      </c>
      <c r="AL1718" t="s">
        <v>22</v>
      </c>
      <c r="AM1718" s="17" t="b">
        <v>0</v>
      </c>
      <c r="AN1718" s="6"/>
      <c r="AO1718" s="6"/>
      <c r="AP1718" s="17" t="b">
        <v>0</v>
      </c>
      <c r="AQ1718" s="6" t="b">
        <v>0</v>
      </c>
    </row>
    <row r="1719" spans="1:43" x14ac:dyDescent="0.25">
      <c r="A1719" t="str">
        <f>_xlfn.CONCAT(Table8[[#This Row],[Order]],"-",Table8[[#This Row],[Line]])</f>
        <v>78581-28</v>
      </c>
      <c r="B1719" s="29">
        <v>78581</v>
      </c>
      <c r="C1719" s="29">
        <v>28</v>
      </c>
      <c r="D1719" s="29">
        <v>1</v>
      </c>
      <c r="E1719" s="28" t="s">
        <v>18</v>
      </c>
      <c r="F1719" s="28" t="s">
        <v>3396</v>
      </c>
      <c r="G1719" s="28" t="s">
        <v>5971</v>
      </c>
      <c r="H1719" s="28" t="s">
        <v>22</v>
      </c>
      <c r="I1719" s="28" t="s">
        <v>20</v>
      </c>
      <c r="J1719" s="28"/>
      <c r="K1719" s="28"/>
      <c r="L1719" s="8">
        <v>43511</v>
      </c>
      <c r="M1719" s="30">
        <v>43516</v>
      </c>
      <c r="N1719" s="29">
        <v>1</v>
      </c>
      <c r="O1719" s="29">
        <v>2</v>
      </c>
      <c r="P1719" s="6" t="s">
        <v>590</v>
      </c>
      <c r="Q1719" s="28" t="s">
        <v>22</v>
      </c>
      <c r="R1719" s="6" t="s">
        <v>0</v>
      </c>
      <c r="S1719" s="28" t="s">
        <v>22</v>
      </c>
      <c r="T1719" s="28" t="s">
        <v>5972</v>
      </c>
      <c r="U1719" s="29">
        <v>1</v>
      </c>
      <c r="V1719" s="17" t="b">
        <v>1</v>
      </c>
      <c r="W1719" s="17" t="b">
        <v>0</v>
      </c>
      <c r="X1719" s="17" t="b">
        <v>0</v>
      </c>
      <c r="Y1719" s="17" t="b">
        <v>0</v>
      </c>
      <c r="Z1719" t="s">
        <v>161</v>
      </c>
      <c r="AA1719" t="s">
        <v>22</v>
      </c>
      <c r="AB1719" t="s">
        <v>22</v>
      </c>
      <c r="AC1719" t="s">
        <v>22</v>
      </c>
      <c r="AD1719" t="s">
        <v>22</v>
      </c>
      <c r="AE1719" t="s">
        <v>22</v>
      </c>
      <c r="AF1719" t="s">
        <v>22</v>
      </c>
      <c r="AG1719" t="s">
        <v>161</v>
      </c>
      <c r="AH1719" t="s">
        <v>22</v>
      </c>
      <c r="AI1719" t="s">
        <v>22</v>
      </c>
      <c r="AJ1719" s="17" t="b">
        <v>0</v>
      </c>
      <c r="AK1719" t="s">
        <v>22</v>
      </c>
      <c r="AL1719" t="s">
        <v>22</v>
      </c>
      <c r="AM1719" s="17" t="b">
        <v>0</v>
      </c>
      <c r="AN1719" s="6"/>
      <c r="AO1719" s="6"/>
      <c r="AP1719" s="17" t="b">
        <v>0</v>
      </c>
      <c r="AQ1719" s="6" t="b">
        <v>0</v>
      </c>
    </row>
    <row r="1720" spans="1:43" x14ac:dyDescent="0.25">
      <c r="A1720" t="str">
        <f>_xlfn.CONCAT(Table8[[#This Row],[Order]],"-",Table8[[#This Row],[Line]])</f>
        <v>78581-29</v>
      </c>
      <c r="B1720" s="29">
        <v>78581</v>
      </c>
      <c r="C1720" s="29">
        <v>29</v>
      </c>
      <c r="D1720" s="29">
        <v>1</v>
      </c>
      <c r="E1720" s="28" t="s">
        <v>18</v>
      </c>
      <c r="F1720" s="28" t="s">
        <v>361</v>
      </c>
      <c r="G1720" s="28" t="s">
        <v>5973</v>
      </c>
      <c r="H1720" s="28" t="s">
        <v>22</v>
      </c>
      <c r="I1720" s="28" t="s">
        <v>20</v>
      </c>
      <c r="J1720" s="28"/>
      <c r="K1720" s="28"/>
      <c r="L1720" s="8">
        <v>43511</v>
      </c>
      <c r="M1720" s="30">
        <v>43516</v>
      </c>
      <c r="N1720" s="29">
        <v>1</v>
      </c>
      <c r="O1720" s="29">
        <v>2</v>
      </c>
      <c r="P1720" s="6" t="s">
        <v>590</v>
      </c>
      <c r="Q1720" s="28" t="s">
        <v>22</v>
      </c>
      <c r="R1720" s="6" t="s">
        <v>0</v>
      </c>
      <c r="S1720" s="28" t="s">
        <v>22</v>
      </c>
      <c r="T1720" s="28" t="s">
        <v>5974</v>
      </c>
      <c r="U1720" s="29">
        <v>1</v>
      </c>
      <c r="V1720" s="17" t="b">
        <v>1</v>
      </c>
      <c r="W1720" s="17" t="b">
        <v>0</v>
      </c>
      <c r="X1720" s="17" t="b">
        <v>0</v>
      </c>
      <c r="Y1720" s="17" t="b">
        <v>0</v>
      </c>
      <c r="Z1720" t="s">
        <v>161</v>
      </c>
      <c r="AA1720" t="s">
        <v>22</v>
      </c>
      <c r="AB1720" t="s">
        <v>22</v>
      </c>
      <c r="AC1720" t="s">
        <v>22</v>
      </c>
      <c r="AD1720" t="s">
        <v>22</v>
      </c>
      <c r="AE1720" t="s">
        <v>22</v>
      </c>
      <c r="AF1720" t="s">
        <v>22</v>
      </c>
      <c r="AG1720" t="s">
        <v>161</v>
      </c>
      <c r="AH1720" t="s">
        <v>22</v>
      </c>
      <c r="AI1720" t="s">
        <v>22</v>
      </c>
      <c r="AJ1720" s="17" t="b">
        <v>0</v>
      </c>
      <c r="AK1720" t="s">
        <v>22</v>
      </c>
      <c r="AL1720" t="s">
        <v>22</v>
      </c>
      <c r="AM1720" s="17" t="b">
        <v>0</v>
      </c>
      <c r="AN1720" s="6"/>
      <c r="AO1720" s="6"/>
      <c r="AP1720" s="17" t="b">
        <v>0</v>
      </c>
      <c r="AQ1720" s="6" t="b">
        <v>0</v>
      </c>
    </row>
    <row r="1721" spans="1:43" x14ac:dyDescent="0.25">
      <c r="A1721" t="str">
        <f>_xlfn.CONCAT(Table8[[#This Row],[Order]],"-",Table8[[#This Row],[Line]])</f>
        <v>78581-30</v>
      </c>
      <c r="B1721" s="29">
        <v>78581</v>
      </c>
      <c r="C1721" s="29">
        <v>30</v>
      </c>
      <c r="D1721" s="29">
        <v>1</v>
      </c>
      <c r="E1721" s="28" t="s">
        <v>18</v>
      </c>
      <c r="F1721" s="28" t="s">
        <v>361</v>
      </c>
      <c r="G1721" s="28" t="s">
        <v>5973</v>
      </c>
      <c r="H1721" s="28" t="s">
        <v>22</v>
      </c>
      <c r="I1721" s="28" t="s">
        <v>20</v>
      </c>
      <c r="J1721" s="28"/>
      <c r="K1721" s="28"/>
      <c r="L1721" s="8">
        <v>43511</v>
      </c>
      <c r="M1721" s="30">
        <v>43516</v>
      </c>
      <c r="N1721" s="29">
        <v>1</v>
      </c>
      <c r="O1721" s="29">
        <v>2</v>
      </c>
      <c r="P1721" s="6" t="s">
        <v>590</v>
      </c>
      <c r="Q1721" s="28" t="s">
        <v>22</v>
      </c>
      <c r="R1721" s="6" t="s">
        <v>0</v>
      </c>
      <c r="S1721" s="28" t="s">
        <v>22</v>
      </c>
      <c r="T1721" s="28" t="s">
        <v>5975</v>
      </c>
      <c r="U1721" s="29">
        <v>1</v>
      </c>
      <c r="V1721" s="17" t="b">
        <v>1</v>
      </c>
      <c r="W1721" s="17" t="b">
        <v>0</v>
      </c>
      <c r="X1721" s="17" t="b">
        <v>0</v>
      </c>
      <c r="Y1721" s="17" t="b">
        <v>0</v>
      </c>
      <c r="Z1721" t="s">
        <v>161</v>
      </c>
      <c r="AA1721" t="s">
        <v>22</v>
      </c>
      <c r="AB1721" t="s">
        <v>22</v>
      </c>
      <c r="AC1721" t="s">
        <v>22</v>
      </c>
      <c r="AD1721" t="s">
        <v>22</v>
      </c>
      <c r="AE1721" t="s">
        <v>22</v>
      </c>
      <c r="AF1721" t="s">
        <v>22</v>
      </c>
      <c r="AG1721" t="s">
        <v>161</v>
      </c>
      <c r="AH1721" t="s">
        <v>22</v>
      </c>
      <c r="AI1721" t="s">
        <v>22</v>
      </c>
      <c r="AJ1721" s="17" t="b">
        <v>0</v>
      </c>
      <c r="AK1721" t="s">
        <v>22</v>
      </c>
      <c r="AL1721" t="s">
        <v>22</v>
      </c>
      <c r="AM1721" s="17" t="b">
        <v>0</v>
      </c>
      <c r="AN1721" s="6"/>
      <c r="AO1721" s="6"/>
      <c r="AP1721" s="17" t="b">
        <v>0</v>
      </c>
      <c r="AQ1721" s="6" t="b">
        <v>0</v>
      </c>
    </row>
    <row r="1722" spans="1:43" x14ac:dyDescent="0.25">
      <c r="A1722" t="str">
        <f>_xlfn.CONCAT(Table8[[#This Row],[Order]],"-",Table8[[#This Row],[Line]])</f>
        <v>78581-31</v>
      </c>
      <c r="B1722" s="29">
        <v>78581</v>
      </c>
      <c r="C1722" s="29">
        <v>31</v>
      </c>
      <c r="D1722" s="29">
        <v>1</v>
      </c>
      <c r="E1722" s="28" t="s">
        <v>18</v>
      </c>
      <c r="F1722" s="28" t="s">
        <v>3397</v>
      </c>
      <c r="G1722" s="28" t="s">
        <v>5976</v>
      </c>
      <c r="H1722" s="28" t="s">
        <v>22</v>
      </c>
      <c r="I1722" s="28" t="s">
        <v>20</v>
      </c>
      <c r="J1722" s="28"/>
      <c r="K1722" s="28"/>
      <c r="L1722" s="8">
        <v>43511</v>
      </c>
      <c r="M1722" s="30">
        <v>43516</v>
      </c>
      <c r="N1722" s="29">
        <v>1</v>
      </c>
      <c r="O1722" s="29">
        <v>2</v>
      </c>
      <c r="P1722" s="6" t="s">
        <v>590</v>
      </c>
      <c r="Q1722" s="28" t="s">
        <v>22</v>
      </c>
      <c r="R1722" s="6" t="s">
        <v>0</v>
      </c>
      <c r="S1722" s="28" t="s">
        <v>22</v>
      </c>
      <c r="T1722" s="28" t="s">
        <v>5977</v>
      </c>
      <c r="U1722" s="29">
        <v>1</v>
      </c>
      <c r="V1722" s="17" t="b">
        <v>1</v>
      </c>
      <c r="W1722" s="17" t="b">
        <v>0</v>
      </c>
      <c r="X1722" s="17" t="b">
        <v>0</v>
      </c>
      <c r="Y1722" s="17" t="b">
        <v>0</v>
      </c>
      <c r="Z1722" t="s">
        <v>161</v>
      </c>
      <c r="AA1722" t="s">
        <v>22</v>
      </c>
      <c r="AB1722" t="s">
        <v>22</v>
      </c>
      <c r="AC1722" t="s">
        <v>22</v>
      </c>
      <c r="AD1722" t="s">
        <v>22</v>
      </c>
      <c r="AE1722" t="s">
        <v>22</v>
      </c>
      <c r="AF1722" t="s">
        <v>22</v>
      </c>
      <c r="AG1722" t="s">
        <v>161</v>
      </c>
      <c r="AH1722" t="s">
        <v>22</v>
      </c>
      <c r="AI1722" t="s">
        <v>22</v>
      </c>
      <c r="AJ1722" s="17" t="b">
        <v>0</v>
      </c>
      <c r="AK1722" t="s">
        <v>22</v>
      </c>
      <c r="AL1722" t="s">
        <v>22</v>
      </c>
      <c r="AM1722" s="17" t="b">
        <v>0</v>
      </c>
      <c r="AN1722" s="6"/>
      <c r="AO1722" s="6"/>
      <c r="AP1722" s="17" t="b">
        <v>0</v>
      </c>
      <c r="AQ1722" s="6" t="b">
        <v>0</v>
      </c>
    </row>
    <row r="1723" spans="1:43" x14ac:dyDescent="0.25">
      <c r="A1723" t="str">
        <f>_xlfn.CONCAT(Table8[[#This Row],[Order]],"-",Table8[[#This Row],[Line]])</f>
        <v>78581-32</v>
      </c>
      <c r="B1723" s="29">
        <v>78581</v>
      </c>
      <c r="C1723" s="29">
        <v>32</v>
      </c>
      <c r="D1723" s="29">
        <v>1</v>
      </c>
      <c r="E1723" s="28" t="s">
        <v>18</v>
      </c>
      <c r="F1723" s="28" t="s">
        <v>3398</v>
      </c>
      <c r="G1723" s="28" t="s">
        <v>5978</v>
      </c>
      <c r="H1723" s="28" t="s">
        <v>22</v>
      </c>
      <c r="I1723" s="28" t="s">
        <v>20</v>
      </c>
      <c r="J1723" s="28"/>
      <c r="K1723" s="28"/>
      <c r="L1723" s="8">
        <v>43511</v>
      </c>
      <c r="M1723" s="30">
        <v>43516</v>
      </c>
      <c r="N1723" s="29">
        <v>1</v>
      </c>
      <c r="O1723" s="29">
        <v>2</v>
      </c>
      <c r="P1723" s="6" t="s">
        <v>590</v>
      </c>
      <c r="Q1723" s="28" t="s">
        <v>22</v>
      </c>
      <c r="R1723" s="6" t="s">
        <v>0</v>
      </c>
      <c r="S1723" s="28" t="s">
        <v>22</v>
      </c>
      <c r="T1723" s="28" t="s">
        <v>5979</v>
      </c>
      <c r="U1723" s="29">
        <v>1</v>
      </c>
      <c r="V1723" s="17" t="b">
        <v>1</v>
      </c>
      <c r="W1723" s="17" t="b">
        <v>0</v>
      </c>
      <c r="X1723" s="17" t="b">
        <v>0</v>
      </c>
      <c r="Y1723" s="17" t="b">
        <v>0</v>
      </c>
      <c r="Z1723" t="s">
        <v>161</v>
      </c>
      <c r="AA1723" t="s">
        <v>22</v>
      </c>
      <c r="AB1723" t="s">
        <v>22</v>
      </c>
      <c r="AC1723" t="s">
        <v>22</v>
      </c>
      <c r="AD1723" t="s">
        <v>22</v>
      </c>
      <c r="AE1723" t="s">
        <v>22</v>
      </c>
      <c r="AF1723" t="s">
        <v>22</v>
      </c>
      <c r="AG1723" t="s">
        <v>161</v>
      </c>
      <c r="AH1723" t="s">
        <v>22</v>
      </c>
      <c r="AI1723" t="s">
        <v>22</v>
      </c>
      <c r="AJ1723" s="17" t="b">
        <v>0</v>
      </c>
      <c r="AK1723" t="s">
        <v>22</v>
      </c>
      <c r="AL1723" t="s">
        <v>22</v>
      </c>
      <c r="AM1723" s="17" t="b">
        <v>0</v>
      </c>
      <c r="AN1723" s="6"/>
      <c r="AO1723" s="6"/>
      <c r="AP1723" s="17" t="b">
        <v>0</v>
      </c>
      <c r="AQ1723" s="6" t="b">
        <v>0</v>
      </c>
    </row>
    <row r="1724" spans="1:43" x14ac:dyDescent="0.25">
      <c r="A1724" t="str">
        <f>_xlfn.CONCAT(Table8[[#This Row],[Order]],"-",Table8[[#This Row],[Line]])</f>
        <v>78581-33</v>
      </c>
      <c r="B1724" s="29">
        <v>78581</v>
      </c>
      <c r="C1724" s="29">
        <v>33</v>
      </c>
      <c r="D1724" s="29">
        <v>1</v>
      </c>
      <c r="E1724" s="28" t="s">
        <v>18</v>
      </c>
      <c r="F1724" s="28" t="s">
        <v>3399</v>
      </c>
      <c r="G1724" s="28" t="s">
        <v>5980</v>
      </c>
      <c r="H1724" s="28" t="s">
        <v>22</v>
      </c>
      <c r="I1724" s="28" t="s">
        <v>20</v>
      </c>
      <c r="J1724" s="28"/>
      <c r="K1724" s="28"/>
      <c r="L1724" s="8">
        <v>43511</v>
      </c>
      <c r="M1724" s="30">
        <v>43516</v>
      </c>
      <c r="N1724" s="29">
        <v>1</v>
      </c>
      <c r="O1724" s="29">
        <v>3</v>
      </c>
      <c r="P1724" s="6" t="s">
        <v>590</v>
      </c>
      <c r="Q1724" s="28" t="s">
        <v>22</v>
      </c>
      <c r="R1724" s="6" t="s">
        <v>0</v>
      </c>
      <c r="S1724" s="28" t="s">
        <v>22</v>
      </c>
      <c r="T1724" s="28" t="s">
        <v>5981</v>
      </c>
      <c r="U1724" s="29">
        <v>1</v>
      </c>
      <c r="V1724" s="17" t="b">
        <v>1</v>
      </c>
      <c r="W1724" s="17" t="b">
        <v>0</v>
      </c>
      <c r="X1724" s="17" t="b">
        <v>0</v>
      </c>
      <c r="Y1724" s="17" t="b">
        <v>0</v>
      </c>
      <c r="Z1724" t="s">
        <v>161</v>
      </c>
      <c r="AA1724" t="s">
        <v>22</v>
      </c>
      <c r="AB1724" t="s">
        <v>22</v>
      </c>
      <c r="AC1724" t="s">
        <v>22</v>
      </c>
      <c r="AD1724" t="s">
        <v>22</v>
      </c>
      <c r="AE1724" t="s">
        <v>22</v>
      </c>
      <c r="AF1724" t="s">
        <v>22</v>
      </c>
      <c r="AG1724" t="s">
        <v>161</v>
      </c>
      <c r="AH1724" t="s">
        <v>22</v>
      </c>
      <c r="AI1724" t="s">
        <v>22</v>
      </c>
      <c r="AJ1724" s="17" t="b">
        <v>0</v>
      </c>
      <c r="AK1724" t="s">
        <v>22</v>
      </c>
      <c r="AL1724" t="s">
        <v>22</v>
      </c>
      <c r="AM1724" s="17" t="b">
        <v>0</v>
      </c>
      <c r="AN1724" s="6"/>
      <c r="AO1724" s="6"/>
      <c r="AP1724" s="17" t="b">
        <v>0</v>
      </c>
      <c r="AQ1724" s="6" t="b">
        <v>0</v>
      </c>
    </row>
    <row r="1725" spans="1:43" x14ac:dyDescent="0.25">
      <c r="A1725" t="str">
        <f>_xlfn.CONCAT(Table8[[#This Row],[Order]],"-",Table8[[#This Row],[Line]])</f>
        <v>78581-34</v>
      </c>
      <c r="B1725" s="29">
        <v>78581</v>
      </c>
      <c r="C1725" s="29">
        <v>34</v>
      </c>
      <c r="D1725" s="29">
        <v>1</v>
      </c>
      <c r="E1725" s="28" t="s">
        <v>18</v>
      </c>
      <c r="F1725" s="28" t="s">
        <v>3400</v>
      </c>
      <c r="G1725" s="28" t="s">
        <v>5982</v>
      </c>
      <c r="H1725" s="28" t="s">
        <v>22</v>
      </c>
      <c r="I1725" s="28" t="s">
        <v>20</v>
      </c>
      <c r="J1725" s="28"/>
      <c r="K1725" s="28"/>
      <c r="L1725" s="8">
        <v>43511</v>
      </c>
      <c r="M1725" s="30">
        <v>43516</v>
      </c>
      <c r="N1725" s="29">
        <v>1</v>
      </c>
      <c r="O1725" s="29">
        <v>3</v>
      </c>
      <c r="P1725" s="6" t="s">
        <v>590</v>
      </c>
      <c r="Q1725" s="28" t="s">
        <v>22</v>
      </c>
      <c r="R1725" s="6" t="s">
        <v>0</v>
      </c>
      <c r="S1725" s="28" t="s">
        <v>22</v>
      </c>
      <c r="T1725" s="28" t="s">
        <v>5983</v>
      </c>
      <c r="U1725" s="29">
        <v>1</v>
      </c>
      <c r="V1725" s="17" t="b">
        <v>1</v>
      </c>
      <c r="W1725" s="17" t="b">
        <v>0</v>
      </c>
      <c r="X1725" s="17" t="b">
        <v>0</v>
      </c>
      <c r="Y1725" s="17" t="b">
        <v>0</v>
      </c>
      <c r="Z1725" t="s">
        <v>161</v>
      </c>
      <c r="AA1725" t="s">
        <v>22</v>
      </c>
      <c r="AB1725" t="s">
        <v>22</v>
      </c>
      <c r="AC1725" t="s">
        <v>22</v>
      </c>
      <c r="AD1725" t="s">
        <v>22</v>
      </c>
      <c r="AE1725" t="s">
        <v>22</v>
      </c>
      <c r="AF1725" t="s">
        <v>22</v>
      </c>
      <c r="AG1725" t="s">
        <v>161</v>
      </c>
      <c r="AH1725" t="s">
        <v>22</v>
      </c>
      <c r="AI1725" t="s">
        <v>22</v>
      </c>
      <c r="AJ1725" s="17" t="b">
        <v>0</v>
      </c>
      <c r="AK1725" t="s">
        <v>22</v>
      </c>
      <c r="AL1725" t="s">
        <v>22</v>
      </c>
      <c r="AM1725" s="17" t="b">
        <v>0</v>
      </c>
      <c r="AN1725" s="6"/>
      <c r="AO1725" s="6"/>
      <c r="AP1725" s="17" t="b">
        <v>0</v>
      </c>
      <c r="AQ1725" s="6" t="b">
        <v>0</v>
      </c>
    </row>
    <row r="1726" spans="1:43" x14ac:dyDescent="0.25">
      <c r="A1726" t="str">
        <f>_xlfn.CONCAT(Table8[[#This Row],[Order]],"-",Table8[[#This Row],[Line]])</f>
        <v>78581-35</v>
      </c>
      <c r="B1726" s="29">
        <v>78581</v>
      </c>
      <c r="C1726" s="29">
        <v>35</v>
      </c>
      <c r="D1726" s="29">
        <v>1</v>
      </c>
      <c r="E1726" s="28" t="s">
        <v>18</v>
      </c>
      <c r="F1726" s="28" t="s">
        <v>3401</v>
      </c>
      <c r="G1726" s="28" t="s">
        <v>5984</v>
      </c>
      <c r="H1726" s="28" t="s">
        <v>22</v>
      </c>
      <c r="I1726" s="28" t="s">
        <v>20</v>
      </c>
      <c r="J1726" s="28"/>
      <c r="K1726" s="28"/>
      <c r="L1726" s="8">
        <v>43511</v>
      </c>
      <c r="M1726" s="30">
        <v>43516</v>
      </c>
      <c r="N1726" s="29">
        <v>1</v>
      </c>
      <c r="O1726" s="29">
        <v>3</v>
      </c>
      <c r="P1726" s="6" t="s">
        <v>590</v>
      </c>
      <c r="Q1726" s="28" t="s">
        <v>22</v>
      </c>
      <c r="R1726" s="6" t="s">
        <v>0</v>
      </c>
      <c r="S1726" s="28" t="s">
        <v>22</v>
      </c>
      <c r="T1726" s="28" t="s">
        <v>5985</v>
      </c>
      <c r="U1726" s="29">
        <v>1</v>
      </c>
      <c r="V1726" s="17" t="b">
        <v>1</v>
      </c>
      <c r="W1726" s="17" t="b">
        <v>0</v>
      </c>
      <c r="X1726" s="17" t="b">
        <v>0</v>
      </c>
      <c r="Y1726" s="17" t="b">
        <v>0</v>
      </c>
      <c r="Z1726" t="s">
        <v>161</v>
      </c>
      <c r="AA1726" t="s">
        <v>22</v>
      </c>
      <c r="AB1726" t="s">
        <v>22</v>
      </c>
      <c r="AC1726" t="s">
        <v>22</v>
      </c>
      <c r="AD1726" t="s">
        <v>22</v>
      </c>
      <c r="AE1726" t="s">
        <v>22</v>
      </c>
      <c r="AF1726" t="s">
        <v>22</v>
      </c>
      <c r="AG1726" t="s">
        <v>161</v>
      </c>
      <c r="AH1726" t="s">
        <v>22</v>
      </c>
      <c r="AI1726" t="s">
        <v>22</v>
      </c>
      <c r="AJ1726" s="17" t="b">
        <v>0</v>
      </c>
      <c r="AK1726" t="s">
        <v>22</v>
      </c>
      <c r="AL1726" t="s">
        <v>22</v>
      </c>
      <c r="AM1726" s="17" t="b">
        <v>0</v>
      </c>
      <c r="AN1726" s="6"/>
      <c r="AO1726" s="6"/>
      <c r="AP1726" s="17" t="b">
        <v>0</v>
      </c>
      <c r="AQ1726" s="6" t="b">
        <v>0</v>
      </c>
    </row>
    <row r="1727" spans="1:43" x14ac:dyDescent="0.25">
      <c r="A1727" t="str">
        <f>_xlfn.CONCAT(Table8[[#This Row],[Order]],"-",Table8[[#This Row],[Line]])</f>
        <v>78581-36</v>
      </c>
      <c r="B1727" s="29">
        <v>78581</v>
      </c>
      <c r="C1727" s="29">
        <v>36</v>
      </c>
      <c r="D1727" s="29">
        <v>1</v>
      </c>
      <c r="E1727" s="28" t="s">
        <v>18</v>
      </c>
      <c r="F1727" s="28" t="s">
        <v>3402</v>
      </c>
      <c r="G1727" s="28" t="s">
        <v>5986</v>
      </c>
      <c r="H1727" s="28" t="s">
        <v>22</v>
      </c>
      <c r="I1727" s="28" t="s">
        <v>20</v>
      </c>
      <c r="J1727" s="28"/>
      <c r="K1727" s="28"/>
      <c r="L1727" s="8">
        <v>43511</v>
      </c>
      <c r="M1727" s="30">
        <v>43516</v>
      </c>
      <c r="N1727" s="29">
        <v>1</v>
      </c>
      <c r="O1727" s="29">
        <v>1</v>
      </c>
      <c r="P1727" s="6" t="s">
        <v>590</v>
      </c>
      <c r="Q1727" s="28" t="s">
        <v>22</v>
      </c>
      <c r="R1727" s="6" t="s">
        <v>0</v>
      </c>
      <c r="S1727" s="28" t="s">
        <v>22</v>
      </c>
      <c r="T1727" s="28" t="s">
        <v>5987</v>
      </c>
      <c r="U1727" s="29">
        <v>1</v>
      </c>
      <c r="V1727" s="17" t="b">
        <v>1</v>
      </c>
      <c r="W1727" s="17" t="b">
        <v>0</v>
      </c>
      <c r="X1727" s="17" t="b">
        <v>0</v>
      </c>
      <c r="Y1727" s="17" t="b">
        <v>0</v>
      </c>
      <c r="Z1727" t="s">
        <v>161</v>
      </c>
      <c r="AA1727" t="s">
        <v>22</v>
      </c>
      <c r="AB1727" t="s">
        <v>22</v>
      </c>
      <c r="AC1727" t="s">
        <v>22</v>
      </c>
      <c r="AD1727" t="s">
        <v>22</v>
      </c>
      <c r="AE1727" t="s">
        <v>22</v>
      </c>
      <c r="AF1727" t="s">
        <v>22</v>
      </c>
      <c r="AG1727" t="s">
        <v>161</v>
      </c>
      <c r="AH1727" t="s">
        <v>22</v>
      </c>
      <c r="AI1727" t="s">
        <v>22</v>
      </c>
      <c r="AJ1727" s="17" t="b">
        <v>0</v>
      </c>
      <c r="AK1727" t="s">
        <v>22</v>
      </c>
      <c r="AL1727" t="s">
        <v>22</v>
      </c>
      <c r="AM1727" s="17" t="b">
        <v>0</v>
      </c>
      <c r="AN1727" s="6"/>
      <c r="AO1727" s="6"/>
      <c r="AP1727" s="17" t="b">
        <v>0</v>
      </c>
      <c r="AQ1727" s="6" t="b">
        <v>0</v>
      </c>
    </row>
    <row r="1728" spans="1:43" x14ac:dyDescent="0.25">
      <c r="A1728" t="str">
        <f>_xlfn.CONCAT(Table8[[#This Row],[Order]],"-",Table8[[#This Row],[Line]])</f>
        <v>78581-37</v>
      </c>
      <c r="B1728" s="29">
        <v>78581</v>
      </c>
      <c r="C1728" s="29">
        <v>37</v>
      </c>
      <c r="D1728" s="29">
        <v>1</v>
      </c>
      <c r="E1728" s="28" t="s">
        <v>18</v>
      </c>
      <c r="F1728" s="28" t="s">
        <v>3402</v>
      </c>
      <c r="G1728" s="28" t="s">
        <v>5986</v>
      </c>
      <c r="H1728" s="28" t="s">
        <v>22</v>
      </c>
      <c r="I1728" s="28" t="s">
        <v>20</v>
      </c>
      <c r="J1728" s="28"/>
      <c r="K1728" s="28"/>
      <c r="L1728" s="8">
        <v>43511</v>
      </c>
      <c r="M1728" s="30">
        <v>43516</v>
      </c>
      <c r="N1728" s="29">
        <v>1</v>
      </c>
      <c r="O1728" s="29">
        <v>1</v>
      </c>
      <c r="P1728" s="6" t="s">
        <v>590</v>
      </c>
      <c r="Q1728" s="28" t="s">
        <v>22</v>
      </c>
      <c r="R1728" s="6" t="s">
        <v>0</v>
      </c>
      <c r="S1728" s="28" t="s">
        <v>22</v>
      </c>
      <c r="T1728" s="28" t="s">
        <v>5988</v>
      </c>
      <c r="U1728" s="29">
        <v>1</v>
      </c>
      <c r="V1728" s="17" t="b">
        <v>1</v>
      </c>
      <c r="W1728" s="17" t="b">
        <v>0</v>
      </c>
      <c r="X1728" s="17" t="b">
        <v>0</v>
      </c>
      <c r="Y1728" s="17" t="b">
        <v>0</v>
      </c>
      <c r="Z1728" t="s">
        <v>161</v>
      </c>
      <c r="AA1728" t="s">
        <v>22</v>
      </c>
      <c r="AB1728" t="s">
        <v>22</v>
      </c>
      <c r="AC1728" t="s">
        <v>22</v>
      </c>
      <c r="AD1728" t="s">
        <v>22</v>
      </c>
      <c r="AE1728" t="s">
        <v>22</v>
      </c>
      <c r="AF1728" t="s">
        <v>22</v>
      </c>
      <c r="AG1728" t="s">
        <v>161</v>
      </c>
      <c r="AH1728" t="s">
        <v>22</v>
      </c>
      <c r="AI1728" t="s">
        <v>22</v>
      </c>
      <c r="AJ1728" s="17" t="b">
        <v>0</v>
      </c>
      <c r="AK1728" t="s">
        <v>22</v>
      </c>
      <c r="AL1728" t="s">
        <v>22</v>
      </c>
      <c r="AM1728" s="17" t="b">
        <v>0</v>
      </c>
      <c r="AN1728" s="6"/>
      <c r="AO1728" s="6"/>
      <c r="AP1728" s="17" t="b">
        <v>0</v>
      </c>
      <c r="AQ1728" s="6" t="b">
        <v>0</v>
      </c>
    </row>
    <row r="1729" spans="1:43" x14ac:dyDescent="0.25">
      <c r="A1729" t="str">
        <f>_xlfn.CONCAT(Table8[[#This Row],[Order]],"-",Table8[[#This Row],[Line]])</f>
        <v>78581-38</v>
      </c>
      <c r="B1729" s="29">
        <v>78581</v>
      </c>
      <c r="C1729" s="29">
        <v>38</v>
      </c>
      <c r="D1729" s="29">
        <v>1</v>
      </c>
      <c r="E1729" s="28" t="s">
        <v>18</v>
      </c>
      <c r="F1729" s="28" t="s">
        <v>3403</v>
      </c>
      <c r="G1729" s="28" t="s">
        <v>5989</v>
      </c>
      <c r="H1729" s="28" t="s">
        <v>22</v>
      </c>
      <c r="I1729" s="28" t="s">
        <v>20</v>
      </c>
      <c r="J1729" s="28"/>
      <c r="K1729" s="28"/>
      <c r="L1729" s="8">
        <v>43511</v>
      </c>
      <c r="M1729" s="30">
        <v>43516</v>
      </c>
      <c r="N1729" s="29">
        <v>1</v>
      </c>
      <c r="O1729" s="29">
        <v>1</v>
      </c>
      <c r="P1729" s="6" t="s">
        <v>590</v>
      </c>
      <c r="Q1729" s="28" t="s">
        <v>22</v>
      </c>
      <c r="R1729" s="6" t="s">
        <v>0</v>
      </c>
      <c r="S1729" s="28" t="s">
        <v>22</v>
      </c>
      <c r="T1729" s="28" t="s">
        <v>5990</v>
      </c>
      <c r="U1729" s="29">
        <v>1</v>
      </c>
      <c r="V1729" s="17" t="b">
        <v>1</v>
      </c>
      <c r="W1729" s="17" t="b">
        <v>0</v>
      </c>
      <c r="X1729" s="17" t="b">
        <v>0</v>
      </c>
      <c r="Y1729" s="17" t="b">
        <v>0</v>
      </c>
      <c r="Z1729" t="s">
        <v>161</v>
      </c>
      <c r="AA1729" t="s">
        <v>22</v>
      </c>
      <c r="AB1729" t="s">
        <v>22</v>
      </c>
      <c r="AC1729" t="s">
        <v>22</v>
      </c>
      <c r="AD1729" t="s">
        <v>22</v>
      </c>
      <c r="AE1729" t="s">
        <v>22</v>
      </c>
      <c r="AF1729" t="s">
        <v>22</v>
      </c>
      <c r="AG1729" t="s">
        <v>161</v>
      </c>
      <c r="AH1729" t="s">
        <v>22</v>
      </c>
      <c r="AI1729" t="s">
        <v>22</v>
      </c>
      <c r="AJ1729" s="17" t="b">
        <v>0</v>
      </c>
      <c r="AK1729" t="s">
        <v>22</v>
      </c>
      <c r="AL1729" t="s">
        <v>22</v>
      </c>
      <c r="AM1729" s="17" t="b">
        <v>0</v>
      </c>
      <c r="AN1729" s="6"/>
      <c r="AO1729" s="6"/>
      <c r="AP1729" s="17" t="b">
        <v>0</v>
      </c>
      <c r="AQ1729" s="6" t="b">
        <v>0</v>
      </c>
    </row>
    <row r="1730" spans="1:43" x14ac:dyDescent="0.25">
      <c r="A1730" t="str">
        <f>_xlfn.CONCAT(Table8[[#This Row],[Order]],"-",Table8[[#This Row],[Line]])</f>
        <v>78581-39</v>
      </c>
      <c r="B1730" s="29">
        <v>78581</v>
      </c>
      <c r="C1730" s="29">
        <v>39</v>
      </c>
      <c r="D1730" s="29">
        <v>1</v>
      </c>
      <c r="E1730" s="28" t="s">
        <v>18</v>
      </c>
      <c r="F1730" s="28" t="s">
        <v>3404</v>
      </c>
      <c r="G1730" s="28" t="s">
        <v>5991</v>
      </c>
      <c r="H1730" s="28" t="s">
        <v>22</v>
      </c>
      <c r="I1730" s="28" t="s">
        <v>20</v>
      </c>
      <c r="J1730" s="28"/>
      <c r="K1730" s="28"/>
      <c r="L1730" s="8">
        <v>43511</v>
      </c>
      <c r="M1730" s="30">
        <v>43516</v>
      </c>
      <c r="N1730" s="29">
        <v>1</v>
      </c>
      <c r="O1730" s="29">
        <v>1</v>
      </c>
      <c r="P1730" s="6" t="s">
        <v>590</v>
      </c>
      <c r="Q1730" s="28" t="s">
        <v>22</v>
      </c>
      <c r="R1730" s="6" t="s">
        <v>0</v>
      </c>
      <c r="S1730" s="28" t="s">
        <v>22</v>
      </c>
      <c r="T1730" s="28" t="s">
        <v>5992</v>
      </c>
      <c r="U1730" s="29">
        <v>1</v>
      </c>
      <c r="V1730" s="17" t="b">
        <v>1</v>
      </c>
      <c r="W1730" s="17" t="b">
        <v>0</v>
      </c>
      <c r="X1730" s="17" t="b">
        <v>0</v>
      </c>
      <c r="Y1730" s="17" t="b">
        <v>0</v>
      </c>
      <c r="Z1730" t="s">
        <v>161</v>
      </c>
      <c r="AA1730" t="s">
        <v>22</v>
      </c>
      <c r="AB1730" t="s">
        <v>22</v>
      </c>
      <c r="AC1730" t="s">
        <v>22</v>
      </c>
      <c r="AD1730" t="s">
        <v>22</v>
      </c>
      <c r="AE1730" t="s">
        <v>22</v>
      </c>
      <c r="AF1730" t="s">
        <v>22</v>
      </c>
      <c r="AG1730" t="s">
        <v>161</v>
      </c>
      <c r="AH1730" t="s">
        <v>22</v>
      </c>
      <c r="AI1730" t="s">
        <v>22</v>
      </c>
      <c r="AJ1730" s="17" t="b">
        <v>0</v>
      </c>
      <c r="AK1730" t="s">
        <v>22</v>
      </c>
      <c r="AL1730" t="s">
        <v>22</v>
      </c>
      <c r="AM1730" s="17" t="b">
        <v>0</v>
      </c>
      <c r="AN1730" s="6"/>
      <c r="AO1730" s="6"/>
      <c r="AP1730" s="17" t="b">
        <v>0</v>
      </c>
      <c r="AQ1730" s="6" t="b">
        <v>0</v>
      </c>
    </row>
    <row r="1731" spans="1:43" x14ac:dyDescent="0.25">
      <c r="A1731" t="str">
        <f>_xlfn.CONCAT(Table8[[#This Row],[Order]],"-",Table8[[#This Row],[Line]])</f>
        <v>78581-40</v>
      </c>
      <c r="B1731" s="29">
        <v>78581</v>
      </c>
      <c r="C1731" s="29">
        <v>40</v>
      </c>
      <c r="D1731" s="29">
        <v>1</v>
      </c>
      <c r="E1731" s="28" t="s">
        <v>18</v>
      </c>
      <c r="F1731" s="28" t="s">
        <v>3405</v>
      </c>
      <c r="G1731" s="28" t="s">
        <v>5993</v>
      </c>
      <c r="H1731" s="28" t="s">
        <v>22</v>
      </c>
      <c r="I1731" s="28" t="s">
        <v>20</v>
      </c>
      <c r="J1731" s="28"/>
      <c r="K1731" s="28"/>
      <c r="L1731" s="8">
        <v>43511</v>
      </c>
      <c r="M1731" s="30">
        <v>43516</v>
      </c>
      <c r="N1731" s="29">
        <v>1</v>
      </c>
      <c r="O1731" s="29">
        <v>1</v>
      </c>
      <c r="P1731" s="6" t="s">
        <v>590</v>
      </c>
      <c r="Q1731" s="28" t="s">
        <v>22</v>
      </c>
      <c r="R1731" s="6" t="s">
        <v>0</v>
      </c>
      <c r="S1731" s="28" t="s">
        <v>22</v>
      </c>
      <c r="T1731" s="28" t="s">
        <v>5994</v>
      </c>
      <c r="U1731" s="29">
        <v>1</v>
      </c>
      <c r="V1731" s="17" t="b">
        <v>1</v>
      </c>
      <c r="W1731" s="17" t="b">
        <v>0</v>
      </c>
      <c r="X1731" s="17" t="b">
        <v>0</v>
      </c>
      <c r="Y1731" s="17" t="b">
        <v>0</v>
      </c>
      <c r="Z1731" t="s">
        <v>161</v>
      </c>
      <c r="AA1731" t="s">
        <v>22</v>
      </c>
      <c r="AB1731" t="s">
        <v>22</v>
      </c>
      <c r="AC1731" t="s">
        <v>22</v>
      </c>
      <c r="AD1731" t="s">
        <v>22</v>
      </c>
      <c r="AE1731" t="s">
        <v>22</v>
      </c>
      <c r="AF1731" t="s">
        <v>22</v>
      </c>
      <c r="AG1731" t="s">
        <v>161</v>
      </c>
      <c r="AH1731" t="s">
        <v>22</v>
      </c>
      <c r="AI1731" t="s">
        <v>22</v>
      </c>
      <c r="AJ1731" s="17" t="b">
        <v>0</v>
      </c>
      <c r="AK1731" t="s">
        <v>22</v>
      </c>
      <c r="AL1731" t="s">
        <v>22</v>
      </c>
      <c r="AM1731" s="17" t="b">
        <v>0</v>
      </c>
      <c r="AN1731" s="6"/>
      <c r="AO1731" s="6"/>
      <c r="AP1731" s="17" t="b">
        <v>0</v>
      </c>
      <c r="AQ1731" s="6" t="b">
        <v>0</v>
      </c>
    </row>
    <row r="1732" spans="1:43" x14ac:dyDescent="0.25">
      <c r="A1732" t="str">
        <f>_xlfn.CONCAT(Table8[[#This Row],[Order]],"-",Table8[[#This Row],[Line]])</f>
        <v>78581-41</v>
      </c>
      <c r="B1732" s="29">
        <v>78581</v>
      </c>
      <c r="C1732" s="29">
        <v>41</v>
      </c>
      <c r="D1732" s="29">
        <v>1</v>
      </c>
      <c r="E1732" s="28" t="s">
        <v>18</v>
      </c>
      <c r="F1732" s="28" t="s">
        <v>3406</v>
      </c>
      <c r="G1732" s="28" t="s">
        <v>5995</v>
      </c>
      <c r="H1732" s="28" t="s">
        <v>22</v>
      </c>
      <c r="I1732" s="28" t="s">
        <v>20</v>
      </c>
      <c r="J1732" s="28"/>
      <c r="K1732" s="28"/>
      <c r="L1732" s="8">
        <v>43511</v>
      </c>
      <c r="M1732" s="30">
        <v>43516</v>
      </c>
      <c r="N1732" s="29">
        <v>1</v>
      </c>
      <c r="O1732" s="29">
        <v>1</v>
      </c>
      <c r="P1732" s="6" t="s">
        <v>590</v>
      </c>
      <c r="Q1732" s="28" t="s">
        <v>22</v>
      </c>
      <c r="R1732" s="6" t="s">
        <v>0</v>
      </c>
      <c r="S1732" s="28" t="s">
        <v>22</v>
      </c>
      <c r="T1732" s="28" t="s">
        <v>5996</v>
      </c>
      <c r="U1732" s="29">
        <v>1</v>
      </c>
      <c r="V1732" s="17" t="b">
        <v>1</v>
      </c>
      <c r="W1732" s="17" t="b">
        <v>0</v>
      </c>
      <c r="X1732" s="17" t="b">
        <v>0</v>
      </c>
      <c r="Y1732" s="17" t="b">
        <v>0</v>
      </c>
      <c r="Z1732" t="s">
        <v>161</v>
      </c>
      <c r="AA1732" t="s">
        <v>22</v>
      </c>
      <c r="AB1732" t="s">
        <v>22</v>
      </c>
      <c r="AC1732" t="s">
        <v>22</v>
      </c>
      <c r="AD1732" t="s">
        <v>22</v>
      </c>
      <c r="AE1732" t="s">
        <v>22</v>
      </c>
      <c r="AF1732" t="s">
        <v>22</v>
      </c>
      <c r="AG1732" t="s">
        <v>161</v>
      </c>
      <c r="AH1732" t="s">
        <v>22</v>
      </c>
      <c r="AI1732" t="s">
        <v>22</v>
      </c>
      <c r="AJ1732" s="17" t="b">
        <v>0</v>
      </c>
      <c r="AK1732" t="s">
        <v>22</v>
      </c>
      <c r="AL1732" t="s">
        <v>22</v>
      </c>
      <c r="AM1732" s="17" t="b">
        <v>0</v>
      </c>
      <c r="AN1732" s="6"/>
      <c r="AO1732" s="6"/>
      <c r="AP1732" s="17" t="b">
        <v>0</v>
      </c>
      <c r="AQ1732" s="6" t="b">
        <v>0</v>
      </c>
    </row>
    <row r="1733" spans="1:43" x14ac:dyDescent="0.25">
      <c r="A1733" t="str">
        <f>_xlfn.CONCAT(Table8[[#This Row],[Order]],"-",Table8[[#This Row],[Line]])</f>
        <v>78581-42</v>
      </c>
      <c r="B1733" s="29">
        <v>78581</v>
      </c>
      <c r="C1733" s="29">
        <v>42</v>
      </c>
      <c r="D1733" s="29">
        <v>1</v>
      </c>
      <c r="E1733" s="28" t="s">
        <v>18</v>
      </c>
      <c r="F1733" s="28" t="s">
        <v>3406</v>
      </c>
      <c r="G1733" s="28" t="s">
        <v>5995</v>
      </c>
      <c r="H1733" s="28" t="s">
        <v>22</v>
      </c>
      <c r="I1733" s="28" t="s">
        <v>20</v>
      </c>
      <c r="J1733" s="28"/>
      <c r="K1733" s="28"/>
      <c r="L1733" s="8">
        <v>43511</v>
      </c>
      <c r="M1733" s="30">
        <v>43516</v>
      </c>
      <c r="N1733" s="29">
        <v>1</v>
      </c>
      <c r="O1733" s="29">
        <v>1</v>
      </c>
      <c r="P1733" s="6" t="s">
        <v>590</v>
      </c>
      <c r="Q1733" s="28" t="s">
        <v>22</v>
      </c>
      <c r="R1733" s="6" t="s">
        <v>0</v>
      </c>
      <c r="S1733" s="28" t="s">
        <v>22</v>
      </c>
      <c r="T1733" s="28" t="s">
        <v>5997</v>
      </c>
      <c r="U1733" s="29">
        <v>1</v>
      </c>
      <c r="V1733" s="17" t="b">
        <v>1</v>
      </c>
      <c r="W1733" s="17" t="b">
        <v>0</v>
      </c>
      <c r="X1733" s="17" t="b">
        <v>0</v>
      </c>
      <c r="Y1733" s="17" t="b">
        <v>0</v>
      </c>
      <c r="Z1733" t="s">
        <v>161</v>
      </c>
      <c r="AA1733" t="s">
        <v>22</v>
      </c>
      <c r="AB1733" t="s">
        <v>22</v>
      </c>
      <c r="AC1733" t="s">
        <v>22</v>
      </c>
      <c r="AD1733" t="s">
        <v>22</v>
      </c>
      <c r="AE1733" t="s">
        <v>22</v>
      </c>
      <c r="AF1733" t="s">
        <v>22</v>
      </c>
      <c r="AG1733" t="s">
        <v>161</v>
      </c>
      <c r="AH1733" t="s">
        <v>22</v>
      </c>
      <c r="AI1733" t="s">
        <v>22</v>
      </c>
      <c r="AJ1733" s="17" t="b">
        <v>0</v>
      </c>
      <c r="AK1733" t="s">
        <v>22</v>
      </c>
      <c r="AL1733" t="s">
        <v>22</v>
      </c>
      <c r="AM1733" s="17" t="b">
        <v>0</v>
      </c>
      <c r="AN1733" s="6"/>
      <c r="AO1733" s="6"/>
      <c r="AP1733" s="17" t="b">
        <v>0</v>
      </c>
      <c r="AQ1733" s="6" t="b">
        <v>0</v>
      </c>
    </row>
    <row r="1734" spans="1:43" x14ac:dyDescent="0.25">
      <c r="A1734" t="str">
        <f>_xlfn.CONCAT(Table8[[#This Row],[Order]],"-",Table8[[#This Row],[Line]])</f>
        <v>78581-43</v>
      </c>
      <c r="B1734" s="29">
        <v>78581</v>
      </c>
      <c r="C1734" s="29">
        <v>43</v>
      </c>
      <c r="D1734" s="29">
        <v>1</v>
      </c>
      <c r="E1734" s="28" t="s">
        <v>18</v>
      </c>
      <c r="F1734" s="28" t="s">
        <v>3407</v>
      </c>
      <c r="G1734" s="28" t="s">
        <v>5998</v>
      </c>
      <c r="H1734" s="28" t="s">
        <v>22</v>
      </c>
      <c r="I1734" s="28" t="s">
        <v>20</v>
      </c>
      <c r="J1734" s="28"/>
      <c r="K1734" s="28"/>
      <c r="L1734" s="8">
        <v>43511</v>
      </c>
      <c r="M1734" s="30">
        <v>43516</v>
      </c>
      <c r="N1734" s="29">
        <v>1</v>
      </c>
      <c r="O1734" s="29">
        <v>1</v>
      </c>
      <c r="P1734" s="6" t="s">
        <v>590</v>
      </c>
      <c r="Q1734" s="28" t="s">
        <v>22</v>
      </c>
      <c r="R1734" s="6" t="s">
        <v>0</v>
      </c>
      <c r="S1734" s="28" t="s">
        <v>22</v>
      </c>
      <c r="T1734" s="28" t="s">
        <v>5999</v>
      </c>
      <c r="U1734" s="29">
        <v>1</v>
      </c>
      <c r="V1734" s="17" t="b">
        <v>1</v>
      </c>
      <c r="W1734" s="17" t="b">
        <v>0</v>
      </c>
      <c r="X1734" s="17" t="b">
        <v>0</v>
      </c>
      <c r="Y1734" s="17" t="b">
        <v>0</v>
      </c>
      <c r="Z1734" t="s">
        <v>161</v>
      </c>
      <c r="AA1734" t="s">
        <v>22</v>
      </c>
      <c r="AB1734" t="s">
        <v>22</v>
      </c>
      <c r="AC1734" t="s">
        <v>22</v>
      </c>
      <c r="AD1734" t="s">
        <v>22</v>
      </c>
      <c r="AE1734" t="s">
        <v>22</v>
      </c>
      <c r="AF1734" t="s">
        <v>22</v>
      </c>
      <c r="AG1734" t="s">
        <v>161</v>
      </c>
      <c r="AH1734" t="s">
        <v>22</v>
      </c>
      <c r="AI1734" t="s">
        <v>22</v>
      </c>
      <c r="AJ1734" s="17" t="b">
        <v>0</v>
      </c>
      <c r="AK1734" t="s">
        <v>22</v>
      </c>
      <c r="AL1734" t="s">
        <v>22</v>
      </c>
      <c r="AM1734" s="17" t="b">
        <v>0</v>
      </c>
      <c r="AN1734" s="6"/>
      <c r="AO1734" s="6"/>
      <c r="AP1734" s="17" t="b">
        <v>0</v>
      </c>
      <c r="AQ1734" s="6" t="b">
        <v>0</v>
      </c>
    </row>
    <row r="1735" spans="1:43" x14ac:dyDescent="0.25">
      <c r="A1735" t="str">
        <f>_xlfn.CONCAT(Table8[[#This Row],[Order]],"-",Table8[[#This Row],[Line]])</f>
        <v>78581-44</v>
      </c>
      <c r="B1735" s="29">
        <v>78581</v>
      </c>
      <c r="C1735" s="29">
        <v>44</v>
      </c>
      <c r="D1735" s="29">
        <v>1</v>
      </c>
      <c r="E1735" s="28" t="s">
        <v>18</v>
      </c>
      <c r="F1735" s="28" t="s">
        <v>3169</v>
      </c>
      <c r="G1735" s="28" t="s">
        <v>6000</v>
      </c>
      <c r="H1735" s="28" t="s">
        <v>22</v>
      </c>
      <c r="I1735" s="28" t="s">
        <v>20</v>
      </c>
      <c r="J1735" s="28"/>
      <c r="K1735" s="28"/>
      <c r="L1735" s="8">
        <v>43511</v>
      </c>
      <c r="M1735" s="30">
        <v>43516</v>
      </c>
      <c r="N1735" s="29">
        <v>1</v>
      </c>
      <c r="O1735" s="29">
        <v>1</v>
      </c>
      <c r="P1735" s="6" t="s">
        <v>590</v>
      </c>
      <c r="Q1735" s="28" t="s">
        <v>22</v>
      </c>
      <c r="R1735" s="6" t="s">
        <v>0</v>
      </c>
      <c r="S1735" s="28" t="s">
        <v>22</v>
      </c>
      <c r="T1735" s="28" t="s">
        <v>6001</v>
      </c>
      <c r="U1735" s="29">
        <v>1</v>
      </c>
      <c r="V1735" s="17" t="b">
        <v>1</v>
      </c>
      <c r="W1735" s="17" t="b">
        <v>0</v>
      </c>
      <c r="X1735" s="17" t="b">
        <v>0</v>
      </c>
      <c r="Y1735" s="17" t="b">
        <v>0</v>
      </c>
      <c r="Z1735" t="s">
        <v>161</v>
      </c>
      <c r="AA1735" t="s">
        <v>22</v>
      </c>
      <c r="AB1735" t="s">
        <v>22</v>
      </c>
      <c r="AC1735" t="s">
        <v>22</v>
      </c>
      <c r="AD1735" t="s">
        <v>22</v>
      </c>
      <c r="AE1735" t="s">
        <v>22</v>
      </c>
      <c r="AF1735" t="s">
        <v>22</v>
      </c>
      <c r="AG1735" t="s">
        <v>161</v>
      </c>
      <c r="AH1735" t="s">
        <v>22</v>
      </c>
      <c r="AI1735" t="s">
        <v>22</v>
      </c>
      <c r="AJ1735" s="17" t="b">
        <v>0</v>
      </c>
      <c r="AK1735" t="s">
        <v>22</v>
      </c>
      <c r="AL1735" t="s">
        <v>22</v>
      </c>
      <c r="AM1735" s="17" t="b">
        <v>0</v>
      </c>
      <c r="AN1735" s="6"/>
      <c r="AO1735" s="6"/>
      <c r="AP1735" s="17" t="b">
        <v>0</v>
      </c>
      <c r="AQ1735" s="6" t="b">
        <v>0</v>
      </c>
    </row>
    <row r="1736" spans="1:43" x14ac:dyDescent="0.25">
      <c r="A1736" t="str">
        <f>_xlfn.CONCAT(Table8[[#This Row],[Order]],"-",Table8[[#This Row],[Line]])</f>
        <v>78581-45</v>
      </c>
      <c r="B1736" s="29">
        <v>78581</v>
      </c>
      <c r="C1736" s="29">
        <v>45</v>
      </c>
      <c r="D1736" s="29">
        <v>1</v>
      </c>
      <c r="E1736" s="28" t="s">
        <v>18</v>
      </c>
      <c r="F1736" s="28" t="s">
        <v>3169</v>
      </c>
      <c r="G1736" s="28" t="s">
        <v>6000</v>
      </c>
      <c r="H1736" s="28" t="s">
        <v>22</v>
      </c>
      <c r="I1736" s="28" t="s">
        <v>20</v>
      </c>
      <c r="J1736" s="28"/>
      <c r="K1736" s="28"/>
      <c r="L1736" s="8">
        <v>43511</v>
      </c>
      <c r="M1736" s="30">
        <v>43516</v>
      </c>
      <c r="N1736" s="29">
        <v>1</v>
      </c>
      <c r="O1736" s="29">
        <v>1</v>
      </c>
      <c r="P1736" s="6" t="s">
        <v>590</v>
      </c>
      <c r="Q1736" s="28" t="s">
        <v>22</v>
      </c>
      <c r="R1736" s="6" t="s">
        <v>0</v>
      </c>
      <c r="S1736" s="28" t="s">
        <v>22</v>
      </c>
      <c r="T1736" s="28" t="s">
        <v>6002</v>
      </c>
      <c r="U1736" s="29">
        <v>1</v>
      </c>
      <c r="V1736" s="17" t="b">
        <v>1</v>
      </c>
      <c r="W1736" s="17" t="b">
        <v>0</v>
      </c>
      <c r="X1736" s="17" t="b">
        <v>0</v>
      </c>
      <c r="Y1736" s="17" t="b">
        <v>0</v>
      </c>
      <c r="Z1736" t="s">
        <v>161</v>
      </c>
      <c r="AA1736" t="s">
        <v>22</v>
      </c>
      <c r="AB1736" t="s">
        <v>22</v>
      </c>
      <c r="AC1736" t="s">
        <v>22</v>
      </c>
      <c r="AD1736" t="s">
        <v>22</v>
      </c>
      <c r="AE1736" t="s">
        <v>22</v>
      </c>
      <c r="AF1736" t="s">
        <v>22</v>
      </c>
      <c r="AG1736" t="s">
        <v>161</v>
      </c>
      <c r="AH1736" t="s">
        <v>22</v>
      </c>
      <c r="AI1736" t="s">
        <v>22</v>
      </c>
      <c r="AJ1736" s="17" t="b">
        <v>0</v>
      </c>
      <c r="AK1736" t="s">
        <v>22</v>
      </c>
      <c r="AL1736" t="s">
        <v>22</v>
      </c>
      <c r="AM1736" s="17" t="b">
        <v>0</v>
      </c>
      <c r="AN1736" s="6"/>
      <c r="AO1736" s="6"/>
      <c r="AP1736" s="17" t="b">
        <v>0</v>
      </c>
      <c r="AQ1736" s="6" t="b">
        <v>0</v>
      </c>
    </row>
    <row r="1737" spans="1:43" x14ac:dyDescent="0.25">
      <c r="A1737" t="str">
        <f>_xlfn.CONCAT(Table8[[#This Row],[Order]],"-",Table8[[#This Row],[Line]])</f>
        <v>78581-46</v>
      </c>
      <c r="B1737" s="29">
        <v>78581</v>
      </c>
      <c r="C1737" s="29">
        <v>46</v>
      </c>
      <c r="D1737" s="29">
        <v>1</v>
      </c>
      <c r="E1737" s="28" t="s">
        <v>18</v>
      </c>
      <c r="F1737" s="28" t="s">
        <v>3408</v>
      </c>
      <c r="G1737" s="28" t="s">
        <v>6003</v>
      </c>
      <c r="H1737" s="28" t="s">
        <v>22</v>
      </c>
      <c r="I1737" s="28" t="s">
        <v>20</v>
      </c>
      <c r="J1737" s="28"/>
      <c r="K1737" s="28"/>
      <c r="L1737" s="8">
        <v>43511</v>
      </c>
      <c r="M1737" s="30">
        <v>43516</v>
      </c>
      <c r="N1737" s="29">
        <v>1</v>
      </c>
      <c r="O1737" s="29">
        <v>1</v>
      </c>
      <c r="P1737" s="6" t="s">
        <v>590</v>
      </c>
      <c r="Q1737" s="28" t="s">
        <v>22</v>
      </c>
      <c r="R1737" s="6" t="s">
        <v>0</v>
      </c>
      <c r="S1737" s="28" t="s">
        <v>22</v>
      </c>
      <c r="T1737" s="28" t="s">
        <v>6004</v>
      </c>
      <c r="U1737" s="29">
        <v>1</v>
      </c>
      <c r="V1737" s="17" t="b">
        <v>1</v>
      </c>
      <c r="W1737" s="17" t="b">
        <v>0</v>
      </c>
      <c r="X1737" s="17" t="b">
        <v>0</v>
      </c>
      <c r="Y1737" s="17" t="b">
        <v>0</v>
      </c>
      <c r="Z1737" t="s">
        <v>161</v>
      </c>
      <c r="AA1737" t="s">
        <v>22</v>
      </c>
      <c r="AB1737" t="s">
        <v>22</v>
      </c>
      <c r="AC1737" t="s">
        <v>22</v>
      </c>
      <c r="AD1737" t="s">
        <v>22</v>
      </c>
      <c r="AE1737" t="s">
        <v>22</v>
      </c>
      <c r="AF1737" t="s">
        <v>22</v>
      </c>
      <c r="AG1737" t="s">
        <v>161</v>
      </c>
      <c r="AH1737" t="s">
        <v>22</v>
      </c>
      <c r="AI1737" t="s">
        <v>22</v>
      </c>
      <c r="AJ1737" s="17" t="b">
        <v>0</v>
      </c>
      <c r="AK1737" t="s">
        <v>22</v>
      </c>
      <c r="AL1737" t="s">
        <v>22</v>
      </c>
      <c r="AM1737" s="17" t="b">
        <v>0</v>
      </c>
      <c r="AN1737" s="6"/>
      <c r="AO1737" s="6"/>
      <c r="AP1737" s="17" t="b">
        <v>0</v>
      </c>
      <c r="AQ1737" s="6" t="b">
        <v>0</v>
      </c>
    </row>
    <row r="1738" spans="1:43" x14ac:dyDescent="0.25">
      <c r="A1738" t="str">
        <f>_xlfn.CONCAT(Table8[[#This Row],[Order]],"-",Table8[[#This Row],[Line]])</f>
        <v>78581-47</v>
      </c>
      <c r="B1738" s="29">
        <v>78581</v>
      </c>
      <c r="C1738" s="29">
        <v>47</v>
      </c>
      <c r="D1738" s="29">
        <v>1</v>
      </c>
      <c r="E1738" s="28" t="s">
        <v>18</v>
      </c>
      <c r="F1738" s="28" t="s">
        <v>3408</v>
      </c>
      <c r="G1738" s="28" t="s">
        <v>6003</v>
      </c>
      <c r="H1738" s="28" t="s">
        <v>22</v>
      </c>
      <c r="I1738" s="28" t="s">
        <v>20</v>
      </c>
      <c r="J1738" s="28"/>
      <c r="K1738" s="28"/>
      <c r="L1738" s="8">
        <v>43511</v>
      </c>
      <c r="M1738" s="30">
        <v>43516</v>
      </c>
      <c r="N1738" s="29">
        <v>1</v>
      </c>
      <c r="O1738" s="29">
        <v>1</v>
      </c>
      <c r="P1738" s="6" t="s">
        <v>590</v>
      </c>
      <c r="Q1738" s="28" t="s">
        <v>22</v>
      </c>
      <c r="R1738" s="6" t="s">
        <v>0</v>
      </c>
      <c r="S1738" s="28" t="s">
        <v>22</v>
      </c>
      <c r="T1738" s="28" t="s">
        <v>6005</v>
      </c>
      <c r="U1738" s="29">
        <v>1</v>
      </c>
      <c r="V1738" s="17" t="b">
        <v>1</v>
      </c>
      <c r="W1738" s="17" t="b">
        <v>0</v>
      </c>
      <c r="X1738" s="17" t="b">
        <v>0</v>
      </c>
      <c r="Y1738" s="17" t="b">
        <v>0</v>
      </c>
      <c r="Z1738" t="s">
        <v>161</v>
      </c>
      <c r="AA1738" t="s">
        <v>22</v>
      </c>
      <c r="AB1738" t="s">
        <v>22</v>
      </c>
      <c r="AC1738" t="s">
        <v>22</v>
      </c>
      <c r="AD1738" t="s">
        <v>22</v>
      </c>
      <c r="AE1738" t="s">
        <v>22</v>
      </c>
      <c r="AF1738" t="s">
        <v>22</v>
      </c>
      <c r="AG1738" t="s">
        <v>161</v>
      </c>
      <c r="AH1738" t="s">
        <v>22</v>
      </c>
      <c r="AI1738" t="s">
        <v>22</v>
      </c>
      <c r="AJ1738" s="17" t="b">
        <v>0</v>
      </c>
      <c r="AK1738" t="s">
        <v>22</v>
      </c>
      <c r="AL1738" t="s">
        <v>22</v>
      </c>
      <c r="AM1738" s="17" t="b">
        <v>0</v>
      </c>
      <c r="AN1738" s="6"/>
      <c r="AO1738" s="6"/>
      <c r="AP1738" s="17" t="b">
        <v>0</v>
      </c>
      <c r="AQ1738" s="6" t="b">
        <v>0</v>
      </c>
    </row>
    <row r="1739" spans="1:43" x14ac:dyDescent="0.25">
      <c r="A1739" t="str">
        <f>_xlfn.CONCAT(Table8[[#This Row],[Order]],"-",Table8[[#This Row],[Line]])</f>
        <v>78581-48</v>
      </c>
      <c r="B1739" s="29">
        <v>78581</v>
      </c>
      <c r="C1739" s="29">
        <v>48</v>
      </c>
      <c r="D1739" s="29">
        <v>1</v>
      </c>
      <c r="E1739" s="28" t="s">
        <v>18</v>
      </c>
      <c r="F1739" s="28" t="s">
        <v>3409</v>
      </c>
      <c r="G1739" s="28" t="s">
        <v>6006</v>
      </c>
      <c r="H1739" s="28" t="s">
        <v>22</v>
      </c>
      <c r="I1739" s="28" t="s">
        <v>20</v>
      </c>
      <c r="J1739" s="28"/>
      <c r="K1739" s="28"/>
      <c r="L1739" s="8">
        <v>43511</v>
      </c>
      <c r="M1739" s="30">
        <v>43516</v>
      </c>
      <c r="N1739" s="29">
        <v>1</v>
      </c>
      <c r="O1739" s="29">
        <v>1</v>
      </c>
      <c r="P1739" s="6" t="s">
        <v>590</v>
      </c>
      <c r="Q1739" s="28" t="s">
        <v>22</v>
      </c>
      <c r="R1739" s="6" t="s">
        <v>0</v>
      </c>
      <c r="S1739" s="28" t="s">
        <v>22</v>
      </c>
      <c r="T1739" s="28" t="s">
        <v>6007</v>
      </c>
      <c r="U1739" s="29">
        <v>1</v>
      </c>
      <c r="V1739" s="17" t="b">
        <v>1</v>
      </c>
      <c r="W1739" s="17" t="b">
        <v>0</v>
      </c>
      <c r="X1739" s="17" t="b">
        <v>0</v>
      </c>
      <c r="Y1739" s="17" t="b">
        <v>0</v>
      </c>
      <c r="Z1739" t="s">
        <v>161</v>
      </c>
      <c r="AA1739" t="s">
        <v>22</v>
      </c>
      <c r="AB1739" t="s">
        <v>22</v>
      </c>
      <c r="AC1739" t="s">
        <v>22</v>
      </c>
      <c r="AD1739" t="s">
        <v>22</v>
      </c>
      <c r="AE1739" t="s">
        <v>22</v>
      </c>
      <c r="AF1739" t="s">
        <v>22</v>
      </c>
      <c r="AG1739" t="s">
        <v>161</v>
      </c>
      <c r="AH1739" t="s">
        <v>22</v>
      </c>
      <c r="AI1739" t="s">
        <v>22</v>
      </c>
      <c r="AJ1739" s="17" t="b">
        <v>0</v>
      </c>
      <c r="AK1739" t="s">
        <v>22</v>
      </c>
      <c r="AL1739" t="s">
        <v>22</v>
      </c>
      <c r="AM1739" s="17" t="b">
        <v>0</v>
      </c>
      <c r="AN1739" s="6"/>
      <c r="AO1739" s="6"/>
      <c r="AP1739" s="17" t="b">
        <v>0</v>
      </c>
      <c r="AQ1739" s="6" t="b">
        <v>0</v>
      </c>
    </row>
    <row r="1740" spans="1:43" x14ac:dyDescent="0.25">
      <c r="A1740" t="str">
        <f>_xlfn.CONCAT(Table8[[#This Row],[Order]],"-",Table8[[#This Row],[Line]])</f>
        <v>78581-49</v>
      </c>
      <c r="B1740" s="29">
        <v>78581</v>
      </c>
      <c r="C1740" s="29">
        <v>49</v>
      </c>
      <c r="D1740" s="29">
        <v>1</v>
      </c>
      <c r="E1740" s="28" t="s">
        <v>18</v>
      </c>
      <c r="F1740" s="28" t="s">
        <v>3410</v>
      </c>
      <c r="G1740" s="28" t="s">
        <v>6008</v>
      </c>
      <c r="H1740" s="28" t="s">
        <v>22</v>
      </c>
      <c r="I1740" s="28" t="s">
        <v>20</v>
      </c>
      <c r="J1740" s="28"/>
      <c r="K1740" s="28"/>
      <c r="L1740" s="8">
        <v>43511</v>
      </c>
      <c r="M1740" s="30">
        <v>43516</v>
      </c>
      <c r="N1740" s="29">
        <v>1</v>
      </c>
      <c r="O1740" s="29">
        <v>1</v>
      </c>
      <c r="P1740" s="6" t="s">
        <v>590</v>
      </c>
      <c r="Q1740" s="28" t="s">
        <v>22</v>
      </c>
      <c r="R1740" s="6" t="s">
        <v>0</v>
      </c>
      <c r="S1740" s="28" t="s">
        <v>22</v>
      </c>
      <c r="T1740" s="28" t="s">
        <v>6009</v>
      </c>
      <c r="U1740" s="29">
        <v>1</v>
      </c>
      <c r="V1740" s="17" t="b">
        <v>1</v>
      </c>
      <c r="W1740" s="17" t="b">
        <v>0</v>
      </c>
      <c r="X1740" s="17" t="b">
        <v>0</v>
      </c>
      <c r="Y1740" s="17" t="b">
        <v>0</v>
      </c>
      <c r="Z1740" t="s">
        <v>161</v>
      </c>
      <c r="AA1740" t="s">
        <v>22</v>
      </c>
      <c r="AB1740" t="s">
        <v>22</v>
      </c>
      <c r="AC1740" t="s">
        <v>22</v>
      </c>
      <c r="AD1740" t="s">
        <v>22</v>
      </c>
      <c r="AE1740" t="s">
        <v>22</v>
      </c>
      <c r="AF1740" t="s">
        <v>22</v>
      </c>
      <c r="AG1740" t="s">
        <v>161</v>
      </c>
      <c r="AH1740" t="s">
        <v>22</v>
      </c>
      <c r="AI1740" t="s">
        <v>22</v>
      </c>
      <c r="AJ1740" s="17" t="b">
        <v>0</v>
      </c>
      <c r="AK1740" t="s">
        <v>22</v>
      </c>
      <c r="AL1740" t="s">
        <v>22</v>
      </c>
      <c r="AM1740" s="17" t="b">
        <v>0</v>
      </c>
      <c r="AN1740" s="6"/>
      <c r="AO1740" s="6"/>
      <c r="AP1740" s="17" t="b">
        <v>0</v>
      </c>
      <c r="AQ1740" s="6" t="b">
        <v>0</v>
      </c>
    </row>
    <row r="1741" spans="1:43" x14ac:dyDescent="0.25">
      <c r="A1741" t="str">
        <f>_xlfn.CONCAT(Table8[[#This Row],[Order]],"-",Table8[[#This Row],[Line]])</f>
        <v>78581-50</v>
      </c>
      <c r="B1741" s="29">
        <v>78581</v>
      </c>
      <c r="C1741" s="29">
        <v>50</v>
      </c>
      <c r="D1741" s="29">
        <v>1</v>
      </c>
      <c r="E1741" s="28" t="s">
        <v>18</v>
      </c>
      <c r="F1741" s="28" t="s">
        <v>3410</v>
      </c>
      <c r="G1741" s="28" t="s">
        <v>6008</v>
      </c>
      <c r="H1741" s="28" t="s">
        <v>22</v>
      </c>
      <c r="I1741" s="28" t="s">
        <v>20</v>
      </c>
      <c r="J1741" s="28"/>
      <c r="K1741" s="28"/>
      <c r="L1741" s="8">
        <v>43511</v>
      </c>
      <c r="M1741" s="30">
        <v>43516</v>
      </c>
      <c r="N1741" s="29">
        <v>1</v>
      </c>
      <c r="O1741" s="29">
        <v>1</v>
      </c>
      <c r="P1741" s="6" t="s">
        <v>590</v>
      </c>
      <c r="Q1741" s="28" t="s">
        <v>22</v>
      </c>
      <c r="R1741" s="6" t="s">
        <v>0</v>
      </c>
      <c r="S1741" s="28" t="s">
        <v>22</v>
      </c>
      <c r="T1741" s="28" t="s">
        <v>6010</v>
      </c>
      <c r="U1741" s="29">
        <v>1</v>
      </c>
      <c r="V1741" s="17" t="b">
        <v>1</v>
      </c>
      <c r="W1741" s="17" t="b">
        <v>0</v>
      </c>
      <c r="X1741" s="17" t="b">
        <v>0</v>
      </c>
      <c r="Y1741" s="17" t="b">
        <v>0</v>
      </c>
      <c r="Z1741" t="s">
        <v>161</v>
      </c>
      <c r="AA1741" t="s">
        <v>22</v>
      </c>
      <c r="AB1741" t="s">
        <v>22</v>
      </c>
      <c r="AC1741" t="s">
        <v>22</v>
      </c>
      <c r="AD1741" t="s">
        <v>22</v>
      </c>
      <c r="AE1741" t="s">
        <v>22</v>
      </c>
      <c r="AF1741" t="s">
        <v>22</v>
      </c>
      <c r="AG1741" t="s">
        <v>161</v>
      </c>
      <c r="AH1741" t="s">
        <v>22</v>
      </c>
      <c r="AI1741" t="s">
        <v>22</v>
      </c>
      <c r="AJ1741" s="17" t="b">
        <v>0</v>
      </c>
      <c r="AK1741" t="s">
        <v>22</v>
      </c>
      <c r="AL1741" t="s">
        <v>22</v>
      </c>
      <c r="AM1741" s="17" t="b">
        <v>0</v>
      </c>
      <c r="AN1741" s="6"/>
      <c r="AO1741" s="6"/>
      <c r="AP1741" s="17" t="b">
        <v>0</v>
      </c>
      <c r="AQ1741" s="6" t="b">
        <v>0</v>
      </c>
    </row>
    <row r="1742" spans="1:43" x14ac:dyDescent="0.25">
      <c r="A1742" t="str">
        <f>_xlfn.CONCAT(Table8[[#This Row],[Order]],"-",Table8[[#This Row],[Line]])</f>
        <v>78581-51</v>
      </c>
      <c r="B1742" s="29">
        <v>78581</v>
      </c>
      <c r="C1742" s="29">
        <v>51</v>
      </c>
      <c r="D1742" s="29">
        <v>1</v>
      </c>
      <c r="E1742" s="28" t="s">
        <v>18</v>
      </c>
      <c r="F1742" s="28" t="s">
        <v>3034</v>
      </c>
      <c r="G1742" s="28" t="s">
        <v>6011</v>
      </c>
      <c r="H1742" s="28" t="s">
        <v>22</v>
      </c>
      <c r="I1742" s="28" t="s">
        <v>20</v>
      </c>
      <c r="J1742" s="28"/>
      <c r="K1742" s="28"/>
      <c r="L1742" s="8">
        <v>43511</v>
      </c>
      <c r="M1742" s="30">
        <v>43516</v>
      </c>
      <c r="N1742" s="29">
        <v>1</v>
      </c>
      <c r="O1742" s="29">
        <v>1</v>
      </c>
      <c r="P1742" s="6" t="s">
        <v>590</v>
      </c>
      <c r="Q1742" s="28" t="s">
        <v>22</v>
      </c>
      <c r="R1742" s="6" t="s">
        <v>0</v>
      </c>
      <c r="S1742" s="28" t="s">
        <v>22</v>
      </c>
      <c r="T1742" s="28" t="s">
        <v>6012</v>
      </c>
      <c r="U1742" s="29">
        <v>1</v>
      </c>
      <c r="V1742" s="17" t="b">
        <v>1</v>
      </c>
      <c r="W1742" s="17" t="b">
        <v>0</v>
      </c>
      <c r="X1742" s="17" t="b">
        <v>0</v>
      </c>
      <c r="Y1742" s="17" t="b">
        <v>0</v>
      </c>
      <c r="Z1742" t="s">
        <v>161</v>
      </c>
      <c r="AA1742" t="s">
        <v>22</v>
      </c>
      <c r="AB1742" t="s">
        <v>22</v>
      </c>
      <c r="AC1742" t="s">
        <v>22</v>
      </c>
      <c r="AD1742" t="s">
        <v>22</v>
      </c>
      <c r="AE1742" t="s">
        <v>22</v>
      </c>
      <c r="AF1742" t="s">
        <v>22</v>
      </c>
      <c r="AG1742" t="s">
        <v>161</v>
      </c>
      <c r="AH1742" t="s">
        <v>22</v>
      </c>
      <c r="AI1742" t="s">
        <v>22</v>
      </c>
      <c r="AJ1742" s="17" t="b">
        <v>0</v>
      </c>
      <c r="AK1742" t="s">
        <v>22</v>
      </c>
      <c r="AL1742" t="s">
        <v>22</v>
      </c>
      <c r="AM1742" s="17" t="b">
        <v>0</v>
      </c>
      <c r="AN1742" s="6"/>
      <c r="AO1742" s="6"/>
      <c r="AP1742" s="17" t="b">
        <v>0</v>
      </c>
      <c r="AQ1742" s="6" t="b">
        <v>0</v>
      </c>
    </row>
    <row r="1743" spans="1:43" x14ac:dyDescent="0.25">
      <c r="A1743" t="str">
        <f>_xlfn.CONCAT(Table8[[#This Row],[Order]],"-",Table8[[#This Row],[Line]])</f>
        <v>78581-52</v>
      </c>
      <c r="B1743" s="29">
        <v>78581</v>
      </c>
      <c r="C1743" s="29">
        <v>52</v>
      </c>
      <c r="D1743" s="29">
        <v>1</v>
      </c>
      <c r="E1743" s="28" t="s">
        <v>18</v>
      </c>
      <c r="F1743" s="28" t="s">
        <v>3034</v>
      </c>
      <c r="G1743" s="28" t="s">
        <v>6011</v>
      </c>
      <c r="H1743" s="28" t="s">
        <v>22</v>
      </c>
      <c r="I1743" s="28" t="s">
        <v>20</v>
      </c>
      <c r="J1743" s="28"/>
      <c r="K1743" s="28"/>
      <c r="L1743" s="8">
        <v>43511</v>
      </c>
      <c r="M1743" s="30">
        <v>43516</v>
      </c>
      <c r="N1743" s="29">
        <v>1</v>
      </c>
      <c r="O1743" s="29">
        <v>1</v>
      </c>
      <c r="P1743" s="6" t="s">
        <v>590</v>
      </c>
      <c r="Q1743" s="28" t="s">
        <v>22</v>
      </c>
      <c r="R1743" s="6" t="s">
        <v>0</v>
      </c>
      <c r="S1743" s="28" t="s">
        <v>22</v>
      </c>
      <c r="T1743" s="28" t="s">
        <v>6013</v>
      </c>
      <c r="U1743" s="29">
        <v>1</v>
      </c>
      <c r="V1743" s="17" t="b">
        <v>1</v>
      </c>
      <c r="W1743" s="17" t="b">
        <v>0</v>
      </c>
      <c r="X1743" s="17" t="b">
        <v>0</v>
      </c>
      <c r="Y1743" s="17" t="b">
        <v>0</v>
      </c>
      <c r="Z1743" t="s">
        <v>161</v>
      </c>
      <c r="AA1743" t="s">
        <v>22</v>
      </c>
      <c r="AB1743" t="s">
        <v>22</v>
      </c>
      <c r="AC1743" t="s">
        <v>22</v>
      </c>
      <c r="AD1743" t="s">
        <v>22</v>
      </c>
      <c r="AE1743" t="s">
        <v>22</v>
      </c>
      <c r="AF1743" t="s">
        <v>22</v>
      </c>
      <c r="AG1743" t="s">
        <v>161</v>
      </c>
      <c r="AH1743" t="s">
        <v>22</v>
      </c>
      <c r="AI1743" t="s">
        <v>22</v>
      </c>
      <c r="AJ1743" s="17" t="b">
        <v>0</v>
      </c>
      <c r="AK1743" t="s">
        <v>22</v>
      </c>
      <c r="AL1743" t="s">
        <v>22</v>
      </c>
      <c r="AM1743" s="17" t="b">
        <v>0</v>
      </c>
      <c r="AN1743" s="6"/>
      <c r="AO1743" s="6"/>
      <c r="AP1743" s="17" t="b">
        <v>0</v>
      </c>
      <c r="AQ1743" s="6" t="b">
        <v>0</v>
      </c>
    </row>
    <row r="1744" spans="1:43" x14ac:dyDescent="0.25">
      <c r="A1744" t="str">
        <f>_xlfn.CONCAT(Table8[[#This Row],[Order]],"-",Table8[[#This Row],[Line]])</f>
        <v>78581-53</v>
      </c>
      <c r="B1744" s="29">
        <v>78581</v>
      </c>
      <c r="C1744" s="29">
        <v>53</v>
      </c>
      <c r="D1744" s="29">
        <v>1</v>
      </c>
      <c r="E1744" s="28" t="s">
        <v>18</v>
      </c>
      <c r="F1744" s="28" t="s">
        <v>3034</v>
      </c>
      <c r="G1744" s="28" t="s">
        <v>6011</v>
      </c>
      <c r="H1744" s="28" t="s">
        <v>22</v>
      </c>
      <c r="I1744" s="28" t="s">
        <v>20</v>
      </c>
      <c r="J1744" s="28"/>
      <c r="K1744" s="28"/>
      <c r="L1744" s="8">
        <v>43511</v>
      </c>
      <c r="M1744" s="30">
        <v>43516</v>
      </c>
      <c r="N1744" s="29">
        <v>1</v>
      </c>
      <c r="O1744" s="29">
        <v>1</v>
      </c>
      <c r="P1744" s="6" t="s">
        <v>590</v>
      </c>
      <c r="Q1744" s="28" t="s">
        <v>22</v>
      </c>
      <c r="R1744" s="6" t="s">
        <v>0</v>
      </c>
      <c r="S1744" s="28" t="s">
        <v>22</v>
      </c>
      <c r="T1744" s="28" t="s">
        <v>6014</v>
      </c>
      <c r="U1744" s="29">
        <v>1</v>
      </c>
      <c r="V1744" s="17" t="b">
        <v>1</v>
      </c>
      <c r="W1744" s="17" t="b">
        <v>0</v>
      </c>
      <c r="X1744" s="17" t="b">
        <v>0</v>
      </c>
      <c r="Y1744" s="17" t="b">
        <v>0</v>
      </c>
      <c r="Z1744" t="s">
        <v>161</v>
      </c>
      <c r="AA1744" t="s">
        <v>22</v>
      </c>
      <c r="AB1744" t="s">
        <v>22</v>
      </c>
      <c r="AC1744" t="s">
        <v>22</v>
      </c>
      <c r="AD1744" t="s">
        <v>22</v>
      </c>
      <c r="AE1744" t="s">
        <v>22</v>
      </c>
      <c r="AF1744" t="s">
        <v>22</v>
      </c>
      <c r="AG1744" t="s">
        <v>161</v>
      </c>
      <c r="AH1744" t="s">
        <v>22</v>
      </c>
      <c r="AI1744" t="s">
        <v>22</v>
      </c>
      <c r="AJ1744" s="17" t="b">
        <v>0</v>
      </c>
      <c r="AK1744" t="s">
        <v>22</v>
      </c>
      <c r="AL1744" t="s">
        <v>22</v>
      </c>
      <c r="AM1744" s="17" t="b">
        <v>0</v>
      </c>
      <c r="AN1744" s="6"/>
      <c r="AO1744" s="6"/>
      <c r="AP1744" s="17" t="b">
        <v>0</v>
      </c>
      <c r="AQ1744" s="6" t="b">
        <v>0</v>
      </c>
    </row>
    <row r="1745" spans="1:43" x14ac:dyDescent="0.25">
      <c r="A1745" t="str">
        <f>_xlfn.CONCAT(Table8[[#This Row],[Order]],"-",Table8[[#This Row],[Line]])</f>
        <v>78581-54</v>
      </c>
      <c r="B1745" s="29">
        <v>78581</v>
      </c>
      <c r="C1745" s="29">
        <v>54</v>
      </c>
      <c r="D1745" s="29">
        <v>1</v>
      </c>
      <c r="E1745" s="28" t="s">
        <v>18</v>
      </c>
      <c r="F1745" s="28" t="s">
        <v>3034</v>
      </c>
      <c r="G1745" s="28" t="s">
        <v>6011</v>
      </c>
      <c r="H1745" s="28" t="s">
        <v>22</v>
      </c>
      <c r="I1745" s="28" t="s">
        <v>20</v>
      </c>
      <c r="J1745" s="28"/>
      <c r="K1745" s="28"/>
      <c r="L1745" s="8">
        <v>43511</v>
      </c>
      <c r="M1745" s="30">
        <v>43516</v>
      </c>
      <c r="N1745" s="29">
        <v>1</v>
      </c>
      <c r="O1745" s="29">
        <v>1</v>
      </c>
      <c r="P1745" s="6" t="s">
        <v>590</v>
      </c>
      <c r="Q1745" s="28" t="s">
        <v>22</v>
      </c>
      <c r="R1745" s="6" t="s">
        <v>0</v>
      </c>
      <c r="S1745" s="28" t="s">
        <v>22</v>
      </c>
      <c r="T1745" s="28" t="s">
        <v>6015</v>
      </c>
      <c r="U1745" s="29">
        <v>1</v>
      </c>
      <c r="V1745" s="17" t="b">
        <v>1</v>
      </c>
      <c r="W1745" s="17" t="b">
        <v>0</v>
      </c>
      <c r="X1745" s="17" t="b">
        <v>0</v>
      </c>
      <c r="Y1745" s="17" t="b">
        <v>0</v>
      </c>
      <c r="Z1745" t="s">
        <v>161</v>
      </c>
      <c r="AA1745" t="s">
        <v>22</v>
      </c>
      <c r="AB1745" t="s">
        <v>22</v>
      </c>
      <c r="AC1745" t="s">
        <v>22</v>
      </c>
      <c r="AD1745" t="s">
        <v>22</v>
      </c>
      <c r="AE1745" t="s">
        <v>22</v>
      </c>
      <c r="AF1745" t="s">
        <v>22</v>
      </c>
      <c r="AG1745" t="s">
        <v>161</v>
      </c>
      <c r="AH1745" t="s">
        <v>22</v>
      </c>
      <c r="AI1745" t="s">
        <v>22</v>
      </c>
      <c r="AJ1745" s="17" t="b">
        <v>0</v>
      </c>
      <c r="AK1745" t="s">
        <v>22</v>
      </c>
      <c r="AL1745" t="s">
        <v>22</v>
      </c>
      <c r="AM1745" s="17" t="b">
        <v>0</v>
      </c>
      <c r="AN1745" s="6"/>
      <c r="AO1745" s="6"/>
      <c r="AP1745" s="17" t="b">
        <v>0</v>
      </c>
      <c r="AQ1745" s="6" t="b">
        <v>0</v>
      </c>
    </row>
    <row r="1746" spans="1:43" x14ac:dyDescent="0.25">
      <c r="A1746" t="str">
        <f>_xlfn.CONCAT(Table8[[#This Row],[Order]],"-",Table8[[#This Row],[Line]])</f>
        <v>78581-55</v>
      </c>
      <c r="B1746" s="29">
        <v>78581</v>
      </c>
      <c r="C1746" s="29">
        <v>55</v>
      </c>
      <c r="D1746" s="29">
        <v>1</v>
      </c>
      <c r="E1746" s="28" t="s">
        <v>18</v>
      </c>
      <c r="F1746" s="28" t="s">
        <v>3034</v>
      </c>
      <c r="G1746" s="28" t="s">
        <v>6011</v>
      </c>
      <c r="H1746" s="28" t="s">
        <v>22</v>
      </c>
      <c r="I1746" s="28" t="s">
        <v>20</v>
      </c>
      <c r="J1746" s="28"/>
      <c r="K1746" s="28"/>
      <c r="L1746" s="8">
        <v>43511</v>
      </c>
      <c r="M1746" s="30">
        <v>43516</v>
      </c>
      <c r="N1746" s="29">
        <v>1</v>
      </c>
      <c r="O1746" s="29">
        <v>1</v>
      </c>
      <c r="P1746" s="6" t="s">
        <v>590</v>
      </c>
      <c r="Q1746" s="28" t="s">
        <v>22</v>
      </c>
      <c r="R1746" s="6" t="s">
        <v>0</v>
      </c>
      <c r="S1746" s="28" t="s">
        <v>22</v>
      </c>
      <c r="T1746" s="28" t="s">
        <v>6016</v>
      </c>
      <c r="U1746" s="29">
        <v>1</v>
      </c>
      <c r="V1746" s="17" t="b">
        <v>1</v>
      </c>
      <c r="W1746" s="17" t="b">
        <v>0</v>
      </c>
      <c r="X1746" s="17" t="b">
        <v>0</v>
      </c>
      <c r="Y1746" s="17" t="b">
        <v>0</v>
      </c>
      <c r="Z1746" t="s">
        <v>161</v>
      </c>
      <c r="AA1746" t="s">
        <v>22</v>
      </c>
      <c r="AB1746" t="s">
        <v>22</v>
      </c>
      <c r="AC1746" t="s">
        <v>22</v>
      </c>
      <c r="AD1746" t="s">
        <v>22</v>
      </c>
      <c r="AE1746" t="s">
        <v>22</v>
      </c>
      <c r="AF1746" t="s">
        <v>22</v>
      </c>
      <c r="AG1746" t="s">
        <v>161</v>
      </c>
      <c r="AH1746" t="s">
        <v>22</v>
      </c>
      <c r="AI1746" t="s">
        <v>22</v>
      </c>
      <c r="AJ1746" s="17" t="b">
        <v>0</v>
      </c>
      <c r="AK1746" t="s">
        <v>22</v>
      </c>
      <c r="AL1746" t="s">
        <v>22</v>
      </c>
      <c r="AM1746" s="17" t="b">
        <v>0</v>
      </c>
      <c r="AN1746" s="6"/>
      <c r="AO1746" s="6"/>
      <c r="AP1746" s="17" t="b">
        <v>0</v>
      </c>
      <c r="AQ1746" s="6" t="b">
        <v>0</v>
      </c>
    </row>
    <row r="1747" spans="1:43" x14ac:dyDescent="0.25">
      <c r="A1747" t="str">
        <f>_xlfn.CONCAT(Table8[[#This Row],[Order]],"-",Table8[[#This Row],[Line]])</f>
        <v>78581-56</v>
      </c>
      <c r="B1747" s="29">
        <v>78581</v>
      </c>
      <c r="C1747" s="29">
        <v>56</v>
      </c>
      <c r="D1747" s="29">
        <v>1</v>
      </c>
      <c r="E1747" s="28" t="s">
        <v>18</v>
      </c>
      <c r="F1747" s="28" t="s">
        <v>3034</v>
      </c>
      <c r="G1747" s="28" t="s">
        <v>6011</v>
      </c>
      <c r="H1747" s="28" t="s">
        <v>22</v>
      </c>
      <c r="I1747" s="28" t="s">
        <v>20</v>
      </c>
      <c r="J1747" s="28"/>
      <c r="K1747" s="28"/>
      <c r="L1747" s="8">
        <v>43511</v>
      </c>
      <c r="M1747" s="30">
        <v>43516</v>
      </c>
      <c r="N1747" s="29">
        <v>1</v>
      </c>
      <c r="O1747" s="29">
        <v>1</v>
      </c>
      <c r="P1747" s="6" t="s">
        <v>590</v>
      </c>
      <c r="Q1747" s="28" t="s">
        <v>22</v>
      </c>
      <c r="R1747" s="6" t="s">
        <v>0</v>
      </c>
      <c r="S1747" s="28" t="s">
        <v>22</v>
      </c>
      <c r="T1747" s="28" t="s">
        <v>6017</v>
      </c>
      <c r="U1747" s="29">
        <v>1</v>
      </c>
      <c r="V1747" s="17" t="b">
        <v>1</v>
      </c>
      <c r="W1747" s="17" t="b">
        <v>0</v>
      </c>
      <c r="X1747" s="17" t="b">
        <v>0</v>
      </c>
      <c r="Y1747" s="17" t="b">
        <v>0</v>
      </c>
      <c r="Z1747" t="s">
        <v>161</v>
      </c>
      <c r="AA1747" t="s">
        <v>22</v>
      </c>
      <c r="AB1747" t="s">
        <v>22</v>
      </c>
      <c r="AC1747" t="s">
        <v>22</v>
      </c>
      <c r="AD1747" t="s">
        <v>22</v>
      </c>
      <c r="AE1747" t="s">
        <v>22</v>
      </c>
      <c r="AF1747" t="s">
        <v>22</v>
      </c>
      <c r="AG1747" t="s">
        <v>161</v>
      </c>
      <c r="AH1747" t="s">
        <v>22</v>
      </c>
      <c r="AI1747" t="s">
        <v>22</v>
      </c>
      <c r="AJ1747" s="17" t="b">
        <v>0</v>
      </c>
      <c r="AK1747" t="s">
        <v>22</v>
      </c>
      <c r="AL1747" t="s">
        <v>22</v>
      </c>
      <c r="AM1747" s="17" t="b">
        <v>0</v>
      </c>
      <c r="AN1747" s="6"/>
      <c r="AO1747" s="6"/>
      <c r="AP1747" s="17" t="b">
        <v>0</v>
      </c>
      <c r="AQ1747" s="6" t="b">
        <v>0</v>
      </c>
    </row>
    <row r="1748" spans="1:43" x14ac:dyDescent="0.25">
      <c r="A1748" t="str">
        <f>_xlfn.CONCAT(Table8[[#This Row],[Order]],"-",Table8[[#This Row],[Line]])</f>
        <v>78581-57</v>
      </c>
      <c r="B1748" s="29">
        <v>78581</v>
      </c>
      <c r="C1748" s="29">
        <v>57</v>
      </c>
      <c r="D1748" s="29">
        <v>1</v>
      </c>
      <c r="E1748" s="28" t="s">
        <v>18</v>
      </c>
      <c r="F1748" s="28" t="s">
        <v>3034</v>
      </c>
      <c r="G1748" s="28" t="s">
        <v>6011</v>
      </c>
      <c r="H1748" s="28" t="s">
        <v>22</v>
      </c>
      <c r="I1748" s="28" t="s">
        <v>20</v>
      </c>
      <c r="J1748" s="28"/>
      <c r="K1748" s="28"/>
      <c r="L1748" s="8">
        <v>43511</v>
      </c>
      <c r="M1748" s="30">
        <v>43516</v>
      </c>
      <c r="N1748" s="29">
        <v>1</v>
      </c>
      <c r="O1748" s="29">
        <v>1</v>
      </c>
      <c r="P1748" s="6" t="s">
        <v>590</v>
      </c>
      <c r="Q1748" s="28" t="s">
        <v>22</v>
      </c>
      <c r="R1748" s="6" t="s">
        <v>0</v>
      </c>
      <c r="S1748" s="28" t="s">
        <v>22</v>
      </c>
      <c r="T1748" s="28" t="s">
        <v>6018</v>
      </c>
      <c r="U1748" s="29">
        <v>1</v>
      </c>
      <c r="V1748" s="17" t="b">
        <v>1</v>
      </c>
      <c r="W1748" s="17" t="b">
        <v>0</v>
      </c>
      <c r="X1748" s="17" t="b">
        <v>0</v>
      </c>
      <c r="Y1748" s="17" t="b">
        <v>0</v>
      </c>
      <c r="Z1748" t="s">
        <v>161</v>
      </c>
      <c r="AA1748" t="s">
        <v>22</v>
      </c>
      <c r="AB1748" t="s">
        <v>22</v>
      </c>
      <c r="AC1748" t="s">
        <v>22</v>
      </c>
      <c r="AD1748" t="s">
        <v>22</v>
      </c>
      <c r="AE1748" t="s">
        <v>22</v>
      </c>
      <c r="AF1748" t="s">
        <v>22</v>
      </c>
      <c r="AG1748" t="s">
        <v>161</v>
      </c>
      <c r="AH1748" t="s">
        <v>22</v>
      </c>
      <c r="AI1748" t="s">
        <v>22</v>
      </c>
      <c r="AJ1748" s="17" t="b">
        <v>0</v>
      </c>
      <c r="AK1748" t="s">
        <v>22</v>
      </c>
      <c r="AL1748" t="s">
        <v>22</v>
      </c>
      <c r="AM1748" s="17" t="b">
        <v>0</v>
      </c>
      <c r="AN1748" s="6"/>
      <c r="AO1748" s="6"/>
      <c r="AP1748" s="17" t="b">
        <v>0</v>
      </c>
      <c r="AQ1748" s="6" t="b">
        <v>0</v>
      </c>
    </row>
    <row r="1749" spans="1:43" x14ac:dyDescent="0.25">
      <c r="A1749" t="str">
        <f>_xlfn.CONCAT(Table8[[#This Row],[Order]],"-",Table8[[#This Row],[Line]])</f>
        <v>78581-58</v>
      </c>
      <c r="B1749" s="29">
        <v>78581</v>
      </c>
      <c r="C1749" s="29">
        <v>58</v>
      </c>
      <c r="D1749" s="29">
        <v>1</v>
      </c>
      <c r="E1749" s="28" t="s">
        <v>18</v>
      </c>
      <c r="F1749" s="28" t="s">
        <v>3034</v>
      </c>
      <c r="G1749" s="28" t="s">
        <v>6011</v>
      </c>
      <c r="H1749" s="28" t="s">
        <v>22</v>
      </c>
      <c r="I1749" s="28" t="s">
        <v>20</v>
      </c>
      <c r="J1749" s="28"/>
      <c r="K1749" s="28"/>
      <c r="L1749" s="8">
        <v>43511</v>
      </c>
      <c r="M1749" s="30">
        <v>43516</v>
      </c>
      <c r="N1749" s="29">
        <v>1</v>
      </c>
      <c r="O1749" s="29">
        <v>1</v>
      </c>
      <c r="P1749" s="6" t="s">
        <v>590</v>
      </c>
      <c r="Q1749" s="28" t="s">
        <v>22</v>
      </c>
      <c r="R1749" s="6" t="s">
        <v>0</v>
      </c>
      <c r="S1749" s="28" t="s">
        <v>22</v>
      </c>
      <c r="T1749" s="28" t="s">
        <v>6019</v>
      </c>
      <c r="U1749" s="29">
        <v>1</v>
      </c>
      <c r="V1749" s="17" t="b">
        <v>1</v>
      </c>
      <c r="W1749" s="17" t="b">
        <v>0</v>
      </c>
      <c r="X1749" s="17" t="b">
        <v>0</v>
      </c>
      <c r="Y1749" s="17" t="b">
        <v>0</v>
      </c>
      <c r="Z1749" t="s">
        <v>161</v>
      </c>
      <c r="AA1749" t="s">
        <v>22</v>
      </c>
      <c r="AB1749" t="s">
        <v>22</v>
      </c>
      <c r="AC1749" t="s">
        <v>22</v>
      </c>
      <c r="AD1749" t="s">
        <v>22</v>
      </c>
      <c r="AE1749" t="s">
        <v>22</v>
      </c>
      <c r="AF1749" t="s">
        <v>22</v>
      </c>
      <c r="AG1749" t="s">
        <v>161</v>
      </c>
      <c r="AH1749" t="s">
        <v>22</v>
      </c>
      <c r="AI1749" t="s">
        <v>22</v>
      </c>
      <c r="AJ1749" s="17" t="b">
        <v>0</v>
      </c>
      <c r="AK1749" t="s">
        <v>22</v>
      </c>
      <c r="AL1749" t="s">
        <v>22</v>
      </c>
      <c r="AM1749" s="17" t="b">
        <v>0</v>
      </c>
      <c r="AN1749" s="6"/>
      <c r="AO1749" s="6"/>
      <c r="AP1749" s="17" t="b">
        <v>0</v>
      </c>
      <c r="AQ1749" s="6" t="b">
        <v>0</v>
      </c>
    </row>
    <row r="1750" spans="1:43" x14ac:dyDescent="0.25">
      <c r="A1750" t="str">
        <f>_xlfn.CONCAT(Table8[[#This Row],[Order]],"-",Table8[[#This Row],[Line]])</f>
        <v>78581-59</v>
      </c>
      <c r="B1750" s="29">
        <v>78581</v>
      </c>
      <c r="C1750" s="29">
        <v>59</v>
      </c>
      <c r="D1750" s="29">
        <v>1</v>
      </c>
      <c r="E1750" s="28" t="s">
        <v>18</v>
      </c>
      <c r="F1750" s="28" t="s">
        <v>3034</v>
      </c>
      <c r="G1750" s="28" t="s">
        <v>6011</v>
      </c>
      <c r="H1750" s="28" t="s">
        <v>22</v>
      </c>
      <c r="I1750" s="28" t="s">
        <v>20</v>
      </c>
      <c r="J1750" s="28"/>
      <c r="K1750" s="28"/>
      <c r="L1750" s="8">
        <v>43511</v>
      </c>
      <c r="M1750" s="30">
        <v>43516</v>
      </c>
      <c r="N1750" s="29">
        <v>1</v>
      </c>
      <c r="O1750" s="29">
        <v>1</v>
      </c>
      <c r="P1750" s="6" t="s">
        <v>590</v>
      </c>
      <c r="Q1750" s="28" t="s">
        <v>22</v>
      </c>
      <c r="R1750" s="6" t="s">
        <v>0</v>
      </c>
      <c r="S1750" s="28" t="s">
        <v>22</v>
      </c>
      <c r="T1750" s="28" t="s">
        <v>6020</v>
      </c>
      <c r="U1750" s="29">
        <v>1</v>
      </c>
      <c r="V1750" s="17" t="b">
        <v>1</v>
      </c>
      <c r="W1750" s="17" t="b">
        <v>0</v>
      </c>
      <c r="X1750" s="17" t="b">
        <v>0</v>
      </c>
      <c r="Y1750" s="17" t="b">
        <v>0</v>
      </c>
      <c r="Z1750" t="s">
        <v>161</v>
      </c>
      <c r="AA1750" t="s">
        <v>22</v>
      </c>
      <c r="AB1750" t="s">
        <v>22</v>
      </c>
      <c r="AC1750" t="s">
        <v>22</v>
      </c>
      <c r="AD1750" t="s">
        <v>22</v>
      </c>
      <c r="AE1750" t="s">
        <v>22</v>
      </c>
      <c r="AF1750" t="s">
        <v>22</v>
      </c>
      <c r="AG1750" t="s">
        <v>161</v>
      </c>
      <c r="AH1750" t="s">
        <v>22</v>
      </c>
      <c r="AI1750" t="s">
        <v>22</v>
      </c>
      <c r="AJ1750" s="17" t="b">
        <v>0</v>
      </c>
      <c r="AK1750" t="s">
        <v>22</v>
      </c>
      <c r="AL1750" t="s">
        <v>22</v>
      </c>
      <c r="AM1750" s="17" t="b">
        <v>0</v>
      </c>
      <c r="AN1750" s="6"/>
      <c r="AO1750" s="6"/>
      <c r="AP1750" s="17" t="b">
        <v>0</v>
      </c>
      <c r="AQ1750" s="6" t="b">
        <v>0</v>
      </c>
    </row>
    <row r="1751" spans="1:43" x14ac:dyDescent="0.25">
      <c r="A1751" t="str">
        <f>_xlfn.CONCAT(Table8[[#This Row],[Order]],"-",Table8[[#This Row],[Line]])</f>
        <v>78581-60</v>
      </c>
      <c r="B1751" s="29">
        <v>78581</v>
      </c>
      <c r="C1751" s="29">
        <v>60</v>
      </c>
      <c r="D1751" s="29">
        <v>1</v>
      </c>
      <c r="E1751" s="28" t="s">
        <v>18</v>
      </c>
      <c r="F1751" s="28" t="s">
        <v>3034</v>
      </c>
      <c r="G1751" s="28" t="s">
        <v>6011</v>
      </c>
      <c r="H1751" s="28" t="s">
        <v>22</v>
      </c>
      <c r="I1751" s="28" t="s">
        <v>20</v>
      </c>
      <c r="J1751" s="28"/>
      <c r="K1751" s="28"/>
      <c r="L1751" s="8">
        <v>43511</v>
      </c>
      <c r="M1751" s="30">
        <v>43516</v>
      </c>
      <c r="N1751" s="29">
        <v>1</v>
      </c>
      <c r="O1751" s="29">
        <v>1</v>
      </c>
      <c r="P1751" s="6" t="s">
        <v>590</v>
      </c>
      <c r="Q1751" s="28" t="s">
        <v>22</v>
      </c>
      <c r="R1751" s="6" t="s">
        <v>0</v>
      </c>
      <c r="S1751" s="28" t="s">
        <v>22</v>
      </c>
      <c r="T1751" s="28" t="s">
        <v>6021</v>
      </c>
      <c r="U1751" s="29">
        <v>1</v>
      </c>
      <c r="V1751" s="17" t="b">
        <v>1</v>
      </c>
      <c r="W1751" s="17" t="b">
        <v>0</v>
      </c>
      <c r="X1751" s="17" t="b">
        <v>0</v>
      </c>
      <c r="Y1751" s="17" t="b">
        <v>0</v>
      </c>
      <c r="Z1751" t="s">
        <v>161</v>
      </c>
      <c r="AA1751" t="s">
        <v>22</v>
      </c>
      <c r="AB1751" t="s">
        <v>22</v>
      </c>
      <c r="AC1751" t="s">
        <v>22</v>
      </c>
      <c r="AD1751" t="s">
        <v>22</v>
      </c>
      <c r="AE1751" t="s">
        <v>22</v>
      </c>
      <c r="AF1751" t="s">
        <v>22</v>
      </c>
      <c r="AG1751" t="s">
        <v>161</v>
      </c>
      <c r="AH1751" t="s">
        <v>22</v>
      </c>
      <c r="AI1751" t="s">
        <v>22</v>
      </c>
      <c r="AJ1751" s="17" t="b">
        <v>0</v>
      </c>
      <c r="AK1751" t="s">
        <v>22</v>
      </c>
      <c r="AL1751" t="s">
        <v>22</v>
      </c>
      <c r="AM1751" s="17" t="b">
        <v>0</v>
      </c>
      <c r="AN1751" s="6"/>
      <c r="AO1751" s="6"/>
      <c r="AP1751" s="17" t="b">
        <v>0</v>
      </c>
      <c r="AQ1751" s="6" t="b">
        <v>0</v>
      </c>
    </row>
    <row r="1752" spans="1:43" x14ac:dyDescent="0.25">
      <c r="A1752" t="str">
        <f>_xlfn.CONCAT(Table8[[#This Row],[Order]],"-",Table8[[#This Row],[Line]])</f>
        <v>78581-61</v>
      </c>
      <c r="B1752" s="29">
        <v>78581</v>
      </c>
      <c r="C1752" s="29">
        <v>61</v>
      </c>
      <c r="D1752" s="29">
        <v>1</v>
      </c>
      <c r="E1752" s="28" t="s">
        <v>18</v>
      </c>
      <c r="F1752" s="28" t="s">
        <v>3413</v>
      </c>
      <c r="G1752" s="28" t="s">
        <v>6022</v>
      </c>
      <c r="H1752" s="28" t="s">
        <v>22</v>
      </c>
      <c r="I1752" s="28" t="s">
        <v>20</v>
      </c>
      <c r="J1752" s="28"/>
      <c r="K1752" s="28"/>
      <c r="L1752" s="8">
        <v>43511</v>
      </c>
      <c r="M1752" s="30">
        <v>43516</v>
      </c>
      <c r="N1752" s="29">
        <v>1</v>
      </c>
      <c r="O1752" s="29">
        <v>1</v>
      </c>
      <c r="P1752" s="6" t="s">
        <v>590</v>
      </c>
      <c r="Q1752" s="28" t="s">
        <v>22</v>
      </c>
      <c r="R1752" s="6" t="s">
        <v>0</v>
      </c>
      <c r="S1752" s="28" t="s">
        <v>22</v>
      </c>
      <c r="T1752" s="28" t="s">
        <v>6023</v>
      </c>
      <c r="U1752" s="29">
        <v>1</v>
      </c>
      <c r="V1752" s="17" t="b">
        <v>1</v>
      </c>
      <c r="W1752" s="17" t="b">
        <v>0</v>
      </c>
      <c r="X1752" s="17" t="b">
        <v>0</v>
      </c>
      <c r="Y1752" s="17" t="b">
        <v>0</v>
      </c>
      <c r="Z1752" t="s">
        <v>161</v>
      </c>
      <c r="AA1752" t="s">
        <v>22</v>
      </c>
      <c r="AB1752" t="s">
        <v>22</v>
      </c>
      <c r="AC1752" t="s">
        <v>22</v>
      </c>
      <c r="AD1752" t="s">
        <v>22</v>
      </c>
      <c r="AE1752" t="s">
        <v>22</v>
      </c>
      <c r="AF1752" t="s">
        <v>22</v>
      </c>
      <c r="AG1752" t="s">
        <v>161</v>
      </c>
      <c r="AH1752" t="s">
        <v>22</v>
      </c>
      <c r="AI1752" t="s">
        <v>22</v>
      </c>
      <c r="AJ1752" s="17" t="b">
        <v>0</v>
      </c>
      <c r="AK1752" t="s">
        <v>22</v>
      </c>
      <c r="AL1752" t="s">
        <v>22</v>
      </c>
      <c r="AM1752" s="17" t="b">
        <v>0</v>
      </c>
      <c r="AN1752" s="6"/>
      <c r="AO1752" s="6"/>
      <c r="AP1752" s="17" t="b">
        <v>0</v>
      </c>
      <c r="AQ1752" s="6" t="b">
        <v>0</v>
      </c>
    </row>
    <row r="1753" spans="1:43" x14ac:dyDescent="0.25">
      <c r="A1753" t="str">
        <f>_xlfn.CONCAT(Table8[[#This Row],[Order]],"-",Table8[[#This Row],[Line]])</f>
        <v>78581-62</v>
      </c>
      <c r="B1753" s="29">
        <v>78581</v>
      </c>
      <c r="C1753" s="29">
        <v>62</v>
      </c>
      <c r="D1753" s="29">
        <v>1</v>
      </c>
      <c r="E1753" s="28" t="s">
        <v>18</v>
      </c>
      <c r="F1753" s="28" t="s">
        <v>3414</v>
      </c>
      <c r="G1753" s="28" t="s">
        <v>6024</v>
      </c>
      <c r="H1753" s="28" t="s">
        <v>22</v>
      </c>
      <c r="I1753" s="28" t="s">
        <v>20</v>
      </c>
      <c r="J1753" s="28"/>
      <c r="K1753" s="28"/>
      <c r="L1753" s="8">
        <v>43511</v>
      </c>
      <c r="M1753" s="30">
        <v>43516</v>
      </c>
      <c r="N1753" s="29">
        <v>1</v>
      </c>
      <c r="O1753" s="29">
        <v>1</v>
      </c>
      <c r="P1753" s="6" t="s">
        <v>590</v>
      </c>
      <c r="Q1753" s="28" t="s">
        <v>22</v>
      </c>
      <c r="R1753" s="6" t="s">
        <v>0</v>
      </c>
      <c r="S1753" s="28" t="s">
        <v>22</v>
      </c>
      <c r="T1753" s="28" t="s">
        <v>6025</v>
      </c>
      <c r="U1753" s="29">
        <v>1</v>
      </c>
      <c r="V1753" s="17" t="b">
        <v>1</v>
      </c>
      <c r="W1753" s="17" t="b">
        <v>0</v>
      </c>
      <c r="X1753" s="17" t="b">
        <v>0</v>
      </c>
      <c r="Y1753" s="17" t="b">
        <v>0</v>
      </c>
      <c r="Z1753" t="s">
        <v>161</v>
      </c>
      <c r="AA1753" t="s">
        <v>22</v>
      </c>
      <c r="AB1753" t="s">
        <v>22</v>
      </c>
      <c r="AC1753" t="s">
        <v>22</v>
      </c>
      <c r="AD1753" t="s">
        <v>22</v>
      </c>
      <c r="AE1753" t="s">
        <v>22</v>
      </c>
      <c r="AF1753" t="s">
        <v>22</v>
      </c>
      <c r="AG1753" t="s">
        <v>161</v>
      </c>
      <c r="AH1753" t="s">
        <v>22</v>
      </c>
      <c r="AI1753" t="s">
        <v>22</v>
      </c>
      <c r="AJ1753" s="17" t="b">
        <v>0</v>
      </c>
      <c r="AK1753" t="s">
        <v>22</v>
      </c>
      <c r="AL1753" t="s">
        <v>22</v>
      </c>
      <c r="AM1753" s="17" t="b">
        <v>0</v>
      </c>
      <c r="AN1753" s="6"/>
      <c r="AO1753" s="6"/>
      <c r="AP1753" s="17" t="b">
        <v>0</v>
      </c>
      <c r="AQ1753" s="6" t="b">
        <v>0</v>
      </c>
    </row>
    <row r="1754" spans="1:43" x14ac:dyDescent="0.25">
      <c r="A1754" t="str">
        <f>_xlfn.CONCAT(Table8[[#This Row],[Order]],"-",Table8[[#This Row],[Line]])</f>
        <v>78581-63</v>
      </c>
      <c r="B1754" s="29">
        <v>78581</v>
      </c>
      <c r="C1754" s="29">
        <v>63</v>
      </c>
      <c r="D1754" s="29">
        <v>1</v>
      </c>
      <c r="E1754" s="28" t="s">
        <v>18</v>
      </c>
      <c r="F1754" s="28" t="s">
        <v>3415</v>
      </c>
      <c r="G1754" s="28" t="s">
        <v>6026</v>
      </c>
      <c r="H1754" s="28" t="s">
        <v>22</v>
      </c>
      <c r="I1754" s="28" t="s">
        <v>20</v>
      </c>
      <c r="J1754" s="28"/>
      <c r="K1754" s="28"/>
      <c r="L1754" s="8">
        <v>43511</v>
      </c>
      <c r="M1754" s="30">
        <v>43516</v>
      </c>
      <c r="N1754" s="29">
        <v>1</v>
      </c>
      <c r="O1754" s="29">
        <v>1</v>
      </c>
      <c r="P1754" s="6" t="s">
        <v>590</v>
      </c>
      <c r="Q1754" s="28" t="s">
        <v>22</v>
      </c>
      <c r="R1754" s="6" t="s">
        <v>0</v>
      </c>
      <c r="S1754" s="28" t="s">
        <v>22</v>
      </c>
      <c r="T1754" s="28" t="s">
        <v>6027</v>
      </c>
      <c r="U1754" s="29">
        <v>1</v>
      </c>
      <c r="V1754" s="17" t="b">
        <v>1</v>
      </c>
      <c r="W1754" s="17" t="b">
        <v>0</v>
      </c>
      <c r="X1754" s="17" t="b">
        <v>0</v>
      </c>
      <c r="Y1754" s="17" t="b">
        <v>0</v>
      </c>
      <c r="Z1754" t="s">
        <v>161</v>
      </c>
      <c r="AA1754" t="s">
        <v>22</v>
      </c>
      <c r="AB1754" t="s">
        <v>22</v>
      </c>
      <c r="AC1754" t="s">
        <v>22</v>
      </c>
      <c r="AD1754" t="s">
        <v>22</v>
      </c>
      <c r="AE1754" t="s">
        <v>22</v>
      </c>
      <c r="AF1754" t="s">
        <v>22</v>
      </c>
      <c r="AG1754" t="s">
        <v>161</v>
      </c>
      <c r="AH1754" t="s">
        <v>22</v>
      </c>
      <c r="AI1754" t="s">
        <v>22</v>
      </c>
      <c r="AJ1754" s="17" t="b">
        <v>0</v>
      </c>
      <c r="AK1754" t="s">
        <v>22</v>
      </c>
      <c r="AL1754" t="s">
        <v>22</v>
      </c>
      <c r="AM1754" s="17" t="b">
        <v>0</v>
      </c>
      <c r="AN1754" s="6"/>
      <c r="AO1754" s="6"/>
      <c r="AP1754" s="17" t="b">
        <v>0</v>
      </c>
      <c r="AQ1754" s="6" t="b">
        <v>0</v>
      </c>
    </row>
    <row r="1755" spans="1:43" x14ac:dyDescent="0.25">
      <c r="A1755" t="str">
        <f>_xlfn.CONCAT(Table8[[#This Row],[Order]],"-",Table8[[#This Row],[Line]])</f>
        <v>78581-64</v>
      </c>
      <c r="B1755" s="29">
        <v>78581</v>
      </c>
      <c r="C1755" s="29">
        <v>64</v>
      </c>
      <c r="D1755" s="29">
        <v>1</v>
      </c>
      <c r="E1755" s="28" t="s">
        <v>18</v>
      </c>
      <c r="F1755" s="28" t="s">
        <v>3383</v>
      </c>
      <c r="G1755" s="28" t="s">
        <v>6028</v>
      </c>
      <c r="H1755" s="28" t="s">
        <v>22</v>
      </c>
      <c r="I1755" s="28" t="s">
        <v>20</v>
      </c>
      <c r="J1755" s="28"/>
      <c r="K1755" s="28"/>
      <c r="L1755" s="8">
        <v>43511</v>
      </c>
      <c r="M1755" s="30">
        <v>43516</v>
      </c>
      <c r="N1755" s="29">
        <v>2</v>
      </c>
      <c r="O1755" s="29">
        <v>4</v>
      </c>
      <c r="P1755" s="6" t="s">
        <v>590</v>
      </c>
      <c r="Q1755" s="28" t="s">
        <v>22</v>
      </c>
      <c r="R1755" s="6" t="s">
        <v>0</v>
      </c>
      <c r="S1755" s="28" t="s">
        <v>22</v>
      </c>
      <c r="T1755" s="28" t="s">
        <v>6029</v>
      </c>
      <c r="U1755" s="29">
        <v>1</v>
      </c>
      <c r="V1755" s="17" t="b">
        <v>1</v>
      </c>
      <c r="W1755" s="17" t="b">
        <v>0</v>
      </c>
      <c r="X1755" s="17" t="b">
        <v>0</v>
      </c>
      <c r="Y1755" s="17" t="b">
        <v>0</v>
      </c>
      <c r="Z1755" t="s">
        <v>161</v>
      </c>
      <c r="AA1755" t="s">
        <v>22</v>
      </c>
      <c r="AB1755" t="s">
        <v>22</v>
      </c>
      <c r="AC1755" t="s">
        <v>22</v>
      </c>
      <c r="AD1755" t="s">
        <v>22</v>
      </c>
      <c r="AE1755" t="s">
        <v>22</v>
      </c>
      <c r="AF1755" t="s">
        <v>22</v>
      </c>
      <c r="AG1755" t="s">
        <v>161</v>
      </c>
      <c r="AH1755" t="s">
        <v>22</v>
      </c>
      <c r="AI1755" t="s">
        <v>22</v>
      </c>
      <c r="AJ1755" s="17" t="b">
        <v>0</v>
      </c>
      <c r="AK1755" t="s">
        <v>22</v>
      </c>
      <c r="AL1755" t="s">
        <v>22</v>
      </c>
      <c r="AM1755" s="17" t="b">
        <v>0</v>
      </c>
      <c r="AN1755" s="6"/>
      <c r="AO1755" s="6"/>
      <c r="AP1755" s="17" t="b">
        <v>0</v>
      </c>
      <c r="AQ1755" s="6" t="b">
        <v>0</v>
      </c>
    </row>
    <row r="1756" spans="1:43" x14ac:dyDescent="0.25">
      <c r="A1756" t="str">
        <f>_xlfn.CONCAT(Table8[[#This Row],[Order]],"-",Table8[[#This Row],[Line]])</f>
        <v>78581-65</v>
      </c>
      <c r="B1756" s="29">
        <v>78581</v>
      </c>
      <c r="C1756" s="29">
        <v>65</v>
      </c>
      <c r="D1756" s="29">
        <v>1</v>
      </c>
      <c r="E1756" s="28" t="s">
        <v>18</v>
      </c>
      <c r="F1756" s="28" t="s">
        <v>3416</v>
      </c>
      <c r="G1756" s="28" t="s">
        <v>6030</v>
      </c>
      <c r="H1756" s="28" t="s">
        <v>22</v>
      </c>
      <c r="I1756" s="28" t="s">
        <v>20</v>
      </c>
      <c r="J1756" s="28"/>
      <c r="K1756" s="28"/>
      <c r="L1756" s="8">
        <v>43511</v>
      </c>
      <c r="M1756" s="30">
        <v>43516</v>
      </c>
      <c r="N1756" s="29">
        <v>114</v>
      </c>
      <c r="O1756" s="29">
        <v>114</v>
      </c>
      <c r="P1756" s="6" t="s">
        <v>590</v>
      </c>
      <c r="Q1756" s="28" t="s">
        <v>22</v>
      </c>
      <c r="R1756" s="6" t="s">
        <v>0</v>
      </c>
      <c r="S1756" s="28" t="s">
        <v>22</v>
      </c>
      <c r="T1756" s="28" t="s">
        <v>6031</v>
      </c>
      <c r="U1756" s="29">
        <v>1</v>
      </c>
      <c r="V1756" s="17" t="b">
        <v>1</v>
      </c>
      <c r="W1756" s="17" t="b">
        <v>0</v>
      </c>
      <c r="X1756" s="17" t="b">
        <v>0</v>
      </c>
      <c r="Y1756" s="17" t="b">
        <v>0</v>
      </c>
      <c r="Z1756" t="s">
        <v>161</v>
      </c>
      <c r="AA1756" t="s">
        <v>22</v>
      </c>
      <c r="AB1756" t="s">
        <v>22</v>
      </c>
      <c r="AC1756" t="s">
        <v>22</v>
      </c>
      <c r="AD1756" t="s">
        <v>22</v>
      </c>
      <c r="AE1756" t="s">
        <v>22</v>
      </c>
      <c r="AF1756" t="s">
        <v>22</v>
      </c>
      <c r="AG1756" t="s">
        <v>161</v>
      </c>
      <c r="AH1756" t="s">
        <v>22</v>
      </c>
      <c r="AI1756" t="s">
        <v>22</v>
      </c>
      <c r="AJ1756" s="17" t="b">
        <v>0</v>
      </c>
      <c r="AK1756" t="s">
        <v>22</v>
      </c>
      <c r="AL1756" t="s">
        <v>22</v>
      </c>
      <c r="AM1756" s="17" t="b">
        <v>0</v>
      </c>
      <c r="AN1756" s="6"/>
      <c r="AO1756" s="6"/>
      <c r="AP1756" s="17" t="b">
        <v>0</v>
      </c>
      <c r="AQ1756" s="6" t="b">
        <v>0</v>
      </c>
    </row>
    <row r="1757" spans="1:43" x14ac:dyDescent="0.25">
      <c r="A1757" t="str">
        <f>_xlfn.CONCAT(Table8[[#This Row],[Order]],"-",Table8[[#This Row],[Line]])</f>
        <v>78581-66</v>
      </c>
      <c r="B1757" s="29">
        <v>78581</v>
      </c>
      <c r="C1757" s="29">
        <v>66</v>
      </c>
      <c r="D1757" s="29">
        <v>1</v>
      </c>
      <c r="E1757" s="28" t="s">
        <v>18</v>
      </c>
      <c r="F1757" s="28" t="s">
        <v>3416</v>
      </c>
      <c r="G1757" s="28" t="s">
        <v>6032</v>
      </c>
      <c r="H1757" s="28" t="s">
        <v>22</v>
      </c>
      <c r="I1757" s="28" t="s">
        <v>20</v>
      </c>
      <c r="J1757" s="28"/>
      <c r="K1757" s="28"/>
      <c r="L1757" s="8">
        <v>43511</v>
      </c>
      <c r="M1757" s="30">
        <v>43516</v>
      </c>
      <c r="N1757" s="29">
        <v>43</v>
      </c>
      <c r="O1757" s="29">
        <v>43</v>
      </c>
      <c r="P1757" s="6" t="s">
        <v>590</v>
      </c>
      <c r="Q1757" s="28" t="s">
        <v>22</v>
      </c>
      <c r="R1757" s="6" t="s">
        <v>0</v>
      </c>
      <c r="S1757" s="28" t="s">
        <v>22</v>
      </c>
      <c r="T1757" s="28" t="s">
        <v>6033</v>
      </c>
      <c r="U1757" s="29">
        <v>1</v>
      </c>
      <c r="V1757" s="17" t="b">
        <v>1</v>
      </c>
      <c r="W1757" s="17" t="b">
        <v>0</v>
      </c>
      <c r="X1757" s="17" t="b">
        <v>0</v>
      </c>
      <c r="Y1757" s="17" t="b">
        <v>0</v>
      </c>
      <c r="Z1757" t="s">
        <v>161</v>
      </c>
      <c r="AA1757" t="s">
        <v>22</v>
      </c>
      <c r="AB1757" t="s">
        <v>22</v>
      </c>
      <c r="AC1757" t="s">
        <v>22</v>
      </c>
      <c r="AD1757" t="s">
        <v>22</v>
      </c>
      <c r="AE1757" t="s">
        <v>22</v>
      </c>
      <c r="AF1757" t="s">
        <v>22</v>
      </c>
      <c r="AG1757" t="s">
        <v>161</v>
      </c>
      <c r="AH1757" t="s">
        <v>22</v>
      </c>
      <c r="AI1757" t="s">
        <v>22</v>
      </c>
      <c r="AJ1757" s="17" t="b">
        <v>0</v>
      </c>
      <c r="AK1757" t="s">
        <v>22</v>
      </c>
      <c r="AL1757" t="s">
        <v>22</v>
      </c>
      <c r="AM1757" s="17" t="b">
        <v>0</v>
      </c>
      <c r="AN1757" s="6"/>
      <c r="AO1757" s="6"/>
      <c r="AP1757" s="17" t="b">
        <v>0</v>
      </c>
      <c r="AQ1757" s="6" t="b">
        <v>0</v>
      </c>
    </row>
    <row r="1758" spans="1:43" x14ac:dyDescent="0.25">
      <c r="A1758" t="str">
        <f>_xlfn.CONCAT(Table8[[#This Row],[Order]],"-",Table8[[#This Row],[Line]])</f>
        <v>78581-67</v>
      </c>
      <c r="B1758" s="7">
        <v>78581</v>
      </c>
      <c r="C1758" s="7">
        <v>67</v>
      </c>
      <c r="D1758" s="7">
        <v>1</v>
      </c>
      <c r="E1758" s="6" t="s">
        <v>18</v>
      </c>
      <c r="F1758" s="6" t="s">
        <v>148</v>
      </c>
      <c r="G1758" s="6" t="s">
        <v>6034</v>
      </c>
      <c r="H1758" s="6" t="s">
        <v>22</v>
      </c>
      <c r="I1758" s="6" t="s">
        <v>27</v>
      </c>
      <c r="J1758" s="6"/>
      <c r="K1758" s="6"/>
      <c r="L1758" s="8">
        <v>43518</v>
      </c>
      <c r="M1758" s="8">
        <v>43523</v>
      </c>
      <c r="N1758" s="7">
        <v>40</v>
      </c>
      <c r="O1758" s="7">
        <v>40</v>
      </c>
      <c r="P1758" s="6" t="s">
        <v>590</v>
      </c>
      <c r="Q1758" s="6" t="s">
        <v>22</v>
      </c>
      <c r="R1758" s="6" t="s">
        <v>0</v>
      </c>
      <c r="S1758" s="6" t="s">
        <v>22</v>
      </c>
      <c r="T1758" s="6" t="s">
        <v>6035</v>
      </c>
      <c r="U1758" s="7">
        <v>1</v>
      </c>
      <c r="V1758" s="17" t="b">
        <v>0</v>
      </c>
      <c r="W1758" s="17" t="b">
        <v>0</v>
      </c>
      <c r="X1758" s="17" t="b">
        <v>0</v>
      </c>
      <c r="Y1758" s="17" t="b">
        <v>0</v>
      </c>
      <c r="Z1758" t="s">
        <v>22</v>
      </c>
      <c r="AA1758" t="s">
        <v>22</v>
      </c>
      <c r="AB1758" t="s">
        <v>22</v>
      </c>
      <c r="AC1758" t="s">
        <v>22</v>
      </c>
      <c r="AD1758" t="s">
        <v>22</v>
      </c>
      <c r="AE1758" t="s">
        <v>22</v>
      </c>
      <c r="AF1758" t="s">
        <v>22</v>
      </c>
      <c r="AG1758" t="s">
        <v>22</v>
      </c>
      <c r="AH1758" t="s">
        <v>22</v>
      </c>
      <c r="AI1758" t="s">
        <v>22</v>
      </c>
      <c r="AJ1758" s="17" t="b">
        <v>0</v>
      </c>
      <c r="AK1758" t="s">
        <v>22</v>
      </c>
      <c r="AL1758" t="s">
        <v>22</v>
      </c>
      <c r="AM1758" s="17" t="b">
        <v>0</v>
      </c>
      <c r="AN1758" s="6"/>
      <c r="AO1758" s="6"/>
      <c r="AP1758" s="17" t="b">
        <v>0</v>
      </c>
      <c r="AQ1758" s="6" t="b">
        <v>0</v>
      </c>
    </row>
    <row r="1759" spans="1:43" x14ac:dyDescent="0.25">
      <c r="A1759" t="str">
        <f>_xlfn.CONCAT(Table8[[#This Row],[Order]],"-",Table8[[#This Row],[Line]])</f>
        <v>78581-68</v>
      </c>
      <c r="B1759" s="7">
        <v>78581</v>
      </c>
      <c r="C1759" s="7">
        <v>68</v>
      </c>
      <c r="D1759" s="7">
        <v>1</v>
      </c>
      <c r="E1759" s="6" t="s">
        <v>18</v>
      </c>
      <c r="F1759" s="6" t="s">
        <v>155</v>
      </c>
      <c r="G1759" s="6" t="s">
        <v>6036</v>
      </c>
      <c r="H1759" s="6" t="s">
        <v>22</v>
      </c>
      <c r="I1759" s="6" t="s">
        <v>27</v>
      </c>
      <c r="J1759" s="6"/>
      <c r="K1759" s="6"/>
      <c r="L1759" s="8">
        <v>43518</v>
      </c>
      <c r="M1759" s="8">
        <v>43523</v>
      </c>
      <c r="N1759" s="7">
        <v>3</v>
      </c>
      <c r="O1759" s="7">
        <v>3</v>
      </c>
      <c r="P1759" s="6" t="s">
        <v>590</v>
      </c>
      <c r="Q1759" s="6" t="s">
        <v>22</v>
      </c>
      <c r="R1759" s="6" t="s">
        <v>0</v>
      </c>
      <c r="S1759" s="6" t="s">
        <v>22</v>
      </c>
      <c r="T1759" s="6" t="s">
        <v>6037</v>
      </c>
      <c r="U1759" s="7">
        <v>1</v>
      </c>
      <c r="V1759" s="17" t="b">
        <v>0</v>
      </c>
      <c r="W1759" s="17" t="b">
        <v>0</v>
      </c>
      <c r="X1759" s="17" t="b">
        <v>0</v>
      </c>
      <c r="Y1759" s="17" t="b">
        <v>0</v>
      </c>
      <c r="Z1759" t="s">
        <v>22</v>
      </c>
      <c r="AA1759" t="s">
        <v>22</v>
      </c>
      <c r="AB1759" t="s">
        <v>22</v>
      </c>
      <c r="AC1759" t="s">
        <v>22</v>
      </c>
      <c r="AD1759" t="s">
        <v>22</v>
      </c>
      <c r="AE1759" t="s">
        <v>22</v>
      </c>
      <c r="AF1759" t="s">
        <v>22</v>
      </c>
      <c r="AG1759" t="s">
        <v>22</v>
      </c>
      <c r="AH1759" t="s">
        <v>22</v>
      </c>
      <c r="AI1759" t="s">
        <v>22</v>
      </c>
      <c r="AJ1759" s="17" t="b">
        <v>0</v>
      </c>
      <c r="AK1759" t="s">
        <v>22</v>
      </c>
      <c r="AL1759" t="s">
        <v>22</v>
      </c>
      <c r="AM1759" s="17" t="b">
        <v>0</v>
      </c>
      <c r="AN1759" s="6"/>
      <c r="AO1759" s="6"/>
      <c r="AP1759" s="17" t="b">
        <v>0</v>
      </c>
      <c r="AQ1759" s="6" t="b">
        <v>0</v>
      </c>
    </row>
    <row r="1760" spans="1:43" x14ac:dyDescent="0.25">
      <c r="A1760" t="str">
        <f>_xlfn.CONCAT(Table8[[#This Row],[Order]],"-",Table8[[#This Row],[Line]])</f>
        <v>78581-69</v>
      </c>
      <c r="B1760" s="7">
        <v>78581</v>
      </c>
      <c r="C1760" s="7">
        <v>69</v>
      </c>
      <c r="D1760" s="7">
        <v>1</v>
      </c>
      <c r="E1760" s="6" t="s">
        <v>18</v>
      </c>
      <c r="F1760" s="6" t="s">
        <v>155</v>
      </c>
      <c r="G1760" s="6" t="s">
        <v>6038</v>
      </c>
      <c r="H1760" s="6" t="s">
        <v>22</v>
      </c>
      <c r="I1760" s="6" t="s">
        <v>27</v>
      </c>
      <c r="J1760" s="6"/>
      <c r="K1760" s="6"/>
      <c r="L1760" s="8">
        <v>43518</v>
      </c>
      <c r="M1760" s="8">
        <v>43523</v>
      </c>
      <c r="N1760" s="7">
        <v>82</v>
      </c>
      <c r="O1760" s="7">
        <v>82</v>
      </c>
      <c r="P1760" s="6" t="s">
        <v>590</v>
      </c>
      <c r="Q1760" s="6" t="s">
        <v>22</v>
      </c>
      <c r="R1760" s="6" t="s">
        <v>0</v>
      </c>
      <c r="S1760" s="6" t="s">
        <v>22</v>
      </c>
      <c r="T1760" s="6" t="s">
        <v>6039</v>
      </c>
      <c r="U1760" s="7">
        <v>1</v>
      </c>
      <c r="V1760" s="17" t="b">
        <v>0</v>
      </c>
      <c r="W1760" s="17" t="b">
        <v>0</v>
      </c>
      <c r="X1760" s="17" t="b">
        <v>0</v>
      </c>
      <c r="Y1760" s="17" t="b">
        <v>0</v>
      </c>
      <c r="Z1760" t="s">
        <v>22</v>
      </c>
      <c r="AA1760" t="s">
        <v>22</v>
      </c>
      <c r="AB1760" t="s">
        <v>22</v>
      </c>
      <c r="AC1760" t="s">
        <v>22</v>
      </c>
      <c r="AD1760" t="s">
        <v>22</v>
      </c>
      <c r="AE1760" t="s">
        <v>22</v>
      </c>
      <c r="AF1760" t="s">
        <v>22</v>
      </c>
      <c r="AG1760" t="s">
        <v>22</v>
      </c>
      <c r="AH1760" t="s">
        <v>22</v>
      </c>
      <c r="AI1760" t="s">
        <v>22</v>
      </c>
      <c r="AJ1760" s="17" t="b">
        <v>0</v>
      </c>
      <c r="AK1760" t="s">
        <v>22</v>
      </c>
      <c r="AL1760" t="s">
        <v>22</v>
      </c>
      <c r="AM1760" s="17" t="b">
        <v>0</v>
      </c>
      <c r="AN1760" s="6"/>
      <c r="AO1760" s="6"/>
      <c r="AP1760" s="17" t="b">
        <v>0</v>
      </c>
      <c r="AQ1760" s="6" t="b">
        <v>0</v>
      </c>
    </row>
    <row r="1761" spans="1:43" x14ac:dyDescent="0.25">
      <c r="A1761" t="str">
        <f>_xlfn.CONCAT(Table8[[#This Row],[Order]],"-",Table8[[#This Row],[Line]])</f>
        <v>78581-70</v>
      </c>
      <c r="B1761" s="7">
        <v>78581</v>
      </c>
      <c r="C1761" s="7">
        <v>70</v>
      </c>
      <c r="D1761" s="7">
        <v>1</v>
      </c>
      <c r="E1761" s="6" t="s">
        <v>18</v>
      </c>
      <c r="F1761" s="6" t="s">
        <v>396</v>
      </c>
      <c r="G1761" s="6" t="s">
        <v>6040</v>
      </c>
      <c r="H1761" s="6" t="s">
        <v>22</v>
      </c>
      <c r="I1761" s="6" t="s">
        <v>27</v>
      </c>
      <c r="J1761" s="6"/>
      <c r="K1761" s="6"/>
      <c r="L1761" s="8">
        <v>43518</v>
      </c>
      <c r="M1761" s="8">
        <v>43523</v>
      </c>
      <c r="N1761" s="7">
        <v>1</v>
      </c>
      <c r="O1761" s="7">
        <v>2</v>
      </c>
      <c r="P1761" s="6" t="s">
        <v>590</v>
      </c>
      <c r="Q1761" s="6" t="s">
        <v>22</v>
      </c>
      <c r="R1761" s="6" t="s">
        <v>0</v>
      </c>
      <c r="S1761" s="6" t="s">
        <v>22</v>
      </c>
      <c r="T1761" s="6" t="s">
        <v>6041</v>
      </c>
      <c r="U1761" s="7">
        <v>1</v>
      </c>
      <c r="V1761" s="17" t="b">
        <v>0</v>
      </c>
      <c r="W1761" s="17" t="b">
        <v>0</v>
      </c>
      <c r="X1761" s="17" t="b">
        <v>0</v>
      </c>
      <c r="Y1761" s="17" t="b">
        <v>0</v>
      </c>
      <c r="Z1761" t="s">
        <v>22</v>
      </c>
      <c r="AA1761" t="s">
        <v>22</v>
      </c>
      <c r="AB1761" t="s">
        <v>22</v>
      </c>
      <c r="AC1761" t="s">
        <v>22</v>
      </c>
      <c r="AD1761" t="s">
        <v>22</v>
      </c>
      <c r="AE1761" t="s">
        <v>22</v>
      </c>
      <c r="AF1761" t="s">
        <v>22</v>
      </c>
      <c r="AG1761" t="s">
        <v>22</v>
      </c>
      <c r="AH1761" t="s">
        <v>22</v>
      </c>
      <c r="AI1761" t="s">
        <v>22</v>
      </c>
      <c r="AJ1761" s="17" t="b">
        <v>0</v>
      </c>
      <c r="AK1761" t="s">
        <v>22</v>
      </c>
      <c r="AL1761" t="s">
        <v>22</v>
      </c>
      <c r="AM1761" s="17" t="b">
        <v>0</v>
      </c>
      <c r="AN1761" s="6"/>
      <c r="AO1761" s="6"/>
      <c r="AP1761" s="17" t="b">
        <v>0</v>
      </c>
      <c r="AQ1761" s="6" t="b">
        <v>0</v>
      </c>
    </row>
    <row r="1762" spans="1:43" x14ac:dyDescent="0.25">
      <c r="A1762" t="str">
        <f>_xlfn.CONCAT(Table8[[#This Row],[Order]],"-",Table8[[#This Row],[Line]])</f>
        <v>78581-71</v>
      </c>
      <c r="B1762" s="29">
        <v>78581</v>
      </c>
      <c r="C1762" s="29">
        <v>71</v>
      </c>
      <c r="D1762" s="29">
        <v>1</v>
      </c>
      <c r="E1762" s="28" t="s">
        <v>18</v>
      </c>
      <c r="F1762" s="28" t="s">
        <v>3418</v>
      </c>
      <c r="G1762" s="28" t="s">
        <v>6042</v>
      </c>
      <c r="H1762" s="28" t="s">
        <v>22</v>
      </c>
      <c r="I1762" s="28" t="s">
        <v>20</v>
      </c>
      <c r="J1762" s="28"/>
      <c r="K1762" s="28"/>
      <c r="L1762" s="8">
        <v>43511</v>
      </c>
      <c r="M1762" s="30">
        <v>43516</v>
      </c>
      <c r="N1762" s="29">
        <v>1</v>
      </c>
      <c r="O1762" s="29">
        <v>3</v>
      </c>
      <c r="P1762" s="6" t="s">
        <v>590</v>
      </c>
      <c r="Q1762" s="28" t="s">
        <v>22</v>
      </c>
      <c r="R1762" s="6" t="s">
        <v>0</v>
      </c>
      <c r="S1762" s="28" t="s">
        <v>22</v>
      </c>
      <c r="T1762" s="28" t="s">
        <v>6043</v>
      </c>
      <c r="U1762" s="29">
        <v>1</v>
      </c>
      <c r="V1762" s="17" t="b">
        <v>1</v>
      </c>
      <c r="W1762" s="17" t="b">
        <v>0</v>
      </c>
      <c r="X1762" s="17" t="b">
        <v>0</v>
      </c>
      <c r="Y1762" s="17" t="b">
        <v>0</v>
      </c>
      <c r="Z1762" t="s">
        <v>161</v>
      </c>
      <c r="AA1762" t="s">
        <v>22</v>
      </c>
      <c r="AB1762" t="s">
        <v>22</v>
      </c>
      <c r="AC1762" t="s">
        <v>22</v>
      </c>
      <c r="AD1762" t="s">
        <v>22</v>
      </c>
      <c r="AE1762" t="s">
        <v>22</v>
      </c>
      <c r="AF1762" t="s">
        <v>22</v>
      </c>
      <c r="AG1762" t="s">
        <v>161</v>
      </c>
      <c r="AH1762" t="s">
        <v>22</v>
      </c>
      <c r="AI1762" t="s">
        <v>22</v>
      </c>
      <c r="AJ1762" s="17" t="b">
        <v>0</v>
      </c>
      <c r="AK1762" t="s">
        <v>22</v>
      </c>
      <c r="AL1762" t="s">
        <v>22</v>
      </c>
      <c r="AM1762" s="17" t="b">
        <v>0</v>
      </c>
      <c r="AN1762" s="6"/>
      <c r="AO1762" s="6"/>
      <c r="AP1762" s="17" t="b">
        <v>0</v>
      </c>
      <c r="AQ1762" s="6" t="b">
        <v>0</v>
      </c>
    </row>
    <row r="1763" spans="1:43" x14ac:dyDescent="0.25">
      <c r="A1763" t="str">
        <f>_xlfn.CONCAT(Table8[[#This Row],[Order]],"-",Table8[[#This Row],[Line]])</f>
        <v>78581-72</v>
      </c>
      <c r="B1763" s="29">
        <v>78581</v>
      </c>
      <c r="C1763" s="29">
        <v>72</v>
      </c>
      <c r="D1763" s="29">
        <v>1</v>
      </c>
      <c r="E1763" s="28" t="s">
        <v>18</v>
      </c>
      <c r="F1763" s="28" t="s">
        <v>3419</v>
      </c>
      <c r="G1763" s="28" t="s">
        <v>6044</v>
      </c>
      <c r="H1763" s="28" t="s">
        <v>22</v>
      </c>
      <c r="I1763" s="28" t="s">
        <v>20</v>
      </c>
      <c r="J1763" s="28"/>
      <c r="K1763" s="28"/>
      <c r="L1763" s="8">
        <v>43511</v>
      </c>
      <c r="M1763" s="30">
        <v>43516</v>
      </c>
      <c r="N1763" s="29">
        <v>1</v>
      </c>
      <c r="O1763" s="29">
        <v>2</v>
      </c>
      <c r="P1763" s="6" t="s">
        <v>590</v>
      </c>
      <c r="Q1763" s="28" t="s">
        <v>22</v>
      </c>
      <c r="R1763" s="6" t="s">
        <v>0</v>
      </c>
      <c r="S1763" s="28" t="s">
        <v>22</v>
      </c>
      <c r="T1763" s="28" t="s">
        <v>6045</v>
      </c>
      <c r="U1763" s="29">
        <v>1</v>
      </c>
      <c r="V1763" s="17" t="b">
        <v>1</v>
      </c>
      <c r="W1763" s="17" t="b">
        <v>0</v>
      </c>
      <c r="X1763" s="17" t="b">
        <v>0</v>
      </c>
      <c r="Y1763" s="17" t="b">
        <v>0</v>
      </c>
      <c r="Z1763" t="s">
        <v>161</v>
      </c>
      <c r="AA1763" t="s">
        <v>22</v>
      </c>
      <c r="AB1763" t="s">
        <v>22</v>
      </c>
      <c r="AC1763" t="s">
        <v>22</v>
      </c>
      <c r="AD1763" t="s">
        <v>22</v>
      </c>
      <c r="AE1763" t="s">
        <v>22</v>
      </c>
      <c r="AF1763" t="s">
        <v>22</v>
      </c>
      <c r="AG1763" t="s">
        <v>161</v>
      </c>
      <c r="AH1763" t="s">
        <v>22</v>
      </c>
      <c r="AI1763" t="s">
        <v>22</v>
      </c>
      <c r="AJ1763" s="17" t="b">
        <v>0</v>
      </c>
      <c r="AK1763" t="s">
        <v>22</v>
      </c>
      <c r="AL1763" t="s">
        <v>22</v>
      </c>
      <c r="AM1763" s="17" t="b">
        <v>0</v>
      </c>
      <c r="AN1763" s="6"/>
      <c r="AO1763" s="6"/>
      <c r="AP1763" s="17" t="b">
        <v>0</v>
      </c>
      <c r="AQ1763" s="6" t="b">
        <v>0</v>
      </c>
    </row>
    <row r="1764" spans="1:43" x14ac:dyDescent="0.25">
      <c r="A1764" t="str">
        <f>_xlfn.CONCAT(Table8[[#This Row],[Order]],"-",Table8[[#This Row],[Line]])</f>
        <v>78581-73</v>
      </c>
      <c r="B1764" s="29">
        <v>78581</v>
      </c>
      <c r="C1764" s="29">
        <v>73</v>
      </c>
      <c r="D1764" s="29">
        <v>1</v>
      </c>
      <c r="E1764" s="28" t="s">
        <v>18</v>
      </c>
      <c r="F1764" s="28" t="s">
        <v>3420</v>
      </c>
      <c r="G1764" s="28" t="s">
        <v>6046</v>
      </c>
      <c r="H1764" s="28" t="s">
        <v>22</v>
      </c>
      <c r="I1764" s="28" t="s">
        <v>20</v>
      </c>
      <c r="J1764" s="28"/>
      <c r="K1764" s="28"/>
      <c r="L1764" s="8">
        <v>43511</v>
      </c>
      <c r="M1764" s="30">
        <v>43516</v>
      </c>
      <c r="N1764" s="29">
        <v>1</v>
      </c>
      <c r="O1764" s="29">
        <v>3</v>
      </c>
      <c r="P1764" s="6" t="s">
        <v>590</v>
      </c>
      <c r="Q1764" s="28" t="s">
        <v>22</v>
      </c>
      <c r="R1764" s="6" t="s">
        <v>0</v>
      </c>
      <c r="S1764" s="28" t="s">
        <v>22</v>
      </c>
      <c r="T1764" s="28" t="s">
        <v>6047</v>
      </c>
      <c r="U1764" s="29">
        <v>1</v>
      </c>
      <c r="V1764" s="17" t="b">
        <v>1</v>
      </c>
      <c r="W1764" s="17" t="b">
        <v>0</v>
      </c>
      <c r="X1764" s="17" t="b">
        <v>0</v>
      </c>
      <c r="Y1764" s="17" t="b">
        <v>0</v>
      </c>
      <c r="Z1764" t="s">
        <v>161</v>
      </c>
      <c r="AA1764" t="s">
        <v>22</v>
      </c>
      <c r="AB1764" t="s">
        <v>22</v>
      </c>
      <c r="AC1764" t="s">
        <v>22</v>
      </c>
      <c r="AD1764" t="s">
        <v>22</v>
      </c>
      <c r="AE1764" t="s">
        <v>22</v>
      </c>
      <c r="AF1764" t="s">
        <v>22</v>
      </c>
      <c r="AG1764" t="s">
        <v>161</v>
      </c>
      <c r="AH1764" t="s">
        <v>22</v>
      </c>
      <c r="AI1764" t="s">
        <v>22</v>
      </c>
      <c r="AJ1764" s="17" t="b">
        <v>0</v>
      </c>
      <c r="AK1764" t="s">
        <v>22</v>
      </c>
      <c r="AL1764" t="s">
        <v>22</v>
      </c>
      <c r="AM1764" s="17" t="b">
        <v>0</v>
      </c>
      <c r="AN1764" s="6"/>
      <c r="AO1764" s="6"/>
      <c r="AP1764" s="17" t="b">
        <v>0</v>
      </c>
      <c r="AQ1764" s="6" t="b">
        <v>0</v>
      </c>
    </row>
    <row r="1765" spans="1:43" x14ac:dyDescent="0.25">
      <c r="A1765" t="str">
        <f>_xlfn.CONCAT(Table8[[#This Row],[Order]],"-",Table8[[#This Row],[Line]])</f>
        <v>78581-74</v>
      </c>
      <c r="B1765" s="29">
        <v>78581</v>
      </c>
      <c r="C1765" s="29">
        <v>74</v>
      </c>
      <c r="D1765" s="29">
        <v>1</v>
      </c>
      <c r="E1765" s="28" t="s">
        <v>18</v>
      </c>
      <c r="F1765" s="28" t="s">
        <v>3421</v>
      </c>
      <c r="G1765" s="28" t="s">
        <v>6048</v>
      </c>
      <c r="H1765" s="28" t="s">
        <v>22</v>
      </c>
      <c r="I1765" s="28" t="s">
        <v>20</v>
      </c>
      <c r="J1765" s="28"/>
      <c r="K1765" s="28"/>
      <c r="L1765" s="8">
        <v>43511</v>
      </c>
      <c r="M1765" s="30">
        <v>43516</v>
      </c>
      <c r="N1765" s="29">
        <v>1</v>
      </c>
      <c r="O1765" s="29">
        <v>3</v>
      </c>
      <c r="P1765" s="6" t="s">
        <v>590</v>
      </c>
      <c r="Q1765" s="28" t="s">
        <v>22</v>
      </c>
      <c r="R1765" s="6" t="s">
        <v>0</v>
      </c>
      <c r="S1765" s="28" t="s">
        <v>22</v>
      </c>
      <c r="T1765" s="28" t="s">
        <v>6049</v>
      </c>
      <c r="U1765" s="29">
        <v>1</v>
      </c>
      <c r="V1765" s="17" t="b">
        <v>1</v>
      </c>
      <c r="W1765" s="17" t="b">
        <v>0</v>
      </c>
      <c r="X1765" s="17" t="b">
        <v>0</v>
      </c>
      <c r="Y1765" s="17" t="b">
        <v>0</v>
      </c>
      <c r="Z1765" t="s">
        <v>161</v>
      </c>
      <c r="AA1765" t="s">
        <v>22</v>
      </c>
      <c r="AB1765" t="s">
        <v>22</v>
      </c>
      <c r="AC1765" t="s">
        <v>22</v>
      </c>
      <c r="AD1765" t="s">
        <v>22</v>
      </c>
      <c r="AE1765" t="s">
        <v>22</v>
      </c>
      <c r="AF1765" t="s">
        <v>22</v>
      </c>
      <c r="AG1765" t="s">
        <v>161</v>
      </c>
      <c r="AH1765" t="s">
        <v>22</v>
      </c>
      <c r="AI1765" t="s">
        <v>22</v>
      </c>
      <c r="AJ1765" s="17" t="b">
        <v>0</v>
      </c>
      <c r="AK1765" t="s">
        <v>22</v>
      </c>
      <c r="AL1765" t="s">
        <v>22</v>
      </c>
      <c r="AM1765" s="17" t="b">
        <v>0</v>
      </c>
      <c r="AN1765" s="6"/>
      <c r="AO1765" s="6"/>
      <c r="AP1765" s="17" t="b">
        <v>0</v>
      </c>
      <c r="AQ1765" s="6" t="b">
        <v>0</v>
      </c>
    </row>
    <row r="1766" spans="1:43" x14ac:dyDescent="0.25">
      <c r="A1766" t="str">
        <f>_xlfn.CONCAT(Table8[[#This Row],[Order]],"-",Table8[[#This Row],[Line]])</f>
        <v>78581-75</v>
      </c>
      <c r="B1766" s="29">
        <v>78581</v>
      </c>
      <c r="C1766" s="29">
        <v>75</v>
      </c>
      <c r="D1766" s="29">
        <v>1</v>
      </c>
      <c r="E1766" s="28" t="s">
        <v>18</v>
      </c>
      <c r="F1766" s="28" t="s">
        <v>3422</v>
      </c>
      <c r="G1766" s="28" t="s">
        <v>6050</v>
      </c>
      <c r="H1766" s="28" t="s">
        <v>22</v>
      </c>
      <c r="I1766" s="28" t="s">
        <v>20</v>
      </c>
      <c r="J1766" s="28"/>
      <c r="K1766" s="28"/>
      <c r="L1766" s="8">
        <v>43511</v>
      </c>
      <c r="M1766" s="30">
        <v>43516</v>
      </c>
      <c r="N1766" s="29">
        <v>1</v>
      </c>
      <c r="O1766" s="29">
        <v>3</v>
      </c>
      <c r="P1766" s="6" t="s">
        <v>590</v>
      </c>
      <c r="Q1766" s="28" t="s">
        <v>22</v>
      </c>
      <c r="R1766" s="6" t="s">
        <v>0</v>
      </c>
      <c r="S1766" s="28" t="s">
        <v>22</v>
      </c>
      <c r="T1766" s="28" t="s">
        <v>6051</v>
      </c>
      <c r="U1766" s="29">
        <v>1</v>
      </c>
      <c r="V1766" s="17" t="b">
        <v>1</v>
      </c>
      <c r="W1766" s="17" t="b">
        <v>0</v>
      </c>
      <c r="X1766" s="17" t="b">
        <v>0</v>
      </c>
      <c r="Y1766" s="17" t="b">
        <v>0</v>
      </c>
      <c r="Z1766" t="s">
        <v>161</v>
      </c>
      <c r="AA1766" t="s">
        <v>22</v>
      </c>
      <c r="AB1766" t="s">
        <v>22</v>
      </c>
      <c r="AC1766" t="s">
        <v>22</v>
      </c>
      <c r="AD1766" t="s">
        <v>22</v>
      </c>
      <c r="AE1766" t="s">
        <v>22</v>
      </c>
      <c r="AF1766" t="s">
        <v>22</v>
      </c>
      <c r="AG1766" t="s">
        <v>161</v>
      </c>
      <c r="AH1766" t="s">
        <v>22</v>
      </c>
      <c r="AI1766" t="s">
        <v>22</v>
      </c>
      <c r="AJ1766" s="17" t="b">
        <v>0</v>
      </c>
      <c r="AK1766" t="s">
        <v>22</v>
      </c>
      <c r="AL1766" t="s">
        <v>22</v>
      </c>
      <c r="AM1766" s="17" t="b">
        <v>0</v>
      </c>
      <c r="AN1766" s="6"/>
      <c r="AO1766" s="6"/>
      <c r="AP1766" s="17" t="b">
        <v>0</v>
      </c>
      <c r="AQ1766" s="6" t="b">
        <v>0</v>
      </c>
    </row>
    <row r="1767" spans="1:43" x14ac:dyDescent="0.25">
      <c r="A1767" t="str">
        <f>_xlfn.CONCAT(Table8[[#This Row],[Order]],"-",Table8[[#This Row],[Line]])</f>
        <v>78581-76</v>
      </c>
      <c r="B1767" s="29">
        <v>78581</v>
      </c>
      <c r="C1767" s="29">
        <v>76</v>
      </c>
      <c r="D1767" s="29">
        <v>1</v>
      </c>
      <c r="E1767" s="28" t="s">
        <v>18</v>
      </c>
      <c r="F1767" s="28" t="s">
        <v>3423</v>
      </c>
      <c r="G1767" s="28" t="s">
        <v>6052</v>
      </c>
      <c r="H1767" s="28" t="s">
        <v>22</v>
      </c>
      <c r="I1767" s="28" t="s">
        <v>20</v>
      </c>
      <c r="J1767" s="28"/>
      <c r="K1767" s="28"/>
      <c r="L1767" s="8">
        <v>43511</v>
      </c>
      <c r="M1767" s="30">
        <v>43516</v>
      </c>
      <c r="N1767" s="29">
        <v>1</v>
      </c>
      <c r="O1767" s="29">
        <v>3</v>
      </c>
      <c r="P1767" s="6" t="s">
        <v>590</v>
      </c>
      <c r="Q1767" s="28" t="s">
        <v>22</v>
      </c>
      <c r="R1767" s="6" t="s">
        <v>0</v>
      </c>
      <c r="S1767" s="28" t="s">
        <v>22</v>
      </c>
      <c r="T1767" s="28" t="s">
        <v>6053</v>
      </c>
      <c r="U1767" s="29">
        <v>1</v>
      </c>
      <c r="V1767" s="17" t="b">
        <v>1</v>
      </c>
      <c r="W1767" s="17" t="b">
        <v>0</v>
      </c>
      <c r="X1767" s="17" t="b">
        <v>0</v>
      </c>
      <c r="Y1767" s="17" t="b">
        <v>0</v>
      </c>
      <c r="Z1767" t="s">
        <v>161</v>
      </c>
      <c r="AA1767" t="s">
        <v>22</v>
      </c>
      <c r="AB1767" t="s">
        <v>22</v>
      </c>
      <c r="AC1767" t="s">
        <v>22</v>
      </c>
      <c r="AD1767" t="s">
        <v>22</v>
      </c>
      <c r="AE1767" t="s">
        <v>22</v>
      </c>
      <c r="AF1767" t="s">
        <v>22</v>
      </c>
      <c r="AG1767" t="s">
        <v>161</v>
      </c>
      <c r="AH1767" t="s">
        <v>22</v>
      </c>
      <c r="AI1767" t="s">
        <v>22</v>
      </c>
      <c r="AJ1767" s="17" t="b">
        <v>0</v>
      </c>
      <c r="AK1767" t="s">
        <v>22</v>
      </c>
      <c r="AL1767" t="s">
        <v>22</v>
      </c>
      <c r="AM1767" s="17" t="b">
        <v>0</v>
      </c>
      <c r="AN1767" s="6"/>
      <c r="AO1767" s="6"/>
      <c r="AP1767" s="17" t="b">
        <v>0</v>
      </c>
      <c r="AQ1767" s="6" t="b">
        <v>0</v>
      </c>
    </row>
    <row r="1768" spans="1:43" x14ac:dyDescent="0.25">
      <c r="A1768" t="str">
        <f>_xlfn.CONCAT(Table8[[#This Row],[Order]],"-",Table8[[#This Row],[Line]])</f>
        <v>78581-77</v>
      </c>
      <c r="B1768" s="29">
        <v>78581</v>
      </c>
      <c r="C1768" s="29">
        <v>77</v>
      </c>
      <c r="D1768" s="29">
        <v>1</v>
      </c>
      <c r="E1768" s="28" t="s">
        <v>18</v>
      </c>
      <c r="F1768" s="28" t="s">
        <v>3424</v>
      </c>
      <c r="G1768" s="28" t="s">
        <v>6054</v>
      </c>
      <c r="H1768" s="28" t="s">
        <v>22</v>
      </c>
      <c r="I1768" s="28" t="s">
        <v>20</v>
      </c>
      <c r="J1768" s="28"/>
      <c r="K1768" s="28"/>
      <c r="L1768" s="8">
        <v>43511</v>
      </c>
      <c r="M1768" s="30">
        <v>43516</v>
      </c>
      <c r="N1768" s="29">
        <v>1</v>
      </c>
      <c r="O1768" s="29">
        <v>3</v>
      </c>
      <c r="P1768" s="6" t="s">
        <v>590</v>
      </c>
      <c r="Q1768" s="28" t="s">
        <v>22</v>
      </c>
      <c r="R1768" s="6" t="s">
        <v>0</v>
      </c>
      <c r="S1768" s="28" t="s">
        <v>22</v>
      </c>
      <c r="T1768" s="28" t="s">
        <v>6055</v>
      </c>
      <c r="U1768" s="29">
        <v>1</v>
      </c>
      <c r="V1768" s="17" t="b">
        <v>1</v>
      </c>
      <c r="W1768" s="17" t="b">
        <v>0</v>
      </c>
      <c r="X1768" s="17" t="b">
        <v>0</v>
      </c>
      <c r="Y1768" s="17" t="b">
        <v>0</v>
      </c>
      <c r="Z1768" t="s">
        <v>161</v>
      </c>
      <c r="AA1768" t="s">
        <v>22</v>
      </c>
      <c r="AB1768" t="s">
        <v>22</v>
      </c>
      <c r="AC1768" t="s">
        <v>22</v>
      </c>
      <c r="AD1768" t="s">
        <v>22</v>
      </c>
      <c r="AE1768" t="s">
        <v>22</v>
      </c>
      <c r="AF1768" t="s">
        <v>22</v>
      </c>
      <c r="AG1768" t="s">
        <v>161</v>
      </c>
      <c r="AH1768" t="s">
        <v>22</v>
      </c>
      <c r="AI1768" t="s">
        <v>22</v>
      </c>
      <c r="AJ1768" s="17" t="b">
        <v>0</v>
      </c>
      <c r="AK1768" t="s">
        <v>22</v>
      </c>
      <c r="AL1768" t="s">
        <v>22</v>
      </c>
      <c r="AM1768" s="17" t="b">
        <v>0</v>
      </c>
      <c r="AN1768" s="6"/>
      <c r="AO1768" s="6"/>
      <c r="AP1768" s="17" t="b">
        <v>0</v>
      </c>
      <c r="AQ1768" s="6" t="b">
        <v>0</v>
      </c>
    </row>
    <row r="1769" spans="1:43" x14ac:dyDescent="0.25">
      <c r="A1769" t="str">
        <f>_xlfn.CONCAT(Table8[[#This Row],[Order]],"-",Table8[[#This Row],[Line]])</f>
        <v>78581-78</v>
      </c>
      <c r="B1769" s="29">
        <v>78581</v>
      </c>
      <c r="C1769" s="29">
        <v>78</v>
      </c>
      <c r="D1769" s="29">
        <v>1</v>
      </c>
      <c r="E1769" s="28" t="s">
        <v>18</v>
      </c>
      <c r="F1769" s="28" t="s">
        <v>3424</v>
      </c>
      <c r="G1769" s="28" t="s">
        <v>6054</v>
      </c>
      <c r="H1769" s="28" t="s">
        <v>22</v>
      </c>
      <c r="I1769" s="28" t="s">
        <v>20</v>
      </c>
      <c r="J1769" s="28"/>
      <c r="K1769" s="28"/>
      <c r="L1769" s="8">
        <v>43511</v>
      </c>
      <c r="M1769" s="30">
        <v>43516</v>
      </c>
      <c r="N1769" s="29">
        <v>1</v>
      </c>
      <c r="O1769" s="29">
        <v>3</v>
      </c>
      <c r="P1769" s="6" t="s">
        <v>590</v>
      </c>
      <c r="Q1769" s="28" t="s">
        <v>22</v>
      </c>
      <c r="R1769" s="6" t="s">
        <v>0</v>
      </c>
      <c r="S1769" s="28" t="s">
        <v>22</v>
      </c>
      <c r="T1769" s="28" t="s">
        <v>6056</v>
      </c>
      <c r="U1769" s="29">
        <v>1</v>
      </c>
      <c r="V1769" s="17" t="b">
        <v>1</v>
      </c>
      <c r="W1769" s="17" t="b">
        <v>0</v>
      </c>
      <c r="X1769" s="17" t="b">
        <v>0</v>
      </c>
      <c r="Y1769" s="17" t="b">
        <v>0</v>
      </c>
      <c r="Z1769" t="s">
        <v>161</v>
      </c>
      <c r="AA1769" t="s">
        <v>22</v>
      </c>
      <c r="AB1769" t="s">
        <v>22</v>
      </c>
      <c r="AC1769" t="s">
        <v>22</v>
      </c>
      <c r="AD1769" t="s">
        <v>22</v>
      </c>
      <c r="AE1769" t="s">
        <v>22</v>
      </c>
      <c r="AF1769" t="s">
        <v>22</v>
      </c>
      <c r="AG1769" t="s">
        <v>161</v>
      </c>
      <c r="AH1769" t="s">
        <v>22</v>
      </c>
      <c r="AI1769" t="s">
        <v>22</v>
      </c>
      <c r="AJ1769" s="17" t="b">
        <v>0</v>
      </c>
      <c r="AK1769" t="s">
        <v>22</v>
      </c>
      <c r="AL1769" t="s">
        <v>22</v>
      </c>
      <c r="AM1769" s="17" t="b">
        <v>0</v>
      </c>
      <c r="AN1769" s="6"/>
      <c r="AO1769" s="6"/>
      <c r="AP1769" s="17" t="b">
        <v>0</v>
      </c>
      <c r="AQ1769" s="6" t="b">
        <v>0</v>
      </c>
    </row>
    <row r="1770" spans="1:43" x14ac:dyDescent="0.25">
      <c r="A1770" t="str">
        <f>_xlfn.CONCAT(Table8[[#This Row],[Order]],"-",Table8[[#This Row],[Line]])</f>
        <v>78581-79</v>
      </c>
      <c r="B1770" s="29">
        <v>78581</v>
      </c>
      <c r="C1770" s="29">
        <v>79</v>
      </c>
      <c r="D1770" s="29">
        <v>1</v>
      </c>
      <c r="E1770" s="28" t="s">
        <v>18</v>
      </c>
      <c r="F1770" s="28" t="s">
        <v>3425</v>
      </c>
      <c r="G1770" s="28" t="s">
        <v>6057</v>
      </c>
      <c r="H1770" s="28" t="s">
        <v>22</v>
      </c>
      <c r="I1770" s="28" t="s">
        <v>20</v>
      </c>
      <c r="J1770" s="28"/>
      <c r="K1770" s="28"/>
      <c r="L1770" s="8">
        <v>43511</v>
      </c>
      <c r="M1770" s="30">
        <v>43516</v>
      </c>
      <c r="N1770" s="29">
        <v>2</v>
      </c>
      <c r="O1770" s="29">
        <v>8</v>
      </c>
      <c r="P1770" s="6" t="s">
        <v>590</v>
      </c>
      <c r="Q1770" s="28" t="s">
        <v>22</v>
      </c>
      <c r="R1770" s="6" t="s">
        <v>0</v>
      </c>
      <c r="S1770" s="28" t="s">
        <v>22</v>
      </c>
      <c r="T1770" s="28" t="s">
        <v>6058</v>
      </c>
      <c r="U1770" s="29">
        <v>1</v>
      </c>
      <c r="V1770" s="17" t="b">
        <v>1</v>
      </c>
      <c r="W1770" s="17" t="b">
        <v>0</v>
      </c>
      <c r="X1770" s="17" t="b">
        <v>0</v>
      </c>
      <c r="Y1770" s="17" t="b">
        <v>0</v>
      </c>
      <c r="Z1770" t="s">
        <v>161</v>
      </c>
      <c r="AA1770" t="s">
        <v>22</v>
      </c>
      <c r="AB1770" t="s">
        <v>22</v>
      </c>
      <c r="AC1770" t="s">
        <v>22</v>
      </c>
      <c r="AD1770" t="s">
        <v>22</v>
      </c>
      <c r="AE1770" t="s">
        <v>22</v>
      </c>
      <c r="AF1770" t="s">
        <v>22</v>
      </c>
      <c r="AG1770" t="s">
        <v>161</v>
      </c>
      <c r="AH1770" t="s">
        <v>22</v>
      </c>
      <c r="AI1770" t="s">
        <v>22</v>
      </c>
      <c r="AJ1770" s="17" t="b">
        <v>0</v>
      </c>
      <c r="AK1770" t="s">
        <v>22</v>
      </c>
      <c r="AL1770" t="s">
        <v>22</v>
      </c>
      <c r="AM1770" s="17" t="b">
        <v>0</v>
      </c>
      <c r="AN1770" s="6"/>
      <c r="AO1770" s="6"/>
      <c r="AP1770" s="17" t="b">
        <v>0</v>
      </c>
      <c r="AQ1770" s="6" t="b">
        <v>0</v>
      </c>
    </row>
    <row r="1771" spans="1:43" x14ac:dyDescent="0.25">
      <c r="A1771" t="str">
        <f>_xlfn.CONCAT(Table8[[#This Row],[Order]],"-",Table8[[#This Row],[Line]])</f>
        <v>78581-80</v>
      </c>
      <c r="B1771" s="29">
        <v>78581</v>
      </c>
      <c r="C1771" s="29">
        <v>80</v>
      </c>
      <c r="D1771" s="29">
        <v>1</v>
      </c>
      <c r="E1771" s="28" t="s">
        <v>18</v>
      </c>
      <c r="F1771" s="28" t="s">
        <v>3426</v>
      </c>
      <c r="G1771" s="28" t="s">
        <v>6059</v>
      </c>
      <c r="H1771" s="28" t="s">
        <v>22</v>
      </c>
      <c r="I1771" s="28" t="s">
        <v>20</v>
      </c>
      <c r="J1771" s="28"/>
      <c r="K1771" s="28"/>
      <c r="L1771" s="8">
        <v>43511</v>
      </c>
      <c r="M1771" s="30">
        <v>43516</v>
      </c>
      <c r="N1771" s="29">
        <v>1</v>
      </c>
      <c r="O1771" s="29">
        <v>1</v>
      </c>
      <c r="P1771" s="6" t="s">
        <v>590</v>
      </c>
      <c r="Q1771" s="28" t="s">
        <v>22</v>
      </c>
      <c r="R1771" s="6" t="s">
        <v>0</v>
      </c>
      <c r="S1771" s="28" t="s">
        <v>22</v>
      </c>
      <c r="T1771" s="28" t="s">
        <v>6060</v>
      </c>
      <c r="U1771" s="29">
        <v>1</v>
      </c>
      <c r="V1771" s="17" t="b">
        <v>1</v>
      </c>
      <c r="W1771" s="17" t="b">
        <v>0</v>
      </c>
      <c r="X1771" s="17" t="b">
        <v>0</v>
      </c>
      <c r="Y1771" s="17" t="b">
        <v>0</v>
      </c>
      <c r="Z1771" t="s">
        <v>161</v>
      </c>
      <c r="AA1771" t="s">
        <v>22</v>
      </c>
      <c r="AB1771" t="s">
        <v>22</v>
      </c>
      <c r="AC1771" t="s">
        <v>22</v>
      </c>
      <c r="AD1771" t="s">
        <v>22</v>
      </c>
      <c r="AE1771" t="s">
        <v>22</v>
      </c>
      <c r="AF1771" t="s">
        <v>22</v>
      </c>
      <c r="AG1771" t="s">
        <v>161</v>
      </c>
      <c r="AH1771" t="s">
        <v>22</v>
      </c>
      <c r="AI1771" t="s">
        <v>22</v>
      </c>
      <c r="AJ1771" s="17" t="b">
        <v>0</v>
      </c>
      <c r="AK1771" t="s">
        <v>22</v>
      </c>
      <c r="AL1771" t="s">
        <v>22</v>
      </c>
      <c r="AM1771" s="17" t="b">
        <v>0</v>
      </c>
      <c r="AN1771" s="6"/>
      <c r="AO1771" s="6"/>
      <c r="AP1771" s="17" t="b">
        <v>0</v>
      </c>
      <c r="AQ1771" s="6" t="b">
        <v>0</v>
      </c>
    </row>
    <row r="1772" spans="1:43" x14ac:dyDescent="0.25">
      <c r="A1772" t="str">
        <f>_xlfn.CONCAT(Table8[[#This Row],[Order]],"-",Table8[[#This Row],[Line]])</f>
        <v>78581-81</v>
      </c>
      <c r="B1772" s="29">
        <v>78581</v>
      </c>
      <c r="C1772" s="29">
        <v>81</v>
      </c>
      <c r="D1772" s="29">
        <v>1</v>
      </c>
      <c r="E1772" s="28" t="s">
        <v>18</v>
      </c>
      <c r="F1772" s="28" t="s">
        <v>3428</v>
      </c>
      <c r="G1772" s="28" t="s">
        <v>6061</v>
      </c>
      <c r="H1772" s="28" t="s">
        <v>22</v>
      </c>
      <c r="I1772" s="28" t="s">
        <v>20</v>
      </c>
      <c r="J1772" s="28"/>
      <c r="K1772" s="28"/>
      <c r="L1772" s="8">
        <v>43511</v>
      </c>
      <c r="M1772" s="30">
        <v>43516</v>
      </c>
      <c r="N1772" s="29">
        <v>1</v>
      </c>
      <c r="O1772" s="29">
        <v>4</v>
      </c>
      <c r="P1772" s="6" t="s">
        <v>590</v>
      </c>
      <c r="Q1772" s="28" t="s">
        <v>22</v>
      </c>
      <c r="R1772" s="6" t="s">
        <v>0</v>
      </c>
      <c r="S1772" s="28" t="s">
        <v>22</v>
      </c>
      <c r="T1772" s="28" t="s">
        <v>6062</v>
      </c>
      <c r="U1772" s="29">
        <v>1</v>
      </c>
      <c r="V1772" s="17" t="b">
        <v>1</v>
      </c>
      <c r="W1772" s="17" t="b">
        <v>0</v>
      </c>
      <c r="X1772" s="17" t="b">
        <v>0</v>
      </c>
      <c r="Y1772" s="17" t="b">
        <v>0</v>
      </c>
      <c r="Z1772" t="s">
        <v>161</v>
      </c>
      <c r="AA1772" t="s">
        <v>22</v>
      </c>
      <c r="AB1772" t="s">
        <v>22</v>
      </c>
      <c r="AC1772" t="s">
        <v>22</v>
      </c>
      <c r="AD1772" t="s">
        <v>22</v>
      </c>
      <c r="AE1772" t="s">
        <v>22</v>
      </c>
      <c r="AF1772" t="s">
        <v>22</v>
      </c>
      <c r="AG1772" t="s">
        <v>161</v>
      </c>
      <c r="AH1772" t="s">
        <v>22</v>
      </c>
      <c r="AI1772" t="s">
        <v>22</v>
      </c>
      <c r="AJ1772" s="17" t="b">
        <v>0</v>
      </c>
      <c r="AK1772" t="s">
        <v>22</v>
      </c>
      <c r="AL1772" t="s">
        <v>22</v>
      </c>
      <c r="AM1772" s="17" t="b">
        <v>0</v>
      </c>
      <c r="AN1772" s="6"/>
      <c r="AO1772" s="6"/>
      <c r="AP1772" s="17" t="b">
        <v>0</v>
      </c>
      <c r="AQ1772" s="6" t="b">
        <v>0</v>
      </c>
    </row>
    <row r="1773" spans="1:43" x14ac:dyDescent="0.25">
      <c r="A1773" t="str">
        <f>_xlfn.CONCAT(Table8[[#This Row],[Order]],"-",Table8[[#This Row],[Line]])</f>
        <v>78581-82</v>
      </c>
      <c r="B1773" s="7">
        <v>78581</v>
      </c>
      <c r="C1773" s="7">
        <v>82</v>
      </c>
      <c r="D1773" s="7">
        <v>1</v>
      </c>
      <c r="E1773" s="6" t="s">
        <v>18</v>
      </c>
      <c r="F1773" s="6" t="s">
        <v>3429</v>
      </c>
      <c r="G1773" s="6" t="s">
        <v>6063</v>
      </c>
      <c r="H1773" s="6" t="s">
        <v>22</v>
      </c>
      <c r="I1773" s="6" t="s">
        <v>27</v>
      </c>
      <c r="J1773" s="6"/>
      <c r="K1773" s="6"/>
      <c r="L1773" s="8">
        <v>43518</v>
      </c>
      <c r="M1773" s="8">
        <v>43523</v>
      </c>
      <c r="N1773" s="7">
        <v>1</v>
      </c>
      <c r="O1773" s="7">
        <v>5</v>
      </c>
      <c r="P1773" s="6" t="s">
        <v>590</v>
      </c>
      <c r="Q1773" s="6" t="s">
        <v>22</v>
      </c>
      <c r="R1773" s="6" t="s">
        <v>0</v>
      </c>
      <c r="S1773" s="6" t="s">
        <v>22</v>
      </c>
      <c r="T1773" s="6" t="s">
        <v>6064</v>
      </c>
      <c r="U1773" s="7">
        <v>1</v>
      </c>
      <c r="V1773" s="17" t="b">
        <v>0</v>
      </c>
      <c r="W1773" s="17" t="b">
        <v>0</v>
      </c>
      <c r="X1773" s="17" t="b">
        <v>0</v>
      </c>
      <c r="Y1773" s="17" t="b">
        <v>0</v>
      </c>
      <c r="Z1773" t="s">
        <v>22</v>
      </c>
      <c r="AA1773" t="s">
        <v>22</v>
      </c>
      <c r="AB1773" t="s">
        <v>22</v>
      </c>
      <c r="AC1773" t="s">
        <v>22</v>
      </c>
      <c r="AD1773" t="s">
        <v>22</v>
      </c>
      <c r="AE1773" t="s">
        <v>22</v>
      </c>
      <c r="AF1773" t="s">
        <v>22</v>
      </c>
      <c r="AG1773" t="s">
        <v>22</v>
      </c>
      <c r="AH1773" t="s">
        <v>22</v>
      </c>
      <c r="AI1773" t="s">
        <v>22</v>
      </c>
      <c r="AJ1773" s="17" t="b">
        <v>0</v>
      </c>
      <c r="AK1773" t="s">
        <v>22</v>
      </c>
      <c r="AL1773" t="s">
        <v>22</v>
      </c>
      <c r="AM1773" s="17" t="b">
        <v>0</v>
      </c>
      <c r="AN1773" s="6"/>
      <c r="AO1773" s="6"/>
      <c r="AP1773" s="17" t="b">
        <v>0</v>
      </c>
      <c r="AQ1773" s="6" t="b">
        <v>0</v>
      </c>
    </row>
    <row r="1774" spans="1:43" x14ac:dyDescent="0.25">
      <c r="A1774" t="str">
        <f>_xlfn.CONCAT(Table8[[#This Row],[Order]],"-",Table8[[#This Row],[Line]])</f>
        <v>78581-83</v>
      </c>
      <c r="B1774" s="7">
        <v>78581</v>
      </c>
      <c r="C1774" s="7">
        <v>83</v>
      </c>
      <c r="D1774" s="7">
        <v>1</v>
      </c>
      <c r="E1774" s="6" t="s">
        <v>18</v>
      </c>
      <c r="F1774" s="6" t="s">
        <v>3249</v>
      </c>
      <c r="G1774" s="6" t="s">
        <v>6065</v>
      </c>
      <c r="H1774" s="6" t="s">
        <v>22</v>
      </c>
      <c r="I1774" s="6" t="s">
        <v>27</v>
      </c>
      <c r="J1774" s="6"/>
      <c r="K1774" s="6"/>
      <c r="L1774" s="8">
        <v>43518</v>
      </c>
      <c r="M1774" s="8">
        <v>43523</v>
      </c>
      <c r="N1774" s="7">
        <v>1</v>
      </c>
      <c r="O1774" s="7">
        <v>2</v>
      </c>
      <c r="P1774" s="6" t="s">
        <v>590</v>
      </c>
      <c r="Q1774" s="6" t="s">
        <v>22</v>
      </c>
      <c r="R1774" s="6" t="s">
        <v>0</v>
      </c>
      <c r="S1774" s="6" t="s">
        <v>22</v>
      </c>
      <c r="T1774" s="6" t="s">
        <v>6066</v>
      </c>
      <c r="U1774" s="7">
        <v>1</v>
      </c>
      <c r="V1774" s="17" t="b">
        <v>0</v>
      </c>
      <c r="W1774" s="17" t="b">
        <v>0</v>
      </c>
      <c r="X1774" s="17" t="b">
        <v>0</v>
      </c>
      <c r="Y1774" s="17" t="b">
        <v>0</v>
      </c>
      <c r="Z1774" t="s">
        <v>22</v>
      </c>
      <c r="AA1774" t="s">
        <v>22</v>
      </c>
      <c r="AB1774" t="s">
        <v>22</v>
      </c>
      <c r="AC1774" t="s">
        <v>22</v>
      </c>
      <c r="AD1774" t="s">
        <v>22</v>
      </c>
      <c r="AE1774" t="s">
        <v>22</v>
      </c>
      <c r="AF1774" t="s">
        <v>22</v>
      </c>
      <c r="AG1774" t="s">
        <v>22</v>
      </c>
      <c r="AH1774" t="s">
        <v>22</v>
      </c>
      <c r="AI1774" t="s">
        <v>22</v>
      </c>
      <c r="AJ1774" s="17" t="b">
        <v>0</v>
      </c>
      <c r="AK1774" t="s">
        <v>22</v>
      </c>
      <c r="AL1774" t="s">
        <v>22</v>
      </c>
      <c r="AM1774" s="17" t="b">
        <v>0</v>
      </c>
      <c r="AN1774" s="6"/>
      <c r="AO1774" s="6"/>
      <c r="AP1774" s="17" t="b">
        <v>0</v>
      </c>
      <c r="AQ1774" s="6" t="b">
        <v>0</v>
      </c>
    </row>
    <row r="1775" spans="1:43" x14ac:dyDescent="0.25">
      <c r="A1775" t="str">
        <f>_xlfn.CONCAT(Table8[[#This Row],[Order]],"-",Table8[[#This Row],[Line]])</f>
        <v>78581-84</v>
      </c>
      <c r="B1775" s="7">
        <v>78581</v>
      </c>
      <c r="C1775" s="7">
        <v>84</v>
      </c>
      <c r="D1775" s="7">
        <v>1</v>
      </c>
      <c r="E1775" s="6" t="s">
        <v>18</v>
      </c>
      <c r="F1775" s="6" t="s">
        <v>3249</v>
      </c>
      <c r="G1775" s="6" t="s">
        <v>6065</v>
      </c>
      <c r="H1775" s="6" t="s">
        <v>22</v>
      </c>
      <c r="I1775" s="6" t="s">
        <v>27</v>
      </c>
      <c r="J1775" s="6"/>
      <c r="K1775" s="6"/>
      <c r="L1775" s="8">
        <v>43518</v>
      </c>
      <c r="M1775" s="8">
        <v>43523</v>
      </c>
      <c r="N1775" s="7">
        <v>2</v>
      </c>
      <c r="O1775" s="7">
        <v>4</v>
      </c>
      <c r="P1775" s="6" t="s">
        <v>590</v>
      </c>
      <c r="Q1775" s="6" t="s">
        <v>22</v>
      </c>
      <c r="R1775" s="6" t="s">
        <v>0</v>
      </c>
      <c r="S1775" s="6" t="s">
        <v>22</v>
      </c>
      <c r="T1775" s="6" t="s">
        <v>6067</v>
      </c>
      <c r="U1775" s="7">
        <v>1</v>
      </c>
      <c r="V1775" s="17" t="b">
        <v>0</v>
      </c>
      <c r="W1775" s="17" t="b">
        <v>0</v>
      </c>
      <c r="X1775" s="17" t="b">
        <v>0</v>
      </c>
      <c r="Y1775" s="17" t="b">
        <v>0</v>
      </c>
      <c r="Z1775" t="s">
        <v>22</v>
      </c>
      <c r="AA1775" t="s">
        <v>22</v>
      </c>
      <c r="AB1775" t="s">
        <v>22</v>
      </c>
      <c r="AC1775" t="s">
        <v>22</v>
      </c>
      <c r="AD1775" t="s">
        <v>22</v>
      </c>
      <c r="AE1775" t="s">
        <v>22</v>
      </c>
      <c r="AF1775" t="s">
        <v>22</v>
      </c>
      <c r="AG1775" t="s">
        <v>22</v>
      </c>
      <c r="AH1775" t="s">
        <v>22</v>
      </c>
      <c r="AI1775" t="s">
        <v>22</v>
      </c>
      <c r="AJ1775" s="17" t="b">
        <v>0</v>
      </c>
      <c r="AK1775" t="s">
        <v>22</v>
      </c>
      <c r="AL1775" t="s">
        <v>22</v>
      </c>
      <c r="AM1775" s="17" t="b">
        <v>0</v>
      </c>
      <c r="AN1775" s="6"/>
      <c r="AO1775" s="6"/>
      <c r="AP1775" s="17" t="b">
        <v>0</v>
      </c>
      <c r="AQ1775" s="6" t="b">
        <v>0</v>
      </c>
    </row>
    <row r="1776" spans="1:43" x14ac:dyDescent="0.25">
      <c r="A1776" t="str">
        <f>_xlfn.CONCAT(Table8[[#This Row],[Order]],"-",Table8[[#This Row],[Line]])</f>
        <v>78581-85</v>
      </c>
      <c r="B1776" s="7">
        <v>78581</v>
      </c>
      <c r="C1776" s="7">
        <v>85</v>
      </c>
      <c r="D1776" s="7">
        <v>1</v>
      </c>
      <c r="E1776" s="6" t="s">
        <v>18</v>
      </c>
      <c r="F1776" s="6" t="s">
        <v>3249</v>
      </c>
      <c r="G1776" s="6" t="s">
        <v>6065</v>
      </c>
      <c r="H1776" s="6" t="s">
        <v>22</v>
      </c>
      <c r="I1776" s="6" t="s">
        <v>27</v>
      </c>
      <c r="J1776" s="6"/>
      <c r="K1776" s="6"/>
      <c r="L1776" s="8">
        <v>43518</v>
      </c>
      <c r="M1776" s="8">
        <v>43523</v>
      </c>
      <c r="N1776" s="7">
        <v>1</v>
      </c>
      <c r="O1776" s="7">
        <v>2</v>
      </c>
      <c r="P1776" s="6" t="s">
        <v>590</v>
      </c>
      <c r="Q1776" s="6" t="s">
        <v>22</v>
      </c>
      <c r="R1776" s="6" t="s">
        <v>0</v>
      </c>
      <c r="S1776" s="6" t="s">
        <v>22</v>
      </c>
      <c r="T1776" s="6" t="s">
        <v>6068</v>
      </c>
      <c r="U1776" s="7">
        <v>1</v>
      </c>
      <c r="V1776" s="17" t="b">
        <v>0</v>
      </c>
      <c r="W1776" s="17" t="b">
        <v>0</v>
      </c>
      <c r="X1776" s="17" t="b">
        <v>0</v>
      </c>
      <c r="Y1776" s="17" t="b">
        <v>0</v>
      </c>
      <c r="Z1776" t="s">
        <v>22</v>
      </c>
      <c r="AA1776" t="s">
        <v>22</v>
      </c>
      <c r="AB1776" t="s">
        <v>22</v>
      </c>
      <c r="AC1776" t="s">
        <v>22</v>
      </c>
      <c r="AD1776" t="s">
        <v>22</v>
      </c>
      <c r="AE1776" t="s">
        <v>22</v>
      </c>
      <c r="AF1776" t="s">
        <v>22</v>
      </c>
      <c r="AG1776" t="s">
        <v>22</v>
      </c>
      <c r="AH1776" t="s">
        <v>22</v>
      </c>
      <c r="AI1776" t="s">
        <v>22</v>
      </c>
      <c r="AJ1776" s="17" t="b">
        <v>0</v>
      </c>
      <c r="AK1776" t="s">
        <v>22</v>
      </c>
      <c r="AL1776" t="s">
        <v>22</v>
      </c>
      <c r="AM1776" s="17" t="b">
        <v>0</v>
      </c>
      <c r="AN1776" s="6"/>
      <c r="AO1776" s="6"/>
      <c r="AP1776" s="17" t="b">
        <v>0</v>
      </c>
      <c r="AQ1776" s="6" t="b">
        <v>0</v>
      </c>
    </row>
    <row r="1777" spans="1:43" x14ac:dyDescent="0.25">
      <c r="A1777" t="str">
        <f>_xlfn.CONCAT(Table8[[#This Row],[Order]],"-",Table8[[#This Row],[Line]])</f>
        <v>78581-86</v>
      </c>
      <c r="B1777" s="7">
        <v>78581</v>
      </c>
      <c r="C1777" s="7">
        <v>86</v>
      </c>
      <c r="D1777" s="7">
        <v>1</v>
      </c>
      <c r="E1777" s="6" t="s">
        <v>18</v>
      </c>
      <c r="F1777" s="6" t="s">
        <v>3249</v>
      </c>
      <c r="G1777" s="6" t="s">
        <v>6069</v>
      </c>
      <c r="H1777" s="6" t="s">
        <v>22</v>
      </c>
      <c r="I1777" s="6" t="s">
        <v>27</v>
      </c>
      <c r="J1777" s="6"/>
      <c r="K1777" s="6"/>
      <c r="L1777" s="8">
        <v>43518</v>
      </c>
      <c r="M1777" s="8">
        <v>43523</v>
      </c>
      <c r="N1777" s="7">
        <v>2</v>
      </c>
      <c r="O1777" s="7">
        <v>4</v>
      </c>
      <c r="P1777" s="6" t="s">
        <v>590</v>
      </c>
      <c r="Q1777" s="6" t="s">
        <v>22</v>
      </c>
      <c r="R1777" s="6" t="s">
        <v>0</v>
      </c>
      <c r="S1777" s="6" t="s">
        <v>22</v>
      </c>
      <c r="T1777" s="6" t="s">
        <v>6070</v>
      </c>
      <c r="U1777" s="7">
        <v>1</v>
      </c>
      <c r="V1777" s="17" t="b">
        <v>0</v>
      </c>
      <c r="W1777" s="17" t="b">
        <v>0</v>
      </c>
      <c r="X1777" s="17" t="b">
        <v>0</v>
      </c>
      <c r="Y1777" s="17" t="b">
        <v>0</v>
      </c>
      <c r="Z1777" t="s">
        <v>22</v>
      </c>
      <c r="AA1777" t="s">
        <v>22</v>
      </c>
      <c r="AB1777" t="s">
        <v>22</v>
      </c>
      <c r="AC1777" t="s">
        <v>22</v>
      </c>
      <c r="AD1777" t="s">
        <v>22</v>
      </c>
      <c r="AE1777" t="s">
        <v>22</v>
      </c>
      <c r="AF1777" t="s">
        <v>22</v>
      </c>
      <c r="AG1777" t="s">
        <v>22</v>
      </c>
      <c r="AH1777" t="s">
        <v>22</v>
      </c>
      <c r="AI1777" t="s">
        <v>22</v>
      </c>
      <c r="AJ1777" s="17" t="b">
        <v>0</v>
      </c>
      <c r="AK1777" t="s">
        <v>22</v>
      </c>
      <c r="AL1777" t="s">
        <v>22</v>
      </c>
      <c r="AM1777" s="17" t="b">
        <v>0</v>
      </c>
      <c r="AN1777" s="6"/>
      <c r="AO1777" s="6"/>
      <c r="AP1777" s="17" t="b">
        <v>0</v>
      </c>
      <c r="AQ1777" s="6" t="b">
        <v>0</v>
      </c>
    </row>
    <row r="1778" spans="1:43" x14ac:dyDescent="0.25">
      <c r="A1778" t="str">
        <f>_xlfn.CONCAT(Table8[[#This Row],[Order]],"-",Table8[[#This Row],[Line]])</f>
        <v>78581-87</v>
      </c>
      <c r="B1778" s="7">
        <v>78581</v>
      </c>
      <c r="C1778" s="7">
        <v>87</v>
      </c>
      <c r="D1778" s="7">
        <v>1</v>
      </c>
      <c r="E1778" s="6" t="s">
        <v>18</v>
      </c>
      <c r="F1778" s="6" t="s">
        <v>3249</v>
      </c>
      <c r="G1778" s="6" t="s">
        <v>6065</v>
      </c>
      <c r="H1778" s="6" t="s">
        <v>22</v>
      </c>
      <c r="I1778" s="6" t="s">
        <v>27</v>
      </c>
      <c r="J1778" s="6"/>
      <c r="K1778" s="6"/>
      <c r="L1778" s="8">
        <v>43518</v>
      </c>
      <c r="M1778" s="8">
        <v>43523</v>
      </c>
      <c r="N1778" s="7">
        <v>1</v>
      </c>
      <c r="O1778" s="7">
        <v>2</v>
      </c>
      <c r="P1778" s="6" t="s">
        <v>590</v>
      </c>
      <c r="Q1778" s="6" t="s">
        <v>22</v>
      </c>
      <c r="R1778" s="6" t="s">
        <v>0</v>
      </c>
      <c r="S1778" s="6" t="s">
        <v>22</v>
      </c>
      <c r="T1778" s="6" t="s">
        <v>6071</v>
      </c>
      <c r="U1778" s="7">
        <v>1</v>
      </c>
      <c r="V1778" s="17" t="b">
        <v>0</v>
      </c>
      <c r="W1778" s="17" t="b">
        <v>0</v>
      </c>
      <c r="X1778" s="17" t="b">
        <v>0</v>
      </c>
      <c r="Y1778" s="17" t="b">
        <v>0</v>
      </c>
      <c r="Z1778" t="s">
        <v>22</v>
      </c>
      <c r="AA1778" t="s">
        <v>22</v>
      </c>
      <c r="AB1778" t="s">
        <v>22</v>
      </c>
      <c r="AC1778" t="s">
        <v>22</v>
      </c>
      <c r="AD1778" t="s">
        <v>22</v>
      </c>
      <c r="AE1778" t="s">
        <v>22</v>
      </c>
      <c r="AF1778" t="s">
        <v>22</v>
      </c>
      <c r="AG1778" t="s">
        <v>22</v>
      </c>
      <c r="AH1778" t="s">
        <v>22</v>
      </c>
      <c r="AI1778" t="s">
        <v>22</v>
      </c>
      <c r="AJ1778" s="17" t="b">
        <v>0</v>
      </c>
      <c r="AK1778" t="s">
        <v>22</v>
      </c>
      <c r="AL1778" t="s">
        <v>22</v>
      </c>
      <c r="AM1778" s="17" t="b">
        <v>0</v>
      </c>
      <c r="AN1778" s="6"/>
      <c r="AO1778" s="6"/>
      <c r="AP1778" s="17" t="b">
        <v>0</v>
      </c>
      <c r="AQ1778" s="6" t="b">
        <v>0</v>
      </c>
    </row>
    <row r="1779" spans="1:43" x14ac:dyDescent="0.25">
      <c r="A1779" t="str">
        <f>_xlfn.CONCAT(Table8[[#This Row],[Order]],"-",Table8[[#This Row],[Line]])</f>
        <v>78581-88</v>
      </c>
      <c r="B1779" s="7">
        <v>78581</v>
      </c>
      <c r="C1779" s="7">
        <v>88</v>
      </c>
      <c r="D1779" s="7">
        <v>1</v>
      </c>
      <c r="E1779" s="6" t="s">
        <v>18</v>
      </c>
      <c r="F1779" s="6" t="s">
        <v>223</v>
      </c>
      <c r="G1779" s="6" t="s">
        <v>6072</v>
      </c>
      <c r="H1779" s="6" t="s">
        <v>22</v>
      </c>
      <c r="I1779" s="6" t="s">
        <v>27</v>
      </c>
      <c r="J1779" s="6"/>
      <c r="K1779" s="6"/>
      <c r="L1779" s="8">
        <v>43518</v>
      </c>
      <c r="M1779" s="8">
        <v>43523</v>
      </c>
      <c r="N1779" s="7">
        <v>2</v>
      </c>
      <c r="O1779" s="7">
        <v>2</v>
      </c>
      <c r="P1779" s="6" t="s">
        <v>590</v>
      </c>
      <c r="Q1779" s="6" t="s">
        <v>22</v>
      </c>
      <c r="R1779" s="6" t="s">
        <v>0</v>
      </c>
      <c r="S1779" s="6" t="s">
        <v>22</v>
      </c>
      <c r="T1779" s="6" t="s">
        <v>6073</v>
      </c>
      <c r="U1779" s="7">
        <v>1</v>
      </c>
      <c r="V1779" s="17" t="b">
        <v>0</v>
      </c>
      <c r="W1779" s="17" t="b">
        <v>0</v>
      </c>
      <c r="X1779" s="17" t="b">
        <v>0</v>
      </c>
      <c r="Y1779" s="17" t="b">
        <v>0</v>
      </c>
      <c r="Z1779" t="s">
        <v>22</v>
      </c>
      <c r="AA1779" t="s">
        <v>22</v>
      </c>
      <c r="AB1779" t="s">
        <v>22</v>
      </c>
      <c r="AC1779" t="s">
        <v>22</v>
      </c>
      <c r="AD1779" t="s">
        <v>22</v>
      </c>
      <c r="AE1779" t="s">
        <v>22</v>
      </c>
      <c r="AF1779" t="s">
        <v>22</v>
      </c>
      <c r="AG1779" t="s">
        <v>22</v>
      </c>
      <c r="AH1779" t="s">
        <v>22</v>
      </c>
      <c r="AI1779" t="s">
        <v>22</v>
      </c>
      <c r="AJ1779" s="17" t="b">
        <v>0</v>
      </c>
      <c r="AK1779" t="s">
        <v>22</v>
      </c>
      <c r="AL1779" t="s">
        <v>22</v>
      </c>
      <c r="AM1779" s="17" t="b">
        <v>0</v>
      </c>
      <c r="AN1779" s="6"/>
      <c r="AO1779" s="6"/>
      <c r="AP1779" s="17" t="b">
        <v>0</v>
      </c>
      <c r="AQ1779" s="6" t="b">
        <v>0</v>
      </c>
    </row>
    <row r="1780" spans="1:43" x14ac:dyDescent="0.25">
      <c r="A1780" t="str">
        <f>_xlfn.CONCAT(Table8[[#This Row],[Order]],"-",Table8[[#This Row],[Line]])</f>
        <v>78581-89</v>
      </c>
      <c r="B1780" s="7">
        <v>78581</v>
      </c>
      <c r="C1780" s="7">
        <v>89</v>
      </c>
      <c r="D1780" s="7">
        <v>1</v>
      </c>
      <c r="E1780" s="6" t="s">
        <v>18</v>
      </c>
      <c r="F1780" s="6" t="s">
        <v>223</v>
      </c>
      <c r="G1780" s="6" t="s">
        <v>5794</v>
      </c>
      <c r="H1780" s="6" t="s">
        <v>22</v>
      </c>
      <c r="I1780" s="6" t="s">
        <v>27</v>
      </c>
      <c r="J1780" s="6"/>
      <c r="K1780" s="6"/>
      <c r="L1780" s="8">
        <v>43518</v>
      </c>
      <c r="M1780" s="8">
        <v>43523</v>
      </c>
      <c r="N1780" s="7">
        <v>1</v>
      </c>
      <c r="O1780" s="7">
        <v>1</v>
      </c>
      <c r="P1780" s="6" t="s">
        <v>590</v>
      </c>
      <c r="Q1780" s="6" t="s">
        <v>22</v>
      </c>
      <c r="R1780" s="6" t="s">
        <v>0</v>
      </c>
      <c r="S1780" s="6" t="s">
        <v>22</v>
      </c>
      <c r="T1780" s="6" t="s">
        <v>6074</v>
      </c>
      <c r="U1780" s="7">
        <v>1</v>
      </c>
      <c r="V1780" s="17" t="b">
        <v>0</v>
      </c>
      <c r="W1780" s="17" t="b">
        <v>0</v>
      </c>
      <c r="X1780" s="17" t="b">
        <v>0</v>
      </c>
      <c r="Y1780" s="17" t="b">
        <v>0</v>
      </c>
      <c r="Z1780" t="s">
        <v>22</v>
      </c>
      <c r="AA1780" t="s">
        <v>22</v>
      </c>
      <c r="AB1780" t="s">
        <v>22</v>
      </c>
      <c r="AC1780" t="s">
        <v>22</v>
      </c>
      <c r="AD1780" t="s">
        <v>22</v>
      </c>
      <c r="AE1780" t="s">
        <v>22</v>
      </c>
      <c r="AF1780" t="s">
        <v>22</v>
      </c>
      <c r="AG1780" t="s">
        <v>22</v>
      </c>
      <c r="AH1780" t="s">
        <v>22</v>
      </c>
      <c r="AI1780" t="s">
        <v>22</v>
      </c>
      <c r="AJ1780" s="17" t="b">
        <v>0</v>
      </c>
      <c r="AK1780" t="s">
        <v>22</v>
      </c>
      <c r="AL1780" t="s">
        <v>22</v>
      </c>
      <c r="AM1780" s="17" t="b">
        <v>0</v>
      </c>
      <c r="AN1780" s="6"/>
      <c r="AO1780" s="6"/>
      <c r="AP1780" s="17" t="b">
        <v>0</v>
      </c>
      <c r="AQ1780" s="6" t="b">
        <v>0</v>
      </c>
    </row>
    <row r="1781" spans="1:43" x14ac:dyDescent="0.25">
      <c r="A1781" t="str">
        <f>_xlfn.CONCAT(Table8[[#This Row],[Order]],"-",Table8[[#This Row],[Line]])</f>
        <v>78581-90</v>
      </c>
      <c r="B1781" s="7">
        <v>78581</v>
      </c>
      <c r="C1781" s="7">
        <v>90</v>
      </c>
      <c r="D1781" s="7">
        <v>1</v>
      </c>
      <c r="E1781" s="6" t="s">
        <v>18</v>
      </c>
      <c r="F1781" s="6" t="s">
        <v>223</v>
      </c>
      <c r="G1781" s="6" t="s">
        <v>5794</v>
      </c>
      <c r="H1781" s="6" t="s">
        <v>22</v>
      </c>
      <c r="I1781" s="6" t="s">
        <v>27</v>
      </c>
      <c r="J1781" s="6"/>
      <c r="K1781" s="6"/>
      <c r="L1781" s="8">
        <v>43518</v>
      </c>
      <c r="M1781" s="8">
        <v>43523</v>
      </c>
      <c r="N1781" s="7">
        <v>1</v>
      </c>
      <c r="O1781" s="7">
        <v>1</v>
      </c>
      <c r="P1781" s="6" t="s">
        <v>590</v>
      </c>
      <c r="Q1781" s="6" t="s">
        <v>22</v>
      </c>
      <c r="R1781" s="6" t="s">
        <v>0</v>
      </c>
      <c r="S1781" s="6" t="s">
        <v>22</v>
      </c>
      <c r="T1781" s="6" t="s">
        <v>6075</v>
      </c>
      <c r="U1781" s="7">
        <v>1</v>
      </c>
      <c r="V1781" s="17" t="b">
        <v>0</v>
      </c>
      <c r="W1781" s="17" t="b">
        <v>0</v>
      </c>
      <c r="X1781" s="17" t="b">
        <v>0</v>
      </c>
      <c r="Y1781" s="17" t="b">
        <v>0</v>
      </c>
      <c r="Z1781" t="s">
        <v>22</v>
      </c>
      <c r="AA1781" t="s">
        <v>22</v>
      </c>
      <c r="AB1781" t="s">
        <v>22</v>
      </c>
      <c r="AC1781" t="s">
        <v>22</v>
      </c>
      <c r="AD1781" t="s">
        <v>22</v>
      </c>
      <c r="AE1781" t="s">
        <v>22</v>
      </c>
      <c r="AF1781" t="s">
        <v>22</v>
      </c>
      <c r="AG1781" t="s">
        <v>22</v>
      </c>
      <c r="AH1781" t="s">
        <v>22</v>
      </c>
      <c r="AI1781" t="s">
        <v>22</v>
      </c>
      <c r="AJ1781" s="17" t="b">
        <v>0</v>
      </c>
      <c r="AK1781" t="s">
        <v>22</v>
      </c>
      <c r="AL1781" t="s">
        <v>22</v>
      </c>
      <c r="AM1781" s="17" t="b">
        <v>0</v>
      </c>
      <c r="AN1781" s="6"/>
      <c r="AO1781" s="6"/>
      <c r="AP1781" s="17" t="b">
        <v>0</v>
      </c>
      <c r="AQ1781" s="6" t="b">
        <v>0</v>
      </c>
    </row>
    <row r="1782" spans="1:43" x14ac:dyDescent="0.25">
      <c r="A1782" t="str">
        <f>_xlfn.CONCAT(Table8[[#This Row],[Order]],"-",Table8[[#This Row],[Line]])</f>
        <v>78581-91</v>
      </c>
      <c r="B1782" s="7">
        <v>78581</v>
      </c>
      <c r="C1782" s="7">
        <v>91</v>
      </c>
      <c r="D1782" s="7">
        <v>1</v>
      </c>
      <c r="E1782" s="6" t="s">
        <v>18</v>
      </c>
      <c r="F1782" s="6" t="s">
        <v>223</v>
      </c>
      <c r="G1782" s="6" t="s">
        <v>5794</v>
      </c>
      <c r="H1782" s="6" t="s">
        <v>22</v>
      </c>
      <c r="I1782" s="6" t="s">
        <v>27</v>
      </c>
      <c r="J1782" s="6"/>
      <c r="K1782" s="6"/>
      <c r="L1782" s="8">
        <v>43518</v>
      </c>
      <c r="M1782" s="8">
        <v>43523</v>
      </c>
      <c r="N1782" s="7">
        <v>1</v>
      </c>
      <c r="O1782" s="7">
        <v>1</v>
      </c>
      <c r="P1782" s="6" t="s">
        <v>590</v>
      </c>
      <c r="Q1782" s="6" t="s">
        <v>22</v>
      </c>
      <c r="R1782" s="6" t="s">
        <v>0</v>
      </c>
      <c r="S1782" s="6" t="s">
        <v>22</v>
      </c>
      <c r="T1782" s="6" t="s">
        <v>6076</v>
      </c>
      <c r="U1782" s="7">
        <v>1</v>
      </c>
      <c r="V1782" s="17" t="b">
        <v>0</v>
      </c>
      <c r="W1782" s="17" t="b">
        <v>0</v>
      </c>
      <c r="X1782" s="17" t="b">
        <v>0</v>
      </c>
      <c r="Y1782" s="17" t="b">
        <v>0</v>
      </c>
      <c r="Z1782" t="s">
        <v>22</v>
      </c>
      <c r="AA1782" t="s">
        <v>22</v>
      </c>
      <c r="AB1782" t="s">
        <v>22</v>
      </c>
      <c r="AC1782" t="s">
        <v>22</v>
      </c>
      <c r="AD1782" t="s">
        <v>22</v>
      </c>
      <c r="AE1782" t="s">
        <v>22</v>
      </c>
      <c r="AF1782" t="s">
        <v>22</v>
      </c>
      <c r="AG1782" t="s">
        <v>22</v>
      </c>
      <c r="AH1782" t="s">
        <v>22</v>
      </c>
      <c r="AI1782" t="s">
        <v>22</v>
      </c>
      <c r="AJ1782" s="17" t="b">
        <v>0</v>
      </c>
      <c r="AK1782" t="s">
        <v>22</v>
      </c>
      <c r="AL1782" t="s">
        <v>22</v>
      </c>
      <c r="AM1782" s="17" t="b">
        <v>0</v>
      </c>
      <c r="AN1782" s="6"/>
      <c r="AO1782" s="6"/>
      <c r="AP1782" s="17" t="b">
        <v>0</v>
      </c>
      <c r="AQ1782" s="6" t="b">
        <v>0</v>
      </c>
    </row>
    <row r="1783" spans="1:43" x14ac:dyDescent="0.25">
      <c r="A1783" t="str">
        <f>_xlfn.CONCAT(Table8[[#This Row],[Order]],"-",Table8[[#This Row],[Line]])</f>
        <v>78581-92</v>
      </c>
      <c r="B1783" s="7">
        <v>78581</v>
      </c>
      <c r="C1783" s="7">
        <v>92</v>
      </c>
      <c r="D1783" s="7">
        <v>1</v>
      </c>
      <c r="E1783" s="6" t="s">
        <v>18</v>
      </c>
      <c r="F1783" s="6" t="s">
        <v>223</v>
      </c>
      <c r="G1783" s="6" t="s">
        <v>5794</v>
      </c>
      <c r="H1783" s="6" t="s">
        <v>22</v>
      </c>
      <c r="I1783" s="6" t="s">
        <v>27</v>
      </c>
      <c r="J1783" s="6"/>
      <c r="K1783" s="6"/>
      <c r="L1783" s="8">
        <v>43518</v>
      </c>
      <c r="M1783" s="8">
        <v>43523</v>
      </c>
      <c r="N1783" s="7">
        <v>1</v>
      </c>
      <c r="O1783" s="7">
        <v>1</v>
      </c>
      <c r="P1783" s="6" t="s">
        <v>590</v>
      </c>
      <c r="Q1783" s="6" t="s">
        <v>22</v>
      </c>
      <c r="R1783" s="6" t="s">
        <v>0</v>
      </c>
      <c r="S1783" s="6" t="s">
        <v>22</v>
      </c>
      <c r="T1783" s="6" t="s">
        <v>6077</v>
      </c>
      <c r="U1783" s="7">
        <v>1</v>
      </c>
      <c r="V1783" s="17" t="b">
        <v>0</v>
      </c>
      <c r="W1783" s="17" t="b">
        <v>0</v>
      </c>
      <c r="X1783" s="17" t="b">
        <v>0</v>
      </c>
      <c r="Y1783" s="17" t="b">
        <v>0</v>
      </c>
      <c r="Z1783" t="s">
        <v>22</v>
      </c>
      <c r="AA1783" t="s">
        <v>22</v>
      </c>
      <c r="AB1783" t="s">
        <v>22</v>
      </c>
      <c r="AC1783" t="s">
        <v>22</v>
      </c>
      <c r="AD1783" t="s">
        <v>22</v>
      </c>
      <c r="AE1783" t="s">
        <v>22</v>
      </c>
      <c r="AF1783" t="s">
        <v>22</v>
      </c>
      <c r="AG1783" t="s">
        <v>22</v>
      </c>
      <c r="AH1783" t="s">
        <v>22</v>
      </c>
      <c r="AI1783" t="s">
        <v>22</v>
      </c>
      <c r="AJ1783" s="17" t="b">
        <v>0</v>
      </c>
      <c r="AK1783" t="s">
        <v>22</v>
      </c>
      <c r="AL1783" t="s">
        <v>22</v>
      </c>
      <c r="AM1783" s="17" t="b">
        <v>0</v>
      </c>
      <c r="AN1783" s="6"/>
      <c r="AO1783" s="6"/>
      <c r="AP1783" s="17" t="b">
        <v>0</v>
      </c>
      <c r="AQ1783" s="6" t="b">
        <v>0</v>
      </c>
    </row>
    <row r="1784" spans="1:43" x14ac:dyDescent="0.25">
      <c r="A1784" t="str">
        <f>_xlfn.CONCAT(Table8[[#This Row],[Order]],"-",Table8[[#This Row],[Line]])</f>
        <v>78581-93</v>
      </c>
      <c r="B1784" s="7">
        <v>78581</v>
      </c>
      <c r="C1784" s="7">
        <v>93</v>
      </c>
      <c r="D1784" s="7">
        <v>1</v>
      </c>
      <c r="E1784" s="6" t="s">
        <v>18</v>
      </c>
      <c r="F1784" s="6" t="s">
        <v>223</v>
      </c>
      <c r="G1784" s="6" t="s">
        <v>5794</v>
      </c>
      <c r="H1784" s="6" t="s">
        <v>22</v>
      </c>
      <c r="I1784" s="6" t="s">
        <v>27</v>
      </c>
      <c r="J1784" s="6"/>
      <c r="K1784" s="6"/>
      <c r="L1784" s="8">
        <v>43518</v>
      </c>
      <c r="M1784" s="8">
        <v>43523</v>
      </c>
      <c r="N1784" s="7">
        <v>1</v>
      </c>
      <c r="O1784" s="7">
        <v>1</v>
      </c>
      <c r="P1784" s="6" t="s">
        <v>590</v>
      </c>
      <c r="Q1784" s="6" t="s">
        <v>22</v>
      </c>
      <c r="R1784" s="6" t="s">
        <v>0</v>
      </c>
      <c r="S1784" s="6" t="s">
        <v>22</v>
      </c>
      <c r="T1784" s="6" t="s">
        <v>6078</v>
      </c>
      <c r="U1784" s="7">
        <v>1</v>
      </c>
      <c r="V1784" s="17" t="b">
        <v>0</v>
      </c>
      <c r="W1784" s="17" t="b">
        <v>0</v>
      </c>
      <c r="X1784" s="17" t="b">
        <v>0</v>
      </c>
      <c r="Y1784" s="17" t="b">
        <v>0</v>
      </c>
      <c r="Z1784" t="s">
        <v>22</v>
      </c>
      <c r="AA1784" t="s">
        <v>22</v>
      </c>
      <c r="AB1784" t="s">
        <v>22</v>
      </c>
      <c r="AC1784" t="s">
        <v>22</v>
      </c>
      <c r="AD1784" t="s">
        <v>22</v>
      </c>
      <c r="AE1784" t="s">
        <v>22</v>
      </c>
      <c r="AF1784" t="s">
        <v>22</v>
      </c>
      <c r="AG1784" t="s">
        <v>22</v>
      </c>
      <c r="AH1784" t="s">
        <v>22</v>
      </c>
      <c r="AI1784" t="s">
        <v>22</v>
      </c>
      <c r="AJ1784" s="17" t="b">
        <v>0</v>
      </c>
      <c r="AK1784" t="s">
        <v>22</v>
      </c>
      <c r="AL1784" t="s">
        <v>22</v>
      </c>
      <c r="AM1784" s="17" t="b">
        <v>0</v>
      </c>
      <c r="AN1784" s="6"/>
      <c r="AO1784" s="6"/>
      <c r="AP1784" s="17" t="b">
        <v>0</v>
      </c>
      <c r="AQ1784" s="6" t="b">
        <v>0</v>
      </c>
    </row>
    <row r="1785" spans="1:43" x14ac:dyDescent="0.25">
      <c r="A1785" t="str">
        <f>_xlfn.CONCAT(Table8[[#This Row],[Order]],"-",Table8[[#This Row],[Line]])</f>
        <v>78581-94</v>
      </c>
      <c r="B1785" s="7">
        <v>78581</v>
      </c>
      <c r="C1785" s="7">
        <v>94</v>
      </c>
      <c r="D1785" s="7">
        <v>1</v>
      </c>
      <c r="E1785" s="6" t="s">
        <v>18</v>
      </c>
      <c r="F1785" s="6" t="s">
        <v>3249</v>
      </c>
      <c r="G1785" s="6" t="s">
        <v>6069</v>
      </c>
      <c r="H1785" s="6" t="s">
        <v>22</v>
      </c>
      <c r="I1785" s="6" t="s">
        <v>27</v>
      </c>
      <c r="J1785" s="6"/>
      <c r="K1785" s="6"/>
      <c r="L1785" s="8">
        <v>43518</v>
      </c>
      <c r="M1785" s="8">
        <v>43523</v>
      </c>
      <c r="N1785" s="7">
        <v>1</v>
      </c>
      <c r="O1785" s="7">
        <v>2</v>
      </c>
      <c r="P1785" s="6" t="s">
        <v>590</v>
      </c>
      <c r="Q1785" s="6" t="s">
        <v>22</v>
      </c>
      <c r="R1785" s="6" t="s">
        <v>0</v>
      </c>
      <c r="S1785" s="6" t="s">
        <v>22</v>
      </c>
      <c r="T1785" s="6" t="s">
        <v>6079</v>
      </c>
      <c r="U1785" s="7">
        <v>1</v>
      </c>
      <c r="V1785" s="17" t="b">
        <v>0</v>
      </c>
      <c r="W1785" s="17" t="b">
        <v>0</v>
      </c>
      <c r="X1785" s="17" t="b">
        <v>0</v>
      </c>
      <c r="Y1785" s="17" t="b">
        <v>0</v>
      </c>
      <c r="Z1785" t="s">
        <v>22</v>
      </c>
      <c r="AA1785" t="s">
        <v>22</v>
      </c>
      <c r="AB1785" t="s">
        <v>22</v>
      </c>
      <c r="AC1785" t="s">
        <v>22</v>
      </c>
      <c r="AD1785" t="s">
        <v>22</v>
      </c>
      <c r="AE1785" t="s">
        <v>22</v>
      </c>
      <c r="AF1785" t="s">
        <v>22</v>
      </c>
      <c r="AG1785" t="s">
        <v>22</v>
      </c>
      <c r="AH1785" t="s">
        <v>22</v>
      </c>
      <c r="AI1785" t="s">
        <v>22</v>
      </c>
      <c r="AJ1785" s="17" t="b">
        <v>0</v>
      </c>
      <c r="AK1785" t="s">
        <v>22</v>
      </c>
      <c r="AL1785" t="s">
        <v>22</v>
      </c>
      <c r="AM1785" s="17" t="b">
        <v>0</v>
      </c>
      <c r="AN1785" s="6"/>
      <c r="AO1785" s="6"/>
      <c r="AP1785" s="17" t="b">
        <v>0</v>
      </c>
      <c r="AQ1785" s="6" t="b">
        <v>0</v>
      </c>
    </row>
    <row r="1786" spans="1:43" x14ac:dyDescent="0.25">
      <c r="A1786" t="str">
        <f>_xlfn.CONCAT(Table8[[#This Row],[Order]],"-",Table8[[#This Row],[Line]])</f>
        <v>78581-95</v>
      </c>
      <c r="B1786" s="7">
        <v>78581</v>
      </c>
      <c r="C1786" s="7">
        <v>95</v>
      </c>
      <c r="D1786" s="7">
        <v>1</v>
      </c>
      <c r="E1786" s="6" t="s">
        <v>18</v>
      </c>
      <c r="F1786" s="6" t="s">
        <v>3249</v>
      </c>
      <c r="G1786" s="6" t="s">
        <v>6069</v>
      </c>
      <c r="H1786" s="6" t="s">
        <v>22</v>
      </c>
      <c r="I1786" s="6" t="s">
        <v>27</v>
      </c>
      <c r="J1786" s="6"/>
      <c r="K1786" s="6"/>
      <c r="L1786" s="8">
        <v>43518</v>
      </c>
      <c r="M1786" s="8">
        <v>43523</v>
      </c>
      <c r="N1786" s="7">
        <v>1</v>
      </c>
      <c r="O1786" s="7">
        <v>2</v>
      </c>
      <c r="P1786" s="6" t="s">
        <v>590</v>
      </c>
      <c r="Q1786" s="6" t="s">
        <v>22</v>
      </c>
      <c r="R1786" s="6" t="s">
        <v>0</v>
      </c>
      <c r="S1786" s="6" t="s">
        <v>22</v>
      </c>
      <c r="T1786" s="6" t="s">
        <v>6080</v>
      </c>
      <c r="U1786" s="7">
        <v>1</v>
      </c>
      <c r="V1786" s="17" t="b">
        <v>0</v>
      </c>
      <c r="W1786" s="17" t="b">
        <v>0</v>
      </c>
      <c r="X1786" s="17" t="b">
        <v>0</v>
      </c>
      <c r="Y1786" s="17" t="b">
        <v>0</v>
      </c>
      <c r="Z1786" t="s">
        <v>22</v>
      </c>
      <c r="AA1786" t="s">
        <v>22</v>
      </c>
      <c r="AB1786" t="s">
        <v>22</v>
      </c>
      <c r="AC1786" t="s">
        <v>22</v>
      </c>
      <c r="AD1786" t="s">
        <v>22</v>
      </c>
      <c r="AE1786" t="s">
        <v>22</v>
      </c>
      <c r="AF1786" t="s">
        <v>22</v>
      </c>
      <c r="AG1786" t="s">
        <v>22</v>
      </c>
      <c r="AH1786" t="s">
        <v>22</v>
      </c>
      <c r="AI1786" t="s">
        <v>22</v>
      </c>
      <c r="AJ1786" s="17" t="b">
        <v>0</v>
      </c>
      <c r="AK1786" t="s">
        <v>22</v>
      </c>
      <c r="AL1786" t="s">
        <v>22</v>
      </c>
      <c r="AM1786" s="17" t="b">
        <v>0</v>
      </c>
      <c r="AN1786" s="6"/>
      <c r="AO1786" s="6"/>
      <c r="AP1786" s="17" t="b">
        <v>0</v>
      </c>
      <c r="AQ1786" s="6" t="b">
        <v>0</v>
      </c>
    </row>
    <row r="1787" spans="1:43" x14ac:dyDescent="0.25">
      <c r="A1787" t="str">
        <f>_xlfn.CONCAT(Table8[[#This Row],[Order]],"-",Table8[[#This Row],[Line]])</f>
        <v>78581-96</v>
      </c>
      <c r="B1787" s="7">
        <v>78581</v>
      </c>
      <c r="C1787" s="7">
        <v>96</v>
      </c>
      <c r="D1787" s="7">
        <v>1</v>
      </c>
      <c r="E1787" s="6" t="s">
        <v>18</v>
      </c>
      <c r="F1787" s="6" t="s">
        <v>3249</v>
      </c>
      <c r="G1787" s="6" t="s">
        <v>6069</v>
      </c>
      <c r="H1787" s="6" t="s">
        <v>22</v>
      </c>
      <c r="I1787" s="6" t="s">
        <v>27</v>
      </c>
      <c r="J1787" s="6"/>
      <c r="K1787" s="6"/>
      <c r="L1787" s="8">
        <v>43518</v>
      </c>
      <c r="M1787" s="8">
        <v>43523</v>
      </c>
      <c r="N1787" s="7">
        <v>1</v>
      </c>
      <c r="O1787" s="7">
        <v>2</v>
      </c>
      <c r="P1787" s="6" t="s">
        <v>590</v>
      </c>
      <c r="Q1787" s="6" t="s">
        <v>22</v>
      </c>
      <c r="R1787" s="6" t="s">
        <v>0</v>
      </c>
      <c r="S1787" s="6" t="s">
        <v>22</v>
      </c>
      <c r="T1787" s="6" t="s">
        <v>6081</v>
      </c>
      <c r="U1787" s="7">
        <v>1</v>
      </c>
      <c r="V1787" s="17" t="b">
        <v>0</v>
      </c>
      <c r="W1787" s="17" t="b">
        <v>0</v>
      </c>
      <c r="X1787" s="17" t="b">
        <v>0</v>
      </c>
      <c r="Y1787" s="17" t="b">
        <v>0</v>
      </c>
      <c r="Z1787" t="s">
        <v>22</v>
      </c>
      <c r="AA1787" t="s">
        <v>22</v>
      </c>
      <c r="AB1787" t="s">
        <v>22</v>
      </c>
      <c r="AC1787" t="s">
        <v>22</v>
      </c>
      <c r="AD1787" t="s">
        <v>22</v>
      </c>
      <c r="AE1787" t="s">
        <v>22</v>
      </c>
      <c r="AF1787" t="s">
        <v>22</v>
      </c>
      <c r="AG1787" t="s">
        <v>22</v>
      </c>
      <c r="AH1787" t="s">
        <v>22</v>
      </c>
      <c r="AI1787" t="s">
        <v>22</v>
      </c>
      <c r="AJ1787" s="17" t="b">
        <v>0</v>
      </c>
      <c r="AK1787" t="s">
        <v>22</v>
      </c>
      <c r="AL1787" t="s">
        <v>22</v>
      </c>
      <c r="AM1787" s="17" t="b">
        <v>0</v>
      </c>
      <c r="AN1787" s="6"/>
      <c r="AO1787" s="6"/>
      <c r="AP1787" s="17" t="b">
        <v>0</v>
      </c>
      <c r="AQ1787" s="6" t="b">
        <v>0</v>
      </c>
    </row>
    <row r="1788" spans="1:43" x14ac:dyDescent="0.25">
      <c r="A1788" t="str">
        <f>_xlfn.CONCAT(Table8[[#This Row],[Order]],"-",Table8[[#This Row],[Line]])</f>
        <v>78581-97</v>
      </c>
      <c r="B1788" s="7">
        <v>78581</v>
      </c>
      <c r="C1788" s="7">
        <v>97</v>
      </c>
      <c r="D1788" s="7">
        <v>1</v>
      </c>
      <c r="E1788" s="6" t="s">
        <v>18</v>
      </c>
      <c r="F1788" s="6" t="s">
        <v>3249</v>
      </c>
      <c r="G1788" s="6" t="s">
        <v>6069</v>
      </c>
      <c r="H1788" s="6" t="s">
        <v>22</v>
      </c>
      <c r="I1788" s="6" t="s">
        <v>27</v>
      </c>
      <c r="J1788" s="6"/>
      <c r="K1788" s="6"/>
      <c r="L1788" s="8">
        <v>43518</v>
      </c>
      <c r="M1788" s="8">
        <v>43523</v>
      </c>
      <c r="N1788" s="7">
        <v>2</v>
      </c>
      <c r="O1788" s="7">
        <v>4</v>
      </c>
      <c r="P1788" s="6" t="s">
        <v>590</v>
      </c>
      <c r="Q1788" s="6" t="s">
        <v>22</v>
      </c>
      <c r="R1788" s="6" t="s">
        <v>0</v>
      </c>
      <c r="S1788" s="6" t="s">
        <v>22</v>
      </c>
      <c r="T1788" s="6" t="s">
        <v>6082</v>
      </c>
      <c r="U1788" s="7">
        <v>1</v>
      </c>
      <c r="V1788" s="17" t="b">
        <v>0</v>
      </c>
      <c r="W1788" s="17" t="b">
        <v>0</v>
      </c>
      <c r="X1788" s="17" t="b">
        <v>0</v>
      </c>
      <c r="Y1788" s="17" t="b">
        <v>0</v>
      </c>
      <c r="Z1788" t="s">
        <v>22</v>
      </c>
      <c r="AA1788" t="s">
        <v>22</v>
      </c>
      <c r="AB1788" t="s">
        <v>22</v>
      </c>
      <c r="AC1788" t="s">
        <v>22</v>
      </c>
      <c r="AD1788" t="s">
        <v>22</v>
      </c>
      <c r="AE1788" t="s">
        <v>22</v>
      </c>
      <c r="AF1788" t="s">
        <v>22</v>
      </c>
      <c r="AG1788" t="s">
        <v>22</v>
      </c>
      <c r="AH1788" t="s">
        <v>22</v>
      </c>
      <c r="AI1788" t="s">
        <v>22</v>
      </c>
      <c r="AJ1788" s="17" t="b">
        <v>0</v>
      </c>
      <c r="AK1788" t="s">
        <v>22</v>
      </c>
      <c r="AL1788" t="s">
        <v>22</v>
      </c>
      <c r="AM1788" s="17" t="b">
        <v>0</v>
      </c>
      <c r="AN1788" s="6"/>
      <c r="AO1788" s="6"/>
      <c r="AP1788" s="17" t="b">
        <v>0</v>
      </c>
      <c r="AQ1788" s="6" t="b">
        <v>0</v>
      </c>
    </row>
    <row r="1789" spans="1:43" x14ac:dyDescent="0.25">
      <c r="A1789" t="str">
        <f>_xlfn.CONCAT(Table8[[#This Row],[Order]],"-",Table8[[#This Row],[Line]])</f>
        <v>78581-98</v>
      </c>
      <c r="B1789" s="7">
        <v>78581</v>
      </c>
      <c r="C1789" s="7">
        <v>98</v>
      </c>
      <c r="D1789" s="7">
        <v>1</v>
      </c>
      <c r="E1789" s="6" t="s">
        <v>18</v>
      </c>
      <c r="F1789" s="6" t="s">
        <v>3249</v>
      </c>
      <c r="G1789" s="6" t="s">
        <v>6069</v>
      </c>
      <c r="H1789" s="6" t="s">
        <v>22</v>
      </c>
      <c r="I1789" s="6" t="s">
        <v>27</v>
      </c>
      <c r="J1789" s="6"/>
      <c r="K1789" s="6"/>
      <c r="L1789" s="8">
        <v>43518</v>
      </c>
      <c r="M1789" s="8">
        <v>43523</v>
      </c>
      <c r="N1789" s="7">
        <v>2</v>
      </c>
      <c r="O1789" s="7">
        <v>4</v>
      </c>
      <c r="P1789" s="6" t="s">
        <v>590</v>
      </c>
      <c r="Q1789" s="6" t="s">
        <v>22</v>
      </c>
      <c r="R1789" s="6" t="s">
        <v>0</v>
      </c>
      <c r="S1789" s="6" t="s">
        <v>22</v>
      </c>
      <c r="T1789" s="6" t="s">
        <v>6083</v>
      </c>
      <c r="U1789" s="7">
        <v>1</v>
      </c>
      <c r="V1789" s="17" t="b">
        <v>0</v>
      </c>
      <c r="W1789" s="17" t="b">
        <v>0</v>
      </c>
      <c r="X1789" s="17" t="b">
        <v>0</v>
      </c>
      <c r="Y1789" s="17" t="b">
        <v>0</v>
      </c>
      <c r="Z1789" t="s">
        <v>22</v>
      </c>
      <c r="AA1789" t="s">
        <v>22</v>
      </c>
      <c r="AB1789" t="s">
        <v>22</v>
      </c>
      <c r="AC1789" t="s">
        <v>22</v>
      </c>
      <c r="AD1789" t="s">
        <v>22</v>
      </c>
      <c r="AE1789" t="s">
        <v>22</v>
      </c>
      <c r="AF1789" t="s">
        <v>22</v>
      </c>
      <c r="AG1789" t="s">
        <v>22</v>
      </c>
      <c r="AH1789" t="s">
        <v>22</v>
      </c>
      <c r="AI1789" t="s">
        <v>22</v>
      </c>
      <c r="AJ1789" s="17" t="b">
        <v>0</v>
      </c>
      <c r="AK1789" t="s">
        <v>22</v>
      </c>
      <c r="AL1789" t="s">
        <v>22</v>
      </c>
      <c r="AM1789" s="17" t="b">
        <v>0</v>
      </c>
      <c r="AN1789" s="6"/>
      <c r="AO1789" s="6"/>
      <c r="AP1789" s="17" t="b">
        <v>0</v>
      </c>
      <c r="AQ1789" s="6" t="b">
        <v>0</v>
      </c>
    </row>
    <row r="1790" spans="1:43" x14ac:dyDescent="0.25">
      <c r="A1790" t="str">
        <f>_xlfn.CONCAT(Table8[[#This Row],[Order]],"-",Table8[[#This Row],[Line]])</f>
        <v>78581-99</v>
      </c>
      <c r="B1790" s="7">
        <v>78581</v>
      </c>
      <c r="C1790" s="7">
        <v>99</v>
      </c>
      <c r="D1790" s="7">
        <v>1</v>
      </c>
      <c r="E1790" s="6" t="s">
        <v>18</v>
      </c>
      <c r="F1790" s="6" t="s">
        <v>3249</v>
      </c>
      <c r="G1790" s="6" t="s">
        <v>6069</v>
      </c>
      <c r="H1790" s="6" t="s">
        <v>22</v>
      </c>
      <c r="I1790" s="6" t="s">
        <v>27</v>
      </c>
      <c r="J1790" s="6"/>
      <c r="K1790" s="6"/>
      <c r="L1790" s="8">
        <v>43518</v>
      </c>
      <c r="M1790" s="8">
        <v>43523</v>
      </c>
      <c r="N1790" s="7">
        <v>1</v>
      </c>
      <c r="O1790" s="7">
        <v>2</v>
      </c>
      <c r="P1790" s="6" t="s">
        <v>590</v>
      </c>
      <c r="Q1790" s="6" t="s">
        <v>22</v>
      </c>
      <c r="R1790" s="6" t="s">
        <v>0</v>
      </c>
      <c r="S1790" s="6" t="s">
        <v>22</v>
      </c>
      <c r="T1790" s="6" t="s">
        <v>6084</v>
      </c>
      <c r="U1790" s="7">
        <v>1</v>
      </c>
      <c r="V1790" s="17" t="b">
        <v>0</v>
      </c>
      <c r="W1790" s="17" t="b">
        <v>0</v>
      </c>
      <c r="X1790" s="17" t="b">
        <v>0</v>
      </c>
      <c r="Y1790" s="17" t="b">
        <v>0</v>
      </c>
      <c r="Z1790" t="s">
        <v>22</v>
      </c>
      <c r="AA1790" t="s">
        <v>22</v>
      </c>
      <c r="AB1790" t="s">
        <v>22</v>
      </c>
      <c r="AC1790" t="s">
        <v>22</v>
      </c>
      <c r="AD1790" t="s">
        <v>22</v>
      </c>
      <c r="AE1790" t="s">
        <v>22</v>
      </c>
      <c r="AF1790" t="s">
        <v>22</v>
      </c>
      <c r="AG1790" t="s">
        <v>22</v>
      </c>
      <c r="AH1790" t="s">
        <v>22</v>
      </c>
      <c r="AI1790" t="s">
        <v>22</v>
      </c>
      <c r="AJ1790" s="17" t="b">
        <v>0</v>
      </c>
      <c r="AK1790" t="s">
        <v>22</v>
      </c>
      <c r="AL1790" t="s">
        <v>22</v>
      </c>
      <c r="AM1790" s="17" t="b">
        <v>0</v>
      </c>
      <c r="AN1790" s="6"/>
      <c r="AO1790" s="6"/>
      <c r="AP1790" s="17" t="b">
        <v>0</v>
      </c>
      <c r="AQ1790" s="6" t="b">
        <v>0</v>
      </c>
    </row>
    <row r="1791" spans="1:43" x14ac:dyDescent="0.25">
      <c r="A1791" t="str">
        <f>_xlfn.CONCAT(Table8[[#This Row],[Order]],"-",Table8[[#This Row],[Line]])</f>
        <v>78581-100</v>
      </c>
      <c r="B1791" s="7">
        <v>78581</v>
      </c>
      <c r="C1791" s="7">
        <v>100</v>
      </c>
      <c r="D1791" s="7">
        <v>1</v>
      </c>
      <c r="E1791" s="6" t="s">
        <v>18</v>
      </c>
      <c r="F1791" s="6" t="s">
        <v>3249</v>
      </c>
      <c r="G1791" s="6" t="s">
        <v>6069</v>
      </c>
      <c r="H1791" s="6" t="s">
        <v>22</v>
      </c>
      <c r="I1791" s="6" t="s">
        <v>27</v>
      </c>
      <c r="J1791" s="6"/>
      <c r="K1791" s="6"/>
      <c r="L1791" s="8">
        <v>43518</v>
      </c>
      <c r="M1791" s="8">
        <v>43523</v>
      </c>
      <c r="N1791" s="7">
        <v>2</v>
      </c>
      <c r="O1791" s="7">
        <v>4</v>
      </c>
      <c r="P1791" s="6" t="s">
        <v>590</v>
      </c>
      <c r="Q1791" s="6" t="s">
        <v>22</v>
      </c>
      <c r="R1791" s="6" t="s">
        <v>0</v>
      </c>
      <c r="S1791" s="6" t="s">
        <v>22</v>
      </c>
      <c r="T1791" s="6" t="s">
        <v>6085</v>
      </c>
      <c r="U1791" s="7">
        <v>1</v>
      </c>
      <c r="V1791" s="17" t="b">
        <v>0</v>
      </c>
      <c r="W1791" s="17" t="b">
        <v>0</v>
      </c>
      <c r="X1791" s="17" t="b">
        <v>0</v>
      </c>
      <c r="Y1791" s="17" t="b">
        <v>0</v>
      </c>
      <c r="Z1791" t="s">
        <v>22</v>
      </c>
      <c r="AA1791" t="s">
        <v>22</v>
      </c>
      <c r="AB1791" t="s">
        <v>22</v>
      </c>
      <c r="AC1791" t="s">
        <v>22</v>
      </c>
      <c r="AD1791" t="s">
        <v>22</v>
      </c>
      <c r="AE1791" t="s">
        <v>22</v>
      </c>
      <c r="AF1791" t="s">
        <v>22</v>
      </c>
      <c r="AG1791" t="s">
        <v>22</v>
      </c>
      <c r="AH1791" t="s">
        <v>22</v>
      </c>
      <c r="AI1791" t="s">
        <v>22</v>
      </c>
      <c r="AJ1791" s="17" t="b">
        <v>0</v>
      </c>
      <c r="AK1791" t="s">
        <v>22</v>
      </c>
      <c r="AL1791" t="s">
        <v>22</v>
      </c>
      <c r="AM1791" s="17" t="b">
        <v>0</v>
      </c>
      <c r="AN1791" s="6"/>
      <c r="AO1791" s="6"/>
      <c r="AP1791" s="17" t="b">
        <v>0</v>
      </c>
      <c r="AQ1791" s="6" t="b">
        <v>0</v>
      </c>
    </row>
    <row r="1792" spans="1:43" x14ac:dyDescent="0.25">
      <c r="A1792" t="str">
        <f>_xlfn.CONCAT(Table8[[#This Row],[Order]],"-",Table8[[#This Row],[Line]])</f>
        <v>78581-101</v>
      </c>
      <c r="B1792" s="7">
        <v>78581</v>
      </c>
      <c r="C1792" s="7">
        <v>101</v>
      </c>
      <c r="D1792" s="7">
        <v>1</v>
      </c>
      <c r="E1792" s="6" t="s">
        <v>18</v>
      </c>
      <c r="F1792" s="6" t="s">
        <v>223</v>
      </c>
      <c r="G1792" s="6" t="s">
        <v>6072</v>
      </c>
      <c r="H1792" s="6" t="s">
        <v>22</v>
      </c>
      <c r="I1792" s="6" t="s">
        <v>27</v>
      </c>
      <c r="J1792" s="6"/>
      <c r="K1792" s="6"/>
      <c r="L1792" s="8">
        <v>43518</v>
      </c>
      <c r="M1792" s="8">
        <v>43523</v>
      </c>
      <c r="N1792" s="7">
        <v>1</v>
      </c>
      <c r="O1792" s="7">
        <v>1</v>
      </c>
      <c r="P1792" s="6" t="s">
        <v>590</v>
      </c>
      <c r="Q1792" s="6" t="s">
        <v>22</v>
      </c>
      <c r="R1792" s="6" t="s">
        <v>0</v>
      </c>
      <c r="S1792" s="6" t="s">
        <v>22</v>
      </c>
      <c r="T1792" s="6" t="s">
        <v>6086</v>
      </c>
      <c r="U1792" s="7">
        <v>1</v>
      </c>
      <c r="V1792" s="17" t="b">
        <v>0</v>
      </c>
      <c r="W1792" s="17" t="b">
        <v>0</v>
      </c>
      <c r="X1792" s="17" t="b">
        <v>0</v>
      </c>
      <c r="Y1792" s="17" t="b">
        <v>0</v>
      </c>
      <c r="Z1792" t="s">
        <v>22</v>
      </c>
      <c r="AA1792" t="s">
        <v>22</v>
      </c>
      <c r="AB1792" t="s">
        <v>22</v>
      </c>
      <c r="AC1792" t="s">
        <v>22</v>
      </c>
      <c r="AD1792" t="s">
        <v>22</v>
      </c>
      <c r="AE1792" t="s">
        <v>22</v>
      </c>
      <c r="AF1792" t="s">
        <v>22</v>
      </c>
      <c r="AG1792" t="s">
        <v>22</v>
      </c>
      <c r="AH1792" t="s">
        <v>22</v>
      </c>
      <c r="AI1792" t="s">
        <v>22</v>
      </c>
      <c r="AJ1792" s="17" t="b">
        <v>0</v>
      </c>
      <c r="AK1792" t="s">
        <v>22</v>
      </c>
      <c r="AL1792" t="s">
        <v>22</v>
      </c>
      <c r="AM1792" s="17" t="b">
        <v>0</v>
      </c>
      <c r="AN1792" s="6"/>
      <c r="AO1792" s="6"/>
      <c r="AP1792" s="17" t="b">
        <v>0</v>
      </c>
      <c r="AQ1792" s="6" t="b">
        <v>0</v>
      </c>
    </row>
    <row r="1793" spans="1:43" x14ac:dyDescent="0.25">
      <c r="A1793" t="str">
        <f>_xlfn.CONCAT(Table8[[#This Row],[Order]],"-",Table8[[#This Row],[Line]])</f>
        <v>78581-102</v>
      </c>
      <c r="B1793" s="7">
        <v>78581</v>
      </c>
      <c r="C1793" s="7">
        <v>102</v>
      </c>
      <c r="D1793" s="7">
        <v>1</v>
      </c>
      <c r="E1793" s="6" t="s">
        <v>18</v>
      </c>
      <c r="F1793" s="6" t="s">
        <v>223</v>
      </c>
      <c r="G1793" s="6" t="s">
        <v>6072</v>
      </c>
      <c r="H1793" s="6" t="s">
        <v>22</v>
      </c>
      <c r="I1793" s="6" t="s">
        <v>27</v>
      </c>
      <c r="J1793" s="6"/>
      <c r="K1793" s="6"/>
      <c r="L1793" s="8">
        <v>43518</v>
      </c>
      <c r="M1793" s="8">
        <v>43523</v>
      </c>
      <c r="N1793" s="7">
        <v>1</v>
      </c>
      <c r="O1793" s="7">
        <v>1</v>
      </c>
      <c r="P1793" s="6" t="s">
        <v>590</v>
      </c>
      <c r="Q1793" s="6" t="s">
        <v>22</v>
      </c>
      <c r="R1793" s="6" t="s">
        <v>0</v>
      </c>
      <c r="S1793" s="6" t="s">
        <v>22</v>
      </c>
      <c r="T1793" s="6" t="s">
        <v>6087</v>
      </c>
      <c r="U1793" s="7">
        <v>1</v>
      </c>
      <c r="V1793" s="17" t="b">
        <v>0</v>
      </c>
      <c r="W1793" s="17" t="b">
        <v>0</v>
      </c>
      <c r="X1793" s="17" t="b">
        <v>0</v>
      </c>
      <c r="Y1793" s="17" t="b">
        <v>0</v>
      </c>
      <c r="Z1793" t="s">
        <v>22</v>
      </c>
      <c r="AA1793" t="s">
        <v>22</v>
      </c>
      <c r="AB1793" t="s">
        <v>22</v>
      </c>
      <c r="AC1793" t="s">
        <v>22</v>
      </c>
      <c r="AD1793" t="s">
        <v>22</v>
      </c>
      <c r="AE1793" t="s">
        <v>22</v>
      </c>
      <c r="AF1793" t="s">
        <v>22</v>
      </c>
      <c r="AG1793" t="s">
        <v>22</v>
      </c>
      <c r="AH1793" t="s">
        <v>22</v>
      </c>
      <c r="AI1793" t="s">
        <v>22</v>
      </c>
      <c r="AJ1793" s="17" t="b">
        <v>0</v>
      </c>
      <c r="AK1793" t="s">
        <v>22</v>
      </c>
      <c r="AL1793" t="s">
        <v>22</v>
      </c>
      <c r="AM1793" s="17" t="b">
        <v>0</v>
      </c>
      <c r="AN1793" s="6"/>
      <c r="AO1793" s="6"/>
      <c r="AP1793" s="17" t="b">
        <v>0</v>
      </c>
      <c r="AQ1793" s="6" t="b">
        <v>0</v>
      </c>
    </row>
    <row r="1794" spans="1:43" x14ac:dyDescent="0.25">
      <c r="A1794" t="str">
        <f>_xlfn.CONCAT(Table8[[#This Row],[Order]],"-",Table8[[#This Row],[Line]])</f>
        <v>78581-103</v>
      </c>
      <c r="B1794" s="7">
        <v>78581</v>
      </c>
      <c r="C1794" s="7">
        <v>103</v>
      </c>
      <c r="D1794" s="7">
        <v>1</v>
      </c>
      <c r="E1794" s="6" t="s">
        <v>18</v>
      </c>
      <c r="F1794" s="6" t="s">
        <v>223</v>
      </c>
      <c r="G1794" s="6" t="s">
        <v>6072</v>
      </c>
      <c r="H1794" s="6" t="s">
        <v>22</v>
      </c>
      <c r="I1794" s="6" t="s">
        <v>27</v>
      </c>
      <c r="J1794" s="6"/>
      <c r="K1794" s="6"/>
      <c r="L1794" s="8">
        <v>43518</v>
      </c>
      <c r="M1794" s="8">
        <v>43523</v>
      </c>
      <c r="N1794" s="7">
        <v>1</v>
      </c>
      <c r="O1794" s="7">
        <v>1</v>
      </c>
      <c r="P1794" s="6" t="s">
        <v>590</v>
      </c>
      <c r="Q1794" s="6" t="s">
        <v>22</v>
      </c>
      <c r="R1794" s="6" t="s">
        <v>0</v>
      </c>
      <c r="S1794" s="6" t="s">
        <v>22</v>
      </c>
      <c r="T1794" s="6" t="s">
        <v>6088</v>
      </c>
      <c r="U1794" s="7">
        <v>1</v>
      </c>
      <c r="V1794" s="17" t="b">
        <v>0</v>
      </c>
      <c r="W1794" s="17" t="b">
        <v>0</v>
      </c>
      <c r="X1794" s="17" t="b">
        <v>0</v>
      </c>
      <c r="Y1794" s="17" t="b">
        <v>0</v>
      </c>
      <c r="Z1794" t="s">
        <v>22</v>
      </c>
      <c r="AA1794" t="s">
        <v>22</v>
      </c>
      <c r="AB1794" t="s">
        <v>22</v>
      </c>
      <c r="AC1794" t="s">
        <v>22</v>
      </c>
      <c r="AD1794" t="s">
        <v>22</v>
      </c>
      <c r="AE1794" t="s">
        <v>22</v>
      </c>
      <c r="AF1794" t="s">
        <v>22</v>
      </c>
      <c r="AG1794" t="s">
        <v>22</v>
      </c>
      <c r="AH1794" t="s">
        <v>22</v>
      </c>
      <c r="AI1794" t="s">
        <v>22</v>
      </c>
      <c r="AJ1794" s="17" t="b">
        <v>0</v>
      </c>
      <c r="AK1794" t="s">
        <v>22</v>
      </c>
      <c r="AL1794" t="s">
        <v>22</v>
      </c>
      <c r="AM1794" s="17" t="b">
        <v>0</v>
      </c>
      <c r="AN1794" s="6"/>
      <c r="AO1794" s="6"/>
      <c r="AP1794" s="17" t="b">
        <v>0</v>
      </c>
      <c r="AQ1794" s="6" t="b">
        <v>0</v>
      </c>
    </row>
    <row r="1795" spans="1:43" x14ac:dyDescent="0.25">
      <c r="A1795" t="str">
        <f>_xlfn.CONCAT(Table8[[#This Row],[Order]],"-",Table8[[#This Row],[Line]])</f>
        <v>78581-104</v>
      </c>
      <c r="B1795" s="7">
        <v>78581</v>
      </c>
      <c r="C1795" s="7">
        <v>104</v>
      </c>
      <c r="D1795" s="7">
        <v>1</v>
      </c>
      <c r="E1795" s="6" t="s">
        <v>18</v>
      </c>
      <c r="F1795" s="6" t="s">
        <v>155</v>
      </c>
      <c r="G1795" s="6" t="s">
        <v>6038</v>
      </c>
      <c r="H1795" s="6" t="s">
        <v>22</v>
      </c>
      <c r="I1795" s="6" t="s">
        <v>27</v>
      </c>
      <c r="J1795" s="6"/>
      <c r="K1795" s="6"/>
      <c r="L1795" s="8">
        <v>43518</v>
      </c>
      <c r="M1795" s="8">
        <v>43523</v>
      </c>
      <c r="N1795" s="7">
        <v>2</v>
      </c>
      <c r="O1795" s="7">
        <v>2</v>
      </c>
      <c r="P1795" s="6" t="s">
        <v>590</v>
      </c>
      <c r="Q1795" s="6" t="s">
        <v>22</v>
      </c>
      <c r="R1795" s="6" t="s">
        <v>0</v>
      </c>
      <c r="S1795" s="6" t="s">
        <v>22</v>
      </c>
      <c r="T1795" s="6" t="s">
        <v>6089</v>
      </c>
      <c r="U1795" s="7">
        <v>1</v>
      </c>
      <c r="V1795" s="17" t="b">
        <v>0</v>
      </c>
      <c r="W1795" s="17" t="b">
        <v>0</v>
      </c>
      <c r="X1795" s="17" t="b">
        <v>0</v>
      </c>
      <c r="Y1795" s="17" t="b">
        <v>0</v>
      </c>
      <c r="Z1795" t="s">
        <v>22</v>
      </c>
      <c r="AA1795" t="s">
        <v>22</v>
      </c>
      <c r="AB1795" t="s">
        <v>22</v>
      </c>
      <c r="AC1795" t="s">
        <v>22</v>
      </c>
      <c r="AD1795" t="s">
        <v>22</v>
      </c>
      <c r="AE1795" t="s">
        <v>22</v>
      </c>
      <c r="AF1795" t="s">
        <v>22</v>
      </c>
      <c r="AG1795" t="s">
        <v>22</v>
      </c>
      <c r="AH1795" t="s">
        <v>22</v>
      </c>
      <c r="AI1795" t="s">
        <v>22</v>
      </c>
      <c r="AJ1795" s="17" t="b">
        <v>0</v>
      </c>
      <c r="AK1795" t="s">
        <v>22</v>
      </c>
      <c r="AL1795" t="s">
        <v>22</v>
      </c>
      <c r="AM1795" s="17" t="b">
        <v>0</v>
      </c>
      <c r="AN1795" s="6"/>
      <c r="AO1795" s="6"/>
      <c r="AP1795" s="17" t="b">
        <v>0</v>
      </c>
      <c r="AQ1795" s="6" t="b">
        <v>0</v>
      </c>
    </row>
    <row r="1796" spans="1:43" x14ac:dyDescent="0.25">
      <c r="A1796" t="str">
        <f>_xlfn.CONCAT(Table8[[#This Row],[Order]],"-",Table8[[#This Row],[Line]])</f>
        <v>78581-105</v>
      </c>
      <c r="B1796" s="7">
        <v>78581</v>
      </c>
      <c r="C1796" s="7">
        <v>105</v>
      </c>
      <c r="D1796" s="7">
        <v>1</v>
      </c>
      <c r="E1796" s="6" t="s">
        <v>18</v>
      </c>
      <c r="F1796" s="6" t="s">
        <v>396</v>
      </c>
      <c r="G1796" s="6" t="s">
        <v>5897</v>
      </c>
      <c r="H1796" s="6" t="s">
        <v>22</v>
      </c>
      <c r="I1796" s="6" t="s">
        <v>27</v>
      </c>
      <c r="J1796" s="6"/>
      <c r="K1796" s="6"/>
      <c r="L1796" s="8">
        <v>43518</v>
      </c>
      <c r="M1796" s="8">
        <v>43523</v>
      </c>
      <c r="N1796" s="7">
        <v>2</v>
      </c>
      <c r="O1796" s="7">
        <v>4</v>
      </c>
      <c r="P1796" s="6" t="s">
        <v>590</v>
      </c>
      <c r="Q1796" s="6" t="s">
        <v>22</v>
      </c>
      <c r="R1796" s="6" t="s">
        <v>0</v>
      </c>
      <c r="S1796" s="6" t="s">
        <v>22</v>
      </c>
      <c r="T1796" s="6" t="s">
        <v>6090</v>
      </c>
      <c r="U1796" s="7">
        <v>1</v>
      </c>
      <c r="V1796" s="17" t="b">
        <v>0</v>
      </c>
      <c r="W1796" s="17" t="b">
        <v>0</v>
      </c>
      <c r="X1796" s="17" t="b">
        <v>0</v>
      </c>
      <c r="Y1796" s="17" t="b">
        <v>0</v>
      </c>
      <c r="Z1796" t="s">
        <v>22</v>
      </c>
      <c r="AA1796" t="s">
        <v>22</v>
      </c>
      <c r="AB1796" t="s">
        <v>22</v>
      </c>
      <c r="AC1796" t="s">
        <v>22</v>
      </c>
      <c r="AD1796" t="s">
        <v>22</v>
      </c>
      <c r="AE1796" t="s">
        <v>22</v>
      </c>
      <c r="AF1796" t="s">
        <v>22</v>
      </c>
      <c r="AG1796" t="s">
        <v>22</v>
      </c>
      <c r="AH1796" t="s">
        <v>22</v>
      </c>
      <c r="AI1796" t="s">
        <v>22</v>
      </c>
      <c r="AJ1796" s="17" t="b">
        <v>0</v>
      </c>
      <c r="AK1796" t="s">
        <v>22</v>
      </c>
      <c r="AL1796" t="s">
        <v>22</v>
      </c>
      <c r="AM1796" s="17" t="b">
        <v>0</v>
      </c>
      <c r="AN1796" s="6"/>
      <c r="AO1796" s="6"/>
      <c r="AP1796" s="17" t="b">
        <v>0</v>
      </c>
      <c r="AQ1796" s="6" t="b">
        <v>0</v>
      </c>
    </row>
    <row r="1797" spans="1:43" x14ac:dyDescent="0.25">
      <c r="A1797" t="str">
        <f>_xlfn.CONCAT(Table8[[#This Row],[Order]],"-",Table8[[#This Row],[Line]])</f>
        <v>78581-106</v>
      </c>
      <c r="B1797" s="7">
        <v>78581</v>
      </c>
      <c r="C1797" s="7">
        <v>106</v>
      </c>
      <c r="D1797" s="7">
        <v>1</v>
      </c>
      <c r="E1797" s="6" t="s">
        <v>18</v>
      </c>
      <c r="F1797" s="6" t="s">
        <v>3381</v>
      </c>
      <c r="G1797" s="6" t="s">
        <v>6091</v>
      </c>
      <c r="H1797" s="6" t="s">
        <v>22</v>
      </c>
      <c r="I1797" s="6" t="s">
        <v>27</v>
      </c>
      <c r="J1797" s="6"/>
      <c r="K1797" s="6"/>
      <c r="L1797" s="8">
        <v>43518</v>
      </c>
      <c r="M1797" s="8">
        <v>43523</v>
      </c>
      <c r="N1797" s="7">
        <v>3</v>
      </c>
      <c r="O1797" s="7">
        <v>6</v>
      </c>
      <c r="P1797" s="6" t="s">
        <v>590</v>
      </c>
      <c r="Q1797" s="6" t="s">
        <v>22</v>
      </c>
      <c r="R1797" s="6" t="s">
        <v>0</v>
      </c>
      <c r="S1797" s="6" t="s">
        <v>22</v>
      </c>
      <c r="T1797" s="6" t="s">
        <v>6092</v>
      </c>
      <c r="U1797" s="7">
        <v>1</v>
      </c>
      <c r="V1797" s="17" t="b">
        <v>0</v>
      </c>
      <c r="W1797" s="17" t="b">
        <v>0</v>
      </c>
      <c r="X1797" s="17" t="b">
        <v>0</v>
      </c>
      <c r="Y1797" s="17" t="b">
        <v>0</v>
      </c>
      <c r="Z1797" t="s">
        <v>22</v>
      </c>
      <c r="AA1797" t="s">
        <v>22</v>
      </c>
      <c r="AB1797" t="s">
        <v>22</v>
      </c>
      <c r="AC1797" t="s">
        <v>22</v>
      </c>
      <c r="AD1797" t="s">
        <v>22</v>
      </c>
      <c r="AE1797" t="s">
        <v>22</v>
      </c>
      <c r="AF1797" t="s">
        <v>22</v>
      </c>
      <c r="AG1797" t="s">
        <v>22</v>
      </c>
      <c r="AH1797" t="s">
        <v>22</v>
      </c>
      <c r="AI1797" t="s">
        <v>22</v>
      </c>
      <c r="AJ1797" s="17" t="b">
        <v>0</v>
      </c>
      <c r="AK1797" t="s">
        <v>22</v>
      </c>
      <c r="AL1797" t="s">
        <v>22</v>
      </c>
      <c r="AM1797" s="17" t="b">
        <v>0</v>
      </c>
      <c r="AN1797" s="6"/>
      <c r="AO1797" s="6"/>
      <c r="AP1797" s="17" t="b">
        <v>0</v>
      </c>
      <c r="AQ1797" s="6" t="b">
        <v>0</v>
      </c>
    </row>
    <row r="1798" spans="1:43" x14ac:dyDescent="0.25">
      <c r="A1798" t="str">
        <f>_xlfn.CONCAT(Table8[[#This Row],[Order]],"-",Table8[[#This Row],[Line]])</f>
        <v>78581-107</v>
      </c>
      <c r="B1798" s="7">
        <v>78581</v>
      </c>
      <c r="C1798" s="7">
        <v>107</v>
      </c>
      <c r="D1798" s="7">
        <v>1</v>
      </c>
      <c r="E1798" s="6" t="s">
        <v>18</v>
      </c>
      <c r="F1798" s="6" t="s">
        <v>3382</v>
      </c>
      <c r="G1798" s="6" t="s">
        <v>6093</v>
      </c>
      <c r="H1798" s="6" t="s">
        <v>22</v>
      </c>
      <c r="I1798" s="6" t="s">
        <v>27</v>
      </c>
      <c r="J1798" s="6"/>
      <c r="K1798" s="6"/>
      <c r="L1798" s="8">
        <v>43518</v>
      </c>
      <c r="M1798" s="8">
        <v>43523</v>
      </c>
      <c r="N1798" s="7">
        <v>1</v>
      </c>
      <c r="O1798" s="7">
        <v>2</v>
      </c>
      <c r="P1798" s="6" t="s">
        <v>590</v>
      </c>
      <c r="Q1798" s="6" t="s">
        <v>22</v>
      </c>
      <c r="R1798" s="6" t="s">
        <v>0</v>
      </c>
      <c r="S1798" s="6" t="s">
        <v>22</v>
      </c>
      <c r="T1798" s="6" t="s">
        <v>6094</v>
      </c>
      <c r="U1798" s="7">
        <v>1</v>
      </c>
      <c r="V1798" s="17" t="b">
        <v>0</v>
      </c>
      <c r="W1798" s="17" t="b">
        <v>0</v>
      </c>
      <c r="X1798" s="17" t="b">
        <v>0</v>
      </c>
      <c r="Y1798" s="17" t="b">
        <v>0</v>
      </c>
      <c r="Z1798" t="s">
        <v>22</v>
      </c>
      <c r="AA1798" t="s">
        <v>22</v>
      </c>
      <c r="AB1798" t="s">
        <v>22</v>
      </c>
      <c r="AC1798" t="s">
        <v>22</v>
      </c>
      <c r="AD1798" t="s">
        <v>22</v>
      </c>
      <c r="AE1798" t="s">
        <v>22</v>
      </c>
      <c r="AF1798" t="s">
        <v>22</v>
      </c>
      <c r="AG1798" t="s">
        <v>22</v>
      </c>
      <c r="AH1798" t="s">
        <v>22</v>
      </c>
      <c r="AI1798" t="s">
        <v>22</v>
      </c>
      <c r="AJ1798" s="17" t="b">
        <v>0</v>
      </c>
      <c r="AK1798" t="s">
        <v>22</v>
      </c>
      <c r="AL1798" t="s">
        <v>22</v>
      </c>
      <c r="AM1798" s="17" t="b">
        <v>0</v>
      </c>
      <c r="AN1798" s="6"/>
      <c r="AO1798" s="6"/>
      <c r="AP1798" s="17" t="b">
        <v>0</v>
      </c>
      <c r="AQ1798" s="6" t="b">
        <v>0</v>
      </c>
    </row>
    <row r="1799" spans="1:43" x14ac:dyDescent="0.25">
      <c r="A1799" t="str">
        <f>_xlfn.CONCAT(Table8[[#This Row],[Order]],"-",Table8[[#This Row],[Line]])</f>
        <v>78581-108</v>
      </c>
      <c r="B1799" s="7">
        <v>78581</v>
      </c>
      <c r="C1799" s="7">
        <v>108</v>
      </c>
      <c r="D1799" s="7">
        <v>1</v>
      </c>
      <c r="E1799" s="6" t="s">
        <v>18</v>
      </c>
      <c r="F1799" s="6" t="s">
        <v>3382</v>
      </c>
      <c r="G1799" s="6" t="s">
        <v>6093</v>
      </c>
      <c r="H1799" s="6" t="s">
        <v>22</v>
      </c>
      <c r="I1799" s="6" t="s">
        <v>27</v>
      </c>
      <c r="J1799" s="6"/>
      <c r="K1799" s="6"/>
      <c r="L1799" s="8">
        <v>43518</v>
      </c>
      <c r="M1799" s="8">
        <v>43523</v>
      </c>
      <c r="N1799" s="7">
        <v>2</v>
      </c>
      <c r="O1799" s="7">
        <v>4</v>
      </c>
      <c r="P1799" s="6" t="s">
        <v>590</v>
      </c>
      <c r="Q1799" s="6" t="s">
        <v>22</v>
      </c>
      <c r="R1799" s="6" t="s">
        <v>0</v>
      </c>
      <c r="S1799" s="6" t="s">
        <v>22</v>
      </c>
      <c r="T1799" s="6" t="s">
        <v>6095</v>
      </c>
      <c r="U1799" s="7">
        <v>1</v>
      </c>
      <c r="V1799" s="17" t="b">
        <v>0</v>
      </c>
      <c r="W1799" s="17" t="b">
        <v>0</v>
      </c>
      <c r="X1799" s="17" t="b">
        <v>0</v>
      </c>
      <c r="Y1799" s="17" t="b">
        <v>0</v>
      </c>
      <c r="Z1799" t="s">
        <v>22</v>
      </c>
      <c r="AA1799" t="s">
        <v>22</v>
      </c>
      <c r="AB1799" t="s">
        <v>22</v>
      </c>
      <c r="AC1799" t="s">
        <v>22</v>
      </c>
      <c r="AD1799" t="s">
        <v>22</v>
      </c>
      <c r="AE1799" t="s">
        <v>22</v>
      </c>
      <c r="AF1799" t="s">
        <v>22</v>
      </c>
      <c r="AG1799" t="s">
        <v>22</v>
      </c>
      <c r="AH1799" t="s">
        <v>22</v>
      </c>
      <c r="AI1799" t="s">
        <v>22</v>
      </c>
      <c r="AJ1799" s="17" t="b">
        <v>0</v>
      </c>
      <c r="AK1799" t="s">
        <v>22</v>
      </c>
      <c r="AL1799" t="s">
        <v>22</v>
      </c>
      <c r="AM1799" s="17" t="b">
        <v>0</v>
      </c>
      <c r="AN1799" s="6"/>
      <c r="AO1799" s="6"/>
      <c r="AP1799" s="17" t="b">
        <v>0</v>
      </c>
      <c r="AQ1799" s="6" t="b">
        <v>0</v>
      </c>
    </row>
    <row r="1800" spans="1:43" x14ac:dyDescent="0.25">
      <c r="A1800" t="str">
        <f>_xlfn.CONCAT(Table8[[#This Row],[Order]],"-",Table8[[#This Row],[Line]])</f>
        <v>78581-109</v>
      </c>
      <c r="B1800" s="7">
        <v>78581</v>
      </c>
      <c r="C1800" s="7">
        <v>109</v>
      </c>
      <c r="D1800" s="7">
        <v>1</v>
      </c>
      <c r="E1800" s="6" t="s">
        <v>18</v>
      </c>
      <c r="F1800" s="6" t="s">
        <v>3382</v>
      </c>
      <c r="G1800" s="6" t="s">
        <v>6093</v>
      </c>
      <c r="H1800" s="6" t="s">
        <v>22</v>
      </c>
      <c r="I1800" s="6" t="s">
        <v>27</v>
      </c>
      <c r="J1800" s="6"/>
      <c r="K1800" s="6"/>
      <c r="L1800" s="8">
        <v>43518</v>
      </c>
      <c r="M1800" s="8">
        <v>43523</v>
      </c>
      <c r="N1800" s="7">
        <v>3</v>
      </c>
      <c r="O1800" s="7">
        <v>6</v>
      </c>
      <c r="P1800" s="6" t="s">
        <v>590</v>
      </c>
      <c r="Q1800" s="6" t="s">
        <v>22</v>
      </c>
      <c r="R1800" s="6" t="s">
        <v>0</v>
      </c>
      <c r="S1800" s="6" t="s">
        <v>22</v>
      </c>
      <c r="T1800" s="6" t="s">
        <v>6096</v>
      </c>
      <c r="U1800" s="7">
        <v>1</v>
      </c>
      <c r="V1800" s="17" t="b">
        <v>0</v>
      </c>
      <c r="W1800" s="17" t="b">
        <v>0</v>
      </c>
      <c r="X1800" s="17" t="b">
        <v>0</v>
      </c>
      <c r="Y1800" s="17" t="b">
        <v>0</v>
      </c>
      <c r="Z1800" t="s">
        <v>22</v>
      </c>
      <c r="AA1800" t="s">
        <v>22</v>
      </c>
      <c r="AB1800" t="s">
        <v>22</v>
      </c>
      <c r="AC1800" t="s">
        <v>22</v>
      </c>
      <c r="AD1800" t="s">
        <v>22</v>
      </c>
      <c r="AE1800" t="s">
        <v>22</v>
      </c>
      <c r="AF1800" t="s">
        <v>22</v>
      </c>
      <c r="AG1800" t="s">
        <v>22</v>
      </c>
      <c r="AH1800" t="s">
        <v>22</v>
      </c>
      <c r="AI1800" t="s">
        <v>22</v>
      </c>
      <c r="AJ1800" s="17" t="b">
        <v>0</v>
      </c>
      <c r="AK1800" t="s">
        <v>22</v>
      </c>
      <c r="AL1800" t="s">
        <v>22</v>
      </c>
      <c r="AM1800" s="17" t="b">
        <v>0</v>
      </c>
      <c r="AN1800" s="6"/>
      <c r="AO1800" s="6"/>
      <c r="AP1800" s="17" t="b">
        <v>0</v>
      </c>
      <c r="AQ1800" s="6" t="b">
        <v>0</v>
      </c>
    </row>
    <row r="1801" spans="1:43" x14ac:dyDescent="0.25">
      <c r="A1801" t="str">
        <f>_xlfn.CONCAT(Table8[[#This Row],[Order]],"-",Table8[[#This Row],[Line]])</f>
        <v>78581-110</v>
      </c>
      <c r="B1801" s="7">
        <v>78581</v>
      </c>
      <c r="C1801" s="7">
        <v>110</v>
      </c>
      <c r="D1801" s="7">
        <v>1</v>
      </c>
      <c r="E1801" s="6" t="s">
        <v>18</v>
      </c>
      <c r="F1801" s="6" t="s">
        <v>3382</v>
      </c>
      <c r="G1801" s="6" t="s">
        <v>6093</v>
      </c>
      <c r="H1801" s="6" t="s">
        <v>22</v>
      </c>
      <c r="I1801" s="6" t="s">
        <v>27</v>
      </c>
      <c r="J1801" s="6"/>
      <c r="K1801" s="6"/>
      <c r="L1801" s="8">
        <v>43518</v>
      </c>
      <c r="M1801" s="8">
        <v>43523</v>
      </c>
      <c r="N1801" s="7">
        <v>3</v>
      </c>
      <c r="O1801" s="7">
        <v>6</v>
      </c>
      <c r="P1801" s="6" t="s">
        <v>590</v>
      </c>
      <c r="Q1801" s="6" t="s">
        <v>22</v>
      </c>
      <c r="R1801" s="6" t="s">
        <v>0</v>
      </c>
      <c r="S1801" s="6" t="s">
        <v>22</v>
      </c>
      <c r="T1801" s="6" t="s">
        <v>6097</v>
      </c>
      <c r="U1801" s="7">
        <v>1</v>
      </c>
      <c r="V1801" s="17" t="b">
        <v>0</v>
      </c>
      <c r="W1801" s="17" t="b">
        <v>0</v>
      </c>
      <c r="X1801" s="17" t="b">
        <v>0</v>
      </c>
      <c r="Y1801" s="17" t="b">
        <v>0</v>
      </c>
      <c r="Z1801" t="s">
        <v>22</v>
      </c>
      <c r="AA1801" t="s">
        <v>22</v>
      </c>
      <c r="AB1801" t="s">
        <v>22</v>
      </c>
      <c r="AC1801" t="s">
        <v>22</v>
      </c>
      <c r="AD1801" t="s">
        <v>22</v>
      </c>
      <c r="AE1801" t="s">
        <v>22</v>
      </c>
      <c r="AF1801" t="s">
        <v>22</v>
      </c>
      <c r="AG1801" t="s">
        <v>22</v>
      </c>
      <c r="AH1801" t="s">
        <v>22</v>
      </c>
      <c r="AI1801" t="s">
        <v>22</v>
      </c>
      <c r="AJ1801" s="17" t="b">
        <v>0</v>
      </c>
      <c r="AK1801" t="s">
        <v>22</v>
      </c>
      <c r="AL1801" t="s">
        <v>22</v>
      </c>
      <c r="AM1801" s="17" t="b">
        <v>0</v>
      </c>
      <c r="AN1801" s="6"/>
      <c r="AO1801" s="6"/>
      <c r="AP1801" s="17" t="b">
        <v>0</v>
      </c>
      <c r="AQ1801" s="6" t="b">
        <v>0</v>
      </c>
    </row>
    <row r="1802" spans="1:43" x14ac:dyDescent="0.25">
      <c r="A1802" t="str">
        <f>_xlfn.CONCAT(Table8[[#This Row],[Order]],"-",Table8[[#This Row],[Line]])</f>
        <v>78581-111</v>
      </c>
      <c r="B1802" s="7">
        <v>78581</v>
      </c>
      <c r="C1802" s="7">
        <v>111</v>
      </c>
      <c r="D1802" s="7">
        <v>1</v>
      </c>
      <c r="E1802" s="6" t="s">
        <v>18</v>
      </c>
      <c r="F1802" s="6" t="s">
        <v>3382</v>
      </c>
      <c r="G1802" s="6" t="s">
        <v>6093</v>
      </c>
      <c r="H1802" s="6" t="s">
        <v>22</v>
      </c>
      <c r="I1802" s="6" t="s">
        <v>27</v>
      </c>
      <c r="J1802" s="6"/>
      <c r="K1802" s="6"/>
      <c r="L1802" s="8">
        <v>43518</v>
      </c>
      <c r="M1802" s="8">
        <v>43523</v>
      </c>
      <c r="N1802" s="7">
        <v>3</v>
      </c>
      <c r="O1802" s="7">
        <v>6</v>
      </c>
      <c r="P1802" s="6" t="s">
        <v>590</v>
      </c>
      <c r="Q1802" s="6" t="s">
        <v>22</v>
      </c>
      <c r="R1802" s="6" t="s">
        <v>0</v>
      </c>
      <c r="S1802" s="6" t="s">
        <v>22</v>
      </c>
      <c r="T1802" s="6" t="s">
        <v>6098</v>
      </c>
      <c r="U1802" s="7">
        <v>1</v>
      </c>
      <c r="V1802" s="17" t="b">
        <v>0</v>
      </c>
      <c r="W1802" s="17" t="b">
        <v>0</v>
      </c>
      <c r="X1802" s="17" t="b">
        <v>0</v>
      </c>
      <c r="Y1802" s="17" t="b">
        <v>0</v>
      </c>
      <c r="Z1802" t="s">
        <v>22</v>
      </c>
      <c r="AA1802" t="s">
        <v>22</v>
      </c>
      <c r="AB1802" t="s">
        <v>22</v>
      </c>
      <c r="AC1802" t="s">
        <v>22</v>
      </c>
      <c r="AD1802" t="s">
        <v>22</v>
      </c>
      <c r="AE1802" t="s">
        <v>22</v>
      </c>
      <c r="AF1802" t="s">
        <v>22</v>
      </c>
      <c r="AG1802" t="s">
        <v>22</v>
      </c>
      <c r="AH1802" t="s">
        <v>22</v>
      </c>
      <c r="AI1802" t="s">
        <v>22</v>
      </c>
      <c r="AJ1802" s="17" t="b">
        <v>0</v>
      </c>
      <c r="AK1802" t="s">
        <v>22</v>
      </c>
      <c r="AL1802" t="s">
        <v>22</v>
      </c>
      <c r="AM1802" s="17" t="b">
        <v>0</v>
      </c>
      <c r="AN1802" s="6"/>
      <c r="AO1802" s="6"/>
      <c r="AP1802" s="17" t="b">
        <v>0</v>
      </c>
      <c r="AQ1802" s="6" t="b">
        <v>0</v>
      </c>
    </row>
    <row r="1803" spans="1:43" x14ac:dyDescent="0.25">
      <c r="A1803" t="str">
        <f>_xlfn.CONCAT(Table8[[#This Row],[Order]],"-",Table8[[#This Row],[Line]])</f>
        <v>78581-112</v>
      </c>
      <c r="B1803" s="7">
        <v>78581</v>
      </c>
      <c r="C1803" s="7">
        <v>112</v>
      </c>
      <c r="D1803" s="7">
        <v>1</v>
      </c>
      <c r="E1803" s="6" t="s">
        <v>18</v>
      </c>
      <c r="F1803" s="6" t="s">
        <v>3382</v>
      </c>
      <c r="G1803" s="6" t="s">
        <v>6093</v>
      </c>
      <c r="H1803" s="6" t="s">
        <v>22</v>
      </c>
      <c r="I1803" s="6" t="s">
        <v>27</v>
      </c>
      <c r="J1803" s="6"/>
      <c r="K1803" s="6"/>
      <c r="L1803" s="8">
        <v>43518</v>
      </c>
      <c r="M1803" s="8">
        <v>43523</v>
      </c>
      <c r="N1803" s="7">
        <v>1</v>
      </c>
      <c r="O1803" s="7">
        <v>2</v>
      </c>
      <c r="P1803" s="6" t="s">
        <v>590</v>
      </c>
      <c r="Q1803" s="6" t="s">
        <v>22</v>
      </c>
      <c r="R1803" s="6" t="s">
        <v>0</v>
      </c>
      <c r="S1803" s="6" t="s">
        <v>22</v>
      </c>
      <c r="T1803" s="6" t="s">
        <v>6099</v>
      </c>
      <c r="U1803" s="7">
        <v>1</v>
      </c>
      <c r="V1803" s="17" t="b">
        <v>0</v>
      </c>
      <c r="W1803" s="17" t="b">
        <v>0</v>
      </c>
      <c r="X1803" s="17" t="b">
        <v>0</v>
      </c>
      <c r="Y1803" s="17" t="b">
        <v>0</v>
      </c>
      <c r="Z1803" t="s">
        <v>22</v>
      </c>
      <c r="AA1803" t="s">
        <v>22</v>
      </c>
      <c r="AB1803" t="s">
        <v>22</v>
      </c>
      <c r="AC1803" t="s">
        <v>22</v>
      </c>
      <c r="AD1803" t="s">
        <v>22</v>
      </c>
      <c r="AE1803" t="s">
        <v>22</v>
      </c>
      <c r="AF1803" t="s">
        <v>22</v>
      </c>
      <c r="AG1803" t="s">
        <v>22</v>
      </c>
      <c r="AH1803" t="s">
        <v>22</v>
      </c>
      <c r="AI1803" t="s">
        <v>22</v>
      </c>
      <c r="AJ1803" s="17" t="b">
        <v>0</v>
      </c>
      <c r="AK1803" t="s">
        <v>22</v>
      </c>
      <c r="AL1803" t="s">
        <v>22</v>
      </c>
      <c r="AM1803" s="17" t="b">
        <v>0</v>
      </c>
      <c r="AN1803" s="6"/>
      <c r="AO1803" s="6"/>
      <c r="AP1803" s="17" t="b">
        <v>0</v>
      </c>
      <c r="AQ1803" s="6" t="b">
        <v>0</v>
      </c>
    </row>
    <row r="1804" spans="1:43" x14ac:dyDescent="0.25">
      <c r="A1804" t="str">
        <f>_xlfn.CONCAT(Table8[[#This Row],[Order]],"-",Table8[[#This Row],[Line]])</f>
        <v>78581-113</v>
      </c>
      <c r="B1804" s="7">
        <v>78581</v>
      </c>
      <c r="C1804" s="7">
        <v>113</v>
      </c>
      <c r="D1804" s="7">
        <v>1</v>
      </c>
      <c r="E1804" s="6" t="s">
        <v>18</v>
      </c>
      <c r="F1804" s="6" t="s">
        <v>3382</v>
      </c>
      <c r="G1804" s="6" t="s">
        <v>6100</v>
      </c>
      <c r="H1804" s="6" t="s">
        <v>22</v>
      </c>
      <c r="I1804" s="6" t="s">
        <v>27</v>
      </c>
      <c r="J1804" s="6"/>
      <c r="K1804" s="6"/>
      <c r="L1804" s="8">
        <v>43518</v>
      </c>
      <c r="M1804" s="8">
        <v>43523</v>
      </c>
      <c r="N1804" s="7">
        <v>1</v>
      </c>
      <c r="O1804" s="7">
        <v>2</v>
      </c>
      <c r="P1804" s="6" t="s">
        <v>590</v>
      </c>
      <c r="Q1804" s="6" t="s">
        <v>22</v>
      </c>
      <c r="R1804" s="6" t="s">
        <v>0</v>
      </c>
      <c r="S1804" s="6" t="s">
        <v>22</v>
      </c>
      <c r="T1804" s="6" t="s">
        <v>6101</v>
      </c>
      <c r="U1804" s="7">
        <v>1</v>
      </c>
      <c r="V1804" s="17" t="b">
        <v>0</v>
      </c>
      <c r="W1804" s="17" t="b">
        <v>0</v>
      </c>
      <c r="X1804" s="17" t="b">
        <v>0</v>
      </c>
      <c r="Y1804" s="17" t="b">
        <v>0</v>
      </c>
      <c r="Z1804" t="s">
        <v>22</v>
      </c>
      <c r="AA1804" t="s">
        <v>22</v>
      </c>
      <c r="AB1804" t="s">
        <v>22</v>
      </c>
      <c r="AC1804" t="s">
        <v>22</v>
      </c>
      <c r="AD1804" t="s">
        <v>22</v>
      </c>
      <c r="AE1804" t="s">
        <v>22</v>
      </c>
      <c r="AF1804" t="s">
        <v>22</v>
      </c>
      <c r="AG1804" t="s">
        <v>22</v>
      </c>
      <c r="AH1804" t="s">
        <v>22</v>
      </c>
      <c r="AI1804" t="s">
        <v>22</v>
      </c>
      <c r="AJ1804" s="17" t="b">
        <v>0</v>
      </c>
      <c r="AK1804" t="s">
        <v>22</v>
      </c>
      <c r="AL1804" t="s">
        <v>22</v>
      </c>
      <c r="AM1804" s="17" t="b">
        <v>0</v>
      </c>
      <c r="AN1804" s="6"/>
      <c r="AO1804" s="6"/>
      <c r="AP1804" s="17" t="b">
        <v>0</v>
      </c>
      <c r="AQ1804" s="6" t="b">
        <v>0</v>
      </c>
    </row>
    <row r="1805" spans="1:43" x14ac:dyDescent="0.25">
      <c r="A1805" t="str">
        <f>_xlfn.CONCAT(Table8[[#This Row],[Order]],"-",Table8[[#This Row],[Line]])</f>
        <v>78581-114</v>
      </c>
      <c r="B1805" s="7">
        <v>78581</v>
      </c>
      <c r="C1805" s="7">
        <v>114</v>
      </c>
      <c r="D1805" s="7">
        <v>1</v>
      </c>
      <c r="E1805" s="6" t="s">
        <v>18</v>
      </c>
      <c r="F1805" s="6" t="s">
        <v>3382</v>
      </c>
      <c r="G1805" s="6" t="s">
        <v>6100</v>
      </c>
      <c r="H1805" s="6" t="s">
        <v>22</v>
      </c>
      <c r="I1805" s="6" t="s">
        <v>27</v>
      </c>
      <c r="J1805" s="6"/>
      <c r="K1805" s="6"/>
      <c r="L1805" s="8">
        <v>43518</v>
      </c>
      <c r="M1805" s="8">
        <v>43523</v>
      </c>
      <c r="N1805" s="7">
        <v>1</v>
      </c>
      <c r="O1805" s="7">
        <v>2</v>
      </c>
      <c r="P1805" s="6" t="s">
        <v>590</v>
      </c>
      <c r="Q1805" s="6" t="s">
        <v>22</v>
      </c>
      <c r="R1805" s="6" t="s">
        <v>0</v>
      </c>
      <c r="S1805" s="6" t="s">
        <v>22</v>
      </c>
      <c r="T1805" s="6" t="s">
        <v>6102</v>
      </c>
      <c r="U1805" s="7">
        <v>1</v>
      </c>
      <c r="V1805" s="17" t="b">
        <v>0</v>
      </c>
      <c r="W1805" s="17" t="b">
        <v>0</v>
      </c>
      <c r="X1805" s="17" t="b">
        <v>0</v>
      </c>
      <c r="Y1805" s="17" t="b">
        <v>0</v>
      </c>
      <c r="Z1805" t="s">
        <v>22</v>
      </c>
      <c r="AA1805" t="s">
        <v>22</v>
      </c>
      <c r="AB1805" t="s">
        <v>22</v>
      </c>
      <c r="AC1805" t="s">
        <v>22</v>
      </c>
      <c r="AD1805" t="s">
        <v>22</v>
      </c>
      <c r="AE1805" t="s">
        <v>22</v>
      </c>
      <c r="AF1805" t="s">
        <v>22</v>
      </c>
      <c r="AG1805" t="s">
        <v>22</v>
      </c>
      <c r="AH1805" t="s">
        <v>22</v>
      </c>
      <c r="AI1805" t="s">
        <v>22</v>
      </c>
      <c r="AJ1805" s="17" t="b">
        <v>0</v>
      </c>
      <c r="AK1805" t="s">
        <v>22</v>
      </c>
      <c r="AL1805" t="s">
        <v>22</v>
      </c>
      <c r="AM1805" s="17" t="b">
        <v>0</v>
      </c>
      <c r="AN1805" s="6"/>
      <c r="AO1805" s="6"/>
      <c r="AP1805" s="17" t="b">
        <v>0</v>
      </c>
      <c r="AQ1805" s="6" t="b">
        <v>0</v>
      </c>
    </row>
    <row r="1806" spans="1:43" x14ac:dyDescent="0.25">
      <c r="A1806" t="str">
        <f>_xlfn.CONCAT(Table8[[#This Row],[Order]],"-",Table8[[#This Row],[Line]])</f>
        <v>78581-115</v>
      </c>
      <c r="B1806" s="7">
        <v>78581</v>
      </c>
      <c r="C1806" s="7">
        <v>115</v>
      </c>
      <c r="D1806" s="7">
        <v>1</v>
      </c>
      <c r="E1806" s="6" t="s">
        <v>18</v>
      </c>
      <c r="F1806" s="6" t="s">
        <v>3382</v>
      </c>
      <c r="G1806" s="6" t="s">
        <v>6100</v>
      </c>
      <c r="H1806" s="6" t="s">
        <v>22</v>
      </c>
      <c r="I1806" s="6" t="s">
        <v>27</v>
      </c>
      <c r="J1806" s="6"/>
      <c r="K1806" s="6"/>
      <c r="L1806" s="8">
        <v>43518</v>
      </c>
      <c r="M1806" s="8">
        <v>43523</v>
      </c>
      <c r="N1806" s="7">
        <v>1</v>
      </c>
      <c r="O1806" s="7">
        <v>2</v>
      </c>
      <c r="P1806" s="6" t="s">
        <v>590</v>
      </c>
      <c r="Q1806" s="6" t="s">
        <v>22</v>
      </c>
      <c r="R1806" s="6" t="s">
        <v>0</v>
      </c>
      <c r="S1806" s="6" t="s">
        <v>22</v>
      </c>
      <c r="T1806" s="6" t="s">
        <v>6103</v>
      </c>
      <c r="U1806" s="7">
        <v>1</v>
      </c>
      <c r="V1806" s="17" t="b">
        <v>0</v>
      </c>
      <c r="W1806" s="17" t="b">
        <v>0</v>
      </c>
      <c r="X1806" s="17" t="b">
        <v>0</v>
      </c>
      <c r="Y1806" s="17" t="b">
        <v>0</v>
      </c>
      <c r="Z1806" t="s">
        <v>22</v>
      </c>
      <c r="AA1806" t="s">
        <v>22</v>
      </c>
      <c r="AB1806" t="s">
        <v>22</v>
      </c>
      <c r="AC1806" t="s">
        <v>22</v>
      </c>
      <c r="AD1806" t="s">
        <v>22</v>
      </c>
      <c r="AE1806" t="s">
        <v>22</v>
      </c>
      <c r="AF1806" t="s">
        <v>22</v>
      </c>
      <c r="AG1806" t="s">
        <v>22</v>
      </c>
      <c r="AH1806" t="s">
        <v>22</v>
      </c>
      <c r="AI1806" t="s">
        <v>22</v>
      </c>
      <c r="AJ1806" s="17" t="b">
        <v>0</v>
      </c>
      <c r="AK1806" t="s">
        <v>22</v>
      </c>
      <c r="AL1806" t="s">
        <v>22</v>
      </c>
      <c r="AM1806" s="17" t="b">
        <v>0</v>
      </c>
      <c r="AN1806" s="6"/>
      <c r="AO1806" s="6"/>
      <c r="AP1806" s="17" t="b">
        <v>0</v>
      </c>
      <c r="AQ1806" s="6" t="b">
        <v>0</v>
      </c>
    </row>
    <row r="1807" spans="1:43" x14ac:dyDescent="0.25">
      <c r="A1807" t="str">
        <f>_xlfn.CONCAT(Table8[[#This Row],[Order]],"-",Table8[[#This Row],[Line]])</f>
        <v>78581-116</v>
      </c>
      <c r="B1807" s="7">
        <v>78581</v>
      </c>
      <c r="C1807" s="7">
        <v>116</v>
      </c>
      <c r="D1807" s="7">
        <v>1</v>
      </c>
      <c r="E1807" s="6" t="s">
        <v>18</v>
      </c>
      <c r="F1807" s="6" t="s">
        <v>3382</v>
      </c>
      <c r="G1807" s="6" t="s">
        <v>6100</v>
      </c>
      <c r="H1807" s="6" t="s">
        <v>22</v>
      </c>
      <c r="I1807" s="6" t="s">
        <v>27</v>
      </c>
      <c r="J1807" s="6"/>
      <c r="K1807" s="6"/>
      <c r="L1807" s="8">
        <v>43518</v>
      </c>
      <c r="M1807" s="8">
        <v>43523</v>
      </c>
      <c r="N1807" s="7">
        <v>1</v>
      </c>
      <c r="O1807" s="7">
        <v>2</v>
      </c>
      <c r="P1807" s="6" t="s">
        <v>590</v>
      </c>
      <c r="Q1807" s="6" t="s">
        <v>22</v>
      </c>
      <c r="R1807" s="6" t="s">
        <v>0</v>
      </c>
      <c r="S1807" s="6" t="s">
        <v>22</v>
      </c>
      <c r="T1807" s="6" t="s">
        <v>6104</v>
      </c>
      <c r="U1807" s="7">
        <v>1</v>
      </c>
      <c r="V1807" s="17" t="b">
        <v>0</v>
      </c>
      <c r="W1807" s="17" t="b">
        <v>0</v>
      </c>
      <c r="X1807" s="17" t="b">
        <v>0</v>
      </c>
      <c r="Y1807" s="17" t="b">
        <v>0</v>
      </c>
      <c r="Z1807" t="s">
        <v>22</v>
      </c>
      <c r="AA1807" t="s">
        <v>22</v>
      </c>
      <c r="AB1807" t="s">
        <v>22</v>
      </c>
      <c r="AC1807" t="s">
        <v>22</v>
      </c>
      <c r="AD1807" t="s">
        <v>22</v>
      </c>
      <c r="AE1807" t="s">
        <v>22</v>
      </c>
      <c r="AF1807" t="s">
        <v>22</v>
      </c>
      <c r="AG1807" t="s">
        <v>22</v>
      </c>
      <c r="AH1807" t="s">
        <v>22</v>
      </c>
      <c r="AI1807" t="s">
        <v>22</v>
      </c>
      <c r="AJ1807" s="17" t="b">
        <v>0</v>
      </c>
      <c r="AK1807" t="s">
        <v>22</v>
      </c>
      <c r="AL1807" t="s">
        <v>22</v>
      </c>
      <c r="AM1807" s="17" t="b">
        <v>0</v>
      </c>
      <c r="AN1807" s="6"/>
      <c r="AO1807" s="6"/>
      <c r="AP1807" s="17" t="b">
        <v>0</v>
      </c>
      <c r="AQ1807" s="6" t="b">
        <v>0</v>
      </c>
    </row>
    <row r="1808" spans="1:43" x14ac:dyDescent="0.25">
      <c r="A1808" t="str">
        <f>_xlfn.CONCAT(Table8[[#This Row],[Order]],"-",Table8[[#This Row],[Line]])</f>
        <v>78581-117</v>
      </c>
      <c r="B1808" s="7">
        <v>78581</v>
      </c>
      <c r="C1808" s="7">
        <v>117</v>
      </c>
      <c r="D1808" s="7">
        <v>1</v>
      </c>
      <c r="E1808" s="6" t="s">
        <v>18</v>
      </c>
      <c r="F1808" s="6" t="s">
        <v>3382</v>
      </c>
      <c r="G1808" s="6" t="s">
        <v>6100</v>
      </c>
      <c r="H1808" s="6" t="s">
        <v>22</v>
      </c>
      <c r="I1808" s="6" t="s">
        <v>27</v>
      </c>
      <c r="J1808" s="6"/>
      <c r="K1808" s="6"/>
      <c r="L1808" s="8">
        <v>43518</v>
      </c>
      <c r="M1808" s="8">
        <v>43523</v>
      </c>
      <c r="N1808" s="7">
        <v>1</v>
      </c>
      <c r="O1808" s="7">
        <v>2</v>
      </c>
      <c r="P1808" s="6" t="s">
        <v>590</v>
      </c>
      <c r="Q1808" s="6" t="s">
        <v>22</v>
      </c>
      <c r="R1808" s="6" t="s">
        <v>0</v>
      </c>
      <c r="S1808" s="6" t="s">
        <v>22</v>
      </c>
      <c r="T1808" s="6" t="s">
        <v>6105</v>
      </c>
      <c r="U1808" s="7">
        <v>1</v>
      </c>
      <c r="V1808" s="17" t="b">
        <v>0</v>
      </c>
      <c r="W1808" s="17" t="b">
        <v>0</v>
      </c>
      <c r="X1808" s="17" t="b">
        <v>0</v>
      </c>
      <c r="Y1808" s="17" t="b">
        <v>0</v>
      </c>
      <c r="Z1808" t="s">
        <v>22</v>
      </c>
      <c r="AA1808" t="s">
        <v>22</v>
      </c>
      <c r="AB1808" t="s">
        <v>22</v>
      </c>
      <c r="AC1808" t="s">
        <v>22</v>
      </c>
      <c r="AD1808" t="s">
        <v>22</v>
      </c>
      <c r="AE1808" t="s">
        <v>22</v>
      </c>
      <c r="AF1808" t="s">
        <v>22</v>
      </c>
      <c r="AG1808" t="s">
        <v>22</v>
      </c>
      <c r="AH1808" t="s">
        <v>22</v>
      </c>
      <c r="AI1808" t="s">
        <v>22</v>
      </c>
      <c r="AJ1808" s="17" t="b">
        <v>0</v>
      </c>
      <c r="AK1808" t="s">
        <v>22</v>
      </c>
      <c r="AL1808" t="s">
        <v>22</v>
      </c>
      <c r="AM1808" s="17" t="b">
        <v>0</v>
      </c>
      <c r="AN1808" s="6"/>
      <c r="AO1808" s="6"/>
      <c r="AP1808" s="17" t="b">
        <v>0</v>
      </c>
      <c r="AQ1808" s="6" t="b">
        <v>0</v>
      </c>
    </row>
    <row r="1809" spans="1:43" x14ac:dyDescent="0.25">
      <c r="A1809" t="str">
        <f>_xlfn.CONCAT(Table8[[#This Row],[Order]],"-",Table8[[#This Row],[Line]])</f>
        <v>78581-118</v>
      </c>
      <c r="B1809" s="7">
        <v>78581</v>
      </c>
      <c r="C1809" s="7">
        <v>118</v>
      </c>
      <c r="D1809" s="7">
        <v>1</v>
      </c>
      <c r="E1809" s="6" t="s">
        <v>18</v>
      </c>
      <c r="F1809" s="6" t="s">
        <v>3382</v>
      </c>
      <c r="G1809" s="6" t="s">
        <v>6100</v>
      </c>
      <c r="H1809" s="6" t="s">
        <v>22</v>
      </c>
      <c r="I1809" s="6" t="s">
        <v>27</v>
      </c>
      <c r="J1809" s="6"/>
      <c r="K1809" s="6"/>
      <c r="L1809" s="8">
        <v>43518</v>
      </c>
      <c r="M1809" s="8">
        <v>43523</v>
      </c>
      <c r="N1809" s="7">
        <v>1</v>
      </c>
      <c r="O1809" s="7">
        <v>2</v>
      </c>
      <c r="P1809" s="6" t="s">
        <v>590</v>
      </c>
      <c r="Q1809" s="6" t="s">
        <v>22</v>
      </c>
      <c r="R1809" s="6" t="s">
        <v>0</v>
      </c>
      <c r="S1809" s="6" t="s">
        <v>22</v>
      </c>
      <c r="T1809" s="6" t="s">
        <v>6106</v>
      </c>
      <c r="U1809" s="7">
        <v>1</v>
      </c>
      <c r="V1809" s="17" t="b">
        <v>0</v>
      </c>
      <c r="W1809" s="17" t="b">
        <v>0</v>
      </c>
      <c r="X1809" s="17" t="b">
        <v>0</v>
      </c>
      <c r="Y1809" s="17" t="b">
        <v>0</v>
      </c>
      <c r="Z1809" t="s">
        <v>22</v>
      </c>
      <c r="AA1809" t="s">
        <v>22</v>
      </c>
      <c r="AB1809" t="s">
        <v>22</v>
      </c>
      <c r="AC1809" t="s">
        <v>22</v>
      </c>
      <c r="AD1809" t="s">
        <v>22</v>
      </c>
      <c r="AE1809" t="s">
        <v>22</v>
      </c>
      <c r="AF1809" t="s">
        <v>22</v>
      </c>
      <c r="AG1809" t="s">
        <v>22</v>
      </c>
      <c r="AH1809" t="s">
        <v>22</v>
      </c>
      <c r="AI1809" t="s">
        <v>22</v>
      </c>
      <c r="AJ1809" s="17" t="b">
        <v>0</v>
      </c>
      <c r="AK1809" t="s">
        <v>22</v>
      </c>
      <c r="AL1809" t="s">
        <v>22</v>
      </c>
      <c r="AM1809" s="17" t="b">
        <v>0</v>
      </c>
      <c r="AN1809" s="6"/>
      <c r="AO1809" s="6"/>
      <c r="AP1809" s="17" t="b">
        <v>0</v>
      </c>
      <c r="AQ1809" s="6" t="b">
        <v>0</v>
      </c>
    </row>
    <row r="1810" spans="1:43" x14ac:dyDescent="0.25">
      <c r="A1810" t="str">
        <f>_xlfn.CONCAT(Table8[[#This Row],[Order]],"-",Table8[[#This Row],[Line]])</f>
        <v>78581-119</v>
      </c>
      <c r="B1810" s="7">
        <v>78581</v>
      </c>
      <c r="C1810" s="7">
        <v>119</v>
      </c>
      <c r="D1810" s="7">
        <v>1</v>
      </c>
      <c r="E1810" s="6" t="s">
        <v>18</v>
      </c>
      <c r="F1810" s="6" t="s">
        <v>3382</v>
      </c>
      <c r="G1810" s="6" t="s">
        <v>6100</v>
      </c>
      <c r="H1810" s="6" t="s">
        <v>22</v>
      </c>
      <c r="I1810" s="6" t="s">
        <v>27</v>
      </c>
      <c r="J1810" s="6"/>
      <c r="K1810" s="6"/>
      <c r="L1810" s="8">
        <v>43518</v>
      </c>
      <c r="M1810" s="8">
        <v>43523</v>
      </c>
      <c r="N1810" s="7">
        <v>1</v>
      </c>
      <c r="O1810" s="7">
        <v>2</v>
      </c>
      <c r="P1810" s="6" t="s">
        <v>590</v>
      </c>
      <c r="Q1810" s="6" t="s">
        <v>22</v>
      </c>
      <c r="R1810" s="6" t="s">
        <v>0</v>
      </c>
      <c r="S1810" s="6" t="s">
        <v>22</v>
      </c>
      <c r="T1810" s="6" t="s">
        <v>6107</v>
      </c>
      <c r="U1810" s="7">
        <v>1</v>
      </c>
      <c r="V1810" s="17" t="b">
        <v>0</v>
      </c>
      <c r="W1810" s="17" t="b">
        <v>0</v>
      </c>
      <c r="X1810" s="17" t="b">
        <v>0</v>
      </c>
      <c r="Y1810" s="17" t="b">
        <v>0</v>
      </c>
      <c r="Z1810" t="s">
        <v>22</v>
      </c>
      <c r="AA1810" t="s">
        <v>22</v>
      </c>
      <c r="AB1810" t="s">
        <v>22</v>
      </c>
      <c r="AC1810" t="s">
        <v>22</v>
      </c>
      <c r="AD1810" t="s">
        <v>22</v>
      </c>
      <c r="AE1810" t="s">
        <v>22</v>
      </c>
      <c r="AF1810" t="s">
        <v>22</v>
      </c>
      <c r="AG1810" t="s">
        <v>22</v>
      </c>
      <c r="AH1810" t="s">
        <v>22</v>
      </c>
      <c r="AI1810" t="s">
        <v>22</v>
      </c>
      <c r="AJ1810" s="17" t="b">
        <v>0</v>
      </c>
      <c r="AK1810" t="s">
        <v>22</v>
      </c>
      <c r="AL1810" t="s">
        <v>22</v>
      </c>
      <c r="AM1810" s="17" t="b">
        <v>0</v>
      </c>
      <c r="AN1810" s="6"/>
      <c r="AO1810" s="6"/>
      <c r="AP1810" s="17" t="b">
        <v>0</v>
      </c>
      <c r="AQ1810" s="6" t="b">
        <v>0</v>
      </c>
    </row>
    <row r="1811" spans="1:43" x14ac:dyDescent="0.25">
      <c r="A1811" t="str">
        <f>_xlfn.CONCAT(Table8[[#This Row],[Order]],"-",Table8[[#This Row],[Line]])</f>
        <v>78581-120</v>
      </c>
      <c r="B1811" s="7">
        <v>78581</v>
      </c>
      <c r="C1811" s="7">
        <v>120</v>
      </c>
      <c r="D1811" s="7">
        <v>1</v>
      </c>
      <c r="E1811" s="6" t="s">
        <v>18</v>
      </c>
      <c r="F1811" s="6" t="s">
        <v>3382</v>
      </c>
      <c r="G1811" s="6" t="s">
        <v>6100</v>
      </c>
      <c r="H1811" s="6" t="s">
        <v>22</v>
      </c>
      <c r="I1811" s="6" t="s">
        <v>27</v>
      </c>
      <c r="J1811" s="6"/>
      <c r="K1811" s="6"/>
      <c r="L1811" s="8">
        <v>43518</v>
      </c>
      <c r="M1811" s="8">
        <v>43523</v>
      </c>
      <c r="N1811" s="7">
        <v>1</v>
      </c>
      <c r="O1811" s="7">
        <v>2</v>
      </c>
      <c r="P1811" s="6" t="s">
        <v>590</v>
      </c>
      <c r="Q1811" s="6" t="s">
        <v>22</v>
      </c>
      <c r="R1811" s="6" t="s">
        <v>0</v>
      </c>
      <c r="S1811" s="6" t="s">
        <v>22</v>
      </c>
      <c r="T1811" s="6" t="s">
        <v>6108</v>
      </c>
      <c r="U1811" s="7">
        <v>1</v>
      </c>
      <c r="V1811" s="17" t="b">
        <v>0</v>
      </c>
      <c r="W1811" s="17" t="b">
        <v>0</v>
      </c>
      <c r="X1811" s="17" t="b">
        <v>0</v>
      </c>
      <c r="Y1811" s="17" t="b">
        <v>0</v>
      </c>
      <c r="Z1811" t="s">
        <v>22</v>
      </c>
      <c r="AA1811" t="s">
        <v>22</v>
      </c>
      <c r="AB1811" t="s">
        <v>22</v>
      </c>
      <c r="AC1811" t="s">
        <v>22</v>
      </c>
      <c r="AD1811" t="s">
        <v>22</v>
      </c>
      <c r="AE1811" t="s">
        <v>22</v>
      </c>
      <c r="AF1811" t="s">
        <v>22</v>
      </c>
      <c r="AG1811" t="s">
        <v>22</v>
      </c>
      <c r="AH1811" t="s">
        <v>22</v>
      </c>
      <c r="AI1811" t="s">
        <v>22</v>
      </c>
      <c r="AJ1811" s="17" t="b">
        <v>0</v>
      </c>
      <c r="AK1811" t="s">
        <v>22</v>
      </c>
      <c r="AL1811" t="s">
        <v>22</v>
      </c>
      <c r="AM1811" s="17" t="b">
        <v>0</v>
      </c>
      <c r="AN1811" s="6"/>
      <c r="AO1811" s="6"/>
      <c r="AP1811" s="17" t="b">
        <v>0</v>
      </c>
      <c r="AQ1811" s="6" t="b">
        <v>0</v>
      </c>
    </row>
    <row r="1812" spans="1:43" x14ac:dyDescent="0.25">
      <c r="A1812" t="str">
        <f>_xlfn.CONCAT(Table8[[#This Row],[Order]],"-",Table8[[#This Row],[Line]])</f>
        <v>78581-121</v>
      </c>
      <c r="B1812" s="7">
        <v>78581</v>
      </c>
      <c r="C1812" s="7">
        <v>121</v>
      </c>
      <c r="D1812" s="7">
        <v>1</v>
      </c>
      <c r="E1812" s="6" t="s">
        <v>18</v>
      </c>
      <c r="F1812" s="6" t="s">
        <v>3382</v>
      </c>
      <c r="G1812" s="6" t="s">
        <v>6100</v>
      </c>
      <c r="H1812" s="6" t="s">
        <v>22</v>
      </c>
      <c r="I1812" s="6" t="s">
        <v>27</v>
      </c>
      <c r="J1812" s="6"/>
      <c r="K1812" s="6"/>
      <c r="L1812" s="8">
        <v>43518</v>
      </c>
      <c r="M1812" s="8">
        <v>43523</v>
      </c>
      <c r="N1812" s="7">
        <v>2</v>
      </c>
      <c r="O1812" s="7">
        <v>4</v>
      </c>
      <c r="P1812" s="6" t="s">
        <v>590</v>
      </c>
      <c r="Q1812" s="6" t="s">
        <v>22</v>
      </c>
      <c r="R1812" s="6" t="s">
        <v>0</v>
      </c>
      <c r="S1812" s="6" t="s">
        <v>22</v>
      </c>
      <c r="T1812" s="6" t="s">
        <v>6109</v>
      </c>
      <c r="U1812" s="7">
        <v>1</v>
      </c>
      <c r="V1812" s="17" t="b">
        <v>0</v>
      </c>
      <c r="W1812" s="17" t="b">
        <v>0</v>
      </c>
      <c r="X1812" s="17" t="b">
        <v>0</v>
      </c>
      <c r="Y1812" s="17" t="b">
        <v>0</v>
      </c>
      <c r="Z1812" t="s">
        <v>22</v>
      </c>
      <c r="AA1812" t="s">
        <v>22</v>
      </c>
      <c r="AB1812" t="s">
        <v>22</v>
      </c>
      <c r="AC1812" t="s">
        <v>22</v>
      </c>
      <c r="AD1812" t="s">
        <v>22</v>
      </c>
      <c r="AE1812" t="s">
        <v>22</v>
      </c>
      <c r="AF1812" t="s">
        <v>22</v>
      </c>
      <c r="AG1812" t="s">
        <v>22</v>
      </c>
      <c r="AH1812" t="s">
        <v>22</v>
      </c>
      <c r="AI1812" t="s">
        <v>22</v>
      </c>
      <c r="AJ1812" s="17" t="b">
        <v>0</v>
      </c>
      <c r="AK1812" t="s">
        <v>22</v>
      </c>
      <c r="AL1812" t="s">
        <v>22</v>
      </c>
      <c r="AM1812" s="17" t="b">
        <v>0</v>
      </c>
      <c r="AN1812" s="6"/>
      <c r="AO1812" s="6"/>
      <c r="AP1812" s="17" t="b">
        <v>0</v>
      </c>
      <c r="AQ1812" s="6" t="b">
        <v>0</v>
      </c>
    </row>
    <row r="1813" spans="1:43" x14ac:dyDescent="0.25">
      <c r="A1813" t="str">
        <f>_xlfn.CONCAT(Table8[[#This Row],[Order]],"-",Table8[[#This Row],[Line]])</f>
        <v>78581-122</v>
      </c>
      <c r="B1813" s="7">
        <v>78581</v>
      </c>
      <c r="C1813" s="7">
        <v>122</v>
      </c>
      <c r="D1813" s="7">
        <v>1</v>
      </c>
      <c r="E1813" s="6" t="s">
        <v>18</v>
      </c>
      <c r="F1813" s="6" t="s">
        <v>3382</v>
      </c>
      <c r="G1813" s="6" t="s">
        <v>6110</v>
      </c>
      <c r="H1813" s="6" t="s">
        <v>22</v>
      </c>
      <c r="I1813" s="6" t="s">
        <v>27</v>
      </c>
      <c r="J1813" s="6"/>
      <c r="K1813" s="6"/>
      <c r="L1813" s="8">
        <v>43518</v>
      </c>
      <c r="M1813" s="8">
        <v>43523</v>
      </c>
      <c r="N1813" s="7">
        <v>1</v>
      </c>
      <c r="O1813" s="7">
        <v>2</v>
      </c>
      <c r="P1813" s="6" t="s">
        <v>590</v>
      </c>
      <c r="Q1813" s="6" t="s">
        <v>22</v>
      </c>
      <c r="R1813" s="6" t="s">
        <v>0</v>
      </c>
      <c r="S1813" s="6" t="s">
        <v>22</v>
      </c>
      <c r="T1813" s="6" t="s">
        <v>6111</v>
      </c>
      <c r="U1813" s="7">
        <v>1</v>
      </c>
      <c r="V1813" s="17" t="b">
        <v>0</v>
      </c>
      <c r="W1813" s="17" t="b">
        <v>0</v>
      </c>
      <c r="X1813" s="17" t="b">
        <v>0</v>
      </c>
      <c r="Y1813" s="17" t="b">
        <v>0</v>
      </c>
      <c r="Z1813" t="s">
        <v>22</v>
      </c>
      <c r="AA1813" t="s">
        <v>22</v>
      </c>
      <c r="AB1813" t="s">
        <v>22</v>
      </c>
      <c r="AC1813" t="s">
        <v>22</v>
      </c>
      <c r="AD1813" t="s">
        <v>22</v>
      </c>
      <c r="AE1813" t="s">
        <v>22</v>
      </c>
      <c r="AF1813" t="s">
        <v>22</v>
      </c>
      <c r="AG1813" t="s">
        <v>22</v>
      </c>
      <c r="AH1813" t="s">
        <v>22</v>
      </c>
      <c r="AI1813" t="s">
        <v>22</v>
      </c>
      <c r="AJ1813" s="17" t="b">
        <v>0</v>
      </c>
      <c r="AK1813" t="s">
        <v>22</v>
      </c>
      <c r="AL1813" t="s">
        <v>22</v>
      </c>
      <c r="AM1813" s="17" t="b">
        <v>0</v>
      </c>
      <c r="AN1813" s="6"/>
      <c r="AO1813" s="6"/>
      <c r="AP1813" s="17" t="b">
        <v>0</v>
      </c>
      <c r="AQ1813" s="6" t="b">
        <v>0</v>
      </c>
    </row>
    <row r="1814" spans="1:43" x14ac:dyDescent="0.25">
      <c r="A1814" t="str">
        <f>_xlfn.CONCAT(Table8[[#This Row],[Order]],"-",Table8[[#This Row],[Line]])</f>
        <v>78581-123</v>
      </c>
      <c r="B1814" s="7">
        <v>78581</v>
      </c>
      <c r="C1814" s="7">
        <v>123</v>
      </c>
      <c r="D1814" s="7">
        <v>1</v>
      </c>
      <c r="E1814" s="6" t="s">
        <v>18</v>
      </c>
      <c r="F1814" s="6" t="s">
        <v>3383</v>
      </c>
      <c r="G1814" s="6" t="s">
        <v>6112</v>
      </c>
      <c r="H1814" s="6" t="s">
        <v>22</v>
      </c>
      <c r="I1814" s="6" t="s">
        <v>27</v>
      </c>
      <c r="J1814" s="6"/>
      <c r="K1814" s="6"/>
      <c r="L1814" s="8">
        <v>43518</v>
      </c>
      <c r="M1814" s="8">
        <v>43523</v>
      </c>
      <c r="N1814" s="7">
        <v>1</v>
      </c>
      <c r="O1814" s="7">
        <v>2</v>
      </c>
      <c r="P1814" s="6" t="s">
        <v>590</v>
      </c>
      <c r="Q1814" s="6" t="s">
        <v>22</v>
      </c>
      <c r="R1814" s="6" t="s">
        <v>0</v>
      </c>
      <c r="S1814" s="6" t="s">
        <v>22</v>
      </c>
      <c r="T1814" s="6" t="s">
        <v>6113</v>
      </c>
      <c r="U1814" s="7">
        <v>1</v>
      </c>
      <c r="V1814" s="17" t="b">
        <v>0</v>
      </c>
      <c r="W1814" s="17" t="b">
        <v>0</v>
      </c>
      <c r="X1814" s="17" t="b">
        <v>0</v>
      </c>
      <c r="Y1814" s="17" t="b">
        <v>0</v>
      </c>
      <c r="Z1814" t="s">
        <v>22</v>
      </c>
      <c r="AA1814" t="s">
        <v>22</v>
      </c>
      <c r="AB1814" t="s">
        <v>22</v>
      </c>
      <c r="AC1814" t="s">
        <v>22</v>
      </c>
      <c r="AD1814" t="s">
        <v>22</v>
      </c>
      <c r="AE1814" t="s">
        <v>22</v>
      </c>
      <c r="AF1814" t="s">
        <v>22</v>
      </c>
      <c r="AG1814" t="s">
        <v>22</v>
      </c>
      <c r="AH1814" t="s">
        <v>22</v>
      </c>
      <c r="AI1814" t="s">
        <v>22</v>
      </c>
      <c r="AJ1814" s="17" t="b">
        <v>0</v>
      </c>
      <c r="AK1814" t="s">
        <v>22</v>
      </c>
      <c r="AL1814" t="s">
        <v>22</v>
      </c>
      <c r="AM1814" s="17" t="b">
        <v>0</v>
      </c>
      <c r="AN1814" s="6"/>
      <c r="AO1814" s="6"/>
      <c r="AP1814" s="17" t="b">
        <v>0</v>
      </c>
      <c r="AQ1814" s="6" t="b">
        <v>0</v>
      </c>
    </row>
    <row r="1815" spans="1:43" x14ac:dyDescent="0.25">
      <c r="A1815" t="str">
        <f>_xlfn.CONCAT(Table8[[#This Row],[Order]],"-",Table8[[#This Row],[Line]])</f>
        <v>78581-124</v>
      </c>
      <c r="B1815" s="7">
        <v>78581</v>
      </c>
      <c r="C1815" s="7">
        <v>124</v>
      </c>
      <c r="D1815" s="7">
        <v>1</v>
      </c>
      <c r="E1815" s="6" t="s">
        <v>18</v>
      </c>
      <c r="F1815" s="6" t="s">
        <v>155</v>
      </c>
      <c r="G1815" s="6" t="s">
        <v>6114</v>
      </c>
      <c r="H1815" s="6" t="s">
        <v>22</v>
      </c>
      <c r="I1815" s="6" t="s">
        <v>27</v>
      </c>
      <c r="J1815" s="6"/>
      <c r="K1815" s="6"/>
      <c r="L1815" s="8">
        <v>43518</v>
      </c>
      <c r="M1815" s="8">
        <v>43523</v>
      </c>
      <c r="N1815" s="7">
        <v>1</v>
      </c>
      <c r="O1815" s="7">
        <v>1</v>
      </c>
      <c r="P1815" s="6" t="s">
        <v>590</v>
      </c>
      <c r="Q1815" s="6" t="s">
        <v>22</v>
      </c>
      <c r="R1815" s="6" t="s">
        <v>0</v>
      </c>
      <c r="S1815" s="6" t="s">
        <v>22</v>
      </c>
      <c r="T1815" s="6" t="s">
        <v>5743</v>
      </c>
      <c r="U1815" s="7">
        <v>1</v>
      </c>
      <c r="V1815" s="17" t="b">
        <v>0</v>
      </c>
      <c r="W1815" s="17" t="b">
        <v>0</v>
      </c>
      <c r="X1815" s="17" t="b">
        <v>0</v>
      </c>
      <c r="Y1815" s="17" t="b">
        <v>0</v>
      </c>
      <c r="Z1815" t="s">
        <v>22</v>
      </c>
      <c r="AA1815" t="s">
        <v>22</v>
      </c>
      <c r="AB1815" t="s">
        <v>22</v>
      </c>
      <c r="AC1815" t="s">
        <v>22</v>
      </c>
      <c r="AD1815" t="s">
        <v>22</v>
      </c>
      <c r="AE1815" t="s">
        <v>22</v>
      </c>
      <c r="AF1815" t="s">
        <v>22</v>
      </c>
      <c r="AG1815" t="s">
        <v>22</v>
      </c>
      <c r="AH1815" t="s">
        <v>22</v>
      </c>
      <c r="AI1815" t="s">
        <v>22</v>
      </c>
      <c r="AJ1815" s="17" t="b">
        <v>0</v>
      </c>
      <c r="AK1815" t="s">
        <v>22</v>
      </c>
      <c r="AL1815" t="s">
        <v>22</v>
      </c>
      <c r="AM1815" s="17" t="b">
        <v>0</v>
      </c>
      <c r="AN1815" s="6"/>
      <c r="AO1815" s="6"/>
      <c r="AP1815" s="17" t="b">
        <v>0</v>
      </c>
      <c r="AQ1815" s="6" t="b">
        <v>0</v>
      </c>
    </row>
    <row r="1816" spans="1:43" x14ac:dyDescent="0.25">
      <c r="A1816" t="str">
        <f>_xlfn.CONCAT(Table8[[#This Row],[Order]],"-",Table8[[#This Row],[Line]])</f>
        <v>78581-125</v>
      </c>
      <c r="B1816" s="7">
        <v>78581</v>
      </c>
      <c r="C1816" s="7">
        <v>125</v>
      </c>
      <c r="D1816" s="7">
        <v>1</v>
      </c>
      <c r="E1816" s="6" t="s">
        <v>18</v>
      </c>
      <c r="F1816" s="6" t="s">
        <v>155</v>
      </c>
      <c r="G1816" s="6" t="s">
        <v>6115</v>
      </c>
      <c r="H1816" s="6" t="s">
        <v>22</v>
      </c>
      <c r="I1816" s="6" t="s">
        <v>27</v>
      </c>
      <c r="J1816" s="6"/>
      <c r="K1816" s="6"/>
      <c r="L1816" s="8">
        <v>43518</v>
      </c>
      <c r="M1816" s="8">
        <v>43523</v>
      </c>
      <c r="N1816" s="7">
        <v>2</v>
      </c>
      <c r="O1816" s="7">
        <v>2</v>
      </c>
      <c r="P1816" s="6" t="s">
        <v>590</v>
      </c>
      <c r="Q1816" s="6" t="s">
        <v>22</v>
      </c>
      <c r="R1816" s="6" t="s">
        <v>0</v>
      </c>
      <c r="S1816" s="6" t="s">
        <v>22</v>
      </c>
      <c r="T1816" s="6" t="s">
        <v>6116</v>
      </c>
      <c r="U1816" s="7">
        <v>1</v>
      </c>
      <c r="V1816" s="17" t="b">
        <v>0</v>
      </c>
      <c r="W1816" s="17" t="b">
        <v>0</v>
      </c>
      <c r="X1816" s="17" t="b">
        <v>0</v>
      </c>
      <c r="Y1816" s="17" t="b">
        <v>0</v>
      </c>
      <c r="Z1816" t="s">
        <v>22</v>
      </c>
      <c r="AA1816" t="s">
        <v>22</v>
      </c>
      <c r="AB1816" t="s">
        <v>22</v>
      </c>
      <c r="AC1816" t="s">
        <v>22</v>
      </c>
      <c r="AD1816" t="s">
        <v>22</v>
      </c>
      <c r="AE1816" t="s">
        <v>22</v>
      </c>
      <c r="AF1816" t="s">
        <v>22</v>
      </c>
      <c r="AG1816" t="s">
        <v>22</v>
      </c>
      <c r="AH1816" t="s">
        <v>22</v>
      </c>
      <c r="AI1816" t="s">
        <v>22</v>
      </c>
      <c r="AJ1816" s="17" t="b">
        <v>0</v>
      </c>
      <c r="AK1816" t="s">
        <v>22</v>
      </c>
      <c r="AL1816" t="s">
        <v>22</v>
      </c>
      <c r="AM1816" s="17" t="b">
        <v>0</v>
      </c>
      <c r="AN1816" s="6"/>
      <c r="AO1816" s="6"/>
      <c r="AP1816" s="17" t="b">
        <v>0</v>
      </c>
      <c r="AQ1816" s="6" t="b">
        <v>0</v>
      </c>
    </row>
    <row r="1817" spans="1:43" x14ac:dyDescent="0.25">
      <c r="A1817" t="str">
        <f>_xlfn.CONCAT(Table8[[#This Row],[Order]],"-",Table8[[#This Row],[Line]])</f>
        <v>78581-126</v>
      </c>
      <c r="B1817" s="7">
        <v>78581</v>
      </c>
      <c r="C1817" s="7">
        <v>126</v>
      </c>
      <c r="D1817" s="7">
        <v>1</v>
      </c>
      <c r="E1817" s="6" t="s">
        <v>18</v>
      </c>
      <c r="F1817" s="6" t="s">
        <v>155</v>
      </c>
      <c r="G1817" s="6" t="s">
        <v>6115</v>
      </c>
      <c r="H1817" s="6" t="s">
        <v>22</v>
      </c>
      <c r="I1817" s="6" t="s">
        <v>27</v>
      </c>
      <c r="J1817" s="6"/>
      <c r="K1817" s="6"/>
      <c r="L1817" s="8">
        <v>43518</v>
      </c>
      <c r="M1817" s="8">
        <v>43523</v>
      </c>
      <c r="N1817" s="7">
        <v>2</v>
      </c>
      <c r="O1817" s="7">
        <v>2</v>
      </c>
      <c r="P1817" s="6" t="s">
        <v>590</v>
      </c>
      <c r="Q1817" s="6" t="s">
        <v>22</v>
      </c>
      <c r="R1817" s="6" t="s">
        <v>0</v>
      </c>
      <c r="S1817" s="6" t="s">
        <v>22</v>
      </c>
      <c r="T1817" s="6" t="s">
        <v>6117</v>
      </c>
      <c r="U1817" s="7">
        <v>1</v>
      </c>
      <c r="V1817" s="17" t="b">
        <v>0</v>
      </c>
      <c r="W1817" s="17" t="b">
        <v>0</v>
      </c>
      <c r="X1817" s="17" t="b">
        <v>0</v>
      </c>
      <c r="Y1817" s="17" t="b">
        <v>0</v>
      </c>
      <c r="Z1817" t="s">
        <v>22</v>
      </c>
      <c r="AA1817" t="s">
        <v>22</v>
      </c>
      <c r="AB1817" t="s">
        <v>22</v>
      </c>
      <c r="AC1817" t="s">
        <v>22</v>
      </c>
      <c r="AD1817" t="s">
        <v>22</v>
      </c>
      <c r="AE1817" t="s">
        <v>22</v>
      </c>
      <c r="AF1817" t="s">
        <v>22</v>
      </c>
      <c r="AG1817" t="s">
        <v>22</v>
      </c>
      <c r="AH1817" t="s">
        <v>22</v>
      </c>
      <c r="AI1817" t="s">
        <v>22</v>
      </c>
      <c r="AJ1817" s="17" t="b">
        <v>0</v>
      </c>
      <c r="AK1817" t="s">
        <v>22</v>
      </c>
      <c r="AL1817" t="s">
        <v>22</v>
      </c>
      <c r="AM1817" s="17" t="b">
        <v>0</v>
      </c>
      <c r="AN1817" s="6"/>
      <c r="AO1817" s="6"/>
      <c r="AP1817" s="17" t="b">
        <v>0</v>
      </c>
      <c r="AQ1817" s="6" t="b">
        <v>0</v>
      </c>
    </row>
    <row r="1818" spans="1:43" x14ac:dyDescent="0.25">
      <c r="A1818" t="str">
        <f>_xlfn.CONCAT(Table8[[#This Row],[Order]],"-",Table8[[#This Row],[Line]])</f>
        <v>78581-127</v>
      </c>
      <c r="B1818" s="7">
        <v>78581</v>
      </c>
      <c r="C1818" s="7">
        <v>127</v>
      </c>
      <c r="D1818" s="7">
        <v>1</v>
      </c>
      <c r="E1818" s="6" t="s">
        <v>18</v>
      </c>
      <c r="F1818" s="6" t="s">
        <v>155</v>
      </c>
      <c r="G1818" s="6" t="s">
        <v>6115</v>
      </c>
      <c r="H1818" s="6" t="s">
        <v>22</v>
      </c>
      <c r="I1818" s="6" t="s">
        <v>27</v>
      </c>
      <c r="J1818" s="6"/>
      <c r="K1818" s="6"/>
      <c r="L1818" s="8">
        <v>43518</v>
      </c>
      <c r="M1818" s="8">
        <v>43523</v>
      </c>
      <c r="N1818" s="7">
        <v>2</v>
      </c>
      <c r="O1818" s="7">
        <v>2</v>
      </c>
      <c r="P1818" s="6" t="s">
        <v>590</v>
      </c>
      <c r="Q1818" s="6" t="s">
        <v>22</v>
      </c>
      <c r="R1818" s="6" t="s">
        <v>0</v>
      </c>
      <c r="S1818" s="6" t="s">
        <v>22</v>
      </c>
      <c r="T1818" s="6" t="s">
        <v>6118</v>
      </c>
      <c r="U1818" s="7">
        <v>1</v>
      </c>
      <c r="V1818" s="17" t="b">
        <v>0</v>
      </c>
      <c r="W1818" s="17" t="b">
        <v>0</v>
      </c>
      <c r="X1818" s="17" t="b">
        <v>0</v>
      </c>
      <c r="Y1818" s="17" t="b">
        <v>0</v>
      </c>
      <c r="Z1818" t="s">
        <v>22</v>
      </c>
      <c r="AA1818" t="s">
        <v>22</v>
      </c>
      <c r="AB1818" t="s">
        <v>22</v>
      </c>
      <c r="AC1818" t="s">
        <v>22</v>
      </c>
      <c r="AD1818" t="s">
        <v>22</v>
      </c>
      <c r="AE1818" t="s">
        <v>22</v>
      </c>
      <c r="AF1818" t="s">
        <v>22</v>
      </c>
      <c r="AG1818" t="s">
        <v>22</v>
      </c>
      <c r="AH1818" t="s">
        <v>22</v>
      </c>
      <c r="AI1818" t="s">
        <v>22</v>
      </c>
      <c r="AJ1818" s="17" t="b">
        <v>0</v>
      </c>
      <c r="AK1818" t="s">
        <v>22</v>
      </c>
      <c r="AL1818" t="s">
        <v>22</v>
      </c>
      <c r="AM1818" s="17" t="b">
        <v>0</v>
      </c>
      <c r="AN1818" s="6"/>
      <c r="AO1818" s="6"/>
      <c r="AP1818" s="17" t="b">
        <v>0</v>
      </c>
      <c r="AQ1818" s="6" t="b">
        <v>0</v>
      </c>
    </row>
    <row r="1819" spans="1:43" x14ac:dyDescent="0.25">
      <c r="A1819" t="str">
        <f>_xlfn.CONCAT(Table8[[#This Row],[Order]],"-",Table8[[#This Row],[Line]])</f>
        <v>78581-128</v>
      </c>
      <c r="B1819" s="7">
        <v>78581</v>
      </c>
      <c r="C1819" s="7">
        <v>128</v>
      </c>
      <c r="D1819" s="7">
        <v>1</v>
      </c>
      <c r="E1819" s="6" t="s">
        <v>18</v>
      </c>
      <c r="F1819" s="6" t="s">
        <v>225</v>
      </c>
      <c r="G1819" s="6" t="s">
        <v>6119</v>
      </c>
      <c r="H1819" s="6" t="s">
        <v>22</v>
      </c>
      <c r="I1819" s="6" t="s">
        <v>27</v>
      </c>
      <c r="J1819" s="6"/>
      <c r="K1819" s="6"/>
      <c r="L1819" s="8">
        <v>43518</v>
      </c>
      <c r="M1819" s="8">
        <v>43523</v>
      </c>
      <c r="N1819" s="7">
        <v>2</v>
      </c>
      <c r="O1819" s="7">
        <v>2</v>
      </c>
      <c r="P1819" s="6" t="s">
        <v>590</v>
      </c>
      <c r="Q1819" s="6" t="s">
        <v>22</v>
      </c>
      <c r="R1819" s="6" t="s">
        <v>0</v>
      </c>
      <c r="S1819" s="6" t="s">
        <v>22</v>
      </c>
      <c r="T1819" s="6" t="s">
        <v>6120</v>
      </c>
      <c r="U1819" s="7">
        <v>1</v>
      </c>
      <c r="V1819" s="17" t="b">
        <v>0</v>
      </c>
      <c r="W1819" s="17" t="b">
        <v>0</v>
      </c>
      <c r="X1819" s="17" t="b">
        <v>0</v>
      </c>
      <c r="Y1819" s="17" t="b">
        <v>0</v>
      </c>
      <c r="Z1819" t="s">
        <v>22</v>
      </c>
      <c r="AA1819" t="s">
        <v>22</v>
      </c>
      <c r="AB1819" t="s">
        <v>22</v>
      </c>
      <c r="AC1819" t="s">
        <v>22</v>
      </c>
      <c r="AD1819" t="s">
        <v>22</v>
      </c>
      <c r="AE1819" t="s">
        <v>22</v>
      </c>
      <c r="AF1819" t="s">
        <v>22</v>
      </c>
      <c r="AG1819" t="s">
        <v>22</v>
      </c>
      <c r="AH1819" t="s">
        <v>22</v>
      </c>
      <c r="AI1819" t="s">
        <v>22</v>
      </c>
      <c r="AJ1819" s="17" t="b">
        <v>0</v>
      </c>
      <c r="AK1819" t="s">
        <v>22</v>
      </c>
      <c r="AL1819" t="s">
        <v>22</v>
      </c>
      <c r="AM1819" s="17" t="b">
        <v>0</v>
      </c>
      <c r="AN1819" s="6"/>
      <c r="AO1819" s="6"/>
      <c r="AP1819" s="17" t="b">
        <v>0</v>
      </c>
      <c r="AQ1819" s="6" t="b">
        <v>0</v>
      </c>
    </row>
    <row r="1820" spans="1:43" x14ac:dyDescent="0.25">
      <c r="A1820" t="str">
        <f>_xlfn.CONCAT(Table8[[#This Row],[Order]],"-",Table8[[#This Row],[Line]])</f>
        <v>78588-1</v>
      </c>
      <c r="B1820" s="7">
        <v>78588</v>
      </c>
      <c r="C1820" s="7">
        <v>1</v>
      </c>
      <c r="D1820" s="7">
        <v>1</v>
      </c>
      <c r="E1820" s="6" t="s">
        <v>18</v>
      </c>
      <c r="F1820" s="6" t="s">
        <v>166</v>
      </c>
      <c r="G1820" s="6" t="s">
        <v>2613</v>
      </c>
      <c r="H1820" s="6" t="s">
        <v>22</v>
      </c>
      <c r="I1820" s="6" t="s">
        <v>27</v>
      </c>
      <c r="J1820" s="6"/>
      <c r="K1820" s="6"/>
      <c r="L1820" s="8">
        <v>43504</v>
      </c>
      <c r="M1820" s="8">
        <v>43509</v>
      </c>
      <c r="N1820" s="7">
        <v>1</v>
      </c>
      <c r="O1820" s="7">
        <v>4</v>
      </c>
      <c r="P1820" s="6" t="s">
        <v>589</v>
      </c>
      <c r="Q1820" s="6" t="s">
        <v>22</v>
      </c>
      <c r="R1820" s="6" t="s">
        <v>19</v>
      </c>
      <c r="S1820" s="6" t="s">
        <v>22</v>
      </c>
      <c r="T1820" s="6" t="s">
        <v>2614</v>
      </c>
      <c r="U1820" s="7">
        <v>12</v>
      </c>
      <c r="V1820" s="17" t="b">
        <v>0</v>
      </c>
      <c r="W1820" s="17" t="b">
        <v>0</v>
      </c>
      <c r="X1820" s="17" t="b">
        <v>0</v>
      </c>
      <c r="Y1820" s="17" t="b">
        <v>0</v>
      </c>
      <c r="Z1820" t="s">
        <v>22</v>
      </c>
      <c r="AA1820" t="s">
        <v>22</v>
      </c>
      <c r="AB1820" t="s">
        <v>22</v>
      </c>
      <c r="AC1820" t="s">
        <v>22</v>
      </c>
      <c r="AD1820" t="s">
        <v>22</v>
      </c>
      <c r="AE1820" t="s">
        <v>22</v>
      </c>
      <c r="AF1820" t="s">
        <v>22</v>
      </c>
      <c r="AG1820" t="s">
        <v>22</v>
      </c>
      <c r="AH1820" t="s">
        <v>22</v>
      </c>
      <c r="AI1820" t="s">
        <v>22</v>
      </c>
      <c r="AJ1820" s="17" t="b">
        <v>0</v>
      </c>
      <c r="AK1820" t="s">
        <v>22</v>
      </c>
      <c r="AL1820" t="s">
        <v>22</v>
      </c>
      <c r="AM1820" s="17" t="b">
        <v>0</v>
      </c>
      <c r="AN1820" s="6"/>
      <c r="AO1820" s="6"/>
      <c r="AP1820" s="17" t="b">
        <v>0</v>
      </c>
      <c r="AQ1820" s="6" t="b">
        <v>0</v>
      </c>
    </row>
    <row r="1821" spans="1:43" x14ac:dyDescent="0.25">
      <c r="A1821" t="str">
        <f>_xlfn.CONCAT(Table8[[#This Row],[Order]],"-",Table8[[#This Row],[Line]])</f>
        <v>78588-2</v>
      </c>
      <c r="B1821" s="7">
        <v>78588</v>
      </c>
      <c r="C1821" s="7">
        <v>2</v>
      </c>
      <c r="D1821" s="7">
        <v>1</v>
      </c>
      <c r="E1821" s="6" t="s">
        <v>18</v>
      </c>
      <c r="F1821" s="6" t="s">
        <v>166</v>
      </c>
      <c r="G1821" s="6" t="s">
        <v>2613</v>
      </c>
      <c r="H1821" s="6" t="s">
        <v>22</v>
      </c>
      <c r="I1821" s="6" t="s">
        <v>27</v>
      </c>
      <c r="J1821" s="6"/>
      <c r="K1821" s="6"/>
      <c r="L1821" s="8">
        <v>43504</v>
      </c>
      <c r="M1821" s="8">
        <v>43509</v>
      </c>
      <c r="N1821" s="7">
        <v>1</v>
      </c>
      <c r="O1821" s="7">
        <v>4</v>
      </c>
      <c r="P1821" s="6" t="s">
        <v>589</v>
      </c>
      <c r="Q1821" s="6" t="s">
        <v>22</v>
      </c>
      <c r="R1821" s="6" t="s">
        <v>19</v>
      </c>
      <c r="S1821" s="6" t="s">
        <v>22</v>
      </c>
      <c r="T1821" s="6" t="s">
        <v>2615</v>
      </c>
      <c r="U1821" s="7">
        <v>12</v>
      </c>
      <c r="V1821" s="17" t="b">
        <v>0</v>
      </c>
      <c r="W1821" s="17" t="b">
        <v>0</v>
      </c>
      <c r="X1821" s="17" t="b">
        <v>0</v>
      </c>
      <c r="Y1821" s="17" t="b">
        <v>0</v>
      </c>
      <c r="Z1821" t="s">
        <v>22</v>
      </c>
      <c r="AA1821" t="s">
        <v>22</v>
      </c>
      <c r="AB1821" t="s">
        <v>22</v>
      </c>
      <c r="AC1821" t="s">
        <v>22</v>
      </c>
      <c r="AD1821" t="s">
        <v>22</v>
      </c>
      <c r="AE1821" t="s">
        <v>22</v>
      </c>
      <c r="AF1821" t="s">
        <v>22</v>
      </c>
      <c r="AG1821" t="s">
        <v>22</v>
      </c>
      <c r="AH1821" t="s">
        <v>22</v>
      </c>
      <c r="AI1821" t="s">
        <v>22</v>
      </c>
      <c r="AJ1821" s="17" t="b">
        <v>0</v>
      </c>
      <c r="AK1821" t="s">
        <v>22</v>
      </c>
      <c r="AL1821" t="s">
        <v>22</v>
      </c>
      <c r="AM1821" s="17" t="b">
        <v>0</v>
      </c>
      <c r="AN1821" s="6"/>
      <c r="AO1821" s="6"/>
      <c r="AP1821" s="17" t="b">
        <v>0</v>
      </c>
      <c r="AQ1821" s="6" t="b">
        <v>0</v>
      </c>
    </row>
    <row r="1822" spans="1:43" x14ac:dyDescent="0.25">
      <c r="A1822" t="str">
        <f>_xlfn.CONCAT(Table8[[#This Row],[Order]],"-",Table8[[#This Row],[Line]])</f>
        <v>78590-1</v>
      </c>
      <c r="B1822" s="29">
        <v>78590</v>
      </c>
      <c r="C1822" s="29">
        <v>1</v>
      </c>
      <c r="D1822" s="29">
        <v>1</v>
      </c>
      <c r="E1822" s="28" t="s">
        <v>18</v>
      </c>
      <c r="F1822" s="28" t="s">
        <v>3295</v>
      </c>
      <c r="G1822" s="28" t="s">
        <v>1388</v>
      </c>
      <c r="H1822" s="28" t="s">
        <v>22</v>
      </c>
      <c r="I1822" s="28" t="s">
        <v>20</v>
      </c>
      <c r="J1822" s="28"/>
      <c r="K1822" s="28"/>
      <c r="L1822" s="8">
        <v>43503</v>
      </c>
      <c r="M1822" s="30">
        <v>43508</v>
      </c>
      <c r="N1822" s="29">
        <v>9</v>
      </c>
      <c r="O1822" s="29">
        <v>9</v>
      </c>
      <c r="P1822" s="6" t="s">
        <v>626</v>
      </c>
      <c r="Q1822" s="28" t="s">
        <v>21</v>
      </c>
      <c r="R1822" s="6" t="s">
        <v>18</v>
      </c>
      <c r="S1822" s="28" t="s">
        <v>22</v>
      </c>
      <c r="T1822" s="28" t="s">
        <v>48</v>
      </c>
      <c r="U1822" s="29">
        <v>12</v>
      </c>
      <c r="V1822" s="17" t="b">
        <v>1</v>
      </c>
      <c r="W1822" s="17" t="b">
        <v>1</v>
      </c>
      <c r="X1822" s="17" t="b">
        <v>0</v>
      </c>
      <c r="Y1822" s="17" t="b">
        <v>1</v>
      </c>
      <c r="Z1822" t="s">
        <v>22</v>
      </c>
      <c r="AA1822" t="s">
        <v>161</v>
      </c>
      <c r="AB1822" t="s">
        <v>22</v>
      </c>
      <c r="AC1822" t="s">
        <v>22</v>
      </c>
      <c r="AD1822" t="s">
        <v>161</v>
      </c>
      <c r="AE1822" t="s">
        <v>22</v>
      </c>
      <c r="AF1822" t="s">
        <v>22</v>
      </c>
      <c r="AG1822" t="s">
        <v>22</v>
      </c>
      <c r="AH1822" t="s">
        <v>22</v>
      </c>
      <c r="AI1822" t="s">
        <v>22</v>
      </c>
      <c r="AJ1822" s="17" t="b">
        <v>0</v>
      </c>
      <c r="AK1822" t="s">
        <v>22</v>
      </c>
      <c r="AL1822" t="s">
        <v>22</v>
      </c>
      <c r="AM1822" s="17" t="b">
        <v>0</v>
      </c>
      <c r="AN1822" s="6"/>
      <c r="AO1822" s="6"/>
      <c r="AP1822" s="17" t="b">
        <v>0</v>
      </c>
      <c r="AQ1822" s="6" t="b">
        <v>0</v>
      </c>
    </row>
    <row r="1823" spans="1:43" x14ac:dyDescent="0.25">
      <c r="A1823" t="str">
        <f>_xlfn.CONCAT(Table8[[#This Row],[Order]],"-",Table8[[#This Row],[Line]])</f>
        <v>78593-1</v>
      </c>
      <c r="B1823" s="35">
        <v>78593</v>
      </c>
      <c r="C1823" s="35">
        <v>1</v>
      </c>
      <c r="D1823" s="35">
        <v>1</v>
      </c>
      <c r="E1823" s="34" t="s">
        <v>18</v>
      </c>
      <c r="F1823" s="34" t="s">
        <v>277</v>
      </c>
      <c r="G1823" s="34" t="s">
        <v>1732</v>
      </c>
      <c r="H1823" s="34" t="s">
        <v>22</v>
      </c>
      <c r="I1823" s="34" t="s">
        <v>31</v>
      </c>
      <c r="J1823" s="36">
        <v>43495</v>
      </c>
      <c r="K1823" s="34" t="s">
        <v>6121</v>
      </c>
      <c r="L1823" s="125">
        <v>43494</v>
      </c>
      <c r="M1823" s="36">
        <v>43497</v>
      </c>
      <c r="N1823" s="35">
        <v>3</v>
      </c>
      <c r="O1823" s="35">
        <v>3</v>
      </c>
      <c r="P1823" s="6" t="s">
        <v>624</v>
      </c>
      <c r="Q1823" s="34" t="s">
        <v>21</v>
      </c>
      <c r="R1823" s="6" t="s">
        <v>19</v>
      </c>
      <c r="S1823" s="34" t="s">
        <v>22</v>
      </c>
      <c r="T1823" s="34" t="s">
        <v>69</v>
      </c>
      <c r="U1823" s="35">
        <v>4</v>
      </c>
      <c r="V1823" s="17" t="b">
        <v>1</v>
      </c>
      <c r="W1823" s="17" t="b">
        <v>1</v>
      </c>
      <c r="X1823" s="17" t="b">
        <v>1</v>
      </c>
      <c r="Y1823" s="17" t="b">
        <v>1</v>
      </c>
      <c r="Z1823" t="s">
        <v>22</v>
      </c>
      <c r="AA1823" t="s">
        <v>22</v>
      </c>
      <c r="AB1823" t="s">
        <v>22</v>
      </c>
      <c r="AC1823" t="s">
        <v>22</v>
      </c>
      <c r="AD1823" t="s">
        <v>22</v>
      </c>
      <c r="AE1823" t="s">
        <v>22</v>
      </c>
      <c r="AF1823" t="s">
        <v>22</v>
      </c>
      <c r="AG1823" t="s">
        <v>22</v>
      </c>
      <c r="AH1823" t="s">
        <v>22</v>
      </c>
      <c r="AI1823" t="s">
        <v>22</v>
      </c>
      <c r="AJ1823" s="17" t="b">
        <v>1</v>
      </c>
      <c r="AK1823" t="s">
        <v>22</v>
      </c>
      <c r="AL1823" t="s">
        <v>143</v>
      </c>
      <c r="AM1823" s="17" t="b">
        <v>0</v>
      </c>
      <c r="AN1823" s="6"/>
      <c r="AO1823" s="6"/>
      <c r="AP1823" s="17" t="b">
        <v>0</v>
      </c>
      <c r="AQ1823" s="6" t="b">
        <v>0</v>
      </c>
    </row>
    <row r="1824" spans="1:43" x14ac:dyDescent="0.25">
      <c r="A1824" t="str">
        <f>_xlfn.CONCAT(Table8[[#This Row],[Order]],"-",Table8[[#This Row],[Line]])</f>
        <v>78593-2</v>
      </c>
      <c r="B1824" s="35">
        <v>78593</v>
      </c>
      <c r="C1824" s="35">
        <v>2</v>
      </c>
      <c r="D1824" s="35">
        <v>1</v>
      </c>
      <c r="E1824" s="34" t="s">
        <v>18</v>
      </c>
      <c r="F1824" s="34" t="s">
        <v>277</v>
      </c>
      <c r="G1824" s="34" t="s">
        <v>1733</v>
      </c>
      <c r="H1824" s="34" t="s">
        <v>22</v>
      </c>
      <c r="I1824" s="34" t="s">
        <v>31</v>
      </c>
      <c r="J1824" s="36">
        <v>43495</v>
      </c>
      <c r="K1824" s="34" t="s">
        <v>6122</v>
      </c>
      <c r="L1824" s="125">
        <v>43494</v>
      </c>
      <c r="M1824" s="36">
        <v>43497</v>
      </c>
      <c r="N1824" s="35">
        <v>2</v>
      </c>
      <c r="O1824" s="35">
        <v>2</v>
      </c>
      <c r="P1824" s="6" t="s">
        <v>624</v>
      </c>
      <c r="Q1824" s="34" t="s">
        <v>21</v>
      </c>
      <c r="R1824" s="6" t="s">
        <v>19</v>
      </c>
      <c r="S1824" s="34" t="s">
        <v>22</v>
      </c>
      <c r="T1824" s="34" t="s">
        <v>70</v>
      </c>
      <c r="U1824" s="35">
        <v>4</v>
      </c>
      <c r="V1824" s="17" t="b">
        <v>1</v>
      </c>
      <c r="W1824" s="17" t="b">
        <v>1</v>
      </c>
      <c r="X1824" s="17" t="b">
        <v>1</v>
      </c>
      <c r="Y1824" s="17" t="b">
        <v>1</v>
      </c>
      <c r="Z1824" t="s">
        <v>22</v>
      </c>
      <c r="AA1824" t="s">
        <v>22</v>
      </c>
      <c r="AB1824" t="s">
        <v>22</v>
      </c>
      <c r="AC1824" t="s">
        <v>22</v>
      </c>
      <c r="AD1824" t="s">
        <v>22</v>
      </c>
      <c r="AE1824" t="s">
        <v>22</v>
      </c>
      <c r="AF1824" t="s">
        <v>22</v>
      </c>
      <c r="AG1824" t="s">
        <v>22</v>
      </c>
      <c r="AH1824" t="s">
        <v>22</v>
      </c>
      <c r="AI1824" t="s">
        <v>22</v>
      </c>
      <c r="AJ1824" s="17" t="b">
        <v>1</v>
      </c>
      <c r="AK1824" t="s">
        <v>22</v>
      </c>
      <c r="AL1824" t="s">
        <v>143</v>
      </c>
      <c r="AM1824" s="17" t="b">
        <v>0</v>
      </c>
      <c r="AN1824" s="6"/>
      <c r="AO1824" s="6"/>
      <c r="AP1824" s="17" t="b">
        <v>0</v>
      </c>
      <c r="AQ1824" s="6" t="b">
        <v>0</v>
      </c>
    </row>
    <row r="1825" spans="1:43" x14ac:dyDescent="0.25">
      <c r="A1825" t="str">
        <f>_xlfn.CONCAT(Table8[[#This Row],[Order]],"-",Table8[[#This Row],[Line]])</f>
        <v>78593-3</v>
      </c>
      <c r="B1825" s="35">
        <v>78593</v>
      </c>
      <c r="C1825" s="35">
        <v>3</v>
      </c>
      <c r="D1825" s="35">
        <v>1</v>
      </c>
      <c r="E1825" s="34" t="s">
        <v>18</v>
      </c>
      <c r="F1825" s="34" t="s">
        <v>219</v>
      </c>
      <c r="G1825" s="34" t="s">
        <v>1734</v>
      </c>
      <c r="H1825" s="34" t="s">
        <v>22</v>
      </c>
      <c r="I1825" s="34" t="s">
        <v>31</v>
      </c>
      <c r="J1825" s="36">
        <v>43497</v>
      </c>
      <c r="K1825" s="34" t="s">
        <v>6123</v>
      </c>
      <c r="L1825" s="125">
        <v>43494</v>
      </c>
      <c r="M1825" s="36">
        <v>43497</v>
      </c>
      <c r="N1825" s="35">
        <v>2</v>
      </c>
      <c r="O1825" s="35">
        <v>2</v>
      </c>
      <c r="P1825" s="6" t="s">
        <v>624</v>
      </c>
      <c r="Q1825" s="34" t="s">
        <v>21</v>
      </c>
      <c r="R1825" s="6" t="s">
        <v>19</v>
      </c>
      <c r="S1825" s="34" t="s">
        <v>22</v>
      </c>
      <c r="T1825" s="34" t="s">
        <v>1735</v>
      </c>
      <c r="U1825" s="35">
        <v>4</v>
      </c>
      <c r="V1825" s="17" t="b">
        <v>1</v>
      </c>
      <c r="W1825" s="17" t="b">
        <v>1</v>
      </c>
      <c r="X1825" s="17" t="b">
        <v>1</v>
      </c>
      <c r="Y1825" s="17" t="b">
        <v>1</v>
      </c>
      <c r="Z1825" t="s">
        <v>22</v>
      </c>
      <c r="AA1825" t="s">
        <v>3805</v>
      </c>
      <c r="AB1825" t="s">
        <v>22</v>
      </c>
      <c r="AC1825" t="s">
        <v>22</v>
      </c>
      <c r="AD1825" t="s">
        <v>22</v>
      </c>
      <c r="AE1825" t="s">
        <v>22</v>
      </c>
      <c r="AF1825" t="s">
        <v>22</v>
      </c>
      <c r="AG1825" t="s">
        <v>22</v>
      </c>
      <c r="AH1825" t="s">
        <v>22</v>
      </c>
      <c r="AI1825" t="s">
        <v>22</v>
      </c>
      <c r="AJ1825" s="17" t="b">
        <v>1</v>
      </c>
      <c r="AK1825" t="s">
        <v>22</v>
      </c>
      <c r="AL1825" t="s">
        <v>143</v>
      </c>
      <c r="AM1825" s="17" t="b">
        <v>0</v>
      </c>
      <c r="AN1825" s="6"/>
      <c r="AO1825" s="6"/>
      <c r="AP1825" s="17" t="b">
        <v>0</v>
      </c>
      <c r="AQ1825" s="6" t="b">
        <v>0</v>
      </c>
    </row>
    <row r="1826" spans="1:43" x14ac:dyDescent="0.25">
      <c r="A1826" t="str">
        <f>_xlfn.CONCAT(Table8[[#This Row],[Order]],"-",Table8[[#This Row],[Line]])</f>
        <v>78593-4</v>
      </c>
      <c r="B1826" s="35">
        <v>78593</v>
      </c>
      <c r="C1826" s="35">
        <v>4</v>
      </c>
      <c r="D1826" s="35">
        <v>1</v>
      </c>
      <c r="E1826" s="34" t="s">
        <v>18</v>
      </c>
      <c r="F1826" s="34" t="s">
        <v>262</v>
      </c>
      <c r="G1826" s="34" t="s">
        <v>1736</v>
      </c>
      <c r="H1826" s="34" t="s">
        <v>22</v>
      </c>
      <c r="I1826" s="34" t="s">
        <v>31</v>
      </c>
      <c r="J1826" s="36">
        <v>43500</v>
      </c>
      <c r="K1826" s="34" t="s">
        <v>6124</v>
      </c>
      <c r="L1826" s="125">
        <v>43494</v>
      </c>
      <c r="M1826" s="36">
        <v>43497</v>
      </c>
      <c r="N1826" s="35">
        <v>4</v>
      </c>
      <c r="O1826" s="35">
        <v>16</v>
      </c>
      <c r="P1826" s="6" t="s">
        <v>624</v>
      </c>
      <c r="Q1826" s="34" t="s">
        <v>21</v>
      </c>
      <c r="R1826" s="6" t="s">
        <v>19</v>
      </c>
      <c r="S1826" s="34" t="s">
        <v>22</v>
      </c>
      <c r="T1826" s="34" t="s">
        <v>834</v>
      </c>
      <c r="U1826" s="35">
        <v>4</v>
      </c>
      <c r="V1826" s="17" t="b">
        <v>1</v>
      </c>
      <c r="W1826" s="17" t="b">
        <v>1</v>
      </c>
      <c r="X1826" s="17" t="b">
        <v>1</v>
      </c>
      <c r="Y1826" s="17" t="b">
        <v>1</v>
      </c>
      <c r="Z1826" t="s">
        <v>22</v>
      </c>
      <c r="AA1826" t="s">
        <v>3805</v>
      </c>
      <c r="AB1826" t="s">
        <v>22</v>
      </c>
      <c r="AC1826" t="s">
        <v>22</v>
      </c>
      <c r="AD1826" t="s">
        <v>22</v>
      </c>
      <c r="AE1826" t="s">
        <v>22</v>
      </c>
      <c r="AF1826" t="s">
        <v>22</v>
      </c>
      <c r="AG1826" t="s">
        <v>22</v>
      </c>
      <c r="AH1826" t="s">
        <v>3805</v>
      </c>
      <c r="AI1826" t="s">
        <v>22</v>
      </c>
      <c r="AJ1826" s="17" t="b">
        <v>1</v>
      </c>
      <c r="AK1826" t="s">
        <v>22</v>
      </c>
      <c r="AL1826" t="s">
        <v>143</v>
      </c>
      <c r="AM1826" s="17" t="b">
        <v>0</v>
      </c>
      <c r="AN1826" s="6"/>
      <c r="AO1826" s="6"/>
      <c r="AP1826" s="17" t="b">
        <v>0</v>
      </c>
      <c r="AQ1826" s="6" t="b">
        <v>0</v>
      </c>
    </row>
    <row r="1827" spans="1:43" x14ac:dyDescent="0.25">
      <c r="A1827" t="str">
        <f>_xlfn.CONCAT(Table8[[#This Row],[Order]],"-",Table8[[#This Row],[Line]])</f>
        <v>78594-1</v>
      </c>
      <c r="B1827" s="7">
        <v>78594</v>
      </c>
      <c r="C1827" s="7">
        <v>1</v>
      </c>
      <c r="D1827" s="7">
        <v>1</v>
      </c>
      <c r="E1827" s="6" t="s">
        <v>18</v>
      </c>
      <c r="F1827" s="6" t="s">
        <v>3430</v>
      </c>
      <c r="G1827" s="6" t="s">
        <v>6125</v>
      </c>
      <c r="H1827" s="6" t="s">
        <v>22</v>
      </c>
      <c r="I1827" s="6" t="s">
        <v>27</v>
      </c>
      <c r="J1827" s="6"/>
      <c r="K1827" s="6"/>
      <c r="L1827" s="8">
        <v>43521</v>
      </c>
      <c r="M1827" s="8">
        <v>43524</v>
      </c>
      <c r="N1827" s="7">
        <v>2</v>
      </c>
      <c r="O1827" s="7">
        <v>16</v>
      </c>
      <c r="P1827" s="6" t="s">
        <v>589</v>
      </c>
      <c r="Q1827" s="6" t="s">
        <v>22</v>
      </c>
      <c r="R1827" s="6" t="s">
        <v>18</v>
      </c>
      <c r="S1827" s="6" t="s">
        <v>22</v>
      </c>
      <c r="T1827" s="6" t="s">
        <v>6126</v>
      </c>
      <c r="U1827" s="7">
        <v>1</v>
      </c>
      <c r="V1827" s="17" t="b">
        <v>0</v>
      </c>
      <c r="W1827" s="17" t="b">
        <v>0</v>
      </c>
      <c r="X1827" s="17" t="b">
        <v>0</v>
      </c>
      <c r="Y1827" s="17" t="b">
        <v>0</v>
      </c>
      <c r="Z1827" t="s">
        <v>22</v>
      </c>
      <c r="AA1827" t="s">
        <v>22</v>
      </c>
      <c r="AB1827" t="s">
        <v>22</v>
      </c>
      <c r="AC1827" t="s">
        <v>22</v>
      </c>
      <c r="AD1827" t="s">
        <v>22</v>
      </c>
      <c r="AE1827" t="s">
        <v>22</v>
      </c>
      <c r="AF1827" t="s">
        <v>22</v>
      </c>
      <c r="AG1827" t="s">
        <v>22</v>
      </c>
      <c r="AH1827" t="s">
        <v>22</v>
      </c>
      <c r="AI1827" t="s">
        <v>22</v>
      </c>
      <c r="AJ1827" s="17" t="b">
        <v>0</v>
      </c>
      <c r="AK1827" t="s">
        <v>22</v>
      </c>
      <c r="AL1827" t="s">
        <v>22</v>
      </c>
      <c r="AM1827" s="17" t="b">
        <v>0</v>
      </c>
      <c r="AN1827" s="6"/>
      <c r="AO1827" s="6"/>
      <c r="AP1827" s="17" t="b">
        <v>0</v>
      </c>
      <c r="AQ1827" s="6" t="b">
        <v>0</v>
      </c>
    </row>
    <row r="1828" spans="1:43" x14ac:dyDescent="0.25">
      <c r="A1828" t="str">
        <f>_xlfn.CONCAT(Table8[[#This Row],[Order]],"-",Table8[[#This Row],[Line]])</f>
        <v>78594-2</v>
      </c>
      <c r="B1828" s="7">
        <v>78594</v>
      </c>
      <c r="C1828" s="7">
        <v>2</v>
      </c>
      <c r="D1828" s="7">
        <v>1</v>
      </c>
      <c r="E1828" s="6" t="s">
        <v>18</v>
      </c>
      <c r="F1828" s="6" t="s">
        <v>3131</v>
      </c>
      <c r="G1828" s="6" t="s">
        <v>6127</v>
      </c>
      <c r="H1828" s="6" t="s">
        <v>22</v>
      </c>
      <c r="I1828" s="6" t="s">
        <v>27</v>
      </c>
      <c r="J1828" s="6"/>
      <c r="K1828" s="6"/>
      <c r="L1828" s="8">
        <v>43521</v>
      </c>
      <c r="M1828" s="8">
        <v>43524</v>
      </c>
      <c r="N1828" s="7">
        <v>4</v>
      </c>
      <c r="O1828" s="7">
        <v>4</v>
      </c>
      <c r="P1828" s="6" t="s">
        <v>589</v>
      </c>
      <c r="Q1828" s="6" t="s">
        <v>22</v>
      </c>
      <c r="R1828" s="6" t="s">
        <v>18</v>
      </c>
      <c r="S1828" s="6" t="s">
        <v>22</v>
      </c>
      <c r="T1828" s="6" t="s">
        <v>6128</v>
      </c>
      <c r="U1828" s="7">
        <v>1</v>
      </c>
      <c r="V1828" s="17" t="b">
        <v>0</v>
      </c>
      <c r="W1828" s="17" t="b">
        <v>0</v>
      </c>
      <c r="X1828" s="17" t="b">
        <v>0</v>
      </c>
      <c r="Y1828" s="17" t="b">
        <v>0</v>
      </c>
      <c r="Z1828" t="s">
        <v>22</v>
      </c>
      <c r="AA1828" t="s">
        <v>22</v>
      </c>
      <c r="AB1828" t="s">
        <v>22</v>
      </c>
      <c r="AC1828" t="s">
        <v>22</v>
      </c>
      <c r="AD1828" t="s">
        <v>22</v>
      </c>
      <c r="AE1828" t="s">
        <v>22</v>
      </c>
      <c r="AF1828" t="s">
        <v>22</v>
      </c>
      <c r="AG1828" t="s">
        <v>22</v>
      </c>
      <c r="AH1828" t="s">
        <v>22</v>
      </c>
      <c r="AI1828" t="s">
        <v>22</v>
      </c>
      <c r="AJ1828" s="17" t="b">
        <v>0</v>
      </c>
      <c r="AK1828" t="s">
        <v>22</v>
      </c>
      <c r="AL1828" t="s">
        <v>22</v>
      </c>
      <c r="AM1828" s="17" t="b">
        <v>0</v>
      </c>
      <c r="AN1828" s="6"/>
      <c r="AO1828" s="6"/>
      <c r="AP1828" s="17" t="b">
        <v>0</v>
      </c>
      <c r="AQ1828" s="6" t="b">
        <v>0</v>
      </c>
    </row>
    <row r="1829" spans="1:43" x14ac:dyDescent="0.25">
      <c r="A1829" t="str">
        <f>_xlfn.CONCAT(Table8[[#This Row],[Order]],"-",Table8[[#This Row],[Line]])</f>
        <v>78594-3</v>
      </c>
      <c r="B1829" s="7">
        <v>78594</v>
      </c>
      <c r="C1829" s="7">
        <v>3</v>
      </c>
      <c r="D1829" s="7">
        <v>1</v>
      </c>
      <c r="E1829" s="6" t="s">
        <v>18</v>
      </c>
      <c r="F1829" s="6" t="s">
        <v>3131</v>
      </c>
      <c r="G1829" s="6" t="s">
        <v>6127</v>
      </c>
      <c r="H1829" s="6" t="s">
        <v>22</v>
      </c>
      <c r="I1829" s="6" t="s">
        <v>27</v>
      </c>
      <c r="J1829" s="6"/>
      <c r="K1829" s="6"/>
      <c r="L1829" s="8">
        <v>43521</v>
      </c>
      <c r="M1829" s="8">
        <v>43524</v>
      </c>
      <c r="N1829" s="7">
        <v>79</v>
      </c>
      <c r="O1829" s="7">
        <v>79</v>
      </c>
      <c r="P1829" s="6" t="s">
        <v>589</v>
      </c>
      <c r="Q1829" s="6" t="s">
        <v>22</v>
      </c>
      <c r="R1829" s="6" t="s">
        <v>18</v>
      </c>
      <c r="S1829" s="6" t="s">
        <v>22</v>
      </c>
      <c r="T1829" s="6" t="s">
        <v>6129</v>
      </c>
      <c r="U1829" s="7">
        <v>1</v>
      </c>
      <c r="V1829" s="17" t="b">
        <v>0</v>
      </c>
      <c r="W1829" s="17" t="b">
        <v>0</v>
      </c>
      <c r="X1829" s="17" t="b">
        <v>0</v>
      </c>
      <c r="Y1829" s="17" t="b">
        <v>0</v>
      </c>
      <c r="Z1829" t="s">
        <v>22</v>
      </c>
      <c r="AA1829" t="s">
        <v>22</v>
      </c>
      <c r="AB1829" t="s">
        <v>22</v>
      </c>
      <c r="AC1829" t="s">
        <v>22</v>
      </c>
      <c r="AD1829" t="s">
        <v>22</v>
      </c>
      <c r="AE1829" t="s">
        <v>22</v>
      </c>
      <c r="AF1829" t="s">
        <v>22</v>
      </c>
      <c r="AG1829" t="s">
        <v>22</v>
      </c>
      <c r="AH1829" t="s">
        <v>22</v>
      </c>
      <c r="AI1829" t="s">
        <v>22</v>
      </c>
      <c r="AJ1829" s="17" t="b">
        <v>0</v>
      </c>
      <c r="AK1829" t="s">
        <v>22</v>
      </c>
      <c r="AL1829" t="s">
        <v>22</v>
      </c>
      <c r="AM1829" s="17" t="b">
        <v>0</v>
      </c>
      <c r="AN1829" s="6"/>
      <c r="AO1829" s="6"/>
      <c r="AP1829" s="17" t="b">
        <v>0</v>
      </c>
      <c r="AQ1829" s="6" t="b">
        <v>0</v>
      </c>
    </row>
    <row r="1830" spans="1:43" x14ac:dyDescent="0.25">
      <c r="A1830" t="str">
        <f>_xlfn.CONCAT(Table8[[#This Row],[Order]],"-",Table8[[#This Row],[Line]])</f>
        <v>78594-4</v>
      </c>
      <c r="B1830" s="7">
        <v>78594</v>
      </c>
      <c r="C1830" s="7">
        <v>4</v>
      </c>
      <c r="D1830" s="7">
        <v>1</v>
      </c>
      <c r="E1830" s="6" t="s">
        <v>18</v>
      </c>
      <c r="F1830" s="6" t="s">
        <v>3055</v>
      </c>
      <c r="G1830" s="6" t="s">
        <v>6130</v>
      </c>
      <c r="H1830" s="6" t="s">
        <v>22</v>
      </c>
      <c r="I1830" s="6" t="s">
        <v>27</v>
      </c>
      <c r="J1830" s="6"/>
      <c r="K1830" s="6"/>
      <c r="L1830" s="8">
        <v>43521</v>
      </c>
      <c r="M1830" s="8">
        <v>43524</v>
      </c>
      <c r="N1830" s="7">
        <v>9</v>
      </c>
      <c r="O1830" s="7">
        <v>9</v>
      </c>
      <c r="P1830" s="6" t="s">
        <v>589</v>
      </c>
      <c r="Q1830" s="6" t="s">
        <v>22</v>
      </c>
      <c r="R1830" s="6" t="s">
        <v>18</v>
      </c>
      <c r="S1830" s="6" t="s">
        <v>22</v>
      </c>
      <c r="T1830" s="6" t="s">
        <v>6131</v>
      </c>
      <c r="U1830" s="7">
        <v>1</v>
      </c>
      <c r="V1830" s="17" t="b">
        <v>0</v>
      </c>
      <c r="W1830" s="17" t="b">
        <v>0</v>
      </c>
      <c r="X1830" s="17" t="b">
        <v>0</v>
      </c>
      <c r="Y1830" s="17" t="b">
        <v>0</v>
      </c>
      <c r="Z1830" t="s">
        <v>22</v>
      </c>
      <c r="AA1830" t="s">
        <v>22</v>
      </c>
      <c r="AB1830" t="s">
        <v>22</v>
      </c>
      <c r="AC1830" t="s">
        <v>22</v>
      </c>
      <c r="AD1830" t="s">
        <v>22</v>
      </c>
      <c r="AE1830" t="s">
        <v>22</v>
      </c>
      <c r="AF1830" t="s">
        <v>22</v>
      </c>
      <c r="AG1830" t="s">
        <v>22</v>
      </c>
      <c r="AH1830" t="s">
        <v>22</v>
      </c>
      <c r="AI1830" t="s">
        <v>22</v>
      </c>
      <c r="AJ1830" s="17" t="b">
        <v>0</v>
      </c>
      <c r="AK1830" t="s">
        <v>22</v>
      </c>
      <c r="AL1830" t="s">
        <v>22</v>
      </c>
      <c r="AM1830" s="17" t="b">
        <v>0</v>
      </c>
      <c r="AN1830" s="6"/>
      <c r="AO1830" s="6"/>
      <c r="AP1830" s="17" t="b">
        <v>0</v>
      </c>
      <c r="AQ1830" s="6" t="b">
        <v>0</v>
      </c>
    </row>
    <row r="1831" spans="1:43" x14ac:dyDescent="0.25">
      <c r="A1831" t="str">
        <f>_xlfn.CONCAT(Table8[[#This Row],[Order]],"-",Table8[[#This Row],[Line]])</f>
        <v>78594-5</v>
      </c>
      <c r="B1831" s="7">
        <v>78594</v>
      </c>
      <c r="C1831" s="7">
        <v>5</v>
      </c>
      <c r="D1831" s="7">
        <v>1</v>
      </c>
      <c r="E1831" s="6" t="s">
        <v>18</v>
      </c>
      <c r="F1831" s="6" t="s">
        <v>3055</v>
      </c>
      <c r="G1831" s="6" t="s">
        <v>6130</v>
      </c>
      <c r="H1831" s="6" t="s">
        <v>22</v>
      </c>
      <c r="I1831" s="6" t="s">
        <v>27</v>
      </c>
      <c r="J1831" s="6"/>
      <c r="K1831" s="6"/>
      <c r="L1831" s="8">
        <v>43521</v>
      </c>
      <c r="M1831" s="8">
        <v>43524</v>
      </c>
      <c r="N1831" s="7">
        <v>10</v>
      </c>
      <c r="O1831" s="7">
        <v>10</v>
      </c>
      <c r="P1831" s="6" t="s">
        <v>589</v>
      </c>
      <c r="Q1831" s="6" t="s">
        <v>22</v>
      </c>
      <c r="R1831" s="6" t="s">
        <v>18</v>
      </c>
      <c r="S1831" s="6" t="s">
        <v>22</v>
      </c>
      <c r="T1831" s="6" t="s">
        <v>6132</v>
      </c>
      <c r="U1831" s="7">
        <v>1</v>
      </c>
      <c r="V1831" s="17" t="b">
        <v>0</v>
      </c>
      <c r="W1831" s="17" t="b">
        <v>0</v>
      </c>
      <c r="X1831" s="17" t="b">
        <v>0</v>
      </c>
      <c r="Y1831" s="17" t="b">
        <v>0</v>
      </c>
      <c r="Z1831" t="s">
        <v>22</v>
      </c>
      <c r="AA1831" t="s">
        <v>22</v>
      </c>
      <c r="AB1831" t="s">
        <v>22</v>
      </c>
      <c r="AC1831" t="s">
        <v>22</v>
      </c>
      <c r="AD1831" t="s">
        <v>22</v>
      </c>
      <c r="AE1831" t="s">
        <v>22</v>
      </c>
      <c r="AF1831" t="s">
        <v>22</v>
      </c>
      <c r="AG1831" t="s">
        <v>22</v>
      </c>
      <c r="AH1831" t="s">
        <v>22</v>
      </c>
      <c r="AI1831" t="s">
        <v>22</v>
      </c>
      <c r="AJ1831" s="17" t="b">
        <v>0</v>
      </c>
      <c r="AK1831" t="s">
        <v>22</v>
      </c>
      <c r="AL1831" t="s">
        <v>22</v>
      </c>
      <c r="AM1831" s="17" t="b">
        <v>0</v>
      </c>
      <c r="AN1831" s="6"/>
      <c r="AO1831" s="6"/>
      <c r="AP1831" s="17" t="b">
        <v>0</v>
      </c>
      <c r="AQ1831" s="6" t="b">
        <v>0</v>
      </c>
    </row>
    <row r="1832" spans="1:43" x14ac:dyDescent="0.25">
      <c r="A1832" t="str">
        <f>_xlfn.CONCAT(Table8[[#This Row],[Order]],"-",Table8[[#This Row],[Line]])</f>
        <v>78594-6</v>
      </c>
      <c r="B1832" s="7">
        <v>78594</v>
      </c>
      <c r="C1832" s="7">
        <v>6</v>
      </c>
      <c r="D1832" s="7">
        <v>1</v>
      </c>
      <c r="E1832" s="6" t="s">
        <v>18</v>
      </c>
      <c r="F1832" s="6" t="s">
        <v>3056</v>
      </c>
      <c r="G1832" s="6" t="s">
        <v>6133</v>
      </c>
      <c r="H1832" s="6" t="s">
        <v>22</v>
      </c>
      <c r="I1832" s="6" t="s">
        <v>27</v>
      </c>
      <c r="J1832" s="6"/>
      <c r="K1832" s="6"/>
      <c r="L1832" s="8">
        <v>43521</v>
      </c>
      <c r="M1832" s="8">
        <v>43524</v>
      </c>
      <c r="N1832" s="7">
        <v>40</v>
      </c>
      <c r="O1832" s="7">
        <v>40</v>
      </c>
      <c r="P1832" s="6" t="s">
        <v>589</v>
      </c>
      <c r="Q1832" s="6" t="s">
        <v>22</v>
      </c>
      <c r="R1832" s="6" t="s">
        <v>18</v>
      </c>
      <c r="S1832" s="6" t="s">
        <v>22</v>
      </c>
      <c r="T1832" s="6" t="s">
        <v>6134</v>
      </c>
      <c r="U1832" s="7">
        <v>1</v>
      </c>
      <c r="V1832" s="17" t="b">
        <v>0</v>
      </c>
      <c r="W1832" s="17" t="b">
        <v>0</v>
      </c>
      <c r="X1832" s="17" t="b">
        <v>0</v>
      </c>
      <c r="Y1832" s="17" t="b">
        <v>0</v>
      </c>
      <c r="Z1832" t="s">
        <v>22</v>
      </c>
      <c r="AA1832" t="s">
        <v>22</v>
      </c>
      <c r="AB1832" t="s">
        <v>22</v>
      </c>
      <c r="AC1832" t="s">
        <v>22</v>
      </c>
      <c r="AD1832" t="s">
        <v>22</v>
      </c>
      <c r="AE1832" t="s">
        <v>22</v>
      </c>
      <c r="AF1832" t="s">
        <v>22</v>
      </c>
      <c r="AG1832" t="s">
        <v>22</v>
      </c>
      <c r="AH1832" t="s">
        <v>22</v>
      </c>
      <c r="AI1832" t="s">
        <v>22</v>
      </c>
      <c r="AJ1832" s="17" t="b">
        <v>0</v>
      </c>
      <c r="AK1832" t="s">
        <v>22</v>
      </c>
      <c r="AL1832" t="s">
        <v>22</v>
      </c>
      <c r="AM1832" s="17" t="b">
        <v>0</v>
      </c>
      <c r="AN1832" s="6"/>
      <c r="AO1832" s="6"/>
      <c r="AP1832" s="17" t="b">
        <v>0</v>
      </c>
      <c r="AQ1832" s="6" t="b">
        <v>0</v>
      </c>
    </row>
    <row r="1833" spans="1:43" x14ac:dyDescent="0.25">
      <c r="A1833" t="str">
        <f>_xlfn.CONCAT(Table8[[#This Row],[Order]],"-",Table8[[#This Row],[Line]])</f>
        <v>78594-7</v>
      </c>
      <c r="B1833" s="7">
        <v>78594</v>
      </c>
      <c r="C1833" s="7">
        <v>7</v>
      </c>
      <c r="D1833" s="7">
        <v>1</v>
      </c>
      <c r="E1833" s="6" t="s">
        <v>18</v>
      </c>
      <c r="F1833" s="6" t="s">
        <v>3056</v>
      </c>
      <c r="G1833" s="6" t="s">
        <v>6133</v>
      </c>
      <c r="H1833" s="6" t="s">
        <v>22</v>
      </c>
      <c r="I1833" s="6" t="s">
        <v>27</v>
      </c>
      <c r="J1833" s="6"/>
      <c r="K1833" s="6"/>
      <c r="L1833" s="8">
        <v>43521</v>
      </c>
      <c r="M1833" s="8">
        <v>43524</v>
      </c>
      <c r="N1833" s="7">
        <v>8</v>
      </c>
      <c r="O1833" s="7">
        <v>8</v>
      </c>
      <c r="P1833" s="6" t="s">
        <v>589</v>
      </c>
      <c r="Q1833" s="6" t="s">
        <v>22</v>
      </c>
      <c r="R1833" s="6" t="s">
        <v>18</v>
      </c>
      <c r="S1833" s="6" t="s">
        <v>22</v>
      </c>
      <c r="T1833" s="6" t="s">
        <v>6135</v>
      </c>
      <c r="U1833" s="7">
        <v>1</v>
      </c>
      <c r="V1833" s="17" t="b">
        <v>0</v>
      </c>
      <c r="W1833" s="17" t="b">
        <v>0</v>
      </c>
      <c r="X1833" s="17" t="b">
        <v>0</v>
      </c>
      <c r="Y1833" s="17" t="b">
        <v>0</v>
      </c>
      <c r="Z1833" t="s">
        <v>22</v>
      </c>
      <c r="AA1833" t="s">
        <v>22</v>
      </c>
      <c r="AB1833" t="s">
        <v>22</v>
      </c>
      <c r="AC1833" t="s">
        <v>22</v>
      </c>
      <c r="AD1833" t="s">
        <v>22</v>
      </c>
      <c r="AE1833" t="s">
        <v>22</v>
      </c>
      <c r="AF1833" t="s">
        <v>22</v>
      </c>
      <c r="AG1833" t="s">
        <v>22</v>
      </c>
      <c r="AH1833" t="s">
        <v>22</v>
      </c>
      <c r="AI1833" t="s">
        <v>22</v>
      </c>
      <c r="AJ1833" s="17" t="b">
        <v>0</v>
      </c>
      <c r="AK1833" t="s">
        <v>22</v>
      </c>
      <c r="AL1833" t="s">
        <v>22</v>
      </c>
      <c r="AM1833" s="17" t="b">
        <v>0</v>
      </c>
      <c r="AN1833" s="6"/>
      <c r="AO1833" s="6"/>
      <c r="AP1833" s="17" t="b">
        <v>0</v>
      </c>
      <c r="AQ1833" s="6" t="b">
        <v>0</v>
      </c>
    </row>
    <row r="1834" spans="1:43" x14ac:dyDescent="0.25">
      <c r="A1834" t="str">
        <f>_xlfn.CONCAT(Table8[[#This Row],[Order]],"-",Table8[[#This Row],[Line]])</f>
        <v>78594-8</v>
      </c>
      <c r="B1834" s="7">
        <v>78594</v>
      </c>
      <c r="C1834" s="7">
        <v>8</v>
      </c>
      <c r="D1834" s="7">
        <v>1</v>
      </c>
      <c r="E1834" s="6" t="s">
        <v>18</v>
      </c>
      <c r="F1834" s="6" t="s">
        <v>3431</v>
      </c>
      <c r="G1834" s="6" t="s">
        <v>6136</v>
      </c>
      <c r="H1834" s="6" t="s">
        <v>22</v>
      </c>
      <c r="I1834" s="6" t="s">
        <v>27</v>
      </c>
      <c r="J1834" s="6"/>
      <c r="K1834" s="6"/>
      <c r="L1834" s="8">
        <v>43521</v>
      </c>
      <c r="M1834" s="8">
        <v>43524</v>
      </c>
      <c r="N1834" s="7">
        <v>2</v>
      </c>
      <c r="O1834" s="7">
        <v>4</v>
      </c>
      <c r="P1834" s="6" t="s">
        <v>589</v>
      </c>
      <c r="Q1834" s="6" t="s">
        <v>22</v>
      </c>
      <c r="R1834" s="6" t="s">
        <v>18</v>
      </c>
      <c r="S1834" s="6" t="s">
        <v>22</v>
      </c>
      <c r="T1834" s="6" t="s">
        <v>6137</v>
      </c>
      <c r="U1834" s="7">
        <v>1</v>
      </c>
      <c r="V1834" s="17" t="b">
        <v>0</v>
      </c>
      <c r="W1834" s="17" t="b">
        <v>0</v>
      </c>
      <c r="X1834" s="17" t="b">
        <v>0</v>
      </c>
      <c r="Y1834" s="17" t="b">
        <v>0</v>
      </c>
      <c r="Z1834" t="s">
        <v>22</v>
      </c>
      <c r="AA1834" t="s">
        <v>22</v>
      </c>
      <c r="AB1834" t="s">
        <v>22</v>
      </c>
      <c r="AC1834" t="s">
        <v>22</v>
      </c>
      <c r="AD1834" t="s">
        <v>22</v>
      </c>
      <c r="AE1834" t="s">
        <v>22</v>
      </c>
      <c r="AF1834" t="s">
        <v>22</v>
      </c>
      <c r="AG1834" t="s">
        <v>22</v>
      </c>
      <c r="AH1834" t="s">
        <v>22</v>
      </c>
      <c r="AI1834" t="s">
        <v>22</v>
      </c>
      <c r="AJ1834" s="17" t="b">
        <v>0</v>
      </c>
      <c r="AK1834" t="s">
        <v>22</v>
      </c>
      <c r="AL1834" t="s">
        <v>22</v>
      </c>
      <c r="AM1834" s="17" t="b">
        <v>0</v>
      </c>
      <c r="AN1834" s="6"/>
      <c r="AO1834" s="6"/>
      <c r="AP1834" s="17" t="b">
        <v>0</v>
      </c>
      <c r="AQ1834" s="6" t="b">
        <v>0</v>
      </c>
    </row>
    <row r="1835" spans="1:43" x14ac:dyDescent="0.25">
      <c r="A1835" t="str">
        <f>_xlfn.CONCAT(Table8[[#This Row],[Order]],"-",Table8[[#This Row],[Line]])</f>
        <v>78596-1</v>
      </c>
      <c r="B1835" s="7">
        <v>78596</v>
      </c>
      <c r="C1835" s="7">
        <v>1</v>
      </c>
      <c r="D1835" s="7">
        <v>1</v>
      </c>
      <c r="E1835" s="6" t="s">
        <v>18</v>
      </c>
      <c r="F1835" s="6" t="s">
        <v>237</v>
      </c>
      <c r="G1835" s="6" t="s">
        <v>6138</v>
      </c>
      <c r="H1835" s="6" t="s">
        <v>22</v>
      </c>
      <c r="I1835" s="6" t="s">
        <v>27</v>
      </c>
      <c r="J1835" s="6"/>
      <c r="K1835" s="6"/>
      <c r="L1835" s="8">
        <v>43508</v>
      </c>
      <c r="M1835" s="8">
        <v>43511</v>
      </c>
      <c r="N1835" s="7">
        <v>2</v>
      </c>
      <c r="O1835" s="7">
        <v>2</v>
      </c>
      <c r="P1835" s="6" t="s">
        <v>644</v>
      </c>
      <c r="Q1835" s="6" t="s">
        <v>22</v>
      </c>
      <c r="R1835" s="6" t="s">
        <v>19</v>
      </c>
      <c r="S1835" s="6" t="s">
        <v>22</v>
      </c>
      <c r="T1835" s="6" t="s">
        <v>6139</v>
      </c>
      <c r="U1835" s="7">
        <v>4</v>
      </c>
      <c r="V1835" s="17" t="b">
        <v>0</v>
      </c>
      <c r="W1835" s="17" t="b">
        <v>0</v>
      </c>
      <c r="X1835" s="17" t="b">
        <v>0</v>
      </c>
      <c r="Y1835" s="17" t="b">
        <v>0</v>
      </c>
      <c r="Z1835" t="s">
        <v>22</v>
      </c>
      <c r="AA1835" t="s">
        <v>22</v>
      </c>
      <c r="AB1835" t="s">
        <v>22</v>
      </c>
      <c r="AC1835" t="s">
        <v>22</v>
      </c>
      <c r="AD1835" t="s">
        <v>22</v>
      </c>
      <c r="AE1835" t="s">
        <v>22</v>
      </c>
      <c r="AF1835" t="s">
        <v>22</v>
      </c>
      <c r="AG1835" t="s">
        <v>22</v>
      </c>
      <c r="AH1835" t="s">
        <v>22</v>
      </c>
      <c r="AI1835" t="s">
        <v>22</v>
      </c>
      <c r="AJ1835" s="17" t="b">
        <v>0</v>
      </c>
      <c r="AK1835" t="s">
        <v>22</v>
      </c>
      <c r="AL1835" t="s">
        <v>22</v>
      </c>
      <c r="AM1835" s="17" t="b">
        <v>0</v>
      </c>
      <c r="AN1835" s="6"/>
      <c r="AO1835" s="6"/>
      <c r="AP1835" s="17" t="b">
        <v>0</v>
      </c>
      <c r="AQ1835" s="6" t="b">
        <v>0</v>
      </c>
    </row>
    <row r="1836" spans="1:43" x14ac:dyDescent="0.25">
      <c r="A1836" t="str">
        <f>_xlfn.CONCAT(Table8[[#This Row],[Order]],"-",Table8[[#This Row],[Line]])</f>
        <v>78596-2</v>
      </c>
      <c r="B1836" s="7">
        <v>78596</v>
      </c>
      <c r="C1836" s="7">
        <v>2</v>
      </c>
      <c r="D1836" s="7">
        <v>1</v>
      </c>
      <c r="E1836" s="6" t="s">
        <v>18</v>
      </c>
      <c r="F1836" s="6" t="s">
        <v>364</v>
      </c>
      <c r="G1836" s="6" t="s">
        <v>6140</v>
      </c>
      <c r="H1836" s="6" t="s">
        <v>22</v>
      </c>
      <c r="I1836" s="6" t="s">
        <v>27</v>
      </c>
      <c r="J1836" s="6"/>
      <c r="K1836" s="6"/>
      <c r="L1836" s="8">
        <v>43508</v>
      </c>
      <c r="M1836" s="8">
        <v>43511</v>
      </c>
      <c r="N1836" s="7">
        <v>21</v>
      </c>
      <c r="O1836" s="7">
        <v>21</v>
      </c>
      <c r="P1836" s="6" t="s">
        <v>644</v>
      </c>
      <c r="Q1836" s="6" t="s">
        <v>22</v>
      </c>
      <c r="R1836" s="6" t="s">
        <v>19</v>
      </c>
      <c r="S1836" s="6" t="s">
        <v>22</v>
      </c>
      <c r="T1836" s="6" t="s">
        <v>1832</v>
      </c>
      <c r="U1836" s="7">
        <v>4</v>
      </c>
      <c r="V1836" s="17" t="b">
        <v>0</v>
      </c>
      <c r="W1836" s="17" t="b">
        <v>0</v>
      </c>
      <c r="X1836" s="17" t="b">
        <v>0</v>
      </c>
      <c r="Y1836" s="17" t="b">
        <v>0</v>
      </c>
      <c r="Z1836" t="s">
        <v>22</v>
      </c>
      <c r="AA1836" t="s">
        <v>22</v>
      </c>
      <c r="AB1836" t="s">
        <v>22</v>
      </c>
      <c r="AC1836" t="s">
        <v>22</v>
      </c>
      <c r="AD1836" t="s">
        <v>22</v>
      </c>
      <c r="AE1836" t="s">
        <v>22</v>
      </c>
      <c r="AF1836" t="s">
        <v>22</v>
      </c>
      <c r="AG1836" t="s">
        <v>22</v>
      </c>
      <c r="AH1836" t="s">
        <v>22</v>
      </c>
      <c r="AI1836" t="s">
        <v>22</v>
      </c>
      <c r="AJ1836" s="17" t="b">
        <v>0</v>
      </c>
      <c r="AK1836" t="s">
        <v>22</v>
      </c>
      <c r="AL1836" t="s">
        <v>22</v>
      </c>
      <c r="AM1836" s="17" t="b">
        <v>0</v>
      </c>
      <c r="AN1836" s="6"/>
      <c r="AO1836" s="6"/>
      <c r="AP1836" s="17" t="b">
        <v>0</v>
      </c>
      <c r="AQ1836" s="6" t="b">
        <v>0</v>
      </c>
    </row>
    <row r="1837" spans="1:43" x14ac:dyDescent="0.25">
      <c r="A1837" t="str">
        <f>_xlfn.CONCAT(Table8[[#This Row],[Order]],"-",Table8[[#This Row],[Line]])</f>
        <v>78596-3</v>
      </c>
      <c r="B1837" s="7">
        <v>78596</v>
      </c>
      <c r="C1837" s="7">
        <v>3</v>
      </c>
      <c r="D1837" s="7">
        <v>1</v>
      </c>
      <c r="E1837" s="6" t="s">
        <v>18</v>
      </c>
      <c r="F1837" s="6" t="s">
        <v>364</v>
      </c>
      <c r="G1837" s="6" t="s">
        <v>6141</v>
      </c>
      <c r="H1837" s="6" t="s">
        <v>22</v>
      </c>
      <c r="I1837" s="6" t="s">
        <v>27</v>
      </c>
      <c r="J1837" s="6"/>
      <c r="K1837" s="6"/>
      <c r="L1837" s="8">
        <v>43508</v>
      </c>
      <c r="M1837" s="8">
        <v>43511</v>
      </c>
      <c r="N1837" s="7">
        <v>7</v>
      </c>
      <c r="O1837" s="7">
        <v>7</v>
      </c>
      <c r="P1837" s="6" t="s">
        <v>644</v>
      </c>
      <c r="Q1837" s="6" t="s">
        <v>22</v>
      </c>
      <c r="R1837" s="6" t="s">
        <v>19</v>
      </c>
      <c r="S1837" s="6" t="s">
        <v>22</v>
      </c>
      <c r="T1837" s="6" t="s">
        <v>6142</v>
      </c>
      <c r="U1837" s="7">
        <v>4</v>
      </c>
      <c r="V1837" s="17" t="b">
        <v>0</v>
      </c>
      <c r="W1837" s="17" t="b">
        <v>0</v>
      </c>
      <c r="X1837" s="17" t="b">
        <v>0</v>
      </c>
      <c r="Y1837" s="17" t="b">
        <v>0</v>
      </c>
      <c r="Z1837" t="s">
        <v>22</v>
      </c>
      <c r="AA1837" t="s">
        <v>22</v>
      </c>
      <c r="AB1837" t="s">
        <v>22</v>
      </c>
      <c r="AC1837" t="s">
        <v>22</v>
      </c>
      <c r="AD1837" t="s">
        <v>22</v>
      </c>
      <c r="AE1837" t="s">
        <v>22</v>
      </c>
      <c r="AF1837" t="s">
        <v>22</v>
      </c>
      <c r="AG1837" t="s">
        <v>22</v>
      </c>
      <c r="AH1837" t="s">
        <v>22</v>
      </c>
      <c r="AI1837" t="s">
        <v>22</v>
      </c>
      <c r="AJ1837" s="17" t="b">
        <v>0</v>
      </c>
      <c r="AK1837" t="s">
        <v>22</v>
      </c>
      <c r="AL1837" t="s">
        <v>22</v>
      </c>
      <c r="AM1837" s="17" t="b">
        <v>0</v>
      </c>
      <c r="AN1837" s="6"/>
      <c r="AO1837" s="6"/>
      <c r="AP1837" s="17" t="b">
        <v>0</v>
      </c>
      <c r="AQ1837" s="6" t="b">
        <v>0</v>
      </c>
    </row>
    <row r="1838" spans="1:43" x14ac:dyDescent="0.25">
      <c r="A1838" t="str">
        <f>_xlfn.CONCAT(Table8[[#This Row],[Order]],"-",Table8[[#This Row],[Line]])</f>
        <v>78596-4</v>
      </c>
      <c r="B1838" s="7">
        <v>78596</v>
      </c>
      <c r="C1838" s="7">
        <v>4</v>
      </c>
      <c r="D1838" s="7">
        <v>1</v>
      </c>
      <c r="E1838" s="6" t="s">
        <v>18</v>
      </c>
      <c r="F1838" s="6" t="s">
        <v>215</v>
      </c>
      <c r="G1838" s="6" t="s">
        <v>6143</v>
      </c>
      <c r="H1838" s="6" t="s">
        <v>22</v>
      </c>
      <c r="I1838" s="6" t="s">
        <v>27</v>
      </c>
      <c r="J1838" s="6"/>
      <c r="K1838" s="6"/>
      <c r="L1838" s="8">
        <v>43508</v>
      </c>
      <c r="M1838" s="8">
        <v>43511</v>
      </c>
      <c r="N1838" s="7">
        <v>3</v>
      </c>
      <c r="O1838" s="7">
        <v>3</v>
      </c>
      <c r="P1838" s="6" t="s">
        <v>644</v>
      </c>
      <c r="Q1838" s="6" t="s">
        <v>22</v>
      </c>
      <c r="R1838" s="6" t="s">
        <v>19</v>
      </c>
      <c r="S1838" s="6" t="s">
        <v>22</v>
      </c>
      <c r="T1838" s="6" t="s">
        <v>6144</v>
      </c>
      <c r="U1838" s="7">
        <v>4</v>
      </c>
      <c r="V1838" s="17" t="b">
        <v>0</v>
      </c>
      <c r="W1838" s="17" t="b">
        <v>0</v>
      </c>
      <c r="X1838" s="17" t="b">
        <v>0</v>
      </c>
      <c r="Y1838" s="17" t="b">
        <v>0</v>
      </c>
      <c r="Z1838" t="s">
        <v>22</v>
      </c>
      <c r="AA1838" t="s">
        <v>22</v>
      </c>
      <c r="AB1838" t="s">
        <v>22</v>
      </c>
      <c r="AC1838" t="s">
        <v>22</v>
      </c>
      <c r="AD1838" t="s">
        <v>22</v>
      </c>
      <c r="AE1838" t="s">
        <v>22</v>
      </c>
      <c r="AF1838" t="s">
        <v>22</v>
      </c>
      <c r="AG1838" t="s">
        <v>22</v>
      </c>
      <c r="AH1838" t="s">
        <v>22</v>
      </c>
      <c r="AI1838" t="s">
        <v>22</v>
      </c>
      <c r="AJ1838" s="17" t="b">
        <v>0</v>
      </c>
      <c r="AK1838" t="s">
        <v>22</v>
      </c>
      <c r="AL1838" t="s">
        <v>22</v>
      </c>
      <c r="AM1838" s="17" t="b">
        <v>0</v>
      </c>
      <c r="AN1838" s="6"/>
      <c r="AO1838" s="6"/>
      <c r="AP1838" s="17" t="b">
        <v>0</v>
      </c>
      <c r="AQ1838" s="6" t="b">
        <v>0</v>
      </c>
    </row>
    <row r="1839" spans="1:43" x14ac:dyDescent="0.25">
      <c r="A1839" t="str">
        <f>_xlfn.CONCAT(Table8[[#This Row],[Order]],"-",Table8[[#This Row],[Line]])</f>
        <v>78603-1</v>
      </c>
      <c r="B1839" s="123">
        <v>78603</v>
      </c>
      <c r="C1839" s="123">
        <v>1</v>
      </c>
      <c r="D1839" s="123">
        <v>1</v>
      </c>
      <c r="E1839" s="124" t="s">
        <v>18</v>
      </c>
      <c r="F1839" s="124" t="s">
        <v>3303</v>
      </c>
      <c r="G1839" s="124" t="s">
        <v>1620</v>
      </c>
      <c r="H1839" s="124" t="s">
        <v>208</v>
      </c>
      <c r="I1839" s="124" t="s">
        <v>20</v>
      </c>
      <c r="J1839" s="124"/>
      <c r="K1839" s="124"/>
      <c r="L1839" s="8">
        <v>43503</v>
      </c>
      <c r="M1839" s="125">
        <v>43508</v>
      </c>
      <c r="N1839" s="123">
        <v>2</v>
      </c>
      <c r="O1839" s="123">
        <v>2</v>
      </c>
      <c r="P1839" s="6" t="s">
        <v>644</v>
      </c>
      <c r="Q1839" s="124" t="s">
        <v>22</v>
      </c>
      <c r="R1839" s="6" t="s">
        <v>18</v>
      </c>
      <c r="S1839" s="124" t="s">
        <v>22</v>
      </c>
      <c r="T1839" s="124" t="s">
        <v>675</v>
      </c>
      <c r="U1839" s="123">
        <v>1</v>
      </c>
      <c r="V1839" s="17" t="b">
        <v>1</v>
      </c>
      <c r="W1839" s="17" t="b">
        <v>0</v>
      </c>
      <c r="X1839" s="17" t="b">
        <v>0</v>
      </c>
      <c r="Y1839" s="17" t="b">
        <v>0</v>
      </c>
      <c r="Z1839" t="s">
        <v>22</v>
      </c>
      <c r="AA1839" t="s">
        <v>22</v>
      </c>
      <c r="AB1839" t="s">
        <v>22</v>
      </c>
      <c r="AC1839" t="s">
        <v>22</v>
      </c>
      <c r="AD1839" t="s">
        <v>22</v>
      </c>
      <c r="AE1839" t="s">
        <v>22</v>
      </c>
      <c r="AF1839" t="s">
        <v>22</v>
      </c>
      <c r="AG1839" t="s">
        <v>22</v>
      </c>
      <c r="AH1839" t="s">
        <v>22</v>
      </c>
      <c r="AI1839" t="s">
        <v>22</v>
      </c>
      <c r="AJ1839" s="17" t="b">
        <v>0</v>
      </c>
      <c r="AK1839" t="s">
        <v>22</v>
      </c>
      <c r="AL1839" t="s">
        <v>22</v>
      </c>
      <c r="AM1839" s="17" t="b">
        <v>0</v>
      </c>
      <c r="AN1839" s="6"/>
      <c r="AO1839" s="6"/>
      <c r="AP1839" s="17" t="b">
        <v>0</v>
      </c>
      <c r="AQ1839" s="6" t="b">
        <v>0</v>
      </c>
    </row>
    <row r="1840" spans="1:43" x14ac:dyDescent="0.25">
      <c r="A1840" t="str">
        <f>_xlfn.CONCAT(Table8[[#This Row],[Order]],"-",Table8[[#This Row],[Line]])</f>
        <v>78603-2</v>
      </c>
      <c r="B1840" s="29">
        <v>78603</v>
      </c>
      <c r="C1840" s="29">
        <v>2</v>
      </c>
      <c r="D1840" s="29">
        <v>1</v>
      </c>
      <c r="E1840" s="28" t="s">
        <v>18</v>
      </c>
      <c r="F1840" s="28" t="s">
        <v>3432</v>
      </c>
      <c r="G1840" s="28" t="s">
        <v>1621</v>
      </c>
      <c r="H1840" s="28" t="s">
        <v>22</v>
      </c>
      <c r="I1840" s="28" t="s">
        <v>20</v>
      </c>
      <c r="J1840" s="28"/>
      <c r="K1840" s="28"/>
      <c r="L1840" s="8">
        <v>43503</v>
      </c>
      <c r="M1840" s="30">
        <v>43508</v>
      </c>
      <c r="N1840" s="29">
        <v>2</v>
      </c>
      <c r="O1840" s="29">
        <v>2</v>
      </c>
      <c r="P1840" s="6" t="s">
        <v>644</v>
      </c>
      <c r="Q1840" s="28" t="s">
        <v>22</v>
      </c>
      <c r="R1840" s="6" t="s">
        <v>18</v>
      </c>
      <c r="S1840" s="28" t="s">
        <v>22</v>
      </c>
      <c r="T1840" s="28" t="s">
        <v>1622</v>
      </c>
      <c r="U1840" s="29">
        <v>1</v>
      </c>
      <c r="V1840" s="17" t="b">
        <v>1</v>
      </c>
      <c r="W1840" s="17" t="b">
        <v>0</v>
      </c>
      <c r="X1840" s="17" t="b">
        <v>0</v>
      </c>
      <c r="Y1840" s="17" t="b">
        <v>0</v>
      </c>
      <c r="Z1840" t="s">
        <v>22</v>
      </c>
      <c r="AA1840" t="s">
        <v>22</v>
      </c>
      <c r="AB1840" t="s">
        <v>22</v>
      </c>
      <c r="AC1840" t="s">
        <v>22</v>
      </c>
      <c r="AD1840" t="s">
        <v>22</v>
      </c>
      <c r="AE1840" t="s">
        <v>22</v>
      </c>
      <c r="AF1840" t="s">
        <v>22</v>
      </c>
      <c r="AG1840" t="s">
        <v>22</v>
      </c>
      <c r="AH1840" t="s">
        <v>22</v>
      </c>
      <c r="AI1840" t="s">
        <v>22</v>
      </c>
      <c r="AJ1840" s="17" t="b">
        <v>0</v>
      </c>
      <c r="AK1840" t="s">
        <v>22</v>
      </c>
      <c r="AL1840" t="s">
        <v>22</v>
      </c>
      <c r="AM1840" s="17" t="b">
        <v>0</v>
      </c>
      <c r="AN1840" s="6"/>
      <c r="AO1840" s="6"/>
      <c r="AP1840" s="17" t="b">
        <v>0</v>
      </c>
      <c r="AQ1840" s="6" t="b">
        <v>0</v>
      </c>
    </row>
    <row r="1841" spans="1:43" x14ac:dyDescent="0.25">
      <c r="A1841" t="str">
        <f>_xlfn.CONCAT(Table8[[#This Row],[Order]],"-",Table8[[#This Row],[Line]])</f>
        <v>78607-1</v>
      </c>
      <c r="B1841" s="29">
        <v>78607</v>
      </c>
      <c r="C1841" s="29">
        <v>1</v>
      </c>
      <c r="D1841" s="29">
        <v>1</v>
      </c>
      <c r="E1841" s="28" t="s">
        <v>18</v>
      </c>
      <c r="F1841" s="28" t="s">
        <v>250</v>
      </c>
      <c r="G1841" s="28" t="s">
        <v>2099</v>
      </c>
      <c r="H1841" s="28" t="s">
        <v>22</v>
      </c>
      <c r="I1841" s="28" t="s">
        <v>20</v>
      </c>
      <c r="J1841" s="28"/>
      <c r="K1841" s="28"/>
      <c r="L1841" s="8">
        <v>43502</v>
      </c>
      <c r="M1841" s="30">
        <v>43507</v>
      </c>
      <c r="N1841" s="29">
        <v>11</v>
      </c>
      <c r="O1841" s="29">
        <v>22</v>
      </c>
      <c r="P1841" s="6" t="s">
        <v>624</v>
      </c>
      <c r="Q1841" s="28" t="s">
        <v>22</v>
      </c>
      <c r="R1841" s="6" t="s">
        <v>18</v>
      </c>
      <c r="S1841" s="28" t="s">
        <v>22</v>
      </c>
      <c r="T1841" s="28" t="s">
        <v>2100</v>
      </c>
      <c r="U1841" s="29">
        <v>7</v>
      </c>
      <c r="V1841" s="17" t="b">
        <v>1</v>
      </c>
      <c r="W1841" s="17" t="b">
        <v>0</v>
      </c>
      <c r="X1841" s="17" t="b">
        <v>0</v>
      </c>
      <c r="Y1841" s="17" t="b">
        <v>1</v>
      </c>
      <c r="Z1841" t="s">
        <v>22</v>
      </c>
      <c r="AA1841" t="s">
        <v>22</v>
      </c>
      <c r="AB1841" t="s">
        <v>22</v>
      </c>
      <c r="AC1841" t="s">
        <v>22</v>
      </c>
      <c r="AD1841" t="s">
        <v>22</v>
      </c>
      <c r="AE1841" t="s">
        <v>22</v>
      </c>
      <c r="AF1841" t="s">
        <v>22</v>
      </c>
      <c r="AG1841" t="s">
        <v>22</v>
      </c>
      <c r="AH1841" t="s">
        <v>22</v>
      </c>
      <c r="AI1841" t="s">
        <v>22</v>
      </c>
      <c r="AJ1841" s="17" t="b">
        <v>0</v>
      </c>
      <c r="AK1841" t="s">
        <v>22</v>
      </c>
      <c r="AL1841" t="s">
        <v>22</v>
      </c>
      <c r="AM1841" s="17" t="b">
        <v>0</v>
      </c>
      <c r="AN1841" s="6"/>
      <c r="AO1841" s="6"/>
      <c r="AP1841" s="17" t="b">
        <v>0</v>
      </c>
      <c r="AQ1841" s="6" t="b">
        <v>0</v>
      </c>
    </row>
    <row r="1842" spans="1:43" x14ac:dyDescent="0.25">
      <c r="A1842" t="str">
        <f>_xlfn.CONCAT(Table8[[#This Row],[Order]],"-",Table8[[#This Row],[Line]])</f>
        <v>78607-2</v>
      </c>
      <c r="B1842" s="29">
        <v>78607</v>
      </c>
      <c r="C1842" s="29">
        <v>2</v>
      </c>
      <c r="D1842" s="29">
        <v>1</v>
      </c>
      <c r="E1842" s="28" t="s">
        <v>18</v>
      </c>
      <c r="F1842" s="28" t="s">
        <v>250</v>
      </c>
      <c r="G1842" s="28" t="s">
        <v>2101</v>
      </c>
      <c r="H1842" s="28" t="s">
        <v>22</v>
      </c>
      <c r="I1842" s="28" t="s">
        <v>20</v>
      </c>
      <c r="J1842" s="28"/>
      <c r="K1842" s="28"/>
      <c r="L1842" s="8">
        <v>43502</v>
      </c>
      <c r="M1842" s="30">
        <v>43507</v>
      </c>
      <c r="N1842" s="29">
        <v>9</v>
      </c>
      <c r="O1842" s="29">
        <v>18</v>
      </c>
      <c r="P1842" s="6" t="s">
        <v>624</v>
      </c>
      <c r="Q1842" s="28" t="s">
        <v>22</v>
      </c>
      <c r="R1842" s="6" t="s">
        <v>18</v>
      </c>
      <c r="S1842" s="28" t="s">
        <v>22</v>
      </c>
      <c r="T1842" s="28" t="s">
        <v>2102</v>
      </c>
      <c r="U1842" s="29">
        <v>7</v>
      </c>
      <c r="V1842" s="17" t="b">
        <v>1</v>
      </c>
      <c r="W1842" s="17" t="b">
        <v>0</v>
      </c>
      <c r="X1842" s="17" t="b">
        <v>0</v>
      </c>
      <c r="Y1842" s="17" t="b">
        <v>1</v>
      </c>
      <c r="Z1842" t="s">
        <v>22</v>
      </c>
      <c r="AA1842" t="s">
        <v>22</v>
      </c>
      <c r="AB1842" t="s">
        <v>22</v>
      </c>
      <c r="AC1842" t="s">
        <v>22</v>
      </c>
      <c r="AD1842" t="s">
        <v>22</v>
      </c>
      <c r="AE1842" t="s">
        <v>22</v>
      </c>
      <c r="AF1842" t="s">
        <v>22</v>
      </c>
      <c r="AG1842" t="s">
        <v>22</v>
      </c>
      <c r="AH1842" t="s">
        <v>22</v>
      </c>
      <c r="AI1842" t="s">
        <v>22</v>
      </c>
      <c r="AJ1842" s="17" t="b">
        <v>0</v>
      </c>
      <c r="AK1842" t="s">
        <v>22</v>
      </c>
      <c r="AL1842" t="s">
        <v>22</v>
      </c>
      <c r="AM1842" s="17" t="b">
        <v>0</v>
      </c>
      <c r="AN1842" s="6"/>
      <c r="AO1842" s="6"/>
      <c r="AP1842" s="17" t="b">
        <v>0</v>
      </c>
      <c r="AQ1842" s="6" t="b">
        <v>0</v>
      </c>
    </row>
    <row r="1843" spans="1:43" x14ac:dyDescent="0.25">
      <c r="A1843" t="str">
        <f>_xlfn.CONCAT(Table8[[#This Row],[Order]],"-",Table8[[#This Row],[Line]])</f>
        <v>78607-3</v>
      </c>
      <c r="B1843" s="29">
        <v>78607</v>
      </c>
      <c r="C1843" s="29">
        <v>3</v>
      </c>
      <c r="D1843" s="29">
        <v>1</v>
      </c>
      <c r="E1843" s="28" t="s">
        <v>18</v>
      </c>
      <c r="F1843" s="28" t="s">
        <v>250</v>
      </c>
      <c r="G1843" s="28" t="s">
        <v>2103</v>
      </c>
      <c r="H1843" s="28" t="s">
        <v>22</v>
      </c>
      <c r="I1843" s="28" t="s">
        <v>20</v>
      </c>
      <c r="J1843" s="28"/>
      <c r="K1843" s="28"/>
      <c r="L1843" s="8">
        <v>43502</v>
      </c>
      <c r="M1843" s="30">
        <v>43507</v>
      </c>
      <c r="N1843" s="29">
        <v>3</v>
      </c>
      <c r="O1843" s="29">
        <v>6</v>
      </c>
      <c r="P1843" s="6" t="s">
        <v>624</v>
      </c>
      <c r="Q1843" s="28" t="s">
        <v>22</v>
      </c>
      <c r="R1843" s="6" t="s">
        <v>18</v>
      </c>
      <c r="S1843" s="28" t="s">
        <v>22</v>
      </c>
      <c r="T1843" s="28" t="s">
        <v>2104</v>
      </c>
      <c r="U1843" s="29">
        <v>7</v>
      </c>
      <c r="V1843" s="17" t="b">
        <v>1</v>
      </c>
      <c r="W1843" s="17" t="b">
        <v>0</v>
      </c>
      <c r="X1843" s="17" t="b">
        <v>0</v>
      </c>
      <c r="Y1843" s="17" t="b">
        <v>1</v>
      </c>
      <c r="Z1843" t="s">
        <v>22</v>
      </c>
      <c r="AA1843" t="s">
        <v>22</v>
      </c>
      <c r="AB1843" t="s">
        <v>22</v>
      </c>
      <c r="AC1843" t="s">
        <v>22</v>
      </c>
      <c r="AD1843" t="s">
        <v>22</v>
      </c>
      <c r="AE1843" t="s">
        <v>22</v>
      </c>
      <c r="AF1843" t="s">
        <v>22</v>
      </c>
      <c r="AG1843" t="s">
        <v>22</v>
      </c>
      <c r="AH1843" t="s">
        <v>22</v>
      </c>
      <c r="AI1843" t="s">
        <v>22</v>
      </c>
      <c r="AJ1843" s="17" t="b">
        <v>0</v>
      </c>
      <c r="AK1843" t="s">
        <v>22</v>
      </c>
      <c r="AL1843" t="s">
        <v>22</v>
      </c>
      <c r="AM1843" s="17" t="b">
        <v>0</v>
      </c>
      <c r="AN1843" s="6"/>
      <c r="AO1843" s="6"/>
      <c r="AP1843" s="17" t="b">
        <v>0</v>
      </c>
      <c r="AQ1843" s="6" t="b">
        <v>0</v>
      </c>
    </row>
    <row r="1844" spans="1:43" x14ac:dyDescent="0.25">
      <c r="A1844" t="str">
        <f>_xlfn.CONCAT(Table8[[#This Row],[Order]],"-",Table8[[#This Row],[Line]])</f>
        <v>78607-4</v>
      </c>
      <c r="B1844" s="29">
        <v>78607</v>
      </c>
      <c r="C1844" s="29">
        <v>4</v>
      </c>
      <c r="D1844" s="29">
        <v>1</v>
      </c>
      <c r="E1844" s="28" t="s">
        <v>18</v>
      </c>
      <c r="F1844" s="28" t="s">
        <v>250</v>
      </c>
      <c r="G1844" s="28" t="s">
        <v>2105</v>
      </c>
      <c r="H1844" s="28" t="s">
        <v>22</v>
      </c>
      <c r="I1844" s="28" t="s">
        <v>20</v>
      </c>
      <c r="J1844" s="28"/>
      <c r="K1844" s="28"/>
      <c r="L1844" s="8">
        <v>43502</v>
      </c>
      <c r="M1844" s="30">
        <v>43507</v>
      </c>
      <c r="N1844" s="29">
        <v>3</v>
      </c>
      <c r="O1844" s="29">
        <v>6</v>
      </c>
      <c r="P1844" s="6" t="s">
        <v>624</v>
      </c>
      <c r="Q1844" s="28" t="s">
        <v>22</v>
      </c>
      <c r="R1844" s="6" t="s">
        <v>18</v>
      </c>
      <c r="S1844" s="28" t="s">
        <v>22</v>
      </c>
      <c r="T1844" s="28" t="s">
        <v>2106</v>
      </c>
      <c r="U1844" s="29">
        <v>7</v>
      </c>
      <c r="V1844" s="17" t="b">
        <v>1</v>
      </c>
      <c r="W1844" s="17" t="b">
        <v>0</v>
      </c>
      <c r="X1844" s="17" t="b">
        <v>0</v>
      </c>
      <c r="Y1844" s="17" t="b">
        <v>1</v>
      </c>
      <c r="Z1844" t="s">
        <v>22</v>
      </c>
      <c r="AA1844" t="s">
        <v>22</v>
      </c>
      <c r="AB1844" t="s">
        <v>22</v>
      </c>
      <c r="AC1844" t="s">
        <v>22</v>
      </c>
      <c r="AD1844" t="s">
        <v>22</v>
      </c>
      <c r="AE1844" t="s">
        <v>22</v>
      </c>
      <c r="AF1844" t="s">
        <v>22</v>
      </c>
      <c r="AG1844" t="s">
        <v>22</v>
      </c>
      <c r="AH1844" t="s">
        <v>22</v>
      </c>
      <c r="AI1844" t="s">
        <v>22</v>
      </c>
      <c r="AJ1844" s="17" t="b">
        <v>0</v>
      </c>
      <c r="AK1844" t="s">
        <v>22</v>
      </c>
      <c r="AL1844" t="s">
        <v>22</v>
      </c>
      <c r="AM1844" s="17" t="b">
        <v>0</v>
      </c>
      <c r="AN1844" s="6"/>
      <c r="AO1844" s="6"/>
      <c r="AP1844" s="17" t="b">
        <v>0</v>
      </c>
      <c r="AQ1844" s="6" t="b">
        <v>0</v>
      </c>
    </row>
    <row r="1845" spans="1:43" x14ac:dyDescent="0.25">
      <c r="A1845" t="str">
        <f>_xlfn.CONCAT(Table8[[#This Row],[Order]],"-",Table8[[#This Row],[Line]])</f>
        <v>78614-1</v>
      </c>
      <c r="B1845" s="123">
        <v>78614</v>
      </c>
      <c r="C1845" s="123">
        <v>1</v>
      </c>
      <c r="D1845" s="123">
        <v>1</v>
      </c>
      <c r="E1845" s="124" t="s">
        <v>18</v>
      </c>
      <c r="F1845" s="124" t="s">
        <v>3433</v>
      </c>
      <c r="G1845" s="124" t="s">
        <v>1467</v>
      </c>
      <c r="H1845" s="124" t="s">
        <v>208</v>
      </c>
      <c r="I1845" s="124" t="s">
        <v>20</v>
      </c>
      <c r="J1845" s="124"/>
      <c r="K1845" s="124"/>
      <c r="L1845" s="8">
        <v>43500</v>
      </c>
      <c r="M1845" s="125">
        <v>43503</v>
      </c>
      <c r="N1845" s="123">
        <v>24</v>
      </c>
      <c r="O1845" s="123">
        <v>24</v>
      </c>
      <c r="P1845" s="6" t="s">
        <v>626</v>
      </c>
      <c r="Q1845" s="124" t="s">
        <v>21</v>
      </c>
      <c r="R1845" s="6" t="s">
        <v>19</v>
      </c>
      <c r="S1845" s="124" t="s">
        <v>22</v>
      </c>
      <c r="T1845" s="124" t="s">
        <v>1468</v>
      </c>
      <c r="U1845" s="123">
        <v>7</v>
      </c>
      <c r="V1845" s="17" t="b">
        <v>1</v>
      </c>
      <c r="W1845" s="17" t="b">
        <v>1</v>
      </c>
      <c r="X1845" s="17" t="b">
        <v>0</v>
      </c>
      <c r="Y1845" s="17" t="b">
        <v>1</v>
      </c>
      <c r="Z1845" t="s">
        <v>22</v>
      </c>
      <c r="AA1845" t="s">
        <v>22</v>
      </c>
      <c r="AB1845" t="s">
        <v>22</v>
      </c>
      <c r="AC1845" t="s">
        <v>22</v>
      </c>
      <c r="AD1845" t="s">
        <v>22</v>
      </c>
      <c r="AE1845" t="s">
        <v>22</v>
      </c>
      <c r="AF1845" t="s">
        <v>22</v>
      </c>
      <c r="AG1845" t="s">
        <v>22</v>
      </c>
      <c r="AH1845" t="s">
        <v>22</v>
      </c>
      <c r="AI1845" t="s">
        <v>22</v>
      </c>
      <c r="AJ1845" s="17" t="b">
        <v>0</v>
      </c>
      <c r="AK1845" t="s">
        <v>22</v>
      </c>
      <c r="AL1845" t="s">
        <v>143</v>
      </c>
      <c r="AM1845" s="17" t="b">
        <v>0</v>
      </c>
      <c r="AN1845" s="6"/>
      <c r="AO1845" s="6"/>
      <c r="AP1845" s="17" t="b">
        <v>0</v>
      </c>
      <c r="AQ1845" s="6" t="b">
        <v>0</v>
      </c>
    </row>
    <row r="1846" spans="1:43" x14ac:dyDescent="0.25">
      <c r="A1846" t="str">
        <f>_xlfn.CONCAT(Table8[[#This Row],[Order]],"-",Table8[[#This Row],[Line]])</f>
        <v>78616-1</v>
      </c>
      <c r="B1846" s="123">
        <v>78616</v>
      </c>
      <c r="C1846" s="123">
        <v>1</v>
      </c>
      <c r="D1846" s="123">
        <v>1</v>
      </c>
      <c r="E1846" s="124" t="s">
        <v>18</v>
      </c>
      <c r="F1846" s="124" t="s">
        <v>147</v>
      </c>
      <c r="G1846" s="124" t="s">
        <v>1812</v>
      </c>
      <c r="H1846" s="124" t="s">
        <v>208</v>
      </c>
      <c r="I1846" s="124" t="s">
        <v>20</v>
      </c>
      <c r="J1846" s="124"/>
      <c r="K1846" s="124"/>
      <c r="L1846" s="8">
        <v>43500</v>
      </c>
      <c r="M1846" s="125">
        <v>43503</v>
      </c>
      <c r="N1846" s="123">
        <v>2</v>
      </c>
      <c r="O1846" s="123">
        <v>2</v>
      </c>
      <c r="P1846" s="6" t="s">
        <v>609</v>
      </c>
      <c r="Q1846" s="124" t="s">
        <v>21</v>
      </c>
      <c r="R1846" s="6" t="s">
        <v>18</v>
      </c>
      <c r="S1846" s="124" t="s">
        <v>22</v>
      </c>
      <c r="T1846" s="124" t="s">
        <v>852</v>
      </c>
      <c r="U1846" s="123">
        <v>12</v>
      </c>
      <c r="V1846" s="17" t="b">
        <v>1</v>
      </c>
      <c r="W1846" s="17" t="b">
        <v>1</v>
      </c>
      <c r="X1846" s="17" t="b">
        <v>0</v>
      </c>
      <c r="Y1846" s="17" t="b">
        <v>0</v>
      </c>
      <c r="Z1846" t="s">
        <v>22</v>
      </c>
      <c r="AA1846" t="s">
        <v>22</v>
      </c>
      <c r="AB1846" t="s">
        <v>22</v>
      </c>
      <c r="AC1846" t="s">
        <v>22</v>
      </c>
      <c r="AD1846" t="s">
        <v>22</v>
      </c>
      <c r="AE1846" t="s">
        <v>22</v>
      </c>
      <c r="AF1846" t="s">
        <v>22</v>
      </c>
      <c r="AG1846" t="s">
        <v>22</v>
      </c>
      <c r="AH1846" t="s">
        <v>22</v>
      </c>
      <c r="AI1846" t="s">
        <v>22</v>
      </c>
      <c r="AJ1846" s="17" t="b">
        <v>0</v>
      </c>
      <c r="AK1846" t="s">
        <v>22</v>
      </c>
      <c r="AL1846" t="s">
        <v>143</v>
      </c>
      <c r="AM1846" s="17" t="b">
        <v>0</v>
      </c>
      <c r="AN1846" s="6"/>
      <c r="AO1846" s="6"/>
      <c r="AP1846" s="17" t="b">
        <v>0</v>
      </c>
      <c r="AQ1846" s="6" t="b">
        <v>0</v>
      </c>
    </row>
    <row r="1847" spans="1:43" x14ac:dyDescent="0.25">
      <c r="A1847" t="str">
        <f>_xlfn.CONCAT(Table8[[#This Row],[Order]],"-",Table8[[#This Row],[Line]])</f>
        <v>78617-1</v>
      </c>
      <c r="B1847" s="7">
        <v>78617</v>
      </c>
      <c r="C1847" s="7">
        <v>1</v>
      </c>
      <c r="D1847" s="7">
        <v>1</v>
      </c>
      <c r="E1847" s="6" t="s">
        <v>18</v>
      </c>
      <c r="F1847" s="6" t="s">
        <v>3435</v>
      </c>
      <c r="G1847" s="6" t="s">
        <v>6145</v>
      </c>
      <c r="H1847" s="6" t="s">
        <v>22</v>
      </c>
      <c r="I1847" s="6" t="s">
        <v>27</v>
      </c>
      <c r="J1847" s="6"/>
      <c r="K1847" s="6"/>
      <c r="L1847" s="8">
        <v>43515</v>
      </c>
      <c r="M1847" s="8">
        <v>43518</v>
      </c>
      <c r="N1847" s="7">
        <v>1</v>
      </c>
      <c r="O1847" s="7">
        <v>2</v>
      </c>
      <c r="P1847" s="6" t="s">
        <v>613</v>
      </c>
      <c r="Q1847" s="6" t="s">
        <v>21</v>
      </c>
      <c r="R1847" s="6" t="s">
        <v>19</v>
      </c>
      <c r="S1847" s="6" t="s">
        <v>22</v>
      </c>
      <c r="T1847" s="6" t="s">
        <v>6146</v>
      </c>
      <c r="U1847" s="7">
        <v>12</v>
      </c>
      <c r="V1847" s="17" t="b">
        <v>0</v>
      </c>
      <c r="W1847" s="17" t="b">
        <v>0</v>
      </c>
      <c r="X1847" s="17" t="b">
        <v>0</v>
      </c>
      <c r="Y1847" s="17" t="b">
        <v>0</v>
      </c>
      <c r="Z1847" t="s">
        <v>22</v>
      </c>
      <c r="AA1847" t="s">
        <v>22</v>
      </c>
      <c r="AB1847" t="s">
        <v>22</v>
      </c>
      <c r="AC1847" t="s">
        <v>22</v>
      </c>
      <c r="AD1847" t="s">
        <v>22</v>
      </c>
      <c r="AE1847" t="s">
        <v>22</v>
      </c>
      <c r="AF1847" t="s">
        <v>22</v>
      </c>
      <c r="AG1847" t="s">
        <v>22</v>
      </c>
      <c r="AH1847" t="s">
        <v>22</v>
      </c>
      <c r="AI1847" t="s">
        <v>22</v>
      </c>
      <c r="AJ1847" s="17" t="b">
        <v>0</v>
      </c>
      <c r="AK1847" t="s">
        <v>22</v>
      </c>
      <c r="AL1847" t="s">
        <v>22</v>
      </c>
      <c r="AM1847" s="17" t="b">
        <v>0</v>
      </c>
      <c r="AN1847" s="6"/>
      <c r="AO1847" s="6"/>
      <c r="AP1847" s="17" t="b">
        <v>0</v>
      </c>
      <c r="AQ1847" s="6" t="b">
        <v>0</v>
      </c>
    </row>
    <row r="1848" spans="1:43" x14ac:dyDescent="0.25">
      <c r="A1848" t="str">
        <f>_xlfn.CONCAT(Table8[[#This Row],[Order]],"-",Table8[[#This Row],[Line]])</f>
        <v>78624-1</v>
      </c>
      <c r="B1848" s="29">
        <v>78624</v>
      </c>
      <c r="C1848" s="29">
        <v>1</v>
      </c>
      <c r="D1848" s="29">
        <v>1</v>
      </c>
      <c r="E1848" s="28" t="s">
        <v>18</v>
      </c>
      <c r="F1848" s="28" t="s">
        <v>153</v>
      </c>
      <c r="G1848" s="28" t="s">
        <v>6147</v>
      </c>
      <c r="H1848" s="28" t="s">
        <v>22</v>
      </c>
      <c r="I1848" s="28" t="s">
        <v>20</v>
      </c>
      <c r="J1848" s="28"/>
      <c r="K1848" s="28"/>
      <c r="L1848" s="8">
        <v>43524</v>
      </c>
      <c r="M1848" s="30">
        <v>43529</v>
      </c>
      <c r="N1848" s="29">
        <v>5</v>
      </c>
      <c r="O1848" s="29">
        <v>5</v>
      </c>
      <c r="P1848" s="6" t="s">
        <v>609</v>
      </c>
      <c r="Q1848" s="28" t="s">
        <v>22</v>
      </c>
      <c r="R1848" s="6" t="s">
        <v>18</v>
      </c>
      <c r="S1848" s="28" t="s">
        <v>22</v>
      </c>
      <c r="T1848" s="28" t="s">
        <v>41</v>
      </c>
      <c r="U1848" s="29">
        <v>10</v>
      </c>
      <c r="V1848" s="17" t="b">
        <v>1</v>
      </c>
      <c r="W1848" s="17" t="b">
        <v>0</v>
      </c>
      <c r="X1848" s="17" t="b">
        <v>0</v>
      </c>
      <c r="Y1848" s="17" t="b">
        <v>0</v>
      </c>
      <c r="Z1848" t="s">
        <v>22</v>
      </c>
      <c r="AA1848" t="s">
        <v>22</v>
      </c>
      <c r="AB1848" t="s">
        <v>22</v>
      </c>
      <c r="AC1848" t="s">
        <v>22</v>
      </c>
      <c r="AD1848" t="s">
        <v>22</v>
      </c>
      <c r="AE1848" t="s">
        <v>22</v>
      </c>
      <c r="AF1848" t="s">
        <v>22</v>
      </c>
      <c r="AG1848" t="s">
        <v>22</v>
      </c>
      <c r="AH1848" t="s">
        <v>22</v>
      </c>
      <c r="AI1848" t="s">
        <v>22</v>
      </c>
      <c r="AJ1848" s="17" t="b">
        <v>0</v>
      </c>
      <c r="AK1848" t="s">
        <v>22</v>
      </c>
      <c r="AL1848" t="s">
        <v>22</v>
      </c>
      <c r="AM1848" s="17" t="b">
        <v>0</v>
      </c>
      <c r="AN1848" s="6"/>
      <c r="AO1848" s="6"/>
      <c r="AP1848" s="17" t="b">
        <v>0</v>
      </c>
      <c r="AQ1848" s="6" t="b">
        <v>0</v>
      </c>
    </row>
    <row r="1849" spans="1:43" x14ac:dyDescent="0.25">
      <c r="A1849" t="str">
        <f>_xlfn.CONCAT(Table8[[#This Row],[Order]],"-",Table8[[#This Row],[Line]])</f>
        <v>78624-2</v>
      </c>
      <c r="B1849" s="29">
        <v>78624</v>
      </c>
      <c r="C1849" s="29">
        <v>2</v>
      </c>
      <c r="D1849" s="29">
        <v>1</v>
      </c>
      <c r="E1849" s="28" t="s">
        <v>18</v>
      </c>
      <c r="F1849" s="28" t="s">
        <v>153</v>
      </c>
      <c r="G1849" s="28" t="s">
        <v>6148</v>
      </c>
      <c r="H1849" s="28" t="s">
        <v>22</v>
      </c>
      <c r="I1849" s="28" t="s">
        <v>20</v>
      </c>
      <c r="J1849" s="28"/>
      <c r="K1849" s="28"/>
      <c r="L1849" s="8">
        <v>43524</v>
      </c>
      <c r="M1849" s="30">
        <v>43529</v>
      </c>
      <c r="N1849" s="29">
        <v>299</v>
      </c>
      <c r="O1849" s="29">
        <v>299</v>
      </c>
      <c r="P1849" s="6" t="s">
        <v>609</v>
      </c>
      <c r="Q1849" s="28" t="s">
        <v>22</v>
      </c>
      <c r="R1849" s="6" t="s">
        <v>18</v>
      </c>
      <c r="S1849" s="28" t="s">
        <v>22</v>
      </c>
      <c r="T1849" s="28" t="s">
        <v>42</v>
      </c>
      <c r="U1849" s="29">
        <v>10</v>
      </c>
      <c r="V1849" s="17" t="b">
        <v>1</v>
      </c>
      <c r="W1849" s="17" t="b">
        <v>0</v>
      </c>
      <c r="X1849" s="17" t="b">
        <v>0</v>
      </c>
      <c r="Y1849" s="17" t="b">
        <v>0</v>
      </c>
      <c r="Z1849" t="s">
        <v>22</v>
      </c>
      <c r="AA1849" t="s">
        <v>22</v>
      </c>
      <c r="AB1849" t="s">
        <v>22</v>
      </c>
      <c r="AC1849" t="s">
        <v>22</v>
      </c>
      <c r="AD1849" t="s">
        <v>22</v>
      </c>
      <c r="AE1849" t="s">
        <v>22</v>
      </c>
      <c r="AF1849" t="s">
        <v>22</v>
      </c>
      <c r="AG1849" t="s">
        <v>22</v>
      </c>
      <c r="AH1849" t="s">
        <v>22</v>
      </c>
      <c r="AI1849" t="s">
        <v>22</v>
      </c>
      <c r="AJ1849" s="17" t="b">
        <v>0</v>
      </c>
      <c r="AK1849" t="s">
        <v>22</v>
      </c>
      <c r="AL1849" t="s">
        <v>22</v>
      </c>
      <c r="AM1849" s="17" t="b">
        <v>0</v>
      </c>
      <c r="AN1849" s="6"/>
      <c r="AO1849" s="6"/>
      <c r="AP1849" s="17" t="b">
        <v>0</v>
      </c>
      <c r="AQ1849" s="6" t="b">
        <v>0</v>
      </c>
    </row>
    <row r="1850" spans="1:43" x14ac:dyDescent="0.25">
      <c r="A1850" t="str">
        <f>_xlfn.CONCAT(Table8[[#This Row],[Order]],"-",Table8[[#This Row],[Line]])</f>
        <v>78624-3</v>
      </c>
      <c r="B1850" s="29">
        <v>78624</v>
      </c>
      <c r="C1850" s="29">
        <v>3</v>
      </c>
      <c r="D1850" s="29">
        <v>1</v>
      </c>
      <c r="E1850" s="28" t="s">
        <v>18</v>
      </c>
      <c r="F1850" s="28" t="s">
        <v>153</v>
      </c>
      <c r="G1850" s="28" t="s">
        <v>6149</v>
      </c>
      <c r="H1850" s="28" t="s">
        <v>22</v>
      </c>
      <c r="I1850" s="28" t="s">
        <v>20</v>
      </c>
      <c r="J1850" s="28"/>
      <c r="K1850" s="28"/>
      <c r="L1850" s="8">
        <v>43524</v>
      </c>
      <c r="M1850" s="30">
        <v>43529</v>
      </c>
      <c r="N1850" s="29">
        <v>31</v>
      </c>
      <c r="O1850" s="29">
        <v>31</v>
      </c>
      <c r="P1850" s="6" t="s">
        <v>609</v>
      </c>
      <c r="Q1850" s="28" t="s">
        <v>22</v>
      </c>
      <c r="R1850" s="6" t="s">
        <v>18</v>
      </c>
      <c r="S1850" s="28" t="s">
        <v>22</v>
      </c>
      <c r="T1850" s="28" t="s">
        <v>43</v>
      </c>
      <c r="U1850" s="29">
        <v>10</v>
      </c>
      <c r="V1850" s="17" t="b">
        <v>1</v>
      </c>
      <c r="W1850" s="17" t="b">
        <v>0</v>
      </c>
      <c r="X1850" s="17" t="b">
        <v>0</v>
      </c>
      <c r="Y1850" s="17" t="b">
        <v>0</v>
      </c>
      <c r="Z1850" t="s">
        <v>22</v>
      </c>
      <c r="AA1850" t="s">
        <v>22</v>
      </c>
      <c r="AB1850" t="s">
        <v>22</v>
      </c>
      <c r="AC1850" t="s">
        <v>22</v>
      </c>
      <c r="AD1850" t="s">
        <v>22</v>
      </c>
      <c r="AE1850" t="s">
        <v>22</v>
      </c>
      <c r="AF1850" t="s">
        <v>22</v>
      </c>
      <c r="AG1850" t="s">
        <v>22</v>
      </c>
      <c r="AH1850" t="s">
        <v>22</v>
      </c>
      <c r="AI1850" t="s">
        <v>22</v>
      </c>
      <c r="AJ1850" s="17" t="b">
        <v>0</v>
      </c>
      <c r="AK1850" t="s">
        <v>22</v>
      </c>
      <c r="AL1850" t="s">
        <v>22</v>
      </c>
      <c r="AM1850" s="17" t="b">
        <v>0</v>
      </c>
      <c r="AN1850" s="6"/>
      <c r="AO1850" s="6"/>
      <c r="AP1850" s="17" t="b">
        <v>0</v>
      </c>
      <c r="AQ1850" s="6" t="b">
        <v>0</v>
      </c>
    </row>
    <row r="1851" spans="1:43" x14ac:dyDescent="0.25">
      <c r="A1851" t="str">
        <f>_xlfn.CONCAT(Table8[[#This Row],[Order]],"-",Table8[[#This Row],[Line]])</f>
        <v>78624-4</v>
      </c>
      <c r="B1851" s="7">
        <v>78624</v>
      </c>
      <c r="C1851" s="7">
        <v>4</v>
      </c>
      <c r="D1851" s="7">
        <v>1</v>
      </c>
      <c r="E1851" s="6" t="s">
        <v>18</v>
      </c>
      <c r="F1851" s="6" t="s">
        <v>153</v>
      </c>
      <c r="G1851" s="6" t="s">
        <v>2612</v>
      </c>
      <c r="H1851" s="6" t="s">
        <v>22</v>
      </c>
      <c r="I1851" s="6" t="s">
        <v>27</v>
      </c>
      <c r="J1851" s="6"/>
      <c r="K1851" s="6"/>
      <c r="L1851" s="8">
        <v>43501</v>
      </c>
      <c r="M1851" s="8">
        <v>43504</v>
      </c>
      <c r="N1851" s="7">
        <v>25</v>
      </c>
      <c r="O1851" s="7">
        <v>25</v>
      </c>
      <c r="P1851" s="6" t="s">
        <v>609</v>
      </c>
      <c r="Q1851" s="6" t="s">
        <v>22</v>
      </c>
      <c r="R1851" s="6" t="s">
        <v>18</v>
      </c>
      <c r="S1851" s="6" t="s">
        <v>22</v>
      </c>
      <c r="T1851" s="6" t="s">
        <v>712</v>
      </c>
      <c r="U1851" s="7">
        <v>10</v>
      </c>
      <c r="V1851" s="17" t="b">
        <v>1</v>
      </c>
      <c r="W1851" s="17" t="b">
        <v>0</v>
      </c>
      <c r="X1851" s="17" t="b">
        <v>0</v>
      </c>
      <c r="Y1851" s="17" t="b">
        <v>0</v>
      </c>
      <c r="Z1851" t="s">
        <v>22</v>
      </c>
      <c r="AA1851" t="s">
        <v>22</v>
      </c>
      <c r="AB1851" t="s">
        <v>22</v>
      </c>
      <c r="AC1851" t="s">
        <v>22</v>
      </c>
      <c r="AD1851" t="s">
        <v>22</v>
      </c>
      <c r="AE1851" t="s">
        <v>22</v>
      </c>
      <c r="AF1851" t="s">
        <v>22</v>
      </c>
      <c r="AG1851" t="s">
        <v>22</v>
      </c>
      <c r="AH1851" t="s">
        <v>22</v>
      </c>
      <c r="AI1851" t="s">
        <v>22</v>
      </c>
      <c r="AJ1851" s="17" t="b">
        <v>0</v>
      </c>
      <c r="AK1851" t="s">
        <v>22</v>
      </c>
      <c r="AL1851" t="s">
        <v>22</v>
      </c>
      <c r="AM1851" s="17" t="b">
        <v>0</v>
      </c>
      <c r="AN1851" s="6"/>
      <c r="AO1851" s="6"/>
      <c r="AP1851" s="17" t="b">
        <v>0</v>
      </c>
      <c r="AQ1851" s="6" t="b">
        <v>0</v>
      </c>
    </row>
    <row r="1852" spans="1:43" x14ac:dyDescent="0.25">
      <c r="A1852" t="str">
        <f>_xlfn.CONCAT(Table8[[#This Row],[Order]],"-",Table8[[#This Row],[Line]])</f>
        <v>78624-4</v>
      </c>
      <c r="B1852" s="29">
        <v>78624</v>
      </c>
      <c r="C1852" s="29">
        <v>4</v>
      </c>
      <c r="D1852" s="29">
        <v>2</v>
      </c>
      <c r="E1852" s="28" t="s">
        <v>18</v>
      </c>
      <c r="F1852" s="28" t="s">
        <v>153</v>
      </c>
      <c r="G1852" s="28" t="s">
        <v>2612</v>
      </c>
      <c r="H1852" s="28" t="s">
        <v>22</v>
      </c>
      <c r="I1852" s="28" t="s">
        <v>20</v>
      </c>
      <c r="J1852" s="28"/>
      <c r="K1852" s="28"/>
      <c r="L1852" s="8">
        <v>43524</v>
      </c>
      <c r="M1852" s="30">
        <v>43529</v>
      </c>
      <c r="N1852" s="29">
        <v>223</v>
      </c>
      <c r="O1852" s="29">
        <v>223</v>
      </c>
      <c r="P1852" s="6" t="s">
        <v>609</v>
      </c>
      <c r="Q1852" s="28" t="s">
        <v>22</v>
      </c>
      <c r="R1852" s="6" t="s">
        <v>18</v>
      </c>
      <c r="S1852" s="28" t="s">
        <v>22</v>
      </c>
      <c r="T1852" s="28" t="s">
        <v>712</v>
      </c>
      <c r="U1852" s="29">
        <v>10</v>
      </c>
      <c r="V1852" s="17" t="b">
        <v>0</v>
      </c>
      <c r="W1852" s="17" t="b">
        <v>0</v>
      </c>
      <c r="X1852" s="17" t="b">
        <v>0</v>
      </c>
      <c r="Y1852" s="17" t="b">
        <v>0</v>
      </c>
      <c r="Z1852" t="s">
        <v>22</v>
      </c>
      <c r="AA1852" t="s">
        <v>22</v>
      </c>
      <c r="AB1852" t="s">
        <v>22</v>
      </c>
      <c r="AC1852" t="s">
        <v>22</v>
      </c>
      <c r="AD1852" t="s">
        <v>22</v>
      </c>
      <c r="AE1852" t="s">
        <v>22</v>
      </c>
      <c r="AF1852" t="s">
        <v>22</v>
      </c>
      <c r="AG1852" t="s">
        <v>22</v>
      </c>
      <c r="AH1852" t="s">
        <v>22</v>
      </c>
      <c r="AI1852" t="s">
        <v>22</v>
      </c>
      <c r="AJ1852" s="17" t="b">
        <v>0</v>
      </c>
      <c r="AK1852" t="s">
        <v>22</v>
      </c>
      <c r="AL1852" t="s">
        <v>22</v>
      </c>
      <c r="AM1852" s="17" t="b">
        <v>0</v>
      </c>
      <c r="AN1852" s="6"/>
      <c r="AO1852" s="6"/>
      <c r="AP1852" s="17" t="b">
        <v>0</v>
      </c>
      <c r="AQ1852" s="6" t="b">
        <v>0</v>
      </c>
    </row>
    <row r="1853" spans="1:43" x14ac:dyDescent="0.25">
      <c r="A1853" t="str">
        <f>_xlfn.CONCAT(Table8[[#This Row],[Order]],"-",Table8[[#This Row],[Line]])</f>
        <v>78636-1</v>
      </c>
      <c r="B1853" s="35">
        <v>78636</v>
      </c>
      <c r="C1853" s="35">
        <v>1</v>
      </c>
      <c r="D1853" s="35">
        <v>1</v>
      </c>
      <c r="E1853" s="34" t="s">
        <v>18</v>
      </c>
      <c r="F1853" s="34" t="s">
        <v>155</v>
      </c>
      <c r="G1853" s="34" t="s">
        <v>6150</v>
      </c>
      <c r="H1853" s="34" t="s">
        <v>22</v>
      </c>
      <c r="I1853" s="34" t="s">
        <v>37</v>
      </c>
      <c r="J1853" s="36">
        <v>43495</v>
      </c>
      <c r="K1853" s="34" t="s">
        <v>6151</v>
      </c>
      <c r="L1853" s="125">
        <v>43495</v>
      </c>
      <c r="M1853" s="36">
        <v>43500</v>
      </c>
      <c r="N1853" s="35">
        <v>1</v>
      </c>
      <c r="O1853" s="35">
        <v>1</v>
      </c>
      <c r="P1853" s="6" t="s">
        <v>626</v>
      </c>
      <c r="Q1853" s="34" t="s">
        <v>21</v>
      </c>
      <c r="R1853" s="6" t="s">
        <v>18</v>
      </c>
      <c r="S1853" s="34" t="s">
        <v>22</v>
      </c>
      <c r="T1853" s="34" t="s">
        <v>6152</v>
      </c>
      <c r="U1853" s="35">
        <v>12</v>
      </c>
      <c r="V1853" s="17" t="b">
        <v>1</v>
      </c>
      <c r="W1853" s="17" t="b">
        <v>1</v>
      </c>
      <c r="X1853" s="17" t="b">
        <v>1</v>
      </c>
      <c r="Y1853" s="17" t="b">
        <v>1</v>
      </c>
      <c r="Z1853" t="s">
        <v>22</v>
      </c>
      <c r="AA1853" t="s">
        <v>3805</v>
      </c>
      <c r="AB1853" t="s">
        <v>22</v>
      </c>
      <c r="AC1853" t="s">
        <v>22</v>
      </c>
      <c r="AD1853" t="s">
        <v>22</v>
      </c>
      <c r="AE1853" t="s">
        <v>22</v>
      </c>
      <c r="AF1853" t="s">
        <v>22</v>
      </c>
      <c r="AG1853" t="s">
        <v>22</v>
      </c>
      <c r="AH1853" t="s">
        <v>22</v>
      </c>
      <c r="AI1853" t="s">
        <v>22</v>
      </c>
      <c r="AJ1853" s="17" t="b">
        <v>1</v>
      </c>
      <c r="AK1853" t="s">
        <v>22</v>
      </c>
      <c r="AL1853" t="s">
        <v>143</v>
      </c>
      <c r="AM1853" s="17" t="b">
        <v>1</v>
      </c>
      <c r="AN1853" s="126">
        <v>43495.616941400498</v>
      </c>
      <c r="AO1853" s="6"/>
      <c r="AP1853" s="17" t="b">
        <v>1</v>
      </c>
      <c r="AQ1853" s="6" t="b">
        <v>0</v>
      </c>
    </row>
    <row r="1854" spans="1:43" x14ac:dyDescent="0.25">
      <c r="A1854" t="str">
        <f>_xlfn.CONCAT(Table8[[#This Row],[Order]],"-",Table8[[#This Row],[Line]])</f>
        <v>78637-1</v>
      </c>
      <c r="B1854" s="35">
        <v>78637</v>
      </c>
      <c r="C1854" s="35">
        <v>1</v>
      </c>
      <c r="D1854" s="35">
        <v>1</v>
      </c>
      <c r="E1854" s="34" t="s">
        <v>18</v>
      </c>
      <c r="F1854" s="34" t="s">
        <v>3437</v>
      </c>
      <c r="G1854" s="34" t="s">
        <v>1623</v>
      </c>
      <c r="H1854" s="34" t="s">
        <v>22</v>
      </c>
      <c r="I1854" s="34" t="s">
        <v>31</v>
      </c>
      <c r="J1854" s="36">
        <v>43496</v>
      </c>
      <c r="K1854" s="34" t="s">
        <v>6153</v>
      </c>
      <c r="L1854" s="125">
        <v>43496</v>
      </c>
      <c r="M1854" s="36">
        <v>43501</v>
      </c>
      <c r="N1854" s="35">
        <v>1</v>
      </c>
      <c r="O1854" s="35">
        <v>1</v>
      </c>
      <c r="P1854" s="6" t="s">
        <v>644</v>
      </c>
      <c r="Q1854" s="34" t="s">
        <v>21</v>
      </c>
      <c r="R1854" s="6" t="s">
        <v>18</v>
      </c>
      <c r="S1854" s="34" t="s">
        <v>22</v>
      </c>
      <c r="T1854" s="34" t="s">
        <v>1624</v>
      </c>
      <c r="U1854" s="35">
        <v>12</v>
      </c>
      <c r="V1854" s="17" t="b">
        <v>1</v>
      </c>
      <c r="W1854" s="17" t="b">
        <v>1</v>
      </c>
      <c r="X1854" s="17" t="b">
        <v>1</v>
      </c>
      <c r="Y1854" s="17" t="b">
        <v>1</v>
      </c>
      <c r="Z1854" t="s">
        <v>22</v>
      </c>
      <c r="AA1854" t="s">
        <v>22</v>
      </c>
      <c r="AB1854" t="s">
        <v>22</v>
      </c>
      <c r="AC1854" t="s">
        <v>22</v>
      </c>
      <c r="AD1854" t="s">
        <v>22</v>
      </c>
      <c r="AE1854" t="s">
        <v>22</v>
      </c>
      <c r="AF1854" t="s">
        <v>22</v>
      </c>
      <c r="AG1854" t="s">
        <v>22</v>
      </c>
      <c r="AH1854" t="s">
        <v>22</v>
      </c>
      <c r="AI1854" t="s">
        <v>22</v>
      </c>
      <c r="AJ1854" s="17" t="b">
        <v>1</v>
      </c>
      <c r="AK1854" t="s">
        <v>22</v>
      </c>
      <c r="AL1854" t="s">
        <v>143</v>
      </c>
      <c r="AM1854" s="17" t="b">
        <v>1</v>
      </c>
      <c r="AN1854" s="126">
        <v>43496.716214930602</v>
      </c>
      <c r="AO1854" s="6"/>
      <c r="AP1854" s="17" t="b">
        <v>1</v>
      </c>
      <c r="AQ1854" s="6" t="b">
        <v>0</v>
      </c>
    </row>
    <row r="1855" spans="1:43" x14ac:dyDescent="0.25">
      <c r="A1855" t="str">
        <f>_xlfn.CONCAT(Table8[[#This Row],[Order]],"-",Table8[[#This Row],[Line]])</f>
        <v>78637-2</v>
      </c>
      <c r="B1855" s="29">
        <v>78637</v>
      </c>
      <c r="C1855" s="29">
        <v>2</v>
      </c>
      <c r="D1855" s="29">
        <v>1</v>
      </c>
      <c r="E1855" s="28" t="s">
        <v>18</v>
      </c>
      <c r="F1855" s="28" t="s">
        <v>3438</v>
      </c>
      <c r="G1855" s="28" t="s">
        <v>1625</v>
      </c>
      <c r="H1855" s="28" t="s">
        <v>22</v>
      </c>
      <c r="I1855" s="28" t="s">
        <v>20</v>
      </c>
      <c r="J1855" s="28"/>
      <c r="K1855" s="28"/>
      <c r="L1855" s="125">
        <v>43496</v>
      </c>
      <c r="M1855" s="30">
        <v>43501</v>
      </c>
      <c r="N1855" s="29">
        <v>3</v>
      </c>
      <c r="O1855" s="29">
        <v>3</v>
      </c>
      <c r="P1855" s="6" t="s">
        <v>644</v>
      </c>
      <c r="Q1855" s="28" t="s">
        <v>21</v>
      </c>
      <c r="R1855" s="6" t="s">
        <v>18</v>
      </c>
      <c r="S1855" s="28" t="s">
        <v>22</v>
      </c>
      <c r="T1855" s="28" t="s">
        <v>60</v>
      </c>
      <c r="U1855" s="29">
        <v>12</v>
      </c>
      <c r="V1855" s="17" t="b">
        <v>1</v>
      </c>
      <c r="W1855" s="17" t="b">
        <v>1</v>
      </c>
      <c r="X1855" s="17" t="b">
        <v>1</v>
      </c>
      <c r="Y1855" s="17" t="b">
        <v>1</v>
      </c>
      <c r="Z1855" t="s">
        <v>22</v>
      </c>
      <c r="AA1855" t="s">
        <v>3805</v>
      </c>
      <c r="AB1855" t="s">
        <v>22</v>
      </c>
      <c r="AC1855" t="s">
        <v>22</v>
      </c>
      <c r="AD1855" t="s">
        <v>22</v>
      </c>
      <c r="AE1855" t="s">
        <v>22</v>
      </c>
      <c r="AF1855" t="s">
        <v>22</v>
      </c>
      <c r="AG1855" t="s">
        <v>22</v>
      </c>
      <c r="AH1855" t="s">
        <v>22</v>
      </c>
      <c r="AI1855" t="s">
        <v>22</v>
      </c>
      <c r="AJ1855" s="17" t="b">
        <v>0</v>
      </c>
      <c r="AK1855" t="s">
        <v>22</v>
      </c>
      <c r="AL1855" t="s">
        <v>143</v>
      </c>
      <c r="AM1855" s="17" t="b">
        <v>1</v>
      </c>
      <c r="AN1855" s="126">
        <v>43496.716224687501</v>
      </c>
      <c r="AO1855" s="6"/>
      <c r="AP1855" s="17" t="b">
        <v>1</v>
      </c>
      <c r="AQ1855" s="6" t="b">
        <v>0</v>
      </c>
    </row>
    <row r="1856" spans="1:43" x14ac:dyDescent="0.25">
      <c r="A1856" t="str">
        <f>_xlfn.CONCAT(Table8[[#This Row],[Order]],"-",Table8[[#This Row],[Line]])</f>
        <v>78640-1</v>
      </c>
      <c r="B1856" s="29">
        <v>78640</v>
      </c>
      <c r="C1856" s="29">
        <v>1</v>
      </c>
      <c r="D1856" s="29">
        <v>1</v>
      </c>
      <c r="E1856" s="28" t="s">
        <v>18</v>
      </c>
      <c r="F1856" s="28" t="s">
        <v>164</v>
      </c>
      <c r="G1856" s="28" t="s">
        <v>832</v>
      </c>
      <c r="H1856" s="28" t="s">
        <v>22</v>
      </c>
      <c r="I1856" s="28" t="s">
        <v>20</v>
      </c>
      <c r="J1856" s="28"/>
      <c r="K1856" s="28"/>
      <c r="L1856" s="8">
        <v>43500</v>
      </c>
      <c r="M1856" s="30">
        <v>43503</v>
      </c>
      <c r="N1856" s="29">
        <v>1</v>
      </c>
      <c r="O1856" s="29">
        <v>1</v>
      </c>
      <c r="P1856" s="6" t="s">
        <v>606</v>
      </c>
      <c r="Q1856" s="28" t="s">
        <v>21</v>
      </c>
      <c r="R1856" s="6" t="s">
        <v>18</v>
      </c>
      <c r="S1856" s="28" t="s">
        <v>22</v>
      </c>
      <c r="T1856" s="28" t="s">
        <v>59</v>
      </c>
      <c r="U1856" s="29">
        <v>12</v>
      </c>
      <c r="V1856" s="17" t="b">
        <v>1</v>
      </c>
      <c r="W1856" s="17" t="b">
        <v>1</v>
      </c>
      <c r="X1856" s="17" t="b">
        <v>1</v>
      </c>
      <c r="Y1856" s="17" t="b">
        <v>1</v>
      </c>
      <c r="Z1856" t="s">
        <v>22</v>
      </c>
      <c r="AA1856" t="s">
        <v>3805</v>
      </c>
      <c r="AB1856" t="s">
        <v>22</v>
      </c>
      <c r="AC1856" t="s">
        <v>22</v>
      </c>
      <c r="AD1856" t="s">
        <v>22</v>
      </c>
      <c r="AE1856" t="s">
        <v>22</v>
      </c>
      <c r="AF1856" t="s">
        <v>22</v>
      </c>
      <c r="AG1856" t="s">
        <v>22</v>
      </c>
      <c r="AH1856" t="s">
        <v>22</v>
      </c>
      <c r="AI1856" t="s">
        <v>22</v>
      </c>
      <c r="AJ1856" s="17" t="b">
        <v>0</v>
      </c>
      <c r="AK1856" t="s">
        <v>22</v>
      </c>
      <c r="AL1856" t="s">
        <v>143</v>
      </c>
      <c r="AM1856" s="17" t="b">
        <v>0</v>
      </c>
      <c r="AN1856" s="6"/>
      <c r="AO1856" s="6"/>
      <c r="AP1856" s="17" t="b">
        <v>0</v>
      </c>
      <c r="AQ1856" s="6" t="b">
        <v>0</v>
      </c>
    </row>
    <row r="1857" spans="1:43" x14ac:dyDescent="0.25">
      <c r="A1857" t="str">
        <f>_xlfn.CONCAT(Table8[[#This Row],[Order]],"-",Table8[[#This Row],[Line]])</f>
        <v>78640-3</v>
      </c>
      <c r="B1857" s="29">
        <v>78640</v>
      </c>
      <c r="C1857" s="29">
        <v>3</v>
      </c>
      <c r="D1857" s="29">
        <v>1</v>
      </c>
      <c r="E1857" s="28" t="s">
        <v>18</v>
      </c>
      <c r="F1857" s="28" t="s">
        <v>377</v>
      </c>
      <c r="G1857" s="28" t="s">
        <v>2269</v>
      </c>
      <c r="H1857" s="28" t="s">
        <v>22</v>
      </c>
      <c r="I1857" s="28" t="s">
        <v>20</v>
      </c>
      <c r="J1857" s="28"/>
      <c r="K1857" s="28"/>
      <c r="L1857" s="8">
        <v>43500</v>
      </c>
      <c r="M1857" s="30">
        <v>43503</v>
      </c>
      <c r="N1857" s="29">
        <v>1</v>
      </c>
      <c r="O1857" s="29">
        <v>3</v>
      </c>
      <c r="P1857" s="6" t="s">
        <v>606</v>
      </c>
      <c r="Q1857" s="28" t="s">
        <v>21</v>
      </c>
      <c r="R1857" s="6" t="s">
        <v>18</v>
      </c>
      <c r="S1857" s="28" t="s">
        <v>22</v>
      </c>
      <c r="T1857" s="28" t="s">
        <v>2270</v>
      </c>
      <c r="U1857" s="29">
        <v>12</v>
      </c>
      <c r="V1857" s="17" t="b">
        <v>1</v>
      </c>
      <c r="W1857" s="17" t="b">
        <v>1</v>
      </c>
      <c r="X1857" s="17" t="b">
        <v>1</v>
      </c>
      <c r="Y1857" s="17" t="b">
        <v>1</v>
      </c>
      <c r="Z1857" t="s">
        <v>22</v>
      </c>
      <c r="AA1857" t="s">
        <v>3805</v>
      </c>
      <c r="AB1857" t="s">
        <v>22</v>
      </c>
      <c r="AC1857" t="s">
        <v>22</v>
      </c>
      <c r="AD1857" t="s">
        <v>22</v>
      </c>
      <c r="AE1857" t="s">
        <v>22</v>
      </c>
      <c r="AF1857" t="s">
        <v>22</v>
      </c>
      <c r="AG1857" t="s">
        <v>22</v>
      </c>
      <c r="AH1857" t="s">
        <v>22</v>
      </c>
      <c r="AI1857" t="s">
        <v>22</v>
      </c>
      <c r="AJ1857" s="17" t="b">
        <v>0</v>
      </c>
      <c r="AK1857" t="s">
        <v>22</v>
      </c>
      <c r="AL1857" t="s">
        <v>143</v>
      </c>
      <c r="AM1857" s="17" t="b">
        <v>0</v>
      </c>
      <c r="AN1857" s="6"/>
      <c r="AO1857" s="6"/>
      <c r="AP1857" s="17" t="b">
        <v>0</v>
      </c>
      <c r="AQ1857" s="6" t="b">
        <v>0</v>
      </c>
    </row>
    <row r="1858" spans="1:43" x14ac:dyDescent="0.25">
      <c r="A1858" t="str">
        <f>_xlfn.CONCAT(Table8[[#This Row],[Order]],"-",Table8[[#This Row],[Line]])</f>
        <v>78642-1</v>
      </c>
      <c r="B1858" s="7">
        <v>78642</v>
      </c>
      <c r="C1858" s="7">
        <v>1</v>
      </c>
      <c r="D1858" s="7">
        <v>1</v>
      </c>
      <c r="E1858" s="6" t="s">
        <v>18</v>
      </c>
      <c r="F1858" s="6" t="s">
        <v>253</v>
      </c>
      <c r="G1858" s="6" t="s">
        <v>6154</v>
      </c>
      <c r="H1858" s="6" t="s">
        <v>168</v>
      </c>
      <c r="I1858" s="6" t="s">
        <v>27</v>
      </c>
      <c r="J1858" s="6"/>
      <c r="K1858" s="6"/>
      <c r="L1858" s="8">
        <v>43522</v>
      </c>
      <c r="M1858" s="8">
        <v>43525</v>
      </c>
      <c r="N1858" s="7">
        <v>63</v>
      </c>
      <c r="O1858" s="7">
        <v>63</v>
      </c>
      <c r="P1858" s="6" t="s">
        <v>606</v>
      </c>
      <c r="Q1858" s="6" t="s">
        <v>22</v>
      </c>
      <c r="R1858" s="6" t="s">
        <v>18</v>
      </c>
      <c r="S1858" s="6" t="s">
        <v>22</v>
      </c>
      <c r="T1858" s="6" t="s">
        <v>41</v>
      </c>
      <c r="U1858" s="7">
        <v>4</v>
      </c>
      <c r="V1858" s="17" t="b">
        <v>0</v>
      </c>
      <c r="W1858" s="17" t="b">
        <v>0</v>
      </c>
      <c r="X1858" s="17" t="b">
        <v>0</v>
      </c>
      <c r="Y1858" s="17" t="b">
        <v>0</v>
      </c>
      <c r="Z1858" t="s">
        <v>22</v>
      </c>
      <c r="AA1858" t="s">
        <v>22</v>
      </c>
      <c r="AB1858" t="s">
        <v>22</v>
      </c>
      <c r="AC1858" t="s">
        <v>22</v>
      </c>
      <c r="AD1858" t="s">
        <v>22</v>
      </c>
      <c r="AE1858" t="s">
        <v>22</v>
      </c>
      <c r="AF1858" t="s">
        <v>22</v>
      </c>
      <c r="AG1858" t="s">
        <v>22</v>
      </c>
      <c r="AH1858" t="s">
        <v>22</v>
      </c>
      <c r="AI1858" t="s">
        <v>22</v>
      </c>
      <c r="AJ1858" s="17" t="b">
        <v>0</v>
      </c>
      <c r="AK1858" t="s">
        <v>22</v>
      </c>
      <c r="AL1858" t="s">
        <v>22</v>
      </c>
      <c r="AM1858" s="17" t="b">
        <v>0</v>
      </c>
      <c r="AN1858" s="6"/>
      <c r="AO1858" s="6"/>
      <c r="AP1858" s="17" t="b">
        <v>0</v>
      </c>
      <c r="AQ1858" s="6" t="b">
        <v>1</v>
      </c>
    </row>
    <row r="1859" spans="1:43" x14ac:dyDescent="0.25">
      <c r="A1859" t="str">
        <f>_xlfn.CONCAT(Table8[[#This Row],[Order]],"-",Table8[[#This Row],[Line]])</f>
        <v>78642-2</v>
      </c>
      <c r="B1859" s="7">
        <v>78642</v>
      </c>
      <c r="C1859" s="7">
        <v>2</v>
      </c>
      <c r="D1859" s="7">
        <v>1</v>
      </c>
      <c r="E1859" s="6" t="s">
        <v>18</v>
      </c>
      <c r="F1859" s="6" t="s">
        <v>293</v>
      </c>
      <c r="G1859" s="6" t="s">
        <v>6155</v>
      </c>
      <c r="H1859" s="6" t="s">
        <v>22</v>
      </c>
      <c r="I1859" s="6" t="s">
        <v>27</v>
      </c>
      <c r="J1859" s="6"/>
      <c r="K1859" s="6"/>
      <c r="L1859" s="8">
        <v>43522</v>
      </c>
      <c r="M1859" s="8">
        <v>43525</v>
      </c>
      <c r="N1859" s="7">
        <v>3</v>
      </c>
      <c r="O1859" s="7">
        <v>3</v>
      </c>
      <c r="P1859" s="6" t="s">
        <v>606</v>
      </c>
      <c r="Q1859" s="6" t="s">
        <v>22</v>
      </c>
      <c r="R1859" s="6" t="s">
        <v>18</v>
      </c>
      <c r="S1859" s="6" t="s">
        <v>22</v>
      </c>
      <c r="T1859" s="6" t="s">
        <v>6156</v>
      </c>
      <c r="U1859" s="7">
        <v>4</v>
      </c>
      <c r="V1859" s="17" t="b">
        <v>0</v>
      </c>
      <c r="W1859" s="17" t="b">
        <v>0</v>
      </c>
      <c r="X1859" s="17" t="b">
        <v>0</v>
      </c>
      <c r="Y1859" s="17" t="b">
        <v>0</v>
      </c>
      <c r="Z1859" t="s">
        <v>22</v>
      </c>
      <c r="AA1859" t="s">
        <v>22</v>
      </c>
      <c r="AB1859" t="s">
        <v>22</v>
      </c>
      <c r="AC1859" t="s">
        <v>22</v>
      </c>
      <c r="AD1859" t="s">
        <v>22</v>
      </c>
      <c r="AE1859" t="s">
        <v>22</v>
      </c>
      <c r="AF1859" t="s">
        <v>22</v>
      </c>
      <c r="AG1859" t="s">
        <v>22</v>
      </c>
      <c r="AH1859" t="s">
        <v>22</v>
      </c>
      <c r="AI1859" t="s">
        <v>22</v>
      </c>
      <c r="AJ1859" s="17" t="b">
        <v>0</v>
      </c>
      <c r="AK1859" t="s">
        <v>22</v>
      </c>
      <c r="AL1859" t="s">
        <v>22</v>
      </c>
      <c r="AM1859" s="17" t="b">
        <v>0</v>
      </c>
      <c r="AN1859" s="6"/>
      <c r="AO1859" s="6"/>
      <c r="AP1859" s="17" t="b">
        <v>0</v>
      </c>
      <c r="AQ1859" s="6" t="b">
        <v>0</v>
      </c>
    </row>
    <row r="1860" spans="1:43" x14ac:dyDescent="0.25">
      <c r="A1860" t="str">
        <f>_xlfn.CONCAT(Table8[[#This Row],[Order]],"-",Table8[[#This Row],[Line]])</f>
        <v>78642-3</v>
      </c>
      <c r="B1860" s="7">
        <v>78642</v>
      </c>
      <c r="C1860" s="7">
        <v>3</v>
      </c>
      <c r="D1860" s="7">
        <v>1</v>
      </c>
      <c r="E1860" s="6" t="s">
        <v>18</v>
      </c>
      <c r="F1860" s="6" t="s">
        <v>228</v>
      </c>
      <c r="G1860" s="6" t="s">
        <v>6157</v>
      </c>
      <c r="H1860" s="6" t="s">
        <v>22</v>
      </c>
      <c r="I1860" s="6" t="s">
        <v>27</v>
      </c>
      <c r="J1860" s="6"/>
      <c r="K1860" s="6"/>
      <c r="L1860" s="8">
        <v>43565</v>
      </c>
      <c r="M1860" s="8">
        <v>43570</v>
      </c>
      <c r="N1860" s="7">
        <v>8</v>
      </c>
      <c r="O1860" s="7">
        <v>8</v>
      </c>
      <c r="P1860" s="6" t="s">
        <v>606</v>
      </c>
      <c r="Q1860" s="6" t="s">
        <v>22</v>
      </c>
      <c r="R1860" s="6" t="s">
        <v>18</v>
      </c>
      <c r="S1860" s="6" t="s">
        <v>22</v>
      </c>
      <c r="T1860" s="6" t="s">
        <v>6158</v>
      </c>
      <c r="U1860" s="7">
        <v>18</v>
      </c>
      <c r="V1860" s="17" t="b">
        <v>0</v>
      </c>
      <c r="W1860" s="17" t="b">
        <v>0</v>
      </c>
      <c r="X1860" s="17" t="b">
        <v>0</v>
      </c>
      <c r="Y1860" s="17" t="b">
        <v>0</v>
      </c>
      <c r="Z1860" t="s">
        <v>22</v>
      </c>
      <c r="AA1860" t="s">
        <v>22</v>
      </c>
      <c r="AB1860" t="s">
        <v>22</v>
      </c>
      <c r="AC1860" t="s">
        <v>22</v>
      </c>
      <c r="AD1860" t="s">
        <v>22</v>
      </c>
      <c r="AE1860" t="s">
        <v>22</v>
      </c>
      <c r="AF1860" t="s">
        <v>22</v>
      </c>
      <c r="AG1860" t="s">
        <v>22</v>
      </c>
      <c r="AH1860" t="s">
        <v>22</v>
      </c>
      <c r="AI1860" t="s">
        <v>22</v>
      </c>
      <c r="AJ1860" s="17" t="b">
        <v>0</v>
      </c>
      <c r="AK1860" t="s">
        <v>22</v>
      </c>
      <c r="AL1860" t="s">
        <v>22</v>
      </c>
      <c r="AM1860" s="17" t="b">
        <v>0</v>
      </c>
      <c r="AN1860" s="6"/>
      <c r="AO1860" s="6"/>
      <c r="AP1860" s="17" t="b">
        <v>0</v>
      </c>
      <c r="AQ1860" s="6" t="b">
        <v>0</v>
      </c>
    </row>
    <row r="1861" spans="1:43" x14ac:dyDescent="0.25">
      <c r="A1861" t="str">
        <f>_xlfn.CONCAT(Table8[[#This Row],[Order]],"-",Table8[[#This Row],[Line]])</f>
        <v>78642-4</v>
      </c>
      <c r="B1861" s="7">
        <v>78642</v>
      </c>
      <c r="C1861" s="7">
        <v>4</v>
      </c>
      <c r="D1861" s="7">
        <v>1</v>
      </c>
      <c r="E1861" s="6" t="s">
        <v>18</v>
      </c>
      <c r="F1861" s="6" t="s">
        <v>293</v>
      </c>
      <c r="G1861" s="6" t="s">
        <v>6159</v>
      </c>
      <c r="H1861" s="6" t="s">
        <v>22</v>
      </c>
      <c r="I1861" s="6" t="s">
        <v>27</v>
      </c>
      <c r="J1861" s="6"/>
      <c r="K1861" s="6"/>
      <c r="L1861" s="8">
        <v>43522</v>
      </c>
      <c r="M1861" s="8">
        <v>43525</v>
      </c>
      <c r="N1861" s="7">
        <v>3</v>
      </c>
      <c r="O1861" s="7">
        <v>3</v>
      </c>
      <c r="P1861" s="6" t="s">
        <v>606</v>
      </c>
      <c r="Q1861" s="6" t="s">
        <v>22</v>
      </c>
      <c r="R1861" s="6" t="s">
        <v>18</v>
      </c>
      <c r="S1861" s="6" t="s">
        <v>22</v>
      </c>
      <c r="T1861" s="6" t="s">
        <v>6160</v>
      </c>
      <c r="U1861" s="7">
        <v>4</v>
      </c>
      <c r="V1861" s="17" t="b">
        <v>0</v>
      </c>
      <c r="W1861" s="17" t="b">
        <v>0</v>
      </c>
      <c r="X1861" s="17" t="b">
        <v>0</v>
      </c>
      <c r="Y1861" s="17" t="b">
        <v>0</v>
      </c>
      <c r="Z1861" t="s">
        <v>22</v>
      </c>
      <c r="AA1861" t="s">
        <v>22</v>
      </c>
      <c r="AB1861" t="s">
        <v>22</v>
      </c>
      <c r="AC1861" t="s">
        <v>22</v>
      </c>
      <c r="AD1861" t="s">
        <v>22</v>
      </c>
      <c r="AE1861" t="s">
        <v>22</v>
      </c>
      <c r="AF1861" t="s">
        <v>22</v>
      </c>
      <c r="AG1861" t="s">
        <v>22</v>
      </c>
      <c r="AH1861" t="s">
        <v>22</v>
      </c>
      <c r="AI1861" t="s">
        <v>22</v>
      </c>
      <c r="AJ1861" s="17" t="b">
        <v>0</v>
      </c>
      <c r="AK1861" t="s">
        <v>22</v>
      </c>
      <c r="AL1861" t="s">
        <v>22</v>
      </c>
      <c r="AM1861" s="17" t="b">
        <v>0</v>
      </c>
      <c r="AN1861" s="6"/>
      <c r="AO1861" s="6"/>
      <c r="AP1861" s="17" t="b">
        <v>0</v>
      </c>
      <c r="AQ1861" s="6" t="b">
        <v>0</v>
      </c>
    </row>
    <row r="1862" spans="1:43" x14ac:dyDescent="0.25">
      <c r="A1862" t="str">
        <f>_xlfn.CONCAT(Table8[[#This Row],[Order]],"-",Table8[[#This Row],[Line]])</f>
        <v>78642-5</v>
      </c>
      <c r="B1862" s="7">
        <v>78642</v>
      </c>
      <c r="C1862" s="7">
        <v>5</v>
      </c>
      <c r="D1862" s="7">
        <v>1</v>
      </c>
      <c r="E1862" s="6" t="s">
        <v>18</v>
      </c>
      <c r="F1862" s="6" t="s">
        <v>293</v>
      </c>
      <c r="G1862" s="6" t="s">
        <v>6161</v>
      </c>
      <c r="H1862" s="6" t="s">
        <v>22</v>
      </c>
      <c r="I1862" s="6" t="s">
        <v>27</v>
      </c>
      <c r="J1862" s="6"/>
      <c r="K1862" s="6"/>
      <c r="L1862" s="8">
        <v>43522</v>
      </c>
      <c r="M1862" s="8">
        <v>43525</v>
      </c>
      <c r="N1862" s="7">
        <v>3</v>
      </c>
      <c r="O1862" s="7">
        <v>3</v>
      </c>
      <c r="P1862" s="6" t="s">
        <v>606</v>
      </c>
      <c r="Q1862" s="6" t="s">
        <v>22</v>
      </c>
      <c r="R1862" s="6" t="s">
        <v>18</v>
      </c>
      <c r="S1862" s="6" t="s">
        <v>22</v>
      </c>
      <c r="T1862" s="6" t="s">
        <v>6162</v>
      </c>
      <c r="U1862" s="7">
        <v>4</v>
      </c>
      <c r="V1862" s="17" t="b">
        <v>0</v>
      </c>
      <c r="W1862" s="17" t="b">
        <v>0</v>
      </c>
      <c r="X1862" s="17" t="b">
        <v>0</v>
      </c>
      <c r="Y1862" s="17" t="b">
        <v>0</v>
      </c>
      <c r="Z1862" t="s">
        <v>22</v>
      </c>
      <c r="AA1862" t="s">
        <v>22</v>
      </c>
      <c r="AB1862" t="s">
        <v>22</v>
      </c>
      <c r="AC1862" t="s">
        <v>22</v>
      </c>
      <c r="AD1862" t="s">
        <v>22</v>
      </c>
      <c r="AE1862" t="s">
        <v>22</v>
      </c>
      <c r="AF1862" t="s">
        <v>22</v>
      </c>
      <c r="AG1862" t="s">
        <v>22</v>
      </c>
      <c r="AH1862" t="s">
        <v>22</v>
      </c>
      <c r="AI1862" t="s">
        <v>22</v>
      </c>
      <c r="AJ1862" s="17" t="b">
        <v>0</v>
      </c>
      <c r="AK1862" t="s">
        <v>22</v>
      </c>
      <c r="AL1862" t="s">
        <v>22</v>
      </c>
      <c r="AM1862" s="17" t="b">
        <v>0</v>
      </c>
      <c r="AN1862" s="6"/>
      <c r="AO1862" s="6"/>
      <c r="AP1862" s="17" t="b">
        <v>0</v>
      </c>
      <c r="AQ1862" s="6" t="b">
        <v>0</v>
      </c>
    </row>
    <row r="1863" spans="1:43" x14ac:dyDescent="0.25">
      <c r="A1863" t="str">
        <f>_xlfn.CONCAT(Table8[[#This Row],[Order]],"-",Table8[[#This Row],[Line]])</f>
        <v>78642-6</v>
      </c>
      <c r="B1863" s="7">
        <v>78642</v>
      </c>
      <c r="C1863" s="7">
        <v>6</v>
      </c>
      <c r="D1863" s="7">
        <v>1</v>
      </c>
      <c r="E1863" s="6" t="s">
        <v>18</v>
      </c>
      <c r="F1863" s="6" t="s">
        <v>253</v>
      </c>
      <c r="G1863" s="6" t="s">
        <v>6154</v>
      </c>
      <c r="H1863" s="6" t="s">
        <v>22</v>
      </c>
      <c r="I1863" s="6" t="s">
        <v>27</v>
      </c>
      <c r="J1863" s="6"/>
      <c r="K1863" s="6"/>
      <c r="L1863" s="8">
        <v>43522</v>
      </c>
      <c r="M1863" s="8">
        <v>43525</v>
      </c>
      <c r="N1863" s="7">
        <v>30</v>
      </c>
      <c r="O1863" s="7">
        <v>30</v>
      </c>
      <c r="P1863" s="6" t="s">
        <v>606</v>
      </c>
      <c r="Q1863" s="6" t="s">
        <v>22</v>
      </c>
      <c r="R1863" s="6" t="s">
        <v>18</v>
      </c>
      <c r="S1863" s="6" t="s">
        <v>22</v>
      </c>
      <c r="T1863" s="6" t="s">
        <v>6163</v>
      </c>
      <c r="U1863" s="7">
        <v>4</v>
      </c>
      <c r="V1863" s="17" t="b">
        <v>0</v>
      </c>
      <c r="W1863" s="17" t="b">
        <v>0</v>
      </c>
      <c r="X1863" s="17" t="b">
        <v>0</v>
      </c>
      <c r="Y1863" s="17" t="b">
        <v>0</v>
      </c>
      <c r="Z1863" t="s">
        <v>22</v>
      </c>
      <c r="AA1863" t="s">
        <v>22</v>
      </c>
      <c r="AB1863" t="s">
        <v>22</v>
      </c>
      <c r="AC1863" t="s">
        <v>22</v>
      </c>
      <c r="AD1863" t="s">
        <v>22</v>
      </c>
      <c r="AE1863" t="s">
        <v>22</v>
      </c>
      <c r="AF1863" t="s">
        <v>22</v>
      </c>
      <c r="AG1863" t="s">
        <v>22</v>
      </c>
      <c r="AH1863" t="s">
        <v>22</v>
      </c>
      <c r="AI1863" t="s">
        <v>22</v>
      </c>
      <c r="AJ1863" s="17" t="b">
        <v>0</v>
      </c>
      <c r="AK1863" t="s">
        <v>22</v>
      </c>
      <c r="AL1863" t="s">
        <v>22</v>
      </c>
      <c r="AM1863" s="17" t="b">
        <v>0</v>
      </c>
      <c r="AN1863" s="6"/>
      <c r="AO1863" s="6"/>
      <c r="AP1863" s="17" t="b">
        <v>0</v>
      </c>
      <c r="AQ1863" s="6" t="b">
        <v>0</v>
      </c>
    </row>
    <row r="1864" spans="1:43" x14ac:dyDescent="0.25">
      <c r="A1864" t="str">
        <f>_xlfn.CONCAT(Table8[[#This Row],[Order]],"-",Table8[[#This Row],[Line]])</f>
        <v>78642-7</v>
      </c>
      <c r="B1864" s="7">
        <v>78642</v>
      </c>
      <c r="C1864" s="7">
        <v>7</v>
      </c>
      <c r="D1864" s="7">
        <v>1</v>
      </c>
      <c r="E1864" s="6" t="s">
        <v>18</v>
      </c>
      <c r="F1864" s="6" t="s">
        <v>294</v>
      </c>
      <c r="G1864" s="6" t="s">
        <v>6164</v>
      </c>
      <c r="H1864" s="6" t="s">
        <v>22</v>
      </c>
      <c r="I1864" s="6" t="s">
        <v>27</v>
      </c>
      <c r="J1864" s="6"/>
      <c r="K1864" s="6"/>
      <c r="L1864" s="8">
        <v>43565</v>
      </c>
      <c r="M1864" s="8">
        <v>43570</v>
      </c>
      <c r="N1864" s="7">
        <v>20</v>
      </c>
      <c r="O1864" s="7">
        <v>20</v>
      </c>
      <c r="P1864" s="6" t="s">
        <v>606</v>
      </c>
      <c r="Q1864" s="6" t="s">
        <v>22</v>
      </c>
      <c r="R1864" s="6" t="s">
        <v>18</v>
      </c>
      <c r="S1864" s="6" t="s">
        <v>22</v>
      </c>
      <c r="T1864" s="6" t="s">
        <v>6165</v>
      </c>
      <c r="U1864" s="7">
        <v>18</v>
      </c>
      <c r="V1864" s="17" t="b">
        <v>0</v>
      </c>
      <c r="W1864" s="17" t="b">
        <v>0</v>
      </c>
      <c r="X1864" s="17" t="b">
        <v>0</v>
      </c>
      <c r="Y1864" s="17" t="b">
        <v>0</v>
      </c>
      <c r="Z1864" t="s">
        <v>22</v>
      </c>
      <c r="AA1864" t="s">
        <v>22</v>
      </c>
      <c r="AB1864" t="s">
        <v>22</v>
      </c>
      <c r="AC1864" t="s">
        <v>22</v>
      </c>
      <c r="AD1864" t="s">
        <v>22</v>
      </c>
      <c r="AE1864" t="s">
        <v>22</v>
      </c>
      <c r="AF1864" t="s">
        <v>22</v>
      </c>
      <c r="AG1864" t="s">
        <v>22</v>
      </c>
      <c r="AH1864" t="s">
        <v>22</v>
      </c>
      <c r="AI1864" t="s">
        <v>22</v>
      </c>
      <c r="AJ1864" s="17" t="b">
        <v>0</v>
      </c>
      <c r="AK1864" t="s">
        <v>22</v>
      </c>
      <c r="AL1864" t="s">
        <v>22</v>
      </c>
      <c r="AM1864" s="17" t="b">
        <v>0</v>
      </c>
      <c r="AN1864" s="6"/>
      <c r="AO1864" s="6"/>
      <c r="AP1864" s="17" t="b">
        <v>0</v>
      </c>
      <c r="AQ1864" s="6" t="b">
        <v>0</v>
      </c>
    </row>
    <row r="1865" spans="1:43" x14ac:dyDescent="0.25">
      <c r="A1865" t="str">
        <f>_xlfn.CONCAT(Table8[[#This Row],[Order]],"-",Table8[[#This Row],[Line]])</f>
        <v>78642-8</v>
      </c>
      <c r="B1865" s="7">
        <v>78642</v>
      </c>
      <c r="C1865" s="7">
        <v>8</v>
      </c>
      <c r="D1865" s="7">
        <v>1</v>
      </c>
      <c r="E1865" s="6" t="s">
        <v>18</v>
      </c>
      <c r="F1865" s="6" t="s">
        <v>253</v>
      </c>
      <c r="G1865" s="6" t="s">
        <v>6154</v>
      </c>
      <c r="H1865" s="6" t="s">
        <v>22</v>
      </c>
      <c r="I1865" s="6" t="s">
        <v>27</v>
      </c>
      <c r="J1865" s="6"/>
      <c r="K1865" s="6"/>
      <c r="L1865" s="8">
        <v>43522</v>
      </c>
      <c r="M1865" s="8">
        <v>43525</v>
      </c>
      <c r="N1865" s="7">
        <v>19</v>
      </c>
      <c r="O1865" s="7">
        <v>19</v>
      </c>
      <c r="P1865" s="6" t="s">
        <v>606</v>
      </c>
      <c r="Q1865" s="6" t="s">
        <v>22</v>
      </c>
      <c r="R1865" s="6" t="s">
        <v>18</v>
      </c>
      <c r="S1865" s="6" t="s">
        <v>22</v>
      </c>
      <c r="T1865" s="6" t="s">
        <v>6166</v>
      </c>
      <c r="U1865" s="7">
        <v>4</v>
      </c>
      <c r="V1865" s="17" t="b">
        <v>0</v>
      </c>
      <c r="W1865" s="17" t="b">
        <v>0</v>
      </c>
      <c r="X1865" s="17" t="b">
        <v>0</v>
      </c>
      <c r="Y1865" s="17" t="b">
        <v>0</v>
      </c>
      <c r="Z1865" t="s">
        <v>22</v>
      </c>
      <c r="AA1865" t="s">
        <v>22</v>
      </c>
      <c r="AB1865" t="s">
        <v>22</v>
      </c>
      <c r="AC1865" t="s">
        <v>22</v>
      </c>
      <c r="AD1865" t="s">
        <v>22</v>
      </c>
      <c r="AE1865" t="s">
        <v>22</v>
      </c>
      <c r="AF1865" t="s">
        <v>22</v>
      </c>
      <c r="AG1865" t="s">
        <v>22</v>
      </c>
      <c r="AH1865" t="s">
        <v>22</v>
      </c>
      <c r="AI1865" t="s">
        <v>22</v>
      </c>
      <c r="AJ1865" s="17" t="b">
        <v>0</v>
      </c>
      <c r="AK1865" t="s">
        <v>22</v>
      </c>
      <c r="AL1865" t="s">
        <v>22</v>
      </c>
      <c r="AM1865" s="17" t="b">
        <v>0</v>
      </c>
      <c r="AN1865" s="6"/>
      <c r="AO1865" s="6"/>
      <c r="AP1865" s="17" t="b">
        <v>0</v>
      </c>
      <c r="AQ1865" s="6" t="b">
        <v>0</v>
      </c>
    </row>
    <row r="1866" spans="1:43" x14ac:dyDescent="0.25">
      <c r="A1866" t="str">
        <f>_xlfn.CONCAT(Table8[[#This Row],[Order]],"-",Table8[[#This Row],[Line]])</f>
        <v>78642-9</v>
      </c>
      <c r="B1866" s="7">
        <v>78642</v>
      </c>
      <c r="C1866" s="7">
        <v>9</v>
      </c>
      <c r="D1866" s="7">
        <v>1</v>
      </c>
      <c r="E1866" s="6" t="s">
        <v>18</v>
      </c>
      <c r="F1866" s="6" t="s">
        <v>293</v>
      </c>
      <c r="G1866" s="6" t="s">
        <v>6155</v>
      </c>
      <c r="H1866" s="6" t="s">
        <v>22</v>
      </c>
      <c r="I1866" s="6" t="s">
        <v>27</v>
      </c>
      <c r="J1866" s="6"/>
      <c r="K1866" s="6"/>
      <c r="L1866" s="8">
        <v>43565</v>
      </c>
      <c r="M1866" s="8">
        <v>43570</v>
      </c>
      <c r="N1866" s="7">
        <v>2</v>
      </c>
      <c r="O1866" s="7">
        <v>2</v>
      </c>
      <c r="P1866" s="6" t="s">
        <v>606</v>
      </c>
      <c r="Q1866" s="6" t="s">
        <v>22</v>
      </c>
      <c r="R1866" s="6" t="s">
        <v>18</v>
      </c>
      <c r="S1866" s="6" t="s">
        <v>22</v>
      </c>
      <c r="T1866" s="6" t="s">
        <v>6167</v>
      </c>
      <c r="U1866" s="7">
        <v>18</v>
      </c>
      <c r="V1866" s="17" t="b">
        <v>0</v>
      </c>
      <c r="W1866" s="17" t="b">
        <v>0</v>
      </c>
      <c r="X1866" s="17" t="b">
        <v>0</v>
      </c>
      <c r="Y1866" s="17" t="b">
        <v>0</v>
      </c>
      <c r="Z1866" t="s">
        <v>22</v>
      </c>
      <c r="AA1866" t="s">
        <v>22</v>
      </c>
      <c r="AB1866" t="s">
        <v>22</v>
      </c>
      <c r="AC1866" t="s">
        <v>22</v>
      </c>
      <c r="AD1866" t="s">
        <v>22</v>
      </c>
      <c r="AE1866" t="s">
        <v>22</v>
      </c>
      <c r="AF1866" t="s">
        <v>22</v>
      </c>
      <c r="AG1866" t="s">
        <v>22</v>
      </c>
      <c r="AH1866" t="s">
        <v>22</v>
      </c>
      <c r="AI1866" t="s">
        <v>22</v>
      </c>
      <c r="AJ1866" s="17" t="b">
        <v>0</v>
      </c>
      <c r="AK1866" t="s">
        <v>22</v>
      </c>
      <c r="AL1866" t="s">
        <v>22</v>
      </c>
      <c r="AM1866" s="17" t="b">
        <v>0</v>
      </c>
      <c r="AN1866" s="6"/>
      <c r="AO1866" s="6"/>
      <c r="AP1866" s="17" t="b">
        <v>0</v>
      </c>
      <c r="AQ1866" s="6" t="b">
        <v>0</v>
      </c>
    </row>
    <row r="1867" spans="1:43" x14ac:dyDescent="0.25">
      <c r="A1867" t="str">
        <f>_xlfn.CONCAT(Table8[[#This Row],[Order]],"-",Table8[[#This Row],[Line]])</f>
        <v>78642-10</v>
      </c>
      <c r="B1867" s="7">
        <v>78642</v>
      </c>
      <c r="C1867" s="7">
        <v>10</v>
      </c>
      <c r="D1867" s="7">
        <v>1</v>
      </c>
      <c r="E1867" s="6" t="s">
        <v>18</v>
      </c>
      <c r="F1867" s="6" t="s">
        <v>293</v>
      </c>
      <c r="G1867" s="6" t="s">
        <v>6159</v>
      </c>
      <c r="H1867" s="6" t="s">
        <v>22</v>
      </c>
      <c r="I1867" s="6" t="s">
        <v>27</v>
      </c>
      <c r="J1867" s="6"/>
      <c r="K1867" s="6"/>
      <c r="L1867" s="8">
        <v>43565</v>
      </c>
      <c r="M1867" s="8">
        <v>43570</v>
      </c>
      <c r="N1867" s="7">
        <v>2</v>
      </c>
      <c r="O1867" s="7">
        <v>2</v>
      </c>
      <c r="P1867" s="6" t="s">
        <v>606</v>
      </c>
      <c r="Q1867" s="6" t="s">
        <v>22</v>
      </c>
      <c r="R1867" s="6" t="s">
        <v>18</v>
      </c>
      <c r="S1867" s="6" t="s">
        <v>22</v>
      </c>
      <c r="T1867" s="6" t="s">
        <v>6168</v>
      </c>
      <c r="U1867" s="7">
        <v>18</v>
      </c>
      <c r="V1867" s="17" t="b">
        <v>0</v>
      </c>
      <c r="W1867" s="17" t="b">
        <v>0</v>
      </c>
      <c r="X1867" s="17" t="b">
        <v>0</v>
      </c>
      <c r="Y1867" s="17" t="b">
        <v>0</v>
      </c>
      <c r="Z1867" t="s">
        <v>22</v>
      </c>
      <c r="AA1867" t="s">
        <v>22</v>
      </c>
      <c r="AB1867" t="s">
        <v>22</v>
      </c>
      <c r="AC1867" t="s">
        <v>22</v>
      </c>
      <c r="AD1867" t="s">
        <v>22</v>
      </c>
      <c r="AE1867" t="s">
        <v>22</v>
      </c>
      <c r="AF1867" t="s">
        <v>22</v>
      </c>
      <c r="AG1867" t="s">
        <v>22</v>
      </c>
      <c r="AH1867" t="s">
        <v>22</v>
      </c>
      <c r="AI1867" t="s">
        <v>22</v>
      </c>
      <c r="AJ1867" s="17" t="b">
        <v>0</v>
      </c>
      <c r="AK1867" t="s">
        <v>22</v>
      </c>
      <c r="AL1867" t="s">
        <v>22</v>
      </c>
      <c r="AM1867" s="17" t="b">
        <v>0</v>
      </c>
      <c r="AN1867" s="6"/>
      <c r="AO1867" s="6"/>
      <c r="AP1867" s="17" t="b">
        <v>0</v>
      </c>
      <c r="AQ1867" s="6" t="b">
        <v>0</v>
      </c>
    </row>
    <row r="1868" spans="1:43" x14ac:dyDescent="0.25">
      <c r="A1868" t="str">
        <f>_xlfn.CONCAT(Table8[[#This Row],[Order]],"-",Table8[[#This Row],[Line]])</f>
        <v>78642-11</v>
      </c>
      <c r="B1868" s="7">
        <v>78642</v>
      </c>
      <c r="C1868" s="7">
        <v>11</v>
      </c>
      <c r="D1868" s="7">
        <v>1</v>
      </c>
      <c r="E1868" s="6" t="s">
        <v>18</v>
      </c>
      <c r="F1868" s="6" t="s">
        <v>253</v>
      </c>
      <c r="G1868" s="6" t="s">
        <v>6169</v>
      </c>
      <c r="H1868" s="6" t="s">
        <v>22</v>
      </c>
      <c r="I1868" s="6" t="s">
        <v>27</v>
      </c>
      <c r="J1868" s="6"/>
      <c r="K1868" s="6"/>
      <c r="L1868" s="8">
        <v>43522</v>
      </c>
      <c r="M1868" s="8">
        <v>43525</v>
      </c>
      <c r="N1868" s="7">
        <v>91</v>
      </c>
      <c r="O1868" s="7">
        <v>91</v>
      </c>
      <c r="P1868" s="6" t="s">
        <v>606</v>
      </c>
      <c r="Q1868" s="6" t="s">
        <v>22</v>
      </c>
      <c r="R1868" s="6" t="s">
        <v>18</v>
      </c>
      <c r="S1868" s="6" t="s">
        <v>22</v>
      </c>
      <c r="T1868" s="6" t="s">
        <v>43</v>
      </c>
      <c r="U1868" s="7">
        <v>4</v>
      </c>
      <c r="V1868" s="17" t="b">
        <v>0</v>
      </c>
      <c r="W1868" s="17" t="b">
        <v>0</v>
      </c>
      <c r="X1868" s="17" t="b">
        <v>0</v>
      </c>
      <c r="Y1868" s="17" t="b">
        <v>0</v>
      </c>
      <c r="Z1868" t="s">
        <v>22</v>
      </c>
      <c r="AA1868" t="s">
        <v>22</v>
      </c>
      <c r="AB1868" t="s">
        <v>22</v>
      </c>
      <c r="AC1868" t="s">
        <v>22</v>
      </c>
      <c r="AD1868" t="s">
        <v>22</v>
      </c>
      <c r="AE1868" t="s">
        <v>22</v>
      </c>
      <c r="AF1868" t="s">
        <v>22</v>
      </c>
      <c r="AG1868" t="s">
        <v>22</v>
      </c>
      <c r="AH1868" t="s">
        <v>22</v>
      </c>
      <c r="AI1868" t="s">
        <v>22</v>
      </c>
      <c r="AJ1868" s="17" t="b">
        <v>0</v>
      </c>
      <c r="AK1868" t="s">
        <v>22</v>
      </c>
      <c r="AL1868" t="s">
        <v>22</v>
      </c>
      <c r="AM1868" s="17" t="b">
        <v>0</v>
      </c>
      <c r="AN1868" s="6"/>
      <c r="AO1868" s="6"/>
      <c r="AP1868" s="17" t="b">
        <v>0</v>
      </c>
      <c r="AQ1868" s="6" t="b">
        <v>0</v>
      </c>
    </row>
    <row r="1869" spans="1:43" x14ac:dyDescent="0.25">
      <c r="A1869" t="str">
        <f>_xlfn.CONCAT(Table8[[#This Row],[Order]],"-",Table8[[#This Row],[Line]])</f>
        <v>78643-5</v>
      </c>
      <c r="B1869" s="29">
        <v>78643</v>
      </c>
      <c r="C1869" s="29">
        <v>5</v>
      </c>
      <c r="D1869" s="29">
        <v>1</v>
      </c>
      <c r="E1869" s="28" t="s">
        <v>18</v>
      </c>
      <c r="F1869" s="28" t="s">
        <v>3014</v>
      </c>
      <c r="G1869" s="28" t="s">
        <v>1954</v>
      </c>
      <c r="H1869" s="28" t="s">
        <v>22</v>
      </c>
      <c r="I1869" s="28" t="s">
        <v>20</v>
      </c>
      <c r="J1869" s="28"/>
      <c r="K1869" s="28"/>
      <c r="L1869" s="125">
        <v>43497</v>
      </c>
      <c r="M1869" s="30">
        <v>43502</v>
      </c>
      <c r="N1869" s="29">
        <v>7</v>
      </c>
      <c r="O1869" s="29">
        <v>7</v>
      </c>
      <c r="P1869" s="6" t="s">
        <v>644</v>
      </c>
      <c r="Q1869" s="28" t="s">
        <v>22</v>
      </c>
      <c r="R1869" s="6" t="s">
        <v>18</v>
      </c>
      <c r="S1869" s="28" t="s">
        <v>22</v>
      </c>
      <c r="T1869" s="28" t="s">
        <v>47</v>
      </c>
      <c r="U1869" s="29">
        <v>15</v>
      </c>
      <c r="V1869" s="17" t="b">
        <v>1</v>
      </c>
      <c r="W1869" s="17" t="b">
        <v>1</v>
      </c>
      <c r="X1869" s="17" t="b">
        <v>1</v>
      </c>
      <c r="Y1869" s="17" t="b">
        <v>1</v>
      </c>
      <c r="Z1869" t="s">
        <v>22</v>
      </c>
      <c r="AA1869" t="s">
        <v>4248</v>
      </c>
      <c r="AB1869" t="s">
        <v>22</v>
      </c>
      <c r="AC1869" t="s">
        <v>22</v>
      </c>
      <c r="AD1869" t="s">
        <v>22</v>
      </c>
      <c r="AE1869" t="s">
        <v>22</v>
      </c>
      <c r="AF1869" t="s">
        <v>22</v>
      </c>
      <c r="AG1869" t="s">
        <v>22</v>
      </c>
      <c r="AH1869" t="s">
        <v>22</v>
      </c>
      <c r="AI1869" t="s">
        <v>22</v>
      </c>
      <c r="AJ1869" s="17" t="b">
        <v>0</v>
      </c>
      <c r="AK1869" t="s">
        <v>22</v>
      </c>
      <c r="AL1869" t="s">
        <v>143</v>
      </c>
      <c r="AM1869" s="17" t="b">
        <v>0</v>
      </c>
      <c r="AN1869" s="6"/>
      <c r="AO1869" s="6"/>
      <c r="AP1869" s="17" t="b">
        <v>0</v>
      </c>
      <c r="AQ1869" s="6" t="b">
        <v>0</v>
      </c>
    </row>
    <row r="1870" spans="1:43" x14ac:dyDescent="0.25">
      <c r="A1870" t="str">
        <f>_xlfn.CONCAT(Table8[[#This Row],[Order]],"-",Table8[[#This Row],[Line]])</f>
        <v>78645-1</v>
      </c>
      <c r="B1870" s="35">
        <v>78645</v>
      </c>
      <c r="C1870" s="35">
        <v>1</v>
      </c>
      <c r="D1870" s="35">
        <v>1</v>
      </c>
      <c r="E1870" s="34" t="s">
        <v>18</v>
      </c>
      <c r="F1870" s="34" t="s">
        <v>133</v>
      </c>
      <c r="G1870" s="34" t="s">
        <v>2020</v>
      </c>
      <c r="H1870" s="34" t="s">
        <v>171</v>
      </c>
      <c r="I1870" s="34" t="s">
        <v>37</v>
      </c>
      <c r="J1870" s="36">
        <v>43492</v>
      </c>
      <c r="K1870" s="34" t="s">
        <v>6170</v>
      </c>
      <c r="L1870" s="125">
        <v>43494</v>
      </c>
      <c r="M1870" s="36">
        <v>43497</v>
      </c>
      <c r="N1870" s="35">
        <v>1</v>
      </c>
      <c r="O1870" s="35">
        <v>1</v>
      </c>
      <c r="P1870" s="6" t="s">
        <v>610</v>
      </c>
      <c r="Q1870" s="34" t="s">
        <v>22</v>
      </c>
      <c r="R1870" s="6" t="s">
        <v>19</v>
      </c>
      <c r="S1870" s="34" t="s">
        <v>22</v>
      </c>
      <c r="T1870" s="34" t="s">
        <v>73</v>
      </c>
      <c r="U1870" s="35">
        <v>12</v>
      </c>
      <c r="V1870" s="17" t="b">
        <v>1</v>
      </c>
      <c r="W1870" s="17" t="b">
        <v>1</v>
      </c>
      <c r="X1870" s="17" t="b">
        <v>1</v>
      </c>
      <c r="Y1870" s="17" t="b">
        <v>1</v>
      </c>
      <c r="Z1870" t="s">
        <v>22</v>
      </c>
      <c r="AA1870" t="s">
        <v>3805</v>
      </c>
      <c r="AB1870" t="s">
        <v>22</v>
      </c>
      <c r="AC1870" t="s">
        <v>22</v>
      </c>
      <c r="AD1870" t="s">
        <v>22</v>
      </c>
      <c r="AE1870" t="s">
        <v>22</v>
      </c>
      <c r="AF1870" t="s">
        <v>22</v>
      </c>
      <c r="AG1870" t="s">
        <v>22</v>
      </c>
      <c r="AH1870" t="s">
        <v>22</v>
      </c>
      <c r="AI1870" t="s">
        <v>22</v>
      </c>
      <c r="AJ1870" s="17" t="b">
        <v>1</v>
      </c>
      <c r="AK1870" t="s">
        <v>22</v>
      </c>
      <c r="AL1870" t="s">
        <v>143</v>
      </c>
      <c r="AM1870" s="17" t="b">
        <v>1</v>
      </c>
      <c r="AN1870" s="126">
        <v>43494.473795833299</v>
      </c>
      <c r="AO1870" s="6"/>
      <c r="AP1870" s="17" t="b">
        <v>1</v>
      </c>
      <c r="AQ1870" s="6" t="b">
        <v>1</v>
      </c>
    </row>
    <row r="1871" spans="1:43" x14ac:dyDescent="0.25">
      <c r="A1871" t="str">
        <f>_xlfn.CONCAT(Table8[[#This Row],[Order]],"-",Table8[[#This Row],[Line]])</f>
        <v>78645-2</v>
      </c>
      <c r="B1871" s="35">
        <v>78645</v>
      </c>
      <c r="C1871" s="35">
        <v>2</v>
      </c>
      <c r="D1871" s="35">
        <v>1</v>
      </c>
      <c r="E1871" s="34" t="s">
        <v>18</v>
      </c>
      <c r="F1871" s="34" t="s">
        <v>133</v>
      </c>
      <c r="G1871" s="34" t="s">
        <v>2021</v>
      </c>
      <c r="H1871" s="34" t="s">
        <v>177</v>
      </c>
      <c r="I1871" s="34" t="s">
        <v>37</v>
      </c>
      <c r="J1871" s="36">
        <v>43492</v>
      </c>
      <c r="K1871" s="34" t="s">
        <v>6171</v>
      </c>
      <c r="L1871" s="125">
        <v>43494</v>
      </c>
      <c r="M1871" s="36">
        <v>43497</v>
      </c>
      <c r="N1871" s="35">
        <v>1</v>
      </c>
      <c r="O1871" s="35">
        <v>1</v>
      </c>
      <c r="P1871" s="6" t="s">
        <v>610</v>
      </c>
      <c r="Q1871" s="34" t="s">
        <v>22</v>
      </c>
      <c r="R1871" s="6" t="s">
        <v>19</v>
      </c>
      <c r="S1871" s="34" t="s">
        <v>22</v>
      </c>
      <c r="T1871" s="34" t="s">
        <v>74</v>
      </c>
      <c r="U1871" s="35">
        <v>12</v>
      </c>
      <c r="V1871" s="17" t="b">
        <v>1</v>
      </c>
      <c r="W1871" s="17" t="b">
        <v>1</v>
      </c>
      <c r="X1871" s="17" t="b">
        <v>1</v>
      </c>
      <c r="Y1871" s="17" t="b">
        <v>1</v>
      </c>
      <c r="Z1871" t="s">
        <v>22</v>
      </c>
      <c r="AA1871" t="s">
        <v>3805</v>
      </c>
      <c r="AB1871" t="s">
        <v>22</v>
      </c>
      <c r="AC1871" t="s">
        <v>22</v>
      </c>
      <c r="AD1871" t="s">
        <v>22</v>
      </c>
      <c r="AE1871" t="s">
        <v>22</v>
      </c>
      <c r="AF1871" t="s">
        <v>22</v>
      </c>
      <c r="AG1871" t="s">
        <v>22</v>
      </c>
      <c r="AH1871" t="s">
        <v>22</v>
      </c>
      <c r="AI1871" t="s">
        <v>22</v>
      </c>
      <c r="AJ1871" s="17" t="b">
        <v>1</v>
      </c>
      <c r="AK1871" t="s">
        <v>22</v>
      </c>
      <c r="AL1871" t="s">
        <v>143</v>
      </c>
      <c r="AM1871" s="17" t="b">
        <v>1</v>
      </c>
      <c r="AN1871" s="126">
        <v>43494.473807754599</v>
      </c>
      <c r="AO1871" s="6"/>
      <c r="AP1871" s="17" t="b">
        <v>1</v>
      </c>
      <c r="AQ1871" s="6" t="b">
        <v>1</v>
      </c>
    </row>
    <row r="1872" spans="1:43" x14ac:dyDescent="0.25">
      <c r="A1872" t="str">
        <f>_xlfn.CONCAT(Table8[[#This Row],[Order]],"-",Table8[[#This Row],[Line]])</f>
        <v>78650-1</v>
      </c>
      <c r="B1872" s="35">
        <v>78650</v>
      </c>
      <c r="C1872" s="35">
        <v>1</v>
      </c>
      <c r="D1872" s="35">
        <v>1</v>
      </c>
      <c r="E1872" s="34" t="s">
        <v>18</v>
      </c>
      <c r="F1872" s="34" t="s">
        <v>188</v>
      </c>
      <c r="G1872" s="34" t="s">
        <v>1378</v>
      </c>
      <c r="H1872" s="34" t="s">
        <v>22</v>
      </c>
      <c r="I1872" s="34" t="s">
        <v>31</v>
      </c>
      <c r="J1872" s="36">
        <v>43500</v>
      </c>
      <c r="K1872" s="34" t="s">
        <v>6172</v>
      </c>
      <c r="L1872" s="125">
        <v>43495</v>
      </c>
      <c r="M1872" s="36">
        <v>43500</v>
      </c>
      <c r="N1872" s="35">
        <v>3</v>
      </c>
      <c r="O1872" s="35">
        <v>3</v>
      </c>
      <c r="P1872" s="6" t="s">
        <v>610</v>
      </c>
      <c r="Q1872" s="34" t="s">
        <v>21</v>
      </c>
      <c r="R1872" s="6" t="s">
        <v>19</v>
      </c>
      <c r="S1872" s="34" t="s">
        <v>22</v>
      </c>
      <c r="T1872" s="34" t="s">
        <v>46</v>
      </c>
      <c r="U1872" s="35">
        <v>15</v>
      </c>
      <c r="V1872" s="17" t="b">
        <v>1</v>
      </c>
      <c r="W1872" s="17" t="b">
        <v>1</v>
      </c>
      <c r="X1872" s="17" t="b">
        <v>1</v>
      </c>
      <c r="Y1872" s="17" t="b">
        <v>1</v>
      </c>
      <c r="Z1872" t="s">
        <v>22</v>
      </c>
      <c r="AA1872" t="s">
        <v>22</v>
      </c>
      <c r="AB1872" t="s">
        <v>22</v>
      </c>
      <c r="AC1872" t="s">
        <v>22</v>
      </c>
      <c r="AD1872" t="s">
        <v>22</v>
      </c>
      <c r="AE1872" t="s">
        <v>22</v>
      </c>
      <c r="AF1872" t="s">
        <v>22</v>
      </c>
      <c r="AG1872" t="s">
        <v>22</v>
      </c>
      <c r="AH1872" t="s">
        <v>22</v>
      </c>
      <c r="AI1872" t="s">
        <v>22</v>
      </c>
      <c r="AJ1872" s="17" t="b">
        <v>1</v>
      </c>
      <c r="AK1872" t="s">
        <v>22</v>
      </c>
      <c r="AL1872" t="s">
        <v>143</v>
      </c>
      <c r="AM1872" s="17" t="b">
        <v>0</v>
      </c>
      <c r="AN1872" s="6"/>
      <c r="AO1872" s="6"/>
      <c r="AP1872" s="17" t="b">
        <v>0</v>
      </c>
      <c r="AQ1872" s="6" t="b">
        <v>0</v>
      </c>
    </row>
    <row r="1873" spans="1:43" x14ac:dyDescent="0.25">
      <c r="A1873" t="str">
        <f>_xlfn.CONCAT(Table8[[#This Row],[Order]],"-",Table8[[#This Row],[Line]])</f>
        <v>78650-2</v>
      </c>
      <c r="B1873" s="29">
        <v>78650</v>
      </c>
      <c r="C1873" s="29">
        <v>2</v>
      </c>
      <c r="D1873" s="29">
        <v>1</v>
      </c>
      <c r="E1873" s="28" t="s">
        <v>18</v>
      </c>
      <c r="F1873" s="28" t="s">
        <v>189</v>
      </c>
      <c r="G1873" s="28" t="s">
        <v>1381</v>
      </c>
      <c r="H1873" s="28" t="s">
        <v>22</v>
      </c>
      <c r="I1873" s="28" t="s">
        <v>20</v>
      </c>
      <c r="J1873" s="28"/>
      <c r="K1873" s="28"/>
      <c r="L1873" s="125">
        <v>43495</v>
      </c>
      <c r="M1873" s="30">
        <v>43500</v>
      </c>
      <c r="N1873" s="29">
        <v>12</v>
      </c>
      <c r="O1873" s="29">
        <v>12</v>
      </c>
      <c r="P1873" s="6" t="s">
        <v>610</v>
      </c>
      <c r="Q1873" s="28" t="s">
        <v>21</v>
      </c>
      <c r="R1873" s="6" t="s">
        <v>19</v>
      </c>
      <c r="S1873" s="28" t="s">
        <v>22</v>
      </c>
      <c r="T1873" s="28" t="s">
        <v>23</v>
      </c>
      <c r="U1873" s="29">
        <v>15</v>
      </c>
      <c r="V1873" s="17" t="b">
        <v>1</v>
      </c>
      <c r="W1873" s="17" t="b">
        <v>1</v>
      </c>
      <c r="X1873" s="17" t="b">
        <v>1</v>
      </c>
      <c r="Y1873" s="17" t="b">
        <v>1</v>
      </c>
      <c r="Z1873" t="s">
        <v>22</v>
      </c>
      <c r="AA1873" t="s">
        <v>22</v>
      </c>
      <c r="AB1873" t="s">
        <v>22</v>
      </c>
      <c r="AC1873" t="s">
        <v>22</v>
      </c>
      <c r="AD1873" t="s">
        <v>22</v>
      </c>
      <c r="AE1873" t="s">
        <v>22</v>
      </c>
      <c r="AF1873" t="s">
        <v>22</v>
      </c>
      <c r="AG1873" t="s">
        <v>22</v>
      </c>
      <c r="AH1873" t="s">
        <v>22</v>
      </c>
      <c r="AI1873" t="s">
        <v>22</v>
      </c>
      <c r="AJ1873" s="17" t="b">
        <v>0</v>
      </c>
      <c r="AK1873" t="s">
        <v>22</v>
      </c>
      <c r="AL1873" t="s">
        <v>143</v>
      </c>
      <c r="AM1873" s="17" t="b">
        <v>0</v>
      </c>
      <c r="AN1873" s="6"/>
      <c r="AO1873" s="6"/>
      <c r="AP1873" s="17" t="b">
        <v>0</v>
      </c>
      <c r="AQ1873" s="6" t="b">
        <v>0</v>
      </c>
    </row>
    <row r="1874" spans="1:43" x14ac:dyDescent="0.25">
      <c r="A1874" t="str">
        <f>_xlfn.CONCAT(Table8[[#This Row],[Order]],"-",Table8[[#This Row],[Line]])</f>
        <v>78651-1</v>
      </c>
      <c r="B1874" s="35">
        <v>78651</v>
      </c>
      <c r="C1874" s="35">
        <v>1</v>
      </c>
      <c r="D1874" s="35">
        <v>1</v>
      </c>
      <c r="E1874" s="34" t="s">
        <v>18</v>
      </c>
      <c r="F1874" s="34" t="s">
        <v>3439</v>
      </c>
      <c r="G1874" s="34" t="s">
        <v>1382</v>
      </c>
      <c r="H1874" s="34" t="s">
        <v>22</v>
      </c>
      <c r="I1874" s="34" t="s">
        <v>31</v>
      </c>
      <c r="J1874" s="36">
        <v>43499</v>
      </c>
      <c r="K1874" s="34" t="s">
        <v>6173</v>
      </c>
      <c r="L1874" s="125">
        <v>43496</v>
      </c>
      <c r="M1874" s="36">
        <v>43501</v>
      </c>
      <c r="N1874" s="35">
        <v>1</v>
      </c>
      <c r="O1874" s="35">
        <v>1</v>
      </c>
      <c r="P1874" s="6" t="s">
        <v>610</v>
      </c>
      <c r="Q1874" s="34" t="s">
        <v>21</v>
      </c>
      <c r="R1874" s="6" t="s">
        <v>18</v>
      </c>
      <c r="S1874" s="34" t="s">
        <v>22</v>
      </c>
      <c r="T1874" s="34" t="s">
        <v>1383</v>
      </c>
      <c r="U1874" s="35">
        <v>12</v>
      </c>
      <c r="V1874" s="17" t="b">
        <v>1</v>
      </c>
      <c r="W1874" s="17" t="b">
        <v>1</v>
      </c>
      <c r="X1874" s="17" t="b">
        <v>1</v>
      </c>
      <c r="Y1874" s="17" t="b">
        <v>1</v>
      </c>
      <c r="Z1874" t="s">
        <v>22</v>
      </c>
      <c r="AA1874" t="s">
        <v>3805</v>
      </c>
      <c r="AB1874" t="s">
        <v>22</v>
      </c>
      <c r="AC1874" t="s">
        <v>22</v>
      </c>
      <c r="AD1874" t="s">
        <v>22</v>
      </c>
      <c r="AE1874" t="s">
        <v>22</v>
      </c>
      <c r="AF1874" t="s">
        <v>22</v>
      </c>
      <c r="AG1874" t="s">
        <v>22</v>
      </c>
      <c r="AH1874" t="s">
        <v>22</v>
      </c>
      <c r="AI1874" t="s">
        <v>22</v>
      </c>
      <c r="AJ1874" s="17" t="b">
        <v>1</v>
      </c>
      <c r="AK1874" t="s">
        <v>22</v>
      </c>
      <c r="AL1874" t="s">
        <v>143</v>
      </c>
      <c r="AM1874" s="17" t="b">
        <v>0</v>
      </c>
      <c r="AN1874" s="6"/>
      <c r="AO1874" s="6"/>
      <c r="AP1874" s="17" t="b">
        <v>1</v>
      </c>
      <c r="AQ1874" s="6" t="b">
        <v>0</v>
      </c>
    </row>
    <row r="1875" spans="1:43" x14ac:dyDescent="0.25">
      <c r="A1875" t="str">
        <f>_xlfn.CONCAT(Table8[[#This Row],[Order]],"-",Table8[[#This Row],[Line]])</f>
        <v>78651-2</v>
      </c>
      <c r="B1875" s="35">
        <v>78651</v>
      </c>
      <c r="C1875" s="35">
        <v>2</v>
      </c>
      <c r="D1875" s="35">
        <v>1</v>
      </c>
      <c r="E1875" s="34" t="s">
        <v>18</v>
      </c>
      <c r="F1875" s="34" t="s">
        <v>138</v>
      </c>
      <c r="G1875" s="34" t="s">
        <v>1384</v>
      </c>
      <c r="H1875" s="34" t="s">
        <v>22</v>
      </c>
      <c r="I1875" s="34" t="s">
        <v>31</v>
      </c>
      <c r="J1875" s="36">
        <v>43499</v>
      </c>
      <c r="K1875" s="34" t="s">
        <v>6174</v>
      </c>
      <c r="L1875" s="125">
        <v>43496</v>
      </c>
      <c r="M1875" s="36">
        <v>43501</v>
      </c>
      <c r="N1875" s="35">
        <v>8</v>
      </c>
      <c r="O1875" s="35">
        <v>8</v>
      </c>
      <c r="P1875" s="6" t="s">
        <v>610</v>
      </c>
      <c r="Q1875" s="34" t="s">
        <v>21</v>
      </c>
      <c r="R1875" s="6" t="s">
        <v>18</v>
      </c>
      <c r="S1875" s="34" t="s">
        <v>22</v>
      </c>
      <c r="T1875" s="34" t="s">
        <v>1385</v>
      </c>
      <c r="U1875" s="35">
        <v>12</v>
      </c>
      <c r="V1875" s="17" t="b">
        <v>1</v>
      </c>
      <c r="W1875" s="17" t="b">
        <v>1</v>
      </c>
      <c r="X1875" s="17" t="b">
        <v>1</v>
      </c>
      <c r="Y1875" s="17" t="b">
        <v>1</v>
      </c>
      <c r="Z1875" t="s">
        <v>22</v>
      </c>
      <c r="AA1875" t="s">
        <v>3805</v>
      </c>
      <c r="AB1875" t="s">
        <v>22</v>
      </c>
      <c r="AC1875" t="s">
        <v>22</v>
      </c>
      <c r="AD1875" t="s">
        <v>22</v>
      </c>
      <c r="AE1875" t="s">
        <v>22</v>
      </c>
      <c r="AF1875" t="s">
        <v>22</v>
      </c>
      <c r="AG1875" t="s">
        <v>22</v>
      </c>
      <c r="AH1875" t="s">
        <v>22</v>
      </c>
      <c r="AI1875" t="s">
        <v>22</v>
      </c>
      <c r="AJ1875" s="17" t="b">
        <v>1</v>
      </c>
      <c r="AK1875" t="s">
        <v>22</v>
      </c>
      <c r="AL1875" t="s">
        <v>143</v>
      </c>
      <c r="AM1875" s="17" t="b">
        <v>0</v>
      </c>
      <c r="AN1875" s="6"/>
      <c r="AO1875" s="6"/>
      <c r="AP1875" s="17" t="b">
        <v>1</v>
      </c>
      <c r="AQ1875" s="6" t="b">
        <v>0</v>
      </c>
    </row>
    <row r="1876" spans="1:43" x14ac:dyDescent="0.25">
      <c r="A1876" t="str">
        <f>_xlfn.CONCAT(Table8[[#This Row],[Order]],"-",Table8[[#This Row],[Line]])</f>
        <v>78651-3</v>
      </c>
      <c r="B1876" s="35">
        <v>78651</v>
      </c>
      <c r="C1876" s="35">
        <v>3</v>
      </c>
      <c r="D1876" s="35">
        <v>1</v>
      </c>
      <c r="E1876" s="34" t="s">
        <v>18</v>
      </c>
      <c r="F1876" s="34" t="s">
        <v>401</v>
      </c>
      <c r="G1876" s="34" t="s">
        <v>1386</v>
      </c>
      <c r="H1876" s="34" t="s">
        <v>22</v>
      </c>
      <c r="I1876" s="34" t="s">
        <v>31</v>
      </c>
      <c r="J1876" s="36">
        <v>43499</v>
      </c>
      <c r="K1876" s="34" t="s">
        <v>6175</v>
      </c>
      <c r="L1876" s="125">
        <v>43496</v>
      </c>
      <c r="M1876" s="36">
        <v>43501</v>
      </c>
      <c r="N1876" s="35">
        <v>1</v>
      </c>
      <c r="O1876" s="35">
        <v>1</v>
      </c>
      <c r="P1876" s="6" t="s">
        <v>610</v>
      </c>
      <c r="Q1876" s="34" t="s">
        <v>21</v>
      </c>
      <c r="R1876" s="6" t="s">
        <v>18</v>
      </c>
      <c r="S1876" s="34" t="s">
        <v>22</v>
      </c>
      <c r="T1876" s="34" t="s">
        <v>1387</v>
      </c>
      <c r="U1876" s="35">
        <v>12</v>
      </c>
      <c r="V1876" s="17" t="b">
        <v>1</v>
      </c>
      <c r="W1876" s="17" t="b">
        <v>1</v>
      </c>
      <c r="X1876" s="17" t="b">
        <v>1</v>
      </c>
      <c r="Y1876" s="17" t="b">
        <v>1</v>
      </c>
      <c r="Z1876" t="s">
        <v>22</v>
      </c>
      <c r="AA1876" t="s">
        <v>3805</v>
      </c>
      <c r="AB1876" t="s">
        <v>22</v>
      </c>
      <c r="AC1876" t="s">
        <v>22</v>
      </c>
      <c r="AD1876" t="s">
        <v>22</v>
      </c>
      <c r="AE1876" t="s">
        <v>22</v>
      </c>
      <c r="AF1876" t="s">
        <v>22</v>
      </c>
      <c r="AG1876" t="s">
        <v>22</v>
      </c>
      <c r="AH1876" t="s">
        <v>22</v>
      </c>
      <c r="AI1876" t="s">
        <v>22</v>
      </c>
      <c r="AJ1876" s="17" t="b">
        <v>1</v>
      </c>
      <c r="AK1876" t="s">
        <v>22</v>
      </c>
      <c r="AL1876" t="s">
        <v>143</v>
      </c>
      <c r="AM1876" s="17" t="b">
        <v>0</v>
      </c>
      <c r="AN1876" s="6"/>
      <c r="AO1876" s="6"/>
      <c r="AP1876" s="17" t="b">
        <v>1</v>
      </c>
      <c r="AQ1876" s="6" t="b">
        <v>0</v>
      </c>
    </row>
    <row r="1877" spans="1:43" x14ac:dyDescent="0.25">
      <c r="A1877" t="str">
        <f>_xlfn.CONCAT(Table8[[#This Row],[Order]],"-",Table8[[#This Row],[Line]])</f>
        <v>78658-1</v>
      </c>
      <c r="B1877" s="29">
        <v>78658</v>
      </c>
      <c r="C1877" s="29">
        <v>1</v>
      </c>
      <c r="D1877" s="29">
        <v>1</v>
      </c>
      <c r="E1877" s="28" t="s">
        <v>18</v>
      </c>
      <c r="F1877" s="28" t="s">
        <v>3440</v>
      </c>
      <c r="G1877" s="28" t="s">
        <v>6176</v>
      </c>
      <c r="H1877" s="28" t="s">
        <v>22</v>
      </c>
      <c r="I1877" s="28" t="s">
        <v>20</v>
      </c>
      <c r="J1877" s="28"/>
      <c r="K1877" s="28"/>
      <c r="L1877" s="8">
        <v>43510</v>
      </c>
      <c r="M1877" s="30">
        <v>43515</v>
      </c>
      <c r="N1877" s="29">
        <v>2</v>
      </c>
      <c r="O1877" s="29">
        <v>4</v>
      </c>
      <c r="P1877" s="6" t="s">
        <v>609</v>
      </c>
      <c r="Q1877" s="28" t="s">
        <v>22</v>
      </c>
      <c r="R1877" s="6" t="s">
        <v>18</v>
      </c>
      <c r="S1877" s="28" t="s">
        <v>22</v>
      </c>
      <c r="T1877" s="28" t="s">
        <v>92</v>
      </c>
      <c r="U1877" s="29">
        <v>12</v>
      </c>
      <c r="V1877" s="17" t="b">
        <v>1</v>
      </c>
      <c r="W1877" s="17" t="b">
        <v>1</v>
      </c>
      <c r="X1877" s="17" t="b">
        <v>0</v>
      </c>
      <c r="Y1877" s="17" t="b">
        <v>0</v>
      </c>
      <c r="Z1877" t="s">
        <v>22</v>
      </c>
      <c r="AA1877" t="s">
        <v>161</v>
      </c>
      <c r="AB1877" t="s">
        <v>22</v>
      </c>
      <c r="AC1877" t="s">
        <v>22</v>
      </c>
      <c r="AD1877" t="s">
        <v>22</v>
      </c>
      <c r="AE1877" t="s">
        <v>22</v>
      </c>
      <c r="AF1877" t="s">
        <v>22</v>
      </c>
      <c r="AG1877" t="s">
        <v>22</v>
      </c>
      <c r="AH1877" t="s">
        <v>22</v>
      </c>
      <c r="AI1877" t="s">
        <v>22</v>
      </c>
      <c r="AJ1877" s="17" t="b">
        <v>0</v>
      </c>
      <c r="AK1877" t="s">
        <v>22</v>
      </c>
      <c r="AL1877" t="s">
        <v>22</v>
      </c>
      <c r="AM1877" s="17" t="b">
        <v>0</v>
      </c>
      <c r="AN1877" s="6"/>
      <c r="AO1877" s="6"/>
      <c r="AP1877" s="17" t="b">
        <v>0</v>
      </c>
      <c r="AQ1877" s="6" t="b">
        <v>0</v>
      </c>
    </row>
    <row r="1878" spans="1:43" x14ac:dyDescent="0.25">
      <c r="A1878" t="str">
        <f>_xlfn.CONCAT(Table8[[#This Row],[Order]],"-",Table8[[#This Row],[Line]])</f>
        <v>78658-2</v>
      </c>
      <c r="B1878" s="29">
        <v>78658</v>
      </c>
      <c r="C1878" s="29">
        <v>2</v>
      </c>
      <c r="D1878" s="29">
        <v>1</v>
      </c>
      <c r="E1878" s="28" t="s">
        <v>18</v>
      </c>
      <c r="F1878" s="28" t="s">
        <v>160</v>
      </c>
      <c r="G1878" s="28" t="s">
        <v>6177</v>
      </c>
      <c r="H1878" s="28" t="s">
        <v>22</v>
      </c>
      <c r="I1878" s="28" t="s">
        <v>20</v>
      </c>
      <c r="J1878" s="28"/>
      <c r="K1878" s="28"/>
      <c r="L1878" s="8">
        <v>43510</v>
      </c>
      <c r="M1878" s="30">
        <v>43515</v>
      </c>
      <c r="N1878" s="29">
        <v>4</v>
      </c>
      <c r="O1878" s="29">
        <v>4</v>
      </c>
      <c r="P1878" s="6" t="s">
        <v>609</v>
      </c>
      <c r="Q1878" s="28" t="s">
        <v>22</v>
      </c>
      <c r="R1878" s="6" t="s">
        <v>18</v>
      </c>
      <c r="S1878" s="28" t="s">
        <v>22</v>
      </c>
      <c r="T1878" s="28" t="s">
        <v>45</v>
      </c>
      <c r="U1878" s="29">
        <v>12</v>
      </c>
      <c r="V1878" s="17" t="b">
        <v>1</v>
      </c>
      <c r="W1878" s="17" t="b">
        <v>1</v>
      </c>
      <c r="X1878" s="17" t="b">
        <v>0</v>
      </c>
      <c r="Y1878" s="17" t="b">
        <v>0</v>
      </c>
      <c r="Z1878" t="s">
        <v>22</v>
      </c>
      <c r="AA1878" t="s">
        <v>161</v>
      </c>
      <c r="AB1878" t="s">
        <v>22</v>
      </c>
      <c r="AC1878" t="s">
        <v>22</v>
      </c>
      <c r="AD1878" t="s">
        <v>22</v>
      </c>
      <c r="AE1878" t="s">
        <v>22</v>
      </c>
      <c r="AF1878" t="s">
        <v>22</v>
      </c>
      <c r="AG1878" t="s">
        <v>22</v>
      </c>
      <c r="AH1878" t="s">
        <v>22</v>
      </c>
      <c r="AI1878" t="s">
        <v>22</v>
      </c>
      <c r="AJ1878" s="17" t="b">
        <v>0</v>
      </c>
      <c r="AK1878" t="s">
        <v>22</v>
      </c>
      <c r="AL1878" t="s">
        <v>22</v>
      </c>
      <c r="AM1878" s="17" t="b">
        <v>0</v>
      </c>
      <c r="AN1878" s="6"/>
      <c r="AO1878" s="6"/>
      <c r="AP1878" s="17" t="b">
        <v>0</v>
      </c>
      <c r="AQ1878" s="6" t="b">
        <v>0</v>
      </c>
    </row>
    <row r="1879" spans="1:43" x14ac:dyDescent="0.25">
      <c r="A1879" t="str">
        <f>_xlfn.CONCAT(Table8[[#This Row],[Order]],"-",Table8[[#This Row],[Line]])</f>
        <v>78659-1</v>
      </c>
      <c r="B1879" s="29">
        <v>78659</v>
      </c>
      <c r="C1879" s="29">
        <v>1</v>
      </c>
      <c r="D1879" s="29">
        <v>1</v>
      </c>
      <c r="E1879" s="28" t="s">
        <v>18</v>
      </c>
      <c r="F1879" s="28" t="s">
        <v>270</v>
      </c>
      <c r="G1879" s="28" t="s">
        <v>6178</v>
      </c>
      <c r="H1879" s="28" t="s">
        <v>22</v>
      </c>
      <c r="I1879" s="28" t="s">
        <v>20</v>
      </c>
      <c r="J1879" s="28"/>
      <c r="K1879" s="28"/>
      <c r="L1879" s="8">
        <v>43509</v>
      </c>
      <c r="M1879" s="30">
        <v>43514</v>
      </c>
      <c r="N1879" s="29">
        <v>43</v>
      </c>
      <c r="O1879" s="29">
        <v>43</v>
      </c>
      <c r="P1879" s="6" t="s">
        <v>608</v>
      </c>
      <c r="Q1879" s="28" t="s">
        <v>22</v>
      </c>
      <c r="R1879" s="6" t="s">
        <v>18</v>
      </c>
      <c r="S1879" s="28" t="s">
        <v>22</v>
      </c>
      <c r="T1879" s="28" t="s">
        <v>6179</v>
      </c>
      <c r="U1879" s="29">
        <v>18</v>
      </c>
      <c r="V1879" s="17" t="b">
        <v>1</v>
      </c>
      <c r="W1879" s="17" t="b">
        <v>1</v>
      </c>
      <c r="X1879" s="17" t="b">
        <v>0</v>
      </c>
      <c r="Y1879" s="17" t="b">
        <v>0</v>
      </c>
      <c r="Z1879" t="s">
        <v>22</v>
      </c>
      <c r="AA1879" t="s">
        <v>3805</v>
      </c>
      <c r="AB1879" t="s">
        <v>22</v>
      </c>
      <c r="AC1879" t="s">
        <v>22</v>
      </c>
      <c r="AD1879" t="s">
        <v>22</v>
      </c>
      <c r="AE1879" t="s">
        <v>22</v>
      </c>
      <c r="AF1879" t="s">
        <v>22</v>
      </c>
      <c r="AG1879" t="s">
        <v>22</v>
      </c>
      <c r="AH1879" t="s">
        <v>22</v>
      </c>
      <c r="AI1879" t="s">
        <v>22</v>
      </c>
      <c r="AJ1879" s="17" t="b">
        <v>0</v>
      </c>
      <c r="AK1879" t="s">
        <v>22</v>
      </c>
      <c r="AL1879" t="s">
        <v>22</v>
      </c>
      <c r="AM1879" s="17" t="b">
        <v>0</v>
      </c>
      <c r="AN1879" s="6"/>
      <c r="AO1879" s="6"/>
      <c r="AP1879" s="17" t="b">
        <v>0</v>
      </c>
      <c r="AQ1879" s="6" t="b">
        <v>0</v>
      </c>
    </row>
    <row r="1880" spans="1:43" x14ac:dyDescent="0.25">
      <c r="A1880" t="str">
        <f>_xlfn.CONCAT(Table8[[#This Row],[Order]],"-",Table8[[#This Row],[Line]])</f>
        <v>78659-2</v>
      </c>
      <c r="B1880" s="29">
        <v>78659</v>
      </c>
      <c r="C1880" s="29">
        <v>2</v>
      </c>
      <c r="D1880" s="29">
        <v>1</v>
      </c>
      <c r="E1880" s="28" t="s">
        <v>18</v>
      </c>
      <c r="F1880" s="28" t="s">
        <v>270</v>
      </c>
      <c r="G1880" s="28" t="s">
        <v>6180</v>
      </c>
      <c r="H1880" s="28" t="s">
        <v>22</v>
      </c>
      <c r="I1880" s="28" t="s">
        <v>20</v>
      </c>
      <c r="J1880" s="28"/>
      <c r="K1880" s="28"/>
      <c r="L1880" s="8">
        <v>43509</v>
      </c>
      <c r="M1880" s="30">
        <v>43514</v>
      </c>
      <c r="N1880" s="29">
        <v>57</v>
      </c>
      <c r="O1880" s="29">
        <v>57</v>
      </c>
      <c r="P1880" s="6" t="s">
        <v>608</v>
      </c>
      <c r="Q1880" s="28" t="s">
        <v>22</v>
      </c>
      <c r="R1880" s="6" t="s">
        <v>18</v>
      </c>
      <c r="S1880" s="28" t="s">
        <v>22</v>
      </c>
      <c r="T1880" s="28" t="s">
        <v>6181</v>
      </c>
      <c r="U1880" s="29">
        <v>18</v>
      </c>
      <c r="V1880" s="17" t="b">
        <v>1</v>
      </c>
      <c r="W1880" s="17" t="b">
        <v>1</v>
      </c>
      <c r="X1880" s="17" t="b">
        <v>0</v>
      </c>
      <c r="Y1880" s="17" t="b">
        <v>0</v>
      </c>
      <c r="Z1880" t="s">
        <v>22</v>
      </c>
      <c r="AA1880" t="s">
        <v>3805</v>
      </c>
      <c r="AB1880" t="s">
        <v>22</v>
      </c>
      <c r="AC1880" t="s">
        <v>22</v>
      </c>
      <c r="AD1880" t="s">
        <v>22</v>
      </c>
      <c r="AE1880" t="s">
        <v>22</v>
      </c>
      <c r="AF1880" t="s">
        <v>22</v>
      </c>
      <c r="AG1880" t="s">
        <v>22</v>
      </c>
      <c r="AH1880" t="s">
        <v>22</v>
      </c>
      <c r="AI1880" t="s">
        <v>22</v>
      </c>
      <c r="AJ1880" s="17" t="b">
        <v>0</v>
      </c>
      <c r="AK1880" t="s">
        <v>22</v>
      </c>
      <c r="AL1880" t="s">
        <v>22</v>
      </c>
      <c r="AM1880" s="17" t="b">
        <v>0</v>
      </c>
      <c r="AN1880" s="6"/>
      <c r="AO1880" s="6"/>
      <c r="AP1880" s="17" t="b">
        <v>0</v>
      </c>
      <c r="AQ1880" s="6" t="b">
        <v>0</v>
      </c>
    </row>
    <row r="1881" spans="1:43" x14ac:dyDescent="0.25">
      <c r="A1881" t="str">
        <f>_xlfn.CONCAT(Table8[[#This Row],[Order]],"-",Table8[[#This Row],[Line]])</f>
        <v>78661-1</v>
      </c>
      <c r="B1881" s="29">
        <v>78661</v>
      </c>
      <c r="C1881" s="29">
        <v>1</v>
      </c>
      <c r="D1881" s="29">
        <v>1</v>
      </c>
      <c r="E1881" s="28" t="s">
        <v>18</v>
      </c>
      <c r="F1881" s="28" t="s">
        <v>288</v>
      </c>
      <c r="G1881" s="28" t="s">
        <v>76</v>
      </c>
      <c r="H1881" s="28" t="s">
        <v>22</v>
      </c>
      <c r="I1881" s="28" t="s">
        <v>20</v>
      </c>
      <c r="J1881" s="28"/>
      <c r="K1881" s="28"/>
      <c r="L1881" s="125">
        <v>43494</v>
      </c>
      <c r="M1881" s="30">
        <v>43497</v>
      </c>
      <c r="N1881" s="29">
        <v>1</v>
      </c>
      <c r="O1881" s="29">
        <v>1</v>
      </c>
      <c r="P1881" s="6" t="s">
        <v>610</v>
      </c>
      <c r="Q1881" s="28" t="s">
        <v>22</v>
      </c>
      <c r="R1881" s="6" t="s">
        <v>19</v>
      </c>
      <c r="S1881" s="28" t="s">
        <v>22</v>
      </c>
      <c r="T1881" s="28" t="s">
        <v>75</v>
      </c>
      <c r="U1881" s="29">
        <v>12</v>
      </c>
      <c r="V1881" s="17" t="b">
        <v>1</v>
      </c>
      <c r="W1881" s="17" t="b">
        <v>1</v>
      </c>
      <c r="X1881" s="17" t="b">
        <v>1</v>
      </c>
      <c r="Y1881" s="17" t="b">
        <v>1</v>
      </c>
      <c r="Z1881" t="s">
        <v>22</v>
      </c>
      <c r="AA1881" t="s">
        <v>22</v>
      </c>
      <c r="AB1881" t="s">
        <v>22</v>
      </c>
      <c r="AC1881" t="s">
        <v>22</v>
      </c>
      <c r="AD1881" t="s">
        <v>22</v>
      </c>
      <c r="AE1881" t="s">
        <v>22</v>
      </c>
      <c r="AF1881" t="s">
        <v>22</v>
      </c>
      <c r="AG1881" t="s">
        <v>22</v>
      </c>
      <c r="AH1881" t="s">
        <v>22</v>
      </c>
      <c r="AI1881" t="s">
        <v>22</v>
      </c>
      <c r="AJ1881" s="17" t="b">
        <v>0</v>
      </c>
      <c r="AK1881" t="s">
        <v>22</v>
      </c>
      <c r="AL1881" t="s">
        <v>143</v>
      </c>
      <c r="AM1881" s="17" t="b">
        <v>0</v>
      </c>
      <c r="AN1881" s="6"/>
      <c r="AO1881" s="6"/>
      <c r="AP1881" s="17" t="b">
        <v>0</v>
      </c>
      <c r="AQ1881" s="6" t="b">
        <v>0</v>
      </c>
    </row>
    <row r="1882" spans="1:43" x14ac:dyDescent="0.25">
      <c r="A1882" t="str">
        <f>_xlfn.CONCAT(Table8[[#This Row],[Order]],"-",Table8[[#This Row],[Line]])</f>
        <v>78661-2</v>
      </c>
      <c r="B1882" s="35">
        <v>78661</v>
      </c>
      <c r="C1882" s="35">
        <v>2</v>
      </c>
      <c r="D1882" s="35">
        <v>1</v>
      </c>
      <c r="E1882" s="34" t="s">
        <v>18</v>
      </c>
      <c r="F1882" s="34" t="s">
        <v>127</v>
      </c>
      <c r="G1882" s="34" t="s">
        <v>2022</v>
      </c>
      <c r="H1882" s="34" t="s">
        <v>22</v>
      </c>
      <c r="I1882" s="34" t="s">
        <v>31</v>
      </c>
      <c r="J1882" s="36">
        <v>43497</v>
      </c>
      <c r="K1882" s="34" t="s">
        <v>6182</v>
      </c>
      <c r="L1882" s="125">
        <v>43494</v>
      </c>
      <c r="M1882" s="36">
        <v>43497</v>
      </c>
      <c r="N1882" s="35">
        <v>2</v>
      </c>
      <c r="O1882" s="35">
        <v>2</v>
      </c>
      <c r="P1882" s="6" t="s">
        <v>610</v>
      </c>
      <c r="Q1882" s="34" t="s">
        <v>22</v>
      </c>
      <c r="R1882" s="6" t="s">
        <v>19</v>
      </c>
      <c r="S1882" s="34" t="s">
        <v>22</v>
      </c>
      <c r="T1882" s="34" t="s">
        <v>77</v>
      </c>
      <c r="U1882" s="35">
        <v>12</v>
      </c>
      <c r="V1882" s="17" t="b">
        <v>1</v>
      </c>
      <c r="W1882" s="17" t="b">
        <v>1</v>
      </c>
      <c r="X1882" s="17" t="b">
        <v>1</v>
      </c>
      <c r="Y1882" s="17" t="b">
        <v>1</v>
      </c>
      <c r="Z1882" t="s">
        <v>3805</v>
      </c>
      <c r="AA1882" t="s">
        <v>3805</v>
      </c>
      <c r="AB1882" t="s">
        <v>22</v>
      </c>
      <c r="AC1882" t="s">
        <v>22</v>
      </c>
      <c r="AD1882" t="s">
        <v>22</v>
      </c>
      <c r="AE1882" t="s">
        <v>22</v>
      </c>
      <c r="AF1882" t="s">
        <v>3805</v>
      </c>
      <c r="AG1882" t="s">
        <v>3805</v>
      </c>
      <c r="AH1882" t="s">
        <v>22</v>
      </c>
      <c r="AI1882" t="s">
        <v>22</v>
      </c>
      <c r="AJ1882" s="17" t="b">
        <v>1</v>
      </c>
      <c r="AK1882" t="s">
        <v>22</v>
      </c>
      <c r="AL1882" t="s">
        <v>143</v>
      </c>
      <c r="AM1882" s="17" t="b">
        <v>0</v>
      </c>
      <c r="AN1882" s="6"/>
      <c r="AO1882" s="6"/>
      <c r="AP1882" s="17" t="b">
        <v>0</v>
      </c>
      <c r="AQ1882" s="6" t="b">
        <v>0</v>
      </c>
    </row>
    <row r="1883" spans="1:43" x14ac:dyDescent="0.25">
      <c r="A1883" t="str">
        <f>_xlfn.CONCAT(Table8[[#This Row],[Order]],"-",Table8[[#This Row],[Line]])</f>
        <v>78663-1</v>
      </c>
      <c r="B1883" s="29">
        <v>78663</v>
      </c>
      <c r="C1883" s="29">
        <v>1</v>
      </c>
      <c r="D1883" s="29">
        <v>1</v>
      </c>
      <c r="E1883" s="28" t="s">
        <v>18</v>
      </c>
      <c r="F1883" s="28" t="s">
        <v>240</v>
      </c>
      <c r="G1883" s="28" t="s">
        <v>2065</v>
      </c>
      <c r="H1883" s="28" t="s">
        <v>22</v>
      </c>
      <c r="I1883" s="28" t="s">
        <v>20</v>
      </c>
      <c r="J1883" s="28"/>
      <c r="K1883" s="28"/>
      <c r="L1883" s="125">
        <v>43493</v>
      </c>
      <c r="M1883" s="30">
        <v>43501</v>
      </c>
      <c r="N1883" s="29">
        <v>3</v>
      </c>
      <c r="O1883" s="29">
        <v>3</v>
      </c>
      <c r="P1883" s="6" t="s">
        <v>613</v>
      </c>
      <c r="Q1883" s="28" t="s">
        <v>21</v>
      </c>
      <c r="R1883" s="6" t="s">
        <v>18</v>
      </c>
      <c r="S1883" s="28" t="s">
        <v>22</v>
      </c>
      <c r="T1883" s="28" t="s">
        <v>91</v>
      </c>
      <c r="U1883" s="29">
        <v>12</v>
      </c>
      <c r="V1883" s="17" t="b">
        <v>1</v>
      </c>
      <c r="W1883" s="17" t="b">
        <v>1</v>
      </c>
      <c r="X1883" s="17" t="b">
        <v>1</v>
      </c>
      <c r="Y1883" s="17" t="b">
        <v>1</v>
      </c>
      <c r="Z1883" t="s">
        <v>22</v>
      </c>
      <c r="AA1883" t="s">
        <v>22</v>
      </c>
      <c r="AB1883" t="s">
        <v>22</v>
      </c>
      <c r="AC1883" t="s">
        <v>22</v>
      </c>
      <c r="AD1883" t="s">
        <v>22</v>
      </c>
      <c r="AE1883" t="s">
        <v>22</v>
      </c>
      <c r="AF1883" t="s">
        <v>22</v>
      </c>
      <c r="AG1883" t="s">
        <v>22</v>
      </c>
      <c r="AH1883" t="s">
        <v>22</v>
      </c>
      <c r="AI1883" t="s">
        <v>22</v>
      </c>
      <c r="AJ1883" s="17" t="b">
        <v>0</v>
      </c>
      <c r="AK1883" t="s">
        <v>22</v>
      </c>
      <c r="AL1883" t="s">
        <v>143</v>
      </c>
      <c r="AM1883" s="17" t="b">
        <v>0</v>
      </c>
      <c r="AN1883" s="6"/>
      <c r="AO1883" s="6"/>
      <c r="AP1883" s="17" t="b">
        <v>0</v>
      </c>
      <c r="AQ1883" s="6" t="b">
        <v>0</v>
      </c>
    </row>
    <row r="1884" spans="1:43" x14ac:dyDescent="0.25">
      <c r="A1884" t="str">
        <f>_xlfn.CONCAT(Table8[[#This Row],[Order]],"-",Table8[[#This Row],[Line]])</f>
        <v>78664-1</v>
      </c>
      <c r="B1884" s="29">
        <v>78664</v>
      </c>
      <c r="C1884" s="29">
        <v>1</v>
      </c>
      <c r="D1884" s="29">
        <v>1</v>
      </c>
      <c r="E1884" s="28" t="s">
        <v>18</v>
      </c>
      <c r="F1884" s="28" t="s">
        <v>309</v>
      </c>
      <c r="G1884" s="28" t="s">
        <v>2039</v>
      </c>
      <c r="H1884" s="28" t="s">
        <v>22</v>
      </c>
      <c r="I1884" s="28" t="s">
        <v>20</v>
      </c>
      <c r="J1884" s="28"/>
      <c r="K1884" s="28"/>
      <c r="L1884" s="8">
        <v>43503</v>
      </c>
      <c r="M1884" s="30">
        <v>43508</v>
      </c>
      <c r="N1884" s="29">
        <v>4</v>
      </c>
      <c r="O1884" s="29">
        <v>8</v>
      </c>
      <c r="P1884" s="6" t="s">
        <v>613</v>
      </c>
      <c r="Q1884" s="28" t="s">
        <v>22</v>
      </c>
      <c r="R1884" s="6" t="s">
        <v>18</v>
      </c>
      <c r="S1884" s="28" t="s">
        <v>22</v>
      </c>
      <c r="T1884" s="28" t="s">
        <v>110</v>
      </c>
      <c r="U1884" s="29">
        <v>7</v>
      </c>
      <c r="V1884" s="17" t="b">
        <v>1</v>
      </c>
      <c r="W1884" s="17" t="b">
        <v>0</v>
      </c>
      <c r="X1884" s="17" t="b">
        <v>0</v>
      </c>
      <c r="Y1884" s="17" t="b">
        <v>0</v>
      </c>
      <c r="Z1884" t="s">
        <v>22</v>
      </c>
      <c r="AA1884" t="s">
        <v>22</v>
      </c>
      <c r="AB1884" t="s">
        <v>22</v>
      </c>
      <c r="AC1884" t="s">
        <v>22</v>
      </c>
      <c r="AD1884" t="s">
        <v>22</v>
      </c>
      <c r="AE1884" t="s">
        <v>22</v>
      </c>
      <c r="AF1884" t="s">
        <v>22</v>
      </c>
      <c r="AG1884" t="s">
        <v>22</v>
      </c>
      <c r="AH1884" t="s">
        <v>22</v>
      </c>
      <c r="AI1884" t="s">
        <v>22</v>
      </c>
      <c r="AJ1884" s="17" t="b">
        <v>0</v>
      </c>
      <c r="AK1884" t="s">
        <v>22</v>
      </c>
      <c r="AL1884" t="s">
        <v>22</v>
      </c>
      <c r="AM1884" s="17" t="b">
        <v>0</v>
      </c>
      <c r="AN1884" s="6"/>
      <c r="AO1884" s="6"/>
      <c r="AP1884" s="17" t="b">
        <v>0</v>
      </c>
      <c r="AQ1884" s="6" t="b">
        <v>0</v>
      </c>
    </row>
    <row r="1885" spans="1:43" x14ac:dyDescent="0.25">
      <c r="A1885" t="str">
        <f>_xlfn.CONCAT(Table8[[#This Row],[Order]],"-",Table8[[#This Row],[Line]])</f>
        <v>78664-2</v>
      </c>
      <c r="B1885" s="29">
        <v>78664</v>
      </c>
      <c r="C1885" s="29">
        <v>2</v>
      </c>
      <c r="D1885" s="29">
        <v>1</v>
      </c>
      <c r="E1885" s="28" t="s">
        <v>18</v>
      </c>
      <c r="F1885" s="28" t="s">
        <v>3441</v>
      </c>
      <c r="G1885" s="28" t="s">
        <v>2040</v>
      </c>
      <c r="H1885" s="28" t="s">
        <v>22</v>
      </c>
      <c r="I1885" s="28" t="s">
        <v>20</v>
      </c>
      <c r="J1885" s="28"/>
      <c r="K1885" s="28"/>
      <c r="L1885" s="8">
        <v>43503</v>
      </c>
      <c r="M1885" s="30">
        <v>43508</v>
      </c>
      <c r="N1885" s="29">
        <v>3</v>
      </c>
      <c r="O1885" s="29">
        <v>9</v>
      </c>
      <c r="P1885" s="6" t="s">
        <v>613</v>
      </c>
      <c r="Q1885" s="28" t="s">
        <v>22</v>
      </c>
      <c r="R1885" s="6" t="s">
        <v>18</v>
      </c>
      <c r="S1885" s="28" t="s">
        <v>22</v>
      </c>
      <c r="T1885" s="28" t="s">
        <v>2041</v>
      </c>
      <c r="U1885" s="29">
        <v>7</v>
      </c>
      <c r="V1885" s="17" t="b">
        <v>1</v>
      </c>
      <c r="W1885" s="17" t="b">
        <v>0</v>
      </c>
      <c r="X1885" s="17" t="b">
        <v>0</v>
      </c>
      <c r="Y1885" s="17" t="b">
        <v>0</v>
      </c>
      <c r="Z1885" t="s">
        <v>22</v>
      </c>
      <c r="AA1885" t="s">
        <v>22</v>
      </c>
      <c r="AB1885" t="s">
        <v>22</v>
      </c>
      <c r="AC1885" t="s">
        <v>22</v>
      </c>
      <c r="AD1885" t="s">
        <v>22</v>
      </c>
      <c r="AE1885" t="s">
        <v>22</v>
      </c>
      <c r="AF1885" t="s">
        <v>22</v>
      </c>
      <c r="AG1885" t="s">
        <v>22</v>
      </c>
      <c r="AH1885" t="s">
        <v>22</v>
      </c>
      <c r="AI1885" t="s">
        <v>22</v>
      </c>
      <c r="AJ1885" s="17" t="b">
        <v>0</v>
      </c>
      <c r="AK1885" t="s">
        <v>22</v>
      </c>
      <c r="AL1885" t="s">
        <v>22</v>
      </c>
      <c r="AM1885" s="17" t="b">
        <v>0</v>
      </c>
      <c r="AN1885" s="6"/>
      <c r="AO1885" s="6"/>
      <c r="AP1885" s="17" t="b">
        <v>0</v>
      </c>
      <c r="AQ1885" s="6" t="b">
        <v>0</v>
      </c>
    </row>
    <row r="1886" spans="1:43" x14ac:dyDescent="0.25">
      <c r="A1886" t="str">
        <f>_xlfn.CONCAT(Table8[[#This Row],[Order]],"-",Table8[[#This Row],[Line]])</f>
        <v>78664-3</v>
      </c>
      <c r="B1886" s="29">
        <v>78664</v>
      </c>
      <c r="C1886" s="29">
        <v>3</v>
      </c>
      <c r="D1886" s="29">
        <v>1</v>
      </c>
      <c r="E1886" s="28" t="s">
        <v>18</v>
      </c>
      <c r="F1886" s="28" t="s">
        <v>3442</v>
      </c>
      <c r="G1886" s="28" t="s">
        <v>2042</v>
      </c>
      <c r="H1886" s="28" t="s">
        <v>22</v>
      </c>
      <c r="I1886" s="28" t="s">
        <v>20</v>
      </c>
      <c r="J1886" s="28"/>
      <c r="K1886" s="28"/>
      <c r="L1886" s="8">
        <v>43503</v>
      </c>
      <c r="M1886" s="30">
        <v>43508</v>
      </c>
      <c r="N1886" s="29">
        <v>4</v>
      </c>
      <c r="O1886" s="29">
        <v>16</v>
      </c>
      <c r="P1886" s="6" t="s">
        <v>613</v>
      </c>
      <c r="Q1886" s="28" t="s">
        <v>22</v>
      </c>
      <c r="R1886" s="6" t="s">
        <v>18</v>
      </c>
      <c r="S1886" s="28" t="s">
        <v>22</v>
      </c>
      <c r="T1886" s="28" t="s">
        <v>2043</v>
      </c>
      <c r="U1886" s="29">
        <v>7</v>
      </c>
      <c r="V1886" s="17" t="b">
        <v>1</v>
      </c>
      <c r="W1886" s="17" t="b">
        <v>0</v>
      </c>
      <c r="X1886" s="17" t="b">
        <v>0</v>
      </c>
      <c r="Y1886" s="17" t="b">
        <v>0</v>
      </c>
      <c r="Z1886" t="s">
        <v>22</v>
      </c>
      <c r="AA1886" t="s">
        <v>22</v>
      </c>
      <c r="AB1886" t="s">
        <v>22</v>
      </c>
      <c r="AC1886" t="s">
        <v>22</v>
      </c>
      <c r="AD1886" t="s">
        <v>22</v>
      </c>
      <c r="AE1886" t="s">
        <v>22</v>
      </c>
      <c r="AF1886" t="s">
        <v>22</v>
      </c>
      <c r="AG1886" t="s">
        <v>22</v>
      </c>
      <c r="AH1886" t="s">
        <v>22</v>
      </c>
      <c r="AI1886" t="s">
        <v>22</v>
      </c>
      <c r="AJ1886" s="17" t="b">
        <v>0</v>
      </c>
      <c r="AK1886" t="s">
        <v>22</v>
      </c>
      <c r="AL1886" t="s">
        <v>22</v>
      </c>
      <c r="AM1886" s="17" t="b">
        <v>0</v>
      </c>
      <c r="AN1886" s="6"/>
      <c r="AO1886" s="6"/>
      <c r="AP1886" s="17" t="b">
        <v>0</v>
      </c>
      <c r="AQ1886" s="6" t="b">
        <v>0</v>
      </c>
    </row>
    <row r="1887" spans="1:43" x14ac:dyDescent="0.25">
      <c r="A1887" t="str">
        <f>_xlfn.CONCAT(Table8[[#This Row],[Order]],"-",Table8[[#This Row],[Line]])</f>
        <v>78667-1</v>
      </c>
      <c r="B1887" s="29">
        <v>78667</v>
      </c>
      <c r="C1887" s="29">
        <v>1</v>
      </c>
      <c r="D1887" s="29">
        <v>1</v>
      </c>
      <c r="E1887" s="28" t="s">
        <v>18</v>
      </c>
      <c r="F1887" s="28" t="s">
        <v>3249</v>
      </c>
      <c r="G1887" s="28" t="s">
        <v>1975</v>
      </c>
      <c r="H1887" s="28" t="s">
        <v>22</v>
      </c>
      <c r="I1887" s="28" t="s">
        <v>20</v>
      </c>
      <c r="J1887" s="28"/>
      <c r="K1887" s="28"/>
      <c r="L1887" s="125">
        <v>43497</v>
      </c>
      <c r="M1887" s="30">
        <v>43502</v>
      </c>
      <c r="N1887" s="29">
        <v>1</v>
      </c>
      <c r="O1887" s="29">
        <v>2</v>
      </c>
      <c r="P1887" s="6" t="s">
        <v>626</v>
      </c>
      <c r="Q1887" s="28" t="s">
        <v>22</v>
      </c>
      <c r="R1887" s="6" t="s">
        <v>18</v>
      </c>
      <c r="S1887" s="28" t="s">
        <v>22</v>
      </c>
      <c r="T1887" s="28" t="s">
        <v>1976</v>
      </c>
      <c r="U1887" s="29">
        <v>12</v>
      </c>
      <c r="V1887" s="17" t="b">
        <v>1</v>
      </c>
      <c r="W1887" s="17" t="b">
        <v>0</v>
      </c>
      <c r="X1887" s="17" t="b">
        <v>0</v>
      </c>
      <c r="Y1887" s="17" t="b">
        <v>1</v>
      </c>
      <c r="Z1887" t="s">
        <v>161</v>
      </c>
      <c r="AA1887" t="s">
        <v>22</v>
      </c>
      <c r="AB1887" t="s">
        <v>22</v>
      </c>
      <c r="AC1887" t="s">
        <v>22</v>
      </c>
      <c r="AD1887" t="s">
        <v>22</v>
      </c>
      <c r="AE1887" t="s">
        <v>22</v>
      </c>
      <c r="AF1887" t="s">
        <v>22</v>
      </c>
      <c r="AG1887" t="s">
        <v>22</v>
      </c>
      <c r="AH1887" t="s">
        <v>22</v>
      </c>
      <c r="AI1887" t="s">
        <v>22</v>
      </c>
      <c r="AJ1887" s="17" t="b">
        <v>0</v>
      </c>
      <c r="AK1887" t="s">
        <v>22</v>
      </c>
      <c r="AL1887" t="s">
        <v>143</v>
      </c>
      <c r="AM1887" s="17" t="b">
        <v>0</v>
      </c>
      <c r="AN1887" s="6"/>
      <c r="AO1887" s="6"/>
      <c r="AP1887" s="17" t="b">
        <v>0</v>
      </c>
      <c r="AQ1887" s="6" t="b">
        <v>0</v>
      </c>
    </row>
    <row r="1888" spans="1:43" x14ac:dyDescent="0.25">
      <c r="A1888" t="str">
        <f>_xlfn.CONCAT(Table8[[#This Row],[Order]],"-",Table8[[#This Row],[Line]])</f>
        <v>78680-1</v>
      </c>
      <c r="B1888" s="29">
        <v>78680</v>
      </c>
      <c r="C1888" s="29">
        <v>1</v>
      </c>
      <c r="D1888" s="29">
        <v>1</v>
      </c>
      <c r="E1888" s="28" t="s">
        <v>18</v>
      </c>
      <c r="F1888" s="28" t="s">
        <v>3443</v>
      </c>
      <c r="G1888" s="28" t="s">
        <v>2291</v>
      </c>
      <c r="H1888" s="28" t="s">
        <v>22</v>
      </c>
      <c r="I1888" s="28" t="s">
        <v>20</v>
      </c>
      <c r="J1888" s="28"/>
      <c r="K1888" s="28"/>
      <c r="L1888" s="8">
        <v>43501</v>
      </c>
      <c r="M1888" s="30">
        <v>43504</v>
      </c>
      <c r="N1888" s="29">
        <v>9</v>
      </c>
      <c r="O1888" s="29">
        <v>9</v>
      </c>
      <c r="P1888" s="6" t="s">
        <v>657</v>
      </c>
      <c r="Q1888" s="28" t="s">
        <v>21</v>
      </c>
      <c r="R1888" s="6" t="s">
        <v>19</v>
      </c>
      <c r="S1888" s="28" t="s">
        <v>22</v>
      </c>
      <c r="T1888" s="28" t="s">
        <v>2292</v>
      </c>
      <c r="U1888" s="29">
        <v>18</v>
      </c>
      <c r="V1888" s="17" t="b">
        <v>1</v>
      </c>
      <c r="W1888" s="17" t="b">
        <v>1</v>
      </c>
      <c r="X1888" s="17" t="b">
        <v>1</v>
      </c>
      <c r="Y1888" s="17" t="b">
        <v>1</v>
      </c>
      <c r="Z1888" t="s">
        <v>22</v>
      </c>
      <c r="AA1888" t="s">
        <v>3805</v>
      </c>
      <c r="AB1888" t="s">
        <v>22</v>
      </c>
      <c r="AC1888" t="s">
        <v>22</v>
      </c>
      <c r="AD1888" t="s">
        <v>22</v>
      </c>
      <c r="AE1888" t="s">
        <v>22</v>
      </c>
      <c r="AF1888" t="s">
        <v>22</v>
      </c>
      <c r="AG1888" t="s">
        <v>22</v>
      </c>
      <c r="AH1888" t="s">
        <v>22</v>
      </c>
      <c r="AI1888" t="s">
        <v>22</v>
      </c>
      <c r="AJ1888" s="17" t="b">
        <v>1</v>
      </c>
      <c r="AK1888" t="s">
        <v>22</v>
      </c>
      <c r="AL1888" t="s">
        <v>22</v>
      </c>
      <c r="AM1888" s="17" t="b">
        <v>0</v>
      </c>
      <c r="AN1888" s="6"/>
      <c r="AO1888" s="6"/>
      <c r="AP1888" s="17" t="b">
        <v>0</v>
      </c>
      <c r="AQ1888" s="6" t="b">
        <v>0</v>
      </c>
    </row>
    <row r="1889" spans="1:43" x14ac:dyDescent="0.25">
      <c r="A1889" t="str">
        <f>_xlfn.CONCAT(Table8[[#This Row],[Order]],"-",Table8[[#This Row],[Line]])</f>
        <v>78687-1</v>
      </c>
      <c r="B1889" s="29">
        <v>78687</v>
      </c>
      <c r="C1889" s="29">
        <v>1</v>
      </c>
      <c r="D1889" s="29">
        <v>1</v>
      </c>
      <c r="E1889" s="28" t="s">
        <v>18</v>
      </c>
      <c r="F1889" s="28" t="s">
        <v>189</v>
      </c>
      <c r="G1889" s="28" t="s">
        <v>6183</v>
      </c>
      <c r="H1889" s="28" t="s">
        <v>22</v>
      </c>
      <c r="I1889" s="28" t="s">
        <v>20</v>
      </c>
      <c r="J1889" s="28"/>
      <c r="K1889" s="28"/>
      <c r="L1889" s="8">
        <v>43509</v>
      </c>
      <c r="M1889" s="30">
        <v>43514</v>
      </c>
      <c r="N1889" s="29">
        <v>6</v>
      </c>
      <c r="O1889" s="29">
        <v>6</v>
      </c>
      <c r="P1889" s="6" t="s">
        <v>672</v>
      </c>
      <c r="Q1889" s="28" t="s">
        <v>22</v>
      </c>
      <c r="R1889" s="6" t="s">
        <v>18</v>
      </c>
      <c r="S1889" s="28" t="s">
        <v>22</v>
      </c>
      <c r="T1889" s="28" t="s">
        <v>6184</v>
      </c>
      <c r="U1889" s="29">
        <v>12</v>
      </c>
      <c r="V1889" s="17" t="b">
        <v>1</v>
      </c>
      <c r="W1889" s="17" t="b">
        <v>1</v>
      </c>
      <c r="X1889" s="17" t="b">
        <v>1</v>
      </c>
      <c r="Y1889" s="17" t="b">
        <v>1</v>
      </c>
      <c r="Z1889" t="s">
        <v>22</v>
      </c>
      <c r="AA1889" t="s">
        <v>22</v>
      </c>
      <c r="AB1889" t="s">
        <v>22</v>
      </c>
      <c r="AC1889" t="s">
        <v>22</v>
      </c>
      <c r="AD1889" t="s">
        <v>22</v>
      </c>
      <c r="AE1889" t="s">
        <v>22</v>
      </c>
      <c r="AF1889" t="s">
        <v>22</v>
      </c>
      <c r="AG1889" t="s">
        <v>22</v>
      </c>
      <c r="AH1889" t="s">
        <v>22</v>
      </c>
      <c r="AI1889" t="s">
        <v>22</v>
      </c>
      <c r="AJ1889" s="17" t="b">
        <v>1</v>
      </c>
      <c r="AK1889" t="s">
        <v>22</v>
      </c>
      <c r="AL1889" t="s">
        <v>22</v>
      </c>
      <c r="AM1889" s="17" t="b">
        <v>0</v>
      </c>
      <c r="AN1889" s="6"/>
      <c r="AO1889" s="6"/>
      <c r="AP1889" s="17" t="b">
        <v>0</v>
      </c>
      <c r="AQ1889" s="6" t="b">
        <v>0</v>
      </c>
    </row>
    <row r="1890" spans="1:43" x14ac:dyDescent="0.25">
      <c r="A1890" t="str">
        <f>_xlfn.CONCAT(Table8[[#This Row],[Order]],"-",Table8[[#This Row],[Line]])</f>
        <v>78687-2</v>
      </c>
      <c r="B1890" s="29">
        <v>78687</v>
      </c>
      <c r="C1890" s="29">
        <v>2</v>
      </c>
      <c r="D1890" s="29">
        <v>1</v>
      </c>
      <c r="E1890" s="28" t="s">
        <v>18</v>
      </c>
      <c r="F1890" s="28" t="s">
        <v>3444</v>
      </c>
      <c r="G1890" s="28" t="s">
        <v>6185</v>
      </c>
      <c r="H1890" s="28" t="s">
        <v>22</v>
      </c>
      <c r="I1890" s="28" t="s">
        <v>20</v>
      </c>
      <c r="J1890" s="28"/>
      <c r="K1890" s="28"/>
      <c r="L1890" s="8">
        <v>43509</v>
      </c>
      <c r="M1890" s="30">
        <v>43514</v>
      </c>
      <c r="N1890" s="29">
        <v>2</v>
      </c>
      <c r="O1890" s="29">
        <v>2</v>
      </c>
      <c r="P1890" s="6" t="s">
        <v>672</v>
      </c>
      <c r="Q1890" s="28" t="s">
        <v>22</v>
      </c>
      <c r="R1890" s="6" t="s">
        <v>18</v>
      </c>
      <c r="S1890" s="28" t="s">
        <v>22</v>
      </c>
      <c r="T1890" s="28" t="s">
        <v>6186</v>
      </c>
      <c r="U1890" s="29">
        <v>12</v>
      </c>
      <c r="V1890" s="17" t="b">
        <v>1</v>
      </c>
      <c r="W1890" s="17" t="b">
        <v>0</v>
      </c>
      <c r="X1890" s="17" t="b">
        <v>0</v>
      </c>
      <c r="Y1890" s="17" t="b">
        <v>1</v>
      </c>
      <c r="Z1890" t="s">
        <v>22</v>
      </c>
      <c r="AA1890" t="s">
        <v>22</v>
      </c>
      <c r="AB1890" t="s">
        <v>22</v>
      </c>
      <c r="AC1890" t="s">
        <v>22</v>
      </c>
      <c r="AD1890" t="s">
        <v>22</v>
      </c>
      <c r="AE1890" t="s">
        <v>22</v>
      </c>
      <c r="AF1890" t="s">
        <v>22</v>
      </c>
      <c r="AG1890" t="s">
        <v>22</v>
      </c>
      <c r="AH1890" t="s">
        <v>22</v>
      </c>
      <c r="AI1890" t="s">
        <v>22</v>
      </c>
      <c r="AJ1890" s="17" t="b">
        <v>0</v>
      </c>
      <c r="AK1890" t="s">
        <v>22</v>
      </c>
      <c r="AL1890" t="s">
        <v>22</v>
      </c>
      <c r="AM1890" s="17" t="b">
        <v>0</v>
      </c>
      <c r="AN1890" s="6"/>
      <c r="AO1890" s="6"/>
      <c r="AP1890" s="17" t="b">
        <v>0</v>
      </c>
      <c r="AQ1890" s="6" t="b">
        <v>0</v>
      </c>
    </row>
    <row r="1891" spans="1:43" x14ac:dyDescent="0.25">
      <c r="A1891" t="str">
        <f>_xlfn.CONCAT(Table8[[#This Row],[Order]],"-",Table8[[#This Row],[Line]])</f>
        <v>78690-1</v>
      </c>
      <c r="B1891" s="35">
        <v>78690</v>
      </c>
      <c r="C1891" s="35">
        <v>1</v>
      </c>
      <c r="D1891" s="35">
        <v>1</v>
      </c>
      <c r="E1891" s="34" t="s">
        <v>18</v>
      </c>
      <c r="F1891" s="34" t="s">
        <v>281</v>
      </c>
      <c r="G1891" s="34" t="s">
        <v>6187</v>
      </c>
      <c r="H1891" s="34" t="s">
        <v>22</v>
      </c>
      <c r="I1891" s="34" t="s">
        <v>37</v>
      </c>
      <c r="J1891" s="36">
        <v>43497</v>
      </c>
      <c r="K1891" s="34" t="s">
        <v>6188</v>
      </c>
      <c r="L1891" s="125">
        <v>43495</v>
      </c>
      <c r="M1891" s="36">
        <v>43500</v>
      </c>
      <c r="N1891" s="35">
        <v>5</v>
      </c>
      <c r="O1891" s="35">
        <v>5</v>
      </c>
      <c r="P1891" s="6" t="s">
        <v>606</v>
      </c>
      <c r="Q1891" s="34" t="s">
        <v>22</v>
      </c>
      <c r="R1891" s="6" t="s">
        <v>18</v>
      </c>
      <c r="S1891" s="34" t="s">
        <v>22</v>
      </c>
      <c r="T1891" s="34" t="s">
        <v>6189</v>
      </c>
      <c r="U1891" s="35">
        <v>10</v>
      </c>
      <c r="V1891" s="17" t="b">
        <v>1</v>
      </c>
      <c r="W1891" s="17" t="b">
        <v>1</v>
      </c>
      <c r="X1891" s="17" t="b">
        <v>1</v>
      </c>
      <c r="Y1891" s="17" t="b">
        <v>1</v>
      </c>
      <c r="Z1891" t="s">
        <v>22</v>
      </c>
      <c r="AA1891" t="s">
        <v>22</v>
      </c>
      <c r="AB1891" t="s">
        <v>22</v>
      </c>
      <c r="AC1891" t="s">
        <v>22</v>
      </c>
      <c r="AD1891" t="s">
        <v>22</v>
      </c>
      <c r="AE1891" t="s">
        <v>22</v>
      </c>
      <c r="AF1891" t="s">
        <v>22</v>
      </c>
      <c r="AG1891" t="s">
        <v>22</v>
      </c>
      <c r="AH1891" t="s">
        <v>22</v>
      </c>
      <c r="AI1891" t="s">
        <v>22</v>
      </c>
      <c r="AJ1891" s="17" t="b">
        <v>1</v>
      </c>
      <c r="AK1891" t="s">
        <v>22</v>
      </c>
      <c r="AL1891" t="s">
        <v>143</v>
      </c>
      <c r="AM1891" s="17" t="b">
        <v>0</v>
      </c>
      <c r="AN1891" s="6"/>
      <c r="AO1891" s="6"/>
      <c r="AP1891" s="17" t="b">
        <v>0</v>
      </c>
      <c r="AQ1891" s="6" t="b">
        <v>0</v>
      </c>
    </row>
    <row r="1892" spans="1:43" x14ac:dyDescent="0.25">
      <c r="A1892" t="str">
        <f>_xlfn.CONCAT(Table8[[#This Row],[Order]],"-",Table8[[#This Row],[Line]])</f>
        <v>78690-2</v>
      </c>
      <c r="B1892" s="35">
        <v>78690</v>
      </c>
      <c r="C1892" s="35">
        <v>2</v>
      </c>
      <c r="D1892" s="35">
        <v>1</v>
      </c>
      <c r="E1892" s="34" t="s">
        <v>18</v>
      </c>
      <c r="F1892" s="34" t="s">
        <v>281</v>
      </c>
      <c r="G1892" s="34" t="s">
        <v>6190</v>
      </c>
      <c r="H1892" s="34" t="s">
        <v>22</v>
      </c>
      <c r="I1892" s="34" t="s">
        <v>37</v>
      </c>
      <c r="J1892" s="36">
        <v>43500</v>
      </c>
      <c r="K1892" s="34" t="s">
        <v>6191</v>
      </c>
      <c r="L1892" s="125">
        <v>43495</v>
      </c>
      <c r="M1892" s="36">
        <v>43500</v>
      </c>
      <c r="N1892" s="35">
        <v>5</v>
      </c>
      <c r="O1892" s="35">
        <v>5</v>
      </c>
      <c r="P1892" s="6" t="s">
        <v>606</v>
      </c>
      <c r="Q1892" s="34" t="s">
        <v>22</v>
      </c>
      <c r="R1892" s="6" t="s">
        <v>18</v>
      </c>
      <c r="S1892" s="34" t="s">
        <v>22</v>
      </c>
      <c r="T1892" s="34" t="s">
        <v>6192</v>
      </c>
      <c r="U1892" s="35">
        <v>10</v>
      </c>
      <c r="V1892" s="17" t="b">
        <v>1</v>
      </c>
      <c r="W1892" s="17" t="b">
        <v>1</v>
      </c>
      <c r="X1892" s="17" t="b">
        <v>1</v>
      </c>
      <c r="Y1892" s="17" t="b">
        <v>1</v>
      </c>
      <c r="Z1892" t="s">
        <v>22</v>
      </c>
      <c r="AA1892" t="s">
        <v>22</v>
      </c>
      <c r="AB1892" t="s">
        <v>22</v>
      </c>
      <c r="AC1892" t="s">
        <v>22</v>
      </c>
      <c r="AD1892" t="s">
        <v>22</v>
      </c>
      <c r="AE1892" t="s">
        <v>22</v>
      </c>
      <c r="AF1892" t="s">
        <v>22</v>
      </c>
      <c r="AG1892" t="s">
        <v>22</v>
      </c>
      <c r="AH1892" t="s">
        <v>22</v>
      </c>
      <c r="AI1892" t="s">
        <v>22</v>
      </c>
      <c r="AJ1892" s="17" t="b">
        <v>1</v>
      </c>
      <c r="AK1892" t="s">
        <v>22</v>
      </c>
      <c r="AL1892" t="s">
        <v>143</v>
      </c>
      <c r="AM1892" s="17" t="b">
        <v>0</v>
      </c>
      <c r="AN1892" s="6"/>
      <c r="AO1892" s="6"/>
      <c r="AP1892" s="17" t="b">
        <v>0</v>
      </c>
      <c r="AQ1892" s="6" t="b">
        <v>0</v>
      </c>
    </row>
    <row r="1893" spans="1:43" x14ac:dyDescent="0.25">
      <c r="A1893" t="str">
        <f>_xlfn.CONCAT(Table8[[#This Row],[Order]],"-",Table8[[#This Row],[Line]])</f>
        <v>78694-1</v>
      </c>
      <c r="B1893" s="35">
        <v>78694</v>
      </c>
      <c r="C1893" s="35">
        <v>1</v>
      </c>
      <c r="D1893" s="35">
        <v>1</v>
      </c>
      <c r="E1893" s="34" t="s">
        <v>18</v>
      </c>
      <c r="F1893" s="34" t="s">
        <v>213</v>
      </c>
      <c r="G1893" s="34" t="s">
        <v>2212</v>
      </c>
      <c r="H1893" s="34" t="s">
        <v>22</v>
      </c>
      <c r="I1893" s="34" t="s">
        <v>31</v>
      </c>
      <c r="J1893" s="36">
        <v>43493</v>
      </c>
      <c r="K1893" s="34" t="s">
        <v>6193</v>
      </c>
      <c r="L1893" s="8">
        <v>43503</v>
      </c>
      <c r="M1893" s="36">
        <v>43508</v>
      </c>
      <c r="N1893" s="35">
        <v>10</v>
      </c>
      <c r="O1893" s="35">
        <v>20</v>
      </c>
      <c r="P1893" s="6" t="s">
        <v>606</v>
      </c>
      <c r="Q1893" s="34" t="s">
        <v>22</v>
      </c>
      <c r="R1893" s="6" t="s">
        <v>18</v>
      </c>
      <c r="S1893" s="34" t="s">
        <v>22</v>
      </c>
      <c r="T1893" s="34" t="s">
        <v>78</v>
      </c>
      <c r="U1893" s="35">
        <v>1</v>
      </c>
      <c r="V1893" s="17" t="b">
        <v>1</v>
      </c>
      <c r="W1893" s="17" t="b">
        <v>1</v>
      </c>
      <c r="X1893" s="17" t="b">
        <v>1</v>
      </c>
      <c r="Y1893" s="17" t="b">
        <v>1</v>
      </c>
      <c r="Z1893" t="s">
        <v>22</v>
      </c>
      <c r="AA1893" t="s">
        <v>22</v>
      </c>
      <c r="AB1893" t="s">
        <v>22</v>
      </c>
      <c r="AC1893" t="s">
        <v>22</v>
      </c>
      <c r="AD1893" t="s">
        <v>22</v>
      </c>
      <c r="AE1893" t="s">
        <v>22</v>
      </c>
      <c r="AF1893" t="s">
        <v>22</v>
      </c>
      <c r="AG1893" t="s">
        <v>22</v>
      </c>
      <c r="AH1893" t="s">
        <v>22</v>
      </c>
      <c r="AI1893" t="s">
        <v>22</v>
      </c>
      <c r="AJ1893" s="17" t="b">
        <v>1</v>
      </c>
      <c r="AK1893" t="s">
        <v>22</v>
      </c>
      <c r="AL1893" t="s">
        <v>143</v>
      </c>
      <c r="AM1893" s="17" t="b">
        <v>0</v>
      </c>
      <c r="AN1893" s="6"/>
      <c r="AO1893" s="6"/>
      <c r="AP1893" s="17" t="b">
        <v>1</v>
      </c>
      <c r="AQ1893" s="6" t="b">
        <v>0</v>
      </c>
    </row>
    <row r="1894" spans="1:43" x14ac:dyDescent="0.25">
      <c r="A1894" t="str">
        <f>_xlfn.CONCAT(Table8[[#This Row],[Order]],"-",Table8[[#This Row],[Line]])</f>
        <v>78694-2</v>
      </c>
      <c r="B1894" s="29">
        <v>78694</v>
      </c>
      <c r="C1894" s="29">
        <v>2</v>
      </c>
      <c r="D1894" s="29">
        <v>1</v>
      </c>
      <c r="E1894" s="28" t="s">
        <v>18</v>
      </c>
      <c r="F1894" s="28" t="s">
        <v>147</v>
      </c>
      <c r="G1894" s="28" t="s">
        <v>2213</v>
      </c>
      <c r="H1894" s="28" t="s">
        <v>22</v>
      </c>
      <c r="I1894" s="28" t="s">
        <v>20</v>
      </c>
      <c r="J1894" s="28"/>
      <c r="K1894" s="28"/>
      <c r="L1894" s="8">
        <v>43503</v>
      </c>
      <c r="M1894" s="30">
        <v>43508</v>
      </c>
      <c r="N1894" s="29">
        <v>8</v>
      </c>
      <c r="O1894" s="29">
        <v>8</v>
      </c>
      <c r="P1894" s="6" t="s">
        <v>606</v>
      </c>
      <c r="Q1894" s="28" t="s">
        <v>22</v>
      </c>
      <c r="R1894" s="6" t="s">
        <v>18</v>
      </c>
      <c r="S1894" s="28" t="s">
        <v>22</v>
      </c>
      <c r="T1894" s="28" t="s">
        <v>107</v>
      </c>
      <c r="U1894" s="29">
        <v>1</v>
      </c>
      <c r="V1894" s="17" t="b">
        <v>1</v>
      </c>
      <c r="W1894" s="17" t="b">
        <v>1</v>
      </c>
      <c r="X1894" s="17" t="b">
        <v>1</v>
      </c>
      <c r="Y1894" s="17" t="b">
        <v>1</v>
      </c>
      <c r="Z1894" t="s">
        <v>22</v>
      </c>
      <c r="AA1894" t="s">
        <v>22</v>
      </c>
      <c r="AB1894" t="s">
        <v>22</v>
      </c>
      <c r="AC1894" t="s">
        <v>22</v>
      </c>
      <c r="AD1894" t="s">
        <v>22</v>
      </c>
      <c r="AE1894" t="s">
        <v>22</v>
      </c>
      <c r="AF1894" t="s">
        <v>22</v>
      </c>
      <c r="AG1894" t="s">
        <v>22</v>
      </c>
      <c r="AH1894" t="s">
        <v>22</v>
      </c>
      <c r="AI1894" t="s">
        <v>22</v>
      </c>
      <c r="AJ1894" s="17" t="b">
        <v>0</v>
      </c>
      <c r="AK1894" t="s">
        <v>22</v>
      </c>
      <c r="AL1894" t="s">
        <v>143</v>
      </c>
      <c r="AM1894" s="17" t="b">
        <v>0</v>
      </c>
      <c r="AN1894" s="6"/>
      <c r="AO1894" s="6"/>
      <c r="AP1894" s="17" t="b">
        <v>0</v>
      </c>
      <c r="AQ1894" s="6" t="b">
        <v>0</v>
      </c>
    </row>
    <row r="1895" spans="1:43" x14ac:dyDescent="0.25">
      <c r="A1895" t="str">
        <f>_xlfn.CONCAT(Table8[[#This Row],[Order]],"-",Table8[[#This Row],[Line]])</f>
        <v>78694-3</v>
      </c>
      <c r="B1895" s="35">
        <v>78694</v>
      </c>
      <c r="C1895" s="35">
        <v>3</v>
      </c>
      <c r="D1895" s="35">
        <v>1</v>
      </c>
      <c r="E1895" s="34" t="s">
        <v>18</v>
      </c>
      <c r="F1895" s="34" t="s">
        <v>213</v>
      </c>
      <c r="G1895" s="34" t="s">
        <v>2214</v>
      </c>
      <c r="H1895" s="34" t="s">
        <v>22</v>
      </c>
      <c r="I1895" s="34" t="s">
        <v>31</v>
      </c>
      <c r="J1895" s="36">
        <v>43493</v>
      </c>
      <c r="K1895" s="34" t="s">
        <v>6194</v>
      </c>
      <c r="L1895" s="8">
        <v>43503</v>
      </c>
      <c r="M1895" s="36">
        <v>43508</v>
      </c>
      <c r="N1895" s="35">
        <v>10</v>
      </c>
      <c r="O1895" s="35">
        <v>20</v>
      </c>
      <c r="P1895" s="6" t="s">
        <v>606</v>
      </c>
      <c r="Q1895" s="34" t="s">
        <v>22</v>
      </c>
      <c r="R1895" s="6" t="s">
        <v>18</v>
      </c>
      <c r="S1895" s="34" t="s">
        <v>22</v>
      </c>
      <c r="T1895" s="34" t="s">
        <v>112</v>
      </c>
      <c r="U1895" s="35">
        <v>1</v>
      </c>
      <c r="V1895" s="17" t="b">
        <v>1</v>
      </c>
      <c r="W1895" s="17" t="b">
        <v>1</v>
      </c>
      <c r="X1895" s="17" t="b">
        <v>1</v>
      </c>
      <c r="Y1895" s="17" t="b">
        <v>1</v>
      </c>
      <c r="Z1895" t="s">
        <v>22</v>
      </c>
      <c r="AA1895" t="s">
        <v>22</v>
      </c>
      <c r="AB1895" t="s">
        <v>22</v>
      </c>
      <c r="AC1895" t="s">
        <v>22</v>
      </c>
      <c r="AD1895" t="s">
        <v>22</v>
      </c>
      <c r="AE1895" t="s">
        <v>22</v>
      </c>
      <c r="AF1895" t="s">
        <v>22</v>
      </c>
      <c r="AG1895" t="s">
        <v>22</v>
      </c>
      <c r="AH1895" t="s">
        <v>22</v>
      </c>
      <c r="AI1895" t="s">
        <v>22</v>
      </c>
      <c r="AJ1895" s="17" t="b">
        <v>1</v>
      </c>
      <c r="AK1895" t="s">
        <v>22</v>
      </c>
      <c r="AL1895" t="s">
        <v>143</v>
      </c>
      <c r="AM1895" s="17" t="b">
        <v>0</v>
      </c>
      <c r="AN1895" s="6"/>
      <c r="AO1895" s="6"/>
      <c r="AP1895" s="17" t="b">
        <v>1</v>
      </c>
      <c r="AQ1895" s="6" t="b">
        <v>0</v>
      </c>
    </row>
    <row r="1896" spans="1:43" x14ac:dyDescent="0.25">
      <c r="A1896" t="str">
        <f>_xlfn.CONCAT(Table8[[#This Row],[Order]],"-",Table8[[#This Row],[Line]])</f>
        <v>78699-1</v>
      </c>
      <c r="B1896" s="29">
        <v>78699</v>
      </c>
      <c r="C1896" s="29">
        <v>1</v>
      </c>
      <c r="D1896" s="29">
        <v>1</v>
      </c>
      <c r="E1896" s="28" t="s">
        <v>18</v>
      </c>
      <c r="F1896" s="28" t="s">
        <v>3445</v>
      </c>
      <c r="G1896" s="28" t="s">
        <v>1817</v>
      </c>
      <c r="H1896" s="28" t="s">
        <v>22</v>
      </c>
      <c r="I1896" s="28" t="s">
        <v>20</v>
      </c>
      <c r="J1896" s="28"/>
      <c r="K1896" s="28"/>
      <c r="L1896" s="8">
        <v>43502</v>
      </c>
      <c r="M1896" s="30">
        <v>43507</v>
      </c>
      <c r="N1896" s="29">
        <v>1</v>
      </c>
      <c r="O1896" s="29">
        <v>3</v>
      </c>
      <c r="P1896" s="6" t="s">
        <v>657</v>
      </c>
      <c r="Q1896" s="28" t="s">
        <v>21</v>
      </c>
      <c r="R1896" s="6" t="s">
        <v>18</v>
      </c>
      <c r="S1896" s="28" t="s">
        <v>22</v>
      </c>
      <c r="T1896" s="28" t="s">
        <v>1818</v>
      </c>
      <c r="U1896" s="29">
        <v>12</v>
      </c>
      <c r="V1896" s="17" t="b">
        <v>1</v>
      </c>
      <c r="W1896" s="17" t="b">
        <v>1</v>
      </c>
      <c r="X1896" s="17" t="b">
        <v>1</v>
      </c>
      <c r="Y1896" s="17" t="b">
        <v>1</v>
      </c>
      <c r="Z1896" t="s">
        <v>22</v>
      </c>
      <c r="AA1896" t="s">
        <v>3805</v>
      </c>
      <c r="AB1896" t="s">
        <v>22</v>
      </c>
      <c r="AC1896" t="s">
        <v>22</v>
      </c>
      <c r="AD1896" t="s">
        <v>22</v>
      </c>
      <c r="AE1896" t="s">
        <v>22</v>
      </c>
      <c r="AF1896" t="s">
        <v>22</v>
      </c>
      <c r="AG1896" t="s">
        <v>22</v>
      </c>
      <c r="AH1896" t="s">
        <v>22</v>
      </c>
      <c r="AI1896" t="s">
        <v>22</v>
      </c>
      <c r="AJ1896" s="17" t="b">
        <v>1</v>
      </c>
      <c r="AK1896" t="s">
        <v>22</v>
      </c>
      <c r="AL1896" t="s">
        <v>22</v>
      </c>
      <c r="AM1896" s="17" t="b">
        <v>0</v>
      </c>
      <c r="AN1896" s="6"/>
      <c r="AO1896" s="6"/>
      <c r="AP1896" s="17" t="b">
        <v>0</v>
      </c>
      <c r="AQ1896" s="6" t="b">
        <v>0</v>
      </c>
    </row>
    <row r="1897" spans="1:43" x14ac:dyDescent="0.25">
      <c r="A1897" t="str">
        <f>_xlfn.CONCAT(Table8[[#This Row],[Order]],"-",Table8[[#This Row],[Line]])</f>
        <v>78699-2</v>
      </c>
      <c r="B1897" s="29">
        <v>78699</v>
      </c>
      <c r="C1897" s="29">
        <v>2</v>
      </c>
      <c r="D1897" s="29">
        <v>1</v>
      </c>
      <c r="E1897" s="28" t="s">
        <v>18</v>
      </c>
      <c r="F1897" s="28" t="s">
        <v>2981</v>
      </c>
      <c r="G1897" s="28" t="s">
        <v>1819</v>
      </c>
      <c r="H1897" s="28" t="s">
        <v>156</v>
      </c>
      <c r="I1897" s="28" t="s">
        <v>20</v>
      </c>
      <c r="J1897" s="28"/>
      <c r="K1897" s="28"/>
      <c r="L1897" s="8">
        <v>43502</v>
      </c>
      <c r="M1897" s="30">
        <v>43507</v>
      </c>
      <c r="N1897" s="29">
        <v>1</v>
      </c>
      <c r="O1897" s="29">
        <v>2</v>
      </c>
      <c r="P1897" s="6" t="s">
        <v>657</v>
      </c>
      <c r="Q1897" s="28" t="s">
        <v>21</v>
      </c>
      <c r="R1897" s="6" t="s">
        <v>18</v>
      </c>
      <c r="S1897" s="28" t="s">
        <v>22</v>
      </c>
      <c r="T1897" s="28" t="s">
        <v>1820</v>
      </c>
      <c r="U1897" s="29">
        <v>12</v>
      </c>
      <c r="V1897" s="17" t="b">
        <v>1</v>
      </c>
      <c r="W1897" s="17" t="b">
        <v>1</v>
      </c>
      <c r="X1897" s="17" t="b">
        <v>1</v>
      </c>
      <c r="Y1897" s="17" t="b">
        <v>1</v>
      </c>
      <c r="Z1897" t="s">
        <v>22</v>
      </c>
      <c r="AA1897" t="s">
        <v>3805</v>
      </c>
      <c r="AB1897" t="s">
        <v>22</v>
      </c>
      <c r="AC1897" t="s">
        <v>22</v>
      </c>
      <c r="AD1897" t="s">
        <v>22</v>
      </c>
      <c r="AE1897" t="s">
        <v>22</v>
      </c>
      <c r="AF1897" t="s">
        <v>22</v>
      </c>
      <c r="AG1897" t="s">
        <v>22</v>
      </c>
      <c r="AH1897" t="s">
        <v>22</v>
      </c>
      <c r="AI1897" t="s">
        <v>22</v>
      </c>
      <c r="AJ1897" s="17" t="b">
        <v>1</v>
      </c>
      <c r="AK1897" t="s">
        <v>22</v>
      </c>
      <c r="AL1897" t="s">
        <v>22</v>
      </c>
      <c r="AM1897" s="17" t="b">
        <v>0</v>
      </c>
      <c r="AN1897" s="6"/>
      <c r="AO1897" s="6"/>
      <c r="AP1897" s="17" t="b">
        <v>0</v>
      </c>
      <c r="AQ1897" s="6" t="b">
        <v>1</v>
      </c>
    </row>
    <row r="1898" spans="1:43" x14ac:dyDescent="0.25">
      <c r="A1898" t="str">
        <f>_xlfn.CONCAT(Table8[[#This Row],[Order]],"-",Table8[[#This Row],[Line]])</f>
        <v>78699-3</v>
      </c>
      <c r="B1898" s="29">
        <v>78699</v>
      </c>
      <c r="C1898" s="29">
        <v>3</v>
      </c>
      <c r="D1898" s="29">
        <v>1</v>
      </c>
      <c r="E1898" s="28" t="s">
        <v>18</v>
      </c>
      <c r="F1898" s="28" t="s">
        <v>3249</v>
      </c>
      <c r="G1898" s="28" t="s">
        <v>1821</v>
      </c>
      <c r="H1898" s="28" t="s">
        <v>22</v>
      </c>
      <c r="I1898" s="28" t="s">
        <v>20</v>
      </c>
      <c r="J1898" s="28"/>
      <c r="K1898" s="28"/>
      <c r="L1898" s="8">
        <v>43502</v>
      </c>
      <c r="M1898" s="30">
        <v>43507</v>
      </c>
      <c r="N1898" s="29">
        <v>2</v>
      </c>
      <c r="O1898" s="29">
        <v>4</v>
      </c>
      <c r="P1898" s="6" t="s">
        <v>657</v>
      </c>
      <c r="Q1898" s="28" t="s">
        <v>21</v>
      </c>
      <c r="R1898" s="6" t="s">
        <v>18</v>
      </c>
      <c r="S1898" s="28" t="s">
        <v>22</v>
      </c>
      <c r="T1898" s="28" t="s">
        <v>1822</v>
      </c>
      <c r="U1898" s="29">
        <v>12</v>
      </c>
      <c r="V1898" s="17" t="b">
        <v>1</v>
      </c>
      <c r="W1898" s="17" t="b">
        <v>1</v>
      </c>
      <c r="X1898" s="17" t="b">
        <v>1</v>
      </c>
      <c r="Y1898" s="17" t="b">
        <v>1</v>
      </c>
      <c r="Z1898" t="s">
        <v>22</v>
      </c>
      <c r="AA1898" t="s">
        <v>3805</v>
      </c>
      <c r="AB1898" t="s">
        <v>22</v>
      </c>
      <c r="AC1898" t="s">
        <v>22</v>
      </c>
      <c r="AD1898" t="s">
        <v>22</v>
      </c>
      <c r="AE1898" t="s">
        <v>22</v>
      </c>
      <c r="AF1898" t="s">
        <v>22</v>
      </c>
      <c r="AG1898" t="s">
        <v>22</v>
      </c>
      <c r="AH1898" t="s">
        <v>22</v>
      </c>
      <c r="AI1898" t="s">
        <v>22</v>
      </c>
      <c r="AJ1898" s="17" t="b">
        <v>1</v>
      </c>
      <c r="AK1898" t="s">
        <v>22</v>
      </c>
      <c r="AL1898" t="s">
        <v>22</v>
      </c>
      <c r="AM1898" s="17" t="b">
        <v>0</v>
      </c>
      <c r="AN1898" s="6"/>
      <c r="AO1898" s="6"/>
      <c r="AP1898" s="17" t="b">
        <v>0</v>
      </c>
      <c r="AQ1898" s="6" t="b">
        <v>0</v>
      </c>
    </row>
    <row r="1899" spans="1:43" x14ac:dyDescent="0.25">
      <c r="A1899" t="str">
        <f>_xlfn.CONCAT(Table8[[#This Row],[Order]],"-",Table8[[#This Row],[Line]])</f>
        <v>78699-4</v>
      </c>
      <c r="B1899" s="29">
        <v>78699</v>
      </c>
      <c r="C1899" s="29">
        <v>4</v>
      </c>
      <c r="D1899" s="29">
        <v>1</v>
      </c>
      <c r="E1899" s="28" t="s">
        <v>18</v>
      </c>
      <c r="F1899" s="28" t="s">
        <v>225</v>
      </c>
      <c r="G1899" s="28" t="s">
        <v>1823</v>
      </c>
      <c r="H1899" s="28" t="s">
        <v>22</v>
      </c>
      <c r="I1899" s="28" t="s">
        <v>20</v>
      </c>
      <c r="J1899" s="28"/>
      <c r="K1899" s="28"/>
      <c r="L1899" s="8">
        <v>43502</v>
      </c>
      <c r="M1899" s="30">
        <v>43507</v>
      </c>
      <c r="N1899" s="29">
        <v>1</v>
      </c>
      <c r="O1899" s="29">
        <v>1</v>
      </c>
      <c r="P1899" s="6" t="s">
        <v>657</v>
      </c>
      <c r="Q1899" s="28" t="s">
        <v>21</v>
      </c>
      <c r="R1899" s="6" t="s">
        <v>18</v>
      </c>
      <c r="S1899" s="28" t="s">
        <v>22</v>
      </c>
      <c r="T1899" s="28" t="s">
        <v>1824</v>
      </c>
      <c r="U1899" s="29">
        <v>12</v>
      </c>
      <c r="V1899" s="17" t="b">
        <v>1</v>
      </c>
      <c r="W1899" s="17" t="b">
        <v>1</v>
      </c>
      <c r="X1899" s="17" t="b">
        <v>1</v>
      </c>
      <c r="Y1899" s="17" t="b">
        <v>1</v>
      </c>
      <c r="Z1899" t="s">
        <v>22</v>
      </c>
      <c r="AA1899" t="s">
        <v>3805</v>
      </c>
      <c r="AB1899" t="s">
        <v>22</v>
      </c>
      <c r="AC1899" t="s">
        <v>22</v>
      </c>
      <c r="AD1899" t="s">
        <v>22</v>
      </c>
      <c r="AE1899" t="s">
        <v>22</v>
      </c>
      <c r="AF1899" t="s">
        <v>22</v>
      </c>
      <c r="AG1899" t="s">
        <v>22</v>
      </c>
      <c r="AH1899" t="s">
        <v>22</v>
      </c>
      <c r="AI1899" t="s">
        <v>22</v>
      </c>
      <c r="AJ1899" s="17" t="b">
        <v>1</v>
      </c>
      <c r="AK1899" t="s">
        <v>22</v>
      </c>
      <c r="AL1899" t="s">
        <v>22</v>
      </c>
      <c r="AM1899" s="17" t="b">
        <v>0</v>
      </c>
      <c r="AN1899" s="6"/>
      <c r="AO1899" s="6"/>
      <c r="AP1899" s="17" t="b">
        <v>0</v>
      </c>
      <c r="AQ1899" s="6" t="b">
        <v>0</v>
      </c>
    </row>
    <row r="1900" spans="1:43" x14ac:dyDescent="0.25">
      <c r="A1900" t="str">
        <f>_xlfn.CONCAT(Table8[[#This Row],[Order]],"-",Table8[[#This Row],[Line]])</f>
        <v>78699-5</v>
      </c>
      <c r="B1900" s="29">
        <v>78699</v>
      </c>
      <c r="C1900" s="29">
        <v>5</v>
      </c>
      <c r="D1900" s="29">
        <v>1</v>
      </c>
      <c r="E1900" s="28" t="s">
        <v>18</v>
      </c>
      <c r="F1900" s="28" t="s">
        <v>3446</v>
      </c>
      <c r="G1900" s="28" t="s">
        <v>1825</v>
      </c>
      <c r="H1900" s="28" t="s">
        <v>22</v>
      </c>
      <c r="I1900" s="28" t="s">
        <v>20</v>
      </c>
      <c r="J1900" s="28"/>
      <c r="K1900" s="28"/>
      <c r="L1900" s="8">
        <v>43502</v>
      </c>
      <c r="M1900" s="30">
        <v>43507</v>
      </c>
      <c r="N1900" s="29">
        <v>1</v>
      </c>
      <c r="O1900" s="29">
        <v>1</v>
      </c>
      <c r="P1900" s="6" t="s">
        <v>657</v>
      </c>
      <c r="Q1900" s="28" t="s">
        <v>21</v>
      </c>
      <c r="R1900" s="6" t="s">
        <v>18</v>
      </c>
      <c r="S1900" s="28" t="s">
        <v>22</v>
      </c>
      <c r="T1900" s="28" t="s">
        <v>1826</v>
      </c>
      <c r="U1900" s="29">
        <v>12</v>
      </c>
      <c r="V1900" s="17" t="b">
        <v>1</v>
      </c>
      <c r="W1900" s="17" t="b">
        <v>1</v>
      </c>
      <c r="X1900" s="17" t="b">
        <v>1</v>
      </c>
      <c r="Y1900" s="17" t="b">
        <v>1</v>
      </c>
      <c r="Z1900" t="s">
        <v>22</v>
      </c>
      <c r="AA1900" t="s">
        <v>3805</v>
      </c>
      <c r="AB1900" t="s">
        <v>22</v>
      </c>
      <c r="AC1900" t="s">
        <v>22</v>
      </c>
      <c r="AD1900" t="s">
        <v>22</v>
      </c>
      <c r="AE1900" t="s">
        <v>22</v>
      </c>
      <c r="AF1900" t="s">
        <v>22</v>
      </c>
      <c r="AG1900" t="s">
        <v>22</v>
      </c>
      <c r="AH1900" t="s">
        <v>22</v>
      </c>
      <c r="AI1900" t="s">
        <v>22</v>
      </c>
      <c r="AJ1900" s="17" t="b">
        <v>1</v>
      </c>
      <c r="AK1900" t="s">
        <v>22</v>
      </c>
      <c r="AL1900" t="s">
        <v>22</v>
      </c>
      <c r="AM1900" s="17" t="b">
        <v>0</v>
      </c>
      <c r="AN1900" s="6"/>
      <c r="AO1900" s="6"/>
      <c r="AP1900" s="17" t="b">
        <v>0</v>
      </c>
      <c r="AQ1900" s="6" t="b">
        <v>0</v>
      </c>
    </row>
    <row r="1901" spans="1:43" x14ac:dyDescent="0.25">
      <c r="A1901" t="str">
        <f>_xlfn.CONCAT(Table8[[#This Row],[Order]],"-",Table8[[#This Row],[Line]])</f>
        <v>78699-6</v>
      </c>
      <c r="B1901" s="7">
        <v>78699</v>
      </c>
      <c r="C1901" s="7">
        <v>6</v>
      </c>
      <c r="D1901" s="7">
        <v>1</v>
      </c>
      <c r="E1901" s="6" t="s">
        <v>18</v>
      </c>
      <c r="F1901" s="6" t="s">
        <v>3383</v>
      </c>
      <c r="G1901" s="6" t="s">
        <v>1827</v>
      </c>
      <c r="H1901" s="6" t="s">
        <v>22</v>
      </c>
      <c r="I1901" s="6" t="s">
        <v>27</v>
      </c>
      <c r="J1901" s="6"/>
      <c r="K1901" s="6"/>
      <c r="L1901" s="8">
        <v>43502</v>
      </c>
      <c r="M1901" s="8">
        <v>43507</v>
      </c>
      <c r="N1901" s="7">
        <v>1</v>
      </c>
      <c r="O1901" s="7">
        <v>2</v>
      </c>
      <c r="P1901" s="6" t="s">
        <v>657</v>
      </c>
      <c r="Q1901" s="6" t="s">
        <v>22</v>
      </c>
      <c r="R1901" s="6" t="s">
        <v>18</v>
      </c>
      <c r="S1901" s="6" t="s">
        <v>22</v>
      </c>
      <c r="T1901" s="6" t="s">
        <v>1828</v>
      </c>
      <c r="U1901" s="7">
        <v>12</v>
      </c>
      <c r="V1901" s="17" t="b">
        <v>0</v>
      </c>
      <c r="W1901" s="17" t="b">
        <v>0</v>
      </c>
      <c r="X1901" s="17" t="b">
        <v>0</v>
      </c>
      <c r="Y1901" s="17" t="b">
        <v>0</v>
      </c>
      <c r="Z1901" t="s">
        <v>22</v>
      </c>
      <c r="AA1901" t="s">
        <v>22</v>
      </c>
      <c r="AB1901" t="s">
        <v>22</v>
      </c>
      <c r="AC1901" t="s">
        <v>22</v>
      </c>
      <c r="AD1901" t="s">
        <v>22</v>
      </c>
      <c r="AE1901" t="s">
        <v>22</v>
      </c>
      <c r="AF1901" t="s">
        <v>22</v>
      </c>
      <c r="AG1901" t="s">
        <v>22</v>
      </c>
      <c r="AH1901" t="s">
        <v>22</v>
      </c>
      <c r="AI1901" t="s">
        <v>22</v>
      </c>
      <c r="AJ1901" s="17" t="b">
        <v>0</v>
      </c>
      <c r="AK1901" t="s">
        <v>22</v>
      </c>
      <c r="AL1901" t="s">
        <v>22</v>
      </c>
      <c r="AM1901" s="17" t="b">
        <v>0</v>
      </c>
      <c r="AN1901" s="6"/>
      <c r="AO1901" s="6"/>
      <c r="AP1901" s="17" t="b">
        <v>0</v>
      </c>
      <c r="AQ1901" s="6" t="b">
        <v>0</v>
      </c>
    </row>
    <row r="1902" spans="1:43" x14ac:dyDescent="0.25">
      <c r="A1902" t="str">
        <f>_xlfn.CONCAT(Table8[[#This Row],[Order]],"-",Table8[[#This Row],[Line]])</f>
        <v>78703-1</v>
      </c>
      <c r="B1902" s="29">
        <v>78703</v>
      </c>
      <c r="C1902" s="29">
        <v>1</v>
      </c>
      <c r="D1902" s="29">
        <v>1</v>
      </c>
      <c r="E1902" s="28" t="s">
        <v>18</v>
      </c>
      <c r="F1902" s="28" t="s">
        <v>154</v>
      </c>
      <c r="G1902" s="28" t="s">
        <v>1815</v>
      </c>
      <c r="H1902" s="28" t="s">
        <v>185</v>
      </c>
      <c r="I1902" s="28" t="s">
        <v>20</v>
      </c>
      <c r="J1902" s="28"/>
      <c r="K1902" s="28"/>
      <c r="L1902" s="8">
        <v>43502</v>
      </c>
      <c r="M1902" s="30">
        <v>43507</v>
      </c>
      <c r="N1902" s="29">
        <v>1</v>
      </c>
      <c r="O1902" s="29">
        <v>1</v>
      </c>
      <c r="P1902" s="6" t="s">
        <v>590</v>
      </c>
      <c r="Q1902" s="28" t="s">
        <v>21</v>
      </c>
      <c r="R1902" s="6" t="s">
        <v>18</v>
      </c>
      <c r="S1902" s="28" t="s">
        <v>22</v>
      </c>
      <c r="T1902" s="28" t="s">
        <v>1816</v>
      </c>
      <c r="U1902" s="29">
        <v>12</v>
      </c>
      <c r="V1902" s="17" t="b">
        <v>1</v>
      </c>
      <c r="W1902" s="17" t="b">
        <v>1</v>
      </c>
      <c r="X1902" s="17" t="b">
        <v>0</v>
      </c>
      <c r="Y1902" s="17" t="b">
        <v>1</v>
      </c>
      <c r="Z1902" t="s">
        <v>22</v>
      </c>
      <c r="AA1902" t="s">
        <v>22</v>
      </c>
      <c r="AB1902" t="s">
        <v>22</v>
      </c>
      <c r="AC1902" t="s">
        <v>22</v>
      </c>
      <c r="AD1902" t="s">
        <v>22</v>
      </c>
      <c r="AE1902" t="s">
        <v>22</v>
      </c>
      <c r="AF1902" t="s">
        <v>22</v>
      </c>
      <c r="AG1902" t="s">
        <v>22</v>
      </c>
      <c r="AH1902" t="s">
        <v>22</v>
      </c>
      <c r="AI1902" t="s">
        <v>22</v>
      </c>
      <c r="AJ1902" s="17" t="b">
        <v>0</v>
      </c>
      <c r="AK1902" t="s">
        <v>22</v>
      </c>
      <c r="AL1902" t="s">
        <v>22</v>
      </c>
      <c r="AM1902" s="17" t="b">
        <v>0</v>
      </c>
      <c r="AN1902" s="6"/>
      <c r="AO1902" s="6"/>
      <c r="AP1902" s="17" t="b">
        <v>0</v>
      </c>
      <c r="AQ1902" s="6" t="b">
        <v>1</v>
      </c>
    </row>
    <row r="1903" spans="1:43" x14ac:dyDescent="0.25">
      <c r="A1903" t="str">
        <f>_xlfn.CONCAT(Table8[[#This Row],[Order]],"-",Table8[[#This Row],[Line]])</f>
        <v>78706-1</v>
      </c>
      <c r="B1903" s="35">
        <v>78706</v>
      </c>
      <c r="C1903" s="35">
        <v>1</v>
      </c>
      <c r="D1903" s="35">
        <v>1</v>
      </c>
      <c r="E1903" s="34" t="s">
        <v>18</v>
      </c>
      <c r="F1903" s="34" t="s">
        <v>215</v>
      </c>
      <c r="G1903" s="34" t="s">
        <v>1671</v>
      </c>
      <c r="H1903" s="34" t="s">
        <v>22</v>
      </c>
      <c r="I1903" s="34" t="s">
        <v>31</v>
      </c>
      <c r="J1903" s="36">
        <v>43500</v>
      </c>
      <c r="K1903" s="34" t="s">
        <v>6195</v>
      </c>
      <c r="L1903" s="8">
        <v>43500</v>
      </c>
      <c r="M1903" s="36">
        <v>43503</v>
      </c>
      <c r="N1903" s="35">
        <v>7</v>
      </c>
      <c r="O1903" s="35">
        <v>7</v>
      </c>
      <c r="P1903" s="6" t="s">
        <v>590</v>
      </c>
      <c r="Q1903" s="34" t="s">
        <v>21</v>
      </c>
      <c r="R1903" s="6" t="s">
        <v>18</v>
      </c>
      <c r="S1903" s="34" t="s">
        <v>22</v>
      </c>
      <c r="T1903" s="34" t="s">
        <v>109</v>
      </c>
      <c r="U1903" s="35">
        <v>12</v>
      </c>
      <c r="V1903" s="17" t="b">
        <v>1</v>
      </c>
      <c r="W1903" s="17" t="b">
        <v>1</v>
      </c>
      <c r="X1903" s="17" t="b">
        <v>1</v>
      </c>
      <c r="Y1903" s="17" t="b">
        <v>1</v>
      </c>
      <c r="Z1903" t="s">
        <v>22</v>
      </c>
      <c r="AA1903" t="s">
        <v>3805</v>
      </c>
      <c r="AB1903" t="s">
        <v>22</v>
      </c>
      <c r="AC1903" t="s">
        <v>22</v>
      </c>
      <c r="AD1903" t="s">
        <v>22</v>
      </c>
      <c r="AE1903" t="s">
        <v>22</v>
      </c>
      <c r="AF1903" t="s">
        <v>22</v>
      </c>
      <c r="AG1903" t="s">
        <v>22</v>
      </c>
      <c r="AH1903" t="s">
        <v>22</v>
      </c>
      <c r="AI1903" t="s">
        <v>22</v>
      </c>
      <c r="AJ1903" s="17" t="b">
        <v>1</v>
      </c>
      <c r="AK1903" t="s">
        <v>22</v>
      </c>
      <c r="AL1903" t="s">
        <v>143</v>
      </c>
      <c r="AM1903" s="17" t="b">
        <v>1</v>
      </c>
      <c r="AN1903" s="126">
        <v>43500.492326886597</v>
      </c>
      <c r="AO1903" s="6"/>
      <c r="AP1903" s="17" t="b">
        <v>1</v>
      </c>
      <c r="AQ1903" s="6" t="b">
        <v>0</v>
      </c>
    </row>
    <row r="1904" spans="1:43" x14ac:dyDescent="0.25">
      <c r="A1904" t="str">
        <f>_xlfn.CONCAT(Table8[[#This Row],[Order]],"-",Table8[[#This Row],[Line]])</f>
        <v>78706-2</v>
      </c>
      <c r="B1904" s="35">
        <v>78706</v>
      </c>
      <c r="C1904" s="35">
        <v>2</v>
      </c>
      <c r="D1904" s="35">
        <v>1</v>
      </c>
      <c r="E1904" s="34" t="s">
        <v>18</v>
      </c>
      <c r="F1904" s="34" t="s">
        <v>240</v>
      </c>
      <c r="G1904" s="34" t="s">
        <v>1672</v>
      </c>
      <c r="H1904" s="34" t="s">
        <v>22</v>
      </c>
      <c r="I1904" s="34" t="s">
        <v>31</v>
      </c>
      <c r="J1904" s="36">
        <v>43500</v>
      </c>
      <c r="K1904" s="34" t="s">
        <v>6196</v>
      </c>
      <c r="L1904" s="8">
        <v>43500</v>
      </c>
      <c r="M1904" s="36">
        <v>43503</v>
      </c>
      <c r="N1904" s="35">
        <v>10</v>
      </c>
      <c r="O1904" s="35">
        <v>10</v>
      </c>
      <c r="P1904" s="6" t="s">
        <v>590</v>
      </c>
      <c r="Q1904" s="34" t="s">
        <v>21</v>
      </c>
      <c r="R1904" s="6" t="s">
        <v>18</v>
      </c>
      <c r="S1904" s="34" t="s">
        <v>22</v>
      </c>
      <c r="T1904" s="34" t="s">
        <v>862</v>
      </c>
      <c r="U1904" s="35">
        <v>12</v>
      </c>
      <c r="V1904" s="17" t="b">
        <v>1</v>
      </c>
      <c r="W1904" s="17" t="b">
        <v>1</v>
      </c>
      <c r="X1904" s="17" t="b">
        <v>1</v>
      </c>
      <c r="Y1904" s="17" t="b">
        <v>1</v>
      </c>
      <c r="Z1904" t="s">
        <v>22</v>
      </c>
      <c r="AA1904" t="s">
        <v>3805</v>
      </c>
      <c r="AB1904" t="s">
        <v>22</v>
      </c>
      <c r="AC1904" t="s">
        <v>22</v>
      </c>
      <c r="AD1904" t="s">
        <v>22</v>
      </c>
      <c r="AE1904" t="s">
        <v>22</v>
      </c>
      <c r="AF1904" t="s">
        <v>22</v>
      </c>
      <c r="AG1904" t="s">
        <v>22</v>
      </c>
      <c r="AH1904" t="s">
        <v>22</v>
      </c>
      <c r="AI1904" t="s">
        <v>22</v>
      </c>
      <c r="AJ1904" s="17" t="b">
        <v>1</v>
      </c>
      <c r="AK1904" t="s">
        <v>22</v>
      </c>
      <c r="AL1904" t="s">
        <v>143</v>
      </c>
      <c r="AM1904" s="17" t="b">
        <v>1</v>
      </c>
      <c r="AN1904" s="126">
        <v>43500.492335914401</v>
      </c>
      <c r="AO1904" s="6"/>
      <c r="AP1904" s="17" t="b">
        <v>1</v>
      </c>
      <c r="AQ1904" s="6" t="b">
        <v>0</v>
      </c>
    </row>
    <row r="1905" spans="1:43" x14ac:dyDescent="0.25">
      <c r="A1905" t="str">
        <f>_xlfn.CONCAT(Table8[[#This Row],[Order]],"-",Table8[[#This Row],[Line]])</f>
        <v>78707-1</v>
      </c>
      <c r="B1905" s="29">
        <v>78707</v>
      </c>
      <c r="C1905" s="29">
        <v>1</v>
      </c>
      <c r="D1905" s="29">
        <v>1</v>
      </c>
      <c r="E1905" s="28" t="s">
        <v>18</v>
      </c>
      <c r="F1905" s="28" t="s">
        <v>234</v>
      </c>
      <c r="G1905" s="28" t="s">
        <v>2215</v>
      </c>
      <c r="H1905" s="28" t="s">
        <v>22</v>
      </c>
      <c r="I1905" s="28" t="s">
        <v>20</v>
      </c>
      <c r="J1905" s="28"/>
      <c r="K1905" s="28"/>
      <c r="L1905" s="8">
        <v>43500</v>
      </c>
      <c r="M1905" s="30">
        <v>43503</v>
      </c>
      <c r="N1905" s="29">
        <v>1</v>
      </c>
      <c r="O1905" s="29">
        <v>1</v>
      </c>
      <c r="P1905" s="6" t="s">
        <v>606</v>
      </c>
      <c r="Q1905" s="28" t="s">
        <v>21</v>
      </c>
      <c r="R1905" s="6" t="s">
        <v>18</v>
      </c>
      <c r="S1905" s="28" t="s">
        <v>22</v>
      </c>
      <c r="T1905" s="28" t="s">
        <v>2216</v>
      </c>
      <c r="U1905" s="29">
        <v>12</v>
      </c>
      <c r="V1905" s="17" t="b">
        <v>1</v>
      </c>
      <c r="W1905" s="17" t="b">
        <v>1</v>
      </c>
      <c r="X1905" s="17" t="b">
        <v>0</v>
      </c>
      <c r="Y1905" s="17" t="b">
        <v>1</v>
      </c>
      <c r="Z1905" t="s">
        <v>22</v>
      </c>
      <c r="AA1905" t="s">
        <v>3805</v>
      </c>
      <c r="AB1905" t="s">
        <v>22</v>
      </c>
      <c r="AC1905" t="s">
        <v>22</v>
      </c>
      <c r="AD1905" t="s">
        <v>22</v>
      </c>
      <c r="AE1905" t="s">
        <v>22</v>
      </c>
      <c r="AF1905" t="s">
        <v>22</v>
      </c>
      <c r="AG1905" t="s">
        <v>22</v>
      </c>
      <c r="AH1905" t="s">
        <v>22</v>
      </c>
      <c r="AI1905" t="s">
        <v>22</v>
      </c>
      <c r="AJ1905" s="17" t="b">
        <v>0</v>
      </c>
      <c r="AK1905" t="s">
        <v>22</v>
      </c>
      <c r="AL1905" t="s">
        <v>22</v>
      </c>
      <c r="AM1905" s="17" t="b">
        <v>0</v>
      </c>
      <c r="AN1905" s="6"/>
      <c r="AO1905" s="6"/>
      <c r="AP1905" s="17" t="b">
        <v>0</v>
      </c>
      <c r="AQ1905" s="6" t="b">
        <v>0</v>
      </c>
    </row>
    <row r="1906" spans="1:43" x14ac:dyDescent="0.25">
      <c r="A1906" t="str">
        <f>_xlfn.CONCAT(Table8[[#This Row],[Order]],"-",Table8[[#This Row],[Line]])</f>
        <v>78708-1</v>
      </c>
      <c r="B1906" s="7">
        <v>78708</v>
      </c>
      <c r="C1906" s="7">
        <v>1</v>
      </c>
      <c r="D1906" s="7">
        <v>1</v>
      </c>
      <c r="E1906" s="6" t="s">
        <v>18</v>
      </c>
      <c r="F1906" s="6" t="s">
        <v>3438</v>
      </c>
      <c r="G1906" s="6" t="s">
        <v>6197</v>
      </c>
      <c r="H1906" s="6" t="s">
        <v>22</v>
      </c>
      <c r="I1906" s="6" t="s">
        <v>27</v>
      </c>
      <c r="J1906" s="6"/>
      <c r="K1906" s="6"/>
      <c r="L1906" s="8">
        <v>43516</v>
      </c>
      <c r="M1906" s="8">
        <v>43521</v>
      </c>
      <c r="N1906" s="7">
        <v>4</v>
      </c>
      <c r="O1906" s="7">
        <v>4</v>
      </c>
      <c r="P1906" s="6" t="s">
        <v>657</v>
      </c>
      <c r="Q1906" s="6" t="s">
        <v>22</v>
      </c>
      <c r="R1906" s="6" t="s">
        <v>19</v>
      </c>
      <c r="S1906" s="6" t="s">
        <v>22</v>
      </c>
      <c r="T1906" s="6" t="s">
        <v>6198</v>
      </c>
      <c r="U1906" s="7">
        <v>7</v>
      </c>
      <c r="V1906" s="17" t="b">
        <v>0</v>
      </c>
      <c r="W1906" s="17" t="b">
        <v>0</v>
      </c>
      <c r="X1906" s="17" t="b">
        <v>0</v>
      </c>
      <c r="Y1906" s="17" t="b">
        <v>0</v>
      </c>
      <c r="Z1906" t="s">
        <v>22</v>
      </c>
      <c r="AA1906" t="s">
        <v>22</v>
      </c>
      <c r="AB1906" t="s">
        <v>22</v>
      </c>
      <c r="AC1906" t="s">
        <v>22</v>
      </c>
      <c r="AD1906" t="s">
        <v>22</v>
      </c>
      <c r="AE1906" t="s">
        <v>22</v>
      </c>
      <c r="AF1906" t="s">
        <v>22</v>
      </c>
      <c r="AG1906" t="s">
        <v>22</v>
      </c>
      <c r="AH1906" t="s">
        <v>22</v>
      </c>
      <c r="AI1906" t="s">
        <v>22</v>
      </c>
      <c r="AJ1906" s="17" t="b">
        <v>0</v>
      </c>
      <c r="AK1906" t="s">
        <v>22</v>
      </c>
      <c r="AL1906" t="s">
        <v>22</v>
      </c>
      <c r="AM1906" s="17" t="b">
        <v>0</v>
      </c>
      <c r="AN1906" s="6"/>
      <c r="AO1906" s="6"/>
      <c r="AP1906" s="17" t="b">
        <v>0</v>
      </c>
      <c r="AQ1906" s="6" t="b">
        <v>0</v>
      </c>
    </row>
    <row r="1907" spans="1:43" x14ac:dyDescent="0.25">
      <c r="A1907" t="str">
        <f>_xlfn.CONCAT(Table8[[#This Row],[Order]],"-",Table8[[#This Row],[Line]])</f>
        <v>78708-2</v>
      </c>
      <c r="B1907" s="7">
        <v>78708</v>
      </c>
      <c r="C1907" s="7">
        <v>2</v>
      </c>
      <c r="D1907" s="7">
        <v>1</v>
      </c>
      <c r="E1907" s="6" t="s">
        <v>18</v>
      </c>
      <c r="F1907" s="6" t="s">
        <v>3447</v>
      </c>
      <c r="G1907" s="6" t="s">
        <v>6199</v>
      </c>
      <c r="H1907" s="6" t="s">
        <v>22</v>
      </c>
      <c r="I1907" s="6" t="s">
        <v>27</v>
      </c>
      <c r="J1907" s="6"/>
      <c r="K1907" s="6"/>
      <c r="L1907" s="8">
        <v>43516</v>
      </c>
      <c r="M1907" s="8">
        <v>43521</v>
      </c>
      <c r="N1907" s="7">
        <v>2</v>
      </c>
      <c r="O1907" s="7">
        <v>2</v>
      </c>
      <c r="P1907" s="6" t="s">
        <v>657</v>
      </c>
      <c r="Q1907" s="6" t="s">
        <v>22</v>
      </c>
      <c r="R1907" s="6" t="s">
        <v>19</v>
      </c>
      <c r="S1907" s="6" t="s">
        <v>22</v>
      </c>
      <c r="T1907" s="6" t="s">
        <v>6200</v>
      </c>
      <c r="U1907" s="7">
        <v>7</v>
      </c>
      <c r="V1907" s="17" t="b">
        <v>0</v>
      </c>
      <c r="W1907" s="17" t="b">
        <v>0</v>
      </c>
      <c r="X1907" s="17" t="b">
        <v>0</v>
      </c>
      <c r="Y1907" s="17" t="b">
        <v>0</v>
      </c>
      <c r="Z1907" t="s">
        <v>22</v>
      </c>
      <c r="AA1907" t="s">
        <v>22</v>
      </c>
      <c r="AB1907" t="s">
        <v>22</v>
      </c>
      <c r="AC1907" t="s">
        <v>22</v>
      </c>
      <c r="AD1907" t="s">
        <v>22</v>
      </c>
      <c r="AE1907" t="s">
        <v>22</v>
      </c>
      <c r="AF1907" t="s">
        <v>22</v>
      </c>
      <c r="AG1907" t="s">
        <v>22</v>
      </c>
      <c r="AH1907" t="s">
        <v>22</v>
      </c>
      <c r="AI1907" t="s">
        <v>22</v>
      </c>
      <c r="AJ1907" s="17" t="b">
        <v>0</v>
      </c>
      <c r="AK1907" t="s">
        <v>22</v>
      </c>
      <c r="AL1907" t="s">
        <v>22</v>
      </c>
      <c r="AM1907" s="17" t="b">
        <v>0</v>
      </c>
      <c r="AN1907" s="6"/>
      <c r="AO1907" s="6"/>
      <c r="AP1907" s="17" t="b">
        <v>0</v>
      </c>
      <c r="AQ1907" s="6" t="b">
        <v>0</v>
      </c>
    </row>
    <row r="1908" spans="1:43" x14ac:dyDescent="0.25">
      <c r="A1908" t="str">
        <f>_xlfn.CONCAT(Table8[[#This Row],[Order]],"-",Table8[[#This Row],[Line]])</f>
        <v>78708-3</v>
      </c>
      <c r="B1908" s="7">
        <v>78708</v>
      </c>
      <c r="C1908" s="7">
        <v>3</v>
      </c>
      <c r="D1908" s="7">
        <v>1</v>
      </c>
      <c r="E1908" s="6" t="s">
        <v>18</v>
      </c>
      <c r="F1908" s="6" t="s">
        <v>2939</v>
      </c>
      <c r="G1908" s="6" t="s">
        <v>6201</v>
      </c>
      <c r="H1908" s="6" t="s">
        <v>22</v>
      </c>
      <c r="I1908" s="6" t="s">
        <v>27</v>
      </c>
      <c r="J1908" s="6"/>
      <c r="K1908" s="6"/>
      <c r="L1908" s="8">
        <v>43516</v>
      </c>
      <c r="M1908" s="8">
        <v>43521</v>
      </c>
      <c r="N1908" s="7">
        <v>6</v>
      </c>
      <c r="O1908" s="7">
        <v>12</v>
      </c>
      <c r="P1908" s="6" t="s">
        <v>657</v>
      </c>
      <c r="Q1908" s="6" t="s">
        <v>22</v>
      </c>
      <c r="R1908" s="6" t="s">
        <v>19</v>
      </c>
      <c r="S1908" s="6" t="s">
        <v>22</v>
      </c>
      <c r="T1908" s="6" t="s">
        <v>6202</v>
      </c>
      <c r="U1908" s="7">
        <v>7</v>
      </c>
      <c r="V1908" s="17" t="b">
        <v>0</v>
      </c>
      <c r="W1908" s="17" t="b">
        <v>0</v>
      </c>
      <c r="X1908" s="17" t="b">
        <v>0</v>
      </c>
      <c r="Y1908" s="17" t="b">
        <v>0</v>
      </c>
      <c r="Z1908" t="s">
        <v>22</v>
      </c>
      <c r="AA1908" t="s">
        <v>22</v>
      </c>
      <c r="AB1908" t="s">
        <v>22</v>
      </c>
      <c r="AC1908" t="s">
        <v>22</v>
      </c>
      <c r="AD1908" t="s">
        <v>22</v>
      </c>
      <c r="AE1908" t="s">
        <v>22</v>
      </c>
      <c r="AF1908" t="s">
        <v>22</v>
      </c>
      <c r="AG1908" t="s">
        <v>22</v>
      </c>
      <c r="AH1908" t="s">
        <v>22</v>
      </c>
      <c r="AI1908" t="s">
        <v>22</v>
      </c>
      <c r="AJ1908" s="17" t="b">
        <v>0</v>
      </c>
      <c r="AK1908" t="s">
        <v>22</v>
      </c>
      <c r="AL1908" t="s">
        <v>22</v>
      </c>
      <c r="AM1908" s="17" t="b">
        <v>0</v>
      </c>
      <c r="AN1908" s="6"/>
      <c r="AO1908" s="6"/>
      <c r="AP1908" s="17" t="b">
        <v>0</v>
      </c>
      <c r="AQ1908" s="6" t="b">
        <v>0</v>
      </c>
    </row>
    <row r="1909" spans="1:43" x14ac:dyDescent="0.25">
      <c r="A1909" t="str">
        <f>_xlfn.CONCAT(Table8[[#This Row],[Order]],"-",Table8[[#This Row],[Line]])</f>
        <v>78708-4</v>
      </c>
      <c r="B1909" s="7">
        <v>78708</v>
      </c>
      <c r="C1909" s="7">
        <v>4</v>
      </c>
      <c r="D1909" s="7">
        <v>1</v>
      </c>
      <c r="E1909" s="6" t="s">
        <v>18</v>
      </c>
      <c r="F1909" s="6" t="s">
        <v>3438</v>
      </c>
      <c r="G1909" s="6" t="s">
        <v>6203</v>
      </c>
      <c r="H1909" s="6" t="s">
        <v>22</v>
      </c>
      <c r="I1909" s="6" t="s">
        <v>27</v>
      </c>
      <c r="J1909" s="6"/>
      <c r="K1909" s="6"/>
      <c r="L1909" s="8">
        <v>43516</v>
      </c>
      <c r="M1909" s="8">
        <v>43521</v>
      </c>
      <c r="N1909" s="7">
        <v>2</v>
      </c>
      <c r="O1909" s="7">
        <v>2</v>
      </c>
      <c r="P1909" s="6" t="s">
        <v>657</v>
      </c>
      <c r="Q1909" s="6" t="s">
        <v>22</v>
      </c>
      <c r="R1909" s="6" t="s">
        <v>19</v>
      </c>
      <c r="S1909" s="6" t="s">
        <v>22</v>
      </c>
      <c r="T1909" s="6" t="s">
        <v>6204</v>
      </c>
      <c r="U1909" s="7">
        <v>7</v>
      </c>
      <c r="V1909" s="17" t="b">
        <v>0</v>
      </c>
      <c r="W1909" s="17" t="b">
        <v>0</v>
      </c>
      <c r="X1909" s="17" t="b">
        <v>0</v>
      </c>
      <c r="Y1909" s="17" t="b">
        <v>0</v>
      </c>
      <c r="Z1909" t="s">
        <v>22</v>
      </c>
      <c r="AA1909" t="s">
        <v>22</v>
      </c>
      <c r="AB1909" t="s">
        <v>22</v>
      </c>
      <c r="AC1909" t="s">
        <v>22</v>
      </c>
      <c r="AD1909" t="s">
        <v>22</v>
      </c>
      <c r="AE1909" t="s">
        <v>22</v>
      </c>
      <c r="AF1909" t="s">
        <v>22</v>
      </c>
      <c r="AG1909" t="s">
        <v>22</v>
      </c>
      <c r="AH1909" t="s">
        <v>22</v>
      </c>
      <c r="AI1909" t="s">
        <v>22</v>
      </c>
      <c r="AJ1909" s="17" t="b">
        <v>0</v>
      </c>
      <c r="AK1909" t="s">
        <v>22</v>
      </c>
      <c r="AL1909" t="s">
        <v>22</v>
      </c>
      <c r="AM1909" s="17" t="b">
        <v>0</v>
      </c>
      <c r="AN1909" s="6"/>
      <c r="AO1909" s="6"/>
      <c r="AP1909" s="17" t="b">
        <v>0</v>
      </c>
      <c r="AQ1909" s="6" t="b">
        <v>0</v>
      </c>
    </row>
    <row r="1910" spans="1:43" x14ac:dyDescent="0.25">
      <c r="A1910" t="str">
        <f>_xlfn.CONCAT(Table8[[#This Row],[Order]],"-",Table8[[#This Row],[Line]])</f>
        <v>78710-1</v>
      </c>
      <c r="B1910" s="29">
        <v>78710</v>
      </c>
      <c r="C1910" s="29">
        <v>1</v>
      </c>
      <c r="D1910" s="29">
        <v>1</v>
      </c>
      <c r="E1910" s="28" t="s">
        <v>18</v>
      </c>
      <c r="F1910" s="28" t="s">
        <v>383</v>
      </c>
      <c r="G1910" s="28" t="s">
        <v>1571</v>
      </c>
      <c r="H1910" s="28" t="s">
        <v>22</v>
      </c>
      <c r="I1910" s="28" t="s">
        <v>20</v>
      </c>
      <c r="J1910" s="28"/>
      <c r="K1910" s="28"/>
      <c r="L1910" s="125">
        <v>43497</v>
      </c>
      <c r="M1910" s="30">
        <v>43502</v>
      </c>
      <c r="N1910" s="29">
        <v>2</v>
      </c>
      <c r="O1910" s="29">
        <v>2</v>
      </c>
      <c r="P1910" s="6" t="s">
        <v>644</v>
      </c>
      <c r="Q1910" s="28" t="s">
        <v>21</v>
      </c>
      <c r="R1910" s="6" t="s">
        <v>18</v>
      </c>
      <c r="S1910" s="28" t="s">
        <v>22</v>
      </c>
      <c r="T1910" s="28" t="s">
        <v>118</v>
      </c>
      <c r="U1910" s="29">
        <v>12</v>
      </c>
      <c r="V1910" s="17" t="b">
        <v>1</v>
      </c>
      <c r="W1910" s="17" t="b">
        <v>1</v>
      </c>
      <c r="X1910" s="17" t="b">
        <v>1</v>
      </c>
      <c r="Y1910" s="17" t="b">
        <v>1</v>
      </c>
      <c r="Z1910" t="s">
        <v>22</v>
      </c>
      <c r="AA1910" t="s">
        <v>3805</v>
      </c>
      <c r="AB1910" t="s">
        <v>22</v>
      </c>
      <c r="AC1910" t="s">
        <v>22</v>
      </c>
      <c r="AD1910" t="s">
        <v>22</v>
      </c>
      <c r="AE1910" t="s">
        <v>22</v>
      </c>
      <c r="AF1910" t="s">
        <v>22</v>
      </c>
      <c r="AG1910" t="s">
        <v>22</v>
      </c>
      <c r="AH1910" t="s">
        <v>3805</v>
      </c>
      <c r="AI1910" t="s">
        <v>22</v>
      </c>
      <c r="AJ1910" s="17" t="b">
        <v>1</v>
      </c>
      <c r="AK1910" t="s">
        <v>22</v>
      </c>
      <c r="AL1910" t="s">
        <v>22</v>
      </c>
      <c r="AM1910" s="17" t="b">
        <v>0</v>
      </c>
      <c r="AN1910" s="6"/>
      <c r="AO1910" s="6"/>
      <c r="AP1910" s="17" t="b">
        <v>0</v>
      </c>
      <c r="AQ1910" s="6" t="b">
        <v>0</v>
      </c>
    </row>
    <row r="1911" spans="1:43" x14ac:dyDescent="0.25">
      <c r="A1911" t="str">
        <f>_xlfn.CONCAT(Table8[[#This Row],[Order]],"-",Table8[[#This Row],[Line]])</f>
        <v>78710-2</v>
      </c>
      <c r="B1911" s="35">
        <v>78710</v>
      </c>
      <c r="C1911" s="35">
        <v>2</v>
      </c>
      <c r="D1911" s="35">
        <v>1</v>
      </c>
      <c r="E1911" s="34" t="s">
        <v>18</v>
      </c>
      <c r="F1911" s="34" t="s">
        <v>219</v>
      </c>
      <c r="G1911" s="34" t="s">
        <v>1572</v>
      </c>
      <c r="H1911" s="34" t="s">
        <v>22</v>
      </c>
      <c r="I1911" s="34" t="s">
        <v>31</v>
      </c>
      <c r="J1911" s="36">
        <v>43490</v>
      </c>
      <c r="K1911" s="34" t="s">
        <v>6205</v>
      </c>
      <c r="L1911" s="125">
        <v>43497</v>
      </c>
      <c r="M1911" s="36">
        <v>43502</v>
      </c>
      <c r="N1911" s="35">
        <v>3</v>
      </c>
      <c r="O1911" s="35">
        <v>3</v>
      </c>
      <c r="P1911" s="6" t="s">
        <v>644</v>
      </c>
      <c r="Q1911" s="34" t="s">
        <v>21</v>
      </c>
      <c r="R1911" s="6" t="s">
        <v>18</v>
      </c>
      <c r="S1911" s="34" t="s">
        <v>22</v>
      </c>
      <c r="T1911" s="34" t="s">
        <v>63</v>
      </c>
      <c r="U1911" s="35">
        <v>12</v>
      </c>
      <c r="V1911" s="17" t="b">
        <v>1</v>
      </c>
      <c r="W1911" s="17" t="b">
        <v>1</v>
      </c>
      <c r="X1911" s="17" t="b">
        <v>1</v>
      </c>
      <c r="Y1911" s="17" t="b">
        <v>1</v>
      </c>
      <c r="Z1911" t="s">
        <v>22</v>
      </c>
      <c r="AA1911" t="s">
        <v>3805</v>
      </c>
      <c r="AB1911" t="s">
        <v>22</v>
      </c>
      <c r="AC1911" t="s">
        <v>22</v>
      </c>
      <c r="AD1911" t="s">
        <v>22</v>
      </c>
      <c r="AE1911" t="s">
        <v>22</v>
      </c>
      <c r="AF1911" t="s">
        <v>22</v>
      </c>
      <c r="AG1911" t="s">
        <v>22</v>
      </c>
      <c r="AH1911" t="s">
        <v>22</v>
      </c>
      <c r="AI1911" t="s">
        <v>22</v>
      </c>
      <c r="AJ1911" s="17" t="b">
        <v>1</v>
      </c>
      <c r="AK1911" t="s">
        <v>22</v>
      </c>
      <c r="AL1911" t="s">
        <v>143</v>
      </c>
      <c r="AM1911" s="17" t="b">
        <v>0</v>
      </c>
      <c r="AN1911" s="6"/>
      <c r="AO1911" s="6"/>
      <c r="AP1911" s="17" t="b">
        <v>0</v>
      </c>
      <c r="AQ1911" s="6" t="b">
        <v>0</v>
      </c>
    </row>
    <row r="1912" spans="1:43" x14ac:dyDescent="0.25">
      <c r="A1912" t="str">
        <f>_xlfn.CONCAT(Table8[[#This Row],[Order]],"-",Table8[[#This Row],[Line]])</f>
        <v>78710-3</v>
      </c>
      <c r="B1912" s="29">
        <v>78710</v>
      </c>
      <c r="C1912" s="29">
        <v>3</v>
      </c>
      <c r="D1912" s="29">
        <v>1</v>
      </c>
      <c r="E1912" s="28" t="s">
        <v>18</v>
      </c>
      <c r="F1912" s="28" t="s">
        <v>372</v>
      </c>
      <c r="G1912" s="28" t="s">
        <v>1573</v>
      </c>
      <c r="H1912" s="28" t="s">
        <v>22</v>
      </c>
      <c r="I1912" s="28" t="s">
        <v>20</v>
      </c>
      <c r="J1912" s="28"/>
      <c r="K1912" s="28"/>
      <c r="L1912" s="125">
        <v>43497</v>
      </c>
      <c r="M1912" s="30">
        <v>43502</v>
      </c>
      <c r="N1912" s="29">
        <v>1</v>
      </c>
      <c r="O1912" s="29">
        <v>1</v>
      </c>
      <c r="P1912" s="6" t="s">
        <v>644</v>
      </c>
      <c r="Q1912" s="28" t="s">
        <v>21</v>
      </c>
      <c r="R1912" s="6" t="s">
        <v>18</v>
      </c>
      <c r="S1912" s="28" t="s">
        <v>22</v>
      </c>
      <c r="T1912" s="28" t="s">
        <v>1574</v>
      </c>
      <c r="U1912" s="29">
        <v>12</v>
      </c>
      <c r="V1912" s="17" t="b">
        <v>1</v>
      </c>
      <c r="W1912" s="17" t="b">
        <v>1</v>
      </c>
      <c r="X1912" s="17" t="b">
        <v>1</v>
      </c>
      <c r="Y1912" s="17" t="b">
        <v>1</v>
      </c>
      <c r="Z1912" t="s">
        <v>22</v>
      </c>
      <c r="AA1912" t="s">
        <v>3805</v>
      </c>
      <c r="AB1912" t="s">
        <v>22</v>
      </c>
      <c r="AC1912" t="s">
        <v>22</v>
      </c>
      <c r="AD1912" t="s">
        <v>22</v>
      </c>
      <c r="AE1912" t="s">
        <v>22</v>
      </c>
      <c r="AF1912" t="s">
        <v>22</v>
      </c>
      <c r="AG1912" t="s">
        <v>22</v>
      </c>
      <c r="AH1912" t="s">
        <v>3805</v>
      </c>
      <c r="AI1912" t="s">
        <v>22</v>
      </c>
      <c r="AJ1912" s="17" t="b">
        <v>1</v>
      </c>
      <c r="AK1912" t="s">
        <v>22</v>
      </c>
      <c r="AL1912" t="s">
        <v>22</v>
      </c>
      <c r="AM1912" s="17" t="b">
        <v>0</v>
      </c>
      <c r="AN1912" s="6"/>
      <c r="AO1912" s="6"/>
      <c r="AP1912" s="17" t="b">
        <v>0</v>
      </c>
      <c r="AQ1912" s="6" t="b">
        <v>0</v>
      </c>
    </row>
    <row r="1913" spans="1:43" x14ac:dyDescent="0.25">
      <c r="A1913" t="str">
        <f>_xlfn.CONCAT(Table8[[#This Row],[Order]],"-",Table8[[#This Row],[Line]])</f>
        <v>78711-1</v>
      </c>
      <c r="B1913" s="35">
        <v>78711</v>
      </c>
      <c r="C1913" s="35">
        <v>1</v>
      </c>
      <c r="D1913" s="35">
        <v>1</v>
      </c>
      <c r="E1913" s="34" t="s">
        <v>18</v>
      </c>
      <c r="F1913" s="34" t="s">
        <v>374</v>
      </c>
      <c r="G1913" s="34" t="s">
        <v>1688</v>
      </c>
      <c r="H1913" s="34" t="s">
        <v>22</v>
      </c>
      <c r="I1913" s="34" t="s">
        <v>31</v>
      </c>
      <c r="J1913" s="36">
        <v>43499</v>
      </c>
      <c r="K1913" s="34" t="s">
        <v>6206</v>
      </c>
      <c r="L1913" s="125">
        <v>43497</v>
      </c>
      <c r="M1913" s="36">
        <v>43502</v>
      </c>
      <c r="N1913" s="35">
        <v>1</v>
      </c>
      <c r="O1913" s="35">
        <v>1</v>
      </c>
      <c r="P1913" s="6" t="s">
        <v>613</v>
      </c>
      <c r="Q1913" s="34" t="s">
        <v>21</v>
      </c>
      <c r="R1913" s="6" t="s">
        <v>18</v>
      </c>
      <c r="S1913" s="34" t="s">
        <v>22</v>
      </c>
      <c r="T1913" s="34" t="s">
        <v>43</v>
      </c>
      <c r="U1913" s="35">
        <v>12</v>
      </c>
      <c r="V1913" s="17" t="b">
        <v>1</v>
      </c>
      <c r="W1913" s="17" t="b">
        <v>1</v>
      </c>
      <c r="X1913" s="17" t="b">
        <v>1</v>
      </c>
      <c r="Y1913" s="17" t="b">
        <v>1</v>
      </c>
      <c r="Z1913" t="s">
        <v>22</v>
      </c>
      <c r="AA1913" t="s">
        <v>22</v>
      </c>
      <c r="AB1913" t="s">
        <v>22</v>
      </c>
      <c r="AC1913" t="s">
        <v>22</v>
      </c>
      <c r="AD1913" t="s">
        <v>22</v>
      </c>
      <c r="AE1913" t="s">
        <v>22</v>
      </c>
      <c r="AF1913" t="s">
        <v>22</v>
      </c>
      <c r="AG1913" t="s">
        <v>22</v>
      </c>
      <c r="AH1913" t="s">
        <v>22</v>
      </c>
      <c r="AI1913" t="s">
        <v>22</v>
      </c>
      <c r="AJ1913" s="17" t="b">
        <v>1</v>
      </c>
      <c r="AK1913" t="s">
        <v>22</v>
      </c>
      <c r="AL1913" t="s">
        <v>143</v>
      </c>
      <c r="AM1913" s="17" t="b">
        <v>1</v>
      </c>
      <c r="AN1913" s="126">
        <v>43497.460442592601</v>
      </c>
      <c r="AO1913" s="6"/>
      <c r="AP1913" s="17" t="b">
        <v>1</v>
      </c>
      <c r="AQ1913" s="6" t="b">
        <v>0</v>
      </c>
    </row>
    <row r="1914" spans="1:43" x14ac:dyDescent="0.25">
      <c r="A1914" t="str">
        <f>_xlfn.CONCAT(Table8[[#This Row],[Order]],"-",Table8[[#This Row],[Line]])</f>
        <v>78715-1</v>
      </c>
      <c r="B1914" s="123">
        <v>78715</v>
      </c>
      <c r="C1914" s="123">
        <v>1</v>
      </c>
      <c r="D1914" s="123">
        <v>1</v>
      </c>
      <c r="E1914" s="124" t="s">
        <v>18</v>
      </c>
      <c r="F1914" s="124" t="s">
        <v>313</v>
      </c>
      <c r="G1914" s="124" t="s">
        <v>2293</v>
      </c>
      <c r="H1914" s="124" t="s">
        <v>208</v>
      </c>
      <c r="I1914" s="124" t="s">
        <v>31</v>
      </c>
      <c r="J1914" s="125">
        <v>43500</v>
      </c>
      <c r="K1914" s="124" t="s">
        <v>6207</v>
      </c>
      <c r="L1914" s="8">
        <v>43500</v>
      </c>
      <c r="M1914" s="125">
        <v>43503</v>
      </c>
      <c r="N1914" s="123">
        <v>1</v>
      </c>
      <c r="O1914" s="123">
        <v>2</v>
      </c>
      <c r="P1914" s="6" t="s">
        <v>609</v>
      </c>
      <c r="Q1914" s="124" t="s">
        <v>22</v>
      </c>
      <c r="R1914" s="6" t="s">
        <v>18</v>
      </c>
      <c r="S1914" s="124" t="s">
        <v>22</v>
      </c>
      <c r="T1914" s="124" t="s">
        <v>689</v>
      </c>
      <c r="U1914" s="123">
        <v>12</v>
      </c>
      <c r="V1914" s="17" t="b">
        <v>1</v>
      </c>
      <c r="W1914" s="17" t="b">
        <v>1</v>
      </c>
      <c r="X1914" s="17" t="b">
        <v>1</v>
      </c>
      <c r="Y1914" s="17" t="b">
        <v>1</v>
      </c>
      <c r="Z1914" t="s">
        <v>22</v>
      </c>
      <c r="AA1914" t="s">
        <v>3805</v>
      </c>
      <c r="AB1914" t="s">
        <v>22</v>
      </c>
      <c r="AC1914" t="s">
        <v>22</v>
      </c>
      <c r="AD1914" t="s">
        <v>22</v>
      </c>
      <c r="AE1914" t="s">
        <v>22</v>
      </c>
      <c r="AF1914" t="s">
        <v>22</v>
      </c>
      <c r="AG1914" t="s">
        <v>22</v>
      </c>
      <c r="AH1914" t="s">
        <v>22</v>
      </c>
      <c r="AI1914" t="s">
        <v>22</v>
      </c>
      <c r="AJ1914" s="17" t="b">
        <v>1</v>
      </c>
      <c r="AK1914" t="s">
        <v>22</v>
      </c>
      <c r="AL1914" t="s">
        <v>143</v>
      </c>
      <c r="AM1914" s="17" t="b">
        <v>0</v>
      </c>
      <c r="AN1914" s="6"/>
      <c r="AO1914" s="6"/>
      <c r="AP1914" s="17" t="b">
        <v>0</v>
      </c>
      <c r="AQ1914" s="6" t="b">
        <v>0</v>
      </c>
    </row>
    <row r="1915" spans="1:43" x14ac:dyDescent="0.25">
      <c r="A1915" t="str">
        <f>_xlfn.CONCAT(Table8[[#This Row],[Order]],"-",Table8[[#This Row],[Line]])</f>
        <v>78720-1</v>
      </c>
      <c r="B1915" s="7">
        <v>78720</v>
      </c>
      <c r="C1915" s="7">
        <v>1</v>
      </c>
      <c r="D1915" s="7">
        <v>1</v>
      </c>
      <c r="E1915" s="6" t="s">
        <v>36</v>
      </c>
      <c r="F1915" s="6" t="s">
        <v>3448</v>
      </c>
      <c r="G1915" s="6" t="s">
        <v>1509</v>
      </c>
      <c r="H1915" s="6" t="s">
        <v>22</v>
      </c>
      <c r="I1915" s="6" t="s">
        <v>27</v>
      </c>
      <c r="J1915" s="6"/>
      <c r="K1915" s="6"/>
      <c r="L1915" s="8">
        <v>43500</v>
      </c>
      <c r="M1915" s="8">
        <v>43503</v>
      </c>
      <c r="N1915" s="7">
        <v>1</v>
      </c>
      <c r="O1915" s="7">
        <v>8</v>
      </c>
      <c r="P1915" s="6" t="s">
        <v>611</v>
      </c>
      <c r="Q1915" s="6" t="s">
        <v>21</v>
      </c>
      <c r="R1915" s="6" t="s">
        <v>19</v>
      </c>
      <c r="S1915" s="6" t="s">
        <v>22</v>
      </c>
      <c r="T1915" s="6" t="s">
        <v>1510</v>
      </c>
      <c r="U1915" s="7">
        <v>7</v>
      </c>
      <c r="V1915" s="17" t="b">
        <v>0</v>
      </c>
      <c r="W1915" s="17" t="b">
        <v>0</v>
      </c>
      <c r="X1915" s="17" t="b">
        <v>0</v>
      </c>
      <c r="Y1915" s="17" t="b">
        <v>0</v>
      </c>
      <c r="Z1915" t="s">
        <v>22</v>
      </c>
      <c r="AA1915" t="s">
        <v>22</v>
      </c>
      <c r="AB1915" t="s">
        <v>22</v>
      </c>
      <c r="AC1915" t="s">
        <v>22</v>
      </c>
      <c r="AD1915" t="s">
        <v>22</v>
      </c>
      <c r="AE1915" t="s">
        <v>22</v>
      </c>
      <c r="AF1915" t="s">
        <v>22</v>
      </c>
      <c r="AG1915" t="s">
        <v>22</v>
      </c>
      <c r="AH1915" t="s">
        <v>22</v>
      </c>
      <c r="AI1915" t="s">
        <v>22</v>
      </c>
      <c r="AJ1915" s="17" t="b">
        <v>0</v>
      </c>
      <c r="AK1915" t="s">
        <v>22</v>
      </c>
      <c r="AL1915" t="s">
        <v>22</v>
      </c>
      <c r="AM1915" s="17" t="b">
        <v>0</v>
      </c>
      <c r="AN1915" s="6"/>
      <c r="AO1915" s="6"/>
      <c r="AP1915" s="17" t="b">
        <v>0</v>
      </c>
      <c r="AQ1915" s="6" t="b">
        <v>0</v>
      </c>
    </row>
    <row r="1916" spans="1:43" x14ac:dyDescent="0.25">
      <c r="A1916" t="str">
        <f>_xlfn.CONCAT(Table8[[#This Row],[Order]],"-",Table8[[#This Row],[Line]])</f>
        <v>78726-1</v>
      </c>
      <c r="B1916" s="29">
        <v>78726</v>
      </c>
      <c r="C1916" s="29">
        <v>1</v>
      </c>
      <c r="D1916" s="29">
        <v>1</v>
      </c>
      <c r="E1916" s="28" t="s">
        <v>18</v>
      </c>
      <c r="F1916" s="28" t="s">
        <v>3449</v>
      </c>
      <c r="G1916" s="28" t="s">
        <v>6208</v>
      </c>
      <c r="H1916" s="28" t="s">
        <v>22</v>
      </c>
      <c r="I1916" s="28" t="s">
        <v>20</v>
      </c>
      <c r="J1916" s="28"/>
      <c r="K1916" s="28"/>
      <c r="L1916" s="8">
        <v>43510</v>
      </c>
      <c r="M1916" s="30">
        <v>43515</v>
      </c>
      <c r="N1916" s="29">
        <v>2</v>
      </c>
      <c r="O1916" s="29">
        <v>4</v>
      </c>
      <c r="P1916" s="6" t="s">
        <v>590</v>
      </c>
      <c r="Q1916" s="28" t="s">
        <v>22</v>
      </c>
      <c r="R1916" s="6" t="s">
        <v>18</v>
      </c>
      <c r="S1916" s="28" t="s">
        <v>22</v>
      </c>
      <c r="T1916" s="28" t="s">
        <v>6209</v>
      </c>
      <c r="U1916" s="29">
        <v>1</v>
      </c>
      <c r="V1916" s="17" t="b">
        <v>1</v>
      </c>
      <c r="W1916" s="17" t="b">
        <v>0</v>
      </c>
      <c r="X1916" s="17" t="b">
        <v>0</v>
      </c>
      <c r="Y1916" s="17" t="b">
        <v>1</v>
      </c>
      <c r="Z1916" t="s">
        <v>22</v>
      </c>
      <c r="AA1916" t="s">
        <v>22</v>
      </c>
      <c r="AB1916" t="s">
        <v>22</v>
      </c>
      <c r="AC1916" t="s">
        <v>22</v>
      </c>
      <c r="AD1916" t="s">
        <v>22</v>
      </c>
      <c r="AE1916" t="s">
        <v>22</v>
      </c>
      <c r="AF1916" t="s">
        <v>22</v>
      </c>
      <c r="AG1916" t="s">
        <v>22</v>
      </c>
      <c r="AH1916" t="s">
        <v>22</v>
      </c>
      <c r="AI1916" t="s">
        <v>22</v>
      </c>
      <c r="AJ1916" s="17" t="b">
        <v>0</v>
      </c>
      <c r="AK1916" t="s">
        <v>22</v>
      </c>
      <c r="AL1916" t="s">
        <v>22</v>
      </c>
      <c r="AM1916" s="17" t="b">
        <v>0</v>
      </c>
      <c r="AN1916" s="6"/>
      <c r="AO1916" s="6"/>
      <c r="AP1916" s="17" t="b">
        <v>0</v>
      </c>
      <c r="AQ1916" s="6" t="b">
        <v>0</v>
      </c>
    </row>
    <row r="1917" spans="1:43" x14ac:dyDescent="0.25">
      <c r="A1917" t="str">
        <f>_xlfn.CONCAT(Table8[[#This Row],[Order]],"-",Table8[[#This Row],[Line]])</f>
        <v>78726-2</v>
      </c>
      <c r="B1917" s="29">
        <v>78726</v>
      </c>
      <c r="C1917" s="29">
        <v>2</v>
      </c>
      <c r="D1917" s="29">
        <v>1</v>
      </c>
      <c r="E1917" s="28" t="s">
        <v>18</v>
      </c>
      <c r="F1917" s="28" t="s">
        <v>292</v>
      </c>
      <c r="G1917" s="28" t="s">
        <v>6210</v>
      </c>
      <c r="H1917" s="28" t="s">
        <v>22</v>
      </c>
      <c r="I1917" s="28" t="s">
        <v>20</v>
      </c>
      <c r="J1917" s="28"/>
      <c r="K1917" s="28"/>
      <c r="L1917" s="8">
        <v>43510</v>
      </c>
      <c r="M1917" s="30">
        <v>43515</v>
      </c>
      <c r="N1917" s="29">
        <v>73</v>
      </c>
      <c r="O1917" s="29">
        <v>73</v>
      </c>
      <c r="P1917" s="6" t="s">
        <v>590</v>
      </c>
      <c r="Q1917" s="28" t="s">
        <v>22</v>
      </c>
      <c r="R1917" s="6" t="s">
        <v>18</v>
      </c>
      <c r="S1917" s="28" t="s">
        <v>22</v>
      </c>
      <c r="T1917" s="28" t="s">
        <v>6211</v>
      </c>
      <c r="U1917" s="29">
        <v>1</v>
      </c>
      <c r="V1917" s="17" t="b">
        <v>1</v>
      </c>
      <c r="W1917" s="17" t="b">
        <v>0</v>
      </c>
      <c r="X1917" s="17" t="b">
        <v>0</v>
      </c>
      <c r="Y1917" s="17" t="b">
        <v>1</v>
      </c>
      <c r="Z1917" t="s">
        <v>22</v>
      </c>
      <c r="AA1917" t="s">
        <v>22</v>
      </c>
      <c r="AB1917" t="s">
        <v>22</v>
      </c>
      <c r="AC1917" t="s">
        <v>22</v>
      </c>
      <c r="AD1917" t="s">
        <v>22</v>
      </c>
      <c r="AE1917" t="s">
        <v>22</v>
      </c>
      <c r="AF1917" t="s">
        <v>22</v>
      </c>
      <c r="AG1917" t="s">
        <v>22</v>
      </c>
      <c r="AH1917" t="s">
        <v>22</v>
      </c>
      <c r="AI1917" t="s">
        <v>22</v>
      </c>
      <c r="AJ1917" s="17" t="b">
        <v>0</v>
      </c>
      <c r="AK1917" t="s">
        <v>22</v>
      </c>
      <c r="AL1917" t="s">
        <v>22</v>
      </c>
      <c r="AM1917" s="17" t="b">
        <v>0</v>
      </c>
      <c r="AN1917" s="6"/>
      <c r="AO1917" s="6"/>
      <c r="AP1917" s="17" t="b">
        <v>0</v>
      </c>
      <c r="AQ1917" s="6" t="b">
        <v>0</v>
      </c>
    </row>
    <row r="1918" spans="1:43" x14ac:dyDescent="0.25">
      <c r="A1918" t="str">
        <f>_xlfn.CONCAT(Table8[[#This Row],[Order]],"-",Table8[[#This Row],[Line]])</f>
        <v>78726-3</v>
      </c>
      <c r="B1918" s="29">
        <v>78726</v>
      </c>
      <c r="C1918" s="29">
        <v>3</v>
      </c>
      <c r="D1918" s="29">
        <v>1</v>
      </c>
      <c r="E1918" s="28" t="s">
        <v>18</v>
      </c>
      <c r="F1918" s="28" t="s">
        <v>140</v>
      </c>
      <c r="G1918" s="28" t="s">
        <v>6212</v>
      </c>
      <c r="H1918" s="28" t="s">
        <v>22</v>
      </c>
      <c r="I1918" s="28" t="s">
        <v>20</v>
      </c>
      <c r="J1918" s="28"/>
      <c r="K1918" s="28"/>
      <c r="L1918" s="8">
        <v>43510</v>
      </c>
      <c r="M1918" s="30">
        <v>43515</v>
      </c>
      <c r="N1918" s="29">
        <v>1</v>
      </c>
      <c r="O1918" s="29">
        <v>4</v>
      </c>
      <c r="P1918" s="6" t="s">
        <v>590</v>
      </c>
      <c r="Q1918" s="28" t="s">
        <v>22</v>
      </c>
      <c r="R1918" s="6" t="s">
        <v>18</v>
      </c>
      <c r="S1918" s="28" t="s">
        <v>22</v>
      </c>
      <c r="T1918" s="28" t="s">
        <v>6213</v>
      </c>
      <c r="U1918" s="29">
        <v>1</v>
      </c>
      <c r="V1918" s="17" t="b">
        <v>1</v>
      </c>
      <c r="W1918" s="17" t="b">
        <v>0</v>
      </c>
      <c r="X1918" s="17" t="b">
        <v>0</v>
      </c>
      <c r="Y1918" s="17" t="b">
        <v>1</v>
      </c>
      <c r="Z1918" t="s">
        <v>22</v>
      </c>
      <c r="AA1918" t="s">
        <v>22</v>
      </c>
      <c r="AB1918" t="s">
        <v>22</v>
      </c>
      <c r="AC1918" t="s">
        <v>22</v>
      </c>
      <c r="AD1918" t="s">
        <v>22</v>
      </c>
      <c r="AE1918" t="s">
        <v>22</v>
      </c>
      <c r="AF1918" t="s">
        <v>22</v>
      </c>
      <c r="AG1918" t="s">
        <v>22</v>
      </c>
      <c r="AH1918" t="s">
        <v>22</v>
      </c>
      <c r="AI1918" t="s">
        <v>22</v>
      </c>
      <c r="AJ1918" s="17" t="b">
        <v>0</v>
      </c>
      <c r="AK1918" t="s">
        <v>22</v>
      </c>
      <c r="AL1918" t="s">
        <v>22</v>
      </c>
      <c r="AM1918" s="17" t="b">
        <v>0</v>
      </c>
      <c r="AN1918" s="6"/>
      <c r="AO1918" s="6"/>
      <c r="AP1918" s="17" t="b">
        <v>0</v>
      </c>
      <c r="AQ1918" s="6" t="b">
        <v>0</v>
      </c>
    </row>
    <row r="1919" spans="1:43" x14ac:dyDescent="0.25">
      <c r="A1919" t="str">
        <f>_xlfn.CONCAT(Table8[[#This Row],[Order]],"-",Table8[[#This Row],[Line]])</f>
        <v>78727-1</v>
      </c>
      <c r="B1919" s="29">
        <v>78727</v>
      </c>
      <c r="C1919" s="29">
        <v>1</v>
      </c>
      <c r="D1919" s="29">
        <v>1</v>
      </c>
      <c r="E1919" s="28" t="s">
        <v>18</v>
      </c>
      <c r="F1919" s="28" t="s">
        <v>3422</v>
      </c>
      <c r="G1919" s="28" t="s">
        <v>1789</v>
      </c>
      <c r="H1919" s="28" t="s">
        <v>22</v>
      </c>
      <c r="I1919" s="28" t="s">
        <v>20</v>
      </c>
      <c r="J1919" s="28"/>
      <c r="K1919" s="28"/>
      <c r="L1919" s="8">
        <v>43503</v>
      </c>
      <c r="M1919" s="30">
        <v>43508</v>
      </c>
      <c r="N1919" s="29">
        <v>2</v>
      </c>
      <c r="O1919" s="29">
        <v>6</v>
      </c>
      <c r="P1919" s="6" t="s">
        <v>608</v>
      </c>
      <c r="Q1919" s="28" t="s">
        <v>22</v>
      </c>
      <c r="R1919" s="6" t="s">
        <v>18</v>
      </c>
      <c r="S1919" s="28" t="s">
        <v>22</v>
      </c>
      <c r="T1919" s="28" t="s">
        <v>1790</v>
      </c>
      <c r="U1919" s="29">
        <v>12</v>
      </c>
      <c r="V1919" s="17" t="b">
        <v>1</v>
      </c>
      <c r="W1919" s="17" t="b">
        <v>0</v>
      </c>
      <c r="X1919" s="17" t="b">
        <v>0</v>
      </c>
      <c r="Y1919" s="17" t="b">
        <v>1</v>
      </c>
      <c r="Z1919" t="s">
        <v>161</v>
      </c>
      <c r="AA1919" t="s">
        <v>22</v>
      </c>
      <c r="AB1919" t="s">
        <v>22</v>
      </c>
      <c r="AC1919" t="s">
        <v>22</v>
      </c>
      <c r="AD1919" t="s">
        <v>22</v>
      </c>
      <c r="AE1919" t="s">
        <v>22</v>
      </c>
      <c r="AF1919" t="s">
        <v>22</v>
      </c>
      <c r="AG1919" t="s">
        <v>22</v>
      </c>
      <c r="AH1919" t="s">
        <v>22</v>
      </c>
      <c r="AI1919" t="s">
        <v>22</v>
      </c>
      <c r="AJ1919" s="17" t="b">
        <v>0</v>
      </c>
      <c r="AK1919" t="s">
        <v>22</v>
      </c>
      <c r="AL1919" t="s">
        <v>143</v>
      </c>
      <c r="AM1919" s="17" t="b">
        <v>0</v>
      </c>
      <c r="AN1919" s="6"/>
      <c r="AO1919" s="6"/>
      <c r="AP1919" s="17" t="b">
        <v>0</v>
      </c>
      <c r="AQ1919" s="6" t="b">
        <v>0</v>
      </c>
    </row>
    <row r="1920" spans="1:43" x14ac:dyDescent="0.25">
      <c r="A1920" t="str">
        <f>_xlfn.CONCAT(Table8[[#This Row],[Order]],"-",Table8[[#This Row],[Line]])</f>
        <v>78729-1</v>
      </c>
      <c r="B1920" s="35">
        <v>78729</v>
      </c>
      <c r="C1920" s="35">
        <v>1</v>
      </c>
      <c r="D1920" s="35">
        <v>1</v>
      </c>
      <c r="E1920" s="34" t="s">
        <v>18</v>
      </c>
      <c r="F1920" s="34" t="s">
        <v>440</v>
      </c>
      <c r="G1920" s="34" t="s">
        <v>2044</v>
      </c>
      <c r="H1920" s="34" t="s">
        <v>22</v>
      </c>
      <c r="I1920" s="34" t="s">
        <v>31</v>
      </c>
      <c r="J1920" s="36">
        <v>43494</v>
      </c>
      <c r="K1920" s="34" t="s">
        <v>6214</v>
      </c>
      <c r="L1920" s="8">
        <v>43500</v>
      </c>
      <c r="M1920" s="36">
        <v>43503</v>
      </c>
      <c r="N1920" s="35">
        <v>58</v>
      </c>
      <c r="O1920" s="35">
        <v>58</v>
      </c>
      <c r="P1920" s="6" t="s">
        <v>657</v>
      </c>
      <c r="Q1920" s="34" t="s">
        <v>22</v>
      </c>
      <c r="R1920" s="6" t="s">
        <v>19</v>
      </c>
      <c r="S1920" s="34" t="s">
        <v>22</v>
      </c>
      <c r="T1920" s="34" t="s">
        <v>2045</v>
      </c>
      <c r="U1920" s="35">
        <v>18</v>
      </c>
      <c r="V1920" s="17" t="b">
        <v>1</v>
      </c>
      <c r="W1920" s="17" t="b">
        <v>1</v>
      </c>
      <c r="X1920" s="17" t="b">
        <v>1</v>
      </c>
      <c r="Y1920" s="17" t="b">
        <v>1</v>
      </c>
      <c r="Z1920" t="s">
        <v>22</v>
      </c>
      <c r="AA1920" t="s">
        <v>22</v>
      </c>
      <c r="AB1920" t="s">
        <v>22</v>
      </c>
      <c r="AC1920" t="s">
        <v>22</v>
      </c>
      <c r="AD1920" t="s">
        <v>22</v>
      </c>
      <c r="AE1920" t="s">
        <v>22</v>
      </c>
      <c r="AF1920" t="s">
        <v>22</v>
      </c>
      <c r="AG1920" t="s">
        <v>22</v>
      </c>
      <c r="AH1920" t="s">
        <v>22</v>
      </c>
      <c r="AI1920" t="s">
        <v>22</v>
      </c>
      <c r="AJ1920" s="17" t="b">
        <v>1</v>
      </c>
      <c r="AK1920" t="s">
        <v>22</v>
      </c>
      <c r="AL1920" t="s">
        <v>143</v>
      </c>
      <c r="AM1920" s="17" t="b">
        <v>1</v>
      </c>
      <c r="AN1920" s="126">
        <v>43500.313411805597</v>
      </c>
      <c r="AO1920" s="6"/>
      <c r="AP1920" s="17" t="b">
        <v>1</v>
      </c>
      <c r="AQ1920" s="6" t="b">
        <v>0</v>
      </c>
    </row>
    <row r="1921" spans="1:43" x14ac:dyDescent="0.25">
      <c r="A1921" t="str">
        <f>_xlfn.CONCAT(Table8[[#This Row],[Order]],"-",Table8[[#This Row],[Line]])</f>
        <v>78730-1</v>
      </c>
      <c r="B1921" s="7">
        <v>78730</v>
      </c>
      <c r="C1921" s="7">
        <v>1</v>
      </c>
      <c r="D1921" s="7">
        <v>1</v>
      </c>
      <c r="E1921" s="6" t="s">
        <v>18</v>
      </c>
      <c r="F1921" s="6" t="s">
        <v>209</v>
      </c>
      <c r="G1921" s="6" t="s">
        <v>6215</v>
      </c>
      <c r="H1921" s="6" t="s">
        <v>22</v>
      </c>
      <c r="I1921" s="6" t="s">
        <v>27</v>
      </c>
      <c r="J1921" s="6"/>
      <c r="K1921" s="6"/>
      <c r="L1921" s="8">
        <v>43516</v>
      </c>
      <c r="M1921" s="8">
        <v>43521</v>
      </c>
      <c r="N1921" s="7">
        <v>2</v>
      </c>
      <c r="O1921" s="7">
        <v>20</v>
      </c>
      <c r="P1921" s="6" t="s">
        <v>657</v>
      </c>
      <c r="Q1921" s="6" t="s">
        <v>22</v>
      </c>
      <c r="R1921" s="6" t="s">
        <v>19</v>
      </c>
      <c r="S1921" s="6" t="s">
        <v>22</v>
      </c>
      <c r="T1921" s="6" t="s">
        <v>6216</v>
      </c>
      <c r="U1921" s="7">
        <v>4</v>
      </c>
      <c r="V1921" s="17" t="b">
        <v>0</v>
      </c>
      <c r="W1921" s="17" t="b">
        <v>0</v>
      </c>
      <c r="X1921" s="17" t="b">
        <v>0</v>
      </c>
      <c r="Y1921" s="17" t="b">
        <v>0</v>
      </c>
      <c r="Z1921" t="s">
        <v>22</v>
      </c>
      <c r="AA1921" t="s">
        <v>22</v>
      </c>
      <c r="AB1921" t="s">
        <v>22</v>
      </c>
      <c r="AC1921" t="s">
        <v>22</v>
      </c>
      <c r="AD1921" t="s">
        <v>22</v>
      </c>
      <c r="AE1921" t="s">
        <v>22</v>
      </c>
      <c r="AF1921" t="s">
        <v>22</v>
      </c>
      <c r="AG1921" t="s">
        <v>22</v>
      </c>
      <c r="AH1921" t="s">
        <v>22</v>
      </c>
      <c r="AI1921" t="s">
        <v>22</v>
      </c>
      <c r="AJ1921" s="17" t="b">
        <v>0</v>
      </c>
      <c r="AK1921" t="s">
        <v>22</v>
      </c>
      <c r="AL1921" t="s">
        <v>22</v>
      </c>
      <c r="AM1921" s="17" t="b">
        <v>0</v>
      </c>
      <c r="AN1921" s="6"/>
      <c r="AO1921" s="6"/>
      <c r="AP1921" s="17" t="b">
        <v>0</v>
      </c>
      <c r="AQ1921" s="6" t="b">
        <v>0</v>
      </c>
    </row>
    <row r="1922" spans="1:43" x14ac:dyDescent="0.25">
      <c r="A1922" t="str">
        <f>_xlfn.CONCAT(Table8[[#This Row],[Order]],"-",Table8[[#This Row],[Line]])</f>
        <v>78730-2</v>
      </c>
      <c r="B1922" s="7">
        <v>78730</v>
      </c>
      <c r="C1922" s="7">
        <v>2</v>
      </c>
      <c r="D1922" s="7">
        <v>1</v>
      </c>
      <c r="E1922" s="6" t="s">
        <v>18</v>
      </c>
      <c r="F1922" s="6" t="s">
        <v>209</v>
      </c>
      <c r="G1922" s="6" t="s">
        <v>6217</v>
      </c>
      <c r="H1922" s="6" t="s">
        <v>22</v>
      </c>
      <c r="I1922" s="6" t="s">
        <v>27</v>
      </c>
      <c r="J1922" s="6"/>
      <c r="K1922" s="6"/>
      <c r="L1922" s="8">
        <v>43516</v>
      </c>
      <c r="M1922" s="8">
        <v>43521</v>
      </c>
      <c r="N1922" s="7">
        <v>4</v>
      </c>
      <c r="O1922" s="7">
        <v>12</v>
      </c>
      <c r="P1922" s="6" t="s">
        <v>657</v>
      </c>
      <c r="Q1922" s="6" t="s">
        <v>22</v>
      </c>
      <c r="R1922" s="6" t="s">
        <v>19</v>
      </c>
      <c r="S1922" s="6" t="s">
        <v>22</v>
      </c>
      <c r="T1922" s="6" t="s">
        <v>6218</v>
      </c>
      <c r="U1922" s="7">
        <v>4</v>
      </c>
      <c r="V1922" s="17" t="b">
        <v>0</v>
      </c>
      <c r="W1922" s="17" t="b">
        <v>0</v>
      </c>
      <c r="X1922" s="17" t="b">
        <v>0</v>
      </c>
      <c r="Y1922" s="17" t="b">
        <v>0</v>
      </c>
      <c r="Z1922" t="s">
        <v>22</v>
      </c>
      <c r="AA1922" t="s">
        <v>22</v>
      </c>
      <c r="AB1922" t="s">
        <v>22</v>
      </c>
      <c r="AC1922" t="s">
        <v>22</v>
      </c>
      <c r="AD1922" t="s">
        <v>22</v>
      </c>
      <c r="AE1922" t="s">
        <v>22</v>
      </c>
      <c r="AF1922" t="s">
        <v>22</v>
      </c>
      <c r="AG1922" t="s">
        <v>22</v>
      </c>
      <c r="AH1922" t="s">
        <v>22</v>
      </c>
      <c r="AI1922" t="s">
        <v>22</v>
      </c>
      <c r="AJ1922" s="17" t="b">
        <v>0</v>
      </c>
      <c r="AK1922" t="s">
        <v>22</v>
      </c>
      <c r="AL1922" t="s">
        <v>22</v>
      </c>
      <c r="AM1922" s="17" t="b">
        <v>0</v>
      </c>
      <c r="AN1922" s="6"/>
      <c r="AO1922" s="6"/>
      <c r="AP1922" s="17" t="b">
        <v>0</v>
      </c>
      <c r="AQ1922" s="6" t="b">
        <v>0</v>
      </c>
    </row>
    <row r="1923" spans="1:43" x14ac:dyDescent="0.25">
      <c r="A1923" t="str">
        <f>_xlfn.CONCAT(Table8[[#This Row],[Order]],"-",Table8[[#This Row],[Line]])</f>
        <v>78730-3</v>
      </c>
      <c r="B1923" s="7">
        <v>78730</v>
      </c>
      <c r="C1923" s="7">
        <v>3</v>
      </c>
      <c r="D1923" s="7">
        <v>1</v>
      </c>
      <c r="E1923" s="6" t="s">
        <v>18</v>
      </c>
      <c r="F1923" s="6" t="s">
        <v>209</v>
      </c>
      <c r="G1923" s="6" t="s">
        <v>6219</v>
      </c>
      <c r="H1923" s="6" t="s">
        <v>22</v>
      </c>
      <c r="I1923" s="6" t="s">
        <v>27</v>
      </c>
      <c r="J1923" s="6"/>
      <c r="K1923" s="6"/>
      <c r="L1923" s="8">
        <v>43516</v>
      </c>
      <c r="M1923" s="8">
        <v>43521</v>
      </c>
      <c r="N1923" s="7">
        <v>4</v>
      </c>
      <c r="O1923" s="7">
        <v>8</v>
      </c>
      <c r="P1923" s="6" t="s">
        <v>657</v>
      </c>
      <c r="Q1923" s="6" t="s">
        <v>22</v>
      </c>
      <c r="R1923" s="6" t="s">
        <v>19</v>
      </c>
      <c r="S1923" s="6" t="s">
        <v>22</v>
      </c>
      <c r="T1923" s="6" t="s">
        <v>6220</v>
      </c>
      <c r="U1923" s="7">
        <v>4</v>
      </c>
      <c r="V1923" s="17" t="b">
        <v>0</v>
      </c>
      <c r="W1923" s="17" t="b">
        <v>0</v>
      </c>
      <c r="X1923" s="17" t="b">
        <v>0</v>
      </c>
      <c r="Y1923" s="17" t="b">
        <v>0</v>
      </c>
      <c r="Z1923" t="s">
        <v>22</v>
      </c>
      <c r="AA1923" t="s">
        <v>22</v>
      </c>
      <c r="AB1923" t="s">
        <v>22</v>
      </c>
      <c r="AC1923" t="s">
        <v>22</v>
      </c>
      <c r="AD1923" t="s">
        <v>22</v>
      </c>
      <c r="AE1923" t="s">
        <v>22</v>
      </c>
      <c r="AF1923" t="s">
        <v>22</v>
      </c>
      <c r="AG1923" t="s">
        <v>22</v>
      </c>
      <c r="AH1923" t="s">
        <v>22</v>
      </c>
      <c r="AI1923" t="s">
        <v>22</v>
      </c>
      <c r="AJ1923" s="17" t="b">
        <v>0</v>
      </c>
      <c r="AK1923" t="s">
        <v>22</v>
      </c>
      <c r="AL1923" t="s">
        <v>22</v>
      </c>
      <c r="AM1923" s="17" t="b">
        <v>0</v>
      </c>
      <c r="AN1923" s="6"/>
      <c r="AO1923" s="6"/>
      <c r="AP1923" s="17" t="b">
        <v>0</v>
      </c>
      <c r="AQ1923" s="6" t="b">
        <v>0</v>
      </c>
    </row>
    <row r="1924" spans="1:43" x14ac:dyDescent="0.25">
      <c r="A1924" t="str">
        <f>_xlfn.CONCAT(Table8[[#This Row],[Order]],"-",Table8[[#This Row],[Line]])</f>
        <v>78730-4</v>
      </c>
      <c r="B1924" s="7">
        <v>78730</v>
      </c>
      <c r="C1924" s="7">
        <v>4</v>
      </c>
      <c r="D1924" s="7">
        <v>1</v>
      </c>
      <c r="E1924" s="6" t="s">
        <v>18</v>
      </c>
      <c r="F1924" s="6" t="s">
        <v>209</v>
      </c>
      <c r="G1924" s="6" t="s">
        <v>6221</v>
      </c>
      <c r="H1924" s="6" t="s">
        <v>22</v>
      </c>
      <c r="I1924" s="6" t="s">
        <v>27</v>
      </c>
      <c r="J1924" s="6"/>
      <c r="K1924" s="6"/>
      <c r="L1924" s="8">
        <v>43516</v>
      </c>
      <c r="M1924" s="8">
        <v>43521</v>
      </c>
      <c r="N1924" s="7">
        <v>2</v>
      </c>
      <c r="O1924" s="7">
        <v>6</v>
      </c>
      <c r="P1924" s="6" t="s">
        <v>657</v>
      </c>
      <c r="Q1924" s="6" t="s">
        <v>22</v>
      </c>
      <c r="R1924" s="6" t="s">
        <v>19</v>
      </c>
      <c r="S1924" s="6" t="s">
        <v>22</v>
      </c>
      <c r="T1924" s="6" t="s">
        <v>6222</v>
      </c>
      <c r="U1924" s="7">
        <v>4</v>
      </c>
      <c r="V1924" s="17" t="b">
        <v>0</v>
      </c>
      <c r="W1924" s="17" t="b">
        <v>0</v>
      </c>
      <c r="X1924" s="17" t="b">
        <v>0</v>
      </c>
      <c r="Y1924" s="17" t="b">
        <v>0</v>
      </c>
      <c r="Z1924" t="s">
        <v>22</v>
      </c>
      <c r="AA1924" t="s">
        <v>22</v>
      </c>
      <c r="AB1924" t="s">
        <v>22</v>
      </c>
      <c r="AC1924" t="s">
        <v>22</v>
      </c>
      <c r="AD1924" t="s">
        <v>22</v>
      </c>
      <c r="AE1924" t="s">
        <v>22</v>
      </c>
      <c r="AF1924" t="s">
        <v>22</v>
      </c>
      <c r="AG1924" t="s">
        <v>22</v>
      </c>
      <c r="AH1924" t="s">
        <v>22</v>
      </c>
      <c r="AI1924" t="s">
        <v>22</v>
      </c>
      <c r="AJ1924" s="17" t="b">
        <v>0</v>
      </c>
      <c r="AK1924" t="s">
        <v>22</v>
      </c>
      <c r="AL1924" t="s">
        <v>22</v>
      </c>
      <c r="AM1924" s="17" t="b">
        <v>0</v>
      </c>
      <c r="AN1924" s="6"/>
      <c r="AO1924" s="6"/>
      <c r="AP1924" s="17" t="b">
        <v>0</v>
      </c>
      <c r="AQ1924" s="6" t="b">
        <v>0</v>
      </c>
    </row>
    <row r="1925" spans="1:43" x14ac:dyDescent="0.25">
      <c r="A1925" t="str">
        <f>_xlfn.CONCAT(Table8[[#This Row],[Order]],"-",Table8[[#This Row],[Line]])</f>
        <v>78730-5</v>
      </c>
      <c r="B1925" s="7">
        <v>78730</v>
      </c>
      <c r="C1925" s="7">
        <v>5</v>
      </c>
      <c r="D1925" s="7">
        <v>1</v>
      </c>
      <c r="E1925" s="6" t="s">
        <v>18</v>
      </c>
      <c r="F1925" s="6" t="s">
        <v>209</v>
      </c>
      <c r="G1925" s="6" t="s">
        <v>6223</v>
      </c>
      <c r="H1925" s="6" t="s">
        <v>22</v>
      </c>
      <c r="I1925" s="6" t="s">
        <v>27</v>
      </c>
      <c r="J1925" s="6"/>
      <c r="K1925" s="6"/>
      <c r="L1925" s="8">
        <v>43516</v>
      </c>
      <c r="M1925" s="8">
        <v>43521</v>
      </c>
      <c r="N1925" s="7">
        <v>2</v>
      </c>
      <c r="O1925" s="7">
        <v>12</v>
      </c>
      <c r="P1925" s="6" t="s">
        <v>657</v>
      </c>
      <c r="Q1925" s="6" t="s">
        <v>22</v>
      </c>
      <c r="R1925" s="6" t="s">
        <v>19</v>
      </c>
      <c r="S1925" s="6" t="s">
        <v>22</v>
      </c>
      <c r="T1925" s="6" t="s">
        <v>6224</v>
      </c>
      <c r="U1925" s="7">
        <v>4</v>
      </c>
      <c r="V1925" s="17" t="b">
        <v>0</v>
      </c>
      <c r="W1925" s="17" t="b">
        <v>0</v>
      </c>
      <c r="X1925" s="17" t="b">
        <v>0</v>
      </c>
      <c r="Y1925" s="17" t="b">
        <v>0</v>
      </c>
      <c r="Z1925" t="s">
        <v>22</v>
      </c>
      <c r="AA1925" t="s">
        <v>22</v>
      </c>
      <c r="AB1925" t="s">
        <v>22</v>
      </c>
      <c r="AC1925" t="s">
        <v>22</v>
      </c>
      <c r="AD1925" t="s">
        <v>22</v>
      </c>
      <c r="AE1925" t="s">
        <v>22</v>
      </c>
      <c r="AF1925" t="s">
        <v>22</v>
      </c>
      <c r="AG1925" t="s">
        <v>22</v>
      </c>
      <c r="AH1925" t="s">
        <v>22</v>
      </c>
      <c r="AI1925" t="s">
        <v>22</v>
      </c>
      <c r="AJ1925" s="17" t="b">
        <v>0</v>
      </c>
      <c r="AK1925" t="s">
        <v>22</v>
      </c>
      <c r="AL1925" t="s">
        <v>22</v>
      </c>
      <c r="AM1925" s="17" t="b">
        <v>0</v>
      </c>
      <c r="AN1925" s="6"/>
      <c r="AO1925" s="6"/>
      <c r="AP1925" s="17" t="b">
        <v>0</v>
      </c>
      <c r="AQ1925" s="6" t="b">
        <v>0</v>
      </c>
    </row>
    <row r="1926" spans="1:43" x14ac:dyDescent="0.25">
      <c r="A1926" t="str">
        <f>_xlfn.CONCAT(Table8[[#This Row],[Order]],"-",Table8[[#This Row],[Line]])</f>
        <v>78731-1</v>
      </c>
      <c r="B1926" s="29">
        <v>78731</v>
      </c>
      <c r="C1926" s="29">
        <v>1</v>
      </c>
      <c r="D1926" s="29">
        <v>1</v>
      </c>
      <c r="E1926" s="28" t="s">
        <v>18</v>
      </c>
      <c r="F1926" s="28" t="s">
        <v>397</v>
      </c>
      <c r="G1926" s="28" t="s">
        <v>2422</v>
      </c>
      <c r="H1926" s="28" t="s">
        <v>22</v>
      </c>
      <c r="I1926" s="28" t="s">
        <v>20</v>
      </c>
      <c r="J1926" s="28"/>
      <c r="K1926" s="28"/>
      <c r="L1926" s="125">
        <v>43497</v>
      </c>
      <c r="M1926" s="30">
        <v>43502</v>
      </c>
      <c r="N1926" s="29">
        <v>12</v>
      </c>
      <c r="O1926" s="29">
        <v>12</v>
      </c>
      <c r="P1926" s="6" t="s">
        <v>652</v>
      </c>
      <c r="Q1926" s="28" t="s">
        <v>22</v>
      </c>
      <c r="R1926" s="6" t="s">
        <v>18</v>
      </c>
      <c r="S1926" s="28" t="s">
        <v>22</v>
      </c>
      <c r="T1926" s="28" t="s">
        <v>2423</v>
      </c>
      <c r="U1926" s="29">
        <v>10</v>
      </c>
      <c r="V1926" s="17" t="b">
        <v>1</v>
      </c>
      <c r="W1926" s="17" t="b">
        <v>0</v>
      </c>
      <c r="X1926" s="17" t="b">
        <v>0</v>
      </c>
      <c r="Y1926" s="17" t="b">
        <v>0</v>
      </c>
      <c r="Z1926" t="s">
        <v>22</v>
      </c>
      <c r="AA1926" t="s">
        <v>22</v>
      </c>
      <c r="AB1926" t="s">
        <v>22</v>
      </c>
      <c r="AC1926" t="s">
        <v>22</v>
      </c>
      <c r="AD1926" t="s">
        <v>22</v>
      </c>
      <c r="AE1926" t="s">
        <v>22</v>
      </c>
      <c r="AF1926" t="s">
        <v>22</v>
      </c>
      <c r="AG1926" t="s">
        <v>22</v>
      </c>
      <c r="AH1926" t="s">
        <v>22</v>
      </c>
      <c r="AI1926" t="s">
        <v>22</v>
      </c>
      <c r="AJ1926" s="17" t="b">
        <v>0</v>
      </c>
      <c r="AK1926" t="s">
        <v>22</v>
      </c>
      <c r="AL1926" t="s">
        <v>22</v>
      </c>
      <c r="AM1926" s="17" t="b">
        <v>0</v>
      </c>
      <c r="AN1926" s="6"/>
      <c r="AO1926" s="6"/>
      <c r="AP1926" s="17" t="b">
        <v>0</v>
      </c>
      <c r="AQ1926" s="6" t="b">
        <v>0</v>
      </c>
    </row>
    <row r="1927" spans="1:43" x14ac:dyDescent="0.25">
      <c r="A1927" t="str">
        <f>_xlfn.CONCAT(Table8[[#This Row],[Order]],"-",Table8[[#This Row],[Line]])</f>
        <v>78744-1</v>
      </c>
      <c r="B1927" s="35">
        <v>78744</v>
      </c>
      <c r="C1927" s="35">
        <v>1</v>
      </c>
      <c r="D1927" s="35">
        <v>1</v>
      </c>
      <c r="E1927" s="34" t="s">
        <v>18</v>
      </c>
      <c r="F1927" s="34" t="s">
        <v>154</v>
      </c>
      <c r="G1927" s="34" t="s">
        <v>2018</v>
      </c>
      <c r="H1927" s="34" t="s">
        <v>22</v>
      </c>
      <c r="I1927" s="34" t="s">
        <v>31</v>
      </c>
      <c r="J1927" s="36">
        <v>43490</v>
      </c>
      <c r="K1927" s="34" t="s">
        <v>6225</v>
      </c>
      <c r="L1927" s="125">
        <v>43496</v>
      </c>
      <c r="M1927" s="36">
        <v>43501</v>
      </c>
      <c r="N1927" s="35">
        <v>18</v>
      </c>
      <c r="O1927" s="35">
        <v>18</v>
      </c>
      <c r="P1927" s="6" t="s">
        <v>608</v>
      </c>
      <c r="Q1927" s="34" t="s">
        <v>21</v>
      </c>
      <c r="R1927" s="6" t="s">
        <v>18</v>
      </c>
      <c r="S1927" s="34" t="s">
        <v>22</v>
      </c>
      <c r="T1927" s="34" t="s">
        <v>2019</v>
      </c>
      <c r="U1927" s="35">
        <v>15</v>
      </c>
      <c r="V1927" s="17" t="b">
        <v>1</v>
      </c>
      <c r="W1927" s="17" t="b">
        <v>1</v>
      </c>
      <c r="X1927" s="17" t="b">
        <v>1</v>
      </c>
      <c r="Y1927" s="17" t="b">
        <v>1</v>
      </c>
      <c r="Z1927" t="s">
        <v>22</v>
      </c>
      <c r="AA1927" t="s">
        <v>3805</v>
      </c>
      <c r="AB1927" t="s">
        <v>22</v>
      </c>
      <c r="AC1927" t="s">
        <v>22</v>
      </c>
      <c r="AD1927" t="s">
        <v>22</v>
      </c>
      <c r="AE1927" t="s">
        <v>22</v>
      </c>
      <c r="AF1927" t="s">
        <v>22</v>
      </c>
      <c r="AG1927" t="s">
        <v>22</v>
      </c>
      <c r="AH1927" t="s">
        <v>22</v>
      </c>
      <c r="AI1927" t="s">
        <v>22</v>
      </c>
      <c r="AJ1927" s="17" t="b">
        <v>1</v>
      </c>
      <c r="AK1927" t="s">
        <v>22</v>
      </c>
      <c r="AL1927" t="s">
        <v>143</v>
      </c>
      <c r="AM1927" s="17" t="b">
        <v>0</v>
      </c>
      <c r="AN1927" s="6"/>
      <c r="AO1927" s="6"/>
      <c r="AP1927" s="17" t="b">
        <v>1</v>
      </c>
      <c r="AQ1927" s="6" t="b">
        <v>0</v>
      </c>
    </row>
    <row r="1928" spans="1:43" x14ac:dyDescent="0.25">
      <c r="A1928" t="str">
        <f>_xlfn.CONCAT(Table8[[#This Row],[Order]],"-",Table8[[#This Row],[Line]])</f>
        <v>78759-1</v>
      </c>
      <c r="B1928" s="35">
        <v>78759</v>
      </c>
      <c r="C1928" s="35">
        <v>1</v>
      </c>
      <c r="D1928" s="35">
        <v>1</v>
      </c>
      <c r="E1928" s="34" t="s">
        <v>18</v>
      </c>
      <c r="F1928" s="34" t="s">
        <v>332</v>
      </c>
      <c r="G1928" s="34" t="s">
        <v>2107</v>
      </c>
      <c r="H1928" s="34" t="s">
        <v>22</v>
      </c>
      <c r="I1928" s="34" t="s">
        <v>31</v>
      </c>
      <c r="J1928" s="36">
        <v>43497</v>
      </c>
      <c r="K1928" s="34" t="s">
        <v>6226</v>
      </c>
      <c r="L1928" s="8">
        <v>43501</v>
      </c>
      <c r="M1928" s="36">
        <v>43504</v>
      </c>
      <c r="N1928" s="35">
        <v>6</v>
      </c>
      <c r="O1928" s="35">
        <v>6</v>
      </c>
      <c r="P1928" s="6" t="s">
        <v>609</v>
      </c>
      <c r="Q1928" s="34" t="s">
        <v>21</v>
      </c>
      <c r="R1928" s="6" t="s">
        <v>18</v>
      </c>
      <c r="S1928" s="34" t="s">
        <v>22</v>
      </c>
      <c r="T1928" s="34" t="s">
        <v>2108</v>
      </c>
      <c r="U1928" s="35">
        <v>12</v>
      </c>
      <c r="V1928" s="17" t="b">
        <v>1</v>
      </c>
      <c r="W1928" s="17" t="b">
        <v>1</v>
      </c>
      <c r="X1928" s="17" t="b">
        <v>1</v>
      </c>
      <c r="Y1928" s="17" t="b">
        <v>1</v>
      </c>
      <c r="Z1928" t="s">
        <v>22</v>
      </c>
      <c r="AA1928" t="s">
        <v>3805</v>
      </c>
      <c r="AB1928" t="s">
        <v>22</v>
      </c>
      <c r="AC1928" t="s">
        <v>22</v>
      </c>
      <c r="AD1928" t="s">
        <v>22</v>
      </c>
      <c r="AE1928" t="s">
        <v>22</v>
      </c>
      <c r="AF1928" t="s">
        <v>22</v>
      </c>
      <c r="AG1928" t="s">
        <v>22</v>
      </c>
      <c r="AH1928" t="s">
        <v>22</v>
      </c>
      <c r="AI1928" t="s">
        <v>22</v>
      </c>
      <c r="AJ1928" s="17" t="b">
        <v>1</v>
      </c>
      <c r="AK1928" t="s">
        <v>22</v>
      </c>
      <c r="AL1928" t="s">
        <v>143</v>
      </c>
      <c r="AM1928" s="17" t="b">
        <v>0</v>
      </c>
      <c r="AN1928" s="6"/>
      <c r="AO1928" s="6"/>
      <c r="AP1928" s="17" t="b">
        <v>0</v>
      </c>
      <c r="AQ1928" s="6" t="b">
        <v>0</v>
      </c>
    </row>
    <row r="1929" spans="1:43" x14ac:dyDescent="0.25">
      <c r="A1929" t="str">
        <f>_xlfn.CONCAT(Table8[[#This Row],[Order]],"-",Table8[[#This Row],[Line]])</f>
        <v>78759-2</v>
      </c>
      <c r="B1929" s="35">
        <v>78759</v>
      </c>
      <c r="C1929" s="35">
        <v>2</v>
      </c>
      <c r="D1929" s="35">
        <v>1</v>
      </c>
      <c r="E1929" s="34" t="s">
        <v>18</v>
      </c>
      <c r="F1929" s="34" t="s">
        <v>228</v>
      </c>
      <c r="G1929" s="34" t="s">
        <v>2109</v>
      </c>
      <c r="H1929" s="34" t="s">
        <v>22</v>
      </c>
      <c r="I1929" s="34" t="s">
        <v>31</v>
      </c>
      <c r="J1929" s="36">
        <v>43497</v>
      </c>
      <c r="K1929" s="34" t="s">
        <v>6227</v>
      </c>
      <c r="L1929" s="8">
        <v>43501</v>
      </c>
      <c r="M1929" s="36">
        <v>43504</v>
      </c>
      <c r="N1929" s="35">
        <v>4</v>
      </c>
      <c r="O1929" s="35">
        <v>4</v>
      </c>
      <c r="P1929" s="6" t="s">
        <v>609</v>
      </c>
      <c r="Q1929" s="34" t="s">
        <v>21</v>
      </c>
      <c r="R1929" s="6" t="s">
        <v>18</v>
      </c>
      <c r="S1929" s="34" t="s">
        <v>22</v>
      </c>
      <c r="T1929" s="34" t="s">
        <v>2110</v>
      </c>
      <c r="U1929" s="35">
        <v>12</v>
      </c>
      <c r="V1929" s="17" t="b">
        <v>1</v>
      </c>
      <c r="W1929" s="17" t="b">
        <v>1</v>
      </c>
      <c r="X1929" s="17" t="b">
        <v>1</v>
      </c>
      <c r="Y1929" s="17" t="b">
        <v>1</v>
      </c>
      <c r="Z1929" t="s">
        <v>22</v>
      </c>
      <c r="AA1929" t="s">
        <v>3805</v>
      </c>
      <c r="AB1929" t="s">
        <v>22</v>
      </c>
      <c r="AC1929" t="s">
        <v>22</v>
      </c>
      <c r="AD1929" t="s">
        <v>22</v>
      </c>
      <c r="AE1929" t="s">
        <v>22</v>
      </c>
      <c r="AF1929" t="s">
        <v>22</v>
      </c>
      <c r="AG1929" t="s">
        <v>22</v>
      </c>
      <c r="AH1929" t="s">
        <v>22</v>
      </c>
      <c r="AI1929" t="s">
        <v>22</v>
      </c>
      <c r="AJ1929" s="17" t="b">
        <v>1</v>
      </c>
      <c r="AK1929" t="s">
        <v>22</v>
      </c>
      <c r="AL1929" t="s">
        <v>143</v>
      </c>
      <c r="AM1929" s="17" t="b">
        <v>0</v>
      </c>
      <c r="AN1929" s="6"/>
      <c r="AO1929" s="6"/>
      <c r="AP1929" s="17" t="b">
        <v>0</v>
      </c>
      <c r="AQ1929" s="6" t="b">
        <v>0</v>
      </c>
    </row>
    <row r="1930" spans="1:43" x14ac:dyDescent="0.25">
      <c r="A1930" t="str">
        <f>_xlfn.CONCAT(Table8[[#This Row],[Order]],"-",Table8[[#This Row],[Line]])</f>
        <v>78768-1</v>
      </c>
      <c r="B1930" s="35">
        <v>78768</v>
      </c>
      <c r="C1930" s="35">
        <v>1</v>
      </c>
      <c r="D1930" s="35">
        <v>1</v>
      </c>
      <c r="E1930" s="34" t="s">
        <v>18</v>
      </c>
      <c r="F1930" s="34" t="s">
        <v>138</v>
      </c>
      <c r="G1930" s="34" t="s">
        <v>6228</v>
      </c>
      <c r="H1930" s="34" t="s">
        <v>141</v>
      </c>
      <c r="I1930" s="34" t="s">
        <v>37</v>
      </c>
      <c r="J1930" s="36">
        <v>43496</v>
      </c>
      <c r="K1930" s="34" t="s">
        <v>6229</v>
      </c>
      <c r="L1930" s="125">
        <v>43495</v>
      </c>
      <c r="M1930" s="36">
        <v>43500</v>
      </c>
      <c r="N1930" s="35">
        <v>1</v>
      </c>
      <c r="O1930" s="35">
        <v>1</v>
      </c>
      <c r="P1930" s="6" t="s">
        <v>606</v>
      </c>
      <c r="Q1930" s="34" t="s">
        <v>22</v>
      </c>
      <c r="R1930" s="6" t="s">
        <v>18</v>
      </c>
      <c r="S1930" s="34" t="s">
        <v>22</v>
      </c>
      <c r="T1930" s="34" t="s">
        <v>6230</v>
      </c>
      <c r="U1930" s="35">
        <v>12</v>
      </c>
      <c r="V1930" s="17" t="b">
        <v>1</v>
      </c>
      <c r="W1930" s="17" t="b">
        <v>1</v>
      </c>
      <c r="X1930" s="17" t="b">
        <v>1</v>
      </c>
      <c r="Y1930" s="17" t="b">
        <v>1</v>
      </c>
      <c r="Z1930" t="s">
        <v>22</v>
      </c>
      <c r="AA1930" t="s">
        <v>22</v>
      </c>
      <c r="AB1930" t="s">
        <v>22</v>
      </c>
      <c r="AC1930" t="s">
        <v>22</v>
      </c>
      <c r="AD1930" t="s">
        <v>22</v>
      </c>
      <c r="AE1930" t="s">
        <v>22</v>
      </c>
      <c r="AF1930" t="s">
        <v>22</v>
      </c>
      <c r="AG1930" t="s">
        <v>22</v>
      </c>
      <c r="AH1930" t="s">
        <v>22</v>
      </c>
      <c r="AI1930" t="s">
        <v>22</v>
      </c>
      <c r="AJ1930" s="17" t="b">
        <v>1</v>
      </c>
      <c r="AK1930" t="s">
        <v>22</v>
      </c>
      <c r="AL1930" t="s">
        <v>143</v>
      </c>
      <c r="AM1930" s="17" t="b">
        <v>1</v>
      </c>
      <c r="AN1930" s="126">
        <v>43496.714947766202</v>
      </c>
      <c r="AO1930" s="6"/>
      <c r="AP1930" s="17" t="b">
        <v>1</v>
      </c>
      <c r="AQ1930" s="6" t="b">
        <v>1</v>
      </c>
    </row>
    <row r="1931" spans="1:43" x14ac:dyDescent="0.25">
      <c r="A1931" t="str">
        <f>_xlfn.CONCAT(Table8[[#This Row],[Order]],"-",Table8[[#This Row],[Line]])</f>
        <v>78776-1</v>
      </c>
      <c r="B1931" s="7">
        <v>78776</v>
      </c>
      <c r="C1931" s="7">
        <v>1</v>
      </c>
      <c r="D1931" s="7">
        <v>1</v>
      </c>
      <c r="E1931" s="6" t="s">
        <v>18</v>
      </c>
      <c r="F1931" s="6" t="s">
        <v>338</v>
      </c>
      <c r="G1931" s="6" t="s">
        <v>6231</v>
      </c>
      <c r="H1931" s="6" t="s">
        <v>22</v>
      </c>
      <c r="I1931" s="6" t="s">
        <v>27</v>
      </c>
      <c r="J1931" s="6"/>
      <c r="K1931" s="6"/>
      <c r="L1931" s="8">
        <v>43530</v>
      </c>
      <c r="M1931" s="8">
        <v>43535</v>
      </c>
      <c r="N1931" s="7">
        <v>1</v>
      </c>
      <c r="O1931" s="7">
        <v>1</v>
      </c>
      <c r="P1931" s="6" t="s">
        <v>610</v>
      </c>
      <c r="Q1931" s="6" t="s">
        <v>22</v>
      </c>
      <c r="R1931" s="6" t="s">
        <v>18</v>
      </c>
      <c r="S1931" s="6" t="s">
        <v>22</v>
      </c>
      <c r="T1931" s="6" t="s">
        <v>6232</v>
      </c>
      <c r="U1931" s="7">
        <v>12</v>
      </c>
      <c r="V1931" s="17" t="b">
        <v>0</v>
      </c>
      <c r="W1931" s="17" t="b">
        <v>0</v>
      </c>
      <c r="X1931" s="17" t="b">
        <v>0</v>
      </c>
      <c r="Y1931" s="17" t="b">
        <v>0</v>
      </c>
      <c r="Z1931" t="s">
        <v>22</v>
      </c>
      <c r="AA1931" t="s">
        <v>22</v>
      </c>
      <c r="AB1931" t="s">
        <v>22</v>
      </c>
      <c r="AC1931" t="s">
        <v>22</v>
      </c>
      <c r="AD1931" t="s">
        <v>22</v>
      </c>
      <c r="AE1931" t="s">
        <v>22</v>
      </c>
      <c r="AF1931" t="s">
        <v>22</v>
      </c>
      <c r="AG1931" t="s">
        <v>22</v>
      </c>
      <c r="AH1931" t="s">
        <v>22</v>
      </c>
      <c r="AI1931" t="s">
        <v>22</v>
      </c>
      <c r="AJ1931" s="17" t="b">
        <v>0</v>
      </c>
      <c r="AK1931" t="s">
        <v>22</v>
      </c>
      <c r="AL1931" t="s">
        <v>22</v>
      </c>
      <c r="AM1931" s="17" t="b">
        <v>0</v>
      </c>
      <c r="AN1931" s="6"/>
      <c r="AO1931" s="6"/>
      <c r="AP1931" s="17" t="b">
        <v>0</v>
      </c>
      <c r="AQ1931" s="6" t="b">
        <v>0</v>
      </c>
    </row>
    <row r="1932" spans="1:43" x14ac:dyDescent="0.25">
      <c r="A1932" t="str">
        <f>_xlfn.CONCAT(Table8[[#This Row],[Order]],"-",Table8[[#This Row],[Line]])</f>
        <v>78778-1</v>
      </c>
      <c r="B1932" s="35">
        <v>78778</v>
      </c>
      <c r="C1932" s="35">
        <v>1</v>
      </c>
      <c r="D1932" s="35">
        <v>1</v>
      </c>
      <c r="E1932" s="34" t="s">
        <v>18</v>
      </c>
      <c r="F1932" s="34" t="s">
        <v>211</v>
      </c>
      <c r="G1932" s="34" t="s">
        <v>1948</v>
      </c>
      <c r="H1932" s="34" t="s">
        <v>22</v>
      </c>
      <c r="I1932" s="34" t="s">
        <v>31</v>
      </c>
      <c r="J1932" s="36">
        <v>43495</v>
      </c>
      <c r="K1932" s="34" t="s">
        <v>6233</v>
      </c>
      <c r="L1932" s="8">
        <v>43500</v>
      </c>
      <c r="M1932" s="36">
        <v>43503</v>
      </c>
      <c r="N1932" s="35">
        <v>1</v>
      </c>
      <c r="O1932" s="35">
        <v>4</v>
      </c>
      <c r="P1932" s="6" t="s">
        <v>609</v>
      </c>
      <c r="Q1932" s="34" t="s">
        <v>22</v>
      </c>
      <c r="R1932" s="6" t="s">
        <v>18</v>
      </c>
      <c r="S1932" s="34" t="s">
        <v>22</v>
      </c>
      <c r="T1932" s="34" t="s">
        <v>1949</v>
      </c>
      <c r="U1932" s="35">
        <v>4</v>
      </c>
      <c r="V1932" s="17" t="b">
        <v>1</v>
      </c>
      <c r="W1932" s="17" t="b">
        <v>1</v>
      </c>
      <c r="X1932" s="17" t="b">
        <v>1</v>
      </c>
      <c r="Y1932" s="17" t="b">
        <v>1</v>
      </c>
      <c r="Z1932" t="s">
        <v>22</v>
      </c>
      <c r="AA1932" t="s">
        <v>3805</v>
      </c>
      <c r="AB1932" t="s">
        <v>22</v>
      </c>
      <c r="AC1932" t="s">
        <v>22</v>
      </c>
      <c r="AD1932" t="s">
        <v>22</v>
      </c>
      <c r="AE1932" t="s">
        <v>22</v>
      </c>
      <c r="AF1932" t="s">
        <v>22</v>
      </c>
      <c r="AG1932" t="s">
        <v>22</v>
      </c>
      <c r="AH1932" t="s">
        <v>22</v>
      </c>
      <c r="AI1932" t="s">
        <v>22</v>
      </c>
      <c r="AJ1932" s="17" t="b">
        <v>1</v>
      </c>
      <c r="AK1932" t="s">
        <v>22</v>
      </c>
      <c r="AL1932" t="s">
        <v>143</v>
      </c>
      <c r="AM1932" s="17" t="b">
        <v>1</v>
      </c>
      <c r="AN1932" s="126">
        <v>43497.414749965297</v>
      </c>
      <c r="AO1932" s="6"/>
      <c r="AP1932" s="17" t="b">
        <v>1</v>
      </c>
      <c r="AQ1932" s="6" t="b">
        <v>0</v>
      </c>
    </row>
    <row r="1933" spans="1:43" x14ac:dyDescent="0.25">
      <c r="A1933" t="str">
        <f>_xlfn.CONCAT(Table8[[#This Row],[Order]],"-",Table8[[#This Row],[Line]])</f>
        <v>78778-2</v>
      </c>
      <c r="B1933" s="123">
        <v>78778</v>
      </c>
      <c r="C1933" s="123">
        <v>2</v>
      </c>
      <c r="D1933" s="123">
        <v>1</v>
      </c>
      <c r="E1933" s="124" t="s">
        <v>18</v>
      </c>
      <c r="F1933" s="124" t="s">
        <v>211</v>
      </c>
      <c r="G1933" s="124" t="s">
        <v>1950</v>
      </c>
      <c r="H1933" s="124" t="s">
        <v>208</v>
      </c>
      <c r="I1933" s="124" t="s">
        <v>31</v>
      </c>
      <c r="J1933" s="125">
        <v>43495</v>
      </c>
      <c r="K1933" s="124" t="s">
        <v>6234</v>
      </c>
      <c r="L1933" s="8">
        <v>43500</v>
      </c>
      <c r="M1933" s="125">
        <v>43503</v>
      </c>
      <c r="N1933" s="123">
        <v>1</v>
      </c>
      <c r="O1933" s="123">
        <v>3</v>
      </c>
      <c r="P1933" s="6" t="s">
        <v>609</v>
      </c>
      <c r="Q1933" s="124" t="s">
        <v>22</v>
      </c>
      <c r="R1933" s="6" t="s">
        <v>18</v>
      </c>
      <c r="S1933" s="124" t="s">
        <v>22</v>
      </c>
      <c r="T1933" s="124" t="s">
        <v>1951</v>
      </c>
      <c r="U1933" s="123">
        <v>4</v>
      </c>
      <c r="V1933" s="17" t="b">
        <v>1</v>
      </c>
      <c r="W1933" s="17" t="b">
        <v>1</v>
      </c>
      <c r="X1933" s="17" t="b">
        <v>1</v>
      </c>
      <c r="Y1933" s="17" t="b">
        <v>1</v>
      </c>
      <c r="Z1933" t="s">
        <v>22</v>
      </c>
      <c r="AA1933" t="s">
        <v>3805</v>
      </c>
      <c r="AB1933" t="s">
        <v>22</v>
      </c>
      <c r="AC1933" t="s">
        <v>22</v>
      </c>
      <c r="AD1933" t="s">
        <v>22</v>
      </c>
      <c r="AE1933" t="s">
        <v>22</v>
      </c>
      <c r="AF1933" t="s">
        <v>22</v>
      </c>
      <c r="AG1933" t="s">
        <v>22</v>
      </c>
      <c r="AH1933" t="s">
        <v>22</v>
      </c>
      <c r="AI1933" t="s">
        <v>22</v>
      </c>
      <c r="AJ1933" s="17" t="b">
        <v>1</v>
      </c>
      <c r="AK1933" t="s">
        <v>22</v>
      </c>
      <c r="AL1933" t="s">
        <v>143</v>
      </c>
      <c r="AM1933" s="17" t="b">
        <v>1</v>
      </c>
      <c r="AN1933" s="126">
        <v>43497.414765659698</v>
      </c>
      <c r="AO1933" s="6"/>
      <c r="AP1933" s="17" t="b">
        <v>1</v>
      </c>
      <c r="AQ1933" s="6" t="b">
        <v>0</v>
      </c>
    </row>
    <row r="1934" spans="1:43" x14ac:dyDescent="0.25">
      <c r="A1934" t="str">
        <f>_xlfn.CONCAT(Table8[[#This Row],[Order]],"-",Table8[[#This Row],[Line]])</f>
        <v>78789-1</v>
      </c>
      <c r="B1934" s="35">
        <v>78789</v>
      </c>
      <c r="C1934" s="35">
        <v>1</v>
      </c>
      <c r="D1934" s="35">
        <v>1</v>
      </c>
      <c r="E1934" s="34" t="s">
        <v>18</v>
      </c>
      <c r="F1934" s="34" t="s">
        <v>2989</v>
      </c>
      <c r="G1934" s="34" t="s">
        <v>1613</v>
      </c>
      <c r="H1934" s="34" t="s">
        <v>22</v>
      </c>
      <c r="I1934" s="34" t="s">
        <v>31</v>
      </c>
      <c r="J1934" s="36">
        <v>43496</v>
      </c>
      <c r="K1934" s="34" t="s">
        <v>6235</v>
      </c>
      <c r="L1934" s="8">
        <v>43501</v>
      </c>
      <c r="M1934" s="36">
        <v>43504</v>
      </c>
      <c r="N1934" s="35">
        <v>1</v>
      </c>
      <c r="O1934" s="35">
        <v>1</v>
      </c>
      <c r="P1934" s="6" t="s">
        <v>652</v>
      </c>
      <c r="Q1934" s="34" t="s">
        <v>21</v>
      </c>
      <c r="R1934" s="6" t="s">
        <v>18</v>
      </c>
      <c r="S1934" s="34" t="s">
        <v>22</v>
      </c>
      <c r="T1934" s="34" t="s">
        <v>1614</v>
      </c>
      <c r="U1934" s="35">
        <v>12</v>
      </c>
      <c r="V1934" s="17" t="b">
        <v>1</v>
      </c>
      <c r="W1934" s="17" t="b">
        <v>1</v>
      </c>
      <c r="X1934" s="17" t="b">
        <v>1</v>
      </c>
      <c r="Y1934" s="17" t="b">
        <v>1</v>
      </c>
      <c r="Z1934" t="s">
        <v>22</v>
      </c>
      <c r="AA1934" t="s">
        <v>3805</v>
      </c>
      <c r="AB1934" t="s">
        <v>22</v>
      </c>
      <c r="AC1934" t="s">
        <v>22</v>
      </c>
      <c r="AD1934" t="s">
        <v>22</v>
      </c>
      <c r="AE1934" t="s">
        <v>22</v>
      </c>
      <c r="AF1934" t="s">
        <v>22</v>
      </c>
      <c r="AG1934" t="s">
        <v>22</v>
      </c>
      <c r="AH1934" t="s">
        <v>22</v>
      </c>
      <c r="AI1934" t="s">
        <v>22</v>
      </c>
      <c r="AJ1934" s="17" t="b">
        <v>1</v>
      </c>
      <c r="AK1934" t="s">
        <v>22</v>
      </c>
      <c r="AL1934" t="s">
        <v>143</v>
      </c>
      <c r="AM1934" s="17" t="b">
        <v>1</v>
      </c>
      <c r="AN1934" s="126">
        <v>43499.558410729202</v>
      </c>
      <c r="AO1934" s="6"/>
      <c r="AP1934" s="17" t="b">
        <v>1</v>
      </c>
      <c r="AQ1934" s="6" t="b">
        <v>0</v>
      </c>
    </row>
    <row r="1935" spans="1:43" x14ac:dyDescent="0.25">
      <c r="A1935" t="str">
        <f>_xlfn.CONCAT(Table8[[#This Row],[Order]],"-",Table8[[#This Row],[Line]])</f>
        <v>78796-1</v>
      </c>
      <c r="B1935" s="29">
        <v>78796</v>
      </c>
      <c r="C1935" s="29">
        <v>1</v>
      </c>
      <c r="D1935" s="29">
        <v>1</v>
      </c>
      <c r="E1935" s="28" t="s">
        <v>18</v>
      </c>
      <c r="F1935" s="28" t="s">
        <v>175</v>
      </c>
      <c r="G1935" s="28" t="s">
        <v>55</v>
      </c>
      <c r="H1935" s="28" t="s">
        <v>22</v>
      </c>
      <c r="I1935" s="28" t="s">
        <v>20</v>
      </c>
      <c r="J1935" s="28"/>
      <c r="K1935" s="28"/>
      <c r="L1935" s="8">
        <v>43504</v>
      </c>
      <c r="M1935" s="30">
        <v>43509</v>
      </c>
      <c r="N1935" s="29">
        <v>6</v>
      </c>
      <c r="O1935" s="29">
        <v>6</v>
      </c>
      <c r="P1935" s="6" t="s">
        <v>605</v>
      </c>
      <c r="Q1935" s="28" t="s">
        <v>22</v>
      </c>
      <c r="R1935" s="6" t="s">
        <v>18</v>
      </c>
      <c r="S1935" s="28" t="s">
        <v>22</v>
      </c>
      <c r="T1935" s="28" t="s">
        <v>713</v>
      </c>
      <c r="U1935" s="29">
        <v>10</v>
      </c>
      <c r="V1935" s="17" t="b">
        <v>1</v>
      </c>
      <c r="W1935" s="17" t="b">
        <v>0</v>
      </c>
      <c r="X1935" s="17" t="b">
        <v>0</v>
      </c>
      <c r="Y1935" s="17" t="b">
        <v>0</v>
      </c>
      <c r="Z1935" t="s">
        <v>22</v>
      </c>
      <c r="AA1935" t="s">
        <v>22</v>
      </c>
      <c r="AB1935" t="s">
        <v>22</v>
      </c>
      <c r="AC1935" t="s">
        <v>22</v>
      </c>
      <c r="AD1935" t="s">
        <v>22</v>
      </c>
      <c r="AE1935" t="s">
        <v>22</v>
      </c>
      <c r="AF1935" t="s">
        <v>22</v>
      </c>
      <c r="AG1935" t="s">
        <v>22</v>
      </c>
      <c r="AH1935" t="s">
        <v>22</v>
      </c>
      <c r="AI1935" t="s">
        <v>22</v>
      </c>
      <c r="AJ1935" s="17" t="b">
        <v>0</v>
      </c>
      <c r="AK1935" t="s">
        <v>22</v>
      </c>
      <c r="AL1935" t="s">
        <v>22</v>
      </c>
      <c r="AM1935" s="17" t="b">
        <v>0</v>
      </c>
      <c r="AN1935" s="6"/>
      <c r="AO1935" s="6"/>
      <c r="AP1935" s="17" t="b">
        <v>0</v>
      </c>
      <c r="AQ1935" s="6" t="b">
        <v>0</v>
      </c>
    </row>
    <row r="1936" spans="1:43" x14ac:dyDescent="0.25">
      <c r="A1936" t="str">
        <f>_xlfn.CONCAT(Table8[[#This Row],[Order]],"-",Table8[[#This Row],[Line]])</f>
        <v>78796-2</v>
      </c>
      <c r="B1936" s="29">
        <v>78796</v>
      </c>
      <c r="C1936" s="29">
        <v>2</v>
      </c>
      <c r="D1936" s="29">
        <v>1</v>
      </c>
      <c r="E1936" s="28" t="s">
        <v>18</v>
      </c>
      <c r="F1936" s="28" t="s">
        <v>175</v>
      </c>
      <c r="G1936" s="28" t="s">
        <v>2419</v>
      </c>
      <c r="H1936" s="28" t="s">
        <v>22</v>
      </c>
      <c r="I1936" s="28" t="s">
        <v>20</v>
      </c>
      <c r="J1936" s="28"/>
      <c r="K1936" s="28"/>
      <c r="L1936" s="8">
        <v>43504</v>
      </c>
      <c r="M1936" s="30">
        <v>43509</v>
      </c>
      <c r="N1936" s="29">
        <v>3</v>
      </c>
      <c r="O1936" s="29">
        <v>3</v>
      </c>
      <c r="P1936" s="6" t="s">
        <v>605</v>
      </c>
      <c r="Q1936" s="28" t="s">
        <v>22</v>
      </c>
      <c r="R1936" s="6" t="s">
        <v>18</v>
      </c>
      <c r="S1936" s="28" t="s">
        <v>22</v>
      </c>
      <c r="T1936" s="28" t="s">
        <v>2420</v>
      </c>
      <c r="U1936" s="29">
        <v>10</v>
      </c>
      <c r="V1936" s="17" t="b">
        <v>1</v>
      </c>
      <c r="W1936" s="17" t="b">
        <v>0</v>
      </c>
      <c r="X1936" s="17" t="b">
        <v>0</v>
      </c>
      <c r="Y1936" s="17" t="b">
        <v>0</v>
      </c>
      <c r="Z1936" t="s">
        <v>22</v>
      </c>
      <c r="AA1936" t="s">
        <v>22</v>
      </c>
      <c r="AB1936" t="s">
        <v>22</v>
      </c>
      <c r="AC1936" t="s">
        <v>22</v>
      </c>
      <c r="AD1936" t="s">
        <v>22</v>
      </c>
      <c r="AE1936" t="s">
        <v>22</v>
      </c>
      <c r="AF1936" t="s">
        <v>22</v>
      </c>
      <c r="AG1936" t="s">
        <v>22</v>
      </c>
      <c r="AH1936" t="s">
        <v>22</v>
      </c>
      <c r="AI1936" t="s">
        <v>22</v>
      </c>
      <c r="AJ1936" s="17" t="b">
        <v>0</v>
      </c>
      <c r="AK1936" t="s">
        <v>22</v>
      </c>
      <c r="AL1936" t="s">
        <v>22</v>
      </c>
      <c r="AM1936" s="17" t="b">
        <v>0</v>
      </c>
      <c r="AN1936" s="6"/>
      <c r="AO1936" s="6"/>
      <c r="AP1936" s="17" t="b">
        <v>0</v>
      </c>
      <c r="AQ1936" s="6" t="b">
        <v>0</v>
      </c>
    </row>
    <row r="1937" spans="1:43" x14ac:dyDescent="0.25">
      <c r="A1937" t="str">
        <f>_xlfn.CONCAT(Table8[[#This Row],[Order]],"-",Table8[[#This Row],[Line]])</f>
        <v>78796-3</v>
      </c>
      <c r="B1937" s="29">
        <v>78796</v>
      </c>
      <c r="C1937" s="29">
        <v>3</v>
      </c>
      <c r="D1937" s="29">
        <v>1</v>
      </c>
      <c r="E1937" s="28" t="s">
        <v>18</v>
      </c>
      <c r="F1937" s="28" t="s">
        <v>175</v>
      </c>
      <c r="G1937" s="28" t="s">
        <v>2421</v>
      </c>
      <c r="H1937" s="28" t="s">
        <v>22</v>
      </c>
      <c r="I1937" s="28" t="s">
        <v>20</v>
      </c>
      <c r="J1937" s="28"/>
      <c r="K1937" s="28"/>
      <c r="L1937" s="8">
        <v>43504</v>
      </c>
      <c r="M1937" s="30">
        <v>43509</v>
      </c>
      <c r="N1937" s="29">
        <v>5</v>
      </c>
      <c r="O1937" s="29">
        <v>5</v>
      </c>
      <c r="P1937" s="6" t="s">
        <v>605</v>
      </c>
      <c r="Q1937" s="28" t="s">
        <v>22</v>
      </c>
      <c r="R1937" s="6" t="s">
        <v>18</v>
      </c>
      <c r="S1937" s="28" t="s">
        <v>22</v>
      </c>
      <c r="T1937" s="28" t="s">
        <v>2216</v>
      </c>
      <c r="U1937" s="29">
        <v>10</v>
      </c>
      <c r="V1937" s="17" t="b">
        <v>1</v>
      </c>
      <c r="W1937" s="17" t="b">
        <v>0</v>
      </c>
      <c r="X1937" s="17" t="b">
        <v>0</v>
      </c>
      <c r="Y1937" s="17" t="b">
        <v>0</v>
      </c>
      <c r="Z1937" t="s">
        <v>22</v>
      </c>
      <c r="AA1937" t="s">
        <v>22</v>
      </c>
      <c r="AB1937" t="s">
        <v>22</v>
      </c>
      <c r="AC1937" t="s">
        <v>22</v>
      </c>
      <c r="AD1937" t="s">
        <v>22</v>
      </c>
      <c r="AE1937" t="s">
        <v>22</v>
      </c>
      <c r="AF1937" t="s">
        <v>22</v>
      </c>
      <c r="AG1937" t="s">
        <v>22</v>
      </c>
      <c r="AH1937" t="s">
        <v>22</v>
      </c>
      <c r="AI1937" t="s">
        <v>22</v>
      </c>
      <c r="AJ1937" s="17" t="b">
        <v>0</v>
      </c>
      <c r="AK1937" t="s">
        <v>22</v>
      </c>
      <c r="AL1937" t="s">
        <v>22</v>
      </c>
      <c r="AM1937" s="17" t="b">
        <v>0</v>
      </c>
      <c r="AN1937" s="6"/>
      <c r="AO1937" s="6"/>
      <c r="AP1937" s="17" t="b">
        <v>0</v>
      </c>
      <c r="AQ1937" s="6" t="b">
        <v>0</v>
      </c>
    </row>
    <row r="1938" spans="1:43" x14ac:dyDescent="0.25">
      <c r="A1938" t="str">
        <f>_xlfn.CONCAT(Table8[[#This Row],[Order]],"-",Table8[[#This Row],[Line]])</f>
        <v>78798-1</v>
      </c>
      <c r="B1938" s="29">
        <v>78798</v>
      </c>
      <c r="C1938" s="29">
        <v>1</v>
      </c>
      <c r="D1938" s="29">
        <v>1</v>
      </c>
      <c r="E1938" s="28" t="s">
        <v>18</v>
      </c>
      <c r="F1938" s="28" t="s">
        <v>3056</v>
      </c>
      <c r="G1938" s="28" t="s">
        <v>2266</v>
      </c>
      <c r="H1938" s="28" t="s">
        <v>22</v>
      </c>
      <c r="I1938" s="28" t="s">
        <v>20</v>
      </c>
      <c r="J1938" s="28"/>
      <c r="K1938" s="28"/>
      <c r="L1938" s="8">
        <v>43503</v>
      </c>
      <c r="M1938" s="30">
        <v>43508</v>
      </c>
      <c r="N1938" s="29">
        <v>8</v>
      </c>
      <c r="O1938" s="29">
        <v>8</v>
      </c>
      <c r="P1938" s="6" t="s">
        <v>605</v>
      </c>
      <c r="Q1938" s="28" t="s">
        <v>22</v>
      </c>
      <c r="R1938" s="6" t="s">
        <v>18</v>
      </c>
      <c r="S1938" s="28" t="s">
        <v>22</v>
      </c>
      <c r="T1938" s="28" t="s">
        <v>2267</v>
      </c>
      <c r="U1938" s="29">
        <v>1</v>
      </c>
      <c r="V1938" s="17" t="b">
        <v>1</v>
      </c>
      <c r="W1938" s="17" t="b">
        <v>0</v>
      </c>
      <c r="X1938" s="17" t="b">
        <v>0</v>
      </c>
      <c r="Y1938" s="17" t="b">
        <v>1</v>
      </c>
      <c r="Z1938" t="s">
        <v>22</v>
      </c>
      <c r="AA1938" t="s">
        <v>22</v>
      </c>
      <c r="AB1938" t="s">
        <v>22</v>
      </c>
      <c r="AC1938" t="s">
        <v>22</v>
      </c>
      <c r="AD1938" t="s">
        <v>22</v>
      </c>
      <c r="AE1938" t="s">
        <v>22</v>
      </c>
      <c r="AF1938" t="s">
        <v>22</v>
      </c>
      <c r="AG1938" t="s">
        <v>22</v>
      </c>
      <c r="AH1938" t="s">
        <v>22</v>
      </c>
      <c r="AI1938" t="s">
        <v>22</v>
      </c>
      <c r="AJ1938" s="17" t="b">
        <v>0</v>
      </c>
      <c r="AK1938" t="s">
        <v>22</v>
      </c>
      <c r="AL1938" t="s">
        <v>143</v>
      </c>
      <c r="AM1938" s="17" t="b">
        <v>0</v>
      </c>
      <c r="AN1938" s="6"/>
      <c r="AO1938" s="6"/>
      <c r="AP1938" s="17" t="b">
        <v>0</v>
      </c>
      <c r="AQ1938" s="6" t="b">
        <v>0</v>
      </c>
    </row>
    <row r="1939" spans="1:43" x14ac:dyDescent="0.25">
      <c r="A1939" t="str">
        <f>_xlfn.CONCAT(Table8[[#This Row],[Order]],"-",Table8[[#This Row],[Line]])</f>
        <v>78798-2</v>
      </c>
      <c r="B1939" s="29">
        <v>78798</v>
      </c>
      <c r="C1939" s="29">
        <v>2</v>
      </c>
      <c r="D1939" s="29">
        <v>1</v>
      </c>
      <c r="E1939" s="28" t="s">
        <v>18</v>
      </c>
      <c r="F1939" s="28" t="s">
        <v>3056</v>
      </c>
      <c r="G1939" s="28" t="s">
        <v>2266</v>
      </c>
      <c r="H1939" s="28" t="s">
        <v>22</v>
      </c>
      <c r="I1939" s="28" t="s">
        <v>20</v>
      </c>
      <c r="J1939" s="28"/>
      <c r="K1939" s="28"/>
      <c r="L1939" s="8">
        <v>43503</v>
      </c>
      <c r="M1939" s="30">
        <v>43508</v>
      </c>
      <c r="N1939" s="29">
        <v>28</v>
      </c>
      <c r="O1939" s="29">
        <v>28</v>
      </c>
      <c r="P1939" s="6" t="s">
        <v>605</v>
      </c>
      <c r="Q1939" s="28" t="s">
        <v>22</v>
      </c>
      <c r="R1939" s="6" t="s">
        <v>18</v>
      </c>
      <c r="S1939" s="28" t="s">
        <v>22</v>
      </c>
      <c r="T1939" s="28" t="s">
        <v>2268</v>
      </c>
      <c r="U1939" s="29">
        <v>1</v>
      </c>
      <c r="V1939" s="17" t="b">
        <v>1</v>
      </c>
      <c r="W1939" s="17" t="b">
        <v>0</v>
      </c>
      <c r="X1939" s="17" t="b">
        <v>0</v>
      </c>
      <c r="Y1939" s="17" t="b">
        <v>1</v>
      </c>
      <c r="Z1939" t="s">
        <v>22</v>
      </c>
      <c r="AA1939" t="s">
        <v>22</v>
      </c>
      <c r="AB1939" t="s">
        <v>22</v>
      </c>
      <c r="AC1939" t="s">
        <v>22</v>
      </c>
      <c r="AD1939" t="s">
        <v>22</v>
      </c>
      <c r="AE1939" t="s">
        <v>22</v>
      </c>
      <c r="AF1939" t="s">
        <v>22</v>
      </c>
      <c r="AG1939" t="s">
        <v>22</v>
      </c>
      <c r="AH1939" t="s">
        <v>22</v>
      </c>
      <c r="AI1939" t="s">
        <v>22</v>
      </c>
      <c r="AJ1939" s="17" t="b">
        <v>0</v>
      </c>
      <c r="AK1939" t="s">
        <v>22</v>
      </c>
      <c r="AL1939" t="s">
        <v>143</v>
      </c>
      <c r="AM1939" s="17" t="b">
        <v>0</v>
      </c>
      <c r="AN1939" s="6"/>
      <c r="AO1939" s="6"/>
      <c r="AP1939" s="17" t="b">
        <v>0</v>
      </c>
      <c r="AQ1939" s="6" t="b">
        <v>0</v>
      </c>
    </row>
    <row r="1940" spans="1:43" x14ac:dyDescent="0.25">
      <c r="A1940" t="str">
        <f>_xlfn.CONCAT(Table8[[#This Row],[Order]],"-",Table8[[#This Row],[Line]])</f>
        <v>78806-1</v>
      </c>
      <c r="B1940" s="29">
        <v>78806</v>
      </c>
      <c r="C1940" s="29">
        <v>1</v>
      </c>
      <c r="D1940" s="29">
        <v>1</v>
      </c>
      <c r="E1940" s="28" t="s">
        <v>18</v>
      </c>
      <c r="F1940" s="28" t="s">
        <v>189</v>
      </c>
      <c r="G1940" s="28" t="s">
        <v>2111</v>
      </c>
      <c r="H1940" s="28" t="s">
        <v>22</v>
      </c>
      <c r="I1940" s="28" t="s">
        <v>20</v>
      </c>
      <c r="J1940" s="28"/>
      <c r="K1940" s="28"/>
      <c r="L1940" s="125">
        <v>43496</v>
      </c>
      <c r="M1940" s="30">
        <v>43501</v>
      </c>
      <c r="N1940" s="29">
        <v>2</v>
      </c>
      <c r="O1940" s="29">
        <v>2</v>
      </c>
      <c r="P1940" s="6" t="s">
        <v>609</v>
      </c>
      <c r="Q1940" s="28" t="s">
        <v>22</v>
      </c>
      <c r="R1940" s="6" t="s">
        <v>19</v>
      </c>
      <c r="S1940" s="28" t="s">
        <v>22</v>
      </c>
      <c r="T1940" s="28" t="s">
        <v>621</v>
      </c>
      <c r="U1940" s="29">
        <v>15</v>
      </c>
      <c r="V1940" s="17" t="b">
        <v>1</v>
      </c>
      <c r="W1940" s="17" t="b">
        <v>1</v>
      </c>
      <c r="X1940" s="17" t="b">
        <v>1</v>
      </c>
      <c r="Y1940" s="17" t="b">
        <v>1</v>
      </c>
      <c r="Z1940" t="s">
        <v>161</v>
      </c>
      <c r="AA1940" t="s">
        <v>22</v>
      </c>
      <c r="AB1940" t="s">
        <v>22</v>
      </c>
      <c r="AC1940" t="s">
        <v>22</v>
      </c>
      <c r="AD1940" t="s">
        <v>22</v>
      </c>
      <c r="AE1940" t="s">
        <v>22</v>
      </c>
      <c r="AF1940" t="s">
        <v>22</v>
      </c>
      <c r="AG1940" t="s">
        <v>22</v>
      </c>
      <c r="AH1940" t="s">
        <v>22</v>
      </c>
      <c r="AI1940" t="s">
        <v>22</v>
      </c>
      <c r="AJ1940" s="17" t="b">
        <v>0</v>
      </c>
      <c r="AK1940" t="s">
        <v>22</v>
      </c>
      <c r="AL1940" t="s">
        <v>143</v>
      </c>
      <c r="AM1940" s="17" t="b">
        <v>0</v>
      </c>
      <c r="AN1940" s="6"/>
      <c r="AO1940" s="6"/>
      <c r="AP1940" s="17" t="b">
        <v>0</v>
      </c>
      <c r="AQ1940" s="6" t="b">
        <v>0</v>
      </c>
    </row>
    <row r="1941" spans="1:43" x14ac:dyDescent="0.25">
      <c r="A1941" t="str">
        <f>_xlfn.CONCAT(Table8[[#This Row],[Order]],"-",Table8[[#This Row],[Line]])</f>
        <v>78806-2</v>
      </c>
      <c r="B1941" s="35">
        <v>78806</v>
      </c>
      <c r="C1941" s="35">
        <v>2</v>
      </c>
      <c r="D1941" s="35">
        <v>1</v>
      </c>
      <c r="E1941" s="34" t="s">
        <v>18</v>
      </c>
      <c r="F1941" s="34" t="s">
        <v>215</v>
      </c>
      <c r="G1941" s="34" t="s">
        <v>2112</v>
      </c>
      <c r="H1941" s="34" t="s">
        <v>22</v>
      </c>
      <c r="I1941" s="34" t="s">
        <v>31</v>
      </c>
      <c r="J1941" s="36">
        <v>43493</v>
      </c>
      <c r="K1941" s="34" t="s">
        <v>6236</v>
      </c>
      <c r="L1941" s="125">
        <v>43496</v>
      </c>
      <c r="M1941" s="36">
        <v>43501</v>
      </c>
      <c r="N1941" s="35">
        <v>5</v>
      </c>
      <c r="O1941" s="35">
        <v>5</v>
      </c>
      <c r="P1941" s="6" t="s">
        <v>609</v>
      </c>
      <c r="Q1941" s="34" t="s">
        <v>22</v>
      </c>
      <c r="R1941" s="6" t="s">
        <v>19</v>
      </c>
      <c r="S1941" s="34" t="s">
        <v>22</v>
      </c>
      <c r="T1941" s="34" t="s">
        <v>2113</v>
      </c>
      <c r="U1941" s="35">
        <v>15</v>
      </c>
      <c r="V1941" s="17" t="b">
        <v>1</v>
      </c>
      <c r="W1941" s="17" t="b">
        <v>1</v>
      </c>
      <c r="X1941" s="17" t="b">
        <v>1</v>
      </c>
      <c r="Y1941" s="17" t="b">
        <v>1</v>
      </c>
      <c r="Z1941" t="s">
        <v>22</v>
      </c>
      <c r="AA1941" t="s">
        <v>3805</v>
      </c>
      <c r="AB1941" t="s">
        <v>22</v>
      </c>
      <c r="AC1941" t="s">
        <v>22</v>
      </c>
      <c r="AD1941" t="s">
        <v>22</v>
      </c>
      <c r="AE1941" t="s">
        <v>22</v>
      </c>
      <c r="AF1941" t="s">
        <v>22</v>
      </c>
      <c r="AG1941" t="s">
        <v>22</v>
      </c>
      <c r="AH1941" t="s">
        <v>22</v>
      </c>
      <c r="AI1941" t="s">
        <v>22</v>
      </c>
      <c r="AJ1941" s="17" t="b">
        <v>1</v>
      </c>
      <c r="AK1941" t="s">
        <v>22</v>
      </c>
      <c r="AL1941" t="s">
        <v>143</v>
      </c>
      <c r="AM1941" s="17" t="b">
        <v>0</v>
      </c>
      <c r="AN1941" s="6"/>
      <c r="AO1941" s="6"/>
      <c r="AP1941" s="17" t="b">
        <v>0</v>
      </c>
      <c r="AQ1941" s="6" t="b">
        <v>0</v>
      </c>
    </row>
    <row r="1942" spans="1:43" x14ac:dyDescent="0.25">
      <c r="A1942" t="str">
        <f>_xlfn.CONCAT(Table8[[#This Row],[Order]],"-",Table8[[#This Row],[Line]])</f>
        <v>78806-3</v>
      </c>
      <c r="B1942" s="35">
        <v>78806</v>
      </c>
      <c r="C1942" s="35">
        <v>3</v>
      </c>
      <c r="D1942" s="35">
        <v>1</v>
      </c>
      <c r="E1942" s="34" t="s">
        <v>18</v>
      </c>
      <c r="F1942" s="34" t="s">
        <v>173</v>
      </c>
      <c r="G1942" s="34" t="s">
        <v>2114</v>
      </c>
      <c r="H1942" s="34" t="s">
        <v>22</v>
      </c>
      <c r="I1942" s="34" t="s">
        <v>31</v>
      </c>
      <c r="J1942" s="36">
        <v>43493</v>
      </c>
      <c r="K1942" s="34" t="s">
        <v>6237</v>
      </c>
      <c r="L1942" s="125">
        <v>43496</v>
      </c>
      <c r="M1942" s="36">
        <v>43501</v>
      </c>
      <c r="N1942" s="35">
        <v>4</v>
      </c>
      <c r="O1942" s="35">
        <v>4</v>
      </c>
      <c r="P1942" s="6" t="s">
        <v>609</v>
      </c>
      <c r="Q1942" s="34" t="s">
        <v>22</v>
      </c>
      <c r="R1942" s="6" t="s">
        <v>19</v>
      </c>
      <c r="S1942" s="34" t="s">
        <v>22</v>
      </c>
      <c r="T1942" s="34" t="s">
        <v>698</v>
      </c>
      <c r="U1942" s="35">
        <v>15</v>
      </c>
      <c r="V1942" s="17" t="b">
        <v>1</v>
      </c>
      <c r="W1942" s="17" t="b">
        <v>1</v>
      </c>
      <c r="X1942" s="17" t="b">
        <v>1</v>
      </c>
      <c r="Y1942" s="17" t="b">
        <v>1</v>
      </c>
      <c r="Z1942" t="s">
        <v>22</v>
      </c>
      <c r="AA1942" t="s">
        <v>3805</v>
      </c>
      <c r="AB1942" t="s">
        <v>22</v>
      </c>
      <c r="AC1942" t="s">
        <v>22</v>
      </c>
      <c r="AD1942" t="s">
        <v>22</v>
      </c>
      <c r="AE1942" t="s">
        <v>22</v>
      </c>
      <c r="AF1942" t="s">
        <v>22</v>
      </c>
      <c r="AG1942" t="s">
        <v>22</v>
      </c>
      <c r="AH1942" t="s">
        <v>22</v>
      </c>
      <c r="AI1942" t="s">
        <v>22</v>
      </c>
      <c r="AJ1942" s="17" t="b">
        <v>1</v>
      </c>
      <c r="AK1942" t="s">
        <v>22</v>
      </c>
      <c r="AL1942" t="s">
        <v>143</v>
      </c>
      <c r="AM1942" s="17" t="b">
        <v>0</v>
      </c>
      <c r="AN1942" s="6"/>
      <c r="AO1942" s="6"/>
      <c r="AP1942" s="17" t="b">
        <v>0</v>
      </c>
      <c r="AQ1942" s="6" t="b">
        <v>0</v>
      </c>
    </row>
    <row r="1943" spans="1:43" x14ac:dyDescent="0.25">
      <c r="A1943" t="str">
        <f>_xlfn.CONCAT(Table8[[#This Row],[Order]],"-",Table8[[#This Row],[Line]])</f>
        <v>78812-1</v>
      </c>
      <c r="B1943" s="29">
        <v>78812</v>
      </c>
      <c r="C1943" s="29">
        <v>1</v>
      </c>
      <c r="D1943" s="29">
        <v>1</v>
      </c>
      <c r="E1943" s="28" t="s">
        <v>18</v>
      </c>
      <c r="F1943" s="28" t="s">
        <v>281</v>
      </c>
      <c r="G1943" s="28" t="s">
        <v>1587</v>
      </c>
      <c r="H1943" s="28" t="s">
        <v>22</v>
      </c>
      <c r="I1943" s="28" t="s">
        <v>20</v>
      </c>
      <c r="J1943" s="28"/>
      <c r="K1943" s="28"/>
      <c r="L1943" s="125">
        <v>43497</v>
      </c>
      <c r="M1943" s="30">
        <v>43502</v>
      </c>
      <c r="N1943" s="29">
        <v>1</v>
      </c>
      <c r="O1943" s="29">
        <v>1</v>
      </c>
      <c r="P1943" s="6" t="s">
        <v>590</v>
      </c>
      <c r="Q1943" s="28" t="s">
        <v>22</v>
      </c>
      <c r="R1943" s="6" t="s">
        <v>18</v>
      </c>
      <c r="S1943" s="28" t="s">
        <v>22</v>
      </c>
      <c r="T1943" s="28" t="s">
        <v>1588</v>
      </c>
      <c r="U1943" s="29">
        <v>10</v>
      </c>
      <c r="V1943" s="17" t="b">
        <v>1</v>
      </c>
      <c r="W1943" s="17" t="b">
        <v>1</v>
      </c>
      <c r="X1943" s="17" t="b">
        <v>0</v>
      </c>
      <c r="Y1943" s="17" t="b">
        <v>0</v>
      </c>
      <c r="Z1943" t="s">
        <v>22</v>
      </c>
      <c r="AA1943" t="s">
        <v>22</v>
      </c>
      <c r="AB1943" t="s">
        <v>22</v>
      </c>
      <c r="AC1943" t="s">
        <v>22</v>
      </c>
      <c r="AD1943" t="s">
        <v>22</v>
      </c>
      <c r="AE1943" t="s">
        <v>22</v>
      </c>
      <c r="AF1943" t="s">
        <v>22</v>
      </c>
      <c r="AG1943" t="s">
        <v>22</v>
      </c>
      <c r="AH1943" t="s">
        <v>22</v>
      </c>
      <c r="AI1943" t="s">
        <v>22</v>
      </c>
      <c r="AJ1943" s="17" t="b">
        <v>0</v>
      </c>
      <c r="AK1943" t="s">
        <v>22</v>
      </c>
      <c r="AL1943" t="s">
        <v>143</v>
      </c>
      <c r="AM1943" s="17" t="b">
        <v>0</v>
      </c>
      <c r="AN1943" s="6"/>
      <c r="AO1943" s="6"/>
      <c r="AP1943" s="17" t="b">
        <v>0</v>
      </c>
      <c r="AQ1943" s="6" t="b">
        <v>0</v>
      </c>
    </row>
    <row r="1944" spans="1:43" x14ac:dyDescent="0.25">
      <c r="A1944" t="str">
        <f>_xlfn.CONCAT(Table8[[#This Row],[Order]],"-",Table8[[#This Row],[Line]])</f>
        <v>78812-2</v>
      </c>
      <c r="B1944" s="29">
        <v>78812</v>
      </c>
      <c r="C1944" s="29">
        <v>2</v>
      </c>
      <c r="D1944" s="29">
        <v>1</v>
      </c>
      <c r="E1944" s="28" t="s">
        <v>18</v>
      </c>
      <c r="F1944" s="28" t="s">
        <v>175</v>
      </c>
      <c r="G1944" s="28" t="s">
        <v>693</v>
      </c>
      <c r="H1944" s="28" t="s">
        <v>22</v>
      </c>
      <c r="I1944" s="28" t="s">
        <v>20</v>
      </c>
      <c r="J1944" s="28"/>
      <c r="K1944" s="28"/>
      <c r="L1944" s="125">
        <v>43497</v>
      </c>
      <c r="M1944" s="30">
        <v>43502</v>
      </c>
      <c r="N1944" s="29">
        <v>3</v>
      </c>
      <c r="O1944" s="29">
        <v>3</v>
      </c>
      <c r="P1944" s="6" t="s">
        <v>590</v>
      </c>
      <c r="Q1944" s="28" t="s">
        <v>22</v>
      </c>
      <c r="R1944" s="6" t="s">
        <v>18</v>
      </c>
      <c r="S1944" s="28" t="s">
        <v>22</v>
      </c>
      <c r="T1944" s="28" t="s">
        <v>1589</v>
      </c>
      <c r="U1944" s="29">
        <v>10</v>
      </c>
      <c r="V1944" s="17" t="b">
        <v>1</v>
      </c>
      <c r="W1944" s="17" t="b">
        <v>1</v>
      </c>
      <c r="X1944" s="17" t="b">
        <v>0</v>
      </c>
      <c r="Y1944" s="17" t="b">
        <v>0</v>
      </c>
      <c r="Z1944" t="s">
        <v>22</v>
      </c>
      <c r="AA1944" t="s">
        <v>22</v>
      </c>
      <c r="AB1944" t="s">
        <v>22</v>
      </c>
      <c r="AC1944" t="s">
        <v>22</v>
      </c>
      <c r="AD1944" t="s">
        <v>22</v>
      </c>
      <c r="AE1944" t="s">
        <v>22</v>
      </c>
      <c r="AF1944" t="s">
        <v>22</v>
      </c>
      <c r="AG1944" t="s">
        <v>22</v>
      </c>
      <c r="AH1944" t="s">
        <v>22</v>
      </c>
      <c r="AI1944" t="s">
        <v>22</v>
      </c>
      <c r="AJ1944" s="17" t="b">
        <v>0</v>
      </c>
      <c r="AK1944" t="s">
        <v>22</v>
      </c>
      <c r="AL1944" t="s">
        <v>143</v>
      </c>
      <c r="AM1944" s="17" t="b">
        <v>0</v>
      </c>
      <c r="AN1944" s="6"/>
      <c r="AO1944" s="6"/>
      <c r="AP1944" s="17" t="b">
        <v>0</v>
      </c>
      <c r="AQ1944" s="6" t="b">
        <v>0</v>
      </c>
    </row>
    <row r="1945" spans="1:43" x14ac:dyDescent="0.25">
      <c r="A1945" t="str">
        <f>_xlfn.CONCAT(Table8[[#This Row],[Order]],"-",Table8[[#This Row],[Line]])</f>
        <v>78812-3</v>
      </c>
      <c r="B1945" s="29">
        <v>78812</v>
      </c>
      <c r="C1945" s="29">
        <v>3</v>
      </c>
      <c r="D1945" s="29">
        <v>1</v>
      </c>
      <c r="E1945" s="28" t="s">
        <v>18</v>
      </c>
      <c r="F1945" s="28" t="s">
        <v>175</v>
      </c>
      <c r="G1945" s="28" t="s">
        <v>693</v>
      </c>
      <c r="H1945" s="28" t="s">
        <v>22</v>
      </c>
      <c r="I1945" s="28" t="s">
        <v>20</v>
      </c>
      <c r="J1945" s="28"/>
      <c r="K1945" s="28"/>
      <c r="L1945" s="125">
        <v>43497</v>
      </c>
      <c r="M1945" s="30">
        <v>43502</v>
      </c>
      <c r="N1945" s="29">
        <v>1</v>
      </c>
      <c r="O1945" s="29">
        <v>1</v>
      </c>
      <c r="P1945" s="6" t="s">
        <v>590</v>
      </c>
      <c r="Q1945" s="28" t="s">
        <v>22</v>
      </c>
      <c r="R1945" s="6" t="s">
        <v>18</v>
      </c>
      <c r="S1945" s="28" t="s">
        <v>22</v>
      </c>
      <c r="T1945" s="28" t="s">
        <v>1590</v>
      </c>
      <c r="U1945" s="29">
        <v>10</v>
      </c>
      <c r="V1945" s="17" t="b">
        <v>1</v>
      </c>
      <c r="W1945" s="17" t="b">
        <v>1</v>
      </c>
      <c r="X1945" s="17" t="b">
        <v>0</v>
      </c>
      <c r="Y1945" s="17" t="b">
        <v>0</v>
      </c>
      <c r="Z1945" t="s">
        <v>22</v>
      </c>
      <c r="AA1945" t="s">
        <v>22</v>
      </c>
      <c r="AB1945" t="s">
        <v>22</v>
      </c>
      <c r="AC1945" t="s">
        <v>22</v>
      </c>
      <c r="AD1945" t="s">
        <v>22</v>
      </c>
      <c r="AE1945" t="s">
        <v>22</v>
      </c>
      <c r="AF1945" t="s">
        <v>22</v>
      </c>
      <c r="AG1945" t="s">
        <v>22</v>
      </c>
      <c r="AH1945" t="s">
        <v>22</v>
      </c>
      <c r="AI1945" t="s">
        <v>22</v>
      </c>
      <c r="AJ1945" s="17" t="b">
        <v>0</v>
      </c>
      <c r="AK1945" t="s">
        <v>22</v>
      </c>
      <c r="AL1945" t="s">
        <v>143</v>
      </c>
      <c r="AM1945" s="17" t="b">
        <v>0</v>
      </c>
      <c r="AN1945" s="6"/>
      <c r="AO1945" s="6"/>
      <c r="AP1945" s="17" t="b">
        <v>0</v>
      </c>
      <c r="AQ1945" s="6" t="b">
        <v>0</v>
      </c>
    </row>
    <row r="1946" spans="1:43" x14ac:dyDescent="0.25">
      <c r="A1946" t="str">
        <f>_xlfn.CONCAT(Table8[[#This Row],[Order]],"-",Table8[[#This Row],[Line]])</f>
        <v>78812-4</v>
      </c>
      <c r="B1946" s="35">
        <v>78812</v>
      </c>
      <c r="C1946" s="35">
        <v>4</v>
      </c>
      <c r="D1946" s="35">
        <v>1</v>
      </c>
      <c r="E1946" s="34" t="s">
        <v>18</v>
      </c>
      <c r="F1946" s="34" t="s">
        <v>3450</v>
      </c>
      <c r="G1946" s="34" t="s">
        <v>1591</v>
      </c>
      <c r="H1946" s="34" t="s">
        <v>22</v>
      </c>
      <c r="I1946" s="34" t="s">
        <v>31</v>
      </c>
      <c r="J1946" s="36">
        <v>43495</v>
      </c>
      <c r="K1946" s="34" t="s">
        <v>6238</v>
      </c>
      <c r="L1946" s="125">
        <v>43497</v>
      </c>
      <c r="M1946" s="36">
        <v>43502</v>
      </c>
      <c r="N1946" s="35">
        <v>2</v>
      </c>
      <c r="O1946" s="35">
        <v>2</v>
      </c>
      <c r="P1946" s="6" t="s">
        <v>590</v>
      </c>
      <c r="Q1946" s="34" t="s">
        <v>21</v>
      </c>
      <c r="R1946" s="6" t="s">
        <v>18</v>
      </c>
      <c r="S1946" s="34" t="s">
        <v>22</v>
      </c>
      <c r="T1946" s="34" t="s">
        <v>1592</v>
      </c>
      <c r="U1946" s="35">
        <v>12</v>
      </c>
      <c r="V1946" s="17" t="b">
        <v>1</v>
      </c>
      <c r="W1946" s="17" t="b">
        <v>1</v>
      </c>
      <c r="X1946" s="17" t="b">
        <v>1</v>
      </c>
      <c r="Y1946" s="17" t="b">
        <v>1</v>
      </c>
      <c r="Z1946" t="s">
        <v>22</v>
      </c>
      <c r="AA1946" t="s">
        <v>22</v>
      </c>
      <c r="AB1946" t="s">
        <v>22</v>
      </c>
      <c r="AC1946" t="s">
        <v>22</v>
      </c>
      <c r="AD1946" t="s">
        <v>22</v>
      </c>
      <c r="AE1946" t="s">
        <v>22</v>
      </c>
      <c r="AF1946" t="s">
        <v>22</v>
      </c>
      <c r="AG1946" t="s">
        <v>22</v>
      </c>
      <c r="AH1946" t="s">
        <v>22</v>
      </c>
      <c r="AI1946" t="s">
        <v>22</v>
      </c>
      <c r="AJ1946" s="17" t="b">
        <v>1</v>
      </c>
      <c r="AK1946" t="s">
        <v>22</v>
      </c>
      <c r="AL1946" t="s">
        <v>143</v>
      </c>
      <c r="AM1946" s="17" t="b">
        <v>1</v>
      </c>
      <c r="AN1946" s="126">
        <v>43497.459491238398</v>
      </c>
      <c r="AO1946" s="6"/>
      <c r="AP1946" s="17" t="b">
        <v>1</v>
      </c>
      <c r="AQ1946" s="6" t="b">
        <v>0</v>
      </c>
    </row>
    <row r="1947" spans="1:43" x14ac:dyDescent="0.25">
      <c r="A1947" t="str">
        <f>_xlfn.CONCAT(Table8[[#This Row],[Order]],"-",Table8[[#This Row],[Line]])</f>
        <v>78812-5</v>
      </c>
      <c r="B1947" s="35">
        <v>78812</v>
      </c>
      <c r="C1947" s="35">
        <v>5</v>
      </c>
      <c r="D1947" s="35">
        <v>1</v>
      </c>
      <c r="E1947" s="34" t="s">
        <v>18</v>
      </c>
      <c r="F1947" s="34" t="s">
        <v>3450</v>
      </c>
      <c r="G1947" s="34" t="s">
        <v>1591</v>
      </c>
      <c r="H1947" s="34" t="s">
        <v>22</v>
      </c>
      <c r="I1947" s="34" t="s">
        <v>31</v>
      </c>
      <c r="J1947" s="36">
        <v>43495</v>
      </c>
      <c r="K1947" s="34" t="s">
        <v>6239</v>
      </c>
      <c r="L1947" s="125">
        <v>43497</v>
      </c>
      <c r="M1947" s="36">
        <v>43502</v>
      </c>
      <c r="N1947" s="35">
        <v>9</v>
      </c>
      <c r="O1947" s="35">
        <v>9</v>
      </c>
      <c r="P1947" s="6" t="s">
        <v>590</v>
      </c>
      <c r="Q1947" s="34" t="s">
        <v>21</v>
      </c>
      <c r="R1947" s="6" t="s">
        <v>18</v>
      </c>
      <c r="S1947" s="34" t="s">
        <v>22</v>
      </c>
      <c r="T1947" s="34" t="s">
        <v>1593</v>
      </c>
      <c r="U1947" s="35">
        <v>12</v>
      </c>
      <c r="V1947" s="17" t="b">
        <v>1</v>
      </c>
      <c r="W1947" s="17" t="b">
        <v>1</v>
      </c>
      <c r="X1947" s="17" t="b">
        <v>1</v>
      </c>
      <c r="Y1947" s="17" t="b">
        <v>1</v>
      </c>
      <c r="Z1947" t="s">
        <v>22</v>
      </c>
      <c r="AA1947" t="s">
        <v>22</v>
      </c>
      <c r="AB1947" t="s">
        <v>22</v>
      </c>
      <c r="AC1947" t="s">
        <v>22</v>
      </c>
      <c r="AD1947" t="s">
        <v>22</v>
      </c>
      <c r="AE1947" t="s">
        <v>22</v>
      </c>
      <c r="AF1947" t="s">
        <v>22</v>
      </c>
      <c r="AG1947" t="s">
        <v>22</v>
      </c>
      <c r="AH1947" t="s">
        <v>22</v>
      </c>
      <c r="AI1947" t="s">
        <v>22</v>
      </c>
      <c r="AJ1947" s="17" t="b">
        <v>1</v>
      </c>
      <c r="AK1947" t="s">
        <v>22</v>
      </c>
      <c r="AL1947" t="s">
        <v>143</v>
      </c>
      <c r="AM1947" s="17" t="b">
        <v>1</v>
      </c>
      <c r="AN1947" s="126">
        <v>43497.459518518503</v>
      </c>
      <c r="AO1947" s="6"/>
      <c r="AP1947" s="17" t="b">
        <v>1</v>
      </c>
      <c r="AQ1947" s="6" t="b">
        <v>0</v>
      </c>
    </row>
    <row r="1948" spans="1:43" x14ac:dyDescent="0.25">
      <c r="A1948" t="str">
        <f>_xlfn.CONCAT(Table8[[#This Row],[Order]],"-",Table8[[#This Row],[Line]])</f>
        <v>78812-6</v>
      </c>
      <c r="B1948" s="35">
        <v>78812</v>
      </c>
      <c r="C1948" s="35">
        <v>6</v>
      </c>
      <c r="D1948" s="35">
        <v>1</v>
      </c>
      <c r="E1948" s="34" t="s">
        <v>18</v>
      </c>
      <c r="F1948" s="34" t="s">
        <v>3450</v>
      </c>
      <c r="G1948" s="34" t="s">
        <v>1594</v>
      </c>
      <c r="H1948" s="34" t="s">
        <v>22</v>
      </c>
      <c r="I1948" s="34" t="s">
        <v>31</v>
      </c>
      <c r="J1948" s="36">
        <v>43495</v>
      </c>
      <c r="K1948" s="34" t="s">
        <v>6240</v>
      </c>
      <c r="L1948" s="125">
        <v>43497</v>
      </c>
      <c r="M1948" s="36">
        <v>43502</v>
      </c>
      <c r="N1948" s="35">
        <v>5</v>
      </c>
      <c r="O1948" s="35">
        <v>5</v>
      </c>
      <c r="P1948" s="6" t="s">
        <v>590</v>
      </c>
      <c r="Q1948" s="34" t="s">
        <v>21</v>
      </c>
      <c r="R1948" s="6" t="s">
        <v>18</v>
      </c>
      <c r="S1948" s="34" t="s">
        <v>22</v>
      </c>
      <c r="T1948" s="34" t="s">
        <v>1595</v>
      </c>
      <c r="U1948" s="35">
        <v>12</v>
      </c>
      <c r="V1948" s="17" t="b">
        <v>1</v>
      </c>
      <c r="W1948" s="17" t="b">
        <v>1</v>
      </c>
      <c r="X1948" s="17" t="b">
        <v>1</v>
      </c>
      <c r="Y1948" s="17" t="b">
        <v>1</v>
      </c>
      <c r="Z1948" t="s">
        <v>22</v>
      </c>
      <c r="AA1948" t="s">
        <v>22</v>
      </c>
      <c r="AB1948" t="s">
        <v>22</v>
      </c>
      <c r="AC1948" t="s">
        <v>22</v>
      </c>
      <c r="AD1948" t="s">
        <v>22</v>
      </c>
      <c r="AE1948" t="s">
        <v>22</v>
      </c>
      <c r="AF1948" t="s">
        <v>22</v>
      </c>
      <c r="AG1948" t="s">
        <v>22</v>
      </c>
      <c r="AH1948" t="s">
        <v>22</v>
      </c>
      <c r="AI1948" t="s">
        <v>22</v>
      </c>
      <c r="AJ1948" s="17" t="b">
        <v>1</v>
      </c>
      <c r="AK1948" t="s">
        <v>22</v>
      </c>
      <c r="AL1948" t="s">
        <v>143</v>
      </c>
      <c r="AM1948" s="17" t="b">
        <v>1</v>
      </c>
      <c r="AN1948" s="126">
        <v>43497.459535497699</v>
      </c>
      <c r="AO1948" s="6"/>
      <c r="AP1948" s="17" t="b">
        <v>1</v>
      </c>
      <c r="AQ1948" s="6" t="b">
        <v>0</v>
      </c>
    </row>
    <row r="1949" spans="1:43" x14ac:dyDescent="0.25">
      <c r="A1949" t="str">
        <f>_xlfn.CONCAT(Table8[[#This Row],[Order]],"-",Table8[[#This Row],[Line]])</f>
        <v>78812-7</v>
      </c>
      <c r="B1949" s="123">
        <v>78812</v>
      </c>
      <c r="C1949" s="123">
        <v>7</v>
      </c>
      <c r="D1949" s="123">
        <v>1</v>
      </c>
      <c r="E1949" s="124" t="s">
        <v>18</v>
      </c>
      <c r="F1949" s="124" t="s">
        <v>3451</v>
      </c>
      <c r="G1949" s="124" t="s">
        <v>1596</v>
      </c>
      <c r="H1949" s="124" t="s">
        <v>156</v>
      </c>
      <c r="I1949" s="124" t="s">
        <v>31</v>
      </c>
      <c r="J1949" s="125">
        <v>43495</v>
      </c>
      <c r="K1949" s="124" t="s">
        <v>6241</v>
      </c>
      <c r="L1949" s="125">
        <v>43497</v>
      </c>
      <c r="M1949" s="125">
        <v>43502</v>
      </c>
      <c r="N1949" s="123">
        <v>10</v>
      </c>
      <c r="O1949" s="123">
        <v>10</v>
      </c>
      <c r="P1949" s="6" t="s">
        <v>590</v>
      </c>
      <c r="Q1949" s="124" t="s">
        <v>21</v>
      </c>
      <c r="R1949" s="6" t="s">
        <v>18</v>
      </c>
      <c r="S1949" s="124" t="s">
        <v>22</v>
      </c>
      <c r="T1949" s="124" t="s">
        <v>1597</v>
      </c>
      <c r="U1949" s="123">
        <v>12</v>
      </c>
      <c r="V1949" s="17" t="b">
        <v>1</v>
      </c>
      <c r="W1949" s="17" t="b">
        <v>1</v>
      </c>
      <c r="X1949" s="17" t="b">
        <v>1</v>
      </c>
      <c r="Y1949" s="17" t="b">
        <v>1</v>
      </c>
      <c r="Z1949" t="s">
        <v>22</v>
      </c>
      <c r="AA1949" t="s">
        <v>22</v>
      </c>
      <c r="AB1949" t="s">
        <v>22</v>
      </c>
      <c r="AC1949" t="s">
        <v>22</v>
      </c>
      <c r="AD1949" t="s">
        <v>22</v>
      </c>
      <c r="AE1949" t="s">
        <v>22</v>
      </c>
      <c r="AF1949" t="s">
        <v>22</v>
      </c>
      <c r="AG1949" t="s">
        <v>22</v>
      </c>
      <c r="AH1949" t="s">
        <v>22</v>
      </c>
      <c r="AI1949" t="s">
        <v>22</v>
      </c>
      <c r="AJ1949" s="17" t="b">
        <v>1</v>
      </c>
      <c r="AK1949" t="s">
        <v>22</v>
      </c>
      <c r="AL1949" t="s">
        <v>143</v>
      </c>
      <c r="AM1949" s="17" t="b">
        <v>1</v>
      </c>
      <c r="AN1949" s="126">
        <v>43497.459548645798</v>
      </c>
      <c r="AO1949" s="6"/>
      <c r="AP1949" s="17" t="b">
        <v>1</v>
      </c>
      <c r="AQ1949" s="6" t="b">
        <v>0</v>
      </c>
    </row>
    <row r="1950" spans="1:43" x14ac:dyDescent="0.25">
      <c r="A1950" t="str">
        <f>_xlfn.CONCAT(Table8[[#This Row],[Order]],"-",Table8[[#This Row],[Line]])</f>
        <v>78819-1</v>
      </c>
      <c r="B1950" s="7">
        <v>78819</v>
      </c>
      <c r="C1950" s="7">
        <v>1</v>
      </c>
      <c r="D1950" s="7">
        <v>1</v>
      </c>
      <c r="E1950" s="6" t="s">
        <v>18</v>
      </c>
      <c r="F1950" s="6" t="s">
        <v>228</v>
      </c>
      <c r="G1950" s="6" t="s">
        <v>6242</v>
      </c>
      <c r="H1950" s="6" t="s">
        <v>22</v>
      </c>
      <c r="I1950" s="6" t="s">
        <v>27</v>
      </c>
      <c r="J1950" s="6"/>
      <c r="K1950" s="6"/>
      <c r="L1950" s="8">
        <v>43508</v>
      </c>
      <c r="M1950" s="8">
        <v>43511</v>
      </c>
      <c r="N1950" s="7">
        <v>1</v>
      </c>
      <c r="O1950" s="7">
        <v>1</v>
      </c>
      <c r="P1950" s="6" t="s">
        <v>644</v>
      </c>
      <c r="Q1950" s="6" t="s">
        <v>22</v>
      </c>
      <c r="R1950" s="6" t="s">
        <v>18</v>
      </c>
      <c r="S1950" s="6" t="s">
        <v>22</v>
      </c>
      <c r="T1950" s="6" t="s">
        <v>46</v>
      </c>
      <c r="U1950" s="7">
        <v>12</v>
      </c>
      <c r="V1950" s="17" t="b">
        <v>0</v>
      </c>
      <c r="W1950" s="17" t="b">
        <v>0</v>
      </c>
      <c r="X1950" s="17" t="b">
        <v>0</v>
      </c>
      <c r="Y1950" s="17" t="b">
        <v>0</v>
      </c>
      <c r="Z1950" t="s">
        <v>22</v>
      </c>
      <c r="AA1950" t="s">
        <v>22</v>
      </c>
      <c r="AB1950" t="s">
        <v>22</v>
      </c>
      <c r="AC1950" t="s">
        <v>22</v>
      </c>
      <c r="AD1950" t="s">
        <v>22</v>
      </c>
      <c r="AE1950" t="s">
        <v>22</v>
      </c>
      <c r="AF1950" t="s">
        <v>22</v>
      </c>
      <c r="AG1950" t="s">
        <v>22</v>
      </c>
      <c r="AH1950" t="s">
        <v>22</v>
      </c>
      <c r="AI1950" t="s">
        <v>22</v>
      </c>
      <c r="AJ1950" s="17" t="b">
        <v>0</v>
      </c>
      <c r="AK1950" t="s">
        <v>22</v>
      </c>
      <c r="AL1950" t="s">
        <v>22</v>
      </c>
      <c r="AM1950" s="17" t="b">
        <v>0</v>
      </c>
      <c r="AN1950" s="6"/>
      <c r="AO1950" s="6"/>
      <c r="AP1950" s="17" t="b">
        <v>0</v>
      </c>
      <c r="AQ1950" s="6" t="b">
        <v>0</v>
      </c>
    </row>
    <row r="1951" spans="1:43" x14ac:dyDescent="0.25">
      <c r="A1951" t="str">
        <f>_xlfn.CONCAT(Table8[[#This Row],[Order]],"-",Table8[[#This Row],[Line]])</f>
        <v>78820-1</v>
      </c>
      <c r="B1951" s="123">
        <v>78820</v>
      </c>
      <c r="C1951" s="123">
        <v>1</v>
      </c>
      <c r="D1951" s="123">
        <v>1</v>
      </c>
      <c r="E1951" s="124" t="s">
        <v>18</v>
      </c>
      <c r="F1951" s="124" t="s">
        <v>175</v>
      </c>
      <c r="G1951" s="124" t="s">
        <v>1991</v>
      </c>
      <c r="H1951" s="124" t="s">
        <v>208</v>
      </c>
      <c r="I1951" s="124" t="s">
        <v>20</v>
      </c>
      <c r="J1951" s="124"/>
      <c r="K1951" s="124"/>
      <c r="L1951" s="8">
        <v>43500</v>
      </c>
      <c r="M1951" s="125">
        <v>43503</v>
      </c>
      <c r="N1951" s="123">
        <v>7</v>
      </c>
      <c r="O1951" s="123">
        <v>7</v>
      </c>
      <c r="P1951" s="6" t="s">
        <v>590</v>
      </c>
      <c r="Q1951" s="124" t="s">
        <v>22</v>
      </c>
      <c r="R1951" s="6" t="s">
        <v>18</v>
      </c>
      <c r="S1951" s="124" t="s">
        <v>22</v>
      </c>
      <c r="T1951" s="124" t="s">
        <v>1992</v>
      </c>
      <c r="U1951" s="123">
        <v>10</v>
      </c>
      <c r="V1951" s="17" t="b">
        <v>1</v>
      </c>
      <c r="W1951" s="17" t="b">
        <v>1</v>
      </c>
      <c r="X1951" s="17" t="b">
        <v>1</v>
      </c>
      <c r="Y1951" s="17" t="b">
        <v>0</v>
      </c>
      <c r="Z1951" t="s">
        <v>22</v>
      </c>
      <c r="AA1951" t="s">
        <v>22</v>
      </c>
      <c r="AB1951" t="s">
        <v>22</v>
      </c>
      <c r="AC1951" t="s">
        <v>22</v>
      </c>
      <c r="AD1951" t="s">
        <v>22</v>
      </c>
      <c r="AE1951" t="s">
        <v>22</v>
      </c>
      <c r="AF1951" t="s">
        <v>22</v>
      </c>
      <c r="AG1951" t="s">
        <v>22</v>
      </c>
      <c r="AH1951" t="s">
        <v>22</v>
      </c>
      <c r="AI1951" t="s">
        <v>22</v>
      </c>
      <c r="AJ1951" s="17" t="b">
        <v>1</v>
      </c>
      <c r="AK1951" t="s">
        <v>22</v>
      </c>
      <c r="AL1951" t="s">
        <v>143</v>
      </c>
      <c r="AM1951" s="17" t="b">
        <v>0</v>
      </c>
      <c r="AN1951" s="6"/>
      <c r="AO1951" s="6"/>
      <c r="AP1951" s="17" t="b">
        <v>0</v>
      </c>
      <c r="AQ1951" s="6" t="b">
        <v>0</v>
      </c>
    </row>
    <row r="1952" spans="1:43" x14ac:dyDescent="0.25">
      <c r="A1952" t="str">
        <f>_xlfn.CONCAT(Table8[[#This Row],[Order]],"-",Table8[[#This Row],[Line]])</f>
        <v>78820-2</v>
      </c>
      <c r="B1952" s="35">
        <v>78820</v>
      </c>
      <c r="C1952" s="35">
        <v>2</v>
      </c>
      <c r="D1952" s="35">
        <v>1</v>
      </c>
      <c r="E1952" s="34" t="s">
        <v>18</v>
      </c>
      <c r="F1952" s="34" t="s">
        <v>3259</v>
      </c>
      <c r="G1952" s="34" t="s">
        <v>1993</v>
      </c>
      <c r="H1952" s="34" t="s">
        <v>22</v>
      </c>
      <c r="I1952" s="34" t="s">
        <v>31</v>
      </c>
      <c r="J1952" s="36">
        <v>43497</v>
      </c>
      <c r="K1952" s="34" t="s">
        <v>6243</v>
      </c>
      <c r="L1952" s="8">
        <v>43500</v>
      </c>
      <c r="M1952" s="36">
        <v>43503</v>
      </c>
      <c r="N1952" s="35">
        <v>14</v>
      </c>
      <c r="O1952" s="35">
        <v>14</v>
      </c>
      <c r="P1952" s="6" t="s">
        <v>590</v>
      </c>
      <c r="Q1952" s="34" t="s">
        <v>22</v>
      </c>
      <c r="R1952" s="6" t="s">
        <v>18</v>
      </c>
      <c r="S1952" s="34" t="s">
        <v>22</v>
      </c>
      <c r="T1952" s="34" t="s">
        <v>1994</v>
      </c>
      <c r="U1952" s="35">
        <v>4</v>
      </c>
      <c r="V1952" s="17" t="b">
        <v>1</v>
      </c>
      <c r="W1952" s="17" t="b">
        <v>1</v>
      </c>
      <c r="X1952" s="17" t="b">
        <v>1</v>
      </c>
      <c r="Y1952" s="17" t="b">
        <v>1</v>
      </c>
      <c r="Z1952" t="s">
        <v>22</v>
      </c>
      <c r="AA1952" t="s">
        <v>3805</v>
      </c>
      <c r="AB1952" t="s">
        <v>22</v>
      </c>
      <c r="AC1952" t="s">
        <v>22</v>
      </c>
      <c r="AD1952" t="s">
        <v>22</v>
      </c>
      <c r="AE1952" t="s">
        <v>22</v>
      </c>
      <c r="AF1952" t="s">
        <v>22</v>
      </c>
      <c r="AG1952" t="s">
        <v>22</v>
      </c>
      <c r="AH1952" t="s">
        <v>22</v>
      </c>
      <c r="AI1952" t="s">
        <v>22</v>
      </c>
      <c r="AJ1952" s="17" t="b">
        <v>1</v>
      </c>
      <c r="AK1952" t="s">
        <v>22</v>
      </c>
      <c r="AL1952" t="s">
        <v>143</v>
      </c>
      <c r="AM1952" s="17" t="b">
        <v>0</v>
      </c>
      <c r="AN1952" s="6"/>
      <c r="AO1952" s="6"/>
      <c r="AP1952" s="17" t="b">
        <v>1</v>
      </c>
      <c r="AQ1952" s="6" t="b">
        <v>0</v>
      </c>
    </row>
    <row r="1953" spans="1:43" x14ac:dyDescent="0.25">
      <c r="A1953" t="str">
        <f>_xlfn.CONCAT(Table8[[#This Row],[Order]],"-",Table8[[#This Row],[Line]])</f>
        <v>78820-3</v>
      </c>
      <c r="B1953" s="35">
        <v>78820</v>
      </c>
      <c r="C1953" s="35">
        <v>3</v>
      </c>
      <c r="D1953" s="35">
        <v>1</v>
      </c>
      <c r="E1953" s="34" t="s">
        <v>18</v>
      </c>
      <c r="F1953" s="34" t="s">
        <v>3014</v>
      </c>
      <c r="G1953" s="34" t="s">
        <v>1995</v>
      </c>
      <c r="H1953" s="34" t="s">
        <v>22</v>
      </c>
      <c r="I1953" s="34" t="s">
        <v>31</v>
      </c>
      <c r="J1953" s="36">
        <v>43497</v>
      </c>
      <c r="K1953" s="34" t="s">
        <v>4218</v>
      </c>
      <c r="L1953" s="8">
        <v>43500</v>
      </c>
      <c r="M1953" s="36">
        <v>43503</v>
      </c>
      <c r="N1953" s="35">
        <v>24</v>
      </c>
      <c r="O1953" s="35">
        <v>24</v>
      </c>
      <c r="P1953" s="6" t="s">
        <v>590</v>
      </c>
      <c r="Q1953" s="34" t="s">
        <v>22</v>
      </c>
      <c r="R1953" s="6" t="s">
        <v>18</v>
      </c>
      <c r="S1953" s="34" t="s">
        <v>22</v>
      </c>
      <c r="T1953" s="34" t="s">
        <v>1996</v>
      </c>
      <c r="U1953" s="35">
        <v>4</v>
      </c>
      <c r="V1953" s="17" t="b">
        <v>1</v>
      </c>
      <c r="W1953" s="17" t="b">
        <v>1</v>
      </c>
      <c r="X1953" s="17" t="b">
        <v>1</v>
      </c>
      <c r="Y1953" s="17" t="b">
        <v>1</v>
      </c>
      <c r="Z1953" t="s">
        <v>22</v>
      </c>
      <c r="AA1953" t="s">
        <v>3805</v>
      </c>
      <c r="AB1953" t="s">
        <v>22</v>
      </c>
      <c r="AC1953" t="s">
        <v>22</v>
      </c>
      <c r="AD1953" t="s">
        <v>22</v>
      </c>
      <c r="AE1953" t="s">
        <v>22</v>
      </c>
      <c r="AF1953" t="s">
        <v>22</v>
      </c>
      <c r="AG1953" t="s">
        <v>22</v>
      </c>
      <c r="AH1953" t="s">
        <v>22</v>
      </c>
      <c r="AI1953" t="s">
        <v>22</v>
      </c>
      <c r="AJ1953" s="17" t="b">
        <v>1</v>
      </c>
      <c r="AK1953" t="s">
        <v>22</v>
      </c>
      <c r="AL1953" t="s">
        <v>143</v>
      </c>
      <c r="AM1953" s="17" t="b">
        <v>0</v>
      </c>
      <c r="AN1953" s="6"/>
      <c r="AO1953" s="6"/>
      <c r="AP1953" s="17" t="b">
        <v>1</v>
      </c>
      <c r="AQ1953" s="6" t="b">
        <v>0</v>
      </c>
    </row>
    <row r="1954" spans="1:43" x14ac:dyDescent="0.25">
      <c r="A1954" t="str">
        <f>_xlfn.CONCAT(Table8[[#This Row],[Order]],"-",Table8[[#This Row],[Line]])</f>
        <v>78820-4</v>
      </c>
      <c r="B1954" s="35">
        <v>78820</v>
      </c>
      <c r="C1954" s="35">
        <v>4</v>
      </c>
      <c r="D1954" s="35">
        <v>1</v>
      </c>
      <c r="E1954" s="34" t="s">
        <v>18</v>
      </c>
      <c r="F1954" s="34" t="s">
        <v>3259</v>
      </c>
      <c r="G1954" s="34" t="s">
        <v>1997</v>
      </c>
      <c r="H1954" s="34" t="s">
        <v>22</v>
      </c>
      <c r="I1954" s="34" t="s">
        <v>31</v>
      </c>
      <c r="J1954" s="36">
        <v>43497</v>
      </c>
      <c r="K1954" s="34" t="s">
        <v>6244</v>
      </c>
      <c r="L1954" s="8">
        <v>43500</v>
      </c>
      <c r="M1954" s="36">
        <v>43503</v>
      </c>
      <c r="N1954" s="35">
        <v>24</v>
      </c>
      <c r="O1954" s="35">
        <v>24</v>
      </c>
      <c r="P1954" s="6" t="s">
        <v>590</v>
      </c>
      <c r="Q1954" s="34" t="s">
        <v>22</v>
      </c>
      <c r="R1954" s="6" t="s">
        <v>18</v>
      </c>
      <c r="S1954" s="34" t="s">
        <v>22</v>
      </c>
      <c r="T1954" s="34" t="s">
        <v>1998</v>
      </c>
      <c r="U1954" s="35">
        <v>4</v>
      </c>
      <c r="V1954" s="17" t="b">
        <v>1</v>
      </c>
      <c r="W1954" s="17" t="b">
        <v>1</v>
      </c>
      <c r="X1954" s="17" t="b">
        <v>1</v>
      </c>
      <c r="Y1954" s="17" t="b">
        <v>1</v>
      </c>
      <c r="Z1954" t="s">
        <v>22</v>
      </c>
      <c r="AA1954" t="s">
        <v>3805</v>
      </c>
      <c r="AB1954" t="s">
        <v>22</v>
      </c>
      <c r="AC1954" t="s">
        <v>22</v>
      </c>
      <c r="AD1954" t="s">
        <v>22</v>
      </c>
      <c r="AE1954" t="s">
        <v>22</v>
      </c>
      <c r="AF1954" t="s">
        <v>22</v>
      </c>
      <c r="AG1954" t="s">
        <v>22</v>
      </c>
      <c r="AH1954" t="s">
        <v>22</v>
      </c>
      <c r="AI1954" t="s">
        <v>22</v>
      </c>
      <c r="AJ1954" s="17" t="b">
        <v>1</v>
      </c>
      <c r="AK1954" t="s">
        <v>22</v>
      </c>
      <c r="AL1954" t="s">
        <v>143</v>
      </c>
      <c r="AM1954" s="17" t="b">
        <v>0</v>
      </c>
      <c r="AN1954" s="6"/>
      <c r="AO1954" s="6"/>
      <c r="AP1954" s="17" t="b">
        <v>1</v>
      </c>
      <c r="AQ1954" s="6" t="b">
        <v>0</v>
      </c>
    </row>
    <row r="1955" spans="1:43" x14ac:dyDescent="0.25">
      <c r="A1955" t="str">
        <f>_xlfn.CONCAT(Table8[[#This Row],[Order]],"-",Table8[[#This Row],[Line]])</f>
        <v>78820-5</v>
      </c>
      <c r="B1955" s="35">
        <v>78820</v>
      </c>
      <c r="C1955" s="35">
        <v>5</v>
      </c>
      <c r="D1955" s="35">
        <v>1</v>
      </c>
      <c r="E1955" s="34" t="s">
        <v>18</v>
      </c>
      <c r="F1955" s="34" t="s">
        <v>3014</v>
      </c>
      <c r="G1955" s="34" t="s">
        <v>1999</v>
      </c>
      <c r="H1955" s="34" t="s">
        <v>22</v>
      </c>
      <c r="I1955" s="34" t="s">
        <v>31</v>
      </c>
      <c r="J1955" s="36">
        <v>43497</v>
      </c>
      <c r="K1955" s="34" t="s">
        <v>6245</v>
      </c>
      <c r="L1955" s="8">
        <v>43500</v>
      </c>
      <c r="M1955" s="36">
        <v>43503</v>
      </c>
      <c r="N1955" s="35">
        <v>18</v>
      </c>
      <c r="O1955" s="35">
        <v>18</v>
      </c>
      <c r="P1955" s="6" t="s">
        <v>590</v>
      </c>
      <c r="Q1955" s="34" t="s">
        <v>22</v>
      </c>
      <c r="R1955" s="6" t="s">
        <v>18</v>
      </c>
      <c r="S1955" s="34" t="s">
        <v>22</v>
      </c>
      <c r="T1955" s="34" t="s">
        <v>2000</v>
      </c>
      <c r="U1955" s="35">
        <v>4</v>
      </c>
      <c r="V1955" s="17" t="b">
        <v>1</v>
      </c>
      <c r="W1955" s="17" t="b">
        <v>1</v>
      </c>
      <c r="X1955" s="17" t="b">
        <v>1</v>
      </c>
      <c r="Y1955" s="17" t="b">
        <v>1</v>
      </c>
      <c r="Z1955" t="s">
        <v>22</v>
      </c>
      <c r="AA1955" t="s">
        <v>3805</v>
      </c>
      <c r="AB1955" t="s">
        <v>22</v>
      </c>
      <c r="AC1955" t="s">
        <v>22</v>
      </c>
      <c r="AD1955" t="s">
        <v>22</v>
      </c>
      <c r="AE1955" t="s">
        <v>22</v>
      </c>
      <c r="AF1955" t="s">
        <v>22</v>
      </c>
      <c r="AG1955" t="s">
        <v>22</v>
      </c>
      <c r="AH1955" t="s">
        <v>22</v>
      </c>
      <c r="AI1955" t="s">
        <v>22</v>
      </c>
      <c r="AJ1955" s="17" t="b">
        <v>1</v>
      </c>
      <c r="AK1955" t="s">
        <v>22</v>
      </c>
      <c r="AL1955" t="s">
        <v>143</v>
      </c>
      <c r="AM1955" s="17" t="b">
        <v>0</v>
      </c>
      <c r="AN1955" s="6"/>
      <c r="AO1955" s="6"/>
      <c r="AP1955" s="17" t="b">
        <v>1</v>
      </c>
      <c r="AQ1955" s="6" t="b">
        <v>0</v>
      </c>
    </row>
    <row r="1956" spans="1:43" x14ac:dyDescent="0.25">
      <c r="A1956" t="str">
        <f>_xlfn.CONCAT(Table8[[#This Row],[Order]],"-",Table8[[#This Row],[Line]])</f>
        <v>78822-1</v>
      </c>
      <c r="B1956" s="29">
        <v>78822</v>
      </c>
      <c r="C1956" s="29">
        <v>1</v>
      </c>
      <c r="D1956" s="29">
        <v>1</v>
      </c>
      <c r="E1956" s="28" t="s">
        <v>18</v>
      </c>
      <c r="F1956" s="28" t="s">
        <v>155</v>
      </c>
      <c r="G1956" s="28" t="s">
        <v>1371</v>
      </c>
      <c r="H1956" s="28" t="s">
        <v>22</v>
      </c>
      <c r="I1956" s="28" t="s">
        <v>20</v>
      </c>
      <c r="J1956" s="28"/>
      <c r="K1956" s="28"/>
      <c r="L1956" s="8">
        <v>43501</v>
      </c>
      <c r="M1956" s="30">
        <v>43504</v>
      </c>
      <c r="N1956" s="29">
        <v>2</v>
      </c>
      <c r="O1956" s="29">
        <v>2</v>
      </c>
      <c r="P1956" s="6" t="s">
        <v>626</v>
      </c>
      <c r="Q1956" s="28" t="s">
        <v>21</v>
      </c>
      <c r="R1956" s="6" t="s">
        <v>18</v>
      </c>
      <c r="S1956" s="28" t="s">
        <v>22</v>
      </c>
      <c r="T1956" s="28" t="s">
        <v>106</v>
      </c>
      <c r="U1956" s="29">
        <v>12</v>
      </c>
      <c r="V1956" s="17" t="b">
        <v>1</v>
      </c>
      <c r="W1956" s="17" t="b">
        <v>1</v>
      </c>
      <c r="X1956" s="17" t="b">
        <v>1</v>
      </c>
      <c r="Y1956" s="17" t="b">
        <v>1</v>
      </c>
      <c r="Z1956" t="s">
        <v>22</v>
      </c>
      <c r="AA1956" t="s">
        <v>22</v>
      </c>
      <c r="AB1956" t="s">
        <v>22</v>
      </c>
      <c r="AC1956" t="s">
        <v>22</v>
      </c>
      <c r="AD1956" t="s">
        <v>22</v>
      </c>
      <c r="AE1956" t="s">
        <v>22</v>
      </c>
      <c r="AF1956" t="s">
        <v>22</v>
      </c>
      <c r="AG1956" t="s">
        <v>22</v>
      </c>
      <c r="AH1956" t="s">
        <v>22</v>
      </c>
      <c r="AI1956" t="s">
        <v>22</v>
      </c>
      <c r="AJ1956" s="17" t="b">
        <v>0</v>
      </c>
      <c r="AK1956" t="s">
        <v>22</v>
      </c>
      <c r="AL1956" t="s">
        <v>143</v>
      </c>
      <c r="AM1956" s="17" t="b">
        <v>0</v>
      </c>
      <c r="AN1956" s="6"/>
      <c r="AO1956" s="6"/>
      <c r="AP1956" s="17" t="b">
        <v>0</v>
      </c>
      <c r="AQ1956" s="6" t="b">
        <v>0</v>
      </c>
    </row>
    <row r="1957" spans="1:43" x14ac:dyDescent="0.25">
      <c r="A1957" t="str">
        <f>_xlfn.CONCAT(Table8[[#This Row],[Order]],"-",Table8[[#This Row],[Line]])</f>
        <v>78822-2</v>
      </c>
      <c r="B1957" s="35">
        <v>78822</v>
      </c>
      <c r="C1957" s="35">
        <v>2</v>
      </c>
      <c r="D1957" s="35">
        <v>1</v>
      </c>
      <c r="E1957" s="34" t="s">
        <v>18</v>
      </c>
      <c r="F1957" s="34" t="s">
        <v>224</v>
      </c>
      <c r="G1957" s="34" t="s">
        <v>1372</v>
      </c>
      <c r="H1957" s="34" t="s">
        <v>22</v>
      </c>
      <c r="I1957" s="34" t="s">
        <v>31</v>
      </c>
      <c r="J1957" s="36">
        <v>43500</v>
      </c>
      <c r="K1957" s="34" t="s">
        <v>6246</v>
      </c>
      <c r="L1957" s="8">
        <v>43501</v>
      </c>
      <c r="M1957" s="36">
        <v>43504</v>
      </c>
      <c r="N1957" s="35">
        <v>1</v>
      </c>
      <c r="O1957" s="35">
        <v>1</v>
      </c>
      <c r="P1957" s="6" t="s">
        <v>626</v>
      </c>
      <c r="Q1957" s="34" t="s">
        <v>21</v>
      </c>
      <c r="R1957" s="6" t="s">
        <v>18</v>
      </c>
      <c r="S1957" s="34" t="s">
        <v>22</v>
      </c>
      <c r="T1957" s="34" t="s">
        <v>1373</v>
      </c>
      <c r="U1957" s="35">
        <v>12</v>
      </c>
      <c r="V1957" s="17" t="b">
        <v>1</v>
      </c>
      <c r="W1957" s="17" t="b">
        <v>1</v>
      </c>
      <c r="X1957" s="17" t="b">
        <v>1</v>
      </c>
      <c r="Y1957" s="17" t="b">
        <v>1</v>
      </c>
      <c r="Z1957" t="s">
        <v>22</v>
      </c>
      <c r="AA1957" t="s">
        <v>22</v>
      </c>
      <c r="AB1957" t="s">
        <v>22</v>
      </c>
      <c r="AC1957" t="s">
        <v>22</v>
      </c>
      <c r="AD1957" t="s">
        <v>22</v>
      </c>
      <c r="AE1957" t="s">
        <v>22</v>
      </c>
      <c r="AF1957" t="s">
        <v>22</v>
      </c>
      <c r="AG1957" t="s">
        <v>22</v>
      </c>
      <c r="AH1957" t="s">
        <v>22</v>
      </c>
      <c r="AI1957" t="s">
        <v>22</v>
      </c>
      <c r="AJ1957" s="17" t="b">
        <v>1</v>
      </c>
      <c r="AK1957" t="s">
        <v>22</v>
      </c>
      <c r="AL1957" t="s">
        <v>143</v>
      </c>
      <c r="AM1957" s="17" t="b">
        <v>0</v>
      </c>
      <c r="AN1957" s="6"/>
      <c r="AO1957" s="6"/>
      <c r="AP1957" s="17" t="b">
        <v>0</v>
      </c>
      <c r="AQ1957" s="6" t="b">
        <v>0</v>
      </c>
    </row>
    <row r="1958" spans="1:43" x14ac:dyDescent="0.25">
      <c r="A1958" t="str">
        <f>_xlfn.CONCAT(Table8[[#This Row],[Order]],"-",Table8[[#This Row],[Line]])</f>
        <v>78822-3</v>
      </c>
      <c r="B1958" s="35">
        <v>78822</v>
      </c>
      <c r="C1958" s="35">
        <v>3</v>
      </c>
      <c r="D1958" s="35">
        <v>1</v>
      </c>
      <c r="E1958" s="34" t="s">
        <v>18</v>
      </c>
      <c r="F1958" s="34" t="s">
        <v>265</v>
      </c>
      <c r="G1958" s="34" t="s">
        <v>1374</v>
      </c>
      <c r="H1958" s="34" t="s">
        <v>22</v>
      </c>
      <c r="I1958" s="34" t="s">
        <v>31</v>
      </c>
      <c r="J1958" s="36">
        <v>43500</v>
      </c>
      <c r="K1958" s="34" t="s">
        <v>6247</v>
      </c>
      <c r="L1958" s="8">
        <v>43501</v>
      </c>
      <c r="M1958" s="36">
        <v>43504</v>
      </c>
      <c r="N1958" s="35">
        <v>3</v>
      </c>
      <c r="O1958" s="35">
        <v>3</v>
      </c>
      <c r="P1958" s="6" t="s">
        <v>626</v>
      </c>
      <c r="Q1958" s="34" t="s">
        <v>21</v>
      </c>
      <c r="R1958" s="6" t="s">
        <v>18</v>
      </c>
      <c r="S1958" s="34" t="s">
        <v>22</v>
      </c>
      <c r="T1958" s="34" t="s">
        <v>1375</v>
      </c>
      <c r="U1958" s="35">
        <v>12</v>
      </c>
      <c r="V1958" s="17" t="b">
        <v>1</v>
      </c>
      <c r="W1958" s="17" t="b">
        <v>1</v>
      </c>
      <c r="X1958" s="17" t="b">
        <v>1</v>
      </c>
      <c r="Y1958" s="17" t="b">
        <v>1</v>
      </c>
      <c r="Z1958" t="s">
        <v>22</v>
      </c>
      <c r="AA1958" t="s">
        <v>3805</v>
      </c>
      <c r="AB1958" t="s">
        <v>22</v>
      </c>
      <c r="AC1958" t="s">
        <v>22</v>
      </c>
      <c r="AD1958" t="s">
        <v>22</v>
      </c>
      <c r="AE1958" t="s">
        <v>22</v>
      </c>
      <c r="AF1958" t="s">
        <v>22</v>
      </c>
      <c r="AG1958" t="s">
        <v>22</v>
      </c>
      <c r="AH1958" t="s">
        <v>22</v>
      </c>
      <c r="AI1958" t="s">
        <v>22</v>
      </c>
      <c r="AJ1958" s="17" t="b">
        <v>1</v>
      </c>
      <c r="AK1958" t="s">
        <v>22</v>
      </c>
      <c r="AL1958" t="s">
        <v>143</v>
      </c>
      <c r="AM1958" s="17" t="b">
        <v>0</v>
      </c>
      <c r="AN1958" s="6"/>
      <c r="AO1958" s="6"/>
      <c r="AP1958" s="17" t="b">
        <v>0</v>
      </c>
      <c r="AQ1958" s="6" t="b">
        <v>0</v>
      </c>
    </row>
    <row r="1959" spans="1:43" x14ac:dyDescent="0.25">
      <c r="A1959" t="str">
        <f>_xlfn.CONCAT(Table8[[#This Row],[Order]],"-",Table8[[#This Row],[Line]])</f>
        <v>78822-4</v>
      </c>
      <c r="B1959" s="35">
        <v>78822</v>
      </c>
      <c r="C1959" s="35">
        <v>4</v>
      </c>
      <c r="D1959" s="35">
        <v>1</v>
      </c>
      <c r="E1959" s="34" t="s">
        <v>18</v>
      </c>
      <c r="F1959" s="34" t="s">
        <v>265</v>
      </c>
      <c r="G1959" s="34" t="s">
        <v>1376</v>
      </c>
      <c r="H1959" s="34" t="s">
        <v>22</v>
      </c>
      <c r="I1959" s="34" t="s">
        <v>31</v>
      </c>
      <c r="J1959" s="36">
        <v>43500</v>
      </c>
      <c r="K1959" s="34" t="s">
        <v>6248</v>
      </c>
      <c r="L1959" s="8">
        <v>43501</v>
      </c>
      <c r="M1959" s="36">
        <v>43504</v>
      </c>
      <c r="N1959" s="35">
        <v>1</v>
      </c>
      <c r="O1959" s="35">
        <v>1</v>
      </c>
      <c r="P1959" s="6" t="s">
        <v>626</v>
      </c>
      <c r="Q1959" s="34" t="s">
        <v>21</v>
      </c>
      <c r="R1959" s="6" t="s">
        <v>18</v>
      </c>
      <c r="S1959" s="34" t="s">
        <v>22</v>
      </c>
      <c r="T1959" s="34" t="s">
        <v>1377</v>
      </c>
      <c r="U1959" s="35">
        <v>12</v>
      </c>
      <c r="V1959" s="17" t="b">
        <v>1</v>
      </c>
      <c r="W1959" s="17" t="b">
        <v>1</v>
      </c>
      <c r="X1959" s="17" t="b">
        <v>1</v>
      </c>
      <c r="Y1959" s="17" t="b">
        <v>1</v>
      </c>
      <c r="Z1959" t="s">
        <v>22</v>
      </c>
      <c r="AA1959" t="s">
        <v>3805</v>
      </c>
      <c r="AB1959" t="s">
        <v>22</v>
      </c>
      <c r="AC1959" t="s">
        <v>22</v>
      </c>
      <c r="AD1959" t="s">
        <v>22</v>
      </c>
      <c r="AE1959" t="s">
        <v>22</v>
      </c>
      <c r="AF1959" t="s">
        <v>22</v>
      </c>
      <c r="AG1959" t="s">
        <v>22</v>
      </c>
      <c r="AH1959" t="s">
        <v>22</v>
      </c>
      <c r="AI1959" t="s">
        <v>22</v>
      </c>
      <c r="AJ1959" s="17" t="b">
        <v>1</v>
      </c>
      <c r="AK1959" t="s">
        <v>22</v>
      </c>
      <c r="AL1959" t="s">
        <v>143</v>
      </c>
      <c r="AM1959" s="17" t="b">
        <v>0</v>
      </c>
      <c r="AN1959" s="6"/>
      <c r="AO1959" s="6"/>
      <c r="AP1959" s="17" t="b">
        <v>0</v>
      </c>
      <c r="AQ1959" s="6" t="b">
        <v>0</v>
      </c>
    </row>
    <row r="1960" spans="1:43" x14ac:dyDescent="0.25">
      <c r="A1960" t="str">
        <f>_xlfn.CONCAT(Table8[[#This Row],[Order]],"-",Table8[[#This Row],[Line]])</f>
        <v>78825-1</v>
      </c>
      <c r="B1960" s="35">
        <v>78825</v>
      </c>
      <c r="C1960" s="35">
        <v>1</v>
      </c>
      <c r="D1960" s="35">
        <v>1</v>
      </c>
      <c r="E1960" s="34" t="s">
        <v>18</v>
      </c>
      <c r="F1960" s="34" t="s">
        <v>167</v>
      </c>
      <c r="G1960" s="34" t="s">
        <v>2494</v>
      </c>
      <c r="H1960" s="34" t="s">
        <v>22</v>
      </c>
      <c r="I1960" s="34" t="s">
        <v>31</v>
      </c>
      <c r="J1960" s="36">
        <v>43496</v>
      </c>
      <c r="K1960" s="34" t="s">
        <v>6249</v>
      </c>
      <c r="L1960" s="8">
        <v>43503</v>
      </c>
      <c r="M1960" s="36">
        <v>43508</v>
      </c>
      <c r="N1960" s="35">
        <v>20</v>
      </c>
      <c r="O1960" s="35">
        <v>20</v>
      </c>
      <c r="P1960" s="6" t="s">
        <v>609</v>
      </c>
      <c r="Q1960" s="34" t="s">
        <v>22</v>
      </c>
      <c r="R1960" s="6" t="s">
        <v>19</v>
      </c>
      <c r="S1960" s="34" t="s">
        <v>22</v>
      </c>
      <c r="T1960" s="34" t="s">
        <v>43</v>
      </c>
      <c r="U1960" s="35">
        <v>15</v>
      </c>
      <c r="V1960" s="17" t="b">
        <v>1</v>
      </c>
      <c r="W1960" s="17" t="b">
        <v>1</v>
      </c>
      <c r="X1960" s="17" t="b">
        <v>1</v>
      </c>
      <c r="Y1960" s="17" t="b">
        <v>1</v>
      </c>
      <c r="Z1960" t="s">
        <v>22</v>
      </c>
      <c r="AA1960" t="s">
        <v>22</v>
      </c>
      <c r="AB1960" t="s">
        <v>22</v>
      </c>
      <c r="AC1960" t="s">
        <v>22</v>
      </c>
      <c r="AD1960" t="s">
        <v>22</v>
      </c>
      <c r="AE1960" t="s">
        <v>22</v>
      </c>
      <c r="AF1960" t="s">
        <v>22</v>
      </c>
      <c r="AG1960" t="s">
        <v>22</v>
      </c>
      <c r="AH1960" t="s">
        <v>22</v>
      </c>
      <c r="AI1960" t="s">
        <v>22</v>
      </c>
      <c r="AJ1960" s="17" t="b">
        <v>1</v>
      </c>
      <c r="AK1960" t="s">
        <v>22</v>
      </c>
      <c r="AL1960" t="s">
        <v>143</v>
      </c>
      <c r="AM1960" s="17" t="b">
        <v>0</v>
      </c>
      <c r="AN1960" s="6"/>
      <c r="AO1960" s="6"/>
      <c r="AP1960" s="17" t="b">
        <v>0</v>
      </c>
      <c r="AQ1960" s="6" t="b">
        <v>0</v>
      </c>
    </row>
    <row r="1961" spans="1:43" x14ac:dyDescent="0.25">
      <c r="A1961" t="str">
        <f>_xlfn.CONCAT(Table8[[#This Row],[Order]],"-",Table8[[#This Row],[Line]])</f>
        <v>78825-2</v>
      </c>
      <c r="B1961" s="35">
        <v>78825</v>
      </c>
      <c r="C1961" s="35">
        <v>2</v>
      </c>
      <c r="D1961" s="35">
        <v>1</v>
      </c>
      <c r="E1961" s="34" t="s">
        <v>18</v>
      </c>
      <c r="F1961" s="34" t="s">
        <v>167</v>
      </c>
      <c r="G1961" s="34" t="s">
        <v>2495</v>
      </c>
      <c r="H1961" s="34" t="s">
        <v>22</v>
      </c>
      <c r="I1961" s="34" t="s">
        <v>31</v>
      </c>
      <c r="J1961" s="36">
        <v>43496</v>
      </c>
      <c r="K1961" s="34" t="s">
        <v>6250</v>
      </c>
      <c r="L1961" s="8">
        <v>43503</v>
      </c>
      <c r="M1961" s="36">
        <v>43508</v>
      </c>
      <c r="N1961" s="35">
        <v>10</v>
      </c>
      <c r="O1961" s="35">
        <v>10</v>
      </c>
      <c r="P1961" s="6" t="s">
        <v>609</v>
      </c>
      <c r="Q1961" s="34" t="s">
        <v>22</v>
      </c>
      <c r="R1961" s="6" t="s">
        <v>19</v>
      </c>
      <c r="S1961" s="34" t="s">
        <v>22</v>
      </c>
      <c r="T1961" s="34" t="s">
        <v>2496</v>
      </c>
      <c r="U1961" s="35">
        <v>15</v>
      </c>
      <c r="V1961" s="17" t="b">
        <v>1</v>
      </c>
      <c r="W1961" s="17" t="b">
        <v>1</v>
      </c>
      <c r="X1961" s="17" t="b">
        <v>1</v>
      </c>
      <c r="Y1961" s="17" t="b">
        <v>1</v>
      </c>
      <c r="Z1961" t="s">
        <v>22</v>
      </c>
      <c r="AA1961" t="s">
        <v>22</v>
      </c>
      <c r="AB1961" t="s">
        <v>22</v>
      </c>
      <c r="AC1961" t="s">
        <v>22</v>
      </c>
      <c r="AD1961" t="s">
        <v>22</v>
      </c>
      <c r="AE1961" t="s">
        <v>22</v>
      </c>
      <c r="AF1961" t="s">
        <v>22</v>
      </c>
      <c r="AG1961" t="s">
        <v>22</v>
      </c>
      <c r="AH1961" t="s">
        <v>22</v>
      </c>
      <c r="AI1961" t="s">
        <v>22</v>
      </c>
      <c r="AJ1961" s="17" t="b">
        <v>1</v>
      </c>
      <c r="AK1961" t="s">
        <v>22</v>
      </c>
      <c r="AL1961" t="s">
        <v>143</v>
      </c>
      <c r="AM1961" s="17" t="b">
        <v>0</v>
      </c>
      <c r="AN1961" s="6"/>
      <c r="AO1961" s="6"/>
      <c r="AP1961" s="17" t="b">
        <v>0</v>
      </c>
      <c r="AQ1961" s="6" t="b">
        <v>0</v>
      </c>
    </row>
    <row r="1962" spans="1:43" x14ac:dyDescent="0.25">
      <c r="A1962" t="str">
        <f>_xlfn.CONCAT(Table8[[#This Row],[Order]],"-",Table8[[#This Row],[Line]])</f>
        <v>78844-1</v>
      </c>
      <c r="B1962" s="29">
        <v>78844</v>
      </c>
      <c r="C1962" s="29">
        <v>1</v>
      </c>
      <c r="D1962" s="29">
        <v>1</v>
      </c>
      <c r="E1962" s="28" t="s">
        <v>18</v>
      </c>
      <c r="F1962" s="28" t="s">
        <v>187</v>
      </c>
      <c r="G1962" s="28" t="s">
        <v>6251</v>
      </c>
      <c r="H1962" s="28" t="s">
        <v>22</v>
      </c>
      <c r="I1962" s="28" t="s">
        <v>20</v>
      </c>
      <c r="J1962" s="28"/>
      <c r="K1962" s="28"/>
      <c r="L1962" s="8">
        <v>43508</v>
      </c>
      <c r="M1962" s="30">
        <v>43511</v>
      </c>
      <c r="N1962" s="29">
        <v>4</v>
      </c>
      <c r="O1962" s="29">
        <v>4</v>
      </c>
      <c r="P1962" s="6" t="s">
        <v>590</v>
      </c>
      <c r="Q1962" s="28" t="s">
        <v>22</v>
      </c>
      <c r="R1962" s="6" t="s">
        <v>18</v>
      </c>
      <c r="S1962" s="28" t="s">
        <v>22</v>
      </c>
      <c r="T1962" s="28" t="s">
        <v>6252</v>
      </c>
      <c r="U1962" s="29">
        <v>12</v>
      </c>
      <c r="V1962" s="17" t="b">
        <v>1</v>
      </c>
      <c r="W1962" s="17" t="b">
        <v>0</v>
      </c>
      <c r="X1962" s="17" t="b">
        <v>0</v>
      </c>
      <c r="Y1962" s="17" t="b">
        <v>1</v>
      </c>
      <c r="Z1962" t="s">
        <v>22</v>
      </c>
      <c r="AA1962" t="s">
        <v>22</v>
      </c>
      <c r="AB1962" t="s">
        <v>22</v>
      </c>
      <c r="AC1962" t="s">
        <v>22</v>
      </c>
      <c r="AD1962" t="s">
        <v>22</v>
      </c>
      <c r="AE1962" t="s">
        <v>22</v>
      </c>
      <c r="AF1962" t="s">
        <v>22</v>
      </c>
      <c r="AG1962" t="s">
        <v>22</v>
      </c>
      <c r="AH1962" t="s">
        <v>22</v>
      </c>
      <c r="AI1962" t="s">
        <v>22</v>
      </c>
      <c r="AJ1962" s="17" t="b">
        <v>0</v>
      </c>
      <c r="AK1962" t="s">
        <v>22</v>
      </c>
      <c r="AL1962" t="s">
        <v>143</v>
      </c>
      <c r="AM1962" s="17" t="b">
        <v>0</v>
      </c>
      <c r="AN1962" s="6"/>
      <c r="AO1962" s="6"/>
      <c r="AP1962" s="17" t="b">
        <v>0</v>
      </c>
      <c r="AQ1962" s="6" t="b">
        <v>0</v>
      </c>
    </row>
    <row r="1963" spans="1:43" x14ac:dyDescent="0.25">
      <c r="A1963" t="str">
        <f>_xlfn.CONCAT(Table8[[#This Row],[Order]],"-",Table8[[#This Row],[Line]])</f>
        <v>78854-1</v>
      </c>
      <c r="B1963" s="35">
        <v>78854</v>
      </c>
      <c r="C1963" s="35">
        <v>1</v>
      </c>
      <c r="D1963" s="35">
        <v>1</v>
      </c>
      <c r="E1963" s="34" t="s">
        <v>18</v>
      </c>
      <c r="F1963" s="34" t="s">
        <v>155</v>
      </c>
      <c r="G1963" s="34" t="s">
        <v>691</v>
      </c>
      <c r="H1963" s="34" t="s">
        <v>22</v>
      </c>
      <c r="I1963" s="34" t="s">
        <v>31</v>
      </c>
      <c r="J1963" s="36">
        <v>43492</v>
      </c>
      <c r="K1963" s="34" t="s">
        <v>6253</v>
      </c>
      <c r="L1963" s="125">
        <v>43497</v>
      </c>
      <c r="M1963" s="36">
        <v>43502</v>
      </c>
      <c r="N1963" s="35">
        <v>2</v>
      </c>
      <c r="O1963" s="35">
        <v>2</v>
      </c>
      <c r="P1963" s="6" t="s">
        <v>590</v>
      </c>
      <c r="Q1963" s="34" t="s">
        <v>21</v>
      </c>
      <c r="R1963" s="6" t="s">
        <v>18</v>
      </c>
      <c r="S1963" s="34" t="s">
        <v>22</v>
      </c>
      <c r="T1963" s="34" t="s">
        <v>692</v>
      </c>
      <c r="U1963" s="35">
        <v>12</v>
      </c>
      <c r="V1963" s="17" t="b">
        <v>1</v>
      </c>
      <c r="W1963" s="17" t="b">
        <v>1</v>
      </c>
      <c r="X1963" s="17" t="b">
        <v>1</v>
      </c>
      <c r="Y1963" s="17" t="b">
        <v>1</v>
      </c>
      <c r="Z1963" t="s">
        <v>22</v>
      </c>
      <c r="AA1963" t="s">
        <v>22</v>
      </c>
      <c r="AB1963" t="s">
        <v>22</v>
      </c>
      <c r="AC1963" t="s">
        <v>22</v>
      </c>
      <c r="AD1963" t="s">
        <v>22</v>
      </c>
      <c r="AE1963" t="s">
        <v>22</v>
      </c>
      <c r="AF1963" t="s">
        <v>22</v>
      </c>
      <c r="AG1963" t="s">
        <v>3805</v>
      </c>
      <c r="AH1963" t="s">
        <v>22</v>
      </c>
      <c r="AI1963" t="s">
        <v>22</v>
      </c>
      <c r="AJ1963" s="17" t="b">
        <v>1</v>
      </c>
      <c r="AK1963" t="s">
        <v>22</v>
      </c>
      <c r="AL1963" t="s">
        <v>143</v>
      </c>
      <c r="AM1963" s="17" t="b">
        <v>1</v>
      </c>
      <c r="AN1963" s="126">
        <v>43497.460156284702</v>
      </c>
      <c r="AO1963" s="6"/>
      <c r="AP1963" s="17" t="b">
        <v>1</v>
      </c>
      <c r="AQ1963" s="6" t="b">
        <v>0</v>
      </c>
    </row>
    <row r="1964" spans="1:43" x14ac:dyDescent="0.25">
      <c r="A1964" t="str">
        <f>_xlfn.CONCAT(Table8[[#This Row],[Order]],"-",Table8[[#This Row],[Line]])</f>
        <v>78861-1</v>
      </c>
      <c r="B1964" s="29">
        <v>78861</v>
      </c>
      <c r="C1964" s="29">
        <v>1</v>
      </c>
      <c r="D1964" s="29">
        <v>1</v>
      </c>
      <c r="E1964" s="28" t="s">
        <v>18</v>
      </c>
      <c r="F1964" s="28" t="s">
        <v>175</v>
      </c>
      <c r="G1964" s="28" t="s">
        <v>2355</v>
      </c>
      <c r="H1964" s="28" t="s">
        <v>22</v>
      </c>
      <c r="I1964" s="28" t="s">
        <v>20</v>
      </c>
      <c r="J1964" s="28"/>
      <c r="K1964" s="28"/>
      <c r="L1964" s="125">
        <v>43497</v>
      </c>
      <c r="M1964" s="30">
        <v>43502</v>
      </c>
      <c r="N1964" s="29">
        <v>8</v>
      </c>
      <c r="O1964" s="29">
        <v>8</v>
      </c>
      <c r="P1964" s="6" t="s">
        <v>590</v>
      </c>
      <c r="Q1964" s="28" t="s">
        <v>22</v>
      </c>
      <c r="R1964" s="6" t="s">
        <v>18</v>
      </c>
      <c r="S1964" s="28" t="s">
        <v>22</v>
      </c>
      <c r="T1964" s="28" t="s">
        <v>2356</v>
      </c>
      <c r="U1964" s="29">
        <v>10</v>
      </c>
      <c r="V1964" s="17" t="b">
        <v>1</v>
      </c>
      <c r="W1964" s="17" t="b">
        <v>0</v>
      </c>
      <c r="X1964" s="17" t="b">
        <v>0</v>
      </c>
      <c r="Y1964" s="17" t="b">
        <v>1</v>
      </c>
      <c r="Z1964" t="s">
        <v>22</v>
      </c>
      <c r="AA1964" t="s">
        <v>22</v>
      </c>
      <c r="AB1964" t="s">
        <v>22</v>
      </c>
      <c r="AC1964" t="s">
        <v>22</v>
      </c>
      <c r="AD1964" t="s">
        <v>22</v>
      </c>
      <c r="AE1964" t="s">
        <v>22</v>
      </c>
      <c r="AF1964" t="s">
        <v>22</v>
      </c>
      <c r="AG1964" t="s">
        <v>22</v>
      </c>
      <c r="AH1964" t="s">
        <v>22</v>
      </c>
      <c r="AI1964" t="s">
        <v>22</v>
      </c>
      <c r="AJ1964" s="17" t="b">
        <v>0</v>
      </c>
      <c r="AK1964" t="s">
        <v>22</v>
      </c>
      <c r="AL1964" t="s">
        <v>143</v>
      </c>
      <c r="AM1964" s="17" t="b">
        <v>0</v>
      </c>
      <c r="AN1964" s="6"/>
      <c r="AO1964" s="6"/>
      <c r="AP1964" s="17" t="b">
        <v>0</v>
      </c>
      <c r="AQ1964" s="6" t="b">
        <v>0</v>
      </c>
    </row>
    <row r="1965" spans="1:43" x14ac:dyDescent="0.25">
      <c r="A1965" t="str">
        <f>_xlfn.CONCAT(Table8[[#This Row],[Order]],"-",Table8[[#This Row],[Line]])</f>
        <v>78861-2</v>
      </c>
      <c r="B1965" s="29">
        <v>78861</v>
      </c>
      <c r="C1965" s="29">
        <v>2</v>
      </c>
      <c r="D1965" s="29">
        <v>1</v>
      </c>
      <c r="E1965" s="28" t="s">
        <v>18</v>
      </c>
      <c r="F1965" s="28" t="s">
        <v>175</v>
      </c>
      <c r="G1965" s="28" t="s">
        <v>2357</v>
      </c>
      <c r="H1965" s="28" t="s">
        <v>22</v>
      </c>
      <c r="I1965" s="28" t="s">
        <v>20</v>
      </c>
      <c r="J1965" s="28"/>
      <c r="K1965" s="28"/>
      <c r="L1965" s="125">
        <v>43497</v>
      </c>
      <c r="M1965" s="30">
        <v>43502</v>
      </c>
      <c r="N1965" s="29">
        <v>5</v>
      </c>
      <c r="O1965" s="29">
        <v>5</v>
      </c>
      <c r="P1965" s="6" t="s">
        <v>590</v>
      </c>
      <c r="Q1965" s="28" t="s">
        <v>22</v>
      </c>
      <c r="R1965" s="6" t="s">
        <v>18</v>
      </c>
      <c r="S1965" s="28" t="s">
        <v>22</v>
      </c>
      <c r="T1965" s="28" t="s">
        <v>2358</v>
      </c>
      <c r="U1965" s="29">
        <v>10</v>
      </c>
      <c r="V1965" s="17" t="b">
        <v>1</v>
      </c>
      <c r="W1965" s="17" t="b">
        <v>0</v>
      </c>
      <c r="X1965" s="17" t="b">
        <v>0</v>
      </c>
      <c r="Y1965" s="17" t="b">
        <v>1</v>
      </c>
      <c r="Z1965" t="s">
        <v>22</v>
      </c>
      <c r="AA1965" t="s">
        <v>22</v>
      </c>
      <c r="AB1965" t="s">
        <v>22</v>
      </c>
      <c r="AC1965" t="s">
        <v>22</v>
      </c>
      <c r="AD1965" t="s">
        <v>22</v>
      </c>
      <c r="AE1965" t="s">
        <v>22</v>
      </c>
      <c r="AF1965" t="s">
        <v>22</v>
      </c>
      <c r="AG1965" t="s">
        <v>22</v>
      </c>
      <c r="AH1965" t="s">
        <v>22</v>
      </c>
      <c r="AI1965" t="s">
        <v>22</v>
      </c>
      <c r="AJ1965" s="17" t="b">
        <v>0</v>
      </c>
      <c r="AK1965" t="s">
        <v>22</v>
      </c>
      <c r="AL1965" t="s">
        <v>143</v>
      </c>
      <c r="AM1965" s="17" t="b">
        <v>0</v>
      </c>
      <c r="AN1965" s="6"/>
      <c r="AO1965" s="6"/>
      <c r="AP1965" s="17" t="b">
        <v>0</v>
      </c>
      <c r="AQ1965" s="6" t="b">
        <v>0</v>
      </c>
    </row>
    <row r="1966" spans="1:43" x14ac:dyDescent="0.25">
      <c r="A1966" t="str">
        <f>_xlfn.CONCAT(Table8[[#This Row],[Order]],"-",Table8[[#This Row],[Line]])</f>
        <v>78864-1</v>
      </c>
      <c r="B1966" s="35">
        <v>78864</v>
      </c>
      <c r="C1966" s="35">
        <v>1</v>
      </c>
      <c r="D1966" s="35">
        <v>1</v>
      </c>
      <c r="E1966" s="34" t="s">
        <v>36</v>
      </c>
      <c r="F1966" s="34" t="s">
        <v>273</v>
      </c>
      <c r="G1966" s="34" t="s">
        <v>2599</v>
      </c>
      <c r="H1966" s="34" t="s">
        <v>22</v>
      </c>
      <c r="I1966" s="34" t="s">
        <v>31</v>
      </c>
      <c r="J1966" s="36">
        <v>43495</v>
      </c>
      <c r="K1966" s="34" t="s">
        <v>6254</v>
      </c>
      <c r="L1966" s="125">
        <v>43495</v>
      </c>
      <c r="M1966" s="36">
        <v>43500</v>
      </c>
      <c r="N1966" s="35">
        <v>1</v>
      </c>
      <c r="O1966" s="35">
        <v>1</v>
      </c>
      <c r="P1966" s="6" t="s">
        <v>607</v>
      </c>
      <c r="Q1966" s="34" t="s">
        <v>22</v>
      </c>
      <c r="R1966" s="6" t="s">
        <v>18</v>
      </c>
      <c r="S1966" s="34" t="s">
        <v>22</v>
      </c>
      <c r="T1966" s="34" t="s">
        <v>2600</v>
      </c>
      <c r="U1966" s="35">
        <v>12</v>
      </c>
      <c r="V1966" s="17" t="b">
        <v>1</v>
      </c>
      <c r="W1966" s="17" t="b">
        <v>1</v>
      </c>
      <c r="X1966" s="17" t="b">
        <v>1</v>
      </c>
      <c r="Y1966" s="17" t="b">
        <v>1</v>
      </c>
      <c r="Z1966" t="s">
        <v>22</v>
      </c>
      <c r="AA1966" t="s">
        <v>3805</v>
      </c>
      <c r="AB1966" t="s">
        <v>22</v>
      </c>
      <c r="AC1966" t="s">
        <v>22</v>
      </c>
      <c r="AD1966" t="s">
        <v>22</v>
      </c>
      <c r="AE1966" t="s">
        <v>22</v>
      </c>
      <c r="AF1966" t="s">
        <v>22</v>
      </c>
      <c r="AG1966" t="s">
        <v>22</v>
      </c>
      <c r="AH1966" t="s">
        <v>22</v>
      </c>
      <c r="AI1966" t="s">
        <v>22</v>
      </c>
      <c r="AJ1966" s="17" t="b">
        <v>1</v>
      </c>
      <c r="AK1966" t="s">
        <v>22</v>
      </c>
      <c r="AL1966" t="s">
        <v>143</v>
      </c>
      <c r="AM1966" s="17" t="b">
        <v>1</v>
      </c>
      <c r="AN1966" s="126">
        <v>43495.618519710602</v>
      </c>
      <c r="AO1966" s="6"/>
      <c r="AP1966" s="17" t="b">
        <v>1</v>
      </c>
      <c r="AQ1966" s="6" t="b">
        <v>0</v>
      </c>
    </row>
    <row r="1967" spans="1:43" x14ac:dyDescent="0.25">
      <c r="A1967" t="str">
        <f>_xlfn.CONCAT(Table8[[#This Row],[Order]],"-",Table8[[#This Row],[Line]])</f>
        <v>78864-2</v>
      </c>
      <c r="B1967" s="35">
        <v>78864</v>
      </c>
      <c r="C1967" s="35">
        <v>2</v>
      </c>
      <c r="D1967" s="35">
        <v>1</v>
      </c>
      <c r="E1967" s="34" t="s">
        <v>36</v>
      </c>
      <c r="F1967" s="34" t="s">
        <v>272</v>
      </c>
      <c r="G1967" s="34" t="s">
        <v>2601</v>
      </c>
      <c r="H1967" s="34" t="s">
        <v>22</v>
      </c>
      <c r="I1967" s="34" t="s">
        <v>31</v>
      </c>
      <c r="J1967" s="36">
        <v>43495</v>
      </c>
      <c r="K1967" s="34" t="s">
        <v>6255</v>
      </c>
      <c r="L1967" s="125">
        <v>43495</v>
      </c>
      <c r="M1967" s="36">
        <v>43500</v>
      </c>
      <c r="N1967" s="35">
        <v>1</v>
      </c>
      <c r="O1967" s="35">
        <v>1</v>
      </c>
      <c r="P1967" s="6" t="s">
        <v>607</v>
      </c>
      <c r="Q1967" s="34" t="s">
        <v>22</v>
      </c>
      <c r="R1967" s="6" t="s">
        <v>18</v>
      </c>
      <c r="S1967" s="34" t="s">
        <v>22</v>
      </c>
      <c r="T1967" s="34" t="s">
        <v>2602</v>
      </c>
      <c r="U1967" s="35">
        <v>12</v>
      </c>
      <c r="V1967" s="17" t="b">
        <v>1</v>
      </c>
      <c r="W1967" s="17" t="b">
        <v>1</v>
      </c>
      <c r="X1967" s="17" t="b">
        <v>1</v>
      </c>
      <c r="Y1967" s="17" t="b">
        <v>1</v>
      </c>
      <c r="Z1967" t="s">
        <v>22</v>
      </c>
      <c r="AA1967" t="s">
        <v>3805</v>
      </c>
      <c r="AB1967" t="s">
        <v>22</v>
      </c>
      <c r="AC1967" t="s">
        <v>22</v>
      </c>
      <c r="AD1967" t="s">
        <v>22</v>
      </c>
      <c r="AE1967" t="s">
        <v>22</v>
      </c>
      <c r="AF1967" t="s">
        <v>22</v>
      </c>
      <c r="AG1967" t="s">
        <v>22</v>
      </c>
      <c r="AH1967" t="s">
        <v>22</v>
      </c>
      <c r="AI1967" t="s">
        <v>22</v>
      </c>
      <c r="AJ1967" s="17" t="b">
        <v>1</v>
      </c>
      <c r="AK1967" t="s">
        <v>22</v>
      </c>
      <c r="AL1967" t="s">
        <v>143</v>
      </c>
      <c r="AM1967" s="17" t="b">
        <v>1</v>
      </c>
      <c r="AN1967" s="126">
        <v>43495.618480520803</v>
      </c>
      <c r="AO1967" s="6"/>
      <c r="AP1967" s="17" t="b">
        <v>1</v>
      </c>
      <c r="AQ1967" s="6" t="b">
        <v>0</v>
      </c>
    </row>
    <row r="1968" spans="1:43" x14ac:dyDescent="0.25">
      <c r="A1968" t="str">
        <f>_xlfn.CONCAT(Table8[[#This Row],[Order]],"-",Table8[[#This Row],[Line]])</f>
        <v>78866-1</v>
      </c>
      <c r="B1968" s="29">
        <v>78866</v>
      </c>
      <c r="C1968" s="29">
        <v>1</v>
      </c>
      <c r="D1968" s="29">
        <v>1</v>
      </c>
      <c r="E1968" s="28" t="s">
        <v>18</v>
      </c>
      <c r="F1968" s="28" t="s">
        <v>408</v>
      </c>
      <c r="G1968" s="28" t="s">
        <v>2593</v>
      </c>
      <c r="H1968" s="28" t="s">
        <v>22</v>
      </c>
      <c r="I1968" s="28" t="s">
        <v>20</v>
      </c>
      <c r="J1968" s="28"/>
      <c r="K1968" s="28"/>
      <c r="L1968" s="8">
        <v>43500</v>
      </c>
      <c r="M1968" s="30">
        <v>43503</v>
      </c>
      <c r="N1968" s="29">
        <v>1</v>
      </c>
      <c r="O1968" s="29">
        <v>1</v>
      </c>
      <c r="P1968" s="6" t="s">
        <v>624</v>
      </c>
      <c r="Q1968" s="28" t="s">
        <v>21</v>
      </c>
      <c r="R1968" s="6" t="s">
        <v>19</v>
      </c>
      <c r="S1968" s="28" t="s">
        <v>22</v>
      </c>
      <c r="T1968" s="28" t="s">
        <v>2594</v>
      </c>
      <c r="U1968" s="29">
        <v>12</v>
      </c>
      <c r="V1968" s="17" t="b">
        <v>1</v>
      </c>
      <c r="W1968" s="17" t="b">
        <v>1</v>
      </c>
      <c r="X1968" s="17" t="b">
        <v>0</v>
      </c>
      <c r="Y1968" s="17" t="b">
        <v>1</v>
      </c>
      <c r="Z1968" t="s">
        <v>161</v>
      </c>
      <c r="AA1968" t="s">
        <v>161</v>
      </c>
      <c r="AB1968" t="s">
        <v>22</v>
      </c>
      <c r="AC1968" t="s">
        <v>22</v>
      </c>
      <c r="AD1968" t="s">
        <v>22</v>
      </c>
      <c r="AE1968" t="s">
        <v>22</v>
      </c>
      <c r="AF1968" t="s">
        <v>22</v>
      </c>
      <c r="AG1968" t="s">
        <v>22</v>
      </c>
      <c r="AH1968" t="s">
        <v>22</v>
      </c>
      <c r="AI1968" t="s">
        <v>22</v>
      </c>
      <c r="AJ1968" s="17" t="b">
        <v>0</v>
      </c>
      <c r="AK1968" t="s">
        <v>22</v>
      </c>
      <c r="AL1968" t="s">
        <v>22</v>
      </c>
      <c r="AM1968" s="17" t="b">
        <v>0</v>
      </c>
      <c r="AN1968" s="6"/>
      <c r="AO1968" s="6"/>
      <c r="AP1968" s="17" t="b">
        <v>0</v>
      </c>
      <c r="AQ1968" s="6" t="b">
        <v>0</v>
      </c>
    </row>
    <row r="1969" spans="1:43" x14ac:dyDescent="0.25">
      <c r="A1969" t="str">
        <f>_xlfn.CONCAT(Table8[[#This Row],[Order]],"-",Table8[[#This Row],[Line]])</f>
        <v>78866-2</v>
      </c>
      <c r="B1969" s="29">
        <v>78866</v>
      </c>
      <c r="C1969" s="29">
        <v>2</v>
      </c>
      <c r="D1969" s="29">
        <v>1</v>
      </c>
      <c r="E1969" s="28" t="s">
        <v>18</v>
      </c>
      <c r="F1969" s="28" t="s">
        <v>409</v>
      </c>
      <c r="G1969" s="28" t="s">
        <v>2595</v>
      </c>
      <c r="H1969" s="28" t="s">
        <v>22</v>
      </c>
      <c r="I1969" s="28" t="s">
        <v>20</v>
      </c>
      <c r="J1969" s="28"/>
      <c r="K1969" s="28"/>
      <c r="L1969" s="8">
        <v>43500</v>
      </c>
      <c r="M1969" s="30">
        <v>43503</v>
      </c>
      <c r="N1969" s="29">
        <v>1</v>
      </c>
      <c r="O1969" s="29">
        <v>1</v>
      </c>
      <c r="P1969" s="6" t="s">
        <v>624</v>
      </c>
      <c r="Q1969" s="28" t="s">
        <v>21</v>
      </c>
      <c r="R1969" s="6" t="s">
        <v>19</v>
      </c>
      <c r="S1969" s="28" t="s">
        <v>22</v>
      </c>
      <c r="T1969" s="28" t="s">
        <v>2596</v>
      </c>
      <c r="U1969" s="29">
        <v>12</v>
      </c>
      <c r="V1969" s="17" t="b">
        <v>1</v>
      </c>
      <c r="W1969" s="17" t="b">
        <v>1</v>
      </c>
      <c r="X1969" s="17" t="b">
        <v>0</v>
      </c>
      <c r="Y1969" s="17" t="b">
        <v>1</v>
      </c>
      <c r="Z1969" t="s">
        <v>161</v>
      </c>
      <c r="AA1969" t="s">
        <v>22</v>
      </c>
      <c r="AB1969" t="s">
        <v>22</v>
      </c>
      <c r="AC1969" t="s">
        <v>22</v>
      </c>
      <c r="AD1969" t="s">
        <v>22</v>
      </c>
      <c r="AE1969" t="s">
        <v>22</v>
      </c>
      <c r="AF1969" t="s">
        <v>22</v>
      </c>
      <c r="AG1969" t="s">
        <v>22</v>
      </c>
      <c r="AH1969" t="s">
        <v>22</v>
      </c>
      <c r="AI1969" t="s">
        <v>22</v>
      </c>
      <c r="AJ1969" s="17" t="b">
        <v>0</v>
      </c>
      <c r="AK1969" t="s">
        <v>22</v>
      </c>
      <c r="AL1969" t="s">
        <v>22</v>
      </c>
      <c r="AM1969" s="17" t="b">
        <v>0</v>
      </c>
      <c r="AN1969" s="6"/>
      <c r="AO1969" s="6"/>
      <c r="AP1969" s="17" t="b">
        <v>0</v>
      </c>
      <c r="AQ1969" s="6" t="b">
        <v>0</v>
      </c>
    </row>
    <row r="1970" spans="1:43" x14ac:dyDescent="0.25">
      <c r="A1970" t="str">
        <f>_xlfn.CONCAT(Table8[[#This Row],[Order]],"-",Table8[[#This Row],[Line]])</f>
        <v>78875-1</v>
      </c>
      <c r="B1970" s="7">
        <v>78875</v>
      </c>
      <c r="C1970" s="7">
        <v>1</v>
      </c>
      <c r="D1970" s="7">
        <v>1</v>
      </c>
      <c r="E1970" s="6" t="s">
        <v>24</v>
      </c>
      <c r="F1970" s="6" t="s">
        <v>250</v>
      </c>
      <c r="G1970" s="6" t="s">
        <v>1389</v>
      </c>
      <c r="H1970" s="6" t="s">
        <v>22</v>
      </c>
      <c r="I1970" s="6" t="s">
        <v>27</v>
      </c>
      <c r="J1970" s="6"/>
      <c r="K1970" s="6"/>
      <c r="L1970" s="8">
        <v>43502</v>
      </c>
      <c r="M1970" s="8">
        <v>43507</v>
      </c>
      <c r="N1970" s="7">
        <v>2</v>
      </c>
      <c r="O1970" s="7">
        <v>8</v>
      </c>
      <c r="P1970" s="6" t="s">
        <v>610</v>
      </c>
      <c r="Q1970" s="6" t="s">
        <v>21</v>
      </c>
      <c r="R1970" s="6" t="s">
        <v>19</v>
      </c>
      <c r="S1970" s="6" t="s">
        <v>22</v>
      </c>
      <c r="T1970" s="6" t="s">
        <v>29</v>
      </c>
      <c r="U1970" s="7">
        <v>4</v>
      </c>
      <c r="V1970" s="17" t="b">
        <v>0</v>
      </c>
      <c r="W1970" s="17" t="b">
        <v>1</v>
      </c>
      <c r="X1970" s="17" t="b">
        <v>0</v>
      </c>
      <c r="Y1970" s="17" t="b">
        <v>0</v>
      </c>
      <c r="Z1970" t="s">
        <v>22</v>
      </c>
      <c r="AA1970" t="s">
        <v>22</v>
      </c>
      <c r="AB1970" t="s">
        <v>22</v>
      </c>
      <c r="AC1970" t="s">
        <v>22</v>
      </c>
      <c r="AD1970" t="s">
        <v>22</v>
      </c>
      <c r="AE1970" t="s">
        <v>22</v>
      </c>
      <c r="AF1970" t="s">
        <v>22</v>
      </c>
      <c r="AG1970" t="s">
        <v>22</v>
      </c>
      <c r="AH1970" t="s">
        <v>22</v>
      </c>
      <c r="AI1970" t="s">
        <v>22</v>
      </c>
      <c r="AJ1970" s="17" t="b">
        <v>0</v>
      </c>
      <c r="AK1970" t="s">
        <v>22</v>
      </c>
      <c r="AL1970" t="s">
        <v>22</v>
      </c>
      <c r="AM1970" s="17" t="b">
        <v>0</v>
      </c>
      <c r="AN1970" s="6"/>
      <c r="AO1970" s="6"/>
      <c r="AP1970" s="17" t="b">
        <v>0</v>
      </c>
      <c r="AQ1970" s="6" t="b">
        <v>0</v>
      </c>
    </row>
    <row r="1971" spans="1:43" x14ac:dyDescent="0.25">
      <c r="A1971" t="str">
        <f>_xlfn.CONCAT(Table8[[#This Row],[Order]],"-",Table8[[#This Row],[Line]])</f>
        <v>78887-1</v>
      </c>
      <c r="B1971" s="7">
        <v>78887</v>
      </c>
      <c r="C1971" s="7">
        <v>1</v>
      </c>
      <c r="D1971" s="7">
        <v>1</v>
      </c>
      <c r="E1971" s="6" t="s">
        <v>18</v>
      </c>
      <c r="F1971" s="6" t="s">
        <v>215</v>
      </c>
      <c r="G1971" s="6" t="s">
        <v>6256</v>
      </c>
      <c r="H1971" s="6" t="s">
        <v>22</v>
      </c>
      <c r="I1971" s="6" t="s">
        <v>27</v>
      </c>
      <c r="J1971" s="6"/>
      <c r="K1971" s="6"/>
      <c r="L1971" s="8">
        <v>43507</v>
      </c>
      <c r="M1971" s="8">
        <v>43510</v>
      </c>
      <c r="N1971" s="7">
        <v>1</v>
      </c>
      <c r="O1971" s="7">
        <v>1</v>
      </c>
      <c r="P1971" s="6" t="s">
        <v>644</v>
      </c>
      <c r="Q1971" s="6" t="s">
        <v>22</v>
      </c>
      <c r="R1971" s="6" t="s">
        <v>18</v>
      </c>
      <c r="S1971" s="6" t="s">
        <v>22</v>
      </c>
      <c r="T1971" s="6" t="s">
        <v>46</v>
      </c>
      <c r="U1971" s="7">
        <v>12</v>
      </c>
      <c r="V1971" s="17" t="b">
        <v>0</v>
      </c>
      <c r="W1971" s="17" t="b">
        <v>0</v>
      </c>
      <c r="X1971" s="17" t="b">
        <v>0</v>
      </c>
      <c r="Y1971" s="17" t="b">
        <v>0</v>
      </c>
      <c r="Z1971" t="s">
        <v>22</v>
      </c>
      <c r="AA1971" t="s">
        <v>22</v>
      </c>
      <c r="AB1971" t="s">
        <v>22</v>
      </c>
      <c r="AC1971" t="s">
        <v>22</v>
      </c>
      <c r="AD1971" t="s">
        <v>22</v>
      </c>
      <c r="AE1971" t="s">
        <v>22</v>
      </c>
      <c r="AF1971" t="s">
        <v>22</v>
      </c>
      <c r="AG1971" t="s">
        <v>22</v>
      </c>
      <c r="AH1971" t="s">
        <v>22</v>
      </c>
      <c r="AI1971" t="s">
        <v>22</v>
      </c>
      <c r="AJ1971" s="17" t="b">
        <v>0</v>
      </c>
      <c r="AK1971" t="s">
        <v>22</v>
      </c>
      <c r="AL1971" t="s">
        <v>22</v>
      </c>
      <c r="AM1971" s="17" t="b">
        <v>0</v>
      </c>
      <c r="AN1971" s="6"/>
      <c r="AO1971" s="6"/>
      <c r="AP1971" s="17" t="b">
        <v>0</v>
      </c>
      <c r="AQ1971" s="6" t="b">
        <v>0</v>
      </c>
    </row>
    <row r="1972" spans="1:43" x14ac:dyDescent="0.25">
      <c r="A1972" t="str">
        <f>_xlfn.CONCAT(Table8[[#This Row],[Order]],"-",Table8[[#This Row],[Line]])</f>
        <v>78889-1</v>
      </c>
      <c r="B1972" s="35">
        <v>78889</v>
      </c>
      <c r="C1972" s="35">
        <v>1</v>
      </c>
      <c r="D1972" s="35">
        <v>1</v>
      </c>
      <c r="E1972" s="34" t="s">
        <v>18</v>
      </c>
      <c r="F1972" s="34" t="s">
        <v>209</v>
      </c>
      <c r="G1972" s="34" t="s">
        <v>1663</v>
      </c>
      <c r="H1972" s="34" t="s">
        <v>22</v>
      </c>
      <c r="I1972" s="34" t="s">
        <v>31</v>
      </c>
      <c r="J1972" s="36">
        <v>43496</v>
      </c>
      <c r="K1972" s="34" t="s">
        <v>6257</v>
      </c>
      <c r="L1972" s="8">
        <v>43501</v>
      </c>
      <c r="M1972" s="36">
        <v>43504</v>
      </c>
      <c r="N1972" s="35">
        <v>2</v>
      </c>
      <c r="O1972" s="35">
        <v>4</v>
      </c>
      <c r="P1972" s="6" t="s">
        <v>652</v>
      </c>
      <c r="Q1972" s="34" t="s">
        <v>22</v>
      </c>
      <c r="R1972" s="6" t="s">
        <v>18</v>
      </c>
      <c r="S1972" s="34" t="s">
        <v>22</v>
      </c>
      <c r="T1972" s="34" t="s">
        <v>1664</v>
      </c>
      <c r="U1972" s="35">
        <v>4</v>
      </c>
      <c r="V1972" s="17" t="b">
        <v>1</v>
      </c>
      <c r="W1972" s="17" t="b">
        <v>1</v>
      </c>
      <c r="X1972" s="17" t="b">
        <v>1</v>
      </c>
      <c r="Y1972" s="17" t="b">
        <v>1</v>
      </c>
      <c r="Z1972" t="s">
        <v>22</v>
      </c>
      <c r="AA1972" t="s">
        <v>3805</v>
      </c>
      <c r="AB1972" t="s">
        <v>22</v>
      </c>
      <c r="AC1972" t="s">
        <v>22</v>
      </c>
      <c r="AD1972" t="s">
        <v>22</v>
      </c>
      <c r="AE1972" t="s">
        <v>22</v>
      </c>
      <c r="AF1972" t="s">
        <v>22</v>
      </c>
      <c r="AG1972" t="s">
        <v>22</v>
      </c>
      <c r="AH1972" t="s">
        <v>22</v>
      </c>
      <c r="AI1972" t="s">
        <v>22</v>
      </c>
      <c r="AJ1972" s="17" t="b">
        <v>1</v>
      </c>
      <c r="AK1972" t="s">
        <v>22</v>
      </c>
      <c r="AL1972" t="s">
        <v>143</v>
      </c>
      <c r="AM1972" s="17" t="b">
        <v>1</v>
      </c>
      <c r="AN1972" s="126">
        <v>43497.414906365702</v>
      </c>
      <c r="AO1972" s="6"/>
      <c r="AP1972" s="17" t="b">
        <v>1</v>
      </c>
      <c r="AQ1972" s="6" t="b">
        <v>0</v>
      </c>
    </row>
    <row r="1973" spans="1:43" x14ac:dyDescent="0.25">
      <c r="A1973" t="str">
        <f>_xlfn.CONCAT(Table8[[#This Row],[Order]],"-",Table8[[#This Row],[Line]])</f>
        <v>78889-2</v>
      </c>
      <c r="B1973" s="35">
        <v>78889</v>
      </c>
      <c r="C1973" s="35">
        <v>2</v>
      </c>
      <c r="D1973" s="35">
        <v>1</v>
      </c>
      <c r="E1973" s="34" t="s">
        <v>18</v>
      </c>
      <c r="F1973" s="34" t="s">
        <v>209</v>
      </c>
      <c r="G1973" s="34" t="s">
        <v>1665</v>
      </c>
      <c r="H1973" s="34" t="s">
        <v>22</v>
      </c>
      <c r="I1973" s="34" t="s">
        <v>31</v>
      </c>
      <c r="J1973" s="36">
        <v>43496</v>
      </c>
      <c r="K1973" s="34" t="s">
        <v>6258</v>
      </c>
      <c r="L1973" s="8">
        <v>43501</v>
      </c>
      <c r="M1973" s="36">
        <v>43504</v>
      </c>
      <c r="N1973" s="35">
        <v>2</v>
      </c>
      <c r="O1973" s="35">
        <v>2</v>
      </c>
      <c r="P1973" s="6" t="s">
        <v>652</v>
      </c>
      <c r="Q1973" s="34" t="s">
        <v>22</v>
      </c>
      <c r="R1973" s="6" t="s">
        <v>18</v>
      </c>
      <c r="S1973" s="34" t="s">
        <v>22</v>
      </c>
      <c r="T1973" s="34" t="s">
        <v>1666</v>
      </c>
      <c r="U1973" s="35">
        <v>4</v>
      </c>
      <c r="V1973" s="17" t="b">
        <v>1</v>
      </c>
      <c r="W1973" s="17" t="b">
        <v>1</v>
      </c>
      <c r="X1973" s="17" t="b">
        <v>1</v>
      </c>
      <c r="Y1973" s="17" t="b">
        <v>1</v>
      </c>
      <c r="Z1973" t="s">
        <v>22</v>
      </c>
      <c r="AA1973" t="s">
        <v>3805</v>
      </c>
      <c r="AB1973" t="s">
        <v>22</v>
      </c>
      <c r="AC1973" t="s">
        <v>22</v>
      </c>
      <c r="AD1973" t="s">
        <v>22</v>
      </c>
      <c r="AE1973" t="s">
        <v>22</v>
      </c>
      <c r="AF1973" t="s">
        <v>22</v>
      </c>
      <c r="AG1973" t="s">
        <v>22</v>
      </c>
      <c r="AH1973" t="s">
        <v>22</v>
      </c>
      <c r="AI1973" t="s">
        <v>22</v>
      </c>
      <c r="AJ1973" s="17" t="b">
        <v>1</v>
      </c>
      <c r="AK1973" t="s">
        <v>22</v>
      </c>
      <c r="AL1973" t="s">
        <v>143</v>
      </c>
      <c r="AM1973" s="17" t="b">
        <v>1</v>
      </c>
      <c r="AN1973" s="126">
        <v>43497.414916284702</v>
      </c>
      <c r="AO1973" s="6"/>
      <c r="AP1973" s="17" t="b">
        <v>1</v>
      </c>
      <c r="AQ1973" s="6" t="b">
        <v>0</v>
      </c>
    </row>
    <row r="1974" spans="1:43" x14ac:dyDescent="0.25">
      <c r="A1974" t="str">
        <f>_xlfn.CONCAT(Table8[[#This Row],[Order]],"-",Table8[[#This Row],[Line]])</f>
        <v>78889-3</v>
      </c>
      <c r="B1974" s="35">
        <v>78889</v>
      </c>
      <c r="C1974" s="35">
        <v>3</v>
      </c>
      <c r="D1974" s="35">
        <v>1</v>
      </c>
      <c r="E1974" s="34" t="s">
        <v>18</v>
      </c>
      <c r="F1974" s="34" t="s">
        <v>209</v>
      </c>
      <c r="G1974" s="34" t="s">
        <v>1667</v>
      </c>
      <c r="H1974" s="34" t="s">
        <v>22</v>
      </c>
      <c r="I1974" s="34" t="s">
        <v>31</v>
      </c>
      <c r="J1974" s="36">
        <v>43496</v>
      </c>
      <c r="K1974" s="34" t="s">
        <v>6259</v>
      </c>
      <c r="L1974" s="8">
        <v>43501</v>
      </c>
      <c r="M1974" s="36">
        <v>43504</v>
      </c>
      <c r="N1974" s="35">
        <v>1</v>
      </c>
      <c r="O1974" s="35">
        <v>2</v>
      </c>
      <c r="P1974" s="6" t="s">
        <v>652</v>
      </c>
      <c r="Q1974" s="34" t="s">
        <v>22</v>
      </c>
      <c r="R1974" s="6" t="s">
        <v>18</v>
      </c>
      <c r="S1974" s="34" t="s">
        <v>22</v>
      </c>
      <c r="T1974" s="34" t="s">
        <v>1668</v>
      </c>
      <c r="U1974" s="35">
        <v>4</v>
      </c>
      <c r="V1974" s="17" t="b">
        <v>1</v>
      </c>
      <c r="W1974" s="17" t="b">
        <v>1</v>
      </c>
      <c r="X1974" s="17" t="b">
        <v>1</v>
      </c>
      <c r="Y1974" s="17" t="b">
        <v>1</v>
      </c>
      <c r="Z1974" t="s">
        <v>22</v>
      </c>
      <c r="AA1974" t="s">
        <v>3805</v>
      </c>
      <c r="AB1974" t="s">
        <v>22</v>
      </c>
      <c r="AC1974" t="s">
        <v>22</v>
      </c>
      <c r="AD1974" t="s">
        <v>22</v>
      </c>
      <c r="AE1974" t="s">
        <v>22</v>
      </c>
      <c r="AF1974" t="s">
        <v>22</v>
      </c>
      <c r="AG1974" t="s">
        <v>22</v>
      </c>
      <c r="AH1974" t="s">
        <v>22</v>
      </c>
      <c r="AI1974" t="s">
        <v>22</v>
      </c>
      <c r="AJ1974" s="17" t="b">
        <v>1</v>
      </c>
      <c r="AK1974" t="s">
        <v>22</v>
      </c>
      <c r="AL1974" t="s">
        <v>143</v>
      </c>
      <c r="AM1974" s="17" t="b">
        <v>1</v>
      </c>
      <c r="AN1974" s="126">
        <v>43497.414923148201</v>
      </c>
      <c r="AO1974" s="6"/>
      <c r="AP1974" s="17" t="b">
        <v>1</v>
      </c>
      <c r="AQ1974" s="6" t="b">
        <v>0</v>
      </c>
    </row>
    <row r="1975" spans="1:43" x14ac:dyDescent="0.25">
      <c r="A1975" t="str">
        <f>_xlfn.CONCAT(Table8[[#This Row],[Order]],"-",Table8[[#This Row],[Line]])</f>
        <v>78889-4</v>
      </c>
      <c r="B1975" s="35">
        <v>78889</v>
      </c>
      <c r="C1975" s="35">
        <v>4</v>
      </c>
      <c r="D1975" s="35">
        <v>1</v>
      </c>
      <c r="E1975" s="34" t="s">
        <v>18</v>
      </c>
      <c r="F1975" s="34" t="s">
        <v>209</v>
      </c>
      <c r="G1975" s="34" t="s">
        <v>1669</v>
      </c>
      <c r="H1975" s="34" t="s">
        <v>22</v>
      </c>
      <c r="I1975" s="34" t="s">
        <v>31</v>
      </c>
      <c r="J1975" s="36">
        <v>43496</v>
      </c>
      <c r="K1975" s="34" t="s">
        <v>6260</v>
      </c>
      <c r="L1975" s="8">
        <v>43501</v>
      </c>
      <c r="M1975" s="36">
        <v>43504</v>
      </c>
      <c r="N1975" s="35">
        <v>1</v>
      </c>
      <c r="O1975" s="35">
        <v>2</v>
      </c>
      <c r="P1975" s="6" t="s">
        <v>652</v>
      </c>
      <c r="Q1975" s="34" t="s">
        <v>22</v>
      </c>
      <c r="R1975" s="6" t="s">
        <v>18</v>
      </c>
      <c r="S1975" s="34" t="s">
        <v>22</v>
      </c>
      <c r="T1975" s="34" t="s">
        <v>1670</v>
      </c>
      <c r="U1975" s="35">
        <v>4</v>
      </c>
      <c r="V1975" s="17" t="b">
        <v>1</v>
      </c>
      <c r="W1975" s="17" t="b">
        <v>1</v>
      </c>
      <c r="X1975" s="17" t="b">
        <v>1</v>
      </c>
      <c r="Y1975" s="17" t="b">
        <v>1</v>
      </c>
      <c r="Z1975" t="s">
        <v>22</v>
      </c>
      <c r="AA1975" t="s">
        <v>3805</v>
      </c>
      <c r="AB1975" t="s">
        <v>22</v>
      </c>
      <c r="AC1975" t="s">
        <v>22</v>
      </c>
      <c r="AD1975" t="s">
        <v>22</v>
      </c>
      <c r="AE1975" t="s">
        <v>22</v>
      </c>
      <c r="AF1975" t="s">
        <v>22</v>
      </c>
      <c r="AG1975" t="s">
        <v>22</v>
      </c>
      <c r="AH1975" t="s">
        <v>22</v>
      </c>
      <c r="AI1975" t="s">
        <v>22</v>
      </c>
      <c r="AJ1975" s="17" t="b">
        <v>1</v>
      </c>
      <c r="AK1975" t="s">
        <v>22</v>
      </c>
      <c r="AL1975" t="s">
        <v>143</v>
      </c>
      <c r="AM1975" s="17" t="b">
        <v>1</v>
      </c>
      <c r="AN1975" s="126">
        <v>43497.414938159702</v>
      </c>
      <c r="AO1975" s="6"/>
      <c r="AP1975" s="17" t="b">
        <v>1</v>
      </c>
      <c r="AQ1975" s="6" t="b">
        <v>0</v>
      </c>
    </row>
    <row r="1976" spans="1:43" x14ac:dyDescent="0.25">
      <c r="A1976" t="str">
        <f>_xlfn.CONCAT(Table8[[#This Row],[Order]],"-",Table8[[#This Row],[Line]])</f>
        <v>78890-1</v>
      </c>
      <c r="B1976" s="29">
        <v>78890</v>
      </c>
      <c r="C1976" s="29">
        <v>1</v>
      </c>
      <c r="D1976" s="29">
        <v>1</v>
      </c>
      <c r="E1976" s="28" t="s">
        <v>18</v>
      </c>
      <c r="F1976" s="28" t="s">
        <v>127</v>
      </c>
      <c r="G1976" s="28" t="s">
        <v>6261</v>
      </c>
      <c r="H1976" s="28" t="s">
        <v>22</v>
      </c>
      <c r="I1976" s="28" t="s">
        <v>20</v>
      </c>
      <c r="J1976" s="28"/>
      <c r="K1976" s="28"/>
      <c r="L1976" s="8">
        <v>43508</v>
      </c>
      <c r="M1976" s="30">
        <v>43511</v>
      </c>
      <c r="N1976" s="29">
        <v>8</v>
      </c>
      <c r="O1976" s="29">
        <v>8</v>
      </c>
      <c r="P1976" s="6" t="s">
        <v>610</v>
      </c>
      <c r="Q1976" s="28" t="s">
        <v>22</v>
      </c>
      <c r="R1976" s="6" t="s">
        <v>19</v>
      </c>
      <c r="S1976" s="28" t="s">
        <v>22</v>
      </c>
      <c r="T1976" s="28" t="s">
        <v>78</v>
      </c>
      <c r="U1976" s="29">
        <v>12</v>
      </c>
      <c r="V1976" s="17" t="b">
        <v>1</v>
      </c>
      <c r="W1976" s="17" t="b">
        <v>0</v>
      </c>
      <c r="X1976" s="17" t="b">
        <v>0</v>
      </c>
      <c r="Y1976" s="17" t="b">
        <v>1</v>
      </c>
      <c r="Z1976" t="s">
        <v>22</v>
      </c>
      <c r="AA1976" t="s">
        <v>22</v>
      </c>
      <c r="AB1976" t="s">
        <v>22</v>
      </c>
      <c r="AC1976" t="s">
        <v>22</v>
      </c>
      <c r="AD1976" t="s">
        <v>22</v>
      </c>
      <c r="AE1976" t="s">
        <v>22</v>
      </c>
      <c r="AF1976" t="s">
        <v>22</v>
      </c>
      <c r="AG1976" t="s">
        <v>22</v>
      </c>
      <c r="AH1976" t="s">
        <v>22</v>
      </c>
      <c r="AI1976" t="s">
        <v>22</v>
      </c>
      <c r="AJ1976" s="17" t="b">
        <v>0</v>
      </c>
      <c r="AK1976" t="s">
        <v>22</v>
      </c>
      <c r="AL1976" t="s">
        <v>143</v>
      </c>
      <c r="AM1976" s="17" t="b">
        <v>0</v>
      </c>
      <c r="AN1976" s="6"/>
      <c r="AO1976" s="6"/>
      <c r="AP1976" s="17" t="b">
        <v>0</v>
      </c>
      <c r="AQ1976" s="6" t="b">
        <v>0</v>
      </c>
    </row>
    <row r="1977" spans="1:43" x14ac:dyDescent="0.25">
      <c r="A1977" t="str">
        <f>_xlfn.CONCAT(Table8[[#This Row],[Order]],"-",Table8[[#This Row],[Line]])</f>
        <v>78893-1</v>
      </c>
      <c r="B1977" s="7">
        <v>78893</v>
      </c>
      <c r="C1977" s="7">
        <v>1</v>
      </c>
      <c r="D1977" s="7">
        <v>1</v>
      </c>
      <c r="E1977" s="6" t="s">
        <v>18</v>
      </c>
      <c r="F1977" s="6" t="s">
        <v>353</v>
      </c>
      <c r="G1977" s="6" t="s">
        <v>6262</v>
      </c>
      <c r="H1977" s="6" t="s">
        <v>22</v>
      </c>
      <c r="I1977" s="6" t="s">
        <v>27</v>
      </c>
      <c r="J1977" s="6"/>
      <c r="K1977" s="6"/>
      <c r="L1977" s="8">
        <v>43514</v>
      </c>
      <c r="M1977" s="8">
        <v>43517</v>
      </c>
      <c r="N1977" s="7">
        <v>10</v>
      </c>
      <c r="O1977" s="7">
        <v>10</v>
      </c>
      <c r="P1977" s="6" t="s">
        <v>606</v>
      </c>
      <c r="Q1977" s="6" t="s">
        <v>22</v>
      </c>
      <c r="R1977" s="6" t="s">
        <v>19</v>
      </c>
      <c r="S1977" s="6" t="s">
        <v>22</v>
      </c>
      <c r="T1977" s="6" t="s">
        <v>6263</v>
      </c>
      <c r="U1977" s="7">
        <v>12</v>
      </c>
      <c r="V1977" s="17" t="b">
        <v>0</v>
      </c>
      <c r="W1977" s="17" t="b">
        <v>0</v>
      </c>
      <c r="X1977" s="17" t="b">
        <v>0</v>
      </c>
      <c r="Y1977" s="17" t="b">
        <v>0</v>
      </c>
      <c r="Z1977" t="s">
        <v>22</v>
      </c>
      <c r="AA1977" t="s">
        <v>22</v>
      </c>
      <c r="AB1977" t="s">
        <v>22</v>
      </c>
      <c r="AC1977" t="s">
        <v>22</v>
      </c>
      <c r="AD1977" t="s">
        <v>22</v>
      </c>
      <c r="AE1977" t="s">
        <v>22</v>
      </c>
      <c r="AF1977" t="s">
        <v>22</v>
      </c>
      <c r="AG1977" t="s">
        <v>22</v>
      </c>
      <c r="AH1977" t="s">
        <v>22</v>
      </c>
      <c r="AI1977" t="s">
        <v>22</v>
      </c>
      <c r="AJ1977" s="17" t="b">
        <v>0</v>
      </c>
      <c r="AK1977" t="s">
        <v>22</v>
      </c>
      <c r="AL1977" t="s">
        <v>22</v>
      </c>
      <c r="AM1977" s="17" t="b">
        <v>0</v>
      </c>
      <c r="AN1977" s="6"/>
      <c r="AO1977" s="6"/>
      <c r="AP1977" s="17" t="b">
        <v>0</v>
      </c>
      <c r="AQ1977" s="6" t="b">
        <v>0</v>
      </c>
    </row>
    <row r="1978" spans="1:43" x14ac:dyDescent="0.25">
      <c r="A1978" t="str">
        <f>_xlfn.CONCAT(Table8[[#This Row],[Order]],"-",Table8[[#This Row],[Line]])</f>
        <v>78902-1</v>
      </c>
      <c r="B1978" s="35">
        <v>78902</v>
      </c>
      <c r="C1978" s="35">
        <v>1</v>
      </c>
      <c r="D1978" s="35">
        <v>1</v>
      </c>
      <c r="E1978" s="34" t="s">
        <v>18</v>
      </c>
      <c r="F1978" s="34" t="s">
        <v>201</v>
      </c>
      <c r="G1978" s="34" t="s">
        <v>6264</v>
      </c>
      <c r="H1978" s="34" t="s">
        <v>22</v>
      </c>
      <c r="I1978" s="34" t="s">
        <v>31</v>
      </c>
      <c r="J1978" s="36">
        <v>43499</v>
      </c>
      <c r="K1978" s="34" t="s">
        <v>6265</v>
      </c>
      <c r="L1978" s="125">
        <v>43496</v>
      </c>
      <c r="M1978" s="36">
        <v>43501</v>
      </c>
      <c r="N1978" s="35">
        <v>2</v>
      </c>
      <c r="O1978" s="35">
        <v>2</v>
      </c>
      <c r="P1978" s="6" t="s">
        <v>613</v>
      </c>
      <c r="Q1978" s="34" t="s">
        <v>22</v>
      </c>
      <c r="R1978" s="6" t="s">
        <v>18</v>
      </c>
      <c r="S1978" s="34" t="s">
        <v>22</v>
      </c>
      <c r="T1978" s="34" t="s">
        <v>4634</v>
      </c>
      <c r="U1978" s="35">
        <v>12</v>
      </c>
      <c r="V1978" s="17" t="b">
        <v>1</v>
      </c>
      <c r="W1978" s="17" t="b">
        <v>1</v>
      </c>
      <c r="X1978" s="17" t="b">
        <v>1</v>
      </c>
      <c r="Y1978" s="17" t="b">
        <v>1</v>
      </c>
      <c r="Z1978" t="s">
        <v>22</v>
      </c>
      <c r="AA1978" t="s">
        <v>3805</v>
      </c>
      <c r="AB1978" t="s">
        <v>22</v>
      </c>
      <c r="AC1978" t="s">
        <v>22</v>
      </c>
      <c r="AD1978" t="s">
        <v>22</v>
      </c>
      <c r="AE1978" t="s">
        <v>22</v>
      </c>
      <c r="AF1978" t="s">
        <v>3805</v>
      </c>
      <c r="AG1978" t="s">
        <v>22</v>
      </c>
      <c r="AH1978" t="s">
        <v>22</v>
      </c>
      <c r="AI1978" t="s">
        <v>22</v>
      </c>
      <c r="AJ1978" s="17" t="b">
        <v>1</v>
      </c>
      <c r="AK1978" t="s">
        <v>22</v>
      </c>
      <c r="AL1978" t="s">
        <v>143</v>
      </c>
      <c r="AM1978" s="17" t="b">
        <v>1</v>
      </c>
      <c r="AN1978" s="126">
        <v>43500.491870451398</v>
      </c>
      <c r="AO1978" s="6"/>
      <c r="AP1978" s="17" t="b">
        <v>1</v>
      </c>
      <c r="AQ1978" s="6" t="b">
        <v>0</v>
      </c>
    </row>
    <row r="1979" spans="1:43" x14ac:dyDescent="0.25">
      <c r="A1979" t="str">
        <f>_xlfn.CONCAT(Table8[[#This Row],[Order]],"-",Table8[[#This Row],[Line]])</f>
        <v>78908-1</v>
      </c>
      <c r="B1979" s="123">
        <v>78908</v>
      </c>
      <c r="C1979" s="123">
        <v>1</v>
      </c>
      <c r="D1979" s="123">
        <v>1</v>
      </c>
      <c r="E1979" s="124" t="s">
        <v>18</v>
      </c>
      <c r="F1979" s="124" t="s">
        <v>2867</v>
      </c>
      <c r="G1979" s="124" t="s">
        <v>6266</v>
      </c>
      <c r="H1979" s="124" t="s">
        <v>156</v>
      </c>
      <c r="I1979" s="124" t="s">
        <v>27</v>
      </c>
      <c r="J1979" s="124"/>
      <c r="K1979" s="124"/>
      <c r="L1979" s="8">
        <v>43508</v>
      </c>
      <c r="M1979" s="125">
        <v>43511</v>
      </c>
      <c r="N1979" s="123">
        <v>46</v>
      </c>
      <c r="O1979" s="123">
        <v>46</v>
      </c>
      <c r="P1979" s="6" t="s">
        <v>644</v>
      </c>
      <c r="Q1979" s="124" t="s">
        <v>22</v>
      </c>
      <c r="R1979" s="6" t="s">
        <v>18</v>
      </c>
      <c r="S1979" s="124" t="s">
        <v>22</v>
      </c>
      <c r="T1979" s="124" t="s">
        <v>29</v>
      </c>
      <c r="U1979" s="123">
        <v>10</v>
      </c>
      <c r="V1979" s="17" t="b">
        <v>0</v>
      </c>
      <c r="W1979" s="17" t="b">
        <v>0</v>
      </c>
      <c r="X1979" s="17" t="b">
        <v>0</v>
      </c>
      <c r="Y1979" s="17" t="b">
        <v>0</v>
      </c>
      <c r="Z1979" t="s">
        <v>22</v>
      </c>
      <c r="AA1979" t="s">
        <v>22</v>
      </c>
      <c r="AB1979" t="s">
        <v>22</v>
      </c>
      <c r="AC1979" t="s">
        <v>22</v>
      </c>
      <c r="AD1979" t="s">
        <v>22</v>
      </c>
      <c r="AE1979" t="s">
        <v>22</v>
      </c>
      <c r="AF1979" t="s">
        <v>22</v>
      </c>
      <c r="AG1979" t="s">
        <v>22</v>
      </c>
      <c r="AH1979" t="s">
        <v>22</v>
      </c>
      <c r="AI1979" t="s">
        <v>22</v>
      </c>
      <c r="AJ1979" s="17" t="b">
        <v>0</v>
      </c>
      <c r="AK1979" t="s">
        <v>22</v>
      </c>
      <c r="AL1979" t="s">
        <v>22</v>
      </c>
      <c r="AM1979" s="17" t="b">
        <v>0</v>
      </c>
      <c r="AN1979" s="6"/>
      <c r="AO1979" s="6"/>
      <c r="AP1979" s="17" t="b">
        <v>0</v>
      </c>
      <c r="AQ1979" s="6" t="b">
        <v>0</v>
      </c>
    </row>
    <row r="1980" spans="1:43" x14ac:dyDescent="0.25">
      <c r="A1980" t="str">
        <f>_xlfn.CONCAT(Table8[[#This Row],[Order]],"-",Table8[[#This Row],[Line]])</f>
        <v>78908-2</v>
      </c>
      <c r="B1980" s="7">
        <v>78908</v>
      </c>
      <c r="C1980" s="7">
        <v>2</v>
      </c>
      <c r="D1980" s="7">
        <v>1</v>
      </c>
      <c r="E1980" s="6" t="s">
        <v>18</v>
      </c>
      <c r="F1980" s="6" t="s">
        <v>3343</v>
      </c>
      <c r="G1980" s="6" t="s">
        <v>6267</v>
      </c>
      <c r="H1980" s="6" t="s">
        <v>22</v>
      </c>
      <c r="I1980" s="6" t="s">
        <v>27</v>
      </c>
      <c r="J1980" s="6"/>
      <c r="K1980" s="6"/>
      <c r="L1980" s="8">
        <v>43508</v>
      </c>
      <c r="M1980" s="8">
        <v>43511</v>
      </c>
      <c r="N1980" s="7">
        <v>10</v>
      </c>
      <c r="O1980" s="7">
        <v>10</v>
      </c>
      <c r="P1980" s="6" t="s">
        <v>644</v>
      </c>
      <c r="Q1980" s="6" t="s">
        <v>22</v>
      </c>
      <c r="R1980" s="6" t="s">
        <v>18</v>
      </c>
      <c r="S1980" s="6" t="s">
        <v>22</v>
      </c>
      <c r="T1980" s="6" t="s">
        <v>40</v>
      </c>
      <c r="U1980" s="7">
        <v>10</v>
      </c>
      <c r="V1980" s="17" t="b">
        <v>0</v>
      </c>
      <c r="W1980" s="17" t="b">
        <v>0</v>
      </c>
      <c r="X1980" s="17" t="b">
        <v>0</v>
      </c>
      <c r="Y1980" s="17" t="b">
        <v>0</v>
      </c>
      <c r="Z1980" t="s">
        <v>22</v>
      </c>
      <c r="AA1980" t="s">
        <v>22</v>
      </c>
      <c r="AB1980" t="s">
        <v>22</v>
      </c>
      <c r="AC1980" t="s">
        <v>22</v>
      </c>
      <c r="AD1980" t="s">
        <v>22</v>
      </c>
      <c r="AE1980" t="s">
        <v>22</v>
      </c>
      <c r="AF1980" t="s">
        <v>22</v>
      </c>
      <c r="AG1980" t="s">
        <v>22</v>
      </c>
      <c r="AH1980" t="s">
        <v>22</v>
      </c>
      <c r="AI1980" t="s">
        <v>22</v>
      </c>
      <c r="AJ1980" s="17" t="b">
        <v>0</v>
      </c>
      <c r="AK1980" t="s">
        <v>22</v>
      </c>
      <c r="AL1980" t="s">
        <v>22</v>
      </c>
      <c r="AM1980" s="17" t="b">
        <v>0</v>
      </c>
      <c r="AN1980" s="6"/>
      <c r="AO1980" s="6"/>
      <c r="AP1980" s="17" t="b">
        <v>0</v>
      </c>
      <c r="AQ1980" s="6" t="b">
        <v>0</v>
      </c>
    </row>
    <row r="1981" spans="1:43" x14ac:dyDescent="0.25">
      <c r="A1981" t="str">
        <f>_xlfn.CONCAT(Table8[[#This Row],[Order]],"-",Table8[[#This Row],[Line]])</f>
        <v>78908-3</v>
      </c>
      <c r="B1981" s="7">
        <v>78908</v>
      </c>
      <c r="C1981" s="7">
        <v>3</v>
      </c>
      <c r="D1981" s="7">
        <v>1</v>
      </c>
      <c r="E1981" s="6" t="s">
        <v>18</v>
      </c>
      <c r="F1981" s="6" t="s">
        <v>428</v>
      </c>
      <c r="G1981" s="6" t="s">
        <v>6268</v>
      </c>
      <c r="H1981" s="6" t="s">
        <v>22</v>
      </c>
      <c r="I1981" s="6" t="s">
        <v>27</v>
      </c>
      <c r="J1981" s="6"/>
      <c r="K1981" s="6"/>
      <c r="L1981" s="8">
        <v>43508</v>
      </c>
      <c r="M1981" s="8">
        <v>43511</v>
      </c>
      <c r="N1981" s="7">
        <v>80</v>
      </c>
      <c r="O1981" s="7">
        <v>80</v>
      </c>
      <c r="P1981" s="6" t="s">
        <v>644</v>
      </c>
      <c r="Q1981" s="6" t="s">
        <v>22</v>
      </c>
      <c r="R1981" s="6" t="s">
        <v>18</v>
      </c>
      <c r="S1981" s="6" t="s">
        <v>22</v>
      </c>
      <c r="T1981" s="6" t="s">
        <v>661</v>
      </c>
      <c r="U1981" s="7">
        <v>10</v>
      </c>
      <c r="V1981" s="17" t="b">
        <v>0</v>
      </c>
      <c r="W1981" s="17" t="b">
        <v>0</v>
      </c>
      <c r="X1981" s="17" t="b">
        <v>0</v>
      </c>
      <c r="Y1981" s="17" t="b">
        <v>0</v>
      </c>
      <c r="Z1981" t="s">
        <v>22</v>
      </c>
      <c r="AA1981" t="s">
        <v>22</v>
      </c>
      <c r="AB1981" t="s">
        <v>22</v>
      </c>
      <c r="AC1981" t="s">
        <v>22</v>
      </c>
      <c r="AD1981" t="s">
        <v>22</v>
      </c>
      <c r="AE1981" t="s">
        <v>22</v>
      </c>
      <c r="AF1981" t="s">
        <v>22</v>
      </c>
      <c r="AG1981" t="s">
        <v>22</v>
      </c>
      <c r="AH1981" t="s">
        <v>22</v>
      </c>
      <c r="AI1981" t="s">
        <v>22</v>
      </c>
      <c r="AJ1981" s="17" t="b">
        <v>0</v>
      </c>
      <c r="AK1981" t="s">
        <v>22</v>
      </c>
      <c r="AL1981" t="s">
        <v>22</v>
      </c>
      <c r="AM1981" s="17" t="b">
        <v>0</v>
      </c>
      <c r="AN1981" s="6"/>
      <c r="AO1981" s="6"/>
      <c r="AP1981" s="17" t="b">
        <v>0</v>
      </c>
      <c r="AQ1981" s="6" t="b">
        <v>0</v>
      </c>
    </row>
    <row r="1982" spans="1:43" x14ac:dyDescent="0.25">
      <c r="A1982" t="str">
        <f>_xlfn.CONCAT(Table8[[#This Row],[Order]],"-",Table8[[#This Row],[Line]])</f>
        <v>78908-4</v>
      </c>
      <c r="B1982" s="7">
        <v>78908</v>
      </c>
      <c r="C1982" s="7">
        <v>4</v>
      </c>
      <c r="D1982" s="7">
        <v>1</v>
      </c>
      <c r="E1982" s="6" t="s">
        <v>18</v>
      </c>
      <c r="F1982" s="6" t="s">
        <v>189</v>
      </c>
      <c r="G1982" s="6" t="s">
        <v>6269</v>
      </c>
      <c r="H1982" s="6" t="s">
        <v>22</v>
      </c>
      <c r="I1982" s="6" t="s">
        <v>27</v>
      </c>
      <c r="J1982" s="6"/>
      <c r="K1982" s="6"/>
      <c r="L1982" s="8">
        <v>43508</v>
      </c>
      <c r="M1982" s="8">
        <v>43511</v>
      </c>
      <c r="N1982" s="7">
        <v>32</v>
      </c>
      <c r="O1982" s="7">
        <v>32</v>
      </c>
      <c r="P1982" s="6" t="s">
        <v>644</v>
      </c>
      <c r="Q1982" s="6" t="s">
        <v>22</v>
      </c>
      <c r="R1982" s="6" t="s">
        <v>18</v>
      </c>
      <c r="S1982" s="6" t="s">
        <v>22</v>
      </c>
      <c r="T1982" s="6" t="s">
        <v>1506</v>
      </c>
      <c r="U1982" s="7">
        <v>15</v>
      </c>
      <c r="V1982" s="17" t="b">
        <v>0</v>
      </c>
      <c r="W1982" s="17" t="b">
        <v>0</v>
      </c>
      <c r="X1982" s="17" t="b">
        <v>0</v>
      </c>
      <c r="Y1982" s="17" t="b">
        <v>0</v>
      </c>
      <c r="Z1982" t="s">
        <v>22</v>
      </c>
      <c r="AA1982" t="s">
        <v>22</v>
      </c>
      <c r="AB1982" t="s">
        <v>22</v>
      </c>
      <c r="AC1982" t="s">
        <v>22</v>
      </c>
      <c r="AD1982" t="s">
        <v>22</v>
      </c>
      <c r="AE1982" t="s">
        <v>22</v>
      </c>
      <c r="AF1982" t="s">
        <v>22</v>
      </c>
      <c r="AG1982" t="s">
        <v>22</v>
      </c>
      <c r="AH1982" t="s">
        <v>22</v>
      </c>
      <c r="AI1982" t="s">
        <v>22</v>
      </c>
      <c r="AJ1982" s="17" t="b">
        <v>0</v>
      </c>
      <c r="AK1982" t="s">
        <v>22</v>
      </c>
      <c r="AL1982" t="s">
        <v>22</v>
      </c>
      <c r="AM1982" s="17" t="b">
        <v>0</v>
      </c>
      <c r="AN1982" s="6"/>
      <c r="AO1982" s="6"/>
      <c r="AP1982" s="17" t="b">
        <v>0</v>
      </c>
      <c r="AQ1982" s="6" t="b">
        <v>0</v>
      </c>
    </row>
    <row r="1983" spans="1:43" x14ac:dyDescent="0.25">
      <c r="A1983" t="str">
        <f>_xlfn.CONCAT(Table8[[#This Row],[Order]],"-",Table8[[#This Row],[Line]])</f>
        <v>78908-5</v>
      </c>
      <c r="B1983" s="7">
        <v>78908</v>
      </c>
      <c r="C1983" s="7">
        <v>5</v>
      </c>
      <c r="D1983" s="7">
        <v>1</v>
      </c>
      <c r="E1983" s="6" t="s">
        <v>18</v>
      </c>
      <c r="F1983" s="6" t="s">
        <v>155</v>
      </c>
      <c r="G1983" s="6" t="s">
        <v>6270</v>
      </c>
      <c r="H1983" s="6" t="s">
        <v>22</v>
      </c>
      <c r="I1983" s="6" t="s">
        <v>27</v>
      </c>
      <c r="J1983" s="6"/>
      <c r="K1983" s="6"/>
      <c r="L1983" s="8">
        <v>43508</v>
      </c>
      <c r="M1983" s="8">
        <v>43511</v>
      </c>
      <c r="N1983" s="7">
        <v>1</v>
      </c>
      <c r="O1983" s="7">
        <v>1</v>
      </c>
      <c r="P1983" s="6" t="s">
        <v>644</v>
      </c>
      <c r="Q1983" s="6" t="s">
        <v>22</v>
      </c>
      <c r="R1983" s="6" t="s">
        <v>18</v>
      </c>
      <c r="S1983" s="6" t="s">
        <v>22</v>
      </c>
      <c r="T1983" s="6" t="s">
        <v>719</v>
      </c>
      <c r="U1983" s="7">
        <v>15</v>
      </c>
      <c r="V1983" s="17" t="b">
        <v>0</v>
      </c>
      <c r="W1983" s="17" t="b">
        <v>0</v>
      </c>
      <c r="X1983" s="17" t="b">
        <v>0</v>
      </c>
      <c r="Y1983" s="17" t="b">
        <v>0</v>
      </c>
      <c r="Z1983" t="s">
        <v>22</v>
      </c>
      <c r="AA1983" t="s">
        <v>22</v>
      </c>
      <c r="AB1983" t="s">
        <v>22</v>
      </c>
      <c r="AC1983" t="s">
        <v>22</v>
      </c>
      <c r="AD1983" t="s">
        <v>22</v>
      </c>
      <c r="AE1983" t="s">
        <v>22</v>
      </c>
      <c r="AF1983" t="s">
        <v>22</v>
      </c>
      <c r="AG1983" t="s">
        <v>22</v>
      </c>
      <c r="AH1983" t="s">
        <v>22</v>
      </c>
      <c r="AI1983" t="s">
        <v>22</v>
      </c>
      <c r="AJ1983" s="17" t="b">
        <v>0</v>
      </c>
      <c r="AK1983" t="s">
        <v>22</v>
      </c>
      <c r="AL1983" t="s">
        <v>22</v>
      </c>
      <c r="AM1983" s="17" t="b">
        <v>0</v>
      </c>
      <c r="AN1983" s="6"/>
      <c r="AO1983" s="6"/>
      <c r="AP1983" s="17" t="b">
        <v>0</v>
      </c>
      <c r="AQ1983" s="6" t="b">
        <v>0</v>
      </c>
    </row>
    <row r="1984" spans="1:43" x14ac:dyDescent="0.25">
      <c r="A1984" t="str">
        <f>_xlfn.CONCAT(Table8[[#This Row],[Order]],"-",Table8[[#This Row],[Line]])</f>
        <v>78908-6</v>
      </c>
      <c r="B1984" s="7">
        <v>78908</v>
      </c>
      <c r="C1984" s="7">
        <v>6</v>
      </c>
      <c r="D1984" s="7">
        <v>1</v>
      </c>
      <c r="E1984" s="6" t="s">
        <v>18</v>
      </c>
      <c r="F1984" s="6" t="s">
        <v>3271</v>
      </c>
      <c r="G1984" s="6" t="s">
        <v>6271</v>
      </c>
      <c r="H1984" s="6" t="s">
        <v>22</v>
      </c>
      <c r="I1984" s="6" t="s">
        <v>27</v>
      </c>
      <c r="J1984" s="6"/>
      <c r="K1984" s="6"/>
      <c r="L1984" s="8">
        <v>43508</v>
      </c>
      <c r="M1984" s="8">
        <v>43511</v>
      </c>
      <c r="N1984" s="7">
        <v>3</v>
      </c>
      <c r="O1984" s="7">
        <v>3</v>
      </c>
      <c r="P1984" s="6" t="s">
        <v>644</v>
      </c>
      <c r="Q1984" s="6" t="s">
        <v>22</v>
      </c>
      <c r="R1984" s="6" t="s">
        <v>18</v>
      </c>
      <c r="S1984" s="6" t="s">
        <v>22</v>
      </c>
      <c r="T1984" s="6" t="s">
        <v>6272</v>
      </c>
      <c r="U1984" s="7">
        <v>15</v>
      </c>
      <c r="V1984" s="17" t="b">
        <v>0</v>
      </c>
      <c r="W1984" s="17" t="b">
        <v>0</v>
      </c>
      <c r="X1984" s="17" t="b">
        <v>0</v>
      </c>
      <c r="Y1984" s="17" t="b">
        <v>0</v>
      </c>
      <c r="Z1984" t="s">
        <v>22</v>
      </c>
      <c r="AA1984" t="s">
        <v>22</v>
      </c>
      <c r="AB1984" t="s">
        <v>22</v>
      </c>
      <c r="AC1984" t="s">
        <v>22</v>
      </c>
      <c r="AD1984" t="s">
        <v>22</v>
      </c>
      <c r="AE1984" t="s">
        <v>22</v>
      </c>
      <c r="AF1984" t="s">
        <v>22</v>
      </c>
      <c r="AG1984" t="s">
        <v>22</v>
      </c>
      <c r="AH1984" t="s">
        <v>22</v>
      </c>
      <c r="AI1984" t="s">
        <v>22</v>
      </c>
      <c r="AJ1984" s="17" t="b">
        <v>0</v>
      </c>
      <c r="AK1984" t="s">
        <v>22</v>
      </c>
      <c r="AL1984" t="s">
        <v>22</v>
      </c>
      <c r="AM1984" s="17" t="b">
        <v>0</v>
      </c>
      <c r="AN1984" s="6"/>
      <c r="AO1984" s="6"/>
      <c r="AP1984" s="17" t="b">
        <v>0</v>
      </c>
      <c r="AQ1984" s="6" t="b">
        <v>0</v>
      </c>
    </row>
    <row r="1985" spans="1:43" x14ac:dyDescent="0.25">
      <c r="A1985" t="str">
        <f>_xlfn.CONCAT(Table8[[#This Row],[Order]],"-",Table8[[#This Row],[Line]])</f>
        <v>78909-1</v>
      </c>
      <c r="B1985" s="29">
        <v>78909</v>
      </c>
      <c r="C1985" s="29">
        <v>1</v>
      </c>
      <c r="D1985" s="29">
        <v>1</v>
      </c>
      <c r="E1985" s="28" t="s">
        <v>18</v>
      </c>
      <c r="F1985" s="28" t="s">
        <v>175</v>
      </c>
      <c r="G1985" s="28" t="s">
        <v>6273</v>
      </c>
      <c r="H1985" s="28" t="s">
        <v>22</v>
      </c>
      <c r="I1985" s="28" t="s">
        <v>20</v>
      </c>
      <c r="J1985" s="28"/>
      <c r="K1985" s="28"/>
      <c r="L1985" s="125">
        <v>43497</v>
      </c>
      <c r="M1985" s="30">
        <v>43502</v>
      </c>
      <c r="N1985" s="29">
        <v>2</v>
      </c>
      <c r="O1985" s="29">
        <v>2</v>
      </c>
      <c r="P1985" s="6" t="s">
        <v>610</v>
      </c>
      <c r="Q1985" s="28" t="s">
        <v>22</v>
      </c>
      <c r="R1985" s="6" t="s">
        <v>0</v>
      </c>
      <c r="S1985" s="28" t="s">
        <v>22</v>
      </c>
      <c r="T1985" s="28" t="s">
        <v>6274</v>
      </c>
      <c r="U1985" s="29">
        <v>10</v>
      </c>
      <c r="V1985" s="17" t="b">
        <v>1</v>
      </c>
      <c r="W1985" s="17" t="b">
        <v>0</v>
      </c>
      <c r="X1985" s="17" t="b">
        <v>0</v>
      </c>
      <c r="Y1985" s="17" t="b">
        <v>1</v>
      </c>
      <c r="Z1985" t="s">
        <v>22</v>
      </c>
      <c r="AA1985" t="s">
        <v>22</v>
      </c>
      <c r="AB1985" t="s">
        <v>22</v>
      </c>
      <c r="AC1985" t="s">
        <v>22</v>
      </c>
      <c r="AD1985" t="s">
        <v>22</v>
      </c>
      <c r="AE1985" t="s">
        <v>22</v>
      </c>
      <c r="AF1985" t="s">
        <v>22</v>
      </c>
      <c r="AG1985" t="s">
        <v>22</v>
      </c>
      <c r="AH1985" t="s">
        <v>22</v>
      </c>
      <c r="AI1985" t="s">
        <v>22</v>
      </c>
      <c r="AJ1985" s="17" t="b">
        <v>0</v>
      </c>
      <c r="AK1985" t="s">
        <v>22</v>
      </c>
      <c r="AL1985" t="s">
        <v>143</v>
      </c>
      <c r="AM1985" s="17" t="b">
        <v>0</v>
      </c>
      <c r="AN1985" s="6"/>
      <c r="AO1985" s="6"/>
      <c r="AP1985" s="17" t="b">
        <v>0</v>
      </c>
      <c r="AQ1985" s="6" t="b">
        <v>0</v>
      </c>
    </row>
    <row r="1986" spans="1:43" x14ac:dyDescent="0.25">
      <c r="A1986" t="str">
        <f>_xlfn.CONCAT(Table8[[#This Row],[Order]],"-",Table8[[#This Row],[Line]])</f>
        <v>78914-1</v>
      </c>
      <c r="B1986" s="29">
        <v>78914</v>
      </c>
      <c r="C1986" s="29">
        <v>1</v>
      </c>
      <c r="D1986" s="29">
        <v>1</v>
      </c>
      <c r="E1986" s="28" t="s">
        <v>18</v>
      </c>
      <c r="F1986" s="28" t="s">
        <v>393</v>
      </c>
      <c r="G1986" s="28" t="s">
        <v>6275</v>
      </c>
      <c r="H1986" s="28" t="s">
        <v>22</v>
      </c>
      <c r="I1986" s="28" t="s">
        <v>20</v>
      </c>
      <c r="J1986" s="28"/>
      <c r="K1986" s="28"/>
      <c r="L1986" s="8">
        <v>43508</v>
      </c>
      <c r="M1986" s="30">
        <v>43511</v>
      </c>
      <c r="N1986" s="29">
        <v>3</v>
      </c>
      <c r="O1986" s="29">
        <v>3</v>
      </c>
      <c r="P1986" s="6" t="s">
        <v>644</v>
      </c>
      <c r="Q1986" s="28" t="s">
        <v>22</v>
      </c>
      <c r="R1986" s="6" t="s">
        <v>18</v>
      </c>
      <c r="S1986" s="28" t="s">
        <v>22</v>
      </c>
      <c r="T1986" s="28" t="s">
        <v>6276</v>
      </c>
      <c r="U1986" s="29">
        <v>12</v>
      </c>
      <c r="V1986" s="17" t="b">
        <v>1</v>
      </c>
      <c r="W1986" s="17" t="b">
        <v>0</v>
      </c>
      <c r="X1986" s="17" t="b">
        <v>0</v>
      </c>
      <c r="Y1986" s="17" t="b">
        <v>0</v>
      </c>
      <c r="Z1986" t="s">
        <v>22</v>
      </c>
      <c r="AA1986" t="s">
        <v>22</v>
      </c>
      <c r="AB1986" t="s">
        <v>22</v>
      </c>
      <c r="AC1986" t="s">
        <v>22</v>
      </c>
      <c r="AD1986" t="s">
        <v>22</v>
      </c>
      <c r="AE1986" t="s">
        <v>22</v>
      </c>
      <c r="AF1986" t="s">
        <v>22</v>
      </c>
      <c r="AG1986" t="s">
        <v>22</v>
      </c>
      <c r="AH1986" t="s">
        <v>22</v>
      </c>
      <c r="AI1986" t="s">
        <v>22</v>
      </c>
      <c r="AJ1986" s="17" t="b">
        <v>0</v>
      </c>
      <c r="AK1986" t="s">
        <v>22</v>
      </c>
      <c r="AL1986" t="s">
        <v>143</v>
      </c>
      <c r="AM1986" s="17" t="b">
        <v>0</v>
      </c>
      <c r="AN1986" s="6"/>
      <c r="AO1986" s="6"/>
      <c r="AP1986" s="17" t="b">
        <v>0</v>
      </c>
      <c r="AQ1986" s="6" t="b">
        <v>0</v>
      </c>
    </row>
    <row r="1987" spans="1:43" x14ac:dyDescent="0.25">
      <c r="A1987" t="str">
        <f>_xlfn.CONCAT(Table8[[#This Row],[Order]],"-",Table8[[#This Row],[Line]])</f>
        <v>78914-2</v>
      </c>
      <c r="B1987" s="29">
        <v>78914</v>
      </c>
      <c r="C1987" s="29">
        <v>2</v>
      </c>
      <c r="D1987" s="29">
        <v>1</v>
      </c>
      <c r="E1987" s="28" t="s">
        <v>18</v>
      </c>
      <c r="F1987" s="28" t="s">
        <v>224</v>
      </c>
      <c r="G1987" s="28" t="s">
        <v>6277</v>
      </c>
      <c r="H1987" s="28" t="s">
        <v>22</v>
      </c>
      <c r="I1987" s="28" t="s">
        <v>20</v>
      </c>
      <c r="J1987" s="28"/>
      <c r="K1987" s="28"/>
      <c r="L1987" s="8">
        <v>43508</v>
      </c>
      <c r="M1987" s="30">
        <v>43511</v>
      </c>
      <c r="N1987" s="29">
        <v>1</v>
      </c>
      <c r="O1987" s="29">
        <v>1</v>
      </c>
      <c r="P1987" s="6" t="s">
        <v>644</v>
      </c>
      <c r="Q1987" s="28" t="s">
        <v>22</v>
      </c>
      <c r="R1987" s="6" t="s">
        <v>18</v>
      </c>
      <c r="S1987" s="28" t="s">
        <v>22</v>
      </c>
      <c r="T1987" s="28" t="s">
        <v>6278</v>
      </c>
      <c r="U1987" s="29">
        <v>12</v>
      </c>
      <c r="V1987" s="17" t="b">
        <v>1</v>
      </c>
      <c r="W1987" s="17" t="b">
        <v>0</v>
      </c>
      <c r="X1987" s="17" t="b">
        <v>0</v>
      </c>
      <c r="Y1987" s="17" t="b">
        <v>0</v>
      </c>
      <c r="Z1987" t="s">
        <v>22</v>
      </c>
      <c r="AA1987" t="s">
        <v>22</v>
      </c>
      <c r="AB1987" t="s">
        <v>22</v>
      </c>
      <c r="AC1987" t="s">
        <v>22</v>
      </c>
      <c r="AD1987" t="s">
        <v>22</v>
      </c>
      <c r="AE1987" t="s">
        <v>22</v>
      </c>
      <c r="AF1987" t="s">
        <v>22</v>
      </c>
      <c r="AG1987" t="s">
        <v>22</v>
      </c>
      <c r="AH1987" t="s">
        <v>22</v>
      </c>
      <c r="AI1987" t="s">
        <v>22</v>
      </c>
      <c r="AJ1987" s="17" t="b">
        <v>0</v>
      </c>
      <c r="AK1987" t="s">
        <v>22</v>
      </c>
      <c r="AL1987" t="s">
        <v>143</v>
      </c>
      <c r="AM1987" s="17" t="b">
        <v>0</v>
      </c>
      <c r="AN1987" s="6"/>
      <c r="AO1987" s="6"/>
      <c r="AP1987" s="17" t="b">
        <v>0</v>
      </c>
      <c r="AQ1987" s="6" t="b">
        <v>0</v>
      </c>
    </row>
    <row r="1988" spans="1:43" x14ac:dyDescent="0.25">
      <c r="A1988" t="str">
        <f>_xlfn.CONCAT(Table8[[#This Row],[Order]],"-",Table8[[#This Row],[Line]])</f>
        <v>78916-1</v>
      </c>
      <c r="B1988" s="29">
        <v>78916</v>
      </c>
      <c r="C1988" s="29">
        <v>1</v>
      </c>
      <c r="D1988" s="29">
        <v>1</v>
      </c>
      <c r="E1988" s="28" t="s">
        <v>18</v>
      </c>
      <c r="F1988" s="28" t="s">
        <v>189</v>
      </c>
      <c r="G1988" s="28" t="s">
        <v>6279</v>
      </c>
      <c r="H1988" s="28" t="s">
        <v>22</v>
      </c>
      <c r="I1988" s="28" t="s">
        <v>20</v>
      </c>
      <c r="J1988" s="28"/>
      <c r="K1988" s="28"/>
      <c r="L1988" s="8">
        <v>43507</v>
      </c>
      <c r="M1988" s="30">
        <v>43510</v>
      </c>
      <c r="N1988" s="29">
        <v>24</v>
      </c>
      <c r="O1988" s="29">
        <v>24</v>
      </c>
      <c r="P1988" s="6" t="s">
        <v>613</v>
      </c>
      <c r="Q1988" s="28" t="s">
        <v>22</v>
      </c>
      <c r="R1988" s="6" t="s">
        <v>18</v>
      </c>
      <c r="S1988" s="28" t="s">
        <v>22</v>
      </c>
      <c r="T1988" s="28" t="s">
        <v>2225</v>
      </c>
      <c r="U1988" s="29">
        <v>18</v>
      </c>
      <c r="V1988" s="17" t="b">
        <v>1</v>
      </c>
      <c r="W1988" s="17" t="b">
        <v>0</v>
      </c>
      <c r="X1988" s="17" t="b">
        <v>0</v>
      </c>
      <c r="Y1988" s="17" t="b">
        <v>1</v>
      </c>
      <c r="Z1988" t="s">
        <v>161</v>
      </c>
      <c r="AA1988" t="s">
        <v>22</v>
      </c>
      <c r="AB1988" t="s">
        <v>22</v>
      </c>
      <c r="AC1988" t="s">
        <v>22</v>
      </c>
      <c r="AD1988" t="s">
        <v>22</v>
      </c>
      <c r="AE1988" t="s">
        <v>22</v>
      </c>
      <c r="AF1988" t="s">
        <v>22</v>
      </c>
      <c r="AG1988" t="s">
        <v>22</v>
      </c>
      <c r="AH1988" t="s">
        <v>22</v>
      </c>
      <c r="AI1988" t="s">
        <v>22</v>
      </c>
      <c r="AJ1988" s="17" t="b">
        <v>0</v>
      </c>
      <c r="AK1988" t="s">
        <v>22</v>
      </c>
      <c r="AL1988" t="s">
        <v>143</v>
      </c>
      <c r="AM1988" s="17" t="b">
        <v>0</v>
      </c>
      <c r="AN1988" s="6"/>
      <c r="AO1988" s="6"/>
      <c r="AP1988" s="17" t="b">
        <v>0</v>
      </c>
      <c r="AQ1988" s="6" t="b">
        <v>0</v>
      </c>
    </row>
    <row r="1989" spans="1:43" x14ac:dyDescent="0.25">
      <c r="A1989" t="str">
        <f>_xlfn.CONCAT(Table8[[#This Row],[Order]],"-",Table8[[#This Row],[Line]])</f>
        <v>78916-2</v>
      </c>
      <c r="B1989" s="29">
        <v>78916</v>
      </c>
      <c r="C1989" s="29">
        <v>2</v>
      </c>
      <c r="D1989" s="29">
        <v>1</v>
      </c>
      <c r="E1989" s="28" t="s">
        <v>18</v>
      </c>
      <c r="F1989" s="28" t="s">
        <v>189</v>
      </c>
      <c r="G1989" s="28" t="s">
        <v>6280</v>
      </c>
      <c r="H1989" s="28" t="s">
        <v>22</v>
      </c>
      <c r="I1989" s="28" t="s">
        <v>20</v>
      </c>
      <c r="J1989" s="28"/>
      <c r="K1989" s="28"/>
      <c r="L1989" s="8">
        <v>43507</v>
      </c>
      <c r="M1989" s="30">
        <v>43510</v>
      </c>
      <c r="N1989" s="29">
        <v>18</v>
      </c>
      <c r="O1989" s="29">
        <v>18</v>
      </c>
      <c r="P1989" s="6" t="s">
        <v>613</v>
      </c>
      <c r="Q1989" s="28" t="s">
        <v>22</v>
      </c>
      <c r="R1989" s="6" t="s">
        <v>18</v>
      </c>
      <c r="S1989" s="28" t="s">
        <v>22</v>
      </c>
      <c r="T1989" s="28" t="s">
        <v>6281</v>
      </c>
      <c r="U1989" s="29">
        <v>18</v>
      </c>
      <c r="V1989" s="17" t="b">
        <v>1</v>
      </c>
      <c r="W1989" s="17" t="b">
        <v>0</v>
      </c>
      <c r="X1989" s="17" t="b">
        <v>0</v>
      </c>
      <c r="Y1989" s="17" t="b">
        <v>1</v>
      </c>
      <c r="Z1989" t="s">
        <v>161</v>
      </c>
      <c r="AA1989" t="s">
        <v>22</v>
      </c>
      <c r="AB1989" t="s">
        <v>22</v>
      </c>
      <c r="AC1989" t="s">
        <v>22</v>
      </c>
      <c r="AD1989" t="s">
        <v>22</v>
      </c>
      <c r="AE1989" t="s">
        <v>22</v>
      </c>
      <c r="AF1989" t="s">
        <v>22</v>
      </c>
      <c r="AG1989" t="s">
        <v>22</v>
      </c>
      <c r="AH1989" t="s">
        <v>22</v>
      </c>
      <c r="AI1989" t="s">
        <v>22</v>
      </c>
      <c r="AJ1989" s="17" t="b">
        <v>0</v>
      </c>
      <c r="AK1989" t="s">
        <v>22</v>
      </c>
      <c r="AL1989" t="s">
        <v>143</v>
      </c>
      <c r="AM1989" s="17" t="b">
        <v>0</v>
      </c>
      <c r="AN1989" s="6"/>
      <c r="AO1989" s="6"/>
      <c r="AP1989" s="17" t="b">
        <v>0</v>
      </c>
      <c r="AQ1989" s="6" t="b">
        <v>0</v>
      </c>
    </row>
    <row r="1990" spans="1:43" x14ac:dyDescent="0.25">
      <c r="A1990" t="str">
        <f>_xlfn.CONCAT(Table8[[#This Row],[Order]],"-",Table8[[#This Row],[Line]])</f>
        <v>78926-1</v>
      </c>
      <c r="B1990" s="29">
        <v>78926</v>
      </c>
      <c r="C1990" s="29">
        <v>1</v>
      </c>
      <c r="D1990" s="29">
        <v>1</v>
      </c>
      <c r="E1990" s="28" t="s">
        <v>18</v>
      </c>
      <c r="F1990" s="28" t="s">
        <v>3452</v>
      </c>
      <c r="G1990" s="28" t="s">
        <v>1908</v>
      </c>
      <c r="H1990" s="28" t="s">
        <v>22</v>
      </c>
      <c r="I1990" s="28" t="s">
        <v>20</v>
      </c>
      <c r="J1990" s="28"/>
      <c r="K1990" s="28"/>
      <c r="L1990" s="8">
        <v>43503</v>
      </c>
      <c r="M1990" s="30">
        <v>43508</v>
      </c>
      <c r="N1990" s="29">
        <v>1</v>
      </c>
      <c r="O1990" s="29">
        <v>1</v>
      </c>
      <c r="P1990" s="6" t="s">
        <v>610</v>
      </c>
      <c r="Q1990" s="28" t="s">
        <v>22</v>
      </c>
      <c r="R1990" s="6" t="s">
        <v>18</v>
      </c>
      <c r="S1990" s="28" t="s">
        <v>22</v>
      </c>
      <c r="T1990" s="28" t="s">
        <v>1909</v>
      </c>
      <c r="U1990" s="29">
        <v>12</v>
      </c>
      <c r="V1990" s="17" t="b">
        <v>1</v>
      </c>
      <c r="W1990" s="17" t="b">
        <v>0</v>
      </c>
      <c r="X1990" s="17" t="b">
        <v>0</v>
      </c>
      <c r="Y1990" s="17" t="b">
        <v>1</v>
      </c>
      <c r="Z1990" t="s">
        <v>161</v>
      </c>
      <c r="AA1990" t="s">
        <v>22</v>
      </c>
      <c r="AB1990" t="s">
        <v>22</v>
      </c>
      <c r="AC1990" t="s">
        <v>22</v>
      </c>
      <c r="AD1990" t="s">
        <v>22</v>
      </c>
      <c r="AE1990" t="s">
        <v>22</v>
      </c>
      <c r="AF1990" t="s">
        <v>22</v>
      </c>
      <c r="AG1990" t="s">
        <v>22</v>
      </c>
      <c r="AH1990" t="s">
        <v>22</v>
      </c>
      <c r="AI1990" t="s">
        <v>22</v>
      </c>
      <c r="AJ1990" s="17" t="b">
        <v>0</v>
      </c>
      <c r="AK1990" t="s">
        <v>22</v>
      </c>
      <c r="AL1990" t="s">
        <v>22</v>
      </c>
      <c r="AM1990" s="17" t="b">
        <v>0</v>
      </c>
      <c r="AN1990" s="6"/>
      <c r="AO1990" s="6"/>
      <c r="AP1990" s="17" t="b">
        <v>0</v>
      </c>
      <c r="AQ1990" s="6" t="b">
        <v>0</v>
      </c>
    </row>
    <row r="1991" spans="1:43" x14ac:dyDescent="0.25">
      <c r="A1991" t="str">
        <f>_xlfn.CONCAT(Table8[[#This Row],[Order]],"-",Table8[[#This Row],[Line]])</f>
        <v>78927-1</v>
      </c>
      <c r="B1991" s="29">
        <v>78927</v>
      </c>
      <c r="C1991" s="29">
        <v>1</v>
      </c>
      <c r="D1991" s="29">
        <v>1</v>
      </c>
      <c r="E1991" s="28" t="s">
        <v>18</v>
      </c>
      <c r="F1991" s="28" t="s">
        <v>3453</v>
      </c>
      <c r="G1991" s="28" t="s">
        <v>1336</v>
      </c>
      <c r="H1991" s="28" t="s">
        <v>22</v>
      </c>
      <c r="I1991" s="28" t="s">
        <v>20</v>
      </c>
      <c r="J1991" s="28"/>
      <c r="K1991" s="28"/>
      <c r="L1991" s="125">
        <v>43497</v>
      </c>
      <c r="M1991" s="30">
        <v>43502</v>
      </c>
      <c r="N1991" s="29">
        <v>37</v>
      </c>
      <c r="O1991" s="29">
        <v>37</v>
      </c>
      <c r="P1991" s="6" t="s">
        <v>657</v>
      </c>
      <c r="Q1991" s="28" t="s">
        <v>21</v>
      </c>
      <c r="R1991" s="6" t="s">
        <v>19</v>
      </c>
      <c r="S1991" s="28" t="s">
        <v>22</v>
      </c>
      <c r="T1991" s="28" t="s">
        <v>690</v>
      </c>
      <c r="U1991" s="29">
        <v>10</v>
      </c>
      <c r="V1991" s="17" t="b">
        <v>1</v>
      </c>
      <c r="W1991" s="17" t="b">
        <v>1</v>
      </c>
      <c r="X1991" s="17" t="b">
        <v>1</v>
      </c>
      <c r="Y1991" s="17" t="b">
        <v>0</v>
      </c>
      <c r="Z1991" t="s">
        <v>22</v>
      </c>
      <c r="AA1991" t="s">
        <v>22</v>
      </c>
      <c r="AB1991" t="s">
        <v>22</v>
      </c>
      <c r="AC1991" t="s">
        <v>22</v>
      </c>
      <c r="AD1991" t="s">
        <v>22</v>
      </c>
      <c r="AE1991" t="s">
        <v>22</v>
      </c>
      <c r="AF1991" t="s">
        <v>22</v>
      </c>
      <c r="AG1991" t="s">
        <v>22</v>
      </c>
      <c r="AH1991" t="s">
        <v>22</v>
      </c>
      <c r="AI1991" t="s">
        <v>22</v>
      </c>
      <c r="AJ1991" s="17" t="b">
        <v>1</v>
      </c>
      <c r="AK1991" t="s">
        <v>22</v>
      </c>
      <c r="AL1991" t="s">
        <v>143</v>
      </c>
      <c r="AM1991" s="17" t="b">
        <v>0</v>
      </c>
      <c r="AN1991" s="6"/>
      <c r="AO1991" s="6"/>
      <c r="AP1991" s="17" t="b">
        <v>0</v>
      </c>
      <c r="AQ1991" s="6" t="b">
        <v>0</v>
      </c>
    </row>
    <row r="1992" spans="1:43" x14ac:dyDescent="0.25">
      <c r="A1992" t="str">
        <f>_xlfn.CONCAT(Table8[[#This Row],[Order]],"-",Table8[[#This Row],[Line]])</f>
        <v>78927-2</v>
      </c>
      <c r="B1992" s="29">
        <v>78927</v>
      </c>
      <c r="C1992" s="29">
        <v>2</v>
      </c>
      <c r="D1992" s="29">
        <v>1</v>
      </c>
      <c r="E1992" s="28" t="s">
        <v>18</v>
      </c>
      <c r="F1992" s="28" t="s">
        <v>3453</v>
      </c>
      <c r="G1992" s="28" t="s">
        <v>1337</v>
      </c>
      <c r="H1992" s="28" t="s">
        <v>22</v>
      </c>
      <c r="I1992" s="28" t="s">
        <v>20</v>
      </c>
      <c r="J1992" s="28"/>
      <c r="K1992" s="28"/>
      <c r="L1992" s="125">
        <v>43497</v>
      </c>
      <c r="M1992" s="30">
        <v>43502</v>
      </c>
      <c r="N1992" s="29">
        <v>17</v>
      </c>
      <c r="O1992" s="29">
        <v>17</v>
      </c>
      <c r="P1992" s="6" t="s">
        <v>657</v>
      </c>
      <c r="Q1992" s="28" t="s">
        <v>21</v>
      </c>
      <c r="R1992" s="6" t="s">
        <v>19</v>
      </c>
      <c r="S1992" s="28" t="s">
        <v>22</v>
      </c>
      <c r="T1992" s="28" t="s">
        <v>1338</v>
      </c>
      <c r="U1992" s="29">
        <v>10</v>
      </c>
      <c r="V1992" s="17" t="b">
        <v>1</v>
      </c>
      <c r="W1992" s="17" t="b">
        <v>1</v>
      </c>
      <c r="X1992" s="17" t="b">
        <v>1</v>
      </c>
      <c r="Y1992" s="17" t="b">
        <v>0</v>
      </c>
      <c r="Z1992" t="s">
        <v>22</v>
      </c>
      <c r="AA1992" t="s">
        <v>22</v>
      </c>
      <c r="AB1992" t="s">
        <v>22</v>
      </c>
      <c r="AC1992" t="s">
        <v>22</v>
      </c>
      <c r="AD1992" t="s">
        <v>22</v>
      </c>
      <c r="AE1992" t="s">
        <v>22</v>
      </c>
      <c r="AF1992" t="s">
        <v>22</v>
      </c>
      <c r="AG1992" t="s">
        <v>22</v>
      </c>
      <c r="AH1992" t="s">
        <v>22</v>
      </c>
      <c r="AI1992" t="s">
        <v>22</v>
      </c>
      <c r="AJ1992" s="17" t="b">
        <v>1</v>
      </c>
      <c r="AK1992" t="s">
        <v>22</v>
      </c>
      <c r="AL1992" t="s">
        <v>143</v>
      </c>
      <c r="AM1992" s="17" t="b">
        <v>0</v>
      </c>
      <c r="AN1992" s="6"/>
      <c r="AO1992" s="6"/>
      <c r="AP1992" s="17" t="b">
        <v>0</v>
      </c>
      <c r="AQ1992" s="6" t="b">
        <v>0</v>
      </c>
    </row>
    <row r="1993" spans="1:43" x14ac:dyDescent="0.25">
      <c r="A1993" t="str">
        <f>_xlfn.CONCAT(Table8[[#This Row],[Order]],"-",Table8[[#This Row],[Line]])</f>
        <v>78927-3</v>
      </c>
      <c r="B1993" s="29">
        <v>78927</v>
      </c>
      <c r="C1993" s="29">
        <v>3</v>
      </c>
      <c r="D1993" s="29">
        <v>1</v>
      </c>
      <c r="E1993" s="28" t="s">
        <v>18</v>
      </c>
      <c r="F1993" s="28" t="s">
        <v>3453</v>
      </c>
      <c r="G1993" s="28" t="s">
        <v>1339</v>
      </c>
      <c r="H1993" s="28" t="s">
        <v>22</v>
      </c>
      <c r="I1993" s="28" t="s">
        <v>20</v>
      </c>
      <c r="J1993" s="28"/>
      <c r="K1993" s="28"/>
      <c r="L1993" s="125">
        <v>43497</v>
      </c>
      <c r="M1993" s="30">
        <v>43502</v>
      </c>
      <c r="N1993" s="29">
        <v>22</v>
      </c>
      <c r="O1993" s="29">
        <v>22</v>
      </c>
      <c r="P1993" s="6" t="s">
        <v>657</v>
      </c>
      <c r="Q1993" s="28" t="s">
        <v>21</v>
      </c>
      <c r="R1993" s="6" t="s">
        <v>19</v>
      </c>
      <c r="S1993" s="28" t="s">
        <v>22</v>
      </c>
      <c r="T1993" s="28" t="s">
        <v>68</v>
      </c>
      <c r="U1993" s="29">
        <v>10</v>
      </c>
      <c r="V1993" s="17" t="b">
        <v>1</v>
      </c>
      <c r="W1993" s="17" t="b">
        <v>1</v>
      </c>
      <c r="X1993" s="17" t="b">
        <v>1</v>
      </c>
      <c r="Y1993" s="17" t="b">
        <v>0</v>
      </c>
      <c r="Z1993" t="s">
        <v>22</v>
      </c>
      <c r="AA1993" t="s">
        <v>22</v>
      </c>
      <c r="AB1993" t="s">
        <v>22</v>
      </c>
      <c r="AC1993" t="s">
        <v>22</v>
      </c>
      <c r="AD1993" t="s">
        <v>22</v>
      </c>
      <c r="AE1993" t="s">
        <v>22</v>
      </c>
      <c r="AF1993" t="s">
        <v>22</v>
      </c>
      <c r="AG1993" t="s">
        <v>22</v>
      </c>
      <c r="AH1993" t="s">
        <v>22</v>
      </c>
      <c r="AI1993" t="s">
        <v>22</v>
      </c>
      <c r="AJ1993" s="17" t="b">
        <v>1</v>
      </c>
      <c r="AK1993" t="s">
        <v>22</v>
      </c>
      <c r="AL1993" t="s">
        <v>143</v>
      </c>
      <c r="AM1993" s="17" t="b">
        <v>0</v>
      </c>
      <c r="AN1993" s="6"/>
      <c r="AO1993" s="6"/>
      <c r="AP1993" s="17" t="b">
        <v>0</v>
      </c>
      <c r="AQ1993" s="6" t="b">
        <v>0</v>
      </c>
    </row>
    <row r="1994" spans="1:43" x14ac:dyDescent="0.25">
      <c r="A1994" t="str">
        <f>_xlfn.CONCAT(Table8[[#This Row],[Order]],"-",Table8[[#This Row],[Line]])</f>
        <v>78927-4</v>
      </c>
      <c r="B1994" s="123">
        <v>78927</v>
      </c>
      <c r="C1994" s="123">
        <v>4</v>
      </c>
      <c r="D1994" s="123">
        <v>1</v>
      </c>
      <c r="E1994" s="124" t="s">
        <v>18</v>
      </c>
      <c r="F1994" s="124" t="s">
        <v>154</v>
      </c>
      <c r="G1994" s="124" t="s">
        <v>1341</v>
      </c>
      <c r="H1994" s="124" t="s">
        <v>156</v>
      </c>
      <c r="I1994" s="124" t="s">
        <v>31</v>
      </c>
      <c r="J1994" s="125">
        <v>43495</v>
      </c>
      <c r="K1994" s="124" t="s">
        <v>6282</v>
      </c>
      <c r="L1994" s="125">
        <v>43497</v>
      </c>
      <c r="M1994" s="125">
        <v>43502</v>
      </c>
      <c r="N1994" s="123">
        <v>1</v>
      </c>
      <c r="O1994" s="123">
        <v>1</v>
      </c>
      <c r="P1994" s="6" t="s">
        <v>657</v>
      </c>
      <c r="Q1994" s="124" t="s">
        <v>22</v>
      </c>
      <c r="R1994" s="6" t="s">
        <v>19</v>
      </c>
      <c r="S1994" s="124" t="s">
        <v>22</v>
      </c>
      <c r="T1994" s="124" t="s">
        <v>1342</v>
      </c>
      <c r="U1994" s="123">
        <v>7</v>
      </c>
      <c r="V1994" s="17" t="b">
        <v>1</v>
      </c>
      <c r="W1994" s="17" t="b">
        <v>1</v>
      </c>
      <c r="X1994" s="17" t="b">
        <v>1</v>
      </c>
      <c r="Y1994" s="17" t="b">
        <v>1</v>
      </c>
      <c r="Z1994" t="s">
        <v>22</v>
      </c>
      <c r="AA1994" t="s">
        <v>3805</v>
      </c>
      <c r="AB1994" t="s">
        <v>22</v>
      </c>
      <c r="AC1994" t="s">
        <v>22</v>
      </c>
      <c r="AD1994" t="s">
        <v>22</v>
      </c>
      <c r="AE1994" t="s">
        <v>22</v>
      </c>
      <c r="AF1994" t="s">
        <v>22</v>
      </c>
      <c r="AG1994" t="s">
        <v>22</v>
      </c>
      <c r="AH1994" t="s">
        <v>22</v>
      </c>
      <c r="AI1994" t="s">
        <v>22</v>
      </c>
      <c r="AJ1994" s="17" t="b">
        <v>1</v>
      </c>
      <c r="AK1994" t="s">
        <v>22</v>
      </c>
      <c r="AL1994" t="s">
        <v>143</v>
      </c>
      <c r="AM1994" s="17" t="b">
        <v>1</v>
      </c>
      <c r="AN1994" s="126">
        <v>43495.668751307901</v>
      </c>
      <c r="AO1994" s="6"/>
      <c r="AP1994" s="17" t="b">
        <v>1</v>
      </c>
      <c r="AQ1994" s="6" t="b">
        <v>0</v>
      </c>
    </row>
    <row r="1995" spans="1:43" x14ac:dyDescent="0.25">
      <c r="A1995" t="str">
        <f>_xlfn.CONCAT(Table8[[#This Row],[Order]],"-",Table8[[#This Row],[Line]])</f>
        <v>78927-5</v>
      </c>
      <c r="B1995" s="35">
        <v>78927</v>
      </c>
      <c r="C1995" s="35">
        <v>5</v>
      </c>
      <c r="D1995" s="35">
        <v>1</v>
      </c>
      <c r="E1995" s="34" t="s">
        <v>18</v>
      </c>
      <c r="F1995" s="34" t="s">
        <v>373</v>
      </c>
      <c r="G1995" s="34" t="s">
        <v>1343</v>
      </c>
      <c r="H1995" s="34" t="s">
        <v>22</v>
      </c>
      <c r="I1995" s="34" t="s">
        <v>31</v>
      </c>
      <c r="J1995" s="36">
        <v>43495</v>
      </c>
      <c r="K1995" s="34" t="s">
        <v>6283</v>
      </c>
      <c r="L1995" s="125">
        <v>43497</v>
      </c>
      <c r="M1995" s="36">
        <v>43502</v>
      </c>
      <c r="N1995" s="35">
        <v>4</v>
      </c>
      <c r="O1995" s="35">
        <v>8</v>
      </c>
      <c r="P1995" s="6" t="s">
        <v>657</v>
      </c>
      <c r="Q1995" s="34" t="s">
        <v>22</v>
      </c>
      <c r="R1995" s="6" t="s">
        <v>19</v>
      </c>
      <c r="S1995" s="34" t="s">
        <v>22</v>
      </c>
      <c r="T1995" s="34" t="s">
        <v>1344</v>
      </c>
      <c r="U1995" s="35">
        <v>7</v>
      </c>
      <c r="V1995" s="17" t="b">
        <v>1</v>
      </c>
      <c r="W1995" s="17" t="b">
        <v>1</v>
      </c>
      <c r="X1995" s="17" t="b">
        <v>1</v>
      </c>
      <c r="Y1995" s="17" t="b">
        <v>1</v>
      </c>
      <c r="Z1995" t="s">
        <v>22</v>
      </c>
      <c r="AA1995" t="s">
        <v>3805</v>
      </c>
      <c r="AB1995" t="s">
        <v>22</v>
      </c>
      <c r="AC1995" t="s">
        <v>22</v>
      </c>
      <c r="AD1995" t="s">
        <v>22</v>
      </c>
      <c r="AE1995" t="s">
        <v>22</v>
      </c>
      <c r="AF1995" t="s">
        <v>22</v>
      </c>
      <c r="AG1995" t="s">
        <v>22</v>
      </c>
      <c r="AH1995" t="s">
        <v>22</v>
      </c>
      <c r="AI1995" t="s">
        <v>22</v>
      </c>
      <c r="AJ1995" s="17" t="b">
        <v>1</v>
      </c>
      <c r="AK1995" t="s">
        <v>22</v>
      </c>
      <c r="AL1995" t="s">
        <v>143</v>
      </c>
      <c r="AM1995" s="17" t="b">
        <v>1</v>
      </c>
      <c r="AN1995" s="126">
        <v>43495.668728391203</v>
      </c>
      <c r="AO1995" s="6"/>
      <c r="AP1995" s="17" t="b">
        <v>1</v>
      </c>
      <c r="AQ1995" s="6" t="b">
        <v>0</v>
      </c>
    </row>
    <row r="1996" spans="1:43" x14ac:dyDescent="0.25">
      <c r="A1996" t="str">
        <f>_xlfn.CONCAT(Table8[[#This Row],[Order]],"-",Table8[[#This Row],[Line]])</f>
        <v>78927-6</v>
      </c>
      <c r="B1996" s="35">
        <v>78927</v>
      </c>
      <c r="C1996" s="35">
        <v>6</v>
      </c>
      <c r="D1996" s="35">
        <v>1</v>
      </c>
      <c r="E1996" s="34" t="s">
        <v>18</v>
      </c>
      <c r="F1996" s="34" t="s">
        <v>373</v>
      </c>
      <c r="G1996" s="34" t="s">
        <v>1345</v>
      </c>
      <c r="H1996" s="34" t="s">
        <v>22</v>
      </c>
      <c r="I1996" s="34" t="s">
        <v>31</v>
      </c>
      <c r="J1996" s="36">
        <v>43495</v>
      </c>
      <c r="K1996" s="34" t="s">
        <v>6284</v>
      </c>
      <c r="L1996" s="125">
        <v>43497</v>
      </c>
      <c r="M1996" s="36">
        <v>43502</v>
      </c>
      <c r="N1996" s="35">
        <v>4</v>
      </c>
      <c r="O1996" s="35">
        <v>8</v>
      </c>
      <c r="P1996" s="6" t="s">
        <v>657</v>
      </c>
      <c r="Q1996" s="34" t="s">
        <v>22</v>
      </c>
      <c r="R1996" s="6" t="s">
        <v>19</v>
      </c>
      <c r="S1996" s="34" t="s">
        <v>22</v>
      </c>
      <c r="T1996" s="34" t="s">
        <v>1346</v>
      </c>
      <c r="U1996" s="35">
        <v>7</v>
      </c>
      <c r="V1996" s="17" t="b">
        <v>1</v>
      </c>
      <c r="W1996" s="17" t="b">
        <v>1</v>
      </c>
      <c r="X1996" s="17" t="b">
        <v>1</v>
      </c>
      <c r="Y1996" s="17" t="b">
        <v>1</v>
      </c>
      <c r="Z1996" t="s">
        <v>22</v>
      </c>
      <c r="AA1996" t="s">
        <v>3805</v>
      </c>
      <c r="AB1996" t="s">
        <v>22</v>
      </c>
      <c r="AC1996" t="s">
        <v>22</v>
      </c>
      <c r="AD1996" t="s">
        <v>22</v>
      </c>
      <c r="AE1996" t="s">
        <v>22</v>
      </c>
      <c r="AF1996" t="s">
        <v>22</v>
      </c>
      <c r="AG1996" t="s">
        <v>22</v>
      </c>
      <c r="AH1996" t="s">
        <v>22</v>
      </c>
      <c r="AI1996" t="s">
        <v>22</v>
      </c>
      <c r="AJ1996" s="17" t="b">
        <v>1</v>
      </c>
      <c r="AK1996" t="s">
        <v>22</v>
      </c>
      <c r="AL1996" t="s">
        <v>143</v>
      </c>
      <c r="AM1996" s="17" t="b">
        <v>1</v>
      </c>
      <c r="AN1996" s="126">
        <v>43495.668740277797</v>
      </c>
      <c r="AO1996" s="6"/>
      <c r="AP1996" s="17" t="b">
        <v>1</v>
      </c>
      <c r="AQ1996" s="6" t="b">
        <v>0</v>
      </c>
    </row>
    <row r="1997" spans="1:43" x14ac:dyDescent="0.25">
      <c r="A1997" t="str">
        <f>_xlfn.CONCAT(Table8[[#This Row],[Order]],"-",Table8[[#This Row],[Line]])</f>
        <v>78930-1</v>
      </c>
      <c r="B1997" s="29">
        <v>78930</v>
      </c>
      <c r="C1997" s="29">
        <v>1</v>
      </c>
      <c r="D1997" s="29">
        <v>1</v>
      </c>
      <c r="E1997" s="28" t="s">
        <v>36</v>
      </c>
      <c r="F1997" s="28" t="s">
        <v>3454</v>
      </c>
      <c r="G1997" s="28" t="s">
        <v>2567</v>
      </c>
      <c r="H1997" s="28" t="s">
        <v>181</v>
      </c>
      <c r="I1997" s="28" t="s">
        <v>20</v>
      </c>
      <c r="J1997" s="28"/>
      <c r="K1997" s="28"/>
      <c r="L1997" s="8">
        <v>43500</v>
      </c>
      <c r="M1997" s="30">
        <v>43503</v>
      </c>
      <c r="N1997" s="29">
        <v>1</v>
      </c>
      <c r="O1997" s="29">
        <v>3</v>
      </c>
      <c r="P1997" s="6" t="s">
        <v>607</v>
      </c>
      <c r="Q1997" s="28" t="s">
        <v>21</v>
      </c>
      <c r="R1997" s="6" t="s">
        <v>19</v>
      </c>
      <c r="S1997" s="28" t="s">
        <v>22</v>
      </c>
      <c r="T1997" s="28" t="s">
        <v>2568</v>
      </c>
      <c r="U1997" s="29">
        <v>12</v>
      </c>
      <c r="V1997" s="17" t="b">
        <v>1</v>
      </c>
      <c r="W1997" s="17" t="b">
        <v>1</v>
      </c>
      <c r="X1997" s="17" t="b">
        <v>0</v>
      </c>
      <c r="Y1997" s="17" t="b">
        <v>0</v>
      </c>
      <c r="Z1997" t="s">
        <v>22</v>
      </c>
      <c r="AA1997" t="s">
        <v>161</v>
      </c>
      <c r="AB1997" t="s">
        <v>22</v>
      </c>
      <c r="AC1997" t="s">
        <v>22</v>
      </c>
      <c r="AD1997" t="s">
        <v>22</v>
      </c>
      <c r="AE1997" t="s">
        <v>22</v>
      </c>
      <c r="AF1997" t="s">
        <v>22</v>
      </c>
      <c r="AG1997" t="s">
        <v>22</v>
      </c>
      <c r="AH1997" t="s">
        <v>161</v>
      </c>
      <c r="AI1997" t="s">
        <v>22</v>
      </c>
      <c r="AJ1997" s="17" t="b">
        <v>0</v>
      </c>
      <c r="AK1997" t="s">
        <v>22</v>
      </c>
      <c r="AL1997" t="s">
        <v>22</v>
      </c>
      <c r="AM1997" s="17" t="b">
        <v>0</v>
      </c>
      <c r="AN1997" s="6"/>
      <c r="AO1997" s="6"/>
      <c r="AP1997" s="17" t="b">
        <v>0</v>
      </c>
      <c r="AQ1997" s="6" t="b">
        <v>1</v>
      </c>
    </row>
    <row r="1998" spans="1:43" x14ac:dyDescent="0.25">
      <c r="A1998" t="str">
        <f>_xlfn.CONCAT(Table8[[#This Row],[Order]],"-",Table8[[#This Row],[Line]])</f>
        <v>78931-1</v>
      </c>
      <c r="B1998" s="35">
        <v>78931</v>
      </c>
      <c r="C1998" s="35">
        <v>1</v>
      </c>
      <c r="D1998" s="35">
        <v>1</v>
      </c>
      <c r="E1998" s="34" t="s">
        <v>18</v>
      </c>
      <c r="F1998" s="34" t="s">
        <v>189</v>
      </c>
      <c r="G1998" s="34" t="s">
        <v>1683</v>
      </c>
      <c r="H1998" s="34" t="s">
        <v>22</v>
      </c>
      <c r="I1998" s="34" t="s">
        <v>31</v>
      </c>
      <c r="J1998" s="36">
        <v>43490</v>
      </c>
      <c r="K1998" s="34" t="s">
        <v>4262</v>
      </c>
      <c r="L1998" s="125">
        <v>43496</v>
      </c>
      <c r="M1998" s="36">
        <v>43501</v>
      </c>
      <c r="N1998" s="35">
        <v>2</v>
      </c>
      <c r="O1998" s="35">
        <v>2</v>
      </c>
      <c r="P1998" s="6" t="s">
        <v>606</v>
      </c>
      <c r="Q1998" s="34" t="s">
        <v>21</v>
      </c>
      <c r="R1998" s="6" t="s">
        <v>18</v>
      </c>
      <c r="S1998" s="34" t="s">
        <v>22</v>
      </c>
      <c r="T1998" s="34" t="s">
        <v>29</v>
      </c>
      <c r="U1998" s="35">
        <v>12</v>
      </c>
      <c r="V1998" s="17" t="b">
        <v>1</v>
      </c>
      <c r="W1998" s="17" t="b">
        <v>1</v>
      </c>
      <c r="X1998" s="17" t="b">
        <v>1</v>
      </c>
      <c r="Y1998" s="17" t="b">
        <v>1</v>
      </c>
      <c r="Z1998" t="s">
        <v>22</v>
      </c>
      <c r="AA1998" t="s">
        <v>22</v>
      </c>
      <c r="AB1998" t="s">
        <v>22</v>
      </c>
      <c r="AC1998" t="s">
        <v>22</v>
      </c>
      <c r="AD1998" t="s">
        <v>22</v>
      </c>
      <c r="AE1998" t="s">
        <v>22</v>
      </c>
      <c r="AF1998" t="s">
        <v>22</v>
      </c>
      <c r="AG1998" t="s">
        <v>22</v>
      </c>
      <c r="AH1998" t="s">
        <v>22</v>
      </c>
      <c r="AI1998" t="s">
        <v>22</v>
      </c>
      <c r="AJ1998" s="17" t="b">
        <v>1</v>
      </c>
      <c r="AK1998" t="s">
        <v>22</v>
      </c>
      <c r="AL1998" t="s">
        <v>143</v>
      </c>
      <c r="AM1998" s="17" t="b">
        <v>1</v>
      </c>
      <c r="AN1998" s="126">
        <v>43496.481945798601</v>
      </c>
      <c r="AO1998" s="6"/>
      <c r="AP1998" s="17" t="b">
        <v>1</v>
      </c>
      <c r="AQ1998" s="6" t="b">
        <v>0</v>
      </c>
    </row>
    <row r="1999" spans="1:43" x14ac:dyDescent="0.25">
      <c r="A1999" t="str">
        <f>_xlfn.CONCAT(Table8[[#This Row],[Order]],"-",Table8[[#This Row],[Line]])</f>
        <v>78933-1</v>
      </c>
      <c r="B1999" s="29">
        <v>78933</v>
      </c>
      <c r="C1999" s="29">
        <v>1</v>
      </c>
      <c r="D1999" s="29">
        <v>1</v>
      </c>
      <c r="E1999" s="28" t="s">
        <v>18</v>
      </c>
      <c r="F1999" s="28" t="s">
        <v>175</v>
      </c>
      <c r="G1999" s="28" t="s">
        <v>1579</v>
      </c>
      <c r="H1999" s="28" t="s">
        <v>22</v>
      </c>
      <c r="I1999" s="28" t="s">
        <v>20</v>
      </c>
      <c r="J1999" s="28"/>
      <c r="K1999" s="28"/>
      <c r="L1999" s="8">
        <v>43500</v>
      </c>
      <c r="M1999" s="30">
        <v>43503</v>
      </c>
      <c r="N1999" s="29">
        <v>20</v>
      </c>
      <c r="O1999" s="29">
        <v>20</v>
      </c>
      <c r="P1999" s="6" t="s">
        <v>609</v>
      </c>
      <c r="Q1999" s="28" t="s">
        <v>22</v>
      </c>
      <c r="R1999" s="6" t="s">
        <v>18</v>
      </c>
      <c r="S1999" s="28" t="s">
        <v>22</v>
      </c>
      <c r="T1999" s="28" t="s">
        <v>105</v>
      </c>
      <c r="U1999" s="29">
        <v>10</v>
      </c>
      <c r="V1999" s="17" t="b">
        <v>1</v>
      </c>
      <c r="W1999" s="17" t="b">
        <v>0</v>
      </c>
      <c r="X1999" s="17" t="b">
        <v>0</v>
      </c>
      <c r="Y1999" s="17" t="b">
        <v>0</v>
      </c>
      <c r="Z1999" t="s">
        <v>22</v>
      </c>
      <c r="AA1999" t="s">
        <v>22</v>
      </c>
      <c r="AB1999" t="s">
        <v>22</v>
      </c>
      <c r="AC1999" t="s">
        <v>22</v>
      </c>
      <c r="AD1999" t="s">
        <v>22</v>
      </c>
      <c r="AE1999" t="s">
        <v>22</v>
      </c>
      <c r="AF1999" t="s">
        <v>22</v>
      </c>
      <c r="AG1999" t="s">
        <v>22</v>
      </c>
      <c r="AH1999" t="s">
        <v>22</v>
      </c>
      <c r="AI1999" t="s">
        <v>22</v>
      </c>
      <c r="AJ1999" s="17" t="b">
        <v>0</v>
      </c>
      <c r="AK1999" t="s">
        <v>22</v>
      </c>
      <c r="AL1999" t="s">
        <v>22</v>
      </c>
      <c r="AM1999" s="17" t="b">
        <v>0</v>
      </c>
      <c r="AN1999" s="6"/>
      <c r="AO1999" s="6"/>
      <c r="AP1999" s="17" t="b">
        <v>0</v>
      </c>
      <c r="AQ1999" s="6" t="b">
        <v>0</v>
      </c>
    </row>
    <row r="2000" spans="1:43" x14ac:dyDescent="0.25">
      <c r="A2000" t="str">
        <f>_xlfn.CONCAT(Table8[[#This Row],[Order]],"-",Table8[[#This Row],[Line]])</f>
        <v>78934-1</v>
      </c>
      <c r="B2000" s="29">
        <v>78934</v>
      </c>
      <c r="C2000" s="29">
        <v>1</v>
      </c>
      <c r="D2000" s="29">
        <v>1</v>
      </c>
      <c r="E2000" s="28" t="s">
        <v>18</v>
      </c>
      <c r="F2000" s="28" t="s">
        <v>175</v>
      </c>
      <c r="G2000" s="28" t="s">
        <v>6285</v>
      </c>
      <c r="H2000" s="28" t="s">
        <v>22</v>
      </c>
      <c r="I2000" s="28" t="s">
        <v>20</v>
      </c>
      <c r="J2000" s="28"/>
      <c r="K2000" s="28"/>
      <c r="L2000" s="8">
        <v>43525</v>
      </c>
      <c r="M2000" s="30">
        <v>43530</v>
      </c>
      <c r="N2000" s="29">
        <v>134</v>
      </c>
      <c r="O2000" s="29">
        <v>134</v>
      </c>
      <c r="P2000" s="6" t="s">
        <v>644</v>
      </c>
      <c r="Q2000" s="28" t="s">
        <v>22</v>
      </c>
      <c r="R2000" s="6" t="s">
        <v>18</v>
      </c>
      <c r="S2000" s="28" t="s">
        <v>22</v>
      </c>
      <c r="T2000" s="28" t="s">
        <v>78</v>
      </c>
      <c r="U2000" s="29">
        <v>10</v>
      </c>
      <c r="V2000" s="17" t="b">
        <v>1</v>
      </c>
      <c r="W2000" s="17" t="b">
        <v>0</v>
      </c>
      <c r="X2000" s="17" t="b">
        <v>0</v>
      </c>
      <c r="Y2000" s="17" t="b">
        <v>0</v>
      </c>
      <c r="Z2000" t="s">
        <v>22</v>
      </c>
      <c r="AA2000" t="s">
        <v>22</v>
      </c>
      <c r="AB2000" t="s">
        <v>22</v>
      </c>
      <c r="AC2000" t="s">
        <v>22</v>
      </c>
      <c r="AD2000" t="s">
        <v>22</v>
      </c>
      <c r="AE2000" t="s">
        <v>22</v>
      </c>
      <c r="AF2000" t="s">
        <v>22</v>
      </c>
      <c r="AG2000" t="s">
        <v>22</v>
      </c>
      <c r="AH2000" t="s">
        <v>22</v>
      </c>
      <c r="AI2000" t="s">
        <v>22</v>
      </c>
      <c r="AJ2000" s="17" t="b">
        <v>0</v>
      </c>
      <c r="AK2000" t="s">
        <v>22</v>
      </c>
      <c r="AL2000" t="s">
        <v>22</v>
      </c>
      <c r="AM2000" s="17" t="b">
        <v>0</v>
      </c>
      <c r="AN2000" s="6"/>
      <c r="AO2000" s="6"/>
      <c r="AP2000" s="17" t="b">
        <v>0</v>
      </c>
      <c r="AQ2000" s="6" t="b">
        <v>0</v>
      </c>
    </row>
    <row r="2001" spans="1:43" x14ac:dyDescent="0.25">
      <c r="A2001" t="str">
        <f>_xlfn.CONCAT(Table8[[#This Row],[Order]],"-",Table8[[#This Row],[Line]])</f>
        <v>78936-1</v>
      </c>
      <c r="B2001" s="29">
        <v>78936</v>
      </c>
      <c r="C2001" s="29">
        <v>1</v>
      </c>
      <c r="D2001" s="29">
        <v>1</v>
      </c>
      <c r="E2001" s="28" t="s">
        <v>18</v>
      </c>
      <c r="F2001" s="28" t="s">
        <v>188</v>
      </c>
      <c r="G2001" s="28" t="s">
        <v>1598</v>
      </c>
      <c r="H2001" s="28" t="s">
        <v>22</v>
      </c>
      <c r="I2001" s="28" t="s">
        <v>20</v>
      </c>
      <c r="J2001" s="28"/>
      <c r="K2001" s="28"/>
      <c r="L2001" s="125">
        <v>43496</v>
      </c>
      <c r="M2001" s="30">
        <v>43501</v>
      </c>
      <c r="N2001" s="29">
        <v>3</v>
      </c>
      <c r="O2001" s="29">
        <v>3</v>
      </c>
      <c r="P2001" s="6" t="s">
        <v>590</v>
      </c>
      <c r="Q2001" s="28" t="s">
        <v>22</v>
      </c>
      <c r="R2001" s="6" t="s">
        <v>18</v>
      </c>
      <c r="S2001" s="28" t="s">
        <v>22</v>
      </c>
      <c r="T2001" s="28" t="s">
        <v>622</v>
      </c>
      <c r="U2001" s="29">
        <v>12</v>
      </c>
      <c r="V2001" s="17" t="b">
        <v>1</v>
      </c>
      <c r="W2001" s="17" t="b">
        <v>1</v>
      </c>
      <c r="X2001" s="17" t="b">
        <v>1</v>
      </c>
      <c r="Y2001" s="17" t="b">
        <v>1</v>
      </c>
      <c r="Z2001" t="s">
        <v>161</v>
      </c>
      <c r="AA2001" t="s">
        <v>22</v>
      </c>
      <c r="AB2001" t="s">
        <v>22</v>
      </c>
      <c r="AC2001" t="s">
        <v>22</v>
      </c>
      <c r="AD2001" t="s">
        <v>22</v>
      </c>
      <c r="AE2001" t="s">
        <v>22</v>
      </c>
      <c r="AF2001" t="s">
        <v>22</v>
      </c>
      <c r="AG2001" t="s">
        <v>22</v>
      </c>
      <c r="AH2001" t="s">
        <v>22</v>
      </c>
      <c r="AI2001" t="s">
        <v>22</v>
      </c>
      <c r="AJ2001" s="17" t="b">
        <v>0</v>
      </c>
      <c r="AK2001" t="s">
        <v>22</v>
      </c>
      <c r="AL2001" t="s">
        <v>143</v>
      </c>
      <c r="AM2001" s="17" t="b">
        <v>0</v>
      </c>
      <c r="AN2001" s="6"/>
      <c r="AO2001" s="6"/>
      <c r="AP2001" s="17" t="b">
        <v>0</v>
      </c>
      <c r="AQ2001" s="6" t="b">
        <v>0</v>
      </c>
    </row>
    <row r="2002" spans="1:43" x14ac:dyDescent="0.25">
      <c r="A2002" t="str">
        <f>_xlfn.CONCAT(Table8[[#This Row],[Order]],"-",Table8[[#This Row],[Line]])</f>
        <v>78943-1</v>
      </c>
      <c r="B2002" s="29">
        <v>78943</v>
      </c>
      <c r="C2002" s="29">
        <v>1</v>
      </c>
      <c r="D2002" s="29">
        <v>1</v>
      </c>
      <c r="E2002" s="28" t="s">
        <v>18</v>
      </c>
      <c r="F2002" s="28" t="s">
        <v>215</v>
      </c>
      <c r="G2002" s="28" t="s">
        <v>1831</v>
      </c>
      <c r="H2002" s="28" t="s">
        <v>22</v>
      </c>
      <c r="I2002" s="28" t="s">
        <v>20</v>
      </c>
      <c r="J2002" s="28"/>
      <c r="K2002" s="28"/>
      <c r="L2002" s="8">
        <v>43504</v>
      </c>
      <c r="M2002" s="30">
        <v>43509</v>
      </c>
      <c r="N2002" s="29">
        <v>3</v>
      </c>
      <c r="O2002" s="29">
        <v>3</v>
      </c>
      <c r="P2002" s="6" t="s">
        <v>644</v>
      </c>
      <c r="Q2002" s="28" t="s">
        <v>21</v>
      </c>
      <c r="R2002" s="6" t="s">
        <v>18</v>
      </c>
      <c r="S2002" s="28" t="s">
        <v>22</v>
      </c>
      <c r="T2002" s="28" t="s">
        <v>1832</v>
      </c>
      <c r="U2002" s="29">
        <v>12</v>
      </c>
      <c r="V2002" s="17" t="b">
        <v>1</v>
      </c>
      <c r="W2002" s="17" t="b">
        <v>0</v>
      </c>
      <c r="X2002" s="17" t="b">
        <v>0</v>
      </c>
      <c r="Y2002" s="17" t="b">
        <v>0</v>
      </c>
      <c r="Z2002" t="s">
        <v>22</v>
      </c>
      <c r="AA2002" t="s">
        <v>161</v>
      </c>
      <c r="AB2002" t="s">
        <v>22</v>
      </c>
      <c r="AC2002" t="s">
        <v>22</v>
      </c>
      <c r="AD2002" t="s">
        <v>22</v>
      </c>
      <c r="AE2002" t="s">
        <v>22</v>
      </c>
      <c r="AF2002" t="s">
        <v>22</v>
      </c>
      <c r="AG2002" t="s">
        <v>22</v>
      </c>
      <c r="AH2002" t="s">
        <v>22</v>
      </c>
      <c r="AI2002" t="s">
        <v>22</v>
      </c>
      <c r="AJ2002" s="17" t="b">
        <v>0</v>
      </c>
      <c r="AK2002" t="s">
        <v>22</v>
      </c>
      <c r="AL2002" t="s">
        <v>22</v>
      </c>
      <c r="AM2002" s="17" t="b">
        <v>0</v>
      </c>
      <c r="AN2002" s="6"/>
      <c r="AO2002" s="6"/>
      <c r="AP2002" s="17" t="b">
        <v>0</v>
      </c>
      <c r="AQ2002" s="6" t="b">
        <v>0</v>
      </c>
    </row>
    <row r="2003" spans="1:43" x14ac:dyDescent="0.25">
      <c r="A2003" t="str">
        <f>_xlfn.CONCAT(Table8[[#This Row],[Order]],"-",Table8[[#This Row],[Line]])</f>
        <v>78949-1</v>
      </c>
      <c r="B2003" s="29">
        <v>78949</v>
      </c>
      <c r="C2003" s="29">
        <v>1</v>
      </c>
      <c r="D2003" s="29">
        <v>1</v>
      </c>
      <c r="E2003" s="28" t="s">
        <v>18</v>
      </c>
      <c r="F2003" s="28" t="s">
        <v>184</v>
      </c>
      <c r="G2003" s="28" t="s">
        <v>1673</v>
      </c>
      <c r="H2003" s="28" t="s">
        <v>22</v>
      </c>
      <c r="I2003" s="28" t="s">
        <v>20</v>
      </c>
      <c r="J2003" s="28"/>
      <c r="K2003" s="28"/>
      <c r="L2003" s="8">
        <v>43500</v>
      </c>
      <c r="M2003" s="30">
        <v>43503</v>
      </c>
      <c r="N2003" s="29">
        <v>1</v>
      </c>
      <c r="O2003" s="29">
        <v>1</v>
      </c>
      <c r="P2003" s="6" t="s">
        <v>624</v>
      </c>
      <c r="Q2003" s="28" t="s">
        <v>21</v>
      </c>
      <c r="R2003" s="6" t="s">
        <v>18</v>
      </c>
      <c r="S2003" s="28" t="s">
        <v>22</v>
      </c>
      <c r="T2003" s="28" t="s">
        <v>1674</v>
      </c>
      <c r="U2003" s="29">
        <v>12</v>
      </c>
      <c r="V2003" s="17" t="b">
        <v>1</v>
      </c>
      <c r="W2003" s="17" t="b">
        <v>1</v>
      </c>
      <c r="X2003" s="17" t="b">
        <v>1</v>
      </c>
      <c r="Y2003" s="17" t="b">
        <v>1</v>
      </c>
      <c r="Z2003" t="s">
        <v>22</v>
      </c>
      <c r="AA2003" t="s">
        <v>22</v>
      </c>
      <c r="AB2003" t="s">
        <v>22</v>
      </c>
      <c r="AC2003" t="s">
        <v>22</v>
      </c>
      <c r="AD2003" t="s">
        <v>22</v>
      </c>
      <c r="AE2003" t="s">
        <v>22</v>
      </c>
      <c r="AF2003" t="s">
        <v>22</v>
      </c>
      <c r="AG2003" t="s">
        <v>22</v>
      </c>
      <c r="AH2003" t="s">
        <v>22</v>
      </c>
      <c r="AI2003" t="s">
        <v>22</v>
      </c>
      <c r="AJ2003" s="17" t="b">
        <v>1</v>
      </c>
      <c r="AK2003" t="s">
        <v>22</v>
      </c>
      <c r="AL2003" t="s">
        <v>22</v>
      </c>
      <c r="AM2003" s="17" t="b">
        <v>1</v>
      </c>
      <c r="AN2003" s="126">
        <v>43499.557936921301</v>
      </c>
      <c r="AO2003" s="6"/>
      <c r="AP2003" s="17" t="b">
        <v>1</v>
      </c>
      <c r="AQ2003" s="6" t="b">
        <v>0</v>
      </c>
    </row>
    <row r="2004" spans="1:43" x14ac:dyDescent="0.25">
      <c r="A2004" t="str">
        <f>_xlfn.CONCAT(Table8[[#This Row],[Order]],"-",Table8[[#This Row],[Line]])</f>
        <v>78964-1</v>
      </c>
      <c r="B2004" s="29">
        <v>78964</v>
      </c>
      <c r="C2004" s="29">
        <v>1</v>
      </c>
      <c r="D2004" s="29">
        <v>1</v>
      </c>
      <c r="E2004" s="28" t="s">
        <v>36</v>
      </c>
      <c r="F2004" s="28" t="s">
        <v>209</v>
      </c>
      <c r="G2004" s="28" t="s">
        <v>1952</v>
      </c>
      <c r="H2004" s="28" t="s">
        <v>22</v>
      </c>
      <c r="I2004" s="28" t="s">
        <v>20</v>
      </c>
      <c r="J2004" s="28"/>
      <c r="K2004" s="28"/>
      <c r="L2004" s="8">
        <v>43501</v>
      </c>
      <c r="M2004" s="30">
        <v>43504</v>
      </c>
      <c r="N2004" s="29">
        <v>2</v>
      </c>
      <c r="O2004" s="29">
        <v>2</v>
      </c>
      <c r="P2004" s="6" t="s">
        <v>643</v>
      </c>
      <c r="Q2004" s="28" t="s">
        <v>22</v>
      </c>
      <c r="R2004" s="6" t="s">
        <v>18</v>
      </c>
      <c r="S2004" s="28" t="s">
        <v>22</v>
      </c>
      <c r="T2004" s="28" t="s">
        <v>1953</v>
      </c>
      <c r="U2004" s="29">
        <v>12</v>
      </c>
      <c r="V2004" s="17" t="b">
        <v>1</v>
      </c>
      <c r="W2004" s="17" t="b">
        <v>1</v>
      </c>
      <c r="X2004" s="17" t="b">
        <v>1</v>
      </c>
      <c r="Y2004" s="17" t="b">
        <v>1</v>
      </c>
      <c r="Z2004" t="s">
        <v>22</v>
      </c>
      <c r="AA2004" t="s">
        <v>3805</v>
      </c>
      <c r="AB2004" t="s">
        <v>22</v>
      </c>
      <c r="AC2004" t="s">
        <v>22</v>
      </c>
      <c r="AD2004" t="s">
        <v>22</v>
      </c>
      <c r="AE2004" t="s">
        <v>22</v>
      </c>
      <c r="AF2004" t="s">
        <v>22</v>
      </c>
      <c r="AG2004" t="s">
        <v>22</v>
      </c>
      <c r="AH2004" t="s">
        <v>22</v>
      </c>
      <c r="AI2004" t="s">
        <v>22</v>
      </c>
      <c r="AJ2004" s="17" t="b">
        <v>1</v>
      </c>
      <c r="AK2004" t="s">
        <v>22</v>
      </c>
      <c r="AL2004" t="s">
        <v>22</v>
      </c>
      <c r="AM2004" s="17" t="b">
        <v>0</v>
      </c>
      <c r="AN2004" s="6"/>
      <c r="AO2004" s="6"/>
      <c r="AP2004" s="17" t="b">
        <v>0</v>
      </c>
      <c r="AQ2004" s="6" t="b">
        <v>0</v>
      </c>
    </row>
    <row r="2005" spans="1:43" x14ac:dyDescent="0.25">
      <c r="A2005" t="str">
        <f>_xlfn.CONCAT(Table8[[#This Row],[Order]],"-",Table8[[#This Row],[Line]])</f>
        <v>78967-1</v>
      </c>
      <c r="B2005" s="7">
        <v>78967</v>
      </c>
      <c r="C2005" s="7">
        <v>1</v>
      </c>
      <c r="D2005" s="7">
        <v>1</v>
      </c>
      <c r="E2005" s="6" t="s">
        <v>18</v>
      </c>
      <c r="F2005" s="6" t="s">
        <v>337</v>
      </c>
      <c r="G2005" s="6" t="s">
        <v>6286</v>
      </c>
      <c r="H2005" s="6" t="s">
        <v>22</v>
      </c>
      <c r="I2005" s="6" t="s">
        <v>27</v>
      </c>
      <c r="J2005" s="6"/>
      <c r="K2005" s="6"/>
      <c r="L2005" s="8">
        <v>43515</v>
      </c>
      <c r="M2005" s="8">
        <v>43518</v>
      </c>
      <c r="N2005" s="7">
        <v>8</v>
      </c>
      <c r="O2005" s="7">
        <v>8</v>
      </c>
      <c r="P2005" s="6" t="s">
        <v>608</v>
      </c>
      <c r="Q2005" s="6" t="s">
        <v>22</v>
      </c>
      <c r="R2005" s="6" t="s">
        <v>18</v>
      </c>
      <c r="S2005" s="6" t="s">
        <v>22</v>
      </c>
      <c r="T2005" s="6" t="s">
        <v>6287</v>
      </c>
      <c r="U2005" s="7">
        <v>7</v>
      </c>
      <c r="V2005" s="17" t="b">
        <v>0</v>
      </c>
      <c r="W2005" s="17" t="b">
        <v>0</v>
      </c>
      <c r="X2005" s="17" t="b">
        <v>0</v>
      </c>
      <c r="Y2005" s="17" t="b">
        <v>0</v>
      </c>
      <c r="Z2005" t="s">
        <v>22</v>
      </c>
      <c r="AA2005" t="s">
        <v>22</v>
      </c>
      <c r="AB2005" t="s">
        <v>22</v>
      </c>
      <c r="AC2005" t="s">
        <v>22</v>
      </c>
      <c r="AD2005" t="s">
        <v>22</v>
      </c>
      <c r="AE2005" t="s">
        <v>22</v>
      </c>
      <c r="AF2005" t="s">
        <v>22</v>
      </c>
      <c r="AG2005" t="s">
        <v>22</v>
      </c>
      <c r="AH2005" t="s">
        <v>22</v>
      </c>
      <c r="AI2005" t="s">
        <v>22</v>
      </c>
      <c r="AJ2005" s="17" t="b">
        <v>0</v>
      </c>
      <c r="AK2005" t="s">
        <v>22</v>
      </c>
      <c r="AL2005" t="s">
        <v>22</v>
      </c>
      <c r="AM2005" s="17" t="b">
        <v>0</v>
      </c>
      <c r="AN2005" s="6"/>
      <c r="AO2005" s="6"/>
      <c r="AP2005" s="17" t="b">
        <v>0</v>
      </c>
      <c r="AQ2005" s="6" t="b">
        <v>0</v>
      </c>
    </row>
    <row r="2006" spans="1:43" x14ac:dyDescent="0.25">
      <c r="A2006" t="str">
        <f>_xlfn.CONCAT(Table8[[#This Row],[Order]],"-",Table8[[#This Row],[Line]])</f>
        <v>78967-2</v>
      </c>
      <c r="B2006" s="7">
        <v>78967</v>
      </c>
      <c r="C2006" s="7">
        <v>2</v>
      </c>
      <c r="D2006" s="7">
        <v>1</v>
      </c>
      <c r="E2006" s="6" t="s">
        <v>18</v>
      </c>
      <c r="F2006" s="6" t="s">
        <v>335</v>
      </c>
      <c r="G2006" s="6" t="s">
        <v>6288</v>
      </c>
      <c r="H2006" s="6" t="s">
        <v>22</v>
      </c>
      <c r="I2006" s="6" t="s">
        <v>27</v>
      </c>
      <c r="J2006" s="6"/>
      <c r="K2006" s="6"/>
      <c r="L2006" s="8">
        <v>43515</v>
      </c>
      <c r="M2006" s="8">
        <v>43518</v>
      </c>
      <c r="N2006" s="7">
        <v>1</v>
      </c>
      <c r="O2006" s="7">
        <v>2</v>
      </c>
      <c r="P2006" s="6" t="s">
        <v>608</v>
      </c>
      <c r="Q2006" s="6" t="s">
        <v>22</v>
      </c>
      <c r="R2006" s="6" t="s">
        <v>18</v>
      </c>
      <c r="S2006" s="6" t="s">
        <v>22</v>
      </c>
      <c r="T2006" s="6" t="s">
        <v>6289</v>
      </c>
      <c r="U2006" s="7">
        <v>7</v>
      </c>
      <c r="V2006" s="17" t="b">
        <v>0</v>
      </c>
      <c r="W2006" s="17" t="b">
        <v>0</v>
      </c>
      <c r="X2006" s="17" t="b">
        <v>0</v>
      </c>
      <c r="Y2006" s="17" t="b">
        <v>0</v>
      </c>
      <c r="Z2006" t="s">
        <v>22</v>
      </c>
      <c r="AA2006" t="s">
        <v>22</v>
      </c>
      <c r="AB2006" t="s">
        <v>22</v>
      </c>
      <c r="AC2006" t="s">
        <v>22</v>
      </c>
      <c r="AD2006" t="s">
        <v>22</v>
      </c>
      <c r="AE2006" t="s">
        <v>22</v>
      </c>
      <c r="AF2006" t="s">
        <v>22</v>
      </c>
      <c r="AG2006" t="s">
        <v>22</v>
      </c>
      <c r="AH2006" t="s">
        <v>22</v>
      </c>
      <c r="AI2006" t="s">
        <v>22</v>
      </c>
      <c r="AJ2006" s="17" t="b">
        <v>0</v>
      </c>
      <c r="AK2006" t="s">
        <v>22</v>
      </c>
      <c r="AL2006" t="s">
        <v>22</v>
      </c>
      <c r="AM2006" s="17" t="b">
        <v>0</v>
      </c>
      <c r="AN2006" s="6"/>
      <c r="AO2006" s="6"/>
      <c r="AP2006" s="17" t="b">
        <v>0</v>
      </c>
      <c r="AQ2006" s="6" t="b">
        <v>0</v>
      </c>
    </row>
    <row r="2007" spans="1:43" x14ac:dyDescent="0.25">
      <c r="A2007" t="str">
        <f>_xlfn.CONCAT(Table8[[#This Row],[Order]],"-",Table8[[#This Row],[Line]])</f>
        <v>78967-3</v>
      </c>
      <c r="B2007" s="7">
        <v>78967</v>
      </c>
      <c r="C2007" s="7">
        <v>3</v>
      </c>
      <c r="D2007" s="7">
        <v>1</v>
      </c>
      <c r="E2007" s="6" t="s">
        <v>18</v>
      </c>
      <c r="F2007" s="6" t="s">
        <v>377</v>
      </c>
      <c r="G2007" s="6" t="s">
        <v>6290</v>
      </c>
      <c r="H2007" s="6" t="s">
        <v>22</v>
      </c>
      <c r="I2007" s="6" t="s">
        <v>27</v>
      </c>
      <c r="J2007" s="6"/>
      <c r="K2007" s="6"/>
      <c r="L2007" s="8">
        <v>43515</v>
      </c>
      <c r="M2007" s="8">
        <v>43518</v>
      </c>
      <c r="N2007" s="7">
        <v>1</v>
      </c>
      <c r="O2007" s="7">
        <v>3</v>
      </c>
      <c r="P2007" s="6" t="s">
        <v>608</v>
      </c>
      <c r="Q2007" s="6" t="s">
        <v>22</v>
      </c>
      <c r="R2007" s="6" t="s">
        <v>18</v>
      </c>
      <c r="S2007" s="6" t="s">
        <v>22</v>
      </c>
      <c r="T2007" s="6" t="s">
        <v>6291</v>
      </c>
      <c r="U2007" s="7">
        <v>7</v>
      </c>
      <c r="V2007" s="17" t="b">
        <v>0</v>
      </c>
      <c r="W2007" s="17" t="b">
        <v>0</v>
      </c>
      <c r="X2007" s="17" t="b">
        <v>0</v>
      </c>
      <c r="Y2007" s="17" t="b">
        <v>0</v>
      </c>
      <c r="Z2007" t="s">
        <v>22</v>
      </c>
      <c r="AA2007" t="s">
        <v>22</v>
      </c>
      <c r="AB2007" t="s">
        <v>22</v>
      </c>
      <c r="AC2007" t="s">
        <v>22</v>
      </c>
      <c r="AD2007" t="s">
        <v>22</v>
      </c>
      <c r="AE2007" t="s">
        <v>22</v>
      </c>
      <c r="AF2007" t="s">
        <v>22</v>
      </c>
      <c r="AG2007" t="s">
        <v>22</v>
      </c>
      <c r="AH2007" t="s">
        <v>22</v>
      </c>
      <c r="AI2007" t="s">
        <v>22</v>
      </c>
      <c r="AJ2007" s="17" t="b">
        <v>0</v>
      </c>
      <c r="AK2007" t="s">
        <v>22</v>
      </c>
      <c r="AL2007" t="s">
        <v>22</v>
      </c>
      <c r="AM2007" s="17" t="b">
        <v>0</v>
      </c>
      <c r="AN2007" s="6"/>
      <c r="AO2007" s="6"/>
      <c r="AP2007" s="17" t="b">
        <v>0</v>
      </c>
      <c r="AQ2007" s="6" t="b">
        <v>0</v>
      </c>
    </row>
    <row r="2008" spans="1:43" x14ac:dyDescent="0.25">
      <c r="A2008" t="str">
        <f>_xlfn.CONCAT(Table8[[#This Row],[Order]],"-",Table8[[#This Row],[Line]])</f>
        <v>78967-4</v>
      </c>
      <c r="B2008" s="7">
        <v>78967</v>
      </c>
      <c r="C2008" s="7">
        <v>4</v>
      </c>
      <c r="D2008" s="7">
        <v>1</v>
      </c>
      <c r="E2008" s="6" t="s">
        <v>18</v>
      </c>
      <c r="F2008" s="6" t="s">
        <v>227</v>
      </c>
      <c r="G2008" s="6" t="s">
        <v>6292</v>
      </c>
      <c r="H2008" s="6" t="s">
        <v>22</v>
      </c>
      <c r="I2008" s="6" t="s">
        <v>27</v>
      </c>
      <c r="J2008" s="6"/>
      <c r="K2008" s="6"/>
      <c r="L2008" s="8">
        <v>43515</v>
      </c>
      <c r="M2008" s="8">
        <v>43518</v>
      </c>
      <c r="N2008" s="7">
        <v>1</v>
      </c>
      <c r="O2008" s="7">
        <v>1</v>
      </c>
      <c r="P2008" s="6" t="s">
        <v>608</v>
      </c>
      <c r="Q2008" s="6" t="s">
        <v>22</v>
      </c>
      <c r="R2008" s="6" t="s">
        <v>18</v>
      </c>
      <c r="S2008" s="6" t="s">
        <v>22</v>
      </c>
      <c r="T2008" s="6" t="s">
        <v>6293</v>
      </c>
      <c r="U2008" s="7">
        <v>7</v>
      </c>
      <c r="V2008" s="17" t="b">
        <v>0</v>
      </c>
      <c r="W2008" s="17" t="b">
        <v>0</v>
      </c>
      <c r="X2008" s="17" t="b">
        <v>0</v>
      </c>
      <c r="Y2008" s="17" t="b">
        <v>0</v>
      </c>
      <c r="Z2008" t="s">
        <v>22</v>
      </c>
      <c r="AA2008" t="s">
        <v>22</v>
      </c>
      <c r="AB2008" t="s">
        <v>22</v>
      </c>
      <c r="AC2008" t="s">
        <v>22</v>
      </c>
      <c r="AD2008" t="s">
        <v>22</v>
      </c>
      <c r="AE2008" t="s">
        <v>22</v>
      </c>
      <c r="AF2008" t="s">
        <v>22</v>
      </c>
      <c r="AG2008" t="s">
        <v>22</v>
      </c>
      <c r="AH2008" t="s">
        <v>22</v>
      </c>
      <c r="AI2008" t="s">
        <v>22</v>
      </c>
      <c r="AJ2008" s="17" t="b">
        <v>0</v>
      </c>
      <c r="AK2008" t="s">
        <v>22</v>
      </c>
      <c r="AL2008" t="s">
        <v>22</v>
      </c>
      <c r="AM2008" s="17" t="b">
        <v>0</v>
      </c>
      <c r="AN2008" s="6"/>
      <c r="AO2008" s="6"/>
      <c r="AP2008" s="17" t="b">
        <v>0</v>
      </c>
      <c r="AQ2008" s="6" t="b">
        <v>0</v>
      </c>
    </row>
    <row r="2009" spans="1:43" x14ac:dyDescent="0.25">
      <c r="A2009" t="str">
        <f>_xlfn.CONCAT(Table8[[#This Row],[Order]],"-",Table8[[#This Row],[Line]])</f>
        <v>78967-5</v>
      </c>
      <c r="B2009" s="7">
        <v>78967</v>
      </c>
      <c r="C2009" s="7">
        <v>5</v>
      </c>
      <c r="D2009" s="7">
        <v>1</v>
      </c>
      <c r="E2009" s="6" t="s">
        <v>18</v>
      </c>
      <c r="F2009" s="6" t="s">
        <v>3456</v>
      </c>
      <c r="G2009" s="6" t="s">
        <v>6294</v>
      </c>
      <c r="H2009" s="6" t="s">
        <v>22</v>
      </c>
      <c r="I2009" s="6" t="s">
        <v>27</v>
      </c>
      <c r="J2009" s="6"/>
      <c r="K2009" s="6"/>
      <c r="L2009" s="8">
        <v>43515</v>
      </c>
      <c r="M2009" s="8">
        <v>43518</v>
      </c>
      <c r="N2009" s="7">
        <v>1</v>
      </c>
      <c r="O2009" s="7">
        <v>3</v>
      </c>
      <c r="P2009" s="6" t="s">
        <v>608</v>
      </c>
      <c r="Q2009" s="6" t="s">
        <v>22</v>
      </c>
      <c r="R2009" s="6" t="s">
        <v>18</v>
      </c>
      <c r="S2009" s="6" t="s">
        <v>22</v>
      </c>
      <c r="T2009" s="6" t="s">
        <v>6295</v>
      </c>
      <c r="U2009" s="7">
        <v>7</v>
      </c>
      <c r="V2009" s="17" t="b">
        <v>0</v>
      </c>
      <c r="W2009" s="17" t="b">
        <v>0</v>
      </c>
      <c r="X2009" s="17" t="b">
        <v>0</v>
      </c>
      <c r="Y2009" s="17" t="b">
        <v>0</v>
      </c>
      <c r="Z2009" t="s">
        <v>22</v>
      </c>
      <c r="AA2009" t="s">
        <v>22</v>
      </c>
      <c r="AB2009" t="s">
        <v>22</v>
      </c>
      <c r="AC2009" t="s">
        <v>22</v>
      </c>
      <c r="AD2009" t="s">
        <v>22</v>
      </c>
      <c r="AE2009" t="s">
        <v>22</v>
      </c>
      <c r="AF2009" t="s">
        <v>22</v>
      </c>
      <c r="AG2009" t="s">
        <v>22</v>
      </c>
      <c r="AH2009" t="s">
        <v>22</v>
      </c>
      <c r="AI2009" t="s">
        <v>22</v>
      </c>
      <c r="AJ2009" s="17" t="b">
        <v>0</v>
      </c>
      <c r="AK2009" t="s">
        <v>22</v>
      </c>
      <c r="AL2009" t="s">
        <v>22</v>
      </c>
      <c r="AM2009" s="17" t="b">
        <v>0</v>
      </c>
      <c r="AN2009" s="6"/>
      <c r="AO2009" s="6"/>
      <c r="AP2009" s="17" t="b">
        <v>0</v>
      </c>
      <c r="AQ2009" s="6" t="b">
        <v>0</v>
      </c>
    </row>
    <row r="2010" spans="1:43" x14ac:dyDescent="0.25">
      <c r="A2010" t="str">
        <f>_xlfn.CONCAT(Table8[[#This Row],[Order]],"-",Table8[[#This Row],[Line]])</f>
        <v>78967-6</v>
      </c>
      <c r="B2010" s="7">
        <v>78967</v>
      </c>
      <c r="C2010" s="7">
        <v>6</v>
      </c>
      <c r="D2010" s="7">
        <v>1</v>
      </c>
      <c r="E2010" s="6" t="s">
        <v>18</v>
      </c>
      <c r="F2010" s="6" t="s">
        <v>332</v>
      </c>
      <c r="G2010" s="6" t="s">
        <v>6296</v>
      </c>
      <c r="H2010" s="6" t="s">
        <v>22</v>
      </c>
      <c r="I2010" s="6" t="s">
        <v>27</v>
      </c>
      <c r="J2010" s="6"/>
      <c r="K2010" s="6"/>
      <c r="L2010" s="8">
        <v>43515</v>
      </c>
      <c r="M2010" s="8">
        <v>43518</v>
      </c>
      <c r="N2010" s="7">
        <v>1</v>
      </c>
      <c r="O2010" s="7">
        <v>3</v>
      </c>
      <c r="P2010" s="6" t="s">
        <v>608</v>
      </c>
      <c r="Q2010" s="6" t="s">
        <v>22</v>
      </c>
      <c r="R2010" s="6" t="s">
        <v>18</v>
      </c>
      <c r="S2010" s="6" t="s">
        <v>22</v>
      </c>
      <c r="T2010" s="6" t="s">
        <v>6297</v>
      </c>
      <c r="U2010" s="7">
        <v>7</v>
      </c>
      <c r="V2010" s="17" t="b">
        <v>0</v>
      </c>
      <c r="W2010" s="17" t="b">
        <v>0</v>
      </c>
      <c r="X2010" s="17" t="b">
        <v>0</v>
      </c>
      <c r="Y2010" s="17" t="b">
        <v>0</v>
      </c>
      <c r="Z2010" t="s">
        <v>22</v>
      </c>
      <c r="AA2010" t="s">
        <v>22</v>
      </c>
      <c r="AB2010" t="s">
        <v>22</v>
      </c>
      <c r="AC2010" t="s">
        <v>22</v>
      </c>
      <c r="AD2010" t="s">
        <v>22</v>
      </c>
      <c r="AE2010" t="s">
        <v>22</v>
      </c>
      <c r="AF2010" t="s">
        <v>22</v>
      </c>
      <c r="AG2010" t="s">
        <v>22</v>
      </c>
      <c r="AH2010" t="s">
        <v>22</v>
      </c>
      <c r="AI2010" t="s">
        <v>22</v>
      </c>
      <c r="AJ2010" s="17" t="b">
        <v>0</v>
      </c>
      <c r="AK2010" t="s">
        <v>22</v>
      </c>
      <c r="AL2010" t="s">
        <v>22</v>
      </c>
      <c r="AM2010" s="17" t="b">
        <v>0</v>
      </c>
      <c r="AN2010" s="6"/>
      <c r="AO2010" s="6"/>
      <c r="AP2010" s="17" t="b">
        <v>0</v>
      </c>
      <c r="AQ2010" s="6" t="b">
        <v>0</v>
      </c>
    </row>
    <row r="2011" spans="1:43" x14ac:dyDescent="0.25">
      <c r="A2011" t="str">
        <f>_xlfn.CONCAT(Table8[[#This Row],[Order]],"-",Table8[[#This Row],[Line]])</f>
        <v>78967-7</v>
      </c>
      <c r="B2011" s="7">
        <v>78967</v>
      </c>
      <c r="C2011" s="7">
        <v>7</v>
      </c>
      <c r="D2011" s="7">
        <v>1</v>
      </c>
      <c r="E2011" s="6" t="s">
        <v>18</v>
      </c>
      <c r="F2011" s="6" t="s">
        <v>333</v>
      </c>
      <c r="G2011" s="6" t="s">
        <v>6298</v>
      </c>
      <c r="H2011" s="6" t="s">
        <v>22</v>
      </c>
      <c r="I2011" s="6" t="s">
        <v>27</v>
      </c>
      <c r="J2011" s="6"/>
      <c r="K2011" s="6"/>
      <c r="L2011" s="8">
        <v>43515</v>
      </c>
      <c r="M2011" s="8">
        <v>43518</v>
      </c>
      <c r="N2011" s="7">
        <v>1</v>
      </c>
      <c r="O2011" s="7">
        <v>1</v>
      </c>
      <c r="P2011" s="6" t="s">
        <v>608</v>
      </c>
      <c r="Q2011" s="6" t="s">
        <v>22</v>
      </c>
      <c r="R2011" s="6" t="s">
        <v>18</v>
      </c>
      <c r="S2011" s="6" t="s">
        <v>22</v>
      </c>
      <c r="T2011" s="6" t="s">
        <v>6299</v>
      </c>
      <c r="U2011" s="7">
        <v>7</v>
      </c>
      <c r="V2011" s="17" t="b">
        <v>0</v>
      </c>
      <c r="W2011" s="17" t="b">
        <v>0</v>
      </c>
      <c r="X2011" s="17" t="b">
        <v>0</v>
      </c>
      <c r="Y2011" s="17" t="b">
        <v>0</v>
      </c>
      <c r="Z2011" t="s">
        <v>22</v>
      </c>
      <c r="AA2011" t="s">
        <v>22</v>
      </c>
      <c r="AB2011" t="s">
        <v>22</v>
      </c>
      <c r="AC2011" t="s">
        <v>22</v>
      </c>
      <c r="AD2011" t="s">
        <v>22</v>
      </c>
      <c r="AE2011" t="s">
        <v>22</v>
      </c>
      <c r="AF2011" t="s">
        <v>22</v>
      </c>
      <c r="AG2011" t="s">
        <v>22</v>
      </c>
      <c r="AH2011" t="s">
        <v>22</v>
      </c>
      <c r="AI2011" t="s">
        <v>22</v>
      </c>
      <c r="AJ2011" s="17" t="b">
        <v>0</v>
      </c>
      <c r="AK2011" t="s">
        <v>22</v>
      </c>
      <c r="AL2011" t="s">
        <v>22</v>
      </c>
      <c r="AM2011" s="17" t="b">
        <v>0</v>
      </c>
      <c r="AN2011" s="6"/>
      <c r="AO2011" s="6"/>
      <c r="AP2011" s="17" t="b">
        <v>0</v>
      </c>
      <c r="AQ2011" s="6" t="b">
        <v>0</v>
      </c>
    </row>
    <row r="2012" spans="1:43" x14ac:dyDescent="0.25">
      <c r="A2012" t="str">
        <f>_xlfn.CONCAT(Table8[[#This Row],[Order]],"-",Table8[[#This Row],[Line]])</f>
        <v>78967-8</v>
      </c>
      <c r="B2012" s="7">
        <v>78967</v>
      </c>
      <c r="C2012" s="7">
        <v>8</v>
      </c>
      <c r="D2012" s="7">
        <v>1</v>
      </c>
      <c r="E2012" s="6" t="s">
        <v>18</v>
      </c>
      <c r="F2012" s="6" t="s">
        <v>333</v>
      </c>
      <c r="G2012" s="6" t="s">
        <v>6300</v>
      </c>
      <c r="H2012" s="6" t="s">
        <v>22</v>
      </c>
      <c r="I2012" s="6" t="s">
        <v>27</v>
      </c>
      <c r="J2012" s="6"/>
      <c r="K2012" s="6"/>
      <c r="L2012" s="8">
        <v>43515</v>
      </c>
      <c r="M2012" s="8">
        <v>43518</v>
      </c>
      <c r="N2012" s="7">
        <v>1</v>
      </c>
      <c r="O2012" s="7">
        <v>1</v>
      </c>
      <c r="P2012" s="6" t="s">
        <v>608</v>
      </c>
      <c r="Q2012" s="6" t="s">
        <v>22</v>
      </c>
      <c r="R2012" s="6" t="s">
        <v>18</v>
      </c>
      <c r="S2012" s="6" t="s">
        <v>22</v>
      </c>
      <c r="T2012" s="6" t="s">
        <v>6301</v>
      </c>
      <c r="U2012" s="7">
        <v>7</v>
      </c>
      <c r="V2012" s="17" t="b">
        <v>0</v>
      </c>
      <c r="W2012" s="17" t="b">
        <v>0</v>
      </c>
      <c r="X2012" s="17" t="b">
        <v>0</v>
      </c>
      <c r="Y2012" s="17" t="b">
        <v>0</v>
      </c>
      <c r="Z2012" t="s">
        <v>22</v>
      </c>
      <c r="AA2012" t="s">
        <v>22</v>
      </c>
      <c r="AB2012" t="s">
        <v>22</v>
      </c>
      <c r="AC2012" t="s">
        <v>22</v>
      </c>
      <c r="AD2012" t="s">
        <v>22</v>
      </c>
      <c r="AE2012" t="s">
        <v>22</v>
      </c>
      <c r="AF2012" t="s">
        <v>22</v>
      </c>
      <c r="AG2012" t="s">
        <v>22</v>
      </c>
      <c r="AH2012" t="s">
        <v>22</v>
      </c>
      <c r="AI2012" t="s">
        <v>22</v>
      </c>
      <c r="AJ2012" s="17" t="b">
        <v>0</v>
      </c>
      <c r="AK2012" t="s">
        <v>22</v>
      </c>
      <c r="AL2012" t="s">
        <v>22</v>
      </c>
      <c r="AM2012" s="17" t="b">
        <v>0</v>
      </c>
      <c r="AN2012" s="6"/>
      <c r="AO2012" s="6"/>
      <c r="AP2012" s="17" t="b">
        <v>0</v>
      </c>
      <c r="AQ2012" s="6" t="b">
        <v>0</v>
      </c>
    </row>
    <row r="2013" spans="1:43" x14ac:dyDescent="0.25">
      <c r="A2013" t="str">
        <f>_xlfn.CONCAT(Table8[[#This Row],[Order]],"-",Table8[[#This Row],[Line]])</f>
        <v>78967-9</v>
      </c>
      <c r="B2013" s="7">
        <v>78967</v>
      </c>
      <c r="C2013" s="7">
        <v>9</v>
      </c>
      <c r="D2013" s="7">
        <v>1</v>
      </c>
      <c r="E2013" s="6" t="s">
        <v>18</v>
      </c>
      <c r="F2013" s="6" t="s">
        <v>3457</v>
      </c>
      <c r="G2013" s="6" t="s">
        <v>6302</v>
      </c>
      <c r="H2013" s="6" t="s">
        <v>22</v>
      </c>
      <c r="I2013" s="6" t="s">
        <v>27</v>
      </c>
      <c r="J2013" s="6"/>
      <c r="K2013" s="6"/>
      <c r="L2013" s="8">
        <v>43515</v>
      </c>
      <c r="M2013" s="8">
        <v>43518</v>
      </c>
      <c r="N2013" s="7">
        <v>10</v>
      </c>
      <c r="O2013" s="7">
        <v>10</v>
      </c>
      <c r="P2013" s="6" t="s">
        <v>608</v>
      </c>
      <c r="Q2013" s="6" t="s">
        <v>22</v>
      </c>
      <c r="R2013" s="6" t="s">
        <v>18</v>
      </c>
      <c r="S2013" s="6" t="s">
        <v>22</v>
      </c>
      <c r="T2013" s="6" t="s">
        <v>6303</v>
      </c>
      <c r="U2013" s="7">
        <v>7</v>
      </c>
      <c r="V2013" s="17" t="b">
        <v>0</v>
      </c>
      <c r="W2013" s="17" t="b">
        <v>0</v>
      </c>
      <c r="X2013" s="17" t="b">
        <v>0</v>
      </c>
      <c r="Y2013" s="17" t="b">
        <v>0</v>
      </c>
      <c r="Z2013" t="s">
        <v>22</v>
      </c>
      <c r="AA2013" t="s">
        <v>22</v>
      </c>
      <c r="AB2013" t="s">
        <v>22</v>
      </c>
      <c r="AC2013" t="s">
        <v>22</v>
      </c>
      <c r="AD2013" t="s">
        <v>22</v>
      </c>
      <c r="AE2013" t="s">
        <v>22</v>
      </c>
      <c r="AF2013" t="s">
        <v>22</v>
      </c>
      <c r="AG2013" t="s">
        <v>22</v>
      </c>
      <c r="AH2013" t="s">
        <v>22</v>
      </c>
      <c r="AI2013" t="s">
        <v>22</v>
      </c>
      <c r="AJ2013" s="17" t="b">
        <v>0</v>
      </c>
      <c r="AK2013" t="s">
        <v>22</v>
      </c>
      <c r="AL2013" t="s">
        <v>22</v>
      </c>
      <c r="AM2013" s="17" t="b">
        <v>0</v>
      </c>
      <c r="AN2013" s="6"/>
      <c r="AO2013" s="6"/>
      <c r="AP2013" s="17" t="b">
        <v>0</v>
      </c>
      <c r="AQ2013" s="6" t="b">
        <v>0</v>
      </c>
    </row>
    <row r="2014" spans="1:43" x14ac:dyDescent="0.25">
      <c r="A2014" t="str">
        <f>_xlfn.CONCAT(Table8[[#This Row],[Order]],"-",Table8[[#This Row],[Line]])</f>
        <v>78967-10</v>
      </c>
      <c r="B2014" s="7">
        <v>78967</v>
      </c>
      <c r="C2014" s="7">
        <v>10</v>
      </c>
      <c r="D2014" s="7">
        <v>1</v>
      </c>
      <c r="E2014" s="6" t="s">
        <v>18</v>
      </c>
      <c r="F2014" s="6" t="s">
        <v>3455</v>
      </c>
      <c r="G2014" s="6" t="s">
        <v>6304</v>
      </c>
      <c r="H2014" s="6" t="s">
        <v>22</v>
      </c>
      <c r="I2014" s="6" t="s">
        <v>27</v>
      </c>
      <c r="J2014" s="6"/>
      <c r="K2014" s="6"/>
      <c r="L2014" s="8">
        <v>43515</v>
      </c>
      <c r="M2014" s="8">
        <v>43518</v>
      </c>
      <c r="N2014" s="7">
        <v>9</v>
      </c>
      <c r="O2014" s="7">
        <v>9</v>
      </c>
      <c r="P2014" s="6" t="s">
        <v>608</v>
      </c>
      <c r="Q2014" s="6" t="s">
        <v>22</v>
      </c>
      <c r="R2014" s="6" t="s">
        <v>18</v>
      </c>
      <c r="S2014" s="6" t="s">
        <v>22</v>
      </c>
      <c r="T2014" s="6" t="s">
        <v>6305</v>
      </c>
      <c r="U2014" s="7">
        <v>7</v>
      </c>
      <c r="V2014" s="17" t="b">
        <v>0</v>
      </c>
      <c r="W2014" s="17" t="b">
        <v>0</v>
      </c>
      <c r="X2014" s="17" t="b">
        <v>0</v>
      </c>
      <c r="Y2014" s="17" t="b">
        <v>0</v>
      </c>
      <c r="Z2014" t="s">
        <v>22</v>
      </c>
      <c r="AA2014" t="s">
        <v>22</v>
      </c>
      <c r="AB2014" t="s">
        <v>22</v>
      </c>
      <c r="AC2014" t="s">
        <v>22</v>
      </c>
      <c r="AD2014" t="s">
        <v>22</v>
      </c>
      <c r="AE2014" t="s">
        <v>22</v>
      </c>
      <c r="AF2014" t="s">
        <v>22</v>
      </c>
      <c r="AG2014" t="s">
        <v>22</v>
      </c>
      <c r="AH2014" t="s">
        <v>22</v>
      </c>
      <c r="AI2014" t="s">
        <v>22</v>
      </c>
      <c r="AJ2014" s="17" t="b">
        <v>0</v>
      </c>
      <c r="AK2014" t="s">
        <v>22</v>
      </c>
      <c r="AL2014" t="s">
        <v>22</v>
      </c>
      <c r="AM2014" s="17" t="b">
        <v>0</v>
      </c>
      <c r="AN2014" s="6"/>
      <c r="AO2014" s="6"/>
      <c r="AP2014" s="17" t="b">
        <v>0</v>
      </c>
      <c r="AQ2014" s="6" t="b">
        <v>0</v>
      </c>
    </row>
    <row r="2015" spans="1:43" x14ac:dyDescent="0.25">
      <c r="A2015" t="str">
        <f>_xlfn.CONCAT(Table8[[#This Row],[Order]],"-",Table8[[#This Row],[Line]])</f>
        <v>78968-1</v>
      </c>
      <c r="B2015" s="35">
        <v>78968</v>
      </c>
      <c r="C2015" s="35">
        <v>1</v>
      </c>
      <c r="D2015" s="35">
        <v>1</v>
      </c>
      <c r="E2015" s="34" t="s">
        <v>18</v>
      </c>
      <c r="F2015" s="34" t="s">
        <v>227</v>
      </c>
      <c r="G2015" s="34" t="s">
        <v>2362</v>
      </c>
      <c r="H2015" s="34" t="s">
        <v>22</v>
      </c>
      <c r="I2015" s="34" t="s">
        <v>31</v>
      </c>
      <c r="J2015" s="36">
        <v>43500</v>
      </c>
      <c r="K2015" s="34" t="s">
        <v>6306</v>
      </c>
      <c r="L2015" s="8">
        <v>43504</v>
      </c>
      <c r="M2015" s="36">
        <v>43509</v>
      </c>
      <c r="N2015" s="35">
        <v>4</v>
      </c>
      <c r="O2015" s="35">
        <v>4</v>
      </c>
      <c r="P2015" s="6" t="s">
        <v>608</v>
      </c>
      <c r="Q2015" s="34" t="s">
        <v>22</v>
      </c>
      <c r="R2015" s="6" t="s">
        <v>18</v>
      </c>
      <c r="S2015" s="34" t="s">
        <v>22</v>
      </c>
      <c r="T2015" s="34" t="s">
        <v>23</v>
      </c>
      <c r="U2015" s="35">
        <v>12</v>
      </c>
      <c r="V2015" s="17" t="b">
        <v>1</v>
      </c>
      <c r="W2015" s="17" t="b">
        <v>1</v>
      </c>
      <c r="X2015" s="17" t="b">
        <v>1</v>
      </c>
      <c r="Y2015" s="17" t="b">
        <v>1</v>
      </c>
      <c r="Z2015" t="s">
        <v>22</v>
      </c>
      <c r="AA2015" t="s">
        <v>3805</v>
      </c>
      <c r="AB2015" t="s">
        <v>22</v>
      </c>
      <c r="AC2015" t="s">
        <v>22</v>
      </c>
      <c r="AD2015" t="s">
        <v>22</v>
      </c>
      <c r="AE2015" t="s">
        <v>22</v>
      </c>
      <c r="AF2015" t="s">
        <v>22</v>
      </c>
      <c r="AG2015" t="s">
        <v>22</v>
      </c>
      <c r="AH2015" t="s">
        <v>22</v>
      </c>
      <c r="AI2015" t="s">
        <v>22</v>
      </c>
      <c r="AJ2015" s="17" t="b">
        <v>1</v>
      </c>
      <c r="AK2015" t="s">
        <v>22</v>
      </c>
      <c r="AL2015" t="s">
        <v>143</v>
      </c>
      <c r="AM2015" s="17" t="b">
        <v>0</v>
      </c>
      <c r="AN2015" s="6"/>
      <c r="AO2015" s="6"/>
      <c r="AP2015" s="17" t="b">
        <v>0</v>
      </c>
      <c r="AQ2015" s="6" t="b">
        <v>0</v>
      </c>
    </row>
    <row r="2016" spans="1:43" x14ac:dyDescent="0.25">
      <c r="A2016" t="str">
        <f>_xlfn.CONCAT(Table8[[#This Row],[Order]],"-",Table8[[#This Row],[Line]])</f>
        <v>78970-1</v>
      </c>
      <c r="B2016" s="29">
        <v>78970</v>
      </c>
      <c r="C2016" s="29">
        <v>1</v>
      </c>
      <c r="D2016" s="29">
        <v>1</v>
      </c>
      <c r="E2016" s="28" t="s">
        <v>18</v>
      </c>
      <c r="F2016" s="28" t="s">
        <v>3056</v>
      </c>
      <c r="G2016" s="28" t="s">
        <v>6307</v>
      </c>
      <c r="H2016" s="28" t="s">
        <v>22</v>
      </c>
      <c r="I2016" s="28" t="s">
        <v>20</v>
      </c>
      <c r="J2016" s="28"/>
      <c r="K2016" s="28"/>
      <c r="L2016" s="8">
        <v>43509</v>
      </c>
      <c r="M2016" s="30">
        <v>43514</v>
      </c>
      <c r="N2016" s="29">
        <v>2</v>
      </c>
      <c r="O2016" s="29">
        <v>2</v>
      </c>
      <c r="P2016" s="6" t="s">
        <v>652</v>
      </c>
      <c r="Q2016" s="28" t="s">
        <v>22</v>
      </c>
      <c r="R2016" s="6" t="s">
        <v>18</v>
      </c>
      <c r="S2016" s="28" t="s">
        <v>22</v>
      </c>
      <c r="T2016" s="28" t="s">
        <v>6308</v>
      </c>
      <c r="U2016" s="29">
        <v>18</v>
      </c>
      <c r="V2016" s="17" t="b">
        <v>1</v>
      </c>
      <c r="W2016" s="17" t="b">
        <v>0</v>
      </c>
      <c r="X2016" s="17" t="b">
        <v>0</v>
      </c>
      <c r="Y2016" s="17" t="b">
        <v>1</v>
      </c>
      <c r="Z2016" t="s">
        <v>22</v>
      </c>
      <c r="AA2016" t="s">
        <v>22</v>
      </c>
      <c r="AB2016" t="s">
        <v>22</v>
      </c>
      <c r="AC2016" t="s">
        <v>22</v>
      </c>
      <c r="AD2016" t="s">
        <v>22</v>
      </c>
      <c r="AE2016" t="s">
        <v>22</v>
      </c>
      <c r="AF2016" t="s">
        <v>22</v>
      </c>
      <c r="AG2016" t="s">
        <v>22</v>
      </c>
      <c r="AH2016" t="s">
        <v>22</v>
      </c>
      <c r="AI2016" t="s">
        <v>22</v>
      </c>
      <c r="AJ2016" s="17" t="b">
        <v>0</v>
      </c>
      <c r="AK2016" t="s">
        <v>22</v>
      </c>
      <c r="AL2016" t="s">
        <v>22</v>
      </c>
      <c r="AM2016" s="17" t="b">
        <v>0</v>
      </c>
      <c r="AN2016" s="6"/>
      <c r="AO2016" s="6"/>
      <c r="AP2016" s="17" t="b">
        <v>0</v>
      </c>
      <c r="AQ2016" s="6" t="b">
        <v>0</v>
      </c>
    </row>
    <row r="2017" spans="1:43" x14ac:dyDescent="0.25">
      <c r="A2017" t="str">
        <f>_xlfn.CONCAT(Table8[[#This Row],[Order]],"-",Table8[[#This Row],[Line]])</f>
        <v>78970-2</v>
      </c>
      <c r="B2017" s="29">
        <v>78970</v>
      </c>
      <c r="C2017" s="29">
        <v>2</v>
      </c>
      <c r="D2017" s="29">
        <v>1</v>
      </c>
      <c r="E2017" s="28" t="s">
        <v>18</v>
      </c>
      <c r="F2017" s="28" t="s">
        <v>3055</v>
      </c>
      <c r="G2017" s="28" t="s">
        <v>6309</v>
      </c>
      <c r="H2017" s="28" t="s">
        <v>22</v>
      </c>
      <c r="I2017" s="28" t="s">
        <v>20</v>
      </c>
      <c r="J2017" s="28"/>
      <c r="K2017" s="28"/>
      <c r="L2017" s="8">
        <v>43509</v>
      </c>
      <c r="M2017" s="30">
        <v>43514</v>
      </c>
      <c r="N2017" s="29">
        <v>4</v>
      </c>
      <c r="O2017" s="29">
        <v>4</v>
      </c>
      <c r="P2017" s="6" t="s">
        <v>652</v>
      </c>
      <c r="Q2017" s="28" t="s">
        <v>22</v>
      </c>
      <c r="R2017" s="6" t="s">
        <v>18</v>
      </c>
      <c r="S2017" s="28" t="s">
        <v>22</v>
      </c>
      <c r="T2017" s="28" t="s">
        <v>6310</v>
      </c>
      <c r="U2017" s="29">
        <v>18</v>
      </c>
      <c r="V2017" s="17" t="b">
        <v>1</v>
      </c>
      <c r="W2017" s="17" t="b">
        <v>0</v>
      </c>
      <c r="X2017" s="17" t="b">
        <v>0</v>
      </c>
      <c r="Y2017" s="17" t="b">
        <v>1</v>
      </c>
      <c r="Z2017" t="s">
        <v>22</v>
      </c>
      <c r="AA2017" t="s">
        <v>22</v>
      </c>
      <c r="AB2017" t="s">
        <v>22</v>
      </c>
      <c r="AC2017" t="s">
        <v>22</v>
      </c>
      <c r="AD2017" t="s">
        <v>22</v>
      </c>
      <c r="AE2017" t="s">
        <v>22</v>
      </c>
      <c r="AF2017" t="s">
        <v>22</v>
      </c>
      <c r="AG2017" t="s">
        <v>22</v>
      </c>
      <c r="AH2017" t="s">
        <v>22</v>
      </c>
      <c r="AI2017" t="s">
        <v>22</v>
      </c>
      <c r="AJ2017" s="17" t="b">
        <v>0</v>
      </c>
      <c r="AK2017" t="s">
        <v>22</v>
      </c>
      <c r="AL2017" t="s">
        <v>22</v>
      </c>
      <c r="AM2017" s="17" t="b">
        <v>0</v>
      </c>
      <c r="AN2017" s="6"/>
      <c r="AO2017" s="6"/>
      <c r="AP2017" s="17" t="b">
        <v>0</v>
      </c>
      <c r="AQ2017" s="6" t="b">
        <v>0</v>
      </c>
    </row>
    <row r="2018" spans="1:43" x14ac:dyDescent="0.25">
      <c r="A2018" t="str">
        <f>_xlfn.CONCAT(Table8[[#This Row],[Order]],"-",Table8[[#This Row],[Line]])</f>
        <v>78971-1</v>
      </c>
      <c r="B2018" s="35">
        <v>78971</v>
      </c>
      <c r="C2018" s="35">
        <v>1</v>
      </c>
      <c r="D2018" s="35">
        <v>1</v>
      </c>
      <c r="E2018" s="34" t="s">
        <v>24</v>
      </c>
      <c r="F2018" s="34" t="s">
        <v>155</v>
      </c>
      <c r="G2018" s="34" t="s">
        <v>2572</v>
      </c>
      <c r="H2018" s="34" t="s">
        <v>22</v>
      </c>
      <c r="I2018" s="34" t="s">
        <v>31</v>
      </c>
      <c r="J2018" s="36">
        <v>43499</v>
      </c>
      <c r="K2018" s="34" t="s">
        <v>6311</v>
      </c>
      <c r="L2018" s="125">
        <v>43496</v>
      </c>
      <c r="M2018" s="36">
        <v>43501</v>
      </c>
      <c r="N2018" s="35">
        <v>1</v>
      </c>
      <c r="O2018" s="35">
        <v>1</v>
      </c>
      <c r="P2018" s="6" t="s">
        <v>644</v>
      </c>
      <c r="Q2018" s="34" t="s">
        <v>21</v>
      </c>
      <c r="R2018" s="6" t="s">
        <v>18</v>
      </c>
      <c r="S2018" s="34" t="s">
        <v>22</v>
      </c>
      <c r="T2018" s="34" t="s">
        <v>23</v>
      </c>
      <c r="U2018" s="35">
        <v>12</v>
      </c>
      <c r="V2018" s="17" t="b">
        <v>1</v>
      </c>
      <c r="W2018" s="17" t="b">
        <v>1</v>
      </c>
      <c r="X2018" s="17" t="b">
        <v>1</v>
      </c>
      <c r="Y2018" s="17" t="b">
        <v>1</v>
      </c>
      <c r="Z2018" t="s">
        <v>22</v>
      </c>
      <c r="AA2018" t="s">
        <v>3805</v>
      </c>
      <c r="AB2018" t="s">
        <v>22</v>
      </c>
      <c r="AC2018" t="s">
        <v>22</v>
      </c>
      <c r="AD2018" t="s">
        <v>22</v>
      </c>
      <c r="AE2018" t="s">
        <v>22</v>
      </c>
      <c r="AF2018" t="s">
        <v>22</v>
      </c>
      <c r="AG2018" t="s">
        <v>22</v>
      </c>
      <c r="AH2018" t="s">
        <v>22</v>
      </c>
      <c r="AI2018" t="s">
        <v>22</v>
      </c>
      <c r="AJ2018" s="17" t="b">
        <v>1</v>
      </c>
      <c r="AK2018" t="s">
        <v>22</v>
      </c>
      <c r="AL2018" t="s">
        <v>143</v>
      </c>
      <c r="AM2018" s="17" t="b">
        <v>1</v>
      </c>
      <c r="AN2018" s="126">
        <v>43499.435624386599</v>
      </c>
      <c r="AO2018" s="6"/>
      <c r="AP2018" s="17" t="b">
        <v>1</v>
      </c>
      <c r="AQ2018" s="6" t="b">
        <v>0</v>
      </c>
    </row>
    <row r="2019" spans="1:43" x14ac:dyDescent="0.25">
      <c r="A2019" t="str">
        <f>_xlfn.CONCAT(Table8[[#This Row],[Order]],"-",Table8[[#This Row],[Line]])</f>
        <v>78974-1</v>
      </c>
      <c r="B2019" s="7">
        <v>78974</v>
      </c>
      <c r="C2019" s="7">
        <v>1</v>
      </c>
      <c r="D2019" s="7">
        <v>1</v>
      </c>
      <c r="E2019" s="6" t="s">
        <v>18</v>
      </c>
      <c r="F2019" s="6" t="s">
        <v>250</v>
      </c>
      <c r="G2019" s="6" t="s">
        <v>6312</v>
      </c>
      <c r="H2019" s="6" t="s">
        <v>22</v>
      </c>
      <c r="I2019" s="6" t="s">
        <v>27</v>
      </c>
      <c r="J2019" s="6"/>
      <c r="K2019" s="6"/>
      <c r="L2019" s="8">
        <v>43507</v>
      </c>
      <c r="M2019" s="8">
        <v>43510</v>
      </c>
      <c r="N2019" s="7">
        <v>2</v>
      </c>
      <c r="O2019" s="7">
        <v>4</v>
      </c>
      <c r="P2019" s="6" t="s">
        <v>608</v>
      </c>
      <c r="Q2019" s="6" t="s">
        <v>22</v>
      </c>
      <c r="R2019" s="6" t="s">
        <v>18</v>
      </c>
      <c r="S2019" s="6" t="s">
        <v>22</v>
      </c>
      <c r="T2019" s="6" t="s">
        <v>6313</v>
      </c>
      <c r="U2019" s="7">
        <v>12</v>
      </c>
      <c r="V2019" s="17" t="b">
        <v>0</v>
      </c>
      <c r="W2019" s="17" t="b">
        <v>0</v>
      </c>
      <c r="X2019" s="17" t="b">
        <v>0</v>
      </c>
      <c r="Y2019" s="17" t="b">
        <v>0</v>
      </c>
      <c r="Z2019" t="s">
        <v>22</v>
      </c>
      <c r="AA2019" t="s">
        <v>22</v>
      </c>
      <c r="AB2019" t="s">
        <v>22</v>
      </c>
      <c r="AC2019" t="s">
        <v>22</v>
      </c>
      <c r="AD2019" t="s">
        <v>22</v>
      </c>
      <c r="AE2019" t="s">
        <v>22</v>
      </c>
      <c r="AF2019" t="s">
        <v>22</v>
      </c>
      <c r="AG2019" t="s">
        <v>22</v>
      </c>
      <c r="AH2019" t="s">
        <v>22</v>
      </c>
      <c r="AI2019" t="s">
        <v>22</v>
      </c>
      <c r="AJ2019" s="17" t="b">
        <v>0</v>
      </c>
      <c r="AK2019" t="s">
        <v>22</v>
      </c>
      <c r="AL2019" t="s">
        <v>22</v>
      </c>
      <c r="AM2019" s="17" t="b">
        <v>0</v>
      </c>
      <c r="AN2019" s="6"/>
      <c r="AO2019" s="6"/>
      <c r="AP2019" s="17" t="b">
        <v>0</v>
      </c>
      <c r="AQ2019" s="6" t="b">
        <v>0</v>
      </c>
    </row>
    <row r="2020" spans="1:43" x14ac:dyDescent="0.25">
      <c r="A2020" t="str">
        <f>_xlfn.CONCAT(Table8[[#This Row],[Order]],"-",Table8[[#This Row],[Line]])</f>
        <v>78982-1</v>
      </c>
      <c r="B2020" s="29">
        <v>78982</v>
      </c>
      <c r="C2020" s="29">
        <v>1</v>
      </c>
      <c r="D2020" s="29">
        <v>1</v>
      </c>
      <c r="E2020" s="28" t="s">
        <v>18</v>
      </c>
      <c r="F2020" s="28" t="s">
        <v>187</v>
      </c>
      <c r="G2020" s="28" t="s">
        <v>1364</v>
      </c>
      <c r="H2020" s="28" t="s">
        <v>22</v>
      </c>
      <c r="I2020" s="28" t="s">
        <v>20</v>
      </c>
      <c r="J2020" s="28"/>
      <c r="K2020" s="28"/>
      <c r="L2020" s="8">
        <v>43503</v>
      </c>
      <c r="M2020" s="30">
        <v>43508</v>
      </c>
      <c r="N2020" s="29">
        <v>2</v>
      </c>
      <c r="O2020" s="29">
        <v>2</v>
      </c>
      <c r="P2020" s="6" t="s">
        <v>626</v>
      </c>
      <c r="Q2020" s="28" t="s">
        <v>22</v>
      </c>
      <c r="R2020" s="6" t="s">
        <v>18</v>
      </c>
      <c r="S2020" s="28" t="s">
        <v>22</v>
      </c>
      <c r="T2020" s="28" t="s">
        <v>1365</v>
      </c>
      <c r="U2020" s="29">
        <v>12</v>
      </c>
      <c r="V2020" s="17" t="b">
        <v>1</v>
      </c>
      <c r="W2020" s="17" t="b">
        <v>0</v>
      </c>
      <c r="X2020" s="17" t="b">
        <v>0</v>
      </c>
      <c r="Y2020" s="17" t="b">
        <v>0</v>
      </c>
      <c r="Z2020" t="s">
        <v>22</v>
      </c>
      <c r="AA2020" t="s">
        <v>22</v>
      </c>
      <c r="AB2020" t="s">
        <v>22</v>
      </c>
      <c r="AC2020" t="s">
        <v>22</v>
      </c>
      <c r="AD2020" t="s">
        <v>22</v>
      </c>
      <c r="AE2020" t="s">
        <v>22</v>
      </c>
      <c r="AF2020" t="s">
        <v>22</v>
      </c>
      <c r="AG2020" t="s">
        <v>22</v>
      </c>
      <c r="AH2020" t="s">
        <v>22</v>
      </c>
      <c r="AI2020" t="s">
        <v>22</v>
      </c>
      <c r="AJ2020" s="17" t="b">
        <v>0</v>
      </c>
      <c r="AK2020" t="s">
        <v>22</v>
      </c>
      <c r="AL2020" t="s">
        <v>143</v>
      </c>
      <c r="AM2020" s="17" t="b">
        <v>0</v>
      </c>
      <c r="AN2020" s="6"/>
      <c r="AO2020" s="6"/>
      <c r="AP2020" s="17" t="b">
        <v>0</v>
      </c>
      <c r="AQ2020" s="6" t="b">
        <v>0</v>
      </c>
    </row>
    <row r="2021" spans="1:43" x14ac:dyDescent="0.25">
      <c r="A2021" t="str">
        <f>_xlfn.CONCAT(Table8[[#This Row],[Order]],"-",Table8[[#This Row],[Line]])</f>
        <v>78983-1</v>
      </c>
      <c r="B2021" s="7">
        <v>78983</v>
      </c>
      <c r="C2021" s="7">
        <v>1</v>
      </c>
      <c r="D2021" s="7">
        <v>1</v>
      </c>
      <c r="E2021" s="6" t="s">
        <v>18</v>
      </c>
      <c r="F2021" s="6" t="s">
        <v>3458</v>
      </c>
      <c r="G2021" s="6" t="s">
        <v>6314</v>
      </c>
      <c r="H2021" s="6" t="s">
        <v>22</v>
      </c>
      <c r="I2021" s="6" t="s">
        <v>27</v>
      </c>
      <c r="J2021" s="6"/>
      <c r="K2021" s="6"/>
      <c r="L2021" s="8">
        <v>43511</v>
      </c>
      <c r="M2021" s="8">
        <v>43516</v>
      </c>
      <c r="N2021" s="7">
        <v>1</v>
      </c>
      <c r="O2021" s="7">
        <v>9</v>
      </c>
      <c r="P2021" s="6" t="s">
        <v>613</v>
      </c>
      <c r="Q2021" s="6" t="s">
        <v>22</v>
      </c>
      <c r="R2021" s="6" t="s">
        <v>18</v>
      </c>
      <c r="S2021" s="6" t="s">
        <v>22</v>
      </c>
      <c r="T2021" s="6" t="s">
        <v>6315</v>
      </c>
      <c r="U2021" s="7">
        <v>12</v>
      </c>
      <c r="V2021" s="17" t="b">
        <v>0</v>
      </c>
      <c r="W2021" s="17" t="b">
        <v>0</v>
      </c>
      <c r="X2021" s="17" t="b">
        <v>0</v>
      </c>
      <c r="Y2021" s="17" t="b">
        <v>0</v>
      </c>
      <c r="Z2021" t="s">
        <v>22</v>
      </c>
      <c r="AA2021" t="s">
        <v>22</v>
      </c>
      <c r="AB2021" t="s">
        <v>22</v>
      </c>
      <c r="AC2021" t="s">
        <v>22</v>
      </c>
      <c r="AD2021" t="s">
        <v>22</v>
      </c>
      <c r="AE2021" t="s">
        <v>22</v>
      </c>
      <c r="AF2021" t="s">
        <v>22</v>
      </c>
      <c r="AG2021" t="s">
        <v>22</v>
      </c>
      <c r="AH2021" t="s">
        <v>22</v>
      </c>
      <c r="AI2021" t="s">
        <v>22</v>
      </c>
      <c r="AJ2021" s="17" t="b">
        <v>0</v>
      </c>
      <c r="AK2021" t="s">
        <v>22</v>
      </c>
      <c r="AL2021" t="s">
        <v>22</v>
      </c>
      <c r="AM2021" s="17" t="b">
        <v>0</v>
      </c>
      <c r="AN2021" s="6"/>
      <c r="AO2021" s="6"/>
      <c r="AP2021" s="17" t="b">
        <v>0</v>
      </c>
      <c r="AQ2021" s="6" t="b">
        <v>0</v>
      </c>
    </row>
    <row r="2022" spans="1:43" x14ac:dyDescent="0.25">
      <c r="A2022" t="str">
        <f>_xlfn.CONCAT(Table8[[#This Row],[Order]],"-",Table8[[#This Row],[Line]])</f>
        <v>78983-2</v>
      </c>
      <c r="B2022" s="7">
        <v>78983</v>
      </c>
      <c r="C2022" s="7">
        <v>2</v>
      </c>
      <c r="D2022" s="7">
        <v>1</v>
      </c>
      <c r="E2022" s="6" t="s">
        <v>18</v>
      </c>
      <c r="F2022" s="6" t="s">
        <v>3458</v>
      </c>
      <c r="G2022" s="6" t="s">
        <v>6316</v>
      </c>
      <c r="H2022" s="6" t="s">
        <v>22</v>
      </c>
      <c r="I2022" s="6" t="s">
        <v>27</v>
      </c>
      <c r="J2022" s="6"/>
      <c r="K2022" s="6"/>
      <c r="L2022" s="8">
        <v>43511</v>
      </c>
      <c r="M2022" s="8">
        <v>43516</v>
      </c>
      <c r="N2022" s="7">
        <v>2</v>
      </c>
      <c r="O2022" s="7">
        <v>18</v>
      </c>
      <c r="P2022" s="6" t="s">
        <v>613</v>
      </c>
      <c r="Q2022" s="6" t="s">
        <v>22</v>
      </c>
      <c r="R2022" s="6" t="s">
        <v>18</v>
      </c>
      <c r="S2022" s="6" t="s">
        <v>22</v>
      </c>
      <c r="T2022" s="6" t="s">
        <v>6317</v>
      </c>
      <c r="U2022" s="7">
        <v>12</v>
      </c>
      <c r="V2022" s="17" t="b">
        <v>0</v>
      </c>
      <c r="W2022" s="17" t="b">
        <v>0</v>
      </c>
      <c r="X2022" s="17" t="b">
        <v>0</v>
      </c>
      <c r="Y2022" s="17" t="b">
        <v>0</v>
      </c>
      <c r="Z2022" t="s">
        <v>22</v>
      </c>
      <c r="AA2022" t="s">
        <v>22</v>
      </c>
      <c r="AB2022" t="s">
        <v>22</v>
      </c>
      <c r="AC2022" t="s">
        <v>22</v>
      </c>
      <c r="AD2022" t="s">
        <v>22</v>
      </c>
      <c r="AE2022" t="s">
        <v>22</v>
      </c>
      <c r="AF2022" t="s">
        <v>22</v>
      </c>
      <c r="AG2022" t="s">
        <v>22</v>
      </c>
      <c r="AH2022" t="s">
        <v>22</v>
      </c>
      <c r="AI2022" t="s">
        <v>22</v>
      </c>
      <c r="AJ2022" s="17" t="b">
        <v>0</v>
      </c>
      <c r="AK2022" t="s">
        <v>22</v>
      </c>
      <c r="AL2022" t="s">
        <v>22</v>
      </c>
      <c r="AM2022" s="17" t="b">
        <v>0</v>
      </c>
      <c r="AN2022" s="6"/>
      <c r="AO2022" s="6"/>
      <c r="AP2022" s="17" t="b">
        <v>0</v>
      </c>
      <c r="AQ2022" s="6" t="b">
        <v>0</v>
      </c>
    </row>
    <row r="2023" spans="1:43" x14ac:dyDescent="0.25">
      <c r="A2023" t="str">
        <f>_xlfn.CONCAT(Table8[[#This Row],[Order]],"-",Table8[[#This Row],[Line]])</f>
        <v>78983-3</v>
      </c>
      <c r="B2023" s="7">
        <v>78983</v>
      </c>
      <c r="C2023" s="7">
        <v>3</v>
      </c>
      <c r="D2023" s="7">
        <v>1</v>
      </c>
      <c r="E2023" s="6" t="s">
        <v>18</v>
      </c>
      <c r="F2023" s="6" t="s">
        <v>3458</v>
      </c>
      <c r="G2023" s="6" t="s">
        <v>6318</v>
      </c>
      <c r="H2023" s="6" t="s">
        <v>22</v>
      </c>
      <c r="I2023" s="6" t="s">
        <v>27</v>
      </c>
      <c r="J2023" s="6"/>
      <c r="K2023" s="6"/>
      <c r="L2023" s="8">
        <v>43511</v>
      </c>
      <c r="M2023" s="8">
        <v>43516</v>
      </c>
      <c r="N2023" s="7">
        <v>1</v>
      </c>
      <c r="O2023" s="7">
        <v>9</v>
      </c>
      <c r="P2023" s="6" t="s">
        <v>613</v>
      </c>
      <c r="Q2023" s="6" t="s">
        <v>22</v>
      </c>
      <c r="R2023" s="6" t="s">
        <v>18</v>
      </c>
      <c r="S2023" s="6" t="s">
        <v>22</v>
      </c>
      <c r="T2023" s="6" t="s">
        <v>6319</v>
      </c>
      <c r="U2023" s="7">
        <v>12</v>
      </c>
      <c r="V2023" s="17" t="b">
        <v>0</v>
      </c>
      <c r="W2023" s="17" t="b">
        <v>0</v>
      </c>
      <c r="X2023" s="17" t="b">
        <v>0</v>
      </c>
      <c r="Y2023" s="17" t="b">
        <v>0</v>
      </c>
      <c r="Z2023" t="s">
        <v>22</v>
      </c>
      <c r="AA2023" t="s">
        <v>22</v>
      </c>
      <c r="AB2023" t="s">
        <v>22</v>
      </c>
      <c r="AC2023" t="s">
        <v>22</v>
      </c>
      <c r="AD2023" t="s">
        <v>22</v>
      </c>
      <c r="AE2023" t="s">
        <v>22</v>
      </c>
      <c r="AF2023" t="s">
        <v>22</v>
      </c>
      <c r="AG2023" t="s">
        <v>22</v>
      </c>
      <c r="AH2023" t="s">
        <v>22</v>
      </c>
      <c r="AI2023" t="s">
        <v>22</v>
      </c>
      <c r="AJ2023" s="17" t="b">
        <v>0</v>
      </c>
      <c r="AK2023" t="s">
        <v>22</v>
      </c>
      <c r="AL2023" t="s">
        <v>22</v>
      </c>
      <c r="AM2023" s="17" t="b">
        <v>0</v>
      </c>
      <c r="AN2023" s="6"/>
      <c r="AO2023" s="6"/>
      <c r="AP2023" s="17" t="b">
        <v>0</v>
      </c>
      <c r="AQ2023" s="6" t="b">
        <v>0</v>
      </c>
    </row>
    <row r="2024" spans="1:43" x14ac:dyDescent="0.25">
      <c r="A2024" t="str">
        <f>_xlfn.CONCAT(Table8[[#This Row],[Order]],"-",Table8[[#This Row],[Line]])</f>
        <v>78984-1</v>
      </c>
      <c r="B2024" s="7">
        <v>78984</v>
      </c>
      <c r="C2024" s="7">
        <v>1</v>
      </c>
      <c r="D2024" s="7">
        <v>1</v>
      </c>
      <c r="E2024" s="6" t="s">
        <v>18</v>
      </c>
      <c r="F2024" s="6" t="s">
        <v>3459</v>
      </c>
      <c r="G2024" s="6" t="s">
        <v>6320</v>
      </c>
      <c r="H2024" s="6" t="s">
        <v>22</v>
      </c>
      <c r="I2024" s="6" t="s">
        <v>27</v>
      </c>
      <c r="J2024" s="6"/>
      <c r="K2024" s="6"/>
      <c r="L2024" s="8">
        <v>43507</v>
      </c>
      <c r="M2024" s="8">
        <v>43510</v>
      </c>
      <c r="N2024" s="7">
        <v>3</v>
      </c>
      <c r="O2024" s="7">
        <v>3</v>
      </c>
      <c r="P2024" s="6" t="s">
        <v>609</v>
      </c>
      <c r="Q2024" s="6" t="s">
        <v>22</v>
      </c>
      <c r="R2024" s="6" t="s">
        <v>19</v>
      </c>
      <c r="S2024" s="6" t="s">
        <v>22</v>
      </c>
      <c r="T2024" s="6" t="s">
        <v>2087</v>
      </c>
      <c r="U2024" s="7">
        <v>12</v>
      </c>
      <c r="V2024" s="17" t="b">
        <v>0</v>
      </c>
      <c r="W2024" s="17" t="b">
        <v>0</v>
      </c>
      <c r="X2024" s="17" t="b">
        <v>0</v>
      </c>
      <c r="Y2024" s="17" t="b">
        <v>0</v>
      </c>
      <c r="Z2024" t="s">
        <v>22</v>
      </c>
      <c r="AA2024" t="s">
        <v>22</v>
      </c>
      <c r="AB2024" t="s">
        <v>22</v>
      </c>
      <c r="AC2024" t="s">
        <v>22</v>
      </c>
      <c r="AD2024" t="s">
        <v>22</v>
      </c>
      <c r="AE2024" t="s">
        <v>22</v>
      </c>
      <c r="AF2024" t="s">
        <v>22</v>
      </c>
      <c r="AG2024" t="s">
        <v>22</v>
      </c>
      <c r="AH2024" t="s">
        <v>22</v>
      </c>
      <c r="AI2024" t="s">
        <v>22</v>
      </c>
      <c r="AJ2024" s="17" t="b">
        <v>0</v>
      </c>
      <c r="AK2024" t="s">
        <v>22</v>
      </c>
      <c r="AL2024" t="s">
        <v>22</v>
      </c>
      <c r="AM2024" s="17" t="b">
        <v>0</v>
      </c>
      <c r="AN2024" s="6"/>
      <c r="AO2024" s="6"/>
      <c r="AP2024" s="17" t="b">
        <v>0</v>
      </c>
      <c r="AQ2024" s="6" t="b">
        <v>0</v>
      </c>
    </row>
    <row r="2025" spans="1:43" x14ac:dyDescent="0.25">
      <c r="A2025" t="str">
        <f>_xlfn.CONCAT(Table8[[#This Row],[Order]],"-",Table8[[#This Row],[Line]])</f>
        <v>78986-1</v>
      </c>
      <c r="B2025" s="29">
        <v>78986</v>
      </c>
      <c r="C2025" s="29">
        <v>1</v>
      </c>
      <c r="D2025" s="29">
        <v>1</v>
      </c>
      <c r="E2025" s="28" t="s">
        <v>18</v>
      </c>
      <c r="F2025" s="28" t="s">
        <v>187</v>
      </c>
      <c r="G2025" s="28" t="s">
        <v>1364</v>
      </c>
      <c r="H2025" s="28" t="s">
        <v>22</v>
      </c>
      <c r="I2025" s="28" t="s">
        <v>20</v>
      </c>
      <c r="J2025" s="28"/>
      <c r="K2025" s="28"/>
      <c r="L2025" s="8">
        <v>43501</v>
      </c>
      <c r="M2025" s="30">
        <v>43504</v>
      </c>
      <c r="N2025" s="29">
        <v>4</v>
      </c>
      <c r="O2025" s="29">
        <v>4</v>
      </c>
      <c r="P2025" s="6" t="s">
        <v>626</v>
      </c>
      <c r="Q2025" s="28" t="s">
        <v>21</v>
      </c>
      <c r="R2025" s="6" t="s">
        <v>18</v>
      </c>
      <c r="S2025" s="28" t="s">
        <v>22</v>
      </c>
      <c r="T2025" s="28" t="s">
        <v>1365</v>
      </c>
      <c r="U2025" s="29">
        <v>12</v>
      </c>
      <c r="V2025" s="17" t="b">
        <v>1</v>
      </c>
      <c r="W2025" s="17" t="b">
        <v>1</v>
      </c>
      <c r="X2025" s="17" t="b">
        <v>1</v>
      </c>
      <c r="Y2025" s="17" t="b">
        <v>1</v>
      </c>
      <c r="Z2025" t="s">
        <v>3805</v>
      </c>
      <c r="AA2025" t="s">
        <v>22</v>
      </c>
      <c r="AB2025" t="s">
        <v>22</v>
      </c>
      <c r="AC2025" t="s">
        <v>22</v>
      </c>
      <c r="AD2025" t="s">
        <v>22</v>
      </c>
      <c r="AE2025" t="s">
        <v>22</v>
      </c>
      <c r="AF2025" t="s">
        <v>3805</v>
      </c>
      <c r="AG2025" t="s">
        <v>3805</v>
      </c>
      <c r="AH2025" t="s">
        <v>22</v>
      </c>
      <c r="AI2025" t="s">
        <v>22</v>
      </c>
      <c r="AJ2025" s="17" t="b">
        <v>1</v>
      </c>
      <c r="AK2025" t="s">
        <v>22</v>
      </c>
      <c r="AL2025" t="s">
        <v>22</v>
      </c>
      <c r="AM2025" s="17" t="b">
        <v>0</v>
      </c>
      <c r="AN2025" s="6"/>
      <c r="AO2025" s="6"/>
      <c r="AP2025" s="17" t="b">
        <v>1</v>
      </c>
      <c r="AQ2025" s="6" t="b">
        <v>0</v>
      </c>
    </row>
    <row r="2026" spans="1:43" x14ac:dyDescent="0.25">
      <c r="A2026" t="str">
        <f>_xlfn.CONCAT(Table8[[#This Row],[Order]],"-",Table8[[#This Row],[Line]])</f>
        <v>78988-1</v>
      </c>
      <c r="B2026" s="123">
        <v>78988</v>
      </c>
      <c r="C2026" s="123">
        <v>1</v>
      </c>
      <c r="D2026" s="123">
        <v>1</v>
      </c>
      <c r="E2026" s="124" t="s">
        <v>18</v>
      </c>
      <c r="F2026" s="124" t="s">
        <v>3377</v>
      </c>
      <c r="G2026" s="124" t="s">
        <v>2359</v>
      </c>
      <c r="H2026" s="124" t="s">
        <v>208</v>
      </c>
      <c r="I2026" s="124" t="s">
        <v>20</v>
      </c>
      <c r="J2026" s="124"/>
      <c r="K2026" s="124"/>
      <c r="L2026" s="8">
        <v>43503</v>
      </c>
      <c r="M2026" s="125">
        <v>43508</v>
      </c>
      <c r="N2026" s="123">
        <v>17</v>
      </c>
      <c r="O2026" s="123">
        <v>17</v>
      </c>
      <c r="P2026" s="6" t="s">
        <v>657</v>
      </c>
      <c r="Q2026" s="124" t="s">
        <v>22</v>
      </c>
      <c r="R2026" s="6" t="s">
        <v>19</v>
      </c>
      <c r="S2026" s="124" t="s">
        <v>22</v>
      </c>
      <c r="T2026" s="124" t="s">
        <v>46</v>
      </c>
      <c r="U2026" s="123">
        <v>12</v>
      </c>
      <c r="V2026" s="17" t="b">
        <v>1</v>
      </c>
      <c r="W2026" s="17" t="b">
        <v>0</v>
      </c>
      <c r="X2026" s="17" t="b">
        <v>0</v>
      </c>
      <c r="Y2026" s="17" t="b">
        <v>1</v>
      </c>
      <c r="Z2026" t="s">
        <v>161</v>
      </c>
      <c r="AA2026" t="s">
        <v>22</v>
      </c>
      <c r="AB2026" t="s">
        <v>22</v>
      </c>
      <c r="AC2026" t="s">
        <v>22</v>
      </c>
      <c r="AD2026" t="s">
        <v>22</v>
      </c>
      <c r="AE2026" t="s">
        <v>22</v>
      </c>
      <c r="AF2026" t="s">
        <v>22</v>
      </c>
      <c r="AG2026" t="s">
        <v>22</v>
      </c>
      <c r="AH2026" t="s">
        <v>22</v>
      </c>
      <c r="AI2026" t="s">
        <v>22</v>
      </c>
      <c r="AJ2026" s="17" t="b">
        <v>0</v>
      </c>
      <c r="AK2026" t="s">
        <v>22</v>
      </c>
      <c r="AL2026" t="s">
        <v>143</v>
      </c>
      <c r="AM2026" s="17" t="b">
        <v>0</v>
      </c>
      <c r="AN2026" s="6"/>
      <c r="AO2026" s="6"/>
      <c r="AP2026" s="17" t="b">
        <v>0</v>
      </c>
      <c r="AQ2026" s="6" t="b">
        <v>0</v>
      </c>
    </row>
    <row r="2027" spans="1:43" x14ac:dyDescent="0.25">
      <c r="A2027" t="str">
        <f>_xlfn.CONCAT(Table8[[#This Row],[Order]],"-",Table8[[#This Row],[Line]])</f>
        <v>78988-2</v>
      </c>
      <c r="B2027" s="29">
        <v>78988</v>
      </c>
      <c r="C2027" s="29">
        <v>2</v>
      </c>
      <c r="D2027" s="29">
        <v>1</v>
      </c>
      <c r="E2027" s="28" t="s">
        <v>18</v>
      </c>
      <c r="F2027" s="28" t="s">
        <v>207</v>
      </c>
      <c r="G2027" s="28" t="s">
        <v>2360</v>
      </c>
      <c r="H2027" s="28" t="s">
        <v>22</v>
      </c>
      <c r="I2027" s="28" t="s">
        <v>20</v>
      </c>
      <c r="J2027" s="28"/>
      <c r="K2027" s="28"/>
      <c r="L2027" s="8">
        <v>43503</v>
      </c>
      <c r="M2027" s="30">
        <v>43508</v>
      </c>
      <c r="N2027" s="29">
        <v>7</v>
      </c>
      <c r="O2027" s="29">
        <v>7</v>
      </c>
      <c r="P2027" s="6" t="s">
        <v>657</v>
      </c>
      <c r="Q2027" s="28" t="s">
        <v>22</v>
      </c>
      <c r="R2027" s="6" t="s">
        <v>19</v>
      </c>
      <c r="S2027" s="28" t="s">
        <v>22</v>
      </c>
      <c r="T2027" s="28" t="s">
        <v>2361</v>
      </c>
      <c r="U2027" s="29">
        <v>12</v>
      </c>
      <c r="V2027" s="17" t="b">
        <v>1</v>
      </c>
      <c r="W2027" s="17" t="b">
        <v>0</v>
      </c>
      <c r="X2027" s="17" t="b">
        <v>0</v>
      </c>
      <c r="Y2027" s="17" t="b">
        <v>1</v>
      </c>
      <c r="Z2027" t="s">
        <v>161</v>
      </c>
      <c r="AA2027" t="s">
        <v>22</v>
      </c>
      <c r="AB2027" t="s">
        <v>22</v>
      </c>
      <c r="AC2027" t="s">
        <v>22</v>
      </c>
      <c r="AD2027" t="s">
        <v>22</v>
      </c>
      <c r="AE2027" t="s">
        <v>22</v>
      </c>
      <c r="AF2027" t="s">
        <v>22</v>
      </c>
      <c r="AG2027" t="s">
        <v>22</v>
      </c>
      <c r="AH2027" t="s">
        <v>22</v>
      </c>
      <c r="AI2027" t="s">
        <v>22</v>
      </c>
      <c r="AJ2027" s="17" t="b">
        <v>0</v>
      </c>
      <c r="AK2027" t="s">
        <v>22</v>
      </c>
      <c r="AL2027" t="s">
        <v>143</v>
      </c>
      <c r="AM2027" s="17" t="b">
        <v>0</v>
      </c>
      <c r="AN2027" s="6"/>
      <c r="AO2027" s="6"/>
      <c r="AP2027" s="17" t="b">
        <v>0</v>
      </c>
      <c r="AQ2027" s="6" t="b">
        <v>0</v>
      </c>
    </row>
    <row r="2028" spans="1:43" x14ac:dyDescent="0.25">
      <c r="A2028" t="str">
        <f>_xlfn.CONCAT(Table8[[#This Row],[Order]],"-",Table8[[#This Row],[Line]])</f>
        <v>78994-1</v>
      </c>
      <c r="B2028" s="29">
        <v>78994</v>
      </c>
      <c r="C2028" s="29">
        <v>1</v>
      </c>
      <c r="D2028" s="29">
        <v>1</v>
      </c>
      <c r="E2028" s="28" t="s">
        <v>18</v>
      </c>
      <c r="F2028" s="28" t="s">
        <v>219</v>
      </c>
      <c r="G2028" s="28" t="s">
        <v>2351</v>
      </c>
      <c r="H2028" s="28" t="s">
        <v>141</v>
      </c>
      <c r="I2028" s="28" t="s">
        <v>20</v>
      </c>
      <c r="J2028" s="28"/>
      <c r="K2028" s="28"/>
      <c r="L2028" s="8">
        <v>43500</v>
      </c>
      <c r="M2028" s="30">
        <v>43503</v>
      </c>
      <c r="N2028" s="29">
        <v>2</v>
      </c>
      <c r="O2028" s="29">
        <v>2</v>
      </c>
      <c r="P2028" s="6" t="s">
        <v>610</v>
      </c>
      <c r="Q2028" s="28" t="s">
        <v>21</v>
      </c>
      <c r="R2028" s="6" t="s">
        <v>18</v>
      </c>
      <c r="S2028" s="28" t="s">
        <v>22</v>
      </c>
      <c r="T2028" s="28" t="s">
        <v>2352</v>
      </c>
      <c r="U2028" s="29">
        <v>12</v>
      </c>
      <c r="V2028" s="17" t="b">
        <v>1</v>
      </c>
      <c r="W2028" s="17" t="b">
        <v>1</v>
      </c>
      <c r="X2028" s="17" t="b">
        <v>1</v>
      </c>
      <c r="Y2028" s="17" t="b">
        <v>1</v>
      </c>
      <c r="Z2028" t="s">
        <v>22</v>
      </c>
      <c r="AA2028" t="s">
        <v>3805</v>
      </c>
      <c r="AB2028" t="s">
        <v>22</v>
      </c>
      <c r="AC2028" t="s">
        <v>22</v>
      </c>
      <c r="AD2028" t="s">
        <v>22</v>
      </c>
      <c r="AE2028" t="s">
        <v>22</v>
      </c>
      <c r="AF2028" t="s">
        <v>22</v>
      </c>
      <c r="AG2028" t="s">
        <v>22</v>
      </c>
      <c r="AH2028" t="s">
        <v>22</v>
      </c>
      <c r="AI2028" t="s">
        <v>22</v>
      </c>
      <c r="AJ2028" s="17" t="b">
        <v>1</v>
      </c>
      <c r="AK2028" t="s">
        <v>22</v>
      </c>
      <c r="AL2028" t="s">
        <v>22</v>
      </c>
      <c r="AM2028" s="17" t="b">
        <v>1</v>
      </c>
      <c r="AN2028" s="126">
        <v>43499.435295636598</v>
      </c>
      <c r="AO2028" s="6"/>
      <c r="AP2028" s="17" t="b">
        <v>1</v>
      </c>
      <c r="AQ2028" s="6" t="b">
        <v>1</v>
      </c>
    </row>
    <row r="2029" spans="1:43" x14ac:dyDescent="0.25">
      <c r="A2029" t="str">
        <f>_xlfn.CONCAT(Table8[[#This Row],[Order]],"-",Table8[[#This Row],[Line]])</f>
        <v>78994-2</v>
      </c>
      <c r="B2029" s="29">
        <v>78994</v>
      </c>
      <c r="C2029" s="29">
        <v>2</v>
      </c>
      <c r="D2029" s="29">
        <v>1</v>
      </c>
      <c r="E2029" s="28" t="s">
        <v>18</v>
      </c>
      <c r="F2029" s="28" t="s">
        <v>240</v>
      </c>
      <c r="G2029" s="28" t="s">
        <v>2353</v>
      </c>
      <c r="H2029" s="28" t="s">
        <v>22</v>
      </c>
      <c r="I2029" s="28" t="s">
        <v>20</v>
      </c>
      <c r="J2029" s="28"/>
      <c r="K2029" s="28"/>
      <c r="L2029" s="8">
        <v>43500</v>
      </c>
      <c r="M2029" s="30">
        <v>43503</v>
      </c>
      <c r="N2029" s="29">
        <v>1</v>
      </c>
      <c r="O2029" s="29">
        <v>1</v>
      </c>
      <c r="P2029" s="6" t="s">
        <v>610</v>
      </c>
      <c r="Q2029" s="28" t="s">
        <v>21</v>
      </c>
      <c r="R2029" s="6" t="s">
        <v>18</v>
      </c>
      <c r="S2029" s="28" t="s">
        <v>22</v>
      </c>
      <c r="T2029" s="28" t="s">
        <v>2354</v>
      </c>
      <c r="U2029" s="29">
        <v>12</v>
      </c>
      <c r="V2029" s="17" t="b">
        <v>1</v>
      </c>
      <c r="W2029" s="17" t="b">
        <v>1</v>
      </c>
      <c r="X2029" s="17" t="b">
        <v>1</v>
      </c>
      <c r="Y2029" s="17" t="b">
        <v>1</v>
      </c>
      <c r="Z2029" t="s">
        <v>22</v>
      </c>
      <c r="AA2029" t="s">
        <v>3805</v>
      </c>
      <c r="AB2029" t="s">
        <v>22</v>
      </c>
      <c r="AC2029" t="s">
        <v>22</v>
      </c>
      <c r="AD2029" t="s">
        <v>22</v>
      </c>
      <c r="AE2029" t="s">
        <v>22</v>
      </c>
      <c r="AF2029" t="s">
        <v>22</v>
      </c>
      <c r="AG2029" t="s">
        <v>22</v>
      </c>
      <c r="AH2029" t="s">
        <v>22</v>
      </c>
      <c r="AI2029" t="s">
        <v>22</v>
      </c>
      <c r="AJ2029" s="17" t="b">
        <v>1</v>
      </c>
      <c r="AK2029" t="s">
        <v>22</v>
      </c>
      <c r="AL2029" t="s">
        <v>22</v>
      </c>
      <c r="AM2029" s="17" t="b">
        <v>1</v>
      </c>
      <c r="AN2029" s="126">
        <v>43499.435302465303</v>
      </c>
      <c r="AO2029" s="6"/>
      <c r="AP2029" s="17" t="b">
        <v>1</v>
      </c>
      <c r="AQ2029" s="6" t="b">
        <v>0</v>
      </c>
    </row>
    <row r="2030" spans="1:43" x14ac:dyDescent="0.25">
      <c r="A2030" t="str">
        <f>_xlfn.CONCAT(Table8[[#This Row],[Order]],"-",Table8[[#This Row],[Line]])</f>
        <v>78999-1</v>
      </c>
      <c r="B2030" s="35">
        <v>78999</v>
      </c>
      <c r="C2030" s="35">
        <v>1</v>
      </c>
      <c r="D2030" s="35">
        <v>1</v>
      </c>
      <c r="E2030" s="34" t="s">
        <v>36</v>
      </c>
      <c r="F2030" s="34" t="s">
        <v>6321</v>
      </c>
      <c r="G2030" s="34" t="s">
        <v>6322</v>
      </c>
      <c r="H2030" s="34" t="s">
        <v>190</v>
      </c>
      <c r="I2030" s="34" t="s">
        <v>37</v>
      </c>
      <c r="J2030" s="36">
        <v>43496</v>
      </c>
      <c r="K2030" s="34" t="s">
        <v>6323</v>
      </c>
      <c r="L2030" s="125">
        <v>43494</v>
      </c>
      <c r="M2030" s="36">
        <v>43497</v>
      </c>
      <c r="N2030" s="35">
        <v>1</v>
      </c>
      <c r="O2030" s="35">
        <v>2</v>
      </c>
      <c r="P2030" s="6" t="s">
        <v>607</v>
      </c>
      <c r="Q2030" s="34" t="s">
        <v>22</v>
      </c>
      <c r="R2030" s="6" t="s">
        <v>18</v>
      </c>
      <c r="S2030" s="34" t="s">
        <v>22</v>
      </c>
      <c r="T2030" s="34" t="s">
        <v>6324</v>
      </c>
      <c r="U2030" s="35">
        <v>12</v>
      </c>
      <c r="V2030" s="17" t="b">
        <v>1</v>
      </c>
      <c r="W2030" s="17" t="b">
        <v>1</v>
      </c>
      <c r="X2030" s="17" t="b">
        <v>1</v>
      </c>
      <c r="Y2030" s="17" t="b">
        <v>1</v>
      </c>
      <c r="Z2030" t="s">
        <v>22</v>
      </c>
      <c r="AA2030" t="s">
        <v>22</v>
      </c>
      <c r="AB2030" t="s">
        <v>22</v>
      </c>
      <c r="AC2030" t="s">
        <v>22</v>
      </c>
      <c r="AD2030" t="s">
        <v>22</v>
      </c>
      <c r="AE2030" t="s">
        <v>22</v>
      </c>
      <c r="AF2030" t="s">
        <v>22</v>
      </c>
      <c r="AG2030" t="s">
        <v>3805</v>
      </c>
      <c r="AH2030" t="s">
        <v>22</v>
      </c>
      <c r="AI2030" t="s">
        <v>22</v>
      </c>
      <c r="AJ2030" s="17" t="b">
        <v>1</v>
      </c>
      <c r="AK2030" t="s">
        <v>22</v>
      </c>
      <c r="AL2030" t="s">
        <v>6325</v>
      </c>
      <c r="AM2030" s="17" t="b">
        <v>1</v>
      </c>
      <c r="AN2030" s="126">
        <v>43496.7135152431</v>
      </c>
      <c r="AO2030" s="6"/>
      <c r="AP2030" s="17" t="b">
        <v>1</v>
      </c>
      <c r="AQ2030" s="6" t="b">
        <v>1</v>
      </c>
    </row>
    <row r="2031" spans="1:43" x14ac:dyDescent="0.25">
      <c r="A2031" t="str">
        <f>_xlfn.CONCAT(Table8[[#This Row],[Order]],"-",Table8[[#This Row],[Line]])</f>
        <v>79000-1</v>
      </c>
      <c r="B2031" s="7">
        <v>79000</v>
      </c>
      <c r="C2031" s="7">
        <v>1</v>
      </c>
      <c r="D2031" s="7">
        <v>1</v>
      </c>
      <c r="E2031" s="6" t="s">
        <v>18</v>
      </c>
      <c r="F2031" s="6" t="s">
        <v>397</v>
      </c>
      <c r="G2031" s="6" t="s">
        <v>6326</v>
      </c>
      <c r="H2031" s="6" t="s">
        <v>22</v>
      </c>
      <c r="I2031" s="6" t="s">
        <v>27</v>
      </c>
      <c r="J2031" s="6"/>
      <c r="K2031" s="6"/>
      <c r="L2031" s="125">
        <v>43496</v>
      </c>
      <c r="M2031" s="8">
        <v>43501</v>
      </c>
      <c r="N2031" s="7">
        <v>1</v>
      </c>
      <c r="O2031" s="7">
        <v>1</v>
      </c>
      <c r="P2031" s="6" t="s">
        <v>613</v>
      </c>
      <c r="Q2031" s="6" t="s">
        <v>22</v>
      </c>
      <c r="R2031" s="6" t="s">
        <v>18</v>
      </c>
      <c r="S2031" s="6" t="s">
        <v>22</v>
      </c>
      <c r="T2031" s="6" t="s">
        <v>819</v>
      </c>
      <c r="U2031" s="7">
        <v>10</v>
      </c>
      <c r="V2031" s="17" t="b">
        <v>1</v>
      </c>
      <c r="W2031" s="17" t="b">
        <v>0</v>
      </c>
      <c r="X2031" s="17" t="b">
        <v>0</v>
      </c>
      <c r="Y2031" s="17" t="b">
        <v>1</v>
      </c>
      <c r="Z2031" t="s">
        <v>22</v>
      </c>
      <c r="AA2031" t="s">
        <v>22</v>
      </c>
      <c r="AB2031" t="s">
        <v>22</v>
      </c>
      <c r="AC2031" t="s">
        <v>22</v>
      </c>
      <c r="AD2031" t="s">
        <v>22</v>
      </c>
      <c r="AE2031" t="s">
        <v>22</v>
      </c>
      <c r="AF2031" t="s">
        <v>22</v>
      </c>
      <c r="AG2031" t="s">
        <v>22</v>
      </c>
      <c r="AH2031" t="s">
        <v>22</v>
      </c>
      <c r="AI2031" t="s">
        <v>22</v>
      </c>
      <c r="AJ2031" s="17" t="b">
        <v>1</v>
      </c>
      <c r="AK2031" t="s">
        <v>22</v>
      </c>
      <c r="AL2031" t="s">
        <v>143</v>
      </c>
      <c r="AM2031" s="17" t="b">
        <v>0</v>
      </c>
      <c r="AN2031" s="6"/>
      <c r="AO2031" s="6"/>
      <c r="AP2031" s="17" t="b">
        <v>0</v>
      </c>
      <c r="AQ2031" s="6" t="b">
        <v>0</v>
      </c>
    </row>
    <row r="2032" spans="1:43" x14ac:dyDescent="0.25">
      <c r="A2032" t="str">
        <f>_xlfn.CONCAT(Table8[[#This Row],[Order]],"-",Table8[[#This Row],[Line]])</f>
        <v>79001-1</v>
      </c>
      <c r="B2032" s="35">
        <v>79001</v>
      </c>
      <c r="C2032" s="35">
        <v>1</v>
      </c>
      <c r="D2032" s="35">
        <v>1</v>
      </c>
      <c r="E2032" s="34" t="s">
        <v>18</v>
      </c>
      <c r="F2032" s="34" t="s">
        <v>3247</v>
      </c>
      <c r="G2032" s="34" t="s">
        <v>6327</v>
      </c>
      <c r="H2032" s="34" t="s">
        <v>22</v>
      </c>
      <c r="I2032" s="34" t="s">
        <v>31</v>
      </c>
      <c r="J2032" s="36">
        <v>43497</v>
      </c>
      <c r="K2032" s="34" t="s">
        <v>6328</v>
      </c>
      <c r="L2032" s="125">
        <v>43495</v>
      </c>
      <c r="M2032" s="36">
        <v>43500</v>
      </c>
      <c r="N2032" s="35">
        <v>8</v>
      </c>
      <c r="O2032" s="35">
        <v>8</v>
      </c>
      <c r="P2032" s="6" t="s">
        <v>610</v>
      </c>
      <c r="Q2032" s="34" t="s">
        <v>22</v>
      </c>
      <c r="R2032" s="6" t="s">
        <v>18</v>
      </c>
      <c r="S2032" s="34" t="s">
        <v>22</v>
      </c>
      <c r="T2032" s="34" t="s">
        <v>29</v>
      </c>
      <c r="U2032" s="35">
        <v>10</v>
      </c>
      <c r="V2032" s="17" t="b">
        <v>1</v>
      </c>
      <c r="W2032" s="17" t="b">
        <v>1</v>
      </c>
      <c r="X2032" s="17" t="b">
        <v>1</v>
      </c>
      <c r="Y2032" s="17" t="b">
        <v>1</v>
      </c>
      <c r="Z2032" t="s">
        <v>22</v>
      </c>
      <c r="AA2032" t="s">
        <v>22</v>
      </c>
      <c r="AB2032" t="s">
        <v>22</v>
      </c>
      <c r="AC2032" t="s">
        <v>22</v>
      </c>
      <c r="AD2032" t="s">
        <v>22</v>
      </c>
      <c r="AE2032" t="s">
        <v>22</v>
      </c>
      <c r="AF2032" t="s">
        <v>22</v>
      </c>
      <c r="AG2032" t="s">
        <v>22</v>
      </c>
      <c r="AH2032" t="s">
        <v>22</v>
      </c>
      <c r="AI2032" t="s">
        <v>22</v>
      </c>
      <c r="AJ2032" s="17" t="b">
        <v>1</v>
      </c>
      <c r="AK2032" t="s">
        <v>22</v>
      </c>
      <c r="AL2032" t="s">
        <v>143</v>
      </c>
      <c r="AM2032" s="17" t="b">
        <v>0</v>
      </c>
      <c r="AN2032" s="6"/>
      <c r="AO2032" s="6"/>
      <c r="AP2032" s="17" t="b">
        <v>0</v>
      </c>
      <c r="AQ2032" s="6" t="b">
        <v>0</v>
      </c>
    </row>
    <row r="2033" spans="1:43" x14ac:dyDescent="0.25">
      <c r="A2033" t="str">
        <f>_xlfn.CONCAT(Table8[[#This Row],[Order]],"-",Table8[[#This Row],[Line]])</f>
        <v>79005-1</v>
      </c>
      <c r="B2033" s="29">
        <v>79005</v>
      </c>
      <c r="C2033" s="29">
        <v>1</v>
      </c>
      <c r="D2033" s="29">
        <v>1</v>
      </c>
      <c r="E2033" s="28" t="s">
        <v>18</v>
      </c>
      <c r="F2033" s="28" t="s">
        <v>437</v>
      </c>
      <c r="G2033" s="28" t="s">
        <v>2297</v>
      </c>
      <c r="H2033" s="28" t="s">
        <v>22</v>
      </c>
      <c r="I2033" s="28" t="s">
        <v>20</v>
      </c>
      <c r="J2033" s="28"/>
      <c r="K2033" s="28"/>
      <c r="L2033" s="125">
        <v>43496</v>
      </c>
      <c r="M2033" s="30">
        <v>43501</v>
      </c>
      <c r="N2033" s="29">
        <v>3</v>
      </c>
      <c r="O2033" s="29">
        <v>3</v>
      </c>
      <c r="P2033" s="6" t="s">
        <v>609</v>
      </c>
      <c r="Q2033" s="28" t="s">
        <v>22</v>
      </c>
      <c r="R2033" s="6" t="s">
        <v>18</v>
      </c>
      <c r="S2033" s="28" t="s">
        <v>22</v>
      </c>
      <c r="T2033" s="28" t="s">
        <v>661</v>
      </c>
      <c r="U2033" s="29">
        <v>10</v>
      </c>
      <c r="V2033" s="17" t="b">
        <v>1</v>
      </c>
      <c r="W2033" s="17" t="b">
        <v>0</v>
      </c>
      <c r="X2033" s="17" t="b">
        <v>0</v>
      </c>
      <c r="Y2033" s="17" t="b">
        <v>0</v>
      </c>
      <c r="Z2033" t="s">
        <v>22</v>
      </c>
      <c r="AA2033" t="s">
        <v>22</v>
      </c>
      <c r="AB2033" t="s">
        <v>22</v>
      </c>
      <c r="AC2033" t="s">
        <v>22</v>
      </c>
      <c r="AD2033" t="s">
        <v>22</v>
      </c>
      <c r="AE2033" t="s">
        <v>22</v>
      </c>
      <c r="AF2033" t="s">
        <v>22</v>
      </c>
      <c r="AG2033" t="s">
        <v>22</v>
      </c>
      <c r="AH2033" t="s">
        <v>22</v>
      </c>
      <c r="AI2033" t="s">
        <v>22</v>
      </c>
      <c r="AJ2033" s="17" t="b">
        <v>0</v>
      </c>
      <c r="AK2033" t="s">
        <v>22</v>
      </c>
      <c r="AL2033" t="s">
        <v>22</v>
      </c>
      <c r="AM2033" s="17" t="b">
        <v>0</v>
      </c>
      <c r="AN2033" s="6"/>
      <c r="AO2033" s="6"/>
      <c r="AP2033" s="17" t="b">
        <v>0</v>
      </c>
      <c r="AQ2033" s="6" t="b">
        <v>0</v>
      </c>
    </row>
    <row r="2034" spans="1:43" x14ac:dyDescent="0.25">
      <c r="A2034" t="str">
        <f>_xlfn.CONCAT(Table8[[#This Row],[Order]],"-",Table8[[#This Row],[Line]])</f>
        <v>79011-2</v>
      </c>
      <c r="B2034" s="35">
        <v>79011</v>
      </c>
      <c r="C2034" s="35">
        <v>2</v>
      </c>
      <c r="D2034" s="35">
        <v>1</v>
      </c>
      <c r="E2034" s="34" t="s">
        <v>36</v>
      </c>
      <c r="F2034" s="34" t="s">
        <v>436</v>
      </c>
      <c r="G2034" s="34" t="s">
        <v>2490</v>
      </c>
      <c r="H2034" s="34" t="s">
        <v>22</v>
      </c>
      <c r="I2034" s="34" t="s">
        <v>37</v>
      </c>
      <c r="J2034" s="36">
        <v>43499</v>
      </c>
      <c r="K2034" s="34" t="s">
        <v>6329</v>
      </c>
      <c r="L2034" s="125">
        <v>43494</v>
      </c>
      <c r="M2034" s="36">
        <v>43497</v>
      </c>
      <c r="N2034" s="35">
        <v>1</v>
      </c>
      <c r="O2034" s="35">
        <v>1</v>
      </c>
      <c r="P2034" s="6" t="s">
        <v>656</v>
      </c>
      <c r="Q2034" s="34" t="s">
        <v>21</v>
      </c>
      <c r="R2034" s="6" t="s">
        <v>18</v>
      </c>
      <c r="S2034" s="34" t="s">
        <v>22</v>
      </c>
      <c r="T2034" s="34" t="s">
        <v>2491</v>
      </c>
      <c r="U2034" s="35">
        <v>12</v>
      </c>
      <c r="V2034" s="17" t="b">
        <v>1</v>
      </c>
      <c r="W2034" s="17" t="b">
        <v>1</v>
      </c>
      <c r="X2034" s="17" t="b">
        <v>1</v>
      </c>
      <c r="Y2034" s="17" t="b">
        <v>1</v>
      </c>
      <c r="Z2034" t="s">
        <v>22</v>
      </c>
      <c r="AA2034" t="s">
        <v>3805</v>
      </c>
      <c r="AB2034" t="s">
        <v>22</v>
      </c>
      <c r="AC2034" t="s">
        <v>22</v>
      </c>
      <c r="AD2034" t="s">
        <v>22</v>
      </c>
      <c r="AE2034" t="s">
        <v>22</v>
      </c>
      <c r="AF2034" t="s">
        <v>22</v>
      </c>
      <c r="AG2034" t="s">
        <v>22</v>
      </c>
      <c r="AH2034" t="s">
        <v>22</v>
      </c>
      <c r="AI2034" t="s">
        <v>22</v>
      </c>
      <c r="AJ2034" s="17" t="b">
        <v>1</v>
      </c>
      <c r="AK2034" t="s">
        <v>22</v>
      </c>
      <c r="AL2034" t="s">
        <v>143</v>
      </c>
      <c r="AM2034" s="17" t="b">
        <v>1</v>
      </c>
      <c r="AN2034" s="126">
        <v>43500.491219479198</v>
      </c>
      <c r="AO2034" s="6"/>
      <c r="AP2034" s="17" t="b">
        <v>1</v>
      </c>
      <c r="AQ2034" s="6" t="b">
        <v>0</v>
      </c>
    </row>
    <row r="2035" spans="1:43" x14ac:dyDescent="0.25">
      <c r="A2035" t="str">
        <f>_xlfn.CONCAT(Table8[[#This Row],[Order]],"-",Table8[[#This Row],[Line]])</f>
        <v>79011-3</v>
      </c>
      <c r="B2035" s="35">
        <v>79011</v>
      </c>
      <c r="C2035" s="35">
        <v>3</v>
      </c>
      <c r="D2035" s="35">
        <v>1</v>
      </c>
      <c r="E2035" s="34" t="s">
        <v>36</v>
      </c>
      <c r="F2035" s="34" t="s">
        <v>436</v>
      </c>
      <c r="G2035" s="34" t="s">
        <v>2492</v>
      </c>
      <c r="H2035" s="34" t="s">
        <v>22</v>
      </c>
      <c r="I2035" s="34" t="s">
        <v>37</v>
      </c>
      <c r="J2035" s="36">
        <v>43499</v>
      </c>
      <c r="K2035" s="34" t="s">
        <v>6330</v>
      </c>
      <c r="L2035" s="125">
        <v>43494</v>
      </c>
      <c r="M2035" s="36">
        <v>43497</v>
      </c>
      <c r="N2035" s="35">
        <v>1</v>
      </c>
      <c r="O2035" s="35">
        <v>1</v>
      </c>
      <c r="P2035" s="6" t="s">
        <v>656</v>
      </c>
      <c r="Q2035" s="34" t="s">
        <v>21</v>
      </c>
      <c r="R2035" s="6" t="s">
        <v>18</v>
      </c>
      <c r="S2035" s="34" t="s">
        <v>22</v>
      </c>
      <c r="T2035" s="34" t="s">
        <v>2493</v>
      </c>
      <c r="U2035" s="35">
        <v>12</v>
      </c>
      <c r="V2035" s="17" t="b">
        <v>1</v>
      </c>
      <c r="W2035" s="17" t="b">
        <v>1</v>
      </c>
      <c r="X2035" s="17" t="b">
        <v>1</v>
      </c>
      <c r="Y2035" s="17" t="b">
        <v>1</v>
      </c>
      <c r="Z2035" t="s">
        <v>22</v>
      </c>
      <c r="AA2035" t="s">
        <v>3805</v>
      </c>
      <c r="AB2035" t="s">
        <v>22</v>
      </c>
      <c r="AC2035" t="s">
        <v>22</v>
      </c>
      <c r="AD2035" t="s">
        <v>22</v>
      </c>
      <c r="AE2035" t="s">
        <v>22</v>
      </c>
      <c r="AF2035" t="s">
        <v>22</v>
      </c>
      <c r="AG2035" t="s">
        <v>22</v>
      </c>
      <c r="AH2035" t="s">
        <v>22</v>
      </c>
      <c r="AI2035" t="s">
        <v>22</v>
      </c>
      <c r="AJ2035" s="17" t="b">
        <v>1</v>
      </c>
      <c r="AK2035" t="s">
        <v>22</v>
      </c>
      <c r="AL2035" t="s">
        <v>143</v>
      </c>
      <c r="AM2035" s="17" t="b">
        <v>1</v>
      </c>
      <c r="AN2035" s="126">
        <v>43500.491241516203</v>
      </c>
      <c r="AO2035" s="6"/>
      <c r="AP2035" s="17" t="b">
        <v>1</v>
      </c>
      <c r="AQ2035" s="6" t="b">
        <v>0</v>
      </c>
    </row>
    <row r="2036" spans="1:43" x14ac:dyDescent="0.25">
      <c r="A2036" t="str">
        <f>_xlfn.CONCAT(Table8[[#This Row],[Order]],"-",Table8[[#This Row],[Line]])</f>
        <v>79012-1</v>
      </c>
      <c r="B2036" s="7">
        <v>79012</v>
      </c>
      <c r="C2036" s="7">
        <v>1</v>
      </c>
      <c r="D2036" s="7">
        <v>1</v>
      </c>
      <c r="E2036" s="6" t="s">
        <v>18</v>
      </c>
      <c r="F2036" s="6" t="s">
        <v>228</v>
      </c>
      <c r="G2036" s="6" t="s">
        <v>6331</v>
      </c>
      <c r="H2036" s="6" t="s">
        <v>22</v>
      </c>
      <c r="I2036" s="6" t="s">
        <v>27</v>
      </c>
      <c r="J2036" s="6"/>
      <c r="K2036" s="6"/>
      <c r="L2036" s="8">
        <v>43584</v>
      </c>
      <c r="M2036" s="8">
        <v>43587</v>
      </c>
      <c r="N2036" s="7">
        <v>1</v>
      </c>
      <c r="O2036" s="7">
        <v>1</v>
      </c>
      <c r="P2036" s="6" t="s">
        <v>605</v>
      </c>
      <c r="Q2036" s="6" t="s">
        <v>22</v>
      </c>
      <c r="R2036" s="6" t="s">
        <v>18</v>
      </c>
      <c r="S2036" s="6" t="s">
        <v>22</v>
      </c>
      <c r="T2036" s="6" t="s">
        <v>6332</v>
      </c>
      <c r="U2036" s="7">
        <v>12</v>
      </c>
      <c r="V2036" s="17" t="b">
        <v>0</v>
      </c>
      <c r="W2036" s="17" t="b">
        <v>0</v>
      </c>
      <c r="X2036" s="17" t="b">
        <v>0</v>
      </c>
      <c r="Y2036" s="17" t="b">
        <v>0</v>
      </c>
      <c r="Z2036" t="s">
        <v>22</v>
      </c>
      <c r="AA2036" t="s">
        <v>22</v>
      </c>
      <c r="AB2036" t="s">
        <v>22</v>
      </c>
      <c r="AC2036" t="s">
        <v>22</v>
      </c>
      <c r="AD2036" t="s">
        <v>22</v>
      </c>
      <c r="AE2036" t="s">
        <v>22</v>
      </c>
      <c r="AF2036" t="s">
        <v>22</v>
      </c>
      <c r="AG2036" t="s">
        <v>22</v>
      </c>
      <c r="AH2036" t="s">
        <v>22</v>
      </c>
      <c r="AI2036" t="s">
        <v>22</v>
      </c>
      <c r="AJ2036" s="17" t="b">
        <v>0</v>
      </c>
      <c r="AK2036" t="s">
        <v>22</v>
      </c>
      <c r="AL2036" t="s">
        <v>22</v>
      </c>
      <c r="AM2036" s="17" t="b">
        <v>0</v>
      </c>
      <c r="AN2036" s="6"/>
      <c r="AO2036" s="6"/>
      <c r="AP2036" s="17" t="b">
        <v>0</v>
      </c>
      <c r="AQ2036" s="6" t="b">
        <v>0</v>
      </c>
    </row>
    <row r="2037" spans="1:43" x14ac:dyDescent="0.25">
      <c r="A2037" t="str">
        <f>_xlfn.CONCAT(Table8[[#This Row],[Order]],"-",Table8[[#This Row],[Line]])</f>
        <v>79014-1</v>
      </c>
      <c r="B2037" s="7">
        <v>79014</v>
      </c>
      <c r="C2037" s="7">
        <v>1</v>
      </c>
      <c r="D2037" s="7">
        <v>1</v>
      </c>
      <c r="E2037" s="6" t="s">
        <v>18</v>
      </c>
      <c r="F2037" s="6" t="s">
        <v>227</v>
      </c>
      <c r="G2037" s="6" t="s">
        <v>1738</v>
      </c>
      <c r="H2037" s="6" t="s">
        <v>22</v>
      </c>
      <c r="I2037" s="6" t="s">
        <v>27</v>
      </c>
      <c r="J2037" s="6"/>
      <c r="K2037" s="6"/>
      <c r="L2037" s="8">
        <v>43503</v>
      </c>
      <c r="M2037" s="8">
        <v>43508</v>
      </c>
      <c r="N2037" s="7">
        <v>2</v>
      </c>
      <c r="O2037" s="7">
        <v>2</v>
      </c>
      <c r="P2037" s="6" t="s">
        <v>590</v>
      </c>
      <c r="Q2037" s="6" t="s">
        <v>22</v>
      </c>
      <c r="R2037" s="6" t="s">
        <v>18</v>
      </c>
      <c r="S2037" s="6" t="s">
        <v>22</v>
      </c>
      <c r="T2037" s="6" t="s">
        <v>23</v>
      </c>
      <c r="U2037" s="7">
        <v>12</v>
      </c>
      <c r="V2037" s="17" t="b">
        <v>0</v>
      </c>
      <c r="W2037" s="17" t="b">
        <v>0</v>
      </c>
      <c r="X2037" s="17" t="b">
        <v>0</v>
      </c>
      <c r="Y2037" s="17" t="b">
        <v>0</v>
      </c>
      <c r="Z2037" t="s">
        <v>22</v>
      </c>
      <c r="AA2037" t="s">
        <v>22</v>
      </c>
      <c r="AB2037" t="s">
        <v>22</v>
      </c>
      <c r="AC2037" t="s">
        <v>22</v>
      </c>
      <c r="AD2037" t="s">
        <v>22</v>
      </c>
      <c r="AE2037" t="s">
        <v>22</v>
      </c>
      <c r="AF2037" t="s">
        <v>22</v>
      </c>
      <c r="AG2037" t="s">
        <v>22</v>
      </c>
      <c r="AH2037" t="s">
        <v>22</v>
      </c>
      <c r="AI2037" t="s">
        <v>22</v>
      </c>
      <c r="AJ2037" s="17" t="b">
        <v>0</v>
      </c>
      <c r="AK2037" t="s">
        <v>22</v>
      </c>
      <c r="AL2037" t="s">
        <v>22</v>
      </c>
      <c r="AM2037" s="17" t="b">
        <v>0</v>
      </c>
      <c r="AN2037" s="6"/>
      <c r="AO2037" s="6"/>
      <c r="AP2037" s="17" t="b">
        <v>0</v>
      </c>
      <c r="AQ2037" s="6" t="b">
        <v>0</v>
      </c>
    </row>
    <row r="2038" spans="1:43" x14ac:dyDescent="0.25">
      <c r="A2038" t="str">
        <f>_xlfn.CONCAT(Table8[[#This Row],[Order]],"-",Table8[[#This Row],[Line]])</f>
        <v>79015-1</v>
      </c>
      <c r="B2038" s="29">
        <v>79015</v>
      </c>
      <c r="C2038" s="29">
        <v>1</v>
      </c>
      <c r="D2038" s="29">
        <v>1</v>
      </c>
      <c r="E2038" s="28" t="s">
        <v>18</v>
      </c>
      <c r="F2038" s="28" t="s">
        <v>3249</v>
      </c>
      <c r="G2038" s="28" t="s">
        <v>6333</v>
      </c>
      <c r="H2038" s="28" t="s">
        <v>22</v>
      </c>
      <c r="I2038" s="28" t="s">
        <v>20</v>
      </c>
      <c r="J2038" s="28"/>
      <c r="K2038" s="28"/>
      <c r="L2038" s="8">
        <v>43507</v>
      </c>
      <c r="M2038" s="30">
        <v>43510</v>
      </c>
      <c r="N2038" s="29">
        <v>1</v>
      </c>
      <c r="O2038" s="29">
        <v>2</v>
      </c>
      <c r="P2038" s="6" t="s">
        <v>590</v>
      </c>
      <c r="Q2038" s="28" t="s">
        <v>22</v>
      </c>
      <c r="R2038" s="6" t="s">
        <v>18</v>
      </c>
      <c r="S2038" s="28" t="s">
        <v>22</v>
      </c>
      <c r="T2038" s="28" t="s">
        <v>6334</v>
      </c>
      <c r="U2038" s="29">
        <v>12</v>
      </c>
      <c r="V2038" s="17" t="b">
        <v>1</v>
      </c>
      <c r="W2038" s="17" t="b">
        <v>0</v>
      </c>
      <c r="X2038" s="17" t="b">
        <v>0</v>
      </c>
      <c r="Y2038" s="17" t="b">
        <v>1</v>
      </c>
      <c r="Z2038" t="s">
        <v>22</v>
      </c>
      <c r="AA2038" t="s">
        <v>22</v>
      </c>
      <c r="AB2038" t="s">
        <v>22</v>
      </c>
      <c r="AC2038" t="s">
        <v>22</v>
      </c>
      <c r="AD2038" t="s">
        <v>22</v>
      </c>
      <c r="AE2038" t="s">
        <v>22</v>
      </c>
      <c r="AF2038" t="s">
        <v>22</v>
      </c>
      <c r="AG2038" t="s">
        <v>22</v>
      </c>
      <c r="AH2038" t="s">
        <v>22</v>
      </c>
      <c r="AI2038" t="s">
        <v>22</v>
      </c>
      <c r="AJ2038" s="17" t="b">
        <v>0</v>
      </c>
      <c r="AK2038" t="s">
        <v>22</v>
      </c>
      <c r="AL2038" t="s">
        <v>143</v>
      </c>
      <c r="AM2038" s="17" t="b">
        <v>0</v>
      </c>
      <c r="AN2038" s="6"/>
      <c r="AO2038" s="6"/>
      <c r="AP2038" s="17" t="b">
        <v>0</v>
      </c>
      <c r="AQ2038" s="6" t="b">
        <v>0</v>
      </c>
    </row>
    <row r="2039" spans="1:43" x14ac:dyDescent="0.25">
      <c r="A2039" t="str">
        <f>_xlfn.CONCAT(Table8[[#This Row],[Order]],"-",Table8[[#This Row],[Line]])</f>
        <v>79015-2</v>
      </c>
      <c r="B2039" s="29">
        <v>79015</v>
      </c>
      <c r="C2039" s="29">
        <v>2</v>
      </c>
      <c r="D2039" s="29">
        <v>1</v>
      </c>
      <c r="E2039" s="28" t="s">
        <v>18</v>
      </c>
      <c r="F2039" s="28" t="s">
        <v>3249</v>
      </c>
      <c r="G2039" s="28" t="s">
        <v>6333</v>
      </c>
      <c r="H2039" s="28" t="s">
        <v>22</v>
      </c>
      <c r="I2039" s="28" t="s">
        <v>20</v>
      </c>
      <c r="J2039" s="28"/>
      <c r="K2039" s="28"/>
      <c r="L2039" s="8">
        <v>43507</v>
      </c>
      <c r="M2039" s="30">
        <v>43510</v>
      </c>
      <c r="N2039" s="29">
        <v>1</v>
      </c>
      <c r="O2039" s="29">
        <v>2</v>
      </c>
      <c r="P2039" s="6" t="s">
        <v>590</v>
      </c>
      <c r="Q2039" s="28" t="s">
        <v>22</v>
      </c>
      <c r="R2039" s="6" t="s">
        <v>18</v>
      </c>
      <c r="S2039" s="28" t="s">
        <v>22</v>
      </c>
      <c r="T2039" s="28" t="s">
        <v>6335</v>
      </c>
      <c r="U2039" s="29">
        <v>12</v>
      </c>
      <c r="V2039" s="17" t="b">
        <v>1</v>
      </c>
      <c r="W2039" s="17" t="b">
        <v>0</v>
      </c>
      <c r="X2039" s="17" t="b">
        <v>0</v>
      </c>
      <c r="Y2039" s="17" t="b">
        <v>1</v>
      </c>
      <c r="Z2039" t="s">
        <v>22</v>
      </c>
      <c r="AA2039" t="s">
        <v>22</v>
      </c>
      <c r="AB2039" t="s">
        <v>22</v>
      </c>
      <c r="AC2039" t="s">
        <v>22</v>
      </c>
      <c r="AD2039" t="s">
        <v>22</v>
      </c>
      <c r="AE2039" t="s">
        <v>22</v>
      </c>
      <c r="AF2039" t="s">
        <v>22</v>
      </c>
      <c r="AG2039" t="s">
        <v>22</v>
      </c>
      <c r="AH2039" t="s">
        <v>22</v>
      </c>
      <c r="AI2039" t="s">
        <v>22</v>
      </c>
      <c r="AJ2039" s="17" t="b">
        <v>0</v>
      </c>
      <c r="AK2039" t="s">
        <v>22</v>
      </c>
      <c r="AL2039" t="s">
        <v>143</v>
      </c>
      <c r="AM2039" s="17" t="b">
        <v>0</v>
      </c>
      <c r="AN2039" s="6"/>
      <c r="AO2039" s="6"/>
      <c r="AP2039" s="17" t="b">
        <v>0</v>
      </c>
      <c r="AQ2039" s="6" t="b">
        <v>0</v>
      </c>
    </row>
    <row r="2040" spans="1:43" x14ac:dyDescent="0.25">
      <c r="A2040" t="str">
        <f>_xlfn.CONCAT(Table8[[#This Row],[Order]],"-",Table8[[#This Row],[Line]])</f>
        <v>79015-3</v>
      </c>
      <c r="B2040" s="29">
        <v>79015</v>
      </c>
      <c r="C2040" s="29">
        <v>3</v>
      </c>
      <c r="D2040" s="29">
        <v>1</v>
      </c>
      <c r="E2040" s="28" t="s">
        <v>18</v>
      </c>
      <c r="F2040" s="28" t="s">
        <v>3249</v>
      </c>
      <c r="G2040" s="28" t="s">
        <v>6336</v>
      </c>
      <c r="H2040" s="28" t="s">
        <v>22</v>
      </c>
      <c r="I2040" s="28" t="s">
        <v>20</v>
      </c>
      <c r="J2040" s="28"/>
      <c r="K2040" s="28"/>
      <c r="L2040" s="8">
        <v>43507</v>
      </c>
      <c r="M2040" s="30">
        <v>43510</v>
      </c>
      <c r="N2040" s="29">
        <v>1</v>
      </c>
      <c r="O2040" s="29">
        <v>2</v>
      </c>
      <c r="P2040" s="6" t="s">
        <v>590</v>
      </c>
      <c r="Q2040" s="28" t="s">
        <v>22</v>
      </c>
      <c r="R2040" s="6" t="s">
        <v>18</v>
      </c>
      <c r="S2040" s="28" t="s">
        <v>22</v>
      </c>
      <c r="T2040" s="28" t="s">
        <v>6337</v>
      </c>
      <c r="U2040" s="29">
        <v>12</v>
      </c>
      <c r="V2040" s="17" t="b">
        <v>1</v>
      </c>
      <c r="W2040" s="17" t="b">
        <v>0</v>
      </c>
      <c r="X2040" s="17" t="b">
        <v>0</v>
      </c>
      <c r="Y2040" s="17" t="b">
        <v>1</v>
      </c>
      <c r="Z2040" t="s">
        <v>22</v>
      </c>
      <c r="AA2040" t="s">
        <v>22</v>
      </c>
      <c r="AB2040" t="s">
        <v>22</v>
      </c>
      <c r="AC2040" t="s">
        <v>22</v>
      </c>
      <c r="AD2040" t="s">
        <v>22</v>
      </c>
      <c r="AE2040" t="s">
        <v>22</v>
      </c>
      <c r="AF2040" t="s">
        <v>22</v>
      </c>
      <c r="AG2040" t="s">
        <v>22</v>
      </c>
      <c r="AH2040" t="s">
        <v>22</v>
      </c>
      <c r="AI2040" t="s">
        <v>22</v>
      </c>
      <c r="AJ2040" s="17" t="b">
        <v>0</v>
      </c>
      <c r="AK2040" t="s">
        <v>22</v>
      </c>
      <c r="AL2040" t="s">
        <v>143</v>
      </c>
      <c r="AM2040" s="17" t="b">
        <v>0</v>
      </c>
      <c r="AN2040" s="6"/>
      <c r="AO2040" s="6"/>
      <c r="AP2040" s="17" t="b">
        <v>0</v>
      </c>
      <c r="AQ2040" s="6" t="b">
        <v>0</v>
      </c>
    </row>
    <row r="2041" spans="1:43" x14ac:dyDescent="0.25">
      <c r="A2041" t="str">
        <f>_xlfn.CONCAT(Table8[[#This Row],[Order]],"-",Table8[[#This Row],[Line]])</f>
        <v>79017-1</v>
      </c>
      <c r="B2041" s="29">
        <v>79017</v>
      </c>
      <c r="C2041" s="29">
        <v>1</v>
      </c>
      <c r="D2041" s="29">
        <v>1</v>
      </c>
      <c r="E2041" s="28" t="s">
        <v>18</v>
      </c>
      <c r="F2041" s="28" t="s">
        <v>3462</v>
      </c>
      <c r="G2041" s="28" t="s">
        <v>2518</v>
      </c>
      <c r="H2041" s="28" t="s">
        <v>22</v>
      </c>
      <c r="I2041" s="28" t="s">
        <v>20</v>
      </c>
      <c r="J2041" s="28"/>
      <c r="K2041" s="28"/>
      <c r="L2041" s="8">
        <v>43500</v>
      </c>
      <c r="M2041" s="30">
        <v>43503</v>
      </c>
      <c r="N2041" s="29">
        <v>1</v>
      </c>
      <c r="O2041" s="29">
        <v>1</v>
      </c>
      <c r="P2041" s="6" t="s">
        <v>590</v>
      </c>
      <c r="Q2041" s="28" t="s">
        <v>21</v>
      </c>
      <c r="R2041" s="6" t="s">
        <v>18</v>
      </c>
      <c r="S2041" s="28" t="s">
        <v>22</v>
      </c>
      <c r="T2041" s="28" t="s">
        <v>2519</v>
      </c>
      <c r="U2041" s="29">
        <v>12</v>
      </c>
      <c r="V2041" s="17" t="b">
        <v>1</v>
      </c>
      <c r="W2041" s="17" t="b">
        <v>1</v>
      </c>
      <c r="X2041" s="17" t="b">
        <v>1</v>
      </c>
      <c r="Y2041" s="17" t="b">
        <v>1</v>
      </c>
      <c r="Z2041" t="s">
        <v>22</v>
      </c>
      <c r="AA2041" t="s">
        <v>3805</v>
      </c>
      <c r="AB2041" t="s">
        <v>22</v>
      </c>
      <c r="AC2041" t="s">
        <v>22</v>
      </c>
      <c r="AD2041" t="s">
        <v>22</v>
      </c>
      <c r="AE2041" t="s">
        <v>22</v>
      </c>
      <c r="AF2041" t="s">
        <v>22</v>
      </c>
      <c r="AG2041" t="s">
        <v>22</v>
      </c>
      <c r="AH2041" t="s">
        <v>22</v>
      </c>
      <c r="AI2041" t="s">
        <v>22</v>
      </c>
      <c r="AJ2041" s="17" t="b">
        <v>1</v>
      </c>
      <c r="AK2041" t="s">
        <v>22</v>
      </c>
      <c r="AL2041" t="s">
        <v>22</v>
      </c>
      <c r="AM2041" s="17" t="b">
        <v>0</v>
      </c>
      <c r="AN2041" s="6"/>
      <c r="AO2041" s="6"/>
      <c r="AP2041" s="17" t="b">
        <v>0</v>
      </c>
      <c r="AQ2041" s="6" t="b">
        <v>0</v>
      </c>
    </row>
    <row r="2042" spans="1:43" x14ac:dyDescent="0.25">
      <c r="A2042" t="str">
        <f>_xlfn.CONCAT(Table8[[#This Row],[Order]],"-",Table8[[#This Row],[Line]])</f>
        <v>79019-1</v>
      </c>
      <c r="B2042" s="29">
        <v>79019</v>
      </c>
      <c r="C2042" s="29">
        <v>1</v>
      </c>
      <c r="D2042" s="29">
        <v>1</v>
      </c>
      <c r="E2042" s="28" t="s">
        <v>36</v>
      </c>
      <c r="F2042" s="28" t="s">
        <v>3463</v>
      </c>
      <c r="G2042" s="28" t="s">
        <v>2597</v>
      </c>
      <c r="H2042" s="28" t="s">
        <v>22</v>
      </c>
      <c r="I2042" s="28" t="s">
        <v>20</v>
      </c>
      <c r="J2042" s="28"/>
      <c r="K2042" s="28"/>
      <c r="L2042" s="125">
        <v>43496</v>
      </c>
      <c r="M2042" s="30">
        <v>43501</v>
      </c>
      <c r="N2042" s="29">
        <v>1</v>
      </c>
      <c r="O2042" s="29">
        <v>1</v>
      </c>
      <c r="P2042" s="6" t="s">
        <v>643</v>
      </c>
      <c r="Q2042" s="28" t="s">
        <v>21</v>
      </c>
      <c r="R2042" s="6" t="s">
        <v>19</v>
      </c>
      <c r="S2042" s="28" t="s">
        <v>22</v>
      </c>
      <c r="T2042" s="28" t="s">
        <v>2598</v>
      </c>
      <c r="U2042" s="29">
        <v>12</v>
      </c>
      <c r="V2042" s="17" t="b">
        <v>1</v>
      </c>
      <c r="W2042" s="17" t="b">
        <v>1</v>
      </c>
      <c r="X2042" s="17" t="b">
        <v>1</v>
      </c>
      <c r="Y2042" s="17" t="b">
        <v>1</v>
      </c>
      <c r="Z2042" t="s">
        <v>22</v>
      </c>
      <c r="AA2042" t="s">
        <v>22</v>
      </c>
      <c r="AB2042" t="s">
        <v>22</v>
      </c>
      <c r="AC2042" t="s">
        <v>22</v>
      </c>
      <c r="AD2042" t="s">
        <v>22</v>
      </c>
      <c r="AE2042" t="s">
        <v>22</v>
      </c>
      <c r="AF2042" t="s">
        <v>22</v>
      </c>
      <c r="AG2042" t="s">
        <v>22</v>
      </c>
      <c r="AH2042" t="s">
        <v>22</v>
      </c>
      <c r="AI2042" t="s">
        <v>22</v>
      </c>
      <c r="AJ2042" s="17" t="b">
        <v>0</v>
      </c>
      <c r="AK2042" t="s">
        <v>22</v>
      </c>
      <c r="AL2042" t="s">
        <v>22</v>
      </c>
      <c r="AM2042" s="17" t="b">
        <v>0</v>
      </c>
      <c r="AN2042" s="6"/>
      <c r="AO2042" s="6"/>
      <c r="AP2042" s="17" t="b">
        <v>0</v>
      </c>
      <c r="AQ2042" s="6" t="b">
        <v>0</v>
      </c>
    </row>
    <row r="2043" spans="1:43" x14ac:dyDescent="0.25">
      <c r="A2043" t="str">
        <f>_xlfn.CONCAT(Table8[[#This Row],[Order]],"-",Table8[[#This Row],[Line]])</f>
        <v>79024-1</v>
      </c>
      <c r="B2043" s="35">
        <v>79024</v>
      </c>
      <c r="C2043" s="35">
        <v>1</v>
      </c>
      <c r="D2043" s="35">
        <v>1</v>
      </c>
      <c r="E2043" s="34" t="s">
        <v>18</v>
      </c>
      <c r="F2043" s="34" t="s">
        <v>2848</v>
      </c>
      <c r="G2043" s="34" t="s">
        <v>1617</v>
      </c>
      <c r="H2043" s="34" t="s">
        <v>22</v>
      </c>
      <c r="I2043" s="34" t="s">
        <v>31</v>
      </c>
      <c r="J2043" s="36">
        <v>43500</v>
      </c>
      <c r="K2043" s="34" t="s">
        <v>6338</v>
      </c>
      <c r="L2043" s="125">
        <v>43496</v>
      </c>
      <c r="M2043" s="36">
        <v>43501</v>
      </c>
      <c r="N2043" s="35">
        <v>1</v>
      </c>
      <c r="O2043" s="35">
        <v>1</v>
      </c>
      <c r="P2043" s="6" t="s">
        <v>644</v>
      </c>
      <c r="Q2043" s="34" t="s">
        <v>21</v>
      </c>
      <c r="R2043" s="6" t="s">
        <v>18</v>
      </c>
      <c r="S2043" s="34" t="s">
        <v>22</v>
      </c>
      <c r="T2043" s="34" t="s">
        <v>1618</v>
      </c>
      <c r="U2043" s="35">
        <v>12</v>
      </c>
      <c r="V2043" s="17" t="b">
        <v>1</v>
      </c>
      <c r="W2043" s="17" t="b">
        <v>1</v>
      </c>
      <c r="X2043" s="17" t="b">
        <v>1</v>
      </c>
      <c r="Y2043" s="17" t="b">
        <v>1</v>
      </c>
      <c r="Z2043" t="s">
        <v>3805</v>
      </c>
      <c r="AA2043" t="s">
        <v>22</v>
      </c>
      <c r="AB2043" t="s">
        <v>22</v>
      </c>
      <c r="AC2043" t="s">
        <v>22</v>
      </c>
      <c r="AD2043" t="s">
        <v>22</v>
      </c>
      <c r="AE2043" t="s">
        <v>22</v>
      </c>
      <c r="AF2043" t="s">
        <v>22</v>
      </c>
      <c r="AG2043" t="s">
        <v>22</v>
      </c>
      <c r="AH2043" t="s">
        <v>22</v>
      </c>
      <c r="AI2043" t="s">
        <v>22</v>
      </c>
      <c r="AJ2043" s="17" t="b">
        <v>1</v>
      </c>
      <c r="AK2043" t="s">
        <v>22</v>
      </c>
      <c r="AL2043" t="s">
        <v>143</v>
      </c>
      <c r="AM2043" s="17" t="b">
        <v>0</v>
      </c>
      <c r="AN2043" s="6"/>
      <c r="AO2043" s="6"/>
      <c r="AP2043" s="17" t="b">
        <v>0</v>
      </c>
      <c r="AQ2043" s="6" t="b">
        <v>0</v>
      </c>
    </row>
    <row r="2044" spans="1:43" x14ac:dyDescent="0.25">
      <c r="A2044" t="str">
        <f>_xlfn.CONCAT(Table8[[#This Row],[Order]],"-",Table8[[#This Row],[Line]])</f>
        <v>79034-1</v>
      </c>
      <c r="B2044" s="123">
        <v>79034</v>
      </c>
      <c r="C2044" s="123">
        <v>1</v>
      </c>
      <c r="D2044" s="123">
        <v>1</v>
      </c>
      <c r="E2044" s="124" t="s">
        <v>36</v>
      </c>
      <c r="F2044" s="124" t="s">
        <v>399</v>
      </c>
      <c r="G2044" s="124" t="s">
        <v>94</v>
      </c>
      <c r="H2044" s="124" t="s">
        <v>208</v>
      </c>
      <c r="I2044" s="124" t="s">
        <v>31</v>
      </c>
      <c r="J2044" s="125">
        <v>43499</v>
      </c>
      <c r="K2044" s="124" t="s">
        <v>6339</v>
      </c>
      <c r="L2044" s="125">
        <v>43495</v>
      </c>
      <c r="M2044" s="125">
        <v>43500</v>
      </c>
      <c r="N2044" s="123">
        <v>1</v>
      </c>
      <c r="O2044" s="123">
        <v>4</v>
      </c>
      <c r="P2044" s="6" t="s">
        <v>611</v>
      </c>
      <c r="Q2044" s="124" t="s">
        <v>21</v>
      </c>
      <c r="R2044" s="6" t="s">
        <v>19</v>
      </c>
      <c r="S2044" s="124" t="s">
        <v>22</v>
      </c>
      <c r="T2044" s="124" t="s">
        <v>93</v>
      </c>
      <c r="U2044" s="123">
        <v>4</v>
      </c>
      <c r="V2044" s="17" t="b">
        <v>1</v>
      </c>
      <c r="W2044" s="17" t="b">
        <v>1</v>
      </c>
      <c r="X2044" s="17" t="b">
        <v>1</v>
      </c>
      <c r="Y2044" s="17" t="b">
        <v>1</v>
      </c>
      <c r="Z2044" t="s">
        <v>22</v>
      </c>
      <c r="AA2044" t="s">
        <v>3805</v>
      </c>
      <c r="AB2044" t="s">
        <v>22</v>
      </c>
      <c r="AC2044" t="s">
        <v>22</v>
      </c>
      <c r="AD2044" t="s">
        <v>22</v>
      </c>
      <c r="AE2044" t="s">
        <v>22</v>
      </c>
      <c r="AF2044" t="s">
        <v>22</v>
      </c>
      <c r="AG2044" t="s">
        <v>22</v>
      </c>
      <c r="AH2044" t="s">
        <v>22</v>
      </c>
      <c r="AI2044" t="s">
        <v>22</v>
      </c>
      <c r="AJ2044" s="17" t="b">
        <v>1</v>
      </c>
      <c r="AK2044" t="s">
        <v>22</v>
      </c>
      <c r="AL2044" t="s">
        <v>143</v>
      </c>
      <c r="AM2044" s="17" t="b">
        <v>0</v>
      </c>
      <c r="AN2044" s="6"/>
      <c r="AO2044" s="6"/>
      <c r="AP2044" s="17" t="b">
        <v>0</v>
      </c>
      <c r="AQ2044" s="6" t="b">
        <v>0</v>
      </c>
    </row>
    <row r="2045" spans="1:43" x14ac:dyDescent="0.25">
      <c r="A2045" t="str">
        <f>_xlfn.CONCAT(Table8[[#This Row],[Order]],"-",Table8[[#This Row],[Line]])</f>
        <v>79035-1</v>
      </c>
      <c r="B2045" s="7">
        <v>79035</v>
      </c>
      <c r="C2045" s="7">
        <v>1</v>
      </c>
      <c r="D2045" s="7">
        <v>1</v>
      </c>
      <c r="E2045" s="6" t="s">
        <v>36</v>
      </c>
      <c r="F2045" s="6" t="s">
        <v>237</v>
      </c>
      <c r="G2045" s="6" t="s">
        <v>2349</v>
      </c>
      <c r="H2045" s="6" t="s">
        <v>22</v>
      </c>
      <c r="I2045" s="6" t="s">
        <v>27</v>
      </c>
      <c r="J2045" s="6"/>
      <c r="K2045" s="6"/>
      <c r="L2045" s="8">
        <v>43502</v>
      </c>
      <c r="M2045" s="8">
        <v>43507</v>
      </c>
      <c r="N2045" s="7">
        <v>1</v>
      </c>
      <c r="O2045" s="7">
        <v>2</v>
      </c>
      <c r="P2045" s="6" t="s">
        <v>611</v>
      </c>
      <c r="Q2045" s="6" t="s">
        <v>21</v>
      </c>
      <c r="R2045" s="6" t="s">
        <v>18</v>
      </c>
      <c r="S2045" s="6" t="s">
        <v>22</v>
      </c>
      <c r="T2045" s="6" t="s">
        <v>2350</v>
      </c>
      <c r="U2045" s="7">
        <v>12</v>
      </c>
      <c r="V2045" s="17" t="b">
        <v>0</v>
      </c>
      <c r="W2045" s="17" t="b">
        <v>0</v>
      </c>
      <c r="X2045" s="17" t="b">
        <v>0</v>
      </c>
      <c r="Y2045" s="17" t="b">
        <v>0</v>
      </c>
      <c r="Z2045" t="s">
        <v>22</v>
      </c>
      <c r="AA2045" t="s">
        <v>22</v>
      </c>
      <c r="AB2045" t="s">
        <v>22</v>
      </c>
      <c r="AC2045" t="s">
        <v>22</v>
      </c>
      <c r="AD2045" t="s">
        <v>22</v>
      </c>
      <c r="AE2045" t="s">
        <v>22</v>
      </c>
      <c r="AF2045" t="s">
        <v>22</v>
      </c>
      <c r="AG2045" t="s">
        <v>22</v>
      </c>
      <c r="AH2045" t="s">
        <v>22</v>
      </c>
      <c r="AI2045" t="s">
        <v>22</v>
      </c>
      <c r="AJ2045" s="17" t="b">
        <v>0</v>
      </c>
      <c r="AK2045" t="s">
        <v>22</v>
      </c>
      <c r="AL2045" t="s">
        <v>22</v>
      </c>
      <c r="AM2045" s="17" t="b">
        <v>0</v>
      </c>
      <c r="AN2045" s="6"/>
      <c r="AO2045" s="6"/>
      <c r="AP2045" s="17" t="b">
        <v>0</v>
      </c>
      <c r="AQ2045" s="6" t="b">
        <v>0</v>
      </c>
    </row>
    <row r="2046" spans="1:43" x14ac:dyDescent="0.25">
      <c r="A2046" t="str">
        <f>_xlfn.CONCAT(Table8[[#This Row],[Order]],"-",Table8[[#This Row],[Line]])</f>
        <v>79037-1</v>
      </c>
      <c r="B2046" s="35">
        <v>79037</v>
      </c>
      <c r="C2046" s="35">
        <v>1</v>
      </c>
      <c r="D2046" s="35">
        <v>1</v>
      </c>
      <c r="E2046" s="34" t="s">
        <v>36</v>
      </c>
      <c r="F2046" s="34" t="s">
        <v>147</v>
      </c>
      <c r="G2046" s="34" t="s">
        <v>6340</v>
      </c>
      <c r="H2046" s="34" t="s">
        <v>22</v>
      </c>
      <c r="I2046" s="34" t="s">
        <v>31</v>
      </c>
      <c r="J2046" s="36">
        <v>43500</v>
      </c>
      <c r="K2046" s="34" t="s">
        <v>6341</v>
      </c>
      <c r="L2046" s="125">
        <v>43496</v>
      </c>
      <c r="M2046" s="36">
        <v>43501</v>
      </c>
      <c r="N2046" s="35">
        <v>1</v>
      </c>
      <c r="O2046" s="35">
        <v>1</v>
      </c>
      <c r="P2046" s="6" t="s">
        <v>643</v>
      </c>
      <c r="Q2046" s="34" t="s">
        <v>22</v>
      </c>
      <c r="R2046" s="6" t="s">
        <v>18</v>
      </c>
      <c r="S2046" s="34" t="s">
        <v>22</v>
      </c>
      <c r="T2046" s="34" t="s">
        <v>6342</v>
      </c>
      <c r="U2046" s="35">
        <v>12</v>
      </c>
      <c r="V2046" s="17" t="b">
        <v>1</v>
      </c>
      <c r="W2046" s="17" t="b">
        <v>1</v>
      </c>
      <c r="X2046" s="17" t="b">
        <v>1</v>
      </c>
      <c r="Y2046" s="17" t="b">
        <v>1</v>
      </c>
      <c r="Z2046" t="s">
        <v>3805</v>
      </c>
      <c r="AA2046" t="s">
        <v>22</v>
      </c>
      <c r="AB2046" t="s">
        <v>22</v>
      </c>
      <c r="AC2046" t="s">
        <v>22</v>
      </c>
      <c r="AD2046" t="s">
        <v>22</v>
      </c>
      <c r="AE2046" t="s">
        <v>22</v>
      </c>
      <c r="AF2046" t="s">
        <v>22</v>
      </c>
      <c r="AG2046" t="s">
        <v>3805</v>
      </c>
      <c r="AH2046" t="s">
        <v>22</v>
      </c>
      <c r="AI2046" t="s">
        <v>22</v>
      </c>
      <c r="AJ2046" s="17" t="b">
        <v>1</v>
      </c>
      <c r="AK2046" t="s">
        <v>22</v>
      </c>
      <c r="AL2046" t="s">
        <v>143</v>
      </c>
      <c r="AM2046" s="17" t="b">
        <v>1</v>
      </c>
      <c r="AN2046" s="126">
        <v>43499.435513159697</v>
      </c>
      <c r="AO2046" s="6"/>
      <c r="AP2046" s="17" t="b">
        <v>1</v>
      </c>
      <c r="AQ2046" s="6" t="b">
        <v>0</v>
      </c>
    </row>
    <row r="2047" spans="1:43" x14ac:dyDescent="0.25">
      <c r="A2047" t="str">
        <f>_xlfn.CONCAT(Table8[[#This Row],[Order]],"-",Table8[[#This Row],[Line]])</f>
        <v>79041-1</v>
      </c>
      <c r="B2047" s="29">
        <v>79041</v>
      </c>
      <c r="C2047" s="29">
        <v>1</v>
      </c>
      <c r="D2047" s="29">
        <v>1</v>
      </c>
      <c r="E2047" s="28" t="s">
        <v>18</v>
      </c>
      <c r="F2047" s="28" t="s">
        <v>154</v>
      </c>
      <c r="G2047" s="28" t="s">
        <v>6343</v>
      </c>
      <c r="H2047" s="28" t="s">
        <v>22</v>
      </c>
      <c r="I2047" s="28" t="s">
        <v>20</v>
      </c>
      <c r="J2047" s="28"/>
      <c r="K2047" s="28"/>
      <c r="L2047" s="8">
        <v>43509</v>
      </c>
      <c r="M2047" s="30">
        <v>43514</v>
      </c>
      <c r="N2047" s="29">
        <v>10</v>
      </c>
      <c r="O2047" s="29">
        <v>10</v>
      </c>
      <c r="P2047" s="6" t="s">
        <v>608</v>
      </c>
      <c r="Q2047" s="28" t="s">
        <v>22</v>
      </c>
      <c r="R2047" s="6" t="s">
        <v>18</v>
      </c>
      <c r="S2047" s="28" t="s">
        <v>22</v>
      </c>
      <c r="T2047" s="28" t="s">
        <v>6344</v>
      </c>
      <c r="U2047" s="29">
        <v>12</v>
      </c>
      <c r="V2047" s="17" t="b">
        <v>1</v>
      </c>
      <c r="W2047" s="17" t="b">
        <v>1</v>
      </c>
      <c r="X2047" s="17" t="b">
        <v>1</v>
      </c>
      <c r="Y2047" s="17" t="b">
        <v>1</v>
      </c>
      <c r="Z2047" t="s">
        <v>22</v>
      </c>
      <c r="AA2047" t="s">
        <v>3805</v>
      </c>
      <c r="AB2047" t="s">
        <v>22</v>
      </c>
      <c r="AC2047" t="s">
        <v>22</v>
      </c>
      <c r="AD2047" t="s">
        <v>22</v>
      </c>
      <c r="AE2047" t="s">
        <v>22</v>
      </c>
      <c r="AF2047" t="s">
        <v>22</v>
      </c>
      <c r="AG2047" t="s">
        <v>22</v>
      </c>
      <c r="AH2047" t="s">
        <v>22</v>
      </c>
      <c r="AI2047" t="s">
        <v>22</v>
      </c>
      <c r="AJ2047" s="17" t="b">
        <v>1</v>
      </c>
      <c r="AK2047" t="s">
        <v>22</v>
      </c>
      <c r="AL2047" t="s">
        <v>22</v>
      </c>
      <c r="AM2047" s="17" t="b">
        <v>0</v>
      </c>
      <c r="AN2047" s="6"/>
      <c r="AO2047" s="6"/>
      <c r="AP2047" s="17" t="b">
        <v>0</v>
      </c>
      <c r="AQ2047" s="6" t="b">
        <v>0</v>
      </c>
    </row>
    <row r="2048" spans="1:43" x14ac:dyDescent="0.25">
      <c r="A2048" t="str">
        <f>_xlfn.CONCAT(Table8[[#This Row],[Order]],"-",Table8[[#This Row],[Line]])</f>
        <v>79042-13</v>
      </c>
      <c r="B2048" s="7">
        <v>79042</v>
      </c>
      <c r="C2048" s="7">
        <v>13</v>
      </c>
      <c r="D2048" s="7">
        <v>1</v>
      </c>
      <c r="E2048" s="6" t="s">
        <v>18</v>
      </c>
      <c r="F2048" s="6" t="s">
        <v>247</v>
      </c>
      <c r="G2048" s="6" t="s">
        <v>6345</v>
      </c>
      <c r="H2048" s="6" t="s">
        <v>22</v>
      </c>
      <c r="I2048" s="6" t="s">
        <v>27</v>
      </c>
      <c r="J2048" s="6"/>
      <c r="K2048" s="6"/>
      <c r="L2048" s="8">
        <v>43515</v>
      </c>
      <c r="M2048" s="8">
        <v>43518</v>
      </c>
      <c r="N2048" s="7">
        <v>16</v>
      </c>
      <c r="O2048" s="7">
        <v>16</v>
      </c>
      <c r="P2048" s="6" t="s">
        <v>589</v>
      </c>
      <c r="Q2048" s="6" t="s">
        <v>22</v>
      </c>
      <c r="R2048" s="6" t="s">
        <v>18</v>
      </c>
      <c r="S2048" s="6" t="s">
        <v>22</v>
      </c>
      <c r="T2048" s="6" t="s">
        <v>6346</v>
      </c>
      <c r="U2048" s="7">
        <v>10</v>
      </c>
      <c r="V2048" s="17" t="b">
        <v>0</v>
      </c>
      <c r="W2048" s="17" t="b">
        <v>0</v>
      </c>
      <c r="X2048" s="17" t="b">
        <v>0</v>
      </c>
      <c r="Y2048" s="17" t="b">
        <v>0</v>
      </c>
      <c r="Z2048" t="s">
        <v>22</v>
      </c>
      <c r="AA2048" t="s">
        <v>22</v>
      </c>
      <c r="AB2048" t="s">
        <v>22</v>
      </c>
      <c r="AC2048" t="s">
        <v>22</v>
      </c>
      <c r="AD2048" t="s">
        <v>22</v>
      </c>
      <c r="AE2048" t="s">
        <v>22</v>
      </c>
      <c r="AF2048" t="s">
        <v>22</v>
      </c>
      <c r="AG2048" t="s">
        <v>22</v>
      </c>
      <c r="AH2048" t="s">
        <v>22</v>
      </c>
      <c r="AI2048" t="s">
        <v>22</v>
      </c>
      <c r="AJ2048" s="17" t="b">
        <v>0</v>
      </c>
      <c r="AK2048" t="s">
        <v>22</v>
      </c>
      <c r="AL2048" t="s">
        <v>22</v>
      </c>
      <c r="AM2048" s="17" t="b">
        <v>0</v>
      </c>
      <c r="AN2048" s="6"/>
      <c r="AO2048" s="6"/>
      <c r="AP2048" s="17" t="b">
        <v>0</v>
      </c>
      <c r="AQ2048" s="6" t="b">
        <v>0</v>
      </c>
    </row>
    <row r="2049" spans="1:43" x14ac:dyDescent="0.25">
      <c r="A2049" t="str">
        <f>_xlfn.CONCAT(Table8[[#This Row],[Order]],"-",Table8[[#This Row],[Line]])</f>
        <v>79042-14</v>
      </c>
      <c r="B2049" s="7">
        <v>79042</v>
      </c>
      <c r="C2049" s="7">
        <v>14</v>
      </c>
      <c r="D2049" s="7">
        <v>1</v>
      </c>
      <c r="E2049" s="6" t="s">
        <v>18</v>
      </c>
      <c r="F2049" s="6" t="s">
        <v>247</v>
      </c>
      <c r="G2049" s="6" t="s">
        <v>6347</v>
      </c>
      <c r="H2049" s="6" t="s">
        <v>22</v>
      </c>
      <c r="I2049" s="6" t="s">
        <v>27</v>
      </c>
      <c r="J2049" s="6"/>
      <c r="K2049" s="6"/>
      <c r="L2049" s="8">
        <v>43515</v>
      </c>
      <c r="M2049" s="8">
        <v>43518</v>
      </c>
      <c r="N2049" s="7">
        <v>1</v>
      </c>
      <c r="O2049" s="7">
        <v>1</v>
      </c>
      <c r="P2049" s="6" t="s">
        <v>589</v>
      </c>
      <c r="Q2049" s="6" t="s">
        <v>22</v>
      </c>
      <c r="R2049" s="6" t="s">
        <v>18</v>
      </c>
      <c r="S2049" s="6" t="s">
        <v>22</v>
      </c>
      <c r="T2049" s="6" t="s">
        <v>6348</v>
      </c>
      <c r="U2049" s="7">
        <v>10</v>
      </c>
      <c r="V2049" s="17" t="b">
        <v>0</v>
      </c>
      <c r="W2049" s="17" t="b">
        <v>0</v>
      </c>
      <c r="X2049" s="17" t="b">
        <v>0</v>
      </c>
      <c r="Y2049" s="17" t="b">
        <v>0</v>
      </c>
      <c r="Z2049" t="s">
        <v>22</v>
      </c>
      <c r="AA2049" t="s">
        <v>22</v>
      </c>
      <c r="AB2049" t="s">
        <v>22</v>
      </c>
      <c r="AC2049" t="s">
        <v>22</v>
      </c>
      <c r="AD2049" t="s">
        <v>22</v>
      </c>
      <c r="AE2049" t="s">
        <v>22</v>
      </c>
      <c r="AF2049" t="s">
        <v>22</v>
      </c>
      <c r="AG2049" t="s">
        <v>22</v>
      </c>
      <c r="AH2049" t="s">
        <v>22</v>
      </c>
      <c r="AI2049" t="s">
        <v>22</v>
      </c>
      <c r="AJ2049" s="17" t="b">
        <v>0</v>
      </c>
      <c r="AK2049" t="s">
        <v>22</v>
      </c>
      <c r="AL2049" t="s">
        <v>22</v>
      </c>
      <c r="AM2049" s="17" t="b">
        <v>0</v>
      </c>
      <c r="AN2049" s="6"/>
      <c r="AO2049" s="6"/>
      <c r="AP2049" s="17" t="b">
        <v>0</v>
      </c>
      <c r="AQ2049" s="6" t="b">
        <v>0</v>
      </c>
    </row>
    <row r="2050" spans="1:43" x14ac:dyDescent="0.25">
      <c r="A2050" t="str">
        <f>_xlfn.CONCAT(Table8[[#This Row],[Order]],"-",Table8[[#This Row],[Line]])</f>
        <v>79043-1</v>
      </c>
      <c r="B2050" s="35">
        <v>79043</v>
      </c>
      <c r="C2050" s="35">
        <v>1</v>
      </c>
      <c r="D2050" s="35">
        <v>1</v>
      </c>
      <c r="E2050" s="34" t="s">
        <v>18</v>
      </c>
      <c r="F2050" s="34" t="s">
        <v>175</v>
      </c>
      <c r="G2050" s="34" t="s">
        <v>1989</v>
      </c>
      <c r="H2050" s="34" t="s">
        <v>22</v>
      </c>
      <c r="I2050" s="34" t="s">
        <v>31</v>
      </c>
      <c r="J2050" s="36">
        <v>43500</v>
      </c>
      <c r="K2050" s="34" t="s">
        <v>6349</v>
      </c>
      <c r="L2050" s="125">
        <v>43496</v>
      </c>
      <c r="M2050" s="36">
        <v>43501</v>
      </c>
      <c r="N2050" s="35">
        <v>10</v>
      </c>
      <c r="O2050" s="35">
        <v>10</v>
      </c>
      <c r="P2050" s="6" t="s">
        <v>590</v>
      </c>
      <c r="Q2050" s="34" t="s">
        <v>22</v>
      </c>
      <c r="R2050" s="6" t="s">
        <v>18</v>
      </c>
      <c r="S2050" s="34" t="s">
        <v>22</v>
      </c>
      <c r="T2050" s="34" t="s">
        <v>1990</v>
      </c>
      <c r="U2050" s="35">
        <v>10</v>
      </c>
      <c r="V2050" s="17" t="b">
        <v>1</v>
      </c>
      <c r="W2050" s="17" t="b">
        <v>1</v>
      </c>
      <c r="X2050" s="17" t="b">
        <v>1</v>
      </c>
      <c r="Y2050" s="17" t="b">
        <v>1</v>
      </c>
      <c r="Z2050" t="s">
        <v>22</v>
      </c>
      <c r="AA2050" t="s">
        <v>22</v>
      </c>
      <c r="AB2050" t="s">
        <v>22</v>
      </c>
      <c r="AC2050" t="s">
        <v>22</v>
      </c>
      <c r="AD2050" t="s">
        <v>22</v>
      </c>
      <c r="AE2050" t="s">
        <v>22</v>
      </c>
      <c r="AF2050" t="s">
        <v>22</v>
      </c>
      <c r="AG2050" t="s">
        <v>22</v>
      </c>
      <c r="AH2050" t="s">
        <v>22</v>
      </c>
      <c r="AI2050" t="s">
        <v>22</v>
      </c>
      <c r="AJ2050" s="17" t="b">
        <v>1</v>
      </c>
      <c r="AK2050" t="s">
        <v>22</v>
      </c>
      <c r="AL2050" t="s">
        <v>143</v>
      </c>
      <c r="AM2050" s="17" t="b">
        <v>0</v>
      </c>
      <c r="AN2050" s="6"/>
      <c r="AO2050" s="6"/>
      <c r="AP2050" s="17" t="b">
        <v>0</v>
      </c>
      <c r="AQ2050" s="6" t="b">
        <v>0</v>
      </c>
    </row>
    <row r="2051" spans="1:43" x14ac:dyDescent="0.25">
      <c r="A2051" t="str">
        <f>_xlfn.CONCAT(Table8[[#This Row],[Order]],"-",Table8[[#This Row],[Line]])</f>
        <v>79048-1</v>
      </c>
      <c r="B2051" s="29">
        <v>79048</v>
      </c>
      <c r="C2051" s="29">
        <v>1</v>
      </c>
      <c r="D2051" s="29">
        <v>1</v>
      </c>
      <c r="E2051" s="28" t="s">
        <v>24</v>
      </c>
      <c r="F2051" s="28" t="s">
        <v>3056</v>
      </c>
      <c r="G2051" s="28" t="s">
        <v>2023</v>
      </c>
      <c r="H2051" s="28" t="s">
        <v>22</v>
      </c>
      <c r="I2051" s="28" t="s">
        <v>20</v>
      </c>
      <c r="J2051" s="28"/>
      <c r="K2051" s="28"/>
      <c r="L2051" s="8">
        <v>43501</v>
      </c>
      <c r="M2051" s="30">
        <v>43504</v>
      </c>
      <c r="N2051" s="29">
        <v>1</v>
      </c>
      <c r="O2051" s="29">
        <v>1</v>
      </c>
      <c r="P2051" s="6" t="s">
        <v>626</v>
      </c>
      <c r="Q2051" s="28" t="s">
        <v>21</v>
      </c>
      <c r="R2051" s="6" t="s">
        <v>18</v>
      </c>
      <c r="S2051" s="28" t="s">
        <v>22</v>
      </c>
      <c r="T2051" s="28" t="s">
        <v>2024</v>
      </c>
      <c r="U2051" s="29">
        <v>1</v>
      </c>
      <c r="V2051" s="17" t="b">
        <v>1</v>
      </c>
      <c r="W2051" s="17" t="b">
        <v>0</v>
      </c>
      <c r="X2051" s="17" t="b">
        <v>0</v>
      </c>
      <c r="Y2051" s="17" t="b">
        <v>1</v>
      </c>
      <c r="Z2051" t="s">
        <v>22</v>
      </c>
      <c r="AA2051" t="s">
        <v>22</v>
      </c>
      <c r="AB2051" t="s">
        <v>22</v>
      </c>
      <c r="AC2051" t="s">
        <v>22</v>
      </c>
      <c r="AD2051" t="s">
        <v>22</v>
      </c>
      <c r="AE2051" t="s">
        <v>22</v>
      </c>
      <c r="AF2051" t="s">
        <v>22</v>
      </c>
      <c r="AG2051" t="s">
        <v>22</v>
      </c>
      <c r="AH2051" t="s">
        <v>22</v>
      </c>
      <c r="AI2051" t="s">
        <v>22</v>
      </c>
      <c r="AJ2051" s="17" t="b">
        <v>0</v>
      </c>
      <c r="AK2051" t="s">
        <v>22</v>
      </c>
      <c r="AL2051" t="s">
        <v>22</v>
      </c>
      <c r="AM2051" s="17" t="b">
        <v>0</v>
      </c>
      <c r="AN2051" s="6"/>
      <c r="AO2051" s="6"/>
      <c r="AP2051" s="17" t="b">
        <v>0</v>
      </c>
      <c r="AQ2051" s="6" t="b">
        <v>0</v>
      </c>
    </row>
    <row r="2052" spans="1:43" x14ac:dyDescent="0.25">
      <c r="A2052" t="str">
        <f>_xlfn.CONCAT(Table8[[#This Row],[Order]],"-",Table8[[#This Row],[Line]])</f>
        <v>79049-1</v>
      </c>
      <c r="B2052" s="7">
        <v>79049</v>
      </c>
      <c r="C2052" s="7">
        <v>1</v>
      </c>
      <c r="D2052" s="7">
        <v>1</v>
      </c>
      <c r="E2052" s="6" t="s">
        <v>18</v>
      </c>
      <c r="F2052" s="6" t="s">
        <v>228</v>
      </c>
      <c r="G2052" s="6" t="s">
        <v>2067</v>
      </c>
      <c r="H2052" s="6" t="s">
        <v>22</v>
      </c>
      <c r="I2052" s="6" t="s">
        <v>27</v>
      </c>
      <c r="J2052" s="6"/>
      <c r="K2052" s="6"/>
      <c r="L2052" s="8">
        <v>43503</v>
      </c>
      <c r="M2052" s="8">
        <v>43508</v>
      </c>
      <c r="N2052" s="7">
        <v>1</v>
      </c>
      <c r="O2052" s="7">
        <v>1</v>
      </c>
      <c r="P2052" s="6" t="s">
        <v>657</v>
      </c>
      <c r="Q2052" s="6" t="s">
        <v>22</v>
      </c>
      <c r="R2052" s="6" t="s">
        <v>18</v>
      </c>
      <c r="S2052" s="6" t="s">
        <v>22</v>
      </c>
      <c r="T2052" s="6" t="s">
        <v>46</v>
      </c>
      <c r="U2052" s="7">
        <v>12</v>
      </c>
      <c r="V2052" s="17" t="b">
        <v>0</v>
      </c>
      <c r="W2052" s="17" t="b">
        <v>0</v>
      </c>
      <c r="X2052" s="17" t="b">
        <v>0</v>
      </c>
      <c r="Y2052" s="17" t="b">
        <v>0</v>
      </c>
      <c r="Z2052" t="s">
        <v>22</v>
      </c>
      <c r="AA2052" t="s">
        <v>22</v>
      </c>
      <c r="AB2052" t="s">
        <v>22</v>
      </c>
      <c r="AC2052" t="s">
        <v>22</v>
      </c>
      <c r="AD2052" t="s">
        <v>22</v>
      </c>
      <c r="AE2052" t="s">
        <v>22</v>
      </c>
      <c r="AF2052" t="s">
        <v>22</v>
      </c>
      <c r="AG2052" t="s">
        <v>22</v>
      </c>
      <c r="AH2052" t="s">
        <v>22</v>
      </c>
      <c r="AI2052" t="s">
        <v>22</v>
      </c>
      <c r="AJ2052" s="17" t="b">
        <v>0</v>
      </c>
      <c r="AK2052" t="s">
        <v>22</v>
      </c>
      <c r="AL2052" t="s">
        <v>22</v>
      </c>
      <c r="AM2052" s="17" t="b">
        <v>0</v>
      </c>
      <c r="AN2052" s="6"/>
      <c r="AO2052" s="6"/>
      <c r="AP2052" s="17" t="b">
        <v>0</v>
      </c>
      <c r="AQ2052" s="6" t="b">
        <v>0</v>
      </c>
    </row>
    <row r="2053" spans="1:43" x14ac:dyDescent="0.25">
      <c r="A2053" t="str">
        <f>_xlfn.CONCAT(Table8[[#This Row],[Order]],"-",Table8[[#This Row],[Line]])</f>
        <v>79049-2</v>
      </c>
      <c r="B2053" s="7">
        <v>79049</v>
      </c>
      <c r="C2053" s="7">
        <v>2</v>
      </c>
      <c r="D2053" s="7">
        <v>1</v>
      </c>
      <c r="E2053" s="6" t="s">
        <v>18</v>
      </c>
      <c r="F2053" s="6" t="s">
        <v>163</v>
      </c>
      <c r="G2053" s="6" t="s">
        <v>2068</v>
      </c>
      <c r="H2053" s="6" t="s">
        <v>22</v>
      </c>
      <c r="I2053" s="6" t="s">
        <v>27</v>
      </c>
      <c r="J2053" s="6"/>
      <c r="K2053" s="6"/>
      <c r="L2053" s="8">
        <v>43503</v>
      </c>
      <c r="M2053" s="8">
        <v>43508</v>
      </c>
      <c r="N2053" s="7">
        <v>5</v>
      </c>
      <c r="O2053" s="7">
        <v>5</v>
      </c>
      <c r="P2053" s="6" t="s">
        <v>657</v>
      </c>
      <c r="Q2053" s="6" t="s">
        <v>22</v>
      </c>
      <c r="R2053" s="6" t="s">
        <v>18</v>
      </c>
      <c r="S2053" s="6" t="s">
        <v>22</v>
      </c>
      <c r="T2053" s="6" t="s">
        <v>108</v>
      </c>
      <c r="U2053" s="7">
        <v>12</v>
      </c>
      <c r="V2053" s="17" t="b">
        <v>0</v>
      </c>
      <c r="W2053" s="17" t="b">
        <v>0</v>
      </c>
      <c r="X2053" s="17" t="b">
        <v>0</v>
      </c>
      <c r="Y2053" s="17" t="b">
        <v>0</v>
      </c>
      <c r="Z2053" t="s">
        <v>22</v>
      </c>
      <c r="AA2053" t="s">
        <v>22</v>
      </c>
      <c r="AB2053" t="s">
        <v>22</v>
      </c>
      <c r="AC2053" t="s">
        <v>22</v>
      </c>
      <c r="AD2053" t="s">
        <v>22</v>
      </c>
      <c r="AE2053" t="s">
        <v>22</v>
      </c>
      <c r="AF2053" t="s">
        <v>22</v>
      </c>
      <c r="AG2053" t="s">
        <v>22</v>
      </c>
      <c r="AH2053" t="s">
        <v>22</v>
      </c>
      <c r="AI2053" t="s">
        <v>22</v>
      </c>
      <c r="AJ2053" s="17" t="b">
        <v>0</v>
      </c>
      <c r="AK2053" t="s">
        <v>22</v>
      </c>
      <c r="AL2053" t="s">
        <v>22</v>
      </c>
      <c r="AM2053" s="17" t="b">
        <v>0</v>
      </c>
      <c r="AN2053" s="6"/>
      <c r="AO2053" s="6"/>
      <c r="AP2053" s="17" t="b">
        <v>0</v>
      </c>
      <c r="AQ2053" s="6" t="b">
        <v>0</v>
      </c>
    </row>
    <row r="2054" spans="1:43" x14ac:dyDescent="0.25">
      <c r="A2054" t="str">
        <f>_xlfn.CONCAT(Table8[[#This Row],[Order]],"-",Table8[[#This Row],[Line]])</f>
        <v>79050-1</v>
      </c>
      <c r="B2054" s="29">
        <v>79050</v>
      </c>
      <c r="C2054" s="29">
        <v>1</v>
      </c>
      <c r="D2054" s="29">
        <v>1</v>
      </c>
      <c r="E2054" s="28" t="s">
        <v>36</v>
      </c>
      <c r="F2054" s="28" t="s">
        <v>428</v>
      </c>
      <c r="G2054" s="28" t="s">
        <v>6350</v>
      </c>
      <c r="H2054" s="28" t="s">
        <v>22</v>
      </c>
      <c r="I2054" s="28" t="s">
        <v>20</v>
      </c>
      <c r="J2054" s="28"/>
      <c r="K2054" s="28"/>
      <c r="L2054" s="125">
        <v>43496</v>
      </c>
      <c r="M2054" s="30">
        <v>43501</v>
      </c>
      <c r="N2054" s="29">
        <v>2</v>
      </c>
      <c r="O2054" s="29">
        <v>2</v>
      </c>
      <c r="P2054" s="6" t="s">
        <v>607</v>
      </c>
      <c r="Q2054" s="28" t="s">
        <v>22</v>
      </c>
      <c r="R2054" s="6" t="s">
        <v>18</v>
      </c>
      <c r="S2054" s="28" t="s">
        <v>22</v>
      </c>
      <c r="T2054" s="28" t="s">
        <v>57</v>
      </c>
      <c r="U2054" s="29">
        <v>10</v>
      </c>
      <c r="V2054" s="17" t="b">
        <v>1</v>
      </c>
      <c r="W2054" s="17" t="b">
        <v>1</v>
      </c>
      <c r="X2054" s="17" t="b">
        <v>1</v>
      </c>
      <c r="Y2054" s="17" t="b">
        <v>0</v>
      </c>
      <c r="Z2054" t="s">
        <v>22</v>
      </c>
      <c r="AA2054" t="s">
        <v>22</v>
      </c>
      <c r="AB2054" t="s">
        <v>22</v>
      </c>
      <c r="AC2054" t="s">
        <v>22</v>
      </c>
      <c r="AD2054" t="s">
        <v>22</v>
      </c>
      <c r="AE2054" t="s">
        <v>22</v>
      </c>
      <c r="AF2054" t="s">
        <v>22</v>
      </c>
      <c r="AG2054" t="s">
        <v>22</v>
      </c>
      <c r="AH2054" t="s">
        <v>22</v>
      </c>
      <c r="AI2054" t="s">
        <v>22</v>
      </c>
      <c r="AJ2054" s="17" t="b">
        <v>1</v>
      </c>
      <c r="AK2054" t="s">
        <v>22</v>
      </c>
      <c r="AL2054" t="s">
        <v>22</v>
      </c>
      <c r="AM2054" s="17" t="b">
        <v>0</v>
      </c>
      <c r="AN2054" s="6"/>
      <c r="AO2054" s="6"/>
      <c r="AP2054" s="17" t="b">
        <v>0</v>
      </c>
      <c r="AQ2054" s="6" t="b">
        <v>0</v>
      </c>
    </row>
    <row r="2055" spans="1:43" x14ac:dyDescent="0.25">
      <c r="A2055" t="str">
        <f>_xlfn.CONCAT(Table8[[#This Row],[Order]],"-",Table8[[#This Row],[Line]])</f>
        <v>79076-1</v>
      </c>
      <c r="B2055" s="35">
        <v>79076</v>
      </c>
      <c r="C2055" s="35">
        <v>1</v>
      </c>
      <c r="D2055" s="35">
        <v>1</v>
      </c>
      <c r="E2055" s="34" t="s">
        <v>36</v>
      </c>
      <c r="F2055" s="34" t="s">
        <v>3464</v>
      </c>
      <c r="G2055" s="34" t="s">
        <v>1686</v>
      </c>
      <c r="H2055" s="34" t="s">
        <v>22</v>
      </c>
      <c r="I2055" s="34" t="s">
        <v>31</v>
      </c>
      <c r="J2055" s="36">
        <v>43499</v>
      </c>
      <c r="K2055" s="34" t="s">
        <v>6351</v>
      </c>
      <c r="L2055" s="8">
        <v>43501</v>
      </c>
      <c r="M2055" s="36">
        <v>43504</v>
      </c>
      <c r="N2055" s="35">
        <v>1</v>
      </c>
      <c r="O2055" s="35">
        <v>1</v>
      </c>
      <c r="P2055" s="6" t="s">
        <v>643</v>
      </c>
      <c r="Q2055" s="34" t="s">
        <v>21</v>
      </c>
      <c r="R2055" s="6" t="s">
        <v>18</v>
      </c>
      <c r="S2055" s="34" t="s">
        <v>22</v>
      </c>
      <c r="T2055" s="34" t="s">
        <v>1687</v>
      </c>
      <c r="U2055" s="35">
        <v>12</v>
      </c>
      <c r="V2055" s="17" t="b">
        <v>1</v>
      </c>
      <c r="W2055" s="17" t="b">
        <v>1</v>
      </c>
      <c r="X2055" s="17" t="b">
        <v>1</v>
      </c>
      <c r="Y2055" s="17" t="b">
        <v>1</v>
      </c>
      <c r="Z2055" t="s">
        <v>22</v>
      </c>
      <c r="AA2055" t="s">
        <v>22</v>
      </c>
      <c r="AB2055" t="s">
        <v>22</v>
      </c>
      <c r="AC2055" t="s">
        <v>22</v>
      </c>
      <c r="AD2055" t="s">
        <v>22</v>
      </c>
      <c r="AE2055" t="s">
        <v>22</v>
      </c>
      <c r="AF2055" t="s">
        <v>22</v>
      </c>
      <c r="AG2055" t="s">
        <v>22</v>
      </c>
      <c r="AH2055" t="s">
        <v>22</v>
      </c>
      <c r="AI2055" t="s">
        <v>22</v>
      </c>
      <c r="AJ2055" s="17" t="b">
        <v>1</v>
      </c>
      <c r="AK2055" t="s">
        <v>22</v>
      </c>
      <c r="AL2055" t="s">
        <v>143</v>
      </c>
      <c r="AM2055" s="17" t="b">
        <v>1</v>
      </c>
      <c r="AN2055" s="126">
        <v>43500.492644328697</v>
      </c>
      <c r="AO2055" s="6"/>
      <c r="AP2055" s="17" t="b">
        <v>1</v>
      </c>
      <c r="AQ2055" s="6" t="b">
        <v>0</v>
      </c>
    </row>
    <row r="2056" spans="1:43" x14ac:dyDescent="0.25">
      <c r="A2056" t="str">
        <f>_xlfn.CONCAT(Table8[[#This Row],[Order]],"-",Table8[[#This Row],[Line]])</f>
        <v>79078-1</v>
      </c>
      <c r="B2056" s="29">
        <v>79078</v>
      </c>
      <c r="C2056" s="29">
        <v>1</v>
      </c>
      <c r="D2056" s="29">
        <v>1</v>
      </c>
      <c r="E2056" s="28" t="s">
        <v>18</v>
      </c>
      <c r="F2056" s="28" t="s">
        <v>250</v>
      </c>
      <c r="G2056" s="28" t="s">
        <v>6352</v>
      </c>
      <c r="H2056" s="28" t="s">
        <v>22</v>
      </c>
      <c r="I2056" s="28" t="s">
        <v>20</v>
      </c>
      <c r="J2056" s="28"/>
      <c r="K2056" s="28"/>
      <c r="L2056" s="8">
        <v>43507</v>
      </c>
      <c r="M2056" s="30">
        <v>43510</v>
      </c>
      <c r="N2056" s="29">
        <v>1</v>
      </c>
      <c r="O2056" s="29">
        <v>5</v>
      </c>
      <c r="P2056" s="6" t="s">
        <v>624</v>
      </c>
      <c r="Q2056" s="28" t="s">
        <v>22</v>
      </c>
      <c r="R2056" s="6" t="s">
        <v>18</v>
      </c>
      <c r="S2056" s="28" t="s">
        <v>22</v>
      </c>
      <c r="T2056" s="28" t="s">
        <v>6353</v>
      </c>
      <c r="U2056" s="29">
        <v>7</v>
      </c>
      <c r="V2056" s="17" t="b">
        <v>1</v>
      </c>
      <c r="W2056" s="17" t="b">
        <v>0</v>
      </c>
      <c r="X2056" s="17" t="b">
        <v>0</v>
      </c>
      <c r="Y2056" s="17" t="b">
        <v>1</v>
      </c>
      <c r="Z2056" t="s">
        <v>22</v>
      </c>
      <c r="AA2056" t="s">
        <v>22</v>
      </c>
      <c r="AB2056" t="s">
        <v>22</v>
      </c>
      <c r="AC2056" t="s">
        <v>22</v>
      </c>
      <c r="AD2056" t="s">
        <v>22</v>
      </c>
      <c r="AE2056" t="s">
        <v>22</v>
      </c>
      <c r="AF2056" t="s">
        <v>22</v>
      </c>
      <c r="AG2056" t="s">
        <v>22</v>
      </c>
      <c r="AH2056" t="s">
        <v>22</v>
      </c>
      <c r="AI2056" t="s">
        <v>22</v>
      </c>
      <c r="AJ2056" s="17" t="b">
        <v>0</v>
      </c>
      <c r="AK2056" t="s">
        <v>22</v>
      </c>
      <c r="AL2056" t="s">
        <v>22</v>
      </c>
      <c r="AM2056" s="17" t="b">
        <v>0</v>
      </c>
      <c r="AN2056" s="6"/>
      <c r="AO2056" s="6"/>
      <c r="AP2056" s="17" t="b">
        <v>0</v>
      </c>
      <c r="AQ2056" s="6" t="b">
        <v>0</v>
      </c>
    </row>
    <row r="2057" spans="1:43" x14ac:dyDescent="0.25">
      <c r="A2057" t="str">
        <f>_xlfn.CONCAT(Table8[[#This Row],[Order]],"-",Table8[[#This Row],[Line]])</f>
        <v>79078-2</v>
      </c>
      <c r="B2057" s="29">
        <v>79078</v>
      </c>
      <c r="C2057" s="29">
        <v>2</v>
      </c>
      <c r="D2057" s="29">
        <v>1</v>
      </c>
      <c r="E2057" s="28" t="s">
        <v>18</v>
      </c>
      <c r="F2057" s="28" t="s">
        <v>250</v>
      </c>
      <c r="G2057" s="28" t="s">
        <v>6352</v>
      </c>
      <c r="H2057" s="28" t="s">
        <v>22</v>
      </c>
      <c r="I2057" s="28" t="s">
        <v>20</v>
      </c>
      <c r="J2057" s="28"/>
      <c r="K2057" s="28"/>
      <c r="L2057" s="8">
        <v>43507</v>
      </c>
      <c r="M2057" s="30">
        <v>43510</v>
      </c>
      <c r="N2057" s="29">
        <v>1</v>
      </c>
      <c r="O2057" s="29">
        <v>5</v>
      </c>
      <c r="P2057" s="6" t="s">
        <v>624</v>
      </c>
      <c r="Q2057" s="28" t="s">
        <v>22</v>
      </c>
      <c r="R2057" s="6" t="s">
        <v>18</v>
      </c>
      <c r="S2057" s="28" t="s">
        <v>22</v>
      </c>
      <c r="T2057" s="28" t="s">
        <v>6354</v>
      </c>
      <c r="U2057" s="29">
        <v>7</v>
      </c>
      <c r="V2057" s="17" t="b">
        <v>1</v>
      </c>
      <c r="W2057" s="17" t="b">
        <v>0</v>
      </c>
      <c r="X2057" s="17" t="b">
        <v>0</v>
      </c>
      <c r="Y2057" s="17" t="b">
        <v>1</v>
      </c>
      <c r="Z2057" t="s">
        <v>22</v>
      </c>
      <c r="AA2057" t="s">
        <v>22</v>
      </c>
      <c r="AB2057" t="s">
        <v>22</v>
      </c>
      <c r="AC2057" t="s">
        <v>22</v>
      </c>
      <c r="AD2057" t="s">
        <v>22</v>
      </c>
      <c r="AE2057" t="s">
        <v>22</v>
      </c>
      <c r="AF2057" t="s">
        <v>22</v>
      </c>
      <c r="AG2057" t="s">
        <v>22</v>
      </c>
      <c r="AH2057" t="s">
        <v>22</v>
      </c>
      <c r="AI2057" t="s">
        <v>22</v>
      </c>
      <c r="AJ2057" s="17" t="b">
        <v>0</v>
      </c>
      <c r="AK2057" t="s">
        <v>22</v>
      </c>
      <c r="AL2057" t="s">
        <v>22</v>
      </c>
      <c r="AM2057" s="17" t="b">
        <v>0</v>
      </c>
      <c r="AN2057" s="6"/>
      <c r="AO2057" s="6"/>
      <c r="AP2057" s="17" t="b">
        <v>0</v>
      </c>
      <c r="AQ2057" s="6" t="b">
        <v>0</v>
      </c>
    </row>
    <row r="2058" spans="1:43" x14ac:dyDescent="0.25">
      <c r="A2058" t="str">
        <f>_xlfn.CONCAT(Table8[[#This Row],[Order]],"-",Table8[[#This Row],[Line]])</f>
        <v>79080-1</v>
      </c>
      <c r="B2058" s="7">
        <v>79080</v>
      </c>
      <c r="C2058" s="7">
        <v>1</v>
      </c>
      <c r="D2058" s="7">
        <v>1</v>
      </c>
      <c r="E2058" s="6" t="s">
        <v>18</v>
      </c>
      <c r="F2058" s="6" t="s">
        <v>250</v>
      </c>
      <c r="G2058" s="6" t="s">
        <v>6355</v>
      </c>
      <c r="H2058" s="6" t="s">
        <v>22</v>
      </c>
      <c r="I2058" s="6" t="s">
        <v>27</v>
      </c>
      <c r="J2058" s="6"/>
      <c r="K2058" s="6"/>
      <c r="L2058" s="8">
        <v>43507</v>
      </c>
      <c r="M2058" s="8">
        <v>43510</v>
      </c>
      <c r="N2058" s="7">
        <v>1</v>
      </c>
      <c r="O2058" s="7">
        <v>9</v>
      </c>
      <c r="P2058" s="6" t="s">
        <v>624</v>
      </c>
      <c r="Q2058" s="6" t="s">
        <v>22</v>
      </c>
      <c r="R2058" s="6" t="s">
        <v>18</v>
      </c>
      <c r="S2058" s="6" t="s">
        <v>22</v>
      </c>
      <c r="T2058" s="6" t="s">
        <v>6356</v>
      </c>
      <c r="U2058" s="7">
        <v>7</v>
      </c>
      <c r="V2058" s="17" t="b">
        <v>0</v>
      </c>
      <c r="W2058" s="17" t="b">
        <v>0</v>
      </c>
      <c r="X2058" s="17" t="b">
        <v>0</v>
      </c>
      <c r="Y2058" s="17" t="b">
        <v>0</v>
      </c>
      <c r="Z2058" t="s">
        <v>22</v>
      </c>
      <c r="AA2058" t="s">
        <v>22</v>
      </c>
      <c r="AB2058" t="s">
        <v>22</v>
      </c>
      <c r="AC2058" t="s">
        <v>22</v>
      </c>
      <c r="AD2058" t="s">
        <v>22</v>
      </c>
      <c r="AE2058" t="s">
        <v>22</v>
      </c>
      <c r="AF2058" t="s">
        <v>22</v>
      </c>
      <c r="AG2058" t="s">
        <v>22</v>
      </c>
      <c r="AH2058" t="s">
        <v>22</v>
      </c>
      <c r="AI2058" t="s">
        <v>22</v>
      </c>
      <c r="AJ2058" s="17" t="b">
        <v>0</v>
      </c>
      <c r="AK2058" t="s">
        <v>22</v>
      </c>
      <c r="AL2058" t="s">
        <v>22</v>
      </c>
      <c r="AM2058" s="17" t="b">
        <v>0</v>
      </c>
      <c r="AN2058" s="6"/>
      <c r="AO2058" s="6"/>
      <c r="AP2058" s="17" t="b">
        <v>0</v>
      </c>
      <c r="AQ2058" s="6" t="b">
        <v>0</v>
      </c>
    </row>
    <row r="2059" spans="1:43" x14ac:dyDescent="0.25">
      <c r="A2059" t="str">
        <f>_xlfn.CONCAT(Table8[[#This Row],[Order]],"-",Table8[[#This Row],[Line]])</f>
        <v>79080-2</v>
      </c>
      <c r="B2059" s="7">
        <v>79080</v>
      </c>
      <c r="C2059" s="7">
        <v>2</v>
      </c>
      <c r="D2059" s="7">
        <v>1</v>
      </c>
      <c r="E2059" s="6" t="s">
        <v>18</v>
      </c>
      <c r="F2059" s="6" t="s">
        <v>250</v>
      </c>
      <c r="G2059" s="6" t="s">
        <v>6357</v>
      </c>
      <c r="H2059" s="6" t="s">
        <v>22</v>
      </c>
      <c r="I2059" s="6" t="s">
        <v>27</v>
      </c>
      <c r="J2059" s="6"/>
      <c r="K2059" s="6"/>
      <c r="L2059" s="8">
        <v>43507</v>
      </c>
      <c r="M2059" s="8">
        <v>43510</v>
      </c>
      <c r="N2059" s="7">
        <v>1</v>
      </c>
      <c r="O2059" s="7">
        <v>9</v>
      </c>
      <c r="P2059" s="6" t="s">
        <v>624</v>
      </c>
      <c r="Q2059" s="6" t="s">
        <v>22</v>
      </c>
      <c r="R2059" s="6" t="s">
        <v>18</v>
      </c>
      <c r="S2059" s="6" t="s">
        <v>22</v>
      </c>
      <c r="T2059" s="6" t="s">
        <v>6358</v>
      </c>
      <c r="U2059" s="7">
        <v>7</v>
      </c>
      <c r="V2059" s="17" t="b">
        <v>0</v>
      </c>
      <c r="W2059" s="17" t="b">
        <v>0</v>
      </c>
      <c r="X2059" s="17" t="b">
        <v>0</v>
      </c>
      <c r="Y2059" s="17" t="b">
        <v>0</v>
      </c>
      <c r="Z2059" t="s">
        <v>22</v>
      </c>
      <c r="AA2059" t="s">
        <v>22</v>
      </c>
      <c r="AB2059" t="s">
        <v>22</v>
      </c>
      <c r="AC2059" t="s">
        <v>22</v>
      </c>
      <c r="AD2059" t="s">
        <v>22</v>
      </c>
      <c r="AE2059" t="s">
        <v>22</v>
      </c>
      <c r="AF2059" t="s">
        <v>22</v>
      </c>
      <c r="AG2059" t="s">
        <v>22</v>
      </c>
      <c r="AH2059" t="s">
        <v>22</v>
      </c>
      <c r="AI2059" t="s">
        <v>22</v>
      </c>
      <c r="AJ2059" s="17" t="b">
        <v>0</v>
      </c>
      <c r="AK2059" t="s">
        <v>22</v>
      </c>
      <c r="AL2059" t="s">
        <v>22</v>
      </c>
      <c r="AM2059" s="17" t="b">
        <v>0</v>
      </c>
      <c r="AN2059" s="6"/>
      <c r="AO2059" s="6"/>
      <c r="AP2059" s="17" t="b">
        <v>0</v>
      </c>
      <c r="AQ2059" s="6" t="b">
        <v>0</v>
      </c>
    </row>
    <row r="2060" spans="1:43" x14ac:dyDescent="0.25">
      <c r="A2060" t="str">
        <f>_xlfn.CONCAT(Table8[[#This Row],[Order]],"-",Table8[[#This Row],[Line]])</f>
        <v>79080-3</v>
      </c>
      <c r="B2060" s="7">
        <v>79080</v>
      </c>
      <c r="C2060" s="7">
        <v>3</v>
      </c>
      <c r="D2060" s="7">
        <v>1</v>
      </c>
      <c r="E2060" s="6" t="s">
        <v>18</v>
      </c>
      <c r="F2060" s="6" t="s">
        <v>250</v>
      </c>
      <c r="G2060" s="6" t="s">
        <v>6359</v>
      </c>
      <c r="H2060" s="6" t="s">
        <v>22</v>
      </c>
      <c r="I2060" s="6" t="s">
        <v>27</v>
      </c>
      <c r="J2060" s="6"/>
      <c r="K2060" s="6"/>
      <c r="L2060" s="8">
        <v>43507</v>
      </c>
      <c r="M2060" s="8">
        <v>43510</v>
      </c>
      <c r="N2060" s="7">
        <v>1</v>
      </c>
      <c r="O2060" s="7">
        <v>6</v>
      </c>
      <c r="P2060" s="6" t="s">
        <v>624</v>
      </c>
      <c r="Q2060" s="6" t="s">
        <v>22</v>
      </c>
      <c r="R2060" s="6" t="s">
        <v>18</v>
      </c>
      <c r="S2060" s="6" t="s">
        <v>22</v>
      </c>
      <c r="T2060" s="6" t="s">
        <v>6360</v>
      </c>
      <c r="U2060" s="7">
        <v>7</v>
      </c>
      <c r="V2060" s="17" t="b">
        <v>0</v>
      </c>
      <c r="W2060" s="17" t="b">
        <v>0</v>
      </c>
      <c r="X2060" s="17" t="b">
        <v>0</v>
      </c>
      <c r="Y2060" s="17" t="b">
        <v>0</v>
      </c>
      <c r="Z2060" t="s">
        <v>22</v>
      </c>
      <c r="AA2060" t="s">
        <v>22</v>
      </c>
      <c r="AB2060" t="s">
        <v>22</v>
      </c>
      <c r="AC2060" t="s">
        <v>22</v>
      </c>
      <c r="AD2060" t="s">
        <v>22</v>
      </c>
      <c r="AE2060" t="s">
        <v>22</v>
      </c>
      <c r="AF2060" t="s">
        <v>22</v>
      </c>
      <c r="AG2060" t="s">
        <v>22</v>
      </c>
      <c r="AH2060" t="s">
        <v>22</v>
      </c>
      <c r="AI2060" t="s">
        <v>22</v>
      </c>
      <c r="AJ2060" s="17" t="b">
        <v>0</v>
      </c>
      <c r="AK2060" t="s">
        <v>22</v>
      </c>
      <c r="AL2060" t="s">
        <v>22</v>
      </c>
      <c r="AM2060" s="17" t="b">
        <v>0</v>
      </c>
      <c r="AN2060" s="6"/>
      <c r="AO2060" s="6"/>
      <c r="AP2060" s="17" t="b">
        <v>0</v>
      </c>
      <c r="AQ2060" s="6" t="b">
        <v>0</v>
      </c>
    </row>
    <row r="2061" spans="1:43" x14ac:dyDescent="0.25">
      <c r="A2061" t="str">
        <f>_xlfn.CONCAT(Table8[[#This Row],[Order]],"-",Table8[[#This Row],[Line]])</f>
        <v>79082-1</v>
      </c>
      <c r="B2061" s="7">
        <v>79082</v>
      </c>
      <c r="C2061" s="7">
        <v>1</v>
      </c>
      <c r="D2061" s="7">
        <v>1</v>
      </c>
      <c r="E2061" s="6" t="s">
        <v>18</v>
      </c>
      <c r="F2061" s="6" t="s">
        <v>250</v>
      </c>
      <c r="G2061" s="6" t="s">
        <v>6361</v>
      </c>
      <c r="H2061" s="6" t="s">
        <v>22</v>
      </c>
      <c r="I2061" s="6" t="s">
        <v>27</v>
      </c>
      <c r="J2061" s="6"/>
      <c r="K2061" s="6"/>
      <c r="L2061" s="8">
        <v>43507</v>
      </c>
      <c r="M2061" s="8">
        <v>43510</v>
      </c>
      <c r="N2061" s="7">
        <v>1</v>
      </c>
      <c r="O2061" s="7">
        <v>3</v>
      </c>
      <c r="P2061" s="6" t="s">
        <v>624</v>
      </c>
      <c r="Q2061" s="6" t="s">
        <v>22</v>
      </c>
      <c r="R2061" s="6" t="s">
        <v>18</v>
      </c>
      <c r="S2061" s="6" t="s">
        <v>22</v>
      </c>
      <c r="T2061" s="6" t="s">
        <v>6362</v>
      </c>
      <c r="U2061" s="7">
        <v>7</v>
      </c>
      <c r="V2061" s="17" t="b">
        <v>0</v>
      </c>
      <c r="W2061" s="17" t="b">
        <v>0</v>
      </c>
      <c r="X2061" s="17" t="b">
        <v>0</v>
      </c>
      <c r="Y2061" s="17" t="b">
        <v>0</v>
      </c>
      <c r="Z2061" t="s">
        <v>22</v>
      </c>
      <c r="AA2061" t="s">
        <v>22</v>
      </c>
      <c r="AB2061" t="s">
        <v>22</v>
      </c>
      <c r="AC2061" t="s">
        <v>22</v>
      </c>
      <c r="AD2061" t="s">
        <v>22</v>
      </c>
      <c r="AE2061" t="s">
        <v>22</v>
      </c>
      <c r="AF2061" t="s">
        <v>22</v>
      </c>
      <c r="AG2061" t="s">
        <v>22</v>
      </c>
      <c r="AH2061" t="s">
        <v>22</v>
      </c>
      <c r="AI2061" t="s">
        <v>22</v>
      </c>
      <c r="AJ2061" s="17" t="b">
        <v>0</v>
      </c>
      <c r="AK2061" t="s">
        <v>22</v>
      </c>
      <c r="AL2061" t="s">
        <v>22</v>
      </c>
      <c r="AM2061" s="17" t="b">
        <v>0</v>
      </c>
      <c r="AN2061" s="6"/>
      <c r="AO2061" s="6"/>
      <c r="AP2061" s="17" t="b">
        <v>0</v>
      </c>
      <c r="AQ2061" s="6" t="b">
        <v>0</v>
      </c>
    </row>
    <row r="2062" spans="1:43" x14ac:dyDescent="0.25">
      <c r="A2062" t="str">
        <f>_xlfn.CONCAT(Table8[[#This Row],[Order]],"-",Table8[[#This Row],[Line]])</f>
        <v>79082-2</v>
      </c>
      <c r="B2062" s="7">
        <v>79082</v>
      </c>
      <c r="C2062" s="7">
        <v>2</v>
      </c>
      <c r="D2062" s="7">
        <v>1</v>
      </c>
      <c r="E2062" s="6" t="s">
        <v>18</v>
      </c>
      <c r="F2062" s="6" t="s">
        <v>250</v>
      </c>
      <c r="G2062" s="6" t="s">
        <v>6363</v>
      </c>
      <c r="H2062" s="6" t="s">
        <v>22</v>
      </c>
      <c r="I2062" s="6" t="s">
        <v>27</v>
      </c>
      <c r="J2062" s="6"/>
      <c r="K2062" s="6"/>
      <c r="L2062" s="8">
        <v>43507</v>
      </c>
      <c r="M2062" s="8">
        <v>43510</v>
      </c>
      <c r="N2062" s="7">
        <v>1</v>
      </c>
      <c r="O2062" s="7">
        <v>6</v>
      </c>
      <c r="P2062" s="6" t="s">
        <v>624</v>
      </c>
      <c r="Q2062" s="6" t="s">
        <v>22</v>
      </c>
      <c r="R2062" s="6" t="s">
        <v>18</v>
      </c>
      <c r="S2062" s="6" t="s">
        <v>22</v>
      </c>
      <c r="T2062" s="6" t="s">
        <v>6364</v>
      </c>
      <c r="U2062" s="7">
        <v>7</v>
      </c>
      <c r="V2062" s="17" t="b">
        <v>0</v>
      </c>
      <c r="W2062" s="17" t="b">
        <v>0</v>
      </c>
      <c r="X2062" s="17" t="b">
        <v>0</v>
      </c>
      <c r="Y2062" s="17" t="b">
        <v>0</v>
      </c>
      <c r="Z2062" t="s">
        <v>22</v>
      </c>
      <c r="AA2062" t="s">
        <v>22</v>
      </c>
      <c r="AB2062" t="s">
        <v>22</v>
      </c>
      <c r="AC2062" t="s">
        <v>22</v>
      </c>
      <c r="AD2062" t="s">
        <v>22</v>
      </c>
      <c r="AE2062" t="s">
        <v>22</v>
      </c>
      <c r="AF2062" t="s">
        <v>22</v>
      </c>
      <c r="AG2062" t="s">
        <v>22</v>
      </c>
      <c r="AH2062" t="s">
        <v>22</v>
      </c>
      <c r="AI2062" t="s">
        <v>22</v>
      </c>
      <c r="AJ2062" s="17" t="b">
        <v>0</v>
      </c>
      <c r="AK2062" t="s">
        <v>22</v>
      </c>
      <c r="AL2062" t="s">
        <v>22</v>
      </c>
      <c r="AM2062" s="17" t="b">
        <v>0</v>
      </c>
      <c r="AN2062" s="6"/>
      <c r="AO2062" s="6"/>
      <c r="AP2062" s="17" t="b">
        <v>0</v>
      </c>
      <c r="AQ2062" s="6" t="b">
        <v>0</v>
      </c>
    </row>
    <row r="2063" spans="1:43" x14ac:dyDescent="0.25">
      <c r="A2063" t="str">
        <f>_xlfn.CONCAT(Table8[[#This Row],[Order]],"-",Table8[[#This Row],[Line]])</f>
        <v>79083-1</v>
      </c>
      <c r="B2063" s="7">
        <v>79083</v>
      </c>
      <c r="C2063" s="7">
        <v>1</v>
      </c>
      <c r="D2063" s="7">
        <v>1</v>
      </c>
      <c r="E2063" s="6" t="s">
        <v>18</v>
      </c>
      <c r="F2063" s="6" t="s">
        <v>250</v>
      </c>
      <c r="G2063" s="6" t="s">
        <v>6365</v>
      </c>
      <c r="H2063" s="6" t="s">
        <v>22</v>
      </c>
      <c r="I2063" s="6" t="s">
        <v>27</v>
      </c>
      <c r="J2063" s="6"/>
      <c r="K2063" s="6"/>
      <c r="L2063" s="8">
        <v>43507</v>
      </c>
      <c r="M2063" s="8">
        <v>43510</v>
      </c>
      <c r="N2063" s="7">
        <v>1</v>
      </c>
      <c r="O2063" s="7">
        <v>4</v>
      </c>
      <c r="P2063" s="6" t="s">
        <v>624</v>
      </c>
      <c r="Q2063" s="6" t="s">
        <v>22</v>
      </c>
      <c r="R2063" s="6" t="s">
        <v>18</v>
      </c>
      <c r="S2063" s="6" t="s">
        <v>22</v>
      </c>
      <c r="T2063" s="6" t="s">
        <v>6366</v>
      </c>
      <c r="U2063" s="7">
        <v>7</v>
      </c>
      <c r="V2063" s="17" t="b">
        <v>0</v>
      </c>
      <c r="W2063" s="17" t="b">
        <v>0</v>
      </c>
      <c r="X2063" s="17" t="b">
        <v>0</v>
      </c>
      <c r="Y2063" s="17" t="b">
        <v>0</v>
      </c>
      <c r="Z2063" t="s">
        <v>22</v>
      </c>
      <c r="AA2063" t="s">
        <v>22</v>
      </c>
      <c r="AB2063" t="s">
        <v>22</v>
      </c>
      <c r="AC2063" t="s">
        <v>22</v>
      </c>
      <c r="AD2063" t="s">
        <v>22</v>
      </c>
      <c r="AE2063" t="s">
        <v>22</v>
      </c>
      <c r="AF2063" t="s">
        <v>22</v>
      </c>
      <c r="AG2063" t="s">
        <v>22</v>
      </c>
      <c r="AH2063" t="s">
        <v>22</v>
      </c>
      <c r="AI2063" t="s">
        <v>22</v>
      </c>
      <c r="AJ2063" s="17" t="b">
        <v>0</v>
      </c>
      <c r="AK2063" t="s">
        <v>22</v>
      </c>
      <c r="AL2063" t="s">
        <v>22</v>
      </c>
      <c r="AM2063" s="17" t="b">
        <v>0</v>
      </c>
      <c r="AN2063" s="6"/>
      <c r="AO2063" s="6"/>
      <c r="AP2063" s="17" t="b">
        <v>0</v>
      </c>
      <c r="AQ2063" s="6" t="b">
        <v>0</v>
      </c>
    </row>
    <row r="2064" spans="1:43" x14ac:dyDescent="0.25">
      <c r="A2064" t="str">
        <f>_xlfn.CONCAT(Table8[[#This Row],[Order]],"-",Table8[[#This Row],[Line]])</f>
        <v>79083-2</v>
      </c>
      <c r="B2064" s="7">
        <v>79083</v>
      </c>
      <c r="C2064" s="7">
        <v>2</v>
      </c>
      <c r="D2064" s="7">
        <v>1</v>
      </c>
      <c r="E2064" s="6" t="s">
        <v>18</v>
      </c>
      <c r="F2064" s="6" t="s">
        <v>250</v>
      </c>
      <c r="G2064" s="6" t="s">
        <v>6367</v>
      </c>
      <c r="H2064" s="6" t="s">
        <v>22</v>
      </c>
      <c r="I2064" s="6" t="s">
        <v>27</v>
      </c>
      <c r="J2064" s="6"/>
      <c r="K2064" s="6"/>
      <c r="L2064" s="8">
        <v>43507</v>
      </c>
      <c r="M2064" s="8">
        <v>43510</v>
      </c>
      <c r="N2064" s="7">
        <v>1</v>
      </c>
      <c r="O2064" s="7">
        <v>2</v>
      </c>
      <c r="P2064" s="6" t="s">
        <v>624</v>
      </c>
      <c r="Q2064" s="6" t="s">
        <v>22</v>
      </c>
      <c r="R2064" s="6" t="s">
        <v>18</v>
      </c>
      <c r="S2064" s="6" t="s">
        <v>22</v>
      </c>
      <c r="T2064" s="6" t="s">
        <v>6368</v>
      </c>
      <c r="U2064" s="7">
        <v>7</v>
      </c>
      <c r="V2064" s="17" t="b">
        <v>0</v>
      </c>
      <c r="W2064" s="17" t="b">
        <v>0</v>
      </c>
      <c r="X2064" s="17" t="b">
        <v>0</v>
      </c>
      <c r="Y2064" s="17" t="b">
        <v>0</v>
      </c>
      <c r="Z2064" t="s">
        <v>22</v>
      </c>
      <c r="AA2064" t="s">
        <v>22</v>
      </c>
      <c r="AB2064" t="s">
        <v>22</v>
      </c>
      <c r="AC2064" t="s">
        <v>22</v>
      </c>
      <c r="AD2064" t="s">
        <v>22</v>
      </c>
      <c r="AE2064" t="s">
        <v>22</v>
      </c>
      <c r="AF2064" t="s">
        <v>22</v>
      </c>
      <c r="AG2064" t="s">
        <v>22</v>
      </c>
      <c r="AH2064" t="s">
        <v>22</v>
      </c>
      <c r="AI2064" t="s">
        <v>22</v>
      </c>
      <c r="AJ2064" s="17" t="b">
        <v>0</v>
      </c>
      <c r="AK2064" t="s">
        <v>22</v>
      </c>
      <c r="AL2064" t="s">
        <v>22</v>
      </c>
      <c r="AM2064" s="17" t="b">
        <v>0</v>
      </c>
      <c r="AN2064" s="6"/>
      <c r="AO2064" s="6"/>
      <c r="AP2064" s="17" t="b">
        <v>0</v>
      </c>
      <c r="AQ2064" s="6" t="b">
        <v>0</v>
      </c>
    </row>
    <row r="2065" spans="1:43" x14ac:dyDescent="0.25">
      <c r="A2065" t="str">
        <f>_xlfn.CONCAT(Table8[[#This Row],[Order]],"-",Table8[[#This Row],[Line]])</f>
        <v>79083-3</v>
      </c>
      <c r="B2065" s="7">
        <v>79083</v>
      </c>
      <c r="C2065" s="7">
        <v>3</v>
      </c>
      <c r="D2065" s="7">
        <v>1</v>
      </c>
      <c r="E2065" s="6" t="s">
        <v>18</v>
      </c>
      <c r="F2065" s="6" t="s">
        <v>250</v>
      </c>
      <c r="G2065" s="6" t="s">
        <v>6365</v>
      </c>
      <c r="H2065" s="6" t="s">
        <v>22</v>
      </c>
      <c r="I2065" s="6" t="s">
        <v>27</v>
      </c>
      <c r="J2065" s="6"/>
      <c r="K2065" s="6"/>
      <c r="L2065" s="8">
        <v>43507</v>
      </c>
      <c r="M2065" s="8">
        <v>43510</v>
      </c>
      <c r="N2065" s="7">
        <v>1</v>
      </c>
      <c r="O2065" s="7">
        <v>4</v>
      </c>
      <c r="P2065" s="6" t="s">
        <v>624</v>
      </c>
      <c r="Q2065" s="6" t="s">
        <v>22</v>
      </c>
      <c r="R2065" s="6" t="s">
        <v>18</v>
      </c>
      <c r="S2065" s="6" t="s">
        <v>22</v>
      </c>
      <c r="T2065" s="6" t="s">
        <v>6369</v>
      </c>
      <c r="U2065" s="7">
        <v>7</v>
      </c>
      <c r="V2065" s="17" t="b">
        <v>0</v>
      </c>
      <c r="W2065" s="17" t="b">
        <v>0</v>
      </c>
      <c r="X2065" s="17" t="b">
        <v>0</v>
      </c>
      <c r="Y2065" s="17" t="b">
        <v>0</v>
      </c>
      <c r="Z2065" t="s">
        <v>22</v>
      </c>
      <c r="AA2065" t="s">
        <v>22</v>
      </c>
      <c r="AB2065" t="s">
        <v>22</v>
      </c>
      <c r="AC2065" t="s">
        <v>22</v>
      </c>
      <c r="AD2065" t="s">
        <v>22</v>
      </c>
      <c r="AE2065" t="s">
        <v>22</v>
      </c>
      <c r="AF2065" t="s">
        <v>22</v>
      </c>
      <c r="AG2065" t="s">
        <v>22</v>
      </c>
      <c r="AH2065" t="s">
        <v>22</v>
      </c>
      <c r="AI2065" t="s">
        <v>22</v>
      </c>
      <c r="AJ2065" s="17" t="b">
        <v>0</v>
      </c>
      <c r="AK2065" t="s">
        <v>22</v>
      </c>
      <c r="AL2065" t="s">
        <v>22</v>
      </c>
      <c r="AM2065" s="17" t="b">
        <v>0</v>
      </c>
      <c r="AN2065" s="6"/>
      <c r="AO2065" s="6"/>
      <c r="AP2065" s="17" t="b">
        <v>0</v>
      </c>
      <c r="AQ2065" s="6" t="b">
        <v>0</v>
      </c>
    </row>
    <row r="2066" spans="1:43" x14ac:dyDescent="0.25">
      <c r="A2066" t="str">
        <f>_xlfn.CONCAT(Table8[[#This Row],[Order]],"-",Table8[[#This Row],[Line]])</f>
        <v>79084-1</v>
      </c>
      <c r="B2066" s="7">
        <v>79084</v>
      </c>
      <c r="C2066" s="7">
        <v>1</v>
      </c>
      <c r="D2066" s="7">
        <v>1</v>
      </c>
      <c r="E2066" s="6" t="s">
        <v>18</v>
      </c>
      <c r="F2066" s="6" t="s">
        <v>250</v>
      </c>
      <c r="G2066" s="6" t="s">
        <v>6370</v>
      </c>
      <c r="H2066" s="6" t="s">
        <v>22</v>
      </c>
      <c r="I2066" s="6" t="s">
        <v>27</v>
      </c>
      <c r="J2066" s="6"/>
      <c r="K2066" s="6"/>
      <c r="L2066" s="8">
        <v>43507</v>
      </c>
      <c r="M2066" s="8">
        <v>43510</v>
      </c>
      <c r="N2066" s="7">
        <v>1</v>
      </c>
      <c r="O2066" s="7">
        <v>9</v>
      </c>
      <c r="P2066" s="6" t="s">
        <v>624</v>
      </c>
      <c r="Q2066" s="6" t="s">
        <v>22</v>
      </c>
      <c r="R2066" s="6" t="s">
        <v>18</v>
      </c>
      <c r="S2066" s="6" t="s">
        <v>22</v>
      </c>
      <c r="T2066" s="6" t="s">
        <v>6371</v>
      </c>
      <c r="U2066" s="7">
        <v>7</v>
      </c>
      <c r="V2066" s="17" t="b">
        <v>0</v>
      </c>
      <c r="W2066" s="17" t="b">
        <v>0</v>
      </c>
      <c r="X2066" s="17" t="b">
        <v>0</v>
      </c>
      <c r="Y2066" s="17" t="b">
        <v>0</v>
      </c>
      <c r="Z2066" t="s">
        <v>22</v>
      </c>
      <c r="AA2066" t="s">
        <v>22</v>
      </c>
      <c r="AB2066" t="s">
        <v>22</v>
      </c>
      <c r="AC2066" t="s">
        <v>22</v>
      </c>
      <c r="AD2066" t="s">
        <v>22</v>
      </c>
      <c r="AE2066" t="s">
        <v>22</v>
      </c>
      <c r="AF2066" t="s">
        <v>22</v>
      </c>
      <c r="AG2066" t="s">
        <v>22</v>
      </c>
      <c r="AH2066" t="s">
        <v>22</v>
      </c>
      <c r="AI2066" t="s">
        <v>22</v>
      </c>
      <c r="AJ2066" s="17" t="b">
        <v>0</v>
      </c>
      <c r="AK2066" t="s">
        <v>22</v>
      </c>
      <c r="AL2066" t="s">
        <v>22</v>
      </c>
      <c r="AM2066" s="17" t="b">
        <v>0</v>
      </c>
      <c r="AN2066" s="6"/>
      <c r="AO2066" s="6"/>
      <c r="AP2066" s="17" t="b">
        <v>0</v>
      </c>
      <c r="AQ2066" s="6" t="b">
        <v>0</v>
      </c>
    </row>
    <row r="2067" spans="1:43" x14ac:dyDescent="0.25">
      <c r="A2067" t="str">
        <f>_xlfn.CONCAT(Table8[[#This Row],[Order]],"-",Table8[[#This Row],[Line]])</f>
        <v>79084-2</v>
      </c>
      <c r="B2067" s="7">
        <v>79084</v>
      </c>
      <c r="C2067" s="7">
        <v>2</v>
      </c>
      <c r="D2067" s="7">
        <v>1</v>
      </c>
      <c r="E2067" s="6" t="s">
        <v>18</v>
      </c>
      <c r="F2067" s="6" t="s">
        <v>250</v>
      </c>
      <c r="G2067" s="6" t="s">
        <v>6372</v>
      </c>
      <c r="H2067" s="6" t="s">
        <v>22</v>
      </c>
      <c r="I2067" s="6" t="s">
        <v>27</v>
      </c>
      <c r="J2067" s="6"/>
      <c r="K2067" s="6"/>
      <c r="L2067" s="8">
        <v>43507</v>
      </c>
      <c r="M2067" s="8">
        <v>43510</v>
      </c>
      <c r="N2067" s="7">
        <v>1</v>
      </c>
      <c r="O2067" s="7">
        <v>8</v>
      </c>
      <c r="P2067" s="6" t="s">
        <v>624</v>
      </c>
      <c r="Q2067" s="6" t="s">
        <v>22</v>
      </c>
      <c r="R2067" s="6" t="s">
        <v>18</v>
      </c>
      <c r="S2067" s="6" t="s">
        <v>22</v>
      </c>
      <c r="T2067" s="6" t="s">
        <v>6373</v>
      </c>
      <c r="U2067" s="7">
        <v>7</v>
      </c>
      <c r="V2067" s="17" t="b">
        <v>0</v>
      </c>
      <c r="W2067" s="17" t="b">
        <v>0</v>
      </c>
      <c r="X2067" s="17" t="b">
        <v>0</v>
      </c>
      <c r="Y2067" s="17" t="b">
        <v>0</v>
      </c>
      <c r="Z2067" t="s">
        <v>22</v>
      </c>
      <c r="AA2067" t="s">
        <v>22</v>
      </c>
      <c r="AB2067" t="s">
        <v>22</v>
      </c>
      <c r="AC2067" t="s">
        <v>22</v>
      </c>
      <c r="AD2067" t="s">
        <v>22</v>
      </c>
      <c r="AE2067" t="s">
        <v>22</v>
      </c>
      <c r="AF2067" t="s">
        <v>22</v>
      </c>
      <c r="AG2067" t="s">
        <v>22</v>
      </c>
      <c r="AH2067" t="s">
        <v>22</v>
      </c>
      <c r="AI2067" t="s">
        <v>22</v>
      </c>
      <c r="AJ2067" s="17" t="b">
        <v>0</v>
      </c>
      <c r="AK2067" t="s">
        <v>22</v>
      </c>
      <c r="AL2067" t="s">
        <v>22</v>
      </c>
      <c r="AM2067" s="17" t="b">
        <v>0</v>
      </c>
      <c r="AN2067" s="6"/>
      <c r="AO2067" s="6"/>
      <c r="AP2067" s="17" t="b">
        <v>0</v>
      </c>
      <c r="AQ2067" s="6" t="b">
        <v>0</v>
      </c>
    </row>
    <row r="2068" spans="1:43" x14ac:dyDescent="0.25">
      <c r="A2068" t="str">
        <f>_xlfn.CONCAT(Table8[[#This Row],[Order]],"-",Table8[[#This Row],[Line]])</f>
        <v>79084-3</v>
      </c>
      <c r="B2068" s="7">
        <v>79084</v>
      </c>
      <c r="C2068" s="7">
        <v>3</v>
      </c>
      <c r="D2068" s="7">
        <v>1</v>
      </c>
      <c r="E2068" s="6" t="s">
        <v>18</v>
      </c>
      <c r="F2068" s="6" t="s">
        <v>250</v>
      </c>
      <c r="G2068" s="6" t="s">
        <v>6374</v>
      </c>
      <c r="H2068" s="6" t="s">
        <v>22</v>
      </c>
      <c r="I2068" s="6" t="s">
        <v>27</v>
      </c>
      <c r="J2068" s="6"/>
      <c r="K2068" s="6"/>
      <c r="L2068" s="8">
        <v>43507</v>
      </c>
      <c r="M2068" s="8">
        <v>43510</v>
      </c>
      <c r="N2068" s="7">
        <v>1</v>
      </c>
      <c r="O2068" s="7">
        <v>8</v>
      </c>
      <c r="P2068" s="6" t="s">
        <v>624</v>
      </c>
      <c r="Q2068" s="6" t="s">
        <v>22</v>
      </c>
      <c r="R2068" s="6" t="s">
        <v>18</v>
      </c>
      <c r="S2068" s="6" t="s">
        <v>22</v>
      </c>
      <c r="T2068" s="6" t="s">
        <v>6375</v>
      </c>
      <c r="U2068" s="7">
        <v>7</v>
      </c>
      <c r="V2068" s="17" t="b">
        <v>0</v>
      </c>
      <c r="W2068" s="17" t="b">
        <v>0</v>
      </c>
      <c r="X2068" s="17" t="b">
        <v>0</v>
      </c>
      <c r="Y2068" s="17" t="b">
        <v>0</v>
      </c>
      <c r="Z2068" t="s">
        <v>22</v>
      </c>
      <c r="AA2068" t="s">
        <v>22</v>
      </c>
      <c r="AB2068" t="s">
        <v>22</v>
      </c>
      <c r="AC2068" t="s">
        <v>22</v>
      </c>
      <c r="AD2068" t="s">
        <v>22</v>
      </c>
      <c r="AE2068" t="s">
        <v>22</v>
      </c>
      <c r="AF2068" t="s">
        <v>22</v>
      </c>
      <c r="AG2068" t="s">
        <v>22</v>
      </c>
      <c r="AH2068" t="s">
        <v>22</v>
      </c>
      <c r="AI2068" t="s">
        <v>22</v>
      </c>
      <c r="AJ2068" s="17" t="b">
        <v>0</v>
      </c>
      <c r="AK2068" t="s">
        <v>22</v>
      </c>
      <c r="AL2068" t="s">
        <v>22</v>
      </c>
      <c r="AM2068" s="17" t="b">
        <v>0</v>
      </c>
      <c r="AN2068" s="6"/>
      <c r="AO2068" s="6"/>
      <c r="AP2068" s="17" t="b">
        <v>0</v>
      </c>
      <c r="AQ2068" s="6" t="b">
        <v>0</v>
      </c>
    </row>
    <row r="2069" spans="1:43" x14ac:dyDescent="0.25">
      <c r="A2069" t="str">
        <f>_xlfn.CONCAT(Table8[[#This Row],[Order]],"-",Table8[[#This Row],[Line]])</f>
        <v>79084-4</v>
      </c>
      <c r="B2069" s="7">
        <v>79084</v>
      </c>
      <c r="C2069" s="7">
        <v>4</v>
      </c>
      <c r="D2069" s="7">
        <v>1</v>
      </c>
      <c r="E2069" s="6" t="s">
        <v>18</v>
      </c>
      <c r="F2069" s="6" t="s">
        <v>250</v>
      </c>
      <c r="G2069" s="6" t="s">
        <v>6376</v>
      </c>
      <c r="H2069" s="6" t="s">
        <v>22</v>
      </c>
      <c r="I2069" s="6" t="s">
        <v>27</v>
      </c>
      <c r="J2069" s="6"/>
      <c r="K2069" s="6"/>
      <c r="L2069" s="8">
        <v>43507</v>
      </c>
      <c r="M2069" s="8">
        <v>43510</v>
      </c>
      <c r="N2069" s="7">
        <v>1</v>
      </c>
      <c r="O2069" s="7">
        <v>10</v>
      </c>
      <c r="P2069" s="6" t="s">
        <v>624</v>
      </c>
      <c r="Q2069" s="6" t="s">
        <v>22</v>
      </c>
      <c r="R2069" s="6" t="s">
        <v>18</v>
      </c>
      <c r="S2069" s="6" t="s">
        <v>22</v>
      </c>
      <c r="T2069" s="6" t="s">
        <v>6377</v>
      </c>
      <c r="U2069" s="7">
        <v>7</v>
      </c>
      <c r="V2069" s="17" t="b">
        <v>0</v>
      </c>
      <c r="W2069" s="17" t="b">
        <v>0</v>
      </c>
      <c r="X2069" s="17" t="b">
        <v>0</v>
      </c>
      <c r="Y2069" s="17" t="b">
        <v>0</v>
      </c>
      <c r="Z2069" t="s">
        <v>22</v>
      </c>
      <c r="AA2069" t="s">
        <v>22</v>
      </c>
      <c r="AB2069" t="s">
        <v>22</v>
      </c>
      <c r="AC2069" t="s">
        <v>22</v>
      </c>
      <c r="AD2069" t="s">
        <v>22</v>
      </c>
      <c r="AE2069" t="s">
        <v>22</v>
      </c>
      <c r="AF2069" t="s">
        <v>22</v>
      </c>
      <c r="AG2069" t="s">
        <v>22</v>
      </c>
      <c r="AH2069" t="s">
        <v>22</v>
      </c>
      <c r="AI2069" t="s">
        <v>22</v>
      </c>
      <c r="AJ2069" s="17" t="b">
        <v>0</v>
      </c>
      <c r="AK2069" t="s">
        <v>22</v>
      </c>
      <c r="AL2069" t="s">
        <v>22</v>
      </c>
      <c r="AM2069" s="17" t="b">
        <v>0</v>
      </c>
      <c r="AN2069" s="6"/>
      <c r="AO2069" s="6"/>
      <c r="AP2069" s="17" t="b">
        <v>0</v>
      </c>
      <c r="AQ2069" s="6" t="b">
        <v>0</v>
      </c>
    </row>
    <row r="2070" spans="1:43" x14ac:dyDescent="0.25">
      <c r="A2070" t="str">
        <f>_xlfn.CONCAT(Table8[[#This Row],[Order]],"-",Table8[[#This Row],[Line]])</f>
        <v>79085-1</v>
      </c>
      <c r="B2070" s="35">
        <v>79085</v>
      </c>
      <c r="C2070" s="35">
        <v>1</v>
      </c>
      <c r="D2070" s="35">
        <v>1</v>
      </c>
      <c r="E2070" s="34" t="s">
        <v>36</v>
      </c>
      <c r="F2070" s="34" t="s">
        <v>151</v>
      </c>
      <c r="G2070" s="34" t="s">
        <v>2029</v>
      </c>
      <c r="H2070" s="34" t="s">
        <v>22</v>
      </c>
      <c r="I2070" s="34" t="s">
        <v>37</v>
      </c>
      <c r="J2070" s="36">
        <v>43496</v>
      </c>
      <c r="K2070" s="34" t="s">
        <v>6378</v>
      </c>
      <c r="L2070" s="125">
        <v>43496</v>
      </c>
      <c r="M2070" s="36">
        <v>43501</v>
      </c>
      <c r="N2070" s="35">
        <v>88</v>
      </c>
      <c r="O2070" s="35">
        <v>88</v>
      </c>
      <c r="P2070" s="6" t="s">
        <v>607</v>
      </c>
      <c r="Q2070" s="34" t="s">
        <v>22</v>
      </c>
      <c r="R2070" s="6" t="s">
        <v>18</v>
      </c>
      <c r="S2070" s="34" t="s">
        <v>22</v>
      </c>
      <c r="T2070" s="34" t="s">
        <v>2030</v>
      </c>
      <c r="U2070" s="35">
        <v>10</v>
      </c>
      <c r="V2070" s="17" t="b">
        <v>1</v>
      </c>
      <c r="W2070" s="17" t="b">
        <v>1</v>
      </c>
      <c r="X2070" s="17" t="b">
        <v>1</v>
      </c>
      <c r="Y2070" s="17" t="b">
        <v>1</v>
      </c>
      <c r="Z2070" t="s">
        <v>3805</v>
      </c>
      <c r="AA2070" t="s">
        <v>22</v>
      </c>
      <c r="AB2070" t="s">
        <v>22</v>
      </c>
      <c r="AC2070" t="s">
        <v>22</v>
      </c>
      <c r="AD2070" t="s">
        <v>22</v>
      </c>
      <c r="AE2070" t="s">
        <v>22</v>
      </c>
      <c r="AF2070" t="s">
        <v>3805</v>
      </c>
      <c r="AG2070" t="s">
        <v>22</v>
      </c>
      <c r="AH2070" t="s">
        <v>22</v>
      </c>
      <c r="AI2070" t="s">
        <v>22</v>
      </c>
      <c r="AJ2070" s="17" t="b">
        <v>1</v>
      </c>
      <c r="AK2070" t="s">
        <v>22</v>
      </c>
      <c r="AL2070" t="s">
        <v>143</v>
      </c>
      <c r="AM2070" s="17" t="b">
        <v>1</v>
      </c>
      <c r="AN2070" s="126">
        <v>43500.415551469901</v>
      </c>
      <c r="AO2070" s="6"/>
      <c r="AP2070" s="17" t="b">
        <v>1</v>
      </c>
      <c r="AQ2070" s="6" t="b">
        <v>0</v>
      </c>
    </row>
    <row r="2071" spans="1:43" x14ac:dyDescent="0.25">
      <c r="A2071" t="str">
        <f>_xlfn.CONCAT(Table8[[#This Row],[Order]],"-",Table8[[#This Row],[Line]])</f>
        <v>79086-1</v>
      </c>
      <c r="B2071" s="7">
        <v>79086</v>
      </c>
      <c r="C2071" s="7">
        <v>1</v>
      </c>
      <c r="D2071" s="7">
        <v>1</v>
      </c>
      <c r="E2071" s="6" t="s">
        <v>18</v>
      </c>
      <c r="F2071" s="6" t="s">
        <v>250</v>
      </c>
      <c r="G2071" s="6" t="s">
        <v>6379</v>
      </c>
      <c r="H2071" s="6" t="s">
        <v>22</v>
      </c>
      <c r="I2071" s="6" t="s">
        <v>27</v>
      </c>
      <c r="J2071" s="6"/>
      <c r="K2071" s="6"/>
      <c r="L2071" s="8">
        <v>43507</v>
      </c>
      <c r="M2071" s="8">
        <v>43510</v>
      </c>
      <c r="N2071" s="7">
        <v>1</v>
      </c>
      <c r="O2071" s="7">
        <v>8</v>
      </c>
      <c r="P2071" s="6" t="s">
        <v>624</v>
      </c>
      <c r="Q2071" s="6" t="s">
        <v>22</v>
      </c>
      <c r="R2071" s="6" t="s">
        <v>18</v>
      </c>
      <c r="S2071" s="6" t="s">
        <v>22</v>
      </c>
      <c r="T2071" s="6" t="s">
        <v>6380</v>
      </c>
      <c r="U2071" s="7">
        <v>7</v>
      </c>
      <c r="V2071" s="17" t="b">
        <v>0</v>
      </c>
      <c r="W2071" s="17" t="b">
        <v>0</v>
      </c>
      <c r="X2071" s="17" t="b">
        <v>0</v>
      </c>
      <c r="Y2071" s="17" t="b">
        <v>0</v>
      </c>
      <c r="Z2071" t="s">
        <v>22</v>
      </c>
      <c r="AA2071" t="s">
        <v>22</v>
      </c>
      <c r="AB2071" t="s">
        <v>22</v>
      </c>
      <c r="AC2071" t="s">
        <v>22</v>
      </c>
      <c r="AD2071" t="s">
        <v>22</v>
      </c>
      <c r="AE2071" t="s">
        <v>22</v>
      </c>
      <c r="AF2071" t="s">
        <v>22</v>
      </c>
      <c r="AG2071" t="s">
        <v>22</v>
      </c>
      <c r="AH2071" t="s">
        <v>22</v>
      </c>
      <c r="AI2071" t="s">
        <v>22</v>
      </c>
      <c r="AJ2071" s="17" t="b">
        <v>0</v>
      </c>
      <c r="AK2071" t="s">
        <v>22</v>
      </c>
      <c r="AL2071" t="s">
        <v>22</v>
      </c>
      <c r="AM2071" s="17" t="b">
        <v>0</v>
      </c>
      <c r="AN2071" s="6"/>
      <c r="AO2071" s="6"/>
      <c r="AP2071" s="17" t="b">
        <v>0</v>
      </c>
      <c r="AQ2071" s="6" t="b">
        <v>0</v>
      </c>
    </row>
    <row r="2072" spans="1:43" x14ac:dyDescent="0.25">
      <c r="A2072" t="str">
        <f>_xlfn.CONCAT(Table8[[#This Row],[Order]],"-",Table8[[#This Row],[Line]])</f>
        <v>79086-2</v>
      </c>
      <c r="B2072" s="7">
        <v>79086</v>
      </c>
      <c r="C2072" s="7">
        <v>2</v>
      </c>
      <c r="D2072" s="7">
        <v>1</v>
      </c>
      <c r="E2072" s="6" t="s">
        <v>18</v>
      </c>
      <c r="F2072" s="6" t="s">
        <v>250</v>
      </c>
      <c r="G2072" s="6" t="s">
        <v>6367</v>
      </c>
      <c r="H2072" s="6" t="s">
        <v>22</v>
      </c>
      <c r="I2072" s="6" t="s">
        <v>27</v>
      </c>
      <c r="J2072" s="6"/>
      <c r="K2072" s="6"/>
      <c r="L2072" s="8">
        <v>43507</v>
      </c>
      <c r="M2072" s="8">
        <v>43510</v>
      </c>
      <c r="N2072" s="7">
        <v>1</v>
      </c>
      <c r="O2072" s="7">
        <v>2</v>
      </c>
      <c r="P2072" s="6" t="s">
        <v>624</v>
      </c>
      <c r="Q2072" s="6" t="s">
        <v>22</v>
      </c>
      <c r="R2072" s="6" t="s">
        <v>18</v>
      </c>
      <c r="S2072" s="6" t="s">
        <v>22</v>
      </c>
      <c r="T2072" s="6" t="s">
        <v>6381</v>
      </c>
      <c r="U2072" s="7">
        <v>7</v>
      </c>
      <c r="V2072" s="17" t="b">
        <v>0</v>
      </c>
      <c r="W2072" s="17" t="b">
        <v>0</v>
      </c>
      <c r="X2072" s="17" t="b">
        <v>0</v>
      </c>
      <c r="Y2072" s="17" t="b">
        <v>0</v>
      </c>
      <c r="Z2072" t="s">
        <v>22</v>
      </c>
      <c r="AA2072" t="s">
        <v>22</v>
      </c>
      <c r="AB2072" t="s">
        <v>22</v>
      </c>
      <c r="AC2072" t="s">
        <v>22</v>
      </c>
      <c r="AD2072" t="s">
        <v>22</v>
      </c>
      <c r="AE2072" t="s">
        <v>22</v>
      </c>
      <c r="AF2072" t="s">
        <v>22</v>
      </c>
      <c r="AG2072" t="s">
        <v>22</v>
      </c>
      <c r="AH2072" t="s">
        <v>22</v>
      </c>
      <c r="AI2072" t="s">
        <v>22</v>
      </c>
      <c r="AJ2072" s="17" t="b">
        <v>0</v>
      </c>
      <c r="AK2072" t="s">
        <v>22</v>
      </c>
      <c r="AL2072" t="s">
        <v>22</v>
      </c>
      <c r="AM2072" s="17" t="b">
        <v>0</v>
      </c>
      <c r="AN2072" s="6"/>
      <c r="AO2072" s="6"/>
      <c r="AP2072" s="17" t="b">
        <v>0</v>
      </c>
      <c r="AQ2072" s="6" t="b">
        <v>0</v>
      </c>
    </row>
    <row r="2073" spans="1:43" x14ac:dyDescent="0.25">
      <c r="A2073" t="str">
        <f>_xlfn.CONCAT(Table8[[#This Row],[Order]],"-",Table8[[#This Row],[Line]])</f>
        <v>79086-3</v>
      </c>
      <c r="B2073" s="7">
        <v>79086</v>
      </c>
      <c r="C2073" s="7">
        <v>3</v>
      </c>
      <c r="D2073" s="7">
        <v>1</v>
      </c>
      <c r="E2073" s="6" t="s">
        <v>18</v>
      </c>
      <c r="F2073" s="6" t="s">
        <v>250</v>
      </c>
      <c r="G2073" s="6" t="s">
        <v>6365</v>
      </c>
      <c r="H2073" s="6" t="s">
        <v>22</v>
      </c>
      <c r="I2073" s="6" t="s">
        <v>27</v>
      </c>
      <c r="J2073" s="6"/>
      <c r="K2073" s="6"/>
      <c r="L2073" s="8">
        <v>43507</v>
      </c>
      <c r="M2073" s="8">
        <v>43510</v>
      </c>
      <c r="N2073" s="7">
        <v>1</v>
      </c>
      <c r="O2073" s="7">
        <v>4</v>
      </c>
      <c r="P2073" s="6" t="s">
        <v>624</v>
      </c>
      <c r="Q2073" s="6" t="s">
        <v>22</v>
      </c>
      <c r="R2073" s="6" t="s">
        <v>18</v>
      </c>
      <c r="S2073" s="6" t="s">
        <v>22</v>
      </c>
      <c r="T2073" s="6" t="s">
        <v>6382</v>
      </c>
      <c r="U2073" s="7">
        <v>7</v>
      </c>
      <c r="V2073" s="17" t="b">
        <v>0</v>
      </c>
      <c r="W2073" s="17" t="b">
        <v>0</v>
      </c>
      <c r="X2073" s="17" t="b">
        <v>0</v>
      </c>
      <c r="Y2073" s="17" t="b">
        <v>0</v>
      </c>
      <c r="Z2073" t="s">
        <v>22</v>
      </c>
      <c r="AA2073" t="s">
        <v>22</v>
      </c>
      <c r="AB2073" t="s">
        <v>22</v>
      </c>
      <c r="AC2073" t="s">
        <v>22</v>
      </c>
      <c r="AD2073" t="s">
        <v>22</v>
      </c>
      <c r="AE2073" t="s">
        <v>22</v>
      </c>
      <c r="AF2073" t="s">
        <v>22</v>
      </c>
      <c r="AG2073" t="s">
        <v>22</v>
      </c>
      <c r="AH2073" t="s">
        <v>22</v>
      </c>
      <c r="AI2073" t="s">
        <v>22</v>
      </c>
      <c r="AJ2073" s="17" t="b">
        <v>0</v>
      </c>
      <c r="AK2073" t="s">
        <v>22</v>
      </c>
      <c r="AL2073" t="s">
        <v>22</v>
      </c>
      <c r="AM2073" s="17" t="b">
        <v>0</v>
      </c>
      <c r="AN2073" s="6"/>
      <c r="AO2073" s="6"/>
      <c r="AP2073" s="17" t="b">
        <v>0</v>
      </c>
      <c r="AQ2073" s="6" t="b">
        <v>0</v>
      </c>
    </row>
    <row r="2074" spans="1:43" x14ac:dyDescent="0.25">
      <c r="A2074" t="str">
        <f>_xlfn.CONCAT(Table8[[#This Row],[Order]],"-",Table8[[#This Row],[Line]])</f>
        <v>79089-1</v>
      </c>
      <c r="B2074" s="7">
        <v>79089</v>
      </c>
      <c r="C2074" s="7">
        <v>1</v>
      </c>
      <c r="D2074" s="7">
        <v>1</v>
      </c>
      <c r="E2074" s="6" t="s">
        <v>18</v>
      </c>
      <c r="F2074" s="6" t="s">
        <v>250</v>
      </c>
      <c r="G2074" s="6" t="s">
        <v>6383</v>
      </c>
      <c r="H2074" s="6" t="s">
        <v>22</v>
      </c>
      <c r="I2074" s="6" t="s">
        <v>27</v>
      </c>
      <c r="J2074" s="6"/>
      <c r="K2074" s="6"/>
      <c r="L2074" s="8">
        <v>43507</v>
      </c>
      <c r="M2074" s="8">
        <v>43510</v>
      </c>
      <c r="N2074" s="7">
        <v>1</v>
      </c>
      <c r="O2074" s="7">
        <v>8</v>
      </c>
      <c r="P2074" s="6" t="s">
        <v>624</v>
      </c>
      <c r="Q2074" s="6" t="s">
        <v>22</v>
      </c>
      <c r="R2074" s="6" t="s">
        <v>18</v>
      </c>
      <c r="S2074" s="6" t="s">
        <v>22</v>
      </c>
      <c r="T2074" s="6" t="s">
        <v>6384</v>
      </c>
      <c r="U2074" s="7">
        <v>7</v>
      </c>
      <c r="V2074" s="17" t="b">
        <v>0</v>
      </c>
      <c r="W2074" s="17" t="b">
        <v>0</v>
      </c>
      <c r="X2074" s="17" t="b">
        <v>0</v>
      </c>
      <c r="Y2074" s="17" t="b">
        <v>0</v>
      </c>
      <c r="Z2074" t="s">
        <v>22</v>
      </c>
      <c r="AA2074" t="s">
        <v>22</v>
      </c>
      <c r="AB2074" t="s">
        <v>22</v>
      </c>
      <c r="AC2074" t="s">
        <v>22</v>
      </c>
      <c r="AD2074" t="s">
        <v>22</v>
      </c>
      <c r="AE2074" t="s">
        <v>22</v>
      </c>
      <c r="AF2074" t="s">
        <v>22</v>
      </c>
      <c r="AG2074" t="s">
        <v>22</v>
      </c>
      <c r="AH2074" t="s">
        <v>22</v>
      </c>
      <c r="AI2074" t="s">
        <v>22</v>
      </c>
      <c r="AJ2074" s="17" t="b">
        <v>0</v>
      </c>
      <c r="AK2074" t="s">
        <v>22</v>
      </c>
      <c r="AL2074" t="s">
        <v>22</v>
      </c>
      <c r="AM2074" s="17" t="b">
        <v>0</v>
      </c>
      <c r="AN2074" s="6"/>
      <c r="AO2074" s="6"/>
      <c r="AP2074" s="17" t="b">
        <v>0</v>
      </c>
      <c r="AQ2074" s="6" t="b">
        <v>0</v>
      </c>
    </row>
    <row r="2075" spans="1:43" x14ac:dyDescent="0.25">
      <c r="A2075" t="str">
        <f>_xlfn.CONCAT(Table8[[#This Row],[Order]],"-",Table8[[#This Row],[Line]])</f>
        <v>79098-1</v>
      </c>
      <c r="B2075" s="29">
        <v>79098</v>
      </c>
      <c r="C2075" s="29">
        <v>1</v>
      </c>
      <c r="D2075" s="29">
        <v>1</v>
      </c>
      <c r="E2075" s="28" t="s">
        <v>18</v>
      </c>
      <c r="F2075" s="28" t="s">
        <v>167</v>
      </c>
      <c r="G2075" s="28" t="s">
        <v>1565</v>
      </c>
      <c r="H2075" s="28" t="s">
        <v>22</v>
      </c>
      <c r="I2075" s="28" t="s">
        <v>20</v>
      </c>
      <c r="J2075" s="28"/>
      <c r="K2075" s="28"/>
      <c r="L2075" s="8">
        <v>43502</v>
      </c>
      <c r="M2075" s="30">
        <v>43507</v>
      </c>
      <c r="N2075" s="29">
        <v>2</v>
      </c>
      <c r="O2075" s="29">
        <v>2</v>
      </c>
      <c r="P2075" s="6" t="s">
        <v>608</v>
      </c>
      <c r="Q2075" s="28" t="s">
        <v>22</v>
      </c>
      <c r="R2075" s="6" t="s">
        <v>18</v>
      </c>
      <c r="S2075" s="28" t="s">
        <v>22</v>
      </c>
      <c r="T2075" s="28" t="s">
        <v>23</v>
      </c>
      <c r="U2075" s="29">
        <v>12</v>
      </c>
      <c r="V2075" s="17" t="b">
        <v>1</v>
      </c>
      <c r="W2075" s="17" t="b">
        <v>0</v>
      </c>
      <c r="X2075" s="17" t="b">
        <v>0</v>
      </c>
      <c r="Y2075" s="17" t="b">
        <v>0</v>
      </c>
      <c r="Z2075" t="s">
        <v>22</v>
      </c>
      <c r="AA2075" t="s">
        <v>161</v>
      </c>
      <c r="AB2075" t="s">
        <v>22</v>
      </c>
      <c r="AC2075" t="s">
        <v>22</v>
      </c>
      <c r="AD2075" t="s">
        <v>22</v>
      </c>
      <c r="AE2075" t="s">
        <v>22</v>
      </c>
      <c r="AF2075" t="s">
        <v>22</v>
      </c>
      <c r="AG2075" t="s">
        <v>22</v>
      </c>
      <c r="AH2075" t="s">
        <v>22</v>
      </c>
      <c r="AI2075" t="s">
        <v>22</v>
      </c>
      <c r="AJ2075" s="17" t="b">
        <v>0</v>
      </c>
      <c r="AK2075" t="s">
        <v>22</v>
      </c>
      <c r="AL2075" t="s">
        <v>22</v>
      </c>
      <c r="AM2075" s="17" t="b">
        <v>0</v>
      </c>
      <c r="AN2075" s="6"/>
      <c r="AO2075" s="6"/>
      <c r="AP2075" s="17" t="b">
        <v>0</v>
      </c>
      <c r="AQ2075" s="6" t="b">
        <v>0</v>
      </c>
    </row>
    <row r="2076" spans="1:43" x14ac:dyDescent="0.25">
      <c r="A2076" t="str">
        <f>_xlfn.CONCAT(Table8[[#This Row],[Order]],"-",Table8[[#This Row],[Line]])</f>
        <v>79101-1</v>
      </c>
      <c r="B2076" s="7">
        <v>79101</v>
      </c>
      <c r="C2076" s="7">
        <v>1</v>
      </c>
      <c r="D2076" s="7">
        <v>1</v>
      </c>
      <c r="E2076" s="6" t="s">
        <v>18</v>
      </c>
      <c r="F2076" s="6" t="s">
        <v>2863</v>
      </c>
      <c r="G2076" s="6" t="s">
        <v>6385</v>
      </c>
      <c r="H2076" s="6" t="s">
        <v>22</v>
      </c>
      <c r="I2076" s="6" t="s">
        <v>27</v>
      </c>
      <c r="J2076" s="6"/>
      <c r="K2076" s="6"/>
      <c r="L2076" s="8">
        <v>43510</v>
      </c>
      <c r="M2076" s="8">
        <v>43515</v>
      </c>
      <c r="N2076" s="7">
        <v>1</v>
      </c>
      <c r="O2076" s="7">
        <v>3</v>
      </c>
      <c r="P2076" s="6" t="s">
        <v>626</v>
      </c>
      <c r="Q2076" s="6" t="s">
        <v>22</v>
      </c>
      <c r="R2076" s="6" t="s">
        <v>18</v>
      </c>
      <c r="S2076" s="6" t="s">
        <v>22</v>
      </c>
      <c r="T2076" s="6" t="s">
        <v>6386</v>
      </c>
      <c r="U2076" s="7">
        <v>0</v>
      </c>
      <c r="V2076" s="17" t="b">
        <v>0</v>
      </c>
      <c r="W2076" s="17" t="b">
        <v>0</v>
      </c>
      <c r="X2076" s="17" t="b">
        <v>0</v>
      </c>
      <c r="Y2076" s="17" t="b">
        <v>0</v>
      </c>
      <c r="Z2076" t="s">
        <v>22</v>
      </c>
      <c r="AA2076" t="s">
        <v>22</v>
      </c>
      <c r="AB2076" t="s">
        <v>22</v>
      </c>
      <c r="AC2076" t="s">
        <v>22</v>
      </c>
      <c r="AD2076" t="s">
        <v>22</v>
      </c>
      <c r="AE2076" t="s">
        <v>22</v>
      </c>
      <c r="AF2076" t="s">
        <v>22</v>
      </c>
      <c r="AG2076" t="s">
        <v>22</v>
      </c>
      <c r="AH2076" t="s">
        <v>22</v>
      </c>
      <c r="AI2076" t="s">
        <v>22</v>
      </c>
      <c r="AJ2076" s="17" t="b">
        <v>0</v>
      </c>
      <c r="AK2076" t="s">
        <v>22</v>
      </c>
      <c r="AL2076" t="s">
        <v>22</v>
      </c>
      <c r="AM2076" s="17" t="b">
        <v>0</v>
      </c>
      <c r="AN2076" s="6"/>
      <c r="AO2076" s="6"/>
      <c r="AP2076" s="17" t="b">
        <v>0</v>
      </c>
      <c r="AQ2076" s="6" t="b">
        <v>0</v>
      </c>
    </row>
    <row r="2077" spans="1:43" x14ac:dyDescent="0.25">
      <c r="A2077" t="str">
        <f>_xlfn.CONCAT(Table8[[#This Row],[Order]],"-",Table8[[#This Row],[Line]])</f>
        <v>79104-1</v>
      </c>
      <c r="B2077" s="29">
        <v>79104</v>
      </c>
      <c r="C2077" s="29">
        <v>1</v>
      </c>
      <c r="D2077" s="29">
        <v>1</v>
      </c>
      <c r="E2077" s="28" t="s">
        <v>18</v>
      </c>
      <c r="F2077" s="28" t="s">
        <v>428</v>
      </c>
      <c r="G2077" s="28" t="s">
        <v>6387</v>
      </c>
      <c r="H2077" s="28" t="s">
        <v>22</v>
      </c>
      <c r="I2077" s="28" t="s">
        <v>20</v>
      </c>
      <c r="J2077" s="28"/>
      <c r="K2077" s="28"/>
      <c r="L2077" s="8">
        <v>43511</v>
      </c>
      <c r="M2077" s="30">
        <v>43516</v>
      </c>
      <c r="N2077" s="29">
        <v>20</v>
      </c>
      <c r="O2077" s="29">
        <v>20</v>
      </c>
      <c r="P2077" s="6" t="s">
        <v>652</v>
      </c>
      <c r="Q2077" s="28" t="s">
        <v>22</v>
      </c>
      <c r="R2077" s="6" t="s">
        <v>18</v>
      </c>
      <c r="S2077" s="28" t="s">
        <v>22</v>
      </c>
      <c r="T2077" s="28" t="s">
        <v>6388</v>
      </c>
      <c r="U2077" s="29">
        <v>10</v>
      </c>
      <c r="V2077" s="17" t="b">
        <v>1</v>
      </c>
      <c r="W2077" s="17" t="b">
        <v>0</v>
      </c>
      <c r="X2077" s="17" t="b">
        <v>0</v>
      </c>
      <c r="Y2077" s="17" t="b">
        <v>0</v>
      </c>
      <c r="Z2077" t="s">
        <v>22</v>
      </c>
      <c r="AA2077" t="s">
        <v>22</v>
      </c>
      <c r="AB2077" t="s">
        <v>22</v>
      </c>
      <c r="AC2077" t="s">
        <v>22</v>
      </c>
      <c r="AD2077" t="s">
        <v>22</v>
      </c>
      <c r="AE2077" t="s">
        <v>22</v>
      </c>
      <c r="AF2077" t="s">
        <v>22</v>
      </c>
      <c r="AG2077" t="s">
        <v>22</v>
      </c>
      <c r="AH2077" t="s">
        <v>22</v>
      </c>
      <c r="AI2077" t="s">
        <v>22</v>
      </c>
      <c r="AJ2077" s="17" t="b">
        <v>0</v>
      </c>
      <c r="AK2077" t="s">
        <v>22</v>
      </c>
      <c r="AL2077" t="s">
        <v>143</v>
      </c>
      <c r="AM2077" s="17" t="b">
        <v>0</v>
      </c>
      <c r="AN2077" s="6"/>
      <c r="AO2077" s="6"/>
      <c r="AP2077" s="17" t="b">
        <v>0</v>
      </c>
      <c r="AQ2077" s="6" t="b">
        <v>0</v>
      </c>
    </row>
    <row r="2078" spans="1:43" x14ac:dyDescent="0.25">
      <c r="A2078" t="str">
        <f>_xlfn.CONCAT(Table8[[#This Row],[Order]],"-",Table8[[#This Row],[Line]])</f>
        <v>79104-2</v>
      </c>
      <c r="B2078" s="29">
        <v>79104</v>
      </c>
      <c r="C2078" s="29">
        <v>2</v>
      </c>
      <c r="D2078" s="29">
        <v>1</v>
      </c>
      <c r="E2078" s="28" t="s">
        <v>18</v>
      </c>
      <c r="F2078" s="28" t="s">
        <v>280</v>
      </c>
      <c r="G2078" s="28" t="s">
        <v>6389</v>
      </c>
      <c r="H2078" s="28" t="s">
        <v>22</v>
      </c>
      <c r="I2078" s="28" t="s">
        <v>20</v>
      </c>
      <c r="J2078" s="28"/>
      <c r="K2078" s="28"/>
      <c r="L2078" s="8">
        <v>43511</v>
      </c>
      <c r="M2078" s="30">
        <v>43516</v>
      </c>
      <c r="N2078" s="29">
        <v>10</v>
      </c>
      <c r="O2078" s="29">
        <v>10</v>
      </c>
      <c r="P2078" s="6" t="s">
        <v>652</v>
      </c>
      <c r="Q2078" s="28" t="s">
        <v>22</v>
      </c>
      <c r="R2078" s="6" t="s">
        <v>18</v>
      </c>
      <c r="S2078" s="28" t="s">
        <v>22</v>
      </c>
      <c r="T2078" s="28" t="s">
        <v>6390</v>
      </c>
      <c r="U2078" s="29">
        <v>15</v>
      </c>
      <c r="V2078" s="17" t="b">
        <v>1</v>
      </c>
      <c r="W2078" s="17" t="b">
        <v>0</v>
      </c>
      <c r="X2078" s="17" t="b">
        <v>0</v>
      </c>
      <c r="Y2078" s="17" t="b">
        <v>1</v>
      </c>
      <c r="Z2078" t="s">
        <v>161</v>
      </c>
      <c r="AA2078" t="s">
        <v>22</v>
      </c>
      <c r="AB2078" t="s">
        <v>22</v>
      </c>
      <c r="AC2078" t="s">
        <v>22</v>
      </c>
      <c r="AD2078" t="s">
        <v>22</v>
      </c>
      <c r="AE2078" t="s">
        <v>22</v>
      </c>
      <c r="AF2078" t="s">
        <v>22</v>
      </c>
      <c r="AG2078" t="s">
        <v>22</v>
      </c>
      <c r="AH2078" t="s">
        <v>22</v>
      </c>
      <c r="AI2078" t="s">
        <v>22</v>
      </c>
      <c r="AJ2078" s="17" t="b">
        <v>0</v>
      </c>
      <c r="AK2078" t="s">
        <v>22</v>
      </c>
      <c r="AL2078" t="s">
        <v>143</v>
      </c>
      <c r="AM2078" s="17" t="b">
        <v>0</v>
      </c>
      <c r="AN2078" s="6"/>
      <c r="AO2078" s="6"/>
      <c r="AP2078" s="17" t="b">
        <v>0</v>
      </c>
      <c r="AQ2078" s="6" t="b">
        <v>0</v>
      </c>
    </row>
    <row r="2079" spans="1:43" x14ac:dyDescent="0.25">
      <c r="A2079" t="str">
        <f>_xlfn.CONCAT(Table8[[#This Row],[Order]],"-",Table8[[#This Row],[Line]])</f>
        <v>79104-3</v>
      </c>
      <c r="B2079" s="29">
        <v>79104</v>
      </c>
      <c r="C2079" s="29">
        <v>3</v>
      </c>
      <c r="D2079" s="29">
        <v>1</v>
      </c>
      <c r="E2079" s="28" t="s">
        <v>18</v>
      </c>
      <c r="F2079" s="28" t="s">
        <v>280</v>
      </c>
      <c r="G2079" s="28" t="s">
        <v>6391</v>
      </c>
      <c r="H2079" s="28" t="s">
        <v>22</v>
      </c>
      <c r="I2079" s="28" t="s">
        <v>20</v>
      </c>
      <c r="J2079" s="28"/>
      <c r="K2079" s="28"/>
      <c r="L2079" s="8">
        <v>43511</v>
      </c>
      <c r="M2079" s="30">
        <v>43516</v>
      </c>
      <c r="N2079" s="29">
        <v>4</v>
      </c>
      <c r="O2079" s="29">
        <v>4</v>
      </c>
      <c r="P2079" s="6" t="s">
        <v>652</v>
      </c>
      <c r="Q2079" s="28" t="s">
        <v>22</v>
      </c>
      <c r="R2079" s="6" t="s">
        <v>18</v>
      </c>
      <c r="S2079" s="28" t="s">
        <v>22</v>
      </c>
      <c r="T2079" s="28" t="s">
        <v>6390</v>
      </c>
      <c r="U2079" s="29">
        <v>15</v>
      </c>
      <c r="V2079" s="17" t="b">
        <v>1</v>
      </c>
      <c r="W2079" s="17" t="b">
        <v>0</v>
      </c>
      <c r="X2079" s="17" t="b">
        <v>0</v>
      </c>
      <c r="Y2079" s="17" t="b">
        <v>1</v>
      </c>
      <c r="Z2079" t="s">
        <v>161</v>
      </c>
      <c r="AA2079" t="s">
        <v>22</v>
      </c>
      <c r="AB2079" t="s">
        <v>22</v>
      </c>
      <c r="AC2079" t="s">
        <v>22</v>
      </c>
      <c r="AD2079" t="s">
        <v>22</v>
      </c>
      <c r="AE2079" t="s">
        <v>22</v>
      </c>
      <c r="AF2079" t="s">
        <v>22</v>
      </c>
      <c r="AG2079" t="s">
        <v>22</v>
      </c>
      <c r="AH2079" t="s">
        <v>22</v>
      </c>
      <c r="AI2079" t="s">
        <v>22</v>
      </c>
      <c r="AJ2079" s="17" t="b">
        <v>0</v>
      </c>
      <c r="AK2079" t="s">
        <v>22</v>
      </c>
      <c r="AL2079" t="s">
        <v>143</v>
      </c>
      <c r="AM2079" s="17" t="b">
        <v>0</v>
      </c>
      <c r="AN2079" s="6"/>
      <c r="AO2079" s="6"/>
      <c r="AP2079" s="17" t="b">
        <v>0</v>
      </c>
      <c r="AQ2079" s="6" t="b">
        <v>0</v>
      </c>
    </row>
    <row r="2080" spans="1:43" x14ac:dyDescent="0.25">
      <c r="A2080" t="str">
        <f>_xlfn.CONCAT(Table8[[#This Row],[Order]],"-",Table8[[#This Row],[Line]])</f>
        <v>79104-4</v>
      </c>
      <c r="B2080" s="29">
        <v>79104</v>
      </c>
      <c r="C2080" s="29">
        <v>4</v>
      </c>
      <c r="D2080" s="29">
        <v>1</v>
      </c>
      <c r="E2080" s="28" t="s">
        <v>18</v>
      </c>
      <c r="F2080" s="28" t="s">
        <v>155</v>
      </c>
      <c r="G2080" s="28" t="s">
        <v>6392</v>
      </c>
      <c r="H2080" s="28" t="s">
        <v>22</v>
      </c>
      <c r="I2080" s="28" t="s">
        <v>20</v>
      </c>
      <c r="J2080" s="28"/>
      <c r="K2080" s="28"/>
      <c r="L2080" s="8">
        <v>43511</v>
      </c>
      <c r="M2080" s="30">
        <v>43516</v>
      </c>
      <c r="N2080" s="29">
        <v>7</v>
      </c>
      <c r="O2080" s="29">
        <v>7</v>
      </c>
      <c r="P2080" s="6" t="s">
        <v>652</v>
      </c>
      <c r="Q2080" s="28" t="s">
        <v>22</v>
      </c>
      <c r="R2080" s="6" t="s">
        <v>18</v>
      </c>
      <c r="S2080" s="28" t="s">
        <v>22</v>
      </c>
      <c r="T2080" s="28" t="s">
        <v>6393</v>
      </c>
      <c r="U2080" s="29">
        <v>15</v>
      </c>
      <c r="V2080" s="17" t="b">
        <v>1</v>
      </c>
      <c r="W2080" s="17" t="b">
        <v>0</v>
      </c>
      <c r="X2080" s="17" t="b">
        <v>0</v>
      </c>
      <c r="Y2080" s="17" t="b">
        <v>1</v>
      </c>
      <c r="Z2080" t="s">
        <v>161</v>
      </c>
      <c r="AA2080" t="s">
        <v>22</v>
      </c>
      <c r="AB2080" t="s">
        <v>22</v>
      </c>
      <c r="AC2080" t="s">
        <v>22</v>
      </c>
      <c r="AD2080" t="s">
        <v>22</v>
      </c>
      <c r="AE2080" t="s">
        <v>22</v>
      </c>
      <c r="AF2080" t="s">
        <v>22</v>
      </c>
      <c r="AG2080" t="s">
        <v>22</v>
      </c>
      <c r="AH2080" t="s">
        <v>22</v>
      </c>
      <c r="AI2080" t="s">
        <v>22</v>
      </c>
      <c r="AJ2080" s="17" t="b">
        <v>0</v>
      </c>
      <c r="AK2080" t="s">
        <v>22</v>
      </c>
      <c r="AL2080" t="s">
        <v>143</v>
      </c>
      <c r="AM2080" s="17" t="b">
        <v>0</v>
      </c>
      <c r="AN2080" s="6"/>
      <c r="AO2080" s="6"/>
      <c r="AP2080" s="17" t="b">
        <v>0</v>
      </c>
      <c r="AQ2080" s="6" t="b">
        <v>0</v>
      </c>
    </row>
    <row r="2081" spans="1:43" x14ac:dyDescent="0.25">
      <c r="A2081" t="str">
        <f>_xlfn.CONCAT(Table8[[#This Row],[Order]],"-",Table8[[#This Row],[Line]])</f>
        <v>79104-5</v>
      </c>
      <c r="B2081" s="29">
        <v>79104</v>
      </c>
      <c r="C2081" s="29">
        <v>5</v>
      </c>
      <c r="D2081" s="29">
        <v>1</v>
      </c>
      <c r="E2081" s="28" t="s">
        <v>18</v>
      </c>
      <c r="F2081" s="28" t="s">
        <v>155</v>
      </c>
      <c r="G2081" s="28" t="s">
        <v>6394</v>
      </c>
      <c r="H2081" s="28" t="s">
        <v>22</v>
      </c>
      <c r="I2081" s="28" t="s">
        <v>20</v>
      </c>
      <c r="J2081" s="28"/>
      <c r="K2081" s="28"/>
      <c r="L2081" s="8">
        <v>43511</v>
      </c>
      <c r="M2081" s="30">
        <v>43516</v>
      </c>
      <c r="N2081" s="29">
        <v>3</v>
      </c>
      <c r="O2081" s="29">
        <v>3</v>
      </c>
      <c r="P2081" s="6" t="s">
        <v>652</v>
      </c>
      <c r="Q2081" s="28" t="s">
        <v>22</v>
      </c>
      <c r="R2081" s="6" t="s">
        <v>18</v>
      </c>
      <c r="S2081" s="28" t="s">
        <v>22</v>
      </c>
      <c r="T2081" s="28" t="s">
        <v>6393</v>
      </c>
      <c r="U2081" s="29">
        <v>15</v>
      </c>
      <c r="V2081" s="17" t="b">
        <v>1</v>
      </c>
      <c r="W2081" s="17" t="b">
        <v>0</v>
      </c>
      <c r="X2081" s="17" t="b">
        <v>0</v>
      </c>
      <c r="Y2081" s="17" t="b">
        <v>1</v>
      </c>
      <c r="Z2081" t="s">
        <v>161</v>
      </c>
      <c r="AA2081" t="s">
        <v>22</v>
      </c>
      <c r="AB2081" t="s">
        <v>22</v>
      </c>
      <c r="AC2081" t="s">
        <v>22</v>
      </c>
      <c r="AD2081" t="s">
        <v>22</v>
      </c>
      <c r="AE2081" t="s">
        <v>22</v>
      </c>
      <c r="AF2081" t="s">
        <v>22</v>
      </c>
      <c r="AG2081" t="s">
        <v>22</v>
      </c>
      <c r="AH2081" t="s">
        <v>22</v>
      </c>
      <c r="AI2081" t="s">
        <v>22</v>
      </c>
      <c r="AJ2081" s="17" t="b">
        <v>0</v>
      </c>
      <c r="AK2081" t="s">
        <v>22</v>
      </c>
      <c r="AL2081" t="s">
        <v>143</v>
      </c>
      <c r="AM2081" s="17" t="b">
        <v>0</v>
      </c>
      <c r="AN2081" s="6"/>
      <c r="AO2081" s="6"/>
      <c r="AP2081" s="17" t="b">
        <v>0</v>
      </c>
      <c r="AQ2081" s="6" t="b">
        <v>0</v>
      </c>
    </row>
    <row r="2082" spans="1:43" x14ac:dyDescent="0.25">
      <c r="A2082" t="str">
        <f>_xlfn.CONCAT(Table8[[#This Row],[Order]],"-",Table8[[#This Row],[Line]])</f>
        <v>79106-1</v>
      </c>
      <c r="B2082" s="29">
        <v>79106</v>
      </c>
      <c r="C2082" s="29">
        <v>1</v>
      </c>
      <c r="D2082" s="29">
        <v>1</v>
      </c>
      <c r="E2082" s="28" t="s">
        <v>18</v>
      </c>
      <c r="F2082" s="28" t="s">
        <v>187</v>
      </c>
      <c r="G2082" s="28" t="s">
        <v>1366</v>
      </c>
      <c r="H2082" s="28" t="s">
        <v>22</v>
      </c>
      <c r="I2082" s="28" t="s">
        <v>20</v>
      </c>
      <c r="J2082" s="28"/>
      <c r="K2082" s="28"/>
      <c r="L2082" s="8">
        <v>43500</v>
      </c>
      <c r="M2082" s="30">
        <v>43503</v>
      </c>
      <c r="N2082" s="29">
        <v>3</v>
      </c>
      <c r="O2082" s="29">
        <v>3</v>
      </c>
      <c r="P2082" s="6" t="s">
        <v>626</v>
      </c>
      <c r="Q2082" s="28" t="s">
        <v>21</v>
      </c>
      <c r="R2082" s="6" t="s">
        <v>0</v>
      </c>
      <c r="S2082" s="28" t="s">
        <v>22</v>
      </c>
      <c r="T2082" s="28" t="s">
        <v>1368</v>
      </c>
      <c r="U2082" s="29">
        <v>12</v>
      </c>
      <c r="V2082" s="17" t="b">
        <v>1</v>
      </c>
      <c r="W2082" s="17" t="b">
        <v>1</v>
      </c>
      <c r="X2082" s="17" t="b">
        <v>1</v>
      </c>
      <c r="Y2082" s="17" t="b">
        <v>1</v>
      </c>
      <c r="Z2082" t="s">
        <v>3805</v>
      </c>
      <c r="AA2082" t="s">
        <v>22</v>
      </c>
      <c r="AB2082" t="s">
        <v>22</v>
      </c>
      <c r="AC2082" t="s">
        <v>22</v>
      </c>
      <c r="AD2082" t="s">
        <v>22</v>
      </c>
      <c r="AE2082" t="s">
        <v>22</v>
      </c>
      <c r="AF2082" t="s">
        <v>3805</v>
      </c>
      <c r="AG2082" t="s">
        <v>3805</v>
      </c>
      <c r="AH2082" t="s">
        <v>22</v>
      </c>
      <c r="AI2082" t="s">
        <v>22</v>
      </c>
      <c r="AJ2082" s="17" t="b">
        <v>1</v>
      </c>
      <c r="AK2082" t="s">
        <v>22</v>
      </c>
      <c r="AL2082" t="s">
        <v>22</v>
      </c>
      <c r="AM2082" s="17" t="b">
        <v>0</v>
      </c>
      <c r="AN2082" s="6"/>
      <c r="AO2082" s="6"/>
      <c r="AP2082" s="17" t="b">
        <v>1</v>
      </c>
      <c r="AQ2082" s="6" t="b">
        <v>0</v>
      </c>
    </row>
    <row r="2083" spans="1:43" x14ac:dyDescent="0.25">
      <c r="A2083" t="str">
        <f>_xlfn.CONCAT(Table8[[#This Row],[Order]],"-",Table8[[#This Row],[Line]])</f>
        <v>79106-2</v>
      </c>
      <c r="B2083" s="29">
        <v>79106</v>
      </c>
      <c r="C2083" s="29">
        <v>2</v>
      </c>
      <c r="D2083" s="29">
        <v>1</v>
      </c>
      <c r="E2083" s="28" t="s">
        <v>18</v>
      </c>
      <c r="F2083" s="28" t="s">
        <v>187</v>
      </c>
      <c r="G2083" s="28" t="s">
        <v>1369</v>
      </c>
      <c r="H2083" s="28" t="s">
        <v>22</v>
      </c>
      <c r="I2083" s="28" t="s">
        <v>20</v>
      </c>
      <c r="J2083" s="28"/>
      <c r="K2083" s="28"/>
      <c r="L2083" s="8">
        <v>43500</v>
      </c>
      <c r="M2083" s="30">
        <v>43503</v>
      </c>
      <c r="N2083" s="29">
        <v>3</v>
      </c>
      <c r="O2083" s="29">
        <v>3</v>
      </c>
      <c r="P2083" s="6" t="s">
        <v>626</v>
      </c>
      <c r="Q2083" s="28" t="s">
        <v>21</v>
      </c>
      <c r="R2083" s="6" t="s">
        <v>0</v>
      </c>
      <c r="S2083" s="28" t="s">
        <v>22</v>
      </c>
      <c r="T2083" s="28" t="s">
        <v>1370</v>
      </c>
      <c r="U2083" s="29">
        <v>12</v>
      </c>
      <c r="V2083" s="17" t="b">
        <v>1</v>
      </c>
      <c r="W2083" s="17" t="b">
        <v>1</v>
      </c>
      <c r="X2083" s="17" t="b">
        <v>1</v>
      </c>
      <c r="Y2083" s="17" t="b">
        <v>1</v>
      </c>
      <c r="Z2083" t="s">
        <v>3805</v>
      </c>
      <c r="AA2083" t="s">
        <v>22</v>
      </c>
      <c r="AB2083" t="s">
        <v>22</v>
      </c>
      <c r="AC2083" t="s">
        <v>22</v>
      </c>
      <c r="AD2083" t="s">
        <v>22</v>
      </c>
      <c r="AE2083" t="s">
        <v>22</v>
      </c>
      <c r="AF2083" t="s">
        <v>3805</v>
      </c>
      <c r="AG2083" t="s">
        <v>3805</v>
      </c>
      <c r="AH2083" t="s">
        <v>22</v>
      </c>
      <c r="AI2083" t="s">
        <v>22</v>
      </c>
      <c r="AJ2083" s="17" t="b">
        <v>1</v>
      </c>
      <c r="AK2083" t="s">
        <v>22</v>
      </c>
      <c r="AL2083" t="s">
        <v>22</v>
      </c>
      <c r="AM2083" s="17" t="b">
        <v>0</v>
      </c>
      <c r="AN2083" s="6"/>
      <c r="AO2083" s="6"/>
      <c r="AP2083" s="17" t="b">
        <v>1</v>
      </c>
      <c r="AQ2083" s="6" t="b">
        <v>0</v>
      </c>
    </row>
    <row r="2084" spans="1:43" x14ac:dyDescent="0.25">
      <c r="A2084" t="str">
        <f>_xlfn.CONCAT(Table8[[#This Row],[Order]],"-",Table8[[#This Row],[Line]])</f>
        <v>79110-1</v>
      </c>
      <c r="B2084" s="29">
        <v>79110</v>
      </c>
      <c r="C2084" s="29">
        <v>1</v>
      </c>
      <c r="D2084" s="29">
        <v>1</v>
      </c>
      <c r="E2084" s="28" t="s">
        <v>18</v>
      </c>
      <c r="F2084" s="28" t="s">
        <v>447</v>
      </c>
      <c r="G2084" s="28" t="s">
        <v>2273</v>
      </c>
      <c r="H2084" s="28" t="s">
        <v>22</v>
      </c>
      <c r="I2084" s="28" t="s">
        <v>20</v>
      </c>
      <c r="J2084" s="28"/>
      <c r="K2084" s="28"/>
      <c r="L2084" s="8">
        <v>43502</v>
      </c>
      <c r="M2084" s="30">
        <v>43507</v>
      </c>
      <c r="N2084" s="29">
        <v>3</v>
      </c>
      <c r="O2084" s="29">
        <v>3</v>
      </c>
      <c r="P2084" s="6" t="s">
        <v>657</v>
      </c>
      <c r="Q2084" s="28" t="s">
        <v>22</v>
      </c>
      <c r="R2084" s="6" t="s">
        <v>18</v>
      </c>
      <c r="S2084" s="28" t="s">
        <v>22</v>
      </c>
      <c r="T2084" s="28" t="s">
        <v>2274</v>
      </c>
      <c r="U2084" s="29">
        <v>10</v>
      </c>
      <c r="V2084" s="17" t="b">
        <v>1</v>
      </c>
      <c r="W2084" s="17" t="b">
        <v>0</v>
      </c>
      <c r="X2084" s="17" t="b">
        <v>0</v>
      </c>
      <c r="Y2084" s="17" t="b">
        <v>0</v>
      </c>
      <c r="Z2084" t="s">
        <v>22</v>
      </c>
      <c r="AA2084" t="s">
        <v>22</v>
      </c>
      <c r="AB2084" t="s">
        <v>22</v>
      </c>
      <c r="AC2084" t="s">
        <v>22</v>
      </c>
      <c r="AD2084" t="s">
        <v>22</v>
      </c>
      <c r="AE2084" t="s">
        <v>22</v>
      </c>
      <c r="AF2084" t="s">
        <v>22</v>
      </c>
      <c r="AG2084" t="s">
        <v>22</v>
      </c>
      <c r="AH2084" t="s">
        <v>22</v>
      </c>
      <c r="AI2084" t="s">
        <v>22</v>
      </c>
      <c r="AJ2084" s="17" t="b">
        <v>0</v>
      </c>
      <c r="AK2084" t="s">
        <v>22</v>
      </c>
      <c r="AL2084" t="s">
        <v>22</v>
      </c>
      <c r="AM2084" s="17" t="b">
        <v>0</v>
      </c>
      <c r="AN2084" s="6"/>
      <c r="AO2084" s="6"/>
      <c r="AP2084" s="17" t="b">
        <v>0</v>
      </c>
      <c r="AQ2084" s="6" t="b">
        <v>0</v>
      </c>
    </row>
    <row r="2085" spans="1:43" x14ac:dyDescent="0.25">
      <c r="A2085" t="str">
        <f>_xlfn.CONCAT(Table8[[#This Row],[Order]],"-",Table8[[#This Row],[Line]])</f>
        <v>79116-1</v>
      </c>
      <c r="B2085" s="29">
        <v>79116</v>
      </c>
      <c r="C2085" s="29">
        <v>1</v>
      </c>
      <c r="D2085" s="29">
        <v>1</v>
      </c>
      <c r="E2085" s="28" t="s">
        <v>18</v>
      </c>
      <c r="F2085" s="28" t="s">
        <v>424</v>
      </c>
      <c r="G2085" s="28" t="s">
        <v>2482</v>
      </c>
      <c r="H2085" s="28" t="s">
        <v>22</v>
      </c>
      <c r="I2085" s="28" t="s">
        <v>20</v>
      </c>
      <c r="J2085" s="28"/>
      <c r="K2085" s="28"/>
      <c r="L2085" s="8">
        <v>43502</v>
      </c>
      <c r="M2085" s="30">
        <v>43507</v>
      </c>
      <c r="N2085" s="29">
        <v>4</v>
      </c>
      <c r="O2085" s="29">
        <v>4</v>
      </c>
      <c r="P2085" s="6" t="s">
        <v>610</v>
      </c>
      <c r="Q2085" s="28" t="s">
        <v>21</v>
      </c>
      <c r="R2085" s="6" t="s">
        <v>0</v>
      </c>
      <c r="S2085" s="28" t="s">
        <v>22</v>
      </c>
      <c r="T2085" s="28" t="s">
        <v>2483</v>
      </c>
      <c r="U2085" s="29">
        <v>12</v>
      </c>
      <c r="V2085" s="17" t="b">
        <v>1</v>
      </c>
      <c r="W2085" s="17" t="b">
        <v>1</v>
      </c>
      <c r="X2085" s="17" t="b">
        <v>0</v>
      </c>
      <c r="Y2085" s="17" t="b">
        <v>1</v>
      </c>
      <c r="Z2085" t="s">
        <v>22</v>
      </c>
      <c r="AA2085" t="s">
        <v>22</v>
      </c>
      <c r="AB2085" t="s">
        <v>22</v>
      </c>
      <c r="AC2085" t="s">
        <v>22</v>
      </c>
      <c r="AD2085" t="s">
        <v>22</v>
      </c>
      <c r="AE2085" t="s">
        <v>22</v>
      </c>
      <c r="AF2085" t="s">
        <v>22</v>
      </c>
      <c r="AG2085" t="s">
        <v>22</v>
      </c>
      <c r="AH2085" t="s">
        <v>22</v>
      </c>
      <c r="AI2085" t="s">
        <v>22</v>
      </c>
      <c r="AJ2085" s="17" t="b">
        <v>0</v>
      </c>
      <c r="AK2085" t="s">
        <v>22</v>
      </c>
      <c r="AL2085" t="s">
        <v>22</v>
      </c>
      <c r="AM2085" s="17" t="b">
        <v>0</v>
      </c>
      <c r="AN2085" s="6"/>
      <c r="AO2085" s="6"/>
      <c r="AP2085" s="17" t="b">
        <v>0</v>
      </c>
      <c r="AQ2085" s="6" t="b">
        <v>0</v>
      </c>
    </row>
    <row r="2086" spans="1:43" x14ac:dyDescent="0.25">
      <c r="A2086" t="str">
        <f>_xlfn.CONCAT(Table8[[#This Row],[Order]],"-",Table8[[#This Row],[Line]])</f>
        <v>79121-1</v>
      </c>
      <c r="B2086" s="7">
        <v>79121</v>
      </c>
      <c r="C2086" s="7">
        <v>1</v>
      </c>
      <c r="D2086" s="7">
        <v>1</v>
      </c>
      <c r="E2086" s="6" t="s">
        <v>36</v>
      </c>
      <c r="F2086" s="6" t="s">
        <v>3294</v>
      </c>
      <c r="G2086" s="6" t="s">
        <v>1785</v>
      </c>
      <c r="H2086" s="6" t="s">
        <v>22</v>
      </c>
      <c r="I2086" s="6" t="s">
        <v>27</v>
      </c>
      <c r="J2086" s="6"/>
      <c r="K2086" s="6"/>
      <c r="L2086" s="8">
        <v>43503</v>
      </c>
      <c r="M2086" s="8">
        <v>43508</v>
      </c>
      <c r="N2086" s="7">
        <v>10</v>
      </c>
      <c r="O2086" s="7">
        <v>10</v>
      </c>
      <c r="P2086" s="6" t="s">
        <v>611</v>
      </c>
      <c r="Q2086" s="6" t="s">
        <v>21</v>
      </c>
      <c r="R2086" s="6" t="s">
        <v>18</v>
      </c>
      <c r="S2086" s="6" t="s">
        <v>22</v>
      </c>
      <c r="T2086" s="6" t="s">
        <v>1786</v>
      </c>
      <c r="U2086" s="7">
        <v>4</v>
      </c>
      <c r="V2086" s="17" t="b">
        <v>0</v>
      </c>
      <c r="W2086" s="17" t="b">
        <v>0</v>
      </c>
      <c r="X2086" s="17" t="b">
        <v>0</v>
      </c>
      <c r="Y2086" s="17" t="b">
        <v>0</v>
      </c>
      <c r="Z2086" t="s">
        <v>22</v>
      </c>
      <c r="AA2086" t="s">
        <v>22</v>
      </c>
      <c r="AB2086" t="s">
        <v>22</v>
      </c>
      <c r="AC2086" t="s">
        <v>22</v>
      </c>
      <c r="AD2086" t="s">
        <v>22</v>
      </c>
      <c r="AE2086" t="s">
        <v>22</v>
      </c>
      <c r="AF2086" t="s">
        <v>22</v>
      </c>
      <c r="AG2086" t="s">
        <v>22</v>
      </c>
      <c r="AH2086" t="s">
        <v>22</v>
      </c>
      <c r="AI2086" t="s">
        <v>22</v>
      </c>
      <c r="AJ2086" s="17" t="b">
        <v>0</v>
      </c>
      <c r="AK2086" t="s">
        <v>22</v>
      </c>
      <c r="AL2086" t="s">
        <v>22</v>
      </c>
      <c r="AM2086" s="17" t="b">
        <v>0</v>
      </c>
      <c r="AN2086" s="6"/>
      <c r="AO2086" s="6"/>
      <c r="AP2086" s="17" t="b">
        <v>0</v>
      </c>
      <c r="AQ2086" s="6" t="b">
        <v>0</v>
      </c>
    </row>
    <row r="2087" spans="1:43" x14ac:dyDescent="0.25">
      <c r="A2087" t="str">
        <f>_xlfn.CONCAT(Table8[[#This Row],[Order]],"-",Table8[[#This Row],[Line]])</f>
        <v>79124-1</v>
      </c>
      <c r="B2087" s="29">
        <v>79124</v>
      </c>
      <c r="C2087" s="29">
        <v>1</v>
      </c>
      <c r="D2087" s="29">
        <v>1</v>
      </c>
      <c r="E2087" s="28" t="s">
        <v>24</v>
      </c>
      <c r="F2087" s="28" t="s">
        <v>673</v>
      </c>
      <c r="G2087" s="28" t="s">
        <v>1707</v>
      </c>
      <c r="H2087" s="28" t="s">
        <v>22</v>
      </c>
      <c r="I2087" s="28" t="s">
        <v>20</v>
      </c>
      <c r="J2087" s="28"/>
      <c r="K2087" s="28"/>
      <c r="L2087" s="8">
        <v>43502</v>
      </c>
      <c r="M2087" s="30">
        <v>43507</v>
      </c>
      <c r="N2087" s="29">
        <v>1</v>
      </c>
      <c r="O2087" s="29">
        <v>2</v>
      </c>
      <c r="P2087" s="6" t="s">
        <v>605</v>
      </c>
      <c r="Q2087" s="28" t="s">
        <v>22</v>
      </c>
      <c r="R2087" s="6" t="s">
        <v>18</v>
      </c>
      <c r="S2087" s="28" t="s">
        <v>22</v>
      </c>
      <c r="T2087" s="28" t="s">
        <v>1708</v>
      </c>
      <c r="U2087" s="29">
        <v>18</v>
      </c>
      <c r="V2087" s="17" t="b">
        <v>1</v>
      </c>
      <c r="W2087" s="17" t="b">
        <v>0</v>
      </c>
      <c r="X2087" s="17" t="b">
        <v>0</v>
      </c>
      <c r="Y2087" s="17" t="b">
        <v>1</v>
      </c>
      <c r="Z2087" t="s">
        <v>22</v>
      </c>
      <c r="AA2087" t="s">
        <v>161</v>
      </c>
      <c r="AB2087" t="s">
        <v>22</v>
      </c>
      <c r="AC2087" t="s">
        <v>22</v>
      </c>
      <c r="AD2087" t="s">
        <v>22</v>
      </c>
      <c r="AE2087" t="s">
        <v>22</v>
      </c>
      <c r="AF2087" t="s">
        <v>22</v>
      </c>
      <c r="AG2087" t="s">
        <v>22</v>
      </c>
      <c r="AH2087" t="s">
        <v>22</v>
      </c>
      <c r="AI2087" t="s">
        <v>22</v>
      </c>
      <c r="AJ2087" s="17" t="b">
        <v>0</v>
      </c>
      <c r="AK2087" t="s">
        <v>22</v>
      </c>
      <c r="AL2087" t="s">
        <v>22</v>
      </c>
      <c r="AM2087" s="17" t="b">
        <v>0</v>
      </c>
      <c r="AN2087" s="6"/>
      <c r="AO2087" s="6"/>
      <c r="AP2087" s="17" t="b">
        <v>0</v>
      </c>
      <c r="AQ2087" s="6" t="b">
        <v>0</v>
      </c>
    </row>
    <row r="2088" spans="1:43" x14ac:dyDescent="0.25">
      <c r="A2088" t="str">
        <f>_xlfn.CONCAT(Table8[[#This Row],[Order]],"-",Table8[[#This Row],[Line]])</f>
        <v>79125-1</v>
      </c>
      <c r="B2088" s="29">
        <v>79125</v>
      </c>
      <c r="C2088" s="29">
        <v>1</v>
      </c>
      <c r="D2088" s="29">
        <v>1</v>
      </c>
      <c r="E2088" s="28" t="s">
        <v>18</v>
      </c>
      <c r="F2088" s="28" t="s">
        <v>3465</v>
      </c>
      <c r="G2088" s="28" t="s">
        <v>2569</v>
      </c>
      <c r="H2088" s="28" t="s">
        <v>22</v>
      </c>
      <c r="I2088" s="28" t="s">
        <v>20</v>
      </c>
      <c r="J2088" s="28"/>
      <c r="K2088" s="28"/>
      <c r="L2088" s="8">
        <v>43504</v>
      </c>
      <c r="M2088" s="30">
        <v>43509</v>
      </c>
      <c r="N2088" s="29">
        <v>2</v>
      </c>
      <c r="O2088" s="29">
        <v>2</v>
      </c>
      <c r="P2088" s="6" t="s">
        <v>657</v>
      </c>
      <c r="Q2088" s="28" t="s">
        <v>22</v>
      </c>
      <c r="R2088" s="6" t="s">
        <v>18</v>
      </c>
      <c r="S2088" s="28" t="s">
        <v>22</v>
      </c>
      <c r="T2088" s="28" t="s">
        <v>2570</v>
      </c>
      <c r="U2088" s="29">
        <v>12</v>
      </c>
      <c r="V2088" s="17" t="b">
        <v>1</v>
      </c>
      <c r="W2088" s="17" t="b">
        <v>1</v>
      </c>
      <c r="X2088" s="17" t="b">
        <v>1</v>
      </c>
      <c r="Y2088" s="17" t="b">
        <v>1</v>
      </c>
      <c r="Z2088" t="s">
        <v>22</v>
      </c>
      <c r="AA2088" t="s">
        <v>161</v>
      </c>
      <c r="AB2088" t="s">
        <v>22</v>
      </c>
      <c r="AC2088" t="s">
        <v>22</v>
      </c>
      <c r="AD2088" t="s">
        <v>22</v>
      </c>
      <c r="AE2088" t="s">
        <v>22</v>
      </c>
      <c r="AF2088" t="s">
        <v>22</v>
      </c>
      <c r="AG2088" t="s">
        <v>22</v>
      </c>
      <c r="AH2088" t="s">
        <v>22</v>
      </c>
      <c r="AI2088" t="s">
        <v>22</v>
      </c>
      <c r="AJ2088" s="17" t="b">
        <v>0</v>
      </c>
      <c r="AK2088" t="s">
        <v>22</v>
      </c>
      <c r="AL2088" t="s">
        <v>143</v>
      </c>
      <c r="AM2088" s="17" t="b">
        <v>0</v>
      </c>
      <c r="AN2088" s="6"/>
      <c r="AO2088" s="6"/>
      <c r="AP2088" s="17" t="b">
        <v>0</v>
      </c>
      <c r="AQ2088" s="6" t="b">
        <v>0</v>
      </c>
    </row>
    <row r="2089" spans="1:43" x14ac:dyDescent="0.25">
      <c r="A2089" t="str">
        <f>_xlfn.CONCAT(Table8[[#This Row],[Order]],"-",Table8[[#This Row],[Line]])</f>
        <v>79128-1</v>
      </c>
      <c r="B2089" s="7">
        <v>79128</v>
      </c>
      <c r="C2089" s="7">
        <v>1</v>
      </c>
      <c r="D2089" s="7">
        <v>1</v>
      </c>
      <c r="E2089" s="6" t="s">
        <v>36</v>
      </c>
      <c r="F2089" s="6" t="s">
        <v>6395</v>
      </c>
      <c r="G2089" s="6" t="s">
        <v>6396</v>
      </c>
      <c r="H2089" s="6" t="s">
        <v>22</v>
      </c>
      <c r="I2089" s="6" t="s">
        <v>37</v>
      </c>
      <c r="J2089" s="6"/>
      <c r="K2089" s="6"/>
      <c r="L2089" s="125">
        <v>43494</v>
      </c>
      <c r="M2089" s="8">
        <v>43497</v>
      </c>
      <c r="N2089" s="7">
        <v>24</v>
      </c>
      <c r="O2089" s="7">
        <v>24</v>
      </c>
      <c r="P2089" s="6" t="s">
        <v>643</v>
      </c>
      <c r="Q2089" s="6" t="s">
        <v>22</v>
      </c>
      <c r="R2089" s="6" t="s">
        <v>18</v>
      </c>
      <c r="S2089" s="6" t="s">
        <v>22</v>
      </c>
      <c r="T2089" s="6" t="s">
        <v>6397</v>
      </c>
      <c r="U2089" s="7">
        <v>10</v>
      </c>
      <c r="V2089" s="17" t="b">
        <v>1</v>
      </c>
      <c r="W2089" s="17" t="b">
        <v>0</v>
      </c>
      <c r="X2089" s="17" t="b">
        <v>0</v>
      </c>
      <c r="Y2089" s="17" t="b">
        <v>1</v>
      </c>
      <c r="Z2089" t="s">
        <v>22</v>
      </c>
      <c r="AA2089" t="s">
        <v>22</v>
      </c>
      <c r="AB2089" t="s">
        <v>22</v>
      </c>
      <c r="AC2089" t="s">
        <v>22</v>
      </c>
      <c r="AD2089" t="s">
        <v>22</v>
      </c>
      <c r="AE2089" t="s">
        <v>22</v>
      </c>
      <c r="AF2089" t="s">
        <v>22</v>
      </c>
      <c r="AG2089" t="s">
        <v>22</v>
      </c>
      <c r="AH2089" t="s">
        <v>22</v>
      </c>
      <c r="AI2089" t="s">
        <v>22</v>
      </c>
      <c r="AJ2089" s="17" t="b">
        <v>1</v>
      </c>
      <c r="AK2089" t="s">
        <v>22</v>
      </c>
      <c r="AL2089" t="s">
        <v>22</v>
      </c>
      <c r="AM2089" s="17" t="b">
        <v>0</v>
      </c>
      <c r="AN2089" s="6"/>
      <c r="AO2089" s="6"/>
      <c r="AP2089" s="17" t="b">
        <v>0</v>
      </c>
      <c r="AQ2089" s="6" t="b">
        <v>0</v>
      </c>
    </row>
    <row r="2090" spans="1:43" x14ac:dyDescent="0.25">
      <c r="A2090" t="str">
        <f>_xlfn.CONCAT(Table8[[#This Row],[Order]],"-",Table8[[#This Row],[Line]])</f>
        <v>79133-1</v>
      </c>
      <c r="B2090" s="29">
        <v>79133</v>
      </c>
      <c r="C2090" s="29">
        <v>1</v>
      </c>
      <c r="D2090" s="29">
        <v>1</v>
      </c>
      <c r="E2090" s="28" t="s">
        <v>36</v>
      </c>
      <c r="F2090" s="28" t="s">
        <v>3266</v>
      </c>
      <c r="G2090" s="28" t="s">
        <v>2056</v>
      </c>
      <c r="H2090" s="28" t="s">
        <v>168</v>
      </c>
      <c r="I2090" s="28" t="s">
        <v>20</v>
      </c>
      <c r="J2090" s="28"/>
      <c r="K2090" s="28"/>
      <c r="L2090" s="8">
        <v>43500</v>
      </c>
      <c r="M2090" s="30">
        <v>43503</v>
      </c>
      <c r="N2090" s="29">
        <v>1</v>
      </c>
      <c r="O2090" s="29">
        <v>1</v>
      </c>
      <c r="P2090" s="6" t="s">
        <v>656</v>
      </c>
      <c r="Q2090" s="28" t="s">
        <v>21</v>
      </c>
      <c r="R2090" s="6" t="s">
        <v>19</v>
      </c>
      <c r="S2090" s="28" t="s">
        <v>22</v>
      </c>
      <c r="T2090" s="28" t="s">
        <v>2057</v>
      </c>
      <c r="U2090" s="29">
        <v>12</v>
      </c>
      <c r="V2090" s="17" t="b">
        <v>1</v>
      </c>
      <c r="W2090" s="17" t="b">
        <v>0</v>
      </c>
      <c r="X2090" s="17" t="b">
        <v>0</v>
      </c>
      <c r="Y2090" s="17" t="b">
        <v>1</v>
      </c>
      <c r="Z2090" t="s">
        <v>22</v>
      </c>
      <c r="AA2090" t="s">
        <v>22</v>
      </c>
      <c r="AB2090" t="s">
        <v>22</v>
      </c>
      <c r="AC2090" t="s">
        <v>22</v>
      </c>
      <c r="AD2090" t="s">
        <v>22</v>
      </c>
      <c r="AE2090" t="s">
        <v>22</v>
      </c>
      <c r="AF2090" t="s">
        <v>22</v>
      </c>
      <c r="AG2090" t="s">
        <v>22</v>
      </c>
      <c r="AH2090" t="s">
        <v>22</v>
      </c>
      <c r="AI2090" t="s">
        <v>22</v>
      </c>
      <c r="AJ2090" s="17" t="b">
        <v>0</v>
      </c>
      <c r="AK2090" t="s">
        <v>22</v>
      </c>
      <c r="AL2090" t="s">
        <v>22</v>
      </c>
      <c r="AM2090" s="17" t="b">
        <v>0</v>
      </c>
      <c r="AN2090" s="6"/>
      <c r="AO2090" s="6"/>
      <c r="AP2090" s="17" t="b">
        <v>0</v>
      </c>
      <c r="AQ2090" s="6" t="b">
        <v>1</v>
      </c>
    </row>
    <row r="2091" spans="1:43" x14ac:dyDescent="0.25">
      <c r="A2091" t="str">
        <f>_xlfn.CONCAT(Table8[[#This Row],[Order]],"-",Table8[[#This Row],[Line]])</f>
        <v>79135-1</v>
      </c>
      <c r="B2091" s="29">
        <v>79135</v>
      </c>
      <c r="C2091" s="29">
        <v>1</v>
      </c>
      <c r="D2091" s="29">
        <v>1</v>
      </c>
      <c r="E2091" s="28" t="s">
        <v>18</v>
      </c>
      <c r="F2091" s="28" t="s">
        <v>3465</v>
      </c>
      <c r="G2091" s="28" t="s">
        <v>1615</v>
      </c>
      <c r="H2091" s="28" t="s">
        <v>22</v>
      </c>
      <c r="I2091" s="28" t="s">
        <v>20</v>
      </c>
      <c r="J2091" s="28"/>
      <c r="K2091" s="28"/>
      <c r="L2091" s="8">
        <v>43504</v>
      </c>
      <c r="M2091" s="30">
        <v>43509</v>
      </c>
      <c r="N2091" s="29">
        <v>2</v>
      </c>
      <c r="O2091" s="29">
        <v>2</v>
      </c>
      <c r="P2091" s="6" t="s">
        <v>652</v>
      </c>
      <c r="Q2091" s="28" t="s">
        <v>22</v>
      </c>
      <c r="R2091" s="6" t="s">
        <v>19</v>
      </c>
      <c r="S2091" s="28" t="s">
        <v>22</v>
      </c>
      <c r="T2091" s="28" t="s">
        <v>1616</v>
      </c>
      <c r="U2091" s="29">
        <v>12</v>
      </c>
      <c r="V2091" s="17" t="b">
        <v>1</v>
      </c>
      <c r="W2091" s="17" t="b">
        <v>1</v>
      </c>
      <c r="X2091" s="17" t="b">
        <v>1</v>
      </c>
      <c r="Y2091" s="17" t="b">
        <v>1</v>
      </c>
      <c r="Z2091" t="s">
        <v>22</v>
      </c>
      <c r="AA2091" t="s">
        <v>22</v>
      </c>
      <c r="AB2091" t="s">
        <v>22</v>
      </c>
      <c r="AC2091" t="s">
        <v>22</v>
      </c>
      <c r="AD2091" t="s">
        <v>22</v>
      </c>
      <c r="AE2091" t="s">
        <v>22</v>
      </c>
      <c r="AF2091" t="s">
        <v>22</v>
      </c>
      <c r="AG2091" t="s">
        <v>22</v>
      </c>
      <c r="AH2091" t="s">
        <v>22</v>
      </c>
      <c r="AI2091" t="s">
        <v>22</v>
      </c>
      <c r="AJ2091" s="17" t="b">
        <v>0</v>
      </c>
      <c r="AK2091" t="s">
        <v>22</v>
      </c>
      <c r="AL2091" t="s">
        <v>22</v>
      </c>
      <c r="AM2091" s="17" t="b">
        <v>0</v>
      </c>
      <c r="AN2091" s="6"/>
      <c r="AO2091" s="6"/>
      <c r="AP2091" s="17" t="b">
        <v>0</v>
      </c>
      <c r="AQ2091" s="6" t="b">
        <v>0</v>
      </c>
    </row>
    <row r="2092" spans="1:43" x14ac:dyDescent="0.25">
      <c r="A2092" t="str">
        <f>_xlfn.CONCAT(Table8[[#This Row],[Order]],"-",Table8[[#This Row],[Line]])</f>
        <v>79149-1</v>
      </c>
      <c r="B2092" s="7">
        <v>79149</v>
      </c>
      <c r="C2092" s="7">
        <v>1</v>
      </c>
      <c r="D2092" s="7">
        <v>1</v>
      </c>
      <c r="E2092" s="6" t="s">
        <v>18</v>
      </c>
      <c r="F2092" s="6" t="s">
        <v>157</v>
      </c>
      <c r="G2092" s="6" t="s">
        <v>6398</v>
      </c>
      <c r="H2092" s="6" t="s">
        <v>22</v>
      </c>
      <c r="I2092" s="6" t="s">
        <v>27</v>
      </c>
      <c r="J2092" s="6"/>
      <c r="K2092" s="6"/>
      <c r="L2092" s="8">
        <v>43507</v>
      </c>
      <c r="M2092" s="8">
        <v>43510</v>
      </c>
      <c r="N2092" s="7">
        <v>3</v>
      </c>
      <c r="O2092" s="7">
        <v>3</v>
      </c>
      <c r="P2092" s="6" t="s">
        <v>606</v>
      </c>
      <c r="Q2092" s="6" t="s">
        <v>22</v>
      </c>
      <c r="R2092" s="6" t="s">
        <v>18</v>
      </c>
      <c r="S2092" s="6" t="s">
        <v>22</v>
      </c>
      <c r="T2092" s="6" t="s">
        <v>6399</v>
      </c>
      <c r="U2092" s="7">
        <v>12</v>
      </c>
      <c r="V2092" s="17" t="b">
        <v>0</v>
      </c>
      <c r="W2092" s="17" t="b">
        <v>0</v>
      </c>
      <c r="X2092" s="17" t="b">
        <v>0</v>
      </c>
      <c r="Y2092" s="17" t="b">
        <v>0</v>
      </c>
      <c r="Z2092" t="s">
        <v>22</v>
      </c>
      <c r="AA2092" t="s">
        <v>22</v>
      </c>
      <c r="AB2092" t="s">
        <v>22</v>
      </c>
      <c r="AC2092" t="s">
        <v>22</v>
      </c>
      <c r="AD2092" t="s">
        <v>22</v>
      </c>
      <c r="AE2092" t="s">
        <v>22</v>
      </c>
      <c r="AF2092" t="s">
        <v>22</v>
      </c>
      <c r="AG2092" t="s">
        <v>22</v>
      </c>
      <c r="AH2092" t="s">
        <v>22</v>
      </c>
      <c r="AI2092" t="s">
        <v>22</v>
      </c>
      <c r="AJ2092" s="17" t="b">
        <v>0</v>
      </c>
      <c r="AK2092" t="s">
        <v>22</v>
      </c>
      <c r="AL2092" t="s">
        <v>22</v>
      </c>
      <c r="AM2092" s="17" t="b">
        <v>0</v>
      </c>
      <c r="AN2092" s="6"/>
      <c r="AO2092" s="6"/>
      <c r="AP2092" s="17" t="b">
        <v>0</v>
      </c>
      <c r="AQ2092" s="6" t="b">
        <v>0</v>
      </c>
    </row>
    <row r="2093" spans="1:43" x14ac:dyDescent="0.25">
      <c r="A2093" t="str">
        <f>_xlfn.CONCAT(Table8[[#This Row],[Order]],"-",Table8[[#This Row],[Line]])</f>
        <v>79151-1</v>
      </c>
      <c r="B2093" s="7">
        <v>79151</v>
      </c>
      <c r="C2093" s="7">
        <v>1</v>
      </c>
      <c r="D2093" s="7">
        <v>1</v>
      </c>
      <c r="E2093" s="6" t="s">
        <v>18</v>
      </c>
      <c r="F2093" s="6" t="s">
        <v>3467</v>
      </c>
      <c r="G2093" s="6" t="s">
        <v>6400</v>
      </c>
      <c r="H2093" s="6" t="s">
        <v>22</v>
      </c>
      <c r="I2093" s="6" t="s">
        <v>27</v>
      </c>
      <c r="J2093" s="6"/>
      <c r="K2093" s="6"/>
      <c r="L2093" s="8">
        <v>43516</v>
      </c>
      <c r="M2093" s="8">
        <v>43521</v>
      </c>
      <c r="N2093" s="7">
        <v>8</v>
      </c>
      <c r="O2093" s="7">
        <v>40</v>
      </c>
      <c r="P2093" s="6" t="s">
        <v>626</v>
      </c>
      <c r="Q2093" s="6" t="s">
        <v>22</v>
      </c>
      <c r="R2093" s="6" t="s">
        <v>18</v>
      </c>
      <c r="S2093" s="6" t="s">
        <v>22</v>
      </c>
      <c r="T2093" s="6" t="s">
        <v>6401</v>
      </c>
      <c r="U2093" s="7">
        <v>7</v>
      </c>
      <c r="V2093" s="17" t="b">
        <v>0</v>
      </c>
      <c r="W2093" s="17" t="b">
        <v>0</v>
      </c>
      <c r="X2093" s="17" t="b">
        <v>0</v>
      </c>
      <c r="Y2093" s="17" t="b">
        <v>0</v>
      </c>
      <c r="Z2093" t="s">
        <v>22</v>
      </c>
      <c r="AA2093" t="s">
        <v>22</v>
      </c>
      <c r="AB2093" t="s">
        <v>22</v>
      </c>
      <c r="AC2093" t="s">
        <v>22</v>
      </c>
      <c r="AD2093" t="s">
        <v>22</v>
      </c>
      <c r="AE2093" t="s">
        <v>22</v>
      </c>
      <c r="AF2093" t="s">
        <v>22</v>
      </c>
      <c r="AG2093" t="s">
        <v>22</v>
      </c>
      <c r="AH2093" t="s">
        <v>22</v>
      </c>
      <c r="AI2093" t="s">
        <v>22</v>
      </c>
      <c r="AJ2093" s="17" t="b">
        <v>0</v>
      </c>
      <c r="AK2093" t="s">
        <v>22</v>
      </c>
      <c r="AL2093" t="s">
        <v>22</v>
      </c>
      <c r="AM2093" s="17" t="b">
        <v>0</v>
      </c>
      <c r="AN2093" s="6"/>
      <c r="AO2093" s="6"/>
      <c r="AP2093" s="17" t="b">
        <v>0</v>
      </c>
      <c r="AQ2093" s="6" t="b">
        <v>0</v>
      </c>
    </row>
    <row r="2094" spans="1:43" x14ac:dyDescent="0.25">
      <c r="A2094" t="str">
        <f>_xlfn.CONCAT(Table8[[#This Row],[Order]],"-",Table8[[#This Row],[Line]])</f>
        <v>79157-1</v>
      </c>
      <c r="B2094" s="29">
        <v>79157</v>
      </c>
      <c r="C2094" s="29">
        <v>1</v>
      </c>
      <c r="D2094" s="29">
        <v>1</v>
      </c>
      <c r="E2094" s="28" t="s">
        <v>18</v>
      </c>
      <c r="F2094" s="28" t="s">
        <v>224</v>
      </c>
      <c r="G2094" s="28" t="s">
        <v>1938</v>
      </c>
      <c r="H2094" s="28" t="s">
        <v>22</v>
      </c>
      <c r="I2094" s="28" t="s">
        <v>20</v>
      </c>
      <c r="J2094" s="28"/>
      <c r="K2094" s="28"/>
      <c r="L2094" s="8">
        <v>43504</v>
      </c>
      <c r="M2094" s="30">
        <v>43509</v>
      </c>
      <c r="N2094" s="29">
        <v>2</v>
      </c>
      <c r="O2094" s="29">
        <v>2</v>
      </c>
      <c r="P2094" s="6" t="s">
        <v>657</v>
      </c>
      <c r="Q2094" s="28" t="s">
        <v>22</v>
      </c>
      <c r="R2094" s="6" t="s">
        <v>18</v>
      </c>
      <c r="S2094" s="28" t="s">
        <v>22</v>
      </c>
      <c r="T2094" s="28" t="s">
        <v>1939</v>
      </c>
      <c r="U2094" s="29">
        <v>12</v>
      </c>
      <c r="V2094" s="17" t="b">
        <v>1</v>
      </c>
      <c r="W2094" s="17" t="b">
        <v>0</v>
      </c>
      <c r="X2094" s="17" t="b">
        <v>0</v>
      </c>
      <c r="Y2094" s="17" t="b">
        <v>0</v>
      </c>
      <c r="Z2094" t="s">
        <v>22</v>
      </c>
      <c r="AA2094" t="s">
        <v>161</v>
      </c>
      <c r="AB2094" t="s">
        <v>22</v>
      </c>
      <c r="AC2094" t="s">
        <v>22</v>
      </c>
      <c r="AD2094" t="s">
        <v>22</v>
      </c>
      <c r="AE2094" t="s">
        <v>22</v>
      </c>
      <c r="AF2094" t="s">
        <v>22</v>
      </c>
      <c r="AG2094" t="s">
        <v>22</v>
      </c>
      <c r="AH2094" t="s">
        <v>22</v>
      </c>
      <c r="AI2094" t="s">
        <v>22</v>
      </c>
      <c r="AJ2094" s="17" t="b">
        <v>0</v>
      </c>
      <c r="AK2094" t="s">
        <v>22</v>
      </c>
      <c r="AL2094" t="s">
        <v>22</v>
      </c>
      <c r="AM2094" s="17" t="b">
        <v>0</v>
      </c>
      <c r="AN2094" s="6"/>
      <c r="AO2094" s="6"/>
      <c r="AP2094" s="17" t="b">
        <v>0</v>
      </c>
      <c r="AQ2094" s="6" t="b">
        <v>0</v>
      </c>
    </row>
    <row r="2095" spans="1:43" x14ac:dyDescent="0.25">
      <c r="A2095" t="str">
        <f>_xlfn.CONCAT(Table8[[#This Row],[Order]],"-",Table8[[#This Row],[Line]])</f>
        <v>79157-2</v>
      </c>
      <c r="B2095" s="29">
        <v>79157</v>
      </c>
      <c r="C2095" s="29">
        <v>2</v>
      </c>
      <c r="D2095" s="29">
        <v>1</v>
      </c>
      <c r="E2095" s="28" t="s">
        <v>18</v>
      </c>
      <c r="F2095" s="28" t="s">
        <v>225</v>
      </c>
      <c r="G2095" s="28" t="s">
        <v>1940</v>
      </c>
      <c r="H2095" s="28" t="s">
        <v>22</v>
      </c>
      <c r="I2095" s="28" t="s">
        <v>20</v>
      </c>
      <c r="J2095" s="28"/>
      <c r="K2095" s="28"/>
      <c r="L2095" s="8">
        <v>43504</v>
      </c>
      <c r="M2095" s="30">
        <v>43509</v>
      </c>
      <c r="N2095" s="29">
        <v>3</v>
      </c>
      <c r="O2095" s="29">
        <v>3</v>
      </c>
      <c r="P2095" s="6" t="s">
        <v>657</v>
      </c>
      <c r="Q2095" s="28" t="s">
        <v>22</v>
      </c>
      <c r="R2095" s="6" t="s">
        <v>18</v>
      </c>
      <c r="S2095" s="28" t="s">
        <v>22</v>
      </c>
      <c r="T2095" s="28" t="s">
        <v>1941</v>
      </c>
      <c r="U2095" s="29">
        <v>12</v>
      </c>
      <c r="V2095" s="17" t="b">
        <v>1</v>
      </c>
      <c r="W2095" s="17" t="b">
        <v>0</v>
      </c>
      <c r="X2095" s="17" t="b">
        <v>0</v>
      </c>
      <c r="Y2095" s="17" t="b">
        <v>0</v>
      </c>
      <c r="Z2095" t="s">
        <v>22</v>
      </c>
      <c r="AA2095" t="s">
        <v>161</v>
      </c>
      <c r="AB2095" t="s">
        <v>22</v>
      </c>
      <c r="AC2095" t="s">
        <v>22</v>
      </c>
      <c r="AD2095" t="s">
        <v>22</v>
      </c>
      <c r="AE2095" t="s">
        <v>22</v>
      </c>
      <c r="AF2095" t="s">
        <v>22</v>
      </c>
      <c r="AG2095" t="s">
        <v>22</v>
      </c>
      <c r="AH2095" t="s">
        <v>22</v>
      </c>
      <c r="AI2095" t="s">
        <v>22</v>
      </c>
      <c r="AJ2095" s="17" t="b">
        <v>0</v>
      </c>
      <c r="AK2095" t="s">
        <v>22</v>
      </c>
      <c r="AL2095" t="s">
        <v>22</v>
      </c>
      <c r="AM2095" s="17" t="b">
        <v>0</v>
      </c>
      <c r="AN2095" s="6"/>
      <c r="AO2095" s="6"/>
      <c r="AP2095" s="17" t="b">
        <v>0</v>
      </c>
      <c r="AQ2095" s="6" t="b">
        <v>0</v>
      </c>
    </row>
    <row r="2096" spans="1:43" x14ac:dyDescent="0.25">
      <c r="A2096" t="str">
        <f>_xlfn.CONCAT(Table8[[#This Row],[Order]],"-",Table8[[#This Row],[Line]])</f>
        <v>79157-3</v>
      </c>
      <c r="B2096" s="29">
        <v>79157</v>
      </c>
      <c r="C2096" s="29">
        <v>3</v>
      </c>
      <c r="D2096" s="29">
        <v>1</v>
      </c>
      <c r="E2096" s="28" t="s">
        <v>18</v>
      </c>
      <c r="F2096" s="28" t="s">
        <v>225</v>
      </c>
      <c r="G2096" s="28" t="s">
        <v>1942</v>
      </c>
      <c r="H2096" s="28" t="s">
        <v>22</v>
      </c>
      <c r="I2096" s="28" t="s">
        <v>20</v>
      </c>
      <c r="J2096" s="28"/>
      <c r="K2096" s="28"/>
      <c r="L2096" s="8">
        <v>43504</v>
      </c>
      <c r="M2096" s="30">
        <v>43509</v>
      </c>
      <c r="N2096" s="29">
        <v>2</v>
      </c>
      <c r="O2096" s="29">
        <v>2</v>
      </c>
      <c r="P2096" s="6" t="s">
        <v>657</v>
      </c>
      <c r="Q2096" s="28" t="s">
        <v>22</v>
      </c>
      <c r="R2096" s="6" t="s">
        <v>18</v>
      </c>
      <c r="S2096" s="28" t="s">
        <v>22</v>
      </c>
      <c r="T2096" s="28" t="s">
        <v>1943</v>
      </c>
      <c r="U2096" s="29">
        <v>12</v>
      </c>
      <c r="V2096" s="17" t="b">
        <v>1</v>
      </c>
      <c r="W2096" s="17" t="b">
        <v>0</v>
      </c>
      <c r="X2096" s="17" t="b">
        <v>0</v>
      </c>
      <c r="Y2096" s="17" t="b">
        <v>0</v>
      </c>
      <c r="Z2096" t="s">
        <v>22</v>
      </c>
      <c r="AA2096" t="s">
        <v>161</v>
      </c>
      <c r="AB2096" t="s">
        <v>22</v>
      </c>
      <c r="AC2096" t="s">
        <v>22</v>
      </c>
      <c r="AD2096" t="s">
        <v>22</v>
      </c>
      <c r="AE2096" t="s">
        <v>22</v>
      </c>
      <c r="AF2096" t="s">
        <v>22</v>
      </c>
      <c r="AG2096" t="s">
        <v>22</v>
      </c>
      <c r="AH2096" t="s">
        <v>22</v>
      </c>
      <c r="AI2096" t="s">
        <v>22</v>
      </c>
      <c r="AJ2096" s="17" t="b">
        <v>0</v>
      </c>
      <c r="AK2096" t="s">
        <v>22</v>
      </c>
      <c r="AL2096" t="s">
        <v>22</v>
      </c>
      <c r="AM2096" s="17" t="b">
        <v>0</v>
      </c>
      <c r="AN2096" s="6"/>
      <c r="AO2096" s="6"/>
      <c r="AP2096" s="17" t="b">
        <v>0</v>
      </c>
      <c r="AQ2096" s="6" t="b">
        <v>0</v>
      </c>
    </row>
    <row r="2097" spans="1:43" x14ac:dyDescent="0.25">
      <c r="A2097" t="str">
        <f>_xlfn.CONCAT(Table8[[#This Row],[Order]],"-",Table8[[#This Row],[Line]])</f>
        <v>79163-1</v>
      </c>
      <c r="B2097" s="29">
        <v>79163</v>
      </c>
      <c r="C2097" s="29">
        <v>1</v>
      </c>
      <c r="D2097" s="29">
        <v>1</v>
      </c>
      <c r="E2097" s="28" t="s">
        <v>18</v>
      </c>
      <c r="F2097" s="28" t="s">
        <v>154</v>
      </c>
      <c r="G2097" s="28" t="s">
        <v>6402</v>
      </c>
      <c r="H2097" s="28" t="s">
        <v>22</v>
      </c>
      <c r="I2097" s="28" t="s">
        <v>20</v>
      </c>
      <c r="J2097" s="28"/>
      <c r="K2097" s="28"/>
      <c r="L2097" s="8">
        <v>43514</v>
      </c>
      <c r="M2097" s="30">
        <v>43517</v>
      </c>
      <c r="N2097" s="29">
        <v>1</v>
      </c>
      <c r="O2097" s="29">
        <v>1</v>
      </c>
      <c r="P2097" s="6" t="s">
        <v>644</v>
      </c>
      <c r="Q2097" s="28" t="s">
        <v>22</v>
      </c>
      <c r="R2097" s="6" t="s">
        <v>19</v>
      </c>
      <c r="S2097" s="28" t="s">
        <v>22</v>
      </c>
      <c r="T2097" s="28" t="s">
        <v>2489</v>
      </c>
      <c r="U2097" s="29">
        <v>12</v>
      </c>
      <c r="V2097" s="17" t="b">
        <v>1</v>
      </c>
      <c r="W2097" s="17" t="b">
        <v>1</v>
      </c>
      <c r="X2097" s="17" t="b">
        <v>0</v>
      </c>
      <c r="Y2097" s="17" t="b">
        <v>1</v>
      </c>
      <c r="Z2097" t="s">
        <v>22</v>
      </c>
      <c r="AA2097" t="s">
        <v>22</v>
      </c>
      <c r="AB2097" t="s">
        <v>22</v>
      </c>
      <c r="AC2097" t="s">
        <v>22</v>
      </c>
      <c r="AD2097" t="s">
        <v>22</v>
      </c>
      <c r="AE2097" t="s">
        <v>22</v>
      </c>
      <c r="AF2097" t="s">
        <v>22</v>
      </c>
      <c r="AG2097" t="s">
        <v>22</v>
      </c>
      <c r="AH2097" t="s">
        <v>22</v>
      </c>
      <c r="AI2097" t="s">
        <v>22</v>
      </c>
      <c r="AJ2097" s="17" t="b">
        <v>0</v>
      </c>
      <c r="AK2097" t="s">
        <v>22</v>
      </c>
      <c r="AL2097" t="s">
        <v>22</v>
      </c>
      <c r="AM2097" s="17" t="b">
        <v>0</v>
      </c>
      <c r="AN2097" s="6"/>
      <c r="AO2097" s="6"/>
      <c r="AP2097" s="17" t="b">
        <v>0</v>
      </c>
      <c r="AQ2097" s="6" t="b">
        <v>0</v>
      </c>
    </row>
    <row r="2098" spans="1:43" x14ac:dyDescent="0.25">
      <c r="A2098" t="str">
        <f>_xlfn.CONCAT(Table8[[#This Row],[Order]],"-",Table8[[#This Row],[Line]])</f>
        <v>79163-2</v>
      </c>
      <c r="B2098" s="29">
        <v>79163</v>
      </c>
      <c r="C2098" s="29">
        <v>2</v>
      </c>
      <c r="D2098" s="29">
        <v>1</v>
      </c>
      <c r="E2098" s="28" t="s">
        <v>18</v>
      </c>
      <c r="F2098" s="28" t="s">
        <v>154</v>
      </c>
      <c r="G2098" s="28" t="s">
        <v>6403</v>
      </c>
      <c r="H2098" s="28" t="s">
        <v>22</v>
      </c>
      <c r="I2098" s="28" t="s">
        <v>20</v>
      </c>
      <c r="J2098" s="28"/>
      <c r="K2098" s="28"/>
      <c r="L2098" s="8">
        <v>43514</v>
      </c>
      <c r="M2098" s="30">
        <v>43517</v>
      </c>
      <c r="N2098" s="29">
        <v>5</v>
      </c>
      <c r="O2098" s="29">
        <v>5</v>
      </c>
      <c r="P2098" s="6" t="s">
        <v>644</v>
      </c>
      <c r="Q2098" s="28" t="s">
        <v>22</v>
      </c>
      <c r="R2098" s="6" t="s">
        <v>19</v>
      </c>
      <c r="S2098" s="28" t="s">
        <v>22</v>
      </c>
      <c r="T2098" s="28" t="s">
        <v>6404</v>
      </c>
      <c r="U2098" s="29">
        <v>12</v>
      </c>
      <c r="V2098" s="17" t="b">
        <v>1</v>
      </c>
      <c r="W2098" s="17" t="b">
        <v>1</v>
      </c>
      <c r="X2098" s="17" t="b">
        <v>0</v>
      </c>
      <c r="Y2098" s="17" t="b">
        <v>1</v>
      </c>
      <c r="Z2098" t="s">
        <v>22</v>
      </c>
      <c r="AA2098" t="s">
        <v>22</v>
      </c>
      <c r="AB2098" t="s">
        <v>22</v>
      </c>
      <c r="AC2098" t="s">
        <v>22</v>
      </c>
      <c r="AD2098" t="s">
        <v>22</v>
      </c>
      <c r="AE2098" t="s">
        <v>22</v>
      </c>
      <c r="AF2098" t="s">
        <v>22</v>
      </c>
      <c r="AG2098" t="s">
        <v>22</v>
      </c>
      <c r="AH2098" t="s">
        <v>22</v>
      </c>
      <c r="AI2098" t="s">
        <v>22</v>
      </c>
      <c r="AJ2098" s="17" t="b">
        <v>0</v>
      </c>
      <c r="AK2098" t="s">
        <v>22</v>
      </c>
      <c r="AL2098" t="s">
        <v>22</v>
      </c>
      <c r="AM2098" s="17" t="b">
        <v>0</v>
      </c>
      <c r="AN2098" s="6"/>
      <c r="AO2098" s="6"/>
      <c r="AP2098" s="17" t="b">
        <v>0</v>
      </c>
      <c r="AQ2098" s="6" t="b">
        <v>0</v>
      </c>
    </row>
    <row r="2099" spans="1:43" x14ac:dyDescent="0.25">
      <c r="A2099" t="str">
        <f>_xlfn.CONCAT(Table8[[#This Row],[Order]],"-",Table8[[#This Row],[Line]])</f>
        <v>79163-3</v>
      </c>
      <c r="B2099" s="29">
        <v>79163</v>
      </c>
      <c r="C2099" s="29">
        <v>3</v>
      </c>
      <c r="D2099" s="29">
        <v>1</v>
      </c>
      <c r="E2099" s="28" t="s">
        <v>18</v>
      </c>
      <c r="F2099" s="28" t="s">
        <v>173</v>
      </c>
      <c r="G2099" s="28" t="s">
        <v>6405</v>
      </c>
      <c r="H2099" s="28" t="s">
        <v>22</v>
      </c>
      <c r="I2099" s="28" t="s">
        <v>20</v>
      </c>
      <c r="J2099" s="28"/>
      <c r="K2099" s="28"/>
      <c r="L2099" s="8">
        <v>43514</v>
      </c>
      <c r="M2099" s="30">
        <v>43517</v>
      </c>
      <c r="N2099" s="29">
        <v>1</v>
      </c>
      <c r="O2099" s="29">
        <v>1</v>
      </c>
      <c r="P2099" s="6" t="s">
        <v>644</v>
      </c>
      <c r="Q2099" s="28" t="s">
        <v>22</v>
      </c>
      <c r="R2099" s="6" t="s">
        <v>19</v>
      </c>
      <c r="S2099" s="28" t="s">
        <v>22</v>
      </c>
      <c r="T2099" s="28" t="s">
        <v>6406</v>
      </c>
      <c r="U2099" s="29">
        <v>12</v>
      </c>
      <c r="V2099" s="17" t="b">
        <v>1</v>
      </c>
      <c r="W2099" s="17" t="b">
        <v>1</v>
      </c>
      <c r="X2099" s="17" t="b">
        <v>0</v>
      </c>
      <c r="Y2099" s="17" t="b">
        <v>1</v>
      </c>
      <c r="Z2099" t="s">
        <v>22</v>
      </c>
      <c r="AA2099" t="s">
        <v>22</v>
      </c>
      <c r="AB2099" t="s">
        <v>22</v>
      </c>
      <c r="AC2099" t="s">
        <v>22</v>
      </c>
      <c r="AD2099" t="s">
        <v>22</v>
      </c>
      <c r="AE2099" t="s">
        <v>22</v>
      </c>
      <c r="AF2099" t="s">
        <v>22</v>
      </c>
      <c r="AG2099" t="s">
        <v>22</v>
      </c>
      <c r="AH2099" t="s">
        <v>22</v>
      </c>
      <c r="AI2099" t="s">
        <v>22</v>
      </c>
      <c r="AJ2099" s="17" t="b">
        <v>0</v>
      </c>
      <c r="AK2099" t="s">
        <v>22</v>
      </c>
      <c r="AL2099" t="s">
        <v>22</v>
      </c>
      <c r="AM2099" s="17" t="b">
        <v>0</v>
      </c>
      <c r="AN2099" s="6"/>
      <c r="AO2099" s="6"/>
      <c r="AP2099" s="17" t="b">
        <v>0</v>
      </c>
      <c r="AQ2099" s="6" t="b">
        <v>0</v>
      </c>
    </row>
    <row r="2100" spans="1:43" x14ac:dyDescent="0.25">
      <c r="A2100" t="str">
        <f>_xlfn.CONCAT(Table8[[#This Row],[Order]],"-",Table8[[#This Row],[Line]])</f>
        <v>79164-1</v>
      </c>
      <c r="B2100" s="29">
        <v>79164</v>
      </c>
      <c r="C2100" s="29">
        <v>1</v>
      </c>
      <c r="D2100" s="29">
        <v>1</v>
      </c>
      <c r="E2100" s="28" t="s">
        <v>18</v>
      </c>
      <c r="F2100" s="28" t="s">
        <v>228</v>
      </c>
      <c r="G2100" s="28" t="s">
        <v>1619</v>
      </c>
      <c r="H2100" s="28" t="s">
        <v>22</v>
      </c>
      <c r="I2100" s="28" t="s">
        <v>20</v>
      </c>
      <c r="J2100" s="28"/>
      <c r="K2100" s="28"/>
      <c r="L2100" s="8">
        <v>43502</v>
      </c>
      <c r="M2100" s="30">
        <v>43507</v>
      </c>
      <c r="N2100" s="29">
        <v>1</v>
      </c>
      <c r="O2100" s="29">
        <v>1</v>
      </c>
      <c r="P2100" s="6" t="s">
        <v>644</v>
      </c>
      <c r="Q2100" s="28" t="s">
        <v>22</v>
      </c>
      <c r="R2100" s="6" t="s">
        <v>18</v>
      </c>
      <c r="S2100" s="28" t="s">
        <v>22</v>
      </c>
      <c r="T2100" s="28" t="s">
        <v>653</v>
      </c>
      <c r="U2100" s="29">
        <v>12</v>
      </c>
      <c r="V2100" s="17" t="b">
        <v>1</v>
      </c>
      <c r="W2100" s="17" t="b">
        <v>0</v>
      </c>
      <c r="X2100" s="17" t="b">
        <v>0</v>
      </c>
      <c r="Y2100" s="17" t="b">
        <v>0</v>
      </c>
      <c r="Z2100" t="s">
        <v>22</v>
      </c>
      <c r="AA2100" t="s">
        <v>161</v>
      </c>
      <c r="AB2100" t="s">
        <v>22</v>
      </c>
      <c r="AC2100" t="s">
        <v>22</v>
      </c>
      <c r="AD2100" t="s">
        <v>22</v>
      </c>
      <c r="AE2100" t="s">
        <v>22</v>
      </c>
      <c r="AF2100" t="s">
        <v>22</v>
      </c>
      <c r="AG2100" t="s">
        <v>22</v>
      </c>
      <c r="AH2100" t="s">
        <v>22</v>
      </c>
      <c r="AI2100" t="s">
        <v>22</v>
      </c>
      <c r="AJ2100" s="17" t="b">
        <v>0</v>
      </c>
      <c r="AK2100" t="s">
        <v>22</v>
      </c>
      <c r="AL2100" t="s">
        <v>22</v>
      </c>
      <c r="AM2100" s="17" t="b">
        <v>0</v>
      </c>
      <c r="AN2100" s="6"/>
      <c r="AO2100" s="6"/>
      <c r="AP2100" s="17" t="b">
        <v>0</v>
      </c>
      <c r="AQ2100" s="6" t="b">
        <v>0</v>
      </c>
    </row>
    <row r="2101" spans="1:43" x14ac:dyDescent="0.25">
      <c r="A2101" t="str">
        <f>_xlfn.CONCAT(Table8[[#This Row],[Order]],"-",Table8[[#This Row],[Line]])</f>
        <v>79168-1</v>
      </c>
      <c r="B2101" s="29">
        <v>79168</v>
      </c>
      <c r="C2101" s="29">
        <v>1</v>
      </c>
      <c r="D2101" s="29">
        <v>1</v>
      </c>
      <c r="E2101" s="28" t="s">
        <v>18</v>
      </c>
      <c r="F2101" s="28" t="s">
        <v>2854</v>
      </c>
      <c r="G2101" s="28" t="s">
        <v>2571</v>
      </c>
      <c r="H2101" s="28" t="s">
        <v>22</v>
      </c>
      <c r="I2101" s="28" t="s">
        <v>20</v>
      </c>
      <c r="J2101" s="28"/>
      <c r="K2101" s="28"/>
      <c r="L2101" s="8">
        <v>43501</v>
      </c>
      <c r="M2101" s="30">
        <v>43504</v>
      </c>
      <c r="N2101" s="29">
        <v>6</v>
      </c>
      <c r="O2101" s="29">
        <v>6</v>
      </c>
      <c r="P2101" s="6" t="s">
        <v>644</v>
      </c>
      <c r="Q2101" s="28" t="s">
        <v>21</v>
      </c>
      <c r="R2101" s="6" t="s">
        <v>18</v>
      </c>
      <c r="S2101" s="28" t="s">
        <v>22</v>
      </c>
      <c r="T2101" s="28" t="s">
        <v>58</v>
      </c>
      <c r="U2101" s="29">
        <v>12</v>
      </c>
      <c r="V2101" s="17" t="b">
        <v>1</v>
      </c>
      <c r="W2101" s="17" t="b">
        <v>1</v>
      </c>
      <c r="X2101" s="17" t="b">
        <v>0</v>
      </c>
      <c r="Y2101" s="17" t="b">
        <v>1</v>
      </c>
      <c r="Z2101" t="s">
        <v>161</v>
      </c>
      <c r="AA2101" t="s">
        <v>22</v>
      </c>
      <c r="AB2101" t="s">
        <v>22</v>
      </c>
      <c r="AC2101" t="s">
        <v>22</v>
      </c>
      <c r="AD2101" t="s">
        <v>22</v>
      </c>
      <c r="AE2101" t="s">
        <v>22</v>
      </c>
      <c r="AF2101" t="s">
        <v>22</v>
      </c>
      <c r="AG2101" t="s">
        <v>22</v>
      </c>
      <c r="AH2101" t="s">
        <v>22</v>
      </c>
      <c r="AI2101" t="s">
        <v>22</v>
      </c>
      <c r="AJ2101" s="17" t="b">
        <v>0</v>
      </c>
      <c r="AK2101" t="s">
        <v>22</v>
      </c>
      <c r="AL2101" t="s">
        <v>22</v>
      </c>
      <c r="AM2101" s="17" t="b">
        <v>0</v>
      </c>
      <c r="AN2101" s="6"/>
      <c r="AO2101" s="6"/>
      <c r="AP2101" s="17" t="b">
        <v>0</v>
      </c>
      <c r="AQ2101" s="6" t="b">
        <v>0</v>
      </c>
    </row>
    <row r="2102" spans="1:43" x14ac:dyDescent="0.25">
      <c r="A2102" t="str">
        <f>_xlfn.CONCAT(Table8[[#This Row],[Order]],"-",Table8[[#This Row],[Line]])</f>
        <v>79169-1</v>
      </c>
      <c r="B2102" s="7">
        <v>79169</v>
      </c>
      <c r="C2102" s="7">
        <v>1</v>
      </c>
      <c r="D2102" s="7">
        <v>1</v>
      </c>
      <c r="E2102" s="6" t="s">
        <v>36</v>
      </c>
      <c r="F2102" s="6" t="s">
        <v>186</v>
      </c>
      <c r="G2102" s="6" t="s">
        <v>6407</v>
      </c>
      <c r="H2102" s="6" t="s">
        <v>22</v>
      </c>
      <c r="I2102" s="6" t="s">
        <v>27</v>
      </c>
      <c r="J2102" s="6"/>
      <c r="K2102" s="6"/>
      <c r="L2102" s="8">
        <v>43508</v>
      </c>
      <c r="M2102" s="8">
        <v>43511</v>
      </c>
      <c r="N2102" s="7">
        <v>1</v>
      </c>
      <c r="O2102" s="7">
        <v>1</v>
      </c>
      <c r="P2102" s="6" t="s">
        <v>611</v>
      </c>
      <c r="Q2102" s="6" t="s">
        <v>22</v>
      </c>
      <c r="R2102" s="6" t="s">
        <v>18</v>
      </c>
      <c r="S2102" s="6" t="s">
        <v>22</v>
      </c>
      <c r="T2102" s="6" t="s">
        <v>6408</v>
      </c>
      <c r="U2102" s="7">
        <v>0</v>
      </c>
      <c r="V2102" s="17" t="b">
        <v>0</v>
      </c>
      <c r="W2102" s="17" t="b">
        <v>0</v>
      </c>
      <c r="X2102" s="17" t="b">
        <v>0</v>
      </c>
      <c r="Y2102" s="17" t="b">
        <v>0</v>
      </c>
      <c r="Z2102" t="s">
        <v>22</v>
      </c>
      <c r="AA2102" t="s">
        <v>22</v>
      </c>
      <c r="AB2102" t="s">
        <v>22</v>
      </c>
      <c r="AC2102" t="s">
        <v>22</v>
      </c>
      <c r="AD2102" t="s">
        <v>22</v>
      </c>
      <c r="AE2102" t="s">
        <v>22</v>
      </c>
      <c r="AF2102" t="s">
        <v>22</v>
      </c>
      <c r="AG2102" t="s">
        <v>22</v>
      </c>
      <c r="AH2102" t="s">
        <v>22</v>
      </c>
      <c r="AI2102" t="s">
        <v>22</v>
      </c>
      <c r="AJ2102" s="17" t="b">
        <v>0</v>
      </c>
      <c r="AK2102" t="s">
        <v>22</v>
      </c>
      <c r="AL2102" t="s">
        <v>22</v>
      </c>
      <c r="AM2102" s="17" t="b">
        <v>0</v>
      </c>
      <c r="AN2102" s="6"/>
      <c r="AO2102" s="6"/>
      <c r="AP2102" s="17" t="b">
        <v>0</v>
      </c>
      <c r="AQ2102" s="6" t="b">
        <v>0</v>
      </c>
    </row>
    <row r="2103" spans="1:43" x14ac:dyDescent="0.25">
      <c r="A2103" t="str">
        <f>_xlfn.CONCAT(Table8[[#This Row],[Order]],"-",Table8[[#This Row],[Line]])</f>
        <v>79170-1</v>
      </c>
      <c r="B2103" s="7">
        <v>79170</v>
      </c>
      <c r="C2103" s="7">
        <v>1</v>
      </c>
      <c r="D2103" s="7">
        <v>1</v>
      </c>
      <c r="E2103" s="6" t="s">
        <v>36</v>
      </c>
      <c r="F2103" s="6" t="s">
        <v>3468</v>
      </c>
      <c r="G2103" s="6" t="s">
        <v>1653</v>
      </c>
      <c r="H2103" s="6" t="s">
        <v>22</v>
      </c>
      <c r="I2103" s="6" t="s">
        <v>37</v>
      </c>
      <c r="J2103" s="6"/>
      <c r="K2103" s="6"/>
      <c r="L2103" s="125">
        <v>43494</v>
      </c>
      <c r="M2103" s="8">
        <v>43497</v>
      </c>
      <c r="N2103" s="7">
        <v>80</v>
      </c>
      <c r="O2103" s="7">
        <v>0</v>
      </c>
      <c r="P2103" s="6" t="s">
        <v>607</v>
      </c>
      <c r="Q2103" s="6" t="s">
        <v>22</v>
      </c>
      <c r="R2103" s="6" t="s">
        <v>18</v>
      </c>
      <c r="S2103" s="6" t="s">
        <v>22</v>
      </c>
      <c r="T2103" s="6" t="s">
        <v>22</v>
      </c>
      <c r="U2103" s="7">
        <v>10</v>
      </c>
      <c r="V2103" s="17" t="b">
        <v>1</v>
      </c>
      <c r="W2103" s="17" t="b">
        <v>1</v>
      </c>
      <c r="X2103" s="17" t="b">
        <v>1</v>
      </c>
      <c r="Y2103" s="17" t="b">
        <v>1</v>
      </c>
      <c r="Z2103" t="s">
        <v>22</v>
      </c>
      <c r="AA2103" t="s">
        <v>22</v>
      </c>
      <c r="AB2103" t="s">
        <v>22</v>
      </c>
      <c r="AC2103" t="s">
        <v>22</v>
      </c>
      <c r="AD2103" t="s">
        <v>22</v>
      </c>
      <c r="AE2103" t="s">
        <v>22</v>
      </c>
      <c r="AF2103" t="s">
        <v>22</v>
      </c>
      <c r="AG2103" t="s">
        <v>22</v>
      </c>
      <c r="AH2103" t="s">
        <v>22</v>
      </c>
      <c r="AI2103" t="s">
        <v>22</v>
      </c>
      <c r="AJ2103" s="17" t="b">
        <v>1</v>
      </c>
      <c r="AK2103" t="s">
        <v>22</v>
      </c>
      <c r="AL2103" t="s">
        <v>22</v>
      </c>
      <c r="AM2103" s="17" t="b">
        <v>0</v>
      </c>
      <c r="AN2103" s="6"/>
      <c r="AO2103" s="6"/>
      <c r="AP2103" s="17" t="b">
        <v>0</v>
      </c>
      <c r="AQ2103" s="6" t="b">
        <v>0</v>
      </c>
    </row>
    <row r="2104" spans="1:43" x14ac:dyDescent="0.25">
      <c r="A2104" t="str">
        <f>_xlfn.CONCAT(Table8[[#This Row],[Order]],"-",Table8[[#This Row],[Line]])</f>
        <v>79183-1</v>
      </c>
      <c r="B2104" s="7">
        <v>79183</v>
      </c>
      <c r="C2104" s="7">
        <v>1</v>
      </c>
      <c r="D2104" s="7">
        <v>1</v>
      </c>
      <c r="E2104" s="6" t="s">
        <v>18</v>
      </c>
      <c r="F2104" s="6" t="s">
        <v>3469</v>
      </c>
      <c r="G2104" s="6" t="s">
        <v>6409</v>
      </c>
      <c r="H2104" s="6" t="s">
        <v>22</v>
      </c>
      <c r="I2104" s="6" t="s">
        <v>27</v>
      </c>
      <c r="J2104" s="6"/>
      <c r="K2104" s="6"/>
      <c r="L2104" s="8">
        <v>43518</v>
      </c>
      <c r="M2104" s="8">
        <v>43523</v>
      </c>
      <c r="N2104" s="7">
        <v>4</v>
      </c>
      <c r="O2104" s="7">
        <v>4</v>
      </c>
      <c r="P2104" s="6" t="s">
        <v>609</v>
      </c>
      <c r="Q2104" s="6" t="s">
        <v>22</v>
      </c>
      <c r="R2104" s="6" t="s">
        <v>18</v>
      </c>
      <c r="S2104" s="6" t="s">
        <v>22</v>
      </c>
      <c r="T2104" s="6" t="s">
        <v>6410</v>
      </c>
      <c r="U2104" s="7">
        <v>7</v>
      </c>
      <c r="V2104" s="17" t="b">
        <v>0</v>
      </c>
      <c r="W2104" s="17" t="b">
        <v>0</v>
      </c>
      <c r="X2104" s="17" t="b">
        <v>0</v>
      </c>
      <c r="Y2104" s="17" t="b">
        <v>0</v>
      </c>
      <c r="Z2104" t="s">
        <v>22</v>
      </c>
      <c r="AA2104" t="s">
        <v>22</v>
      </c>
      <c r="AB2104" t="s">
        <v>22</v>
      </c>
      <c r="AC2104" t="s">
        <v>22</v>
      </c>
      <c r="AD2104" t="s">
        <v>22</v>
      </c>
      <c r="AE2104" t="s">
        <v>22</v>
      </c>
      <c r="AF2104" t="s">
        <v>22</v>
      </c>
      <c r="AG2104" t="s">
        <v>22</v>
      </c>
      <c r="AH2104" t="s">
        <v>22</v>
      </c>
      <c r="AI2104" t="s">
        <v>22</v>
      </c>
      <c r="AJ2104" s="17" t="b">
        <v>0</v>
      </c>
      <c r="AK2104" t="s">
        <v>22</v>
      </c>
      <c r="AL2104" t="s">
        <v>22</v>
      </c>
      <c r="AM2104" s="17" t="b">
        <v>0</v>
      </c>
      <c r="AN2104" s="6"/>
      <c r="AO2104" s="6"/>
      <c r="AP2104" s="17" t="b">
        <v>0</v>
      </c>
      <c r="AQ2104" s="6" t="b">
        <v>0</v>
      </c>
    </row>
    <row r="2105" spans="1:43" x14ac:dyDescent="0.25">
      <c r="A2105" t="str">
        <f>_xlfn.CONCAT(Table8[[#This Row],[Order]],"-",Table8[[#This Row],[Line]])</f>
        <v>79183-2</v>
      </c>
      <c r="B2105" s="7">
        <v>79183</v>
      </c>
      <c r="C2105" s="7">
        <v>2</v>
      </c>
      <c r="D2105" s="7">
        <v>1</v>
      </c>
      <c r="E2105" s="6" t="s">
        <v>18</v>
      </c>
      <c r="F2105" s="6" t="s">
        <v>3470</v>
      </c>
      <c r="G2105" s="6" t="s">
        <v>6411</v>
      </c>
      <c r="H2105" s="6" t="s">
        <v>22</v>
      </c>
      <c r="I2105" s="6" t="s">
        <v>27</v>
      </c>
      <c r="J2105" s="6"/>
      <c r="K2105" s="6"/>
      <c r="L2105" s="8">
        <v>43518</v>
      </c>
      <c r="M2105" s="8">
        <v>43523</v>
      </c>
      <c r="N2105" s="7">
        <v>5</v>
      </c>
      <c r="O2105" s="7">
        <v>5</v>
      </c>
      <c r="P2105" s="6" t="s">
        <v>609</v>
      </c>
      <c r="Q2105" s="6" t="s">
        <v>22</v>
      </c>
      <c r="R2105" s="6" t="s">
        <v>18</v>
      </c>
      <c r="S2105" s="6" t="s">
        <v>22</v>
      </c>
      <c r="T2105" s="6" t="s">
        <v>6412</v>
      </c>
      <c r="U2105" s="7">
        <v>7</v>
      </c>
      <c r="V2105" s="17" t="b">
        <v>0</v>
      </c>
      <c r="W2105" s="17" t="b">
        <v>0</v>
      </c>
      <c r="X2105" s="17" t="b">
        <v>0</v>
      </c>
      <c r="Y2105" s="17" t="b">
        <v>0</v>
      </c>
      <c r="Z2105" t="s">
        <v>22</v>
      </c>
      <c r="AA2105" t="s">
        <v>22</v>
      </c>
      <c r="AB2105" t="s">
        <v>22</v>
      </c>
      <c r="AC2105" t="s">
        <v>22</v>
      </c>
      <c r="AD2105" t="s">
        <v>22</v>
      </c>
      <c r="AE2105" t="s">
        <v>22</v>
      </c>
      <c r="AF2105" t="s">
        <v>22</v>
      </c>
      <c r="AG2105" t="s">
        <v>22</v>
      </c>
      <c r="AH2105" t="s">
        <v>22</v>
      </c>
      <c r="AI2105" t="s">
        <v>22</v>
      </c>
      <c r="AJ2105" s="17" t="b">
        <v>0</v>
      </c>
      <c r="AK2105" t="s">
        <v>22</v>
      </c>
      <c r="AL2105" t="s">
        <v>22</v>
      </c>
      <c r="AM2105" s="17" t="b">
        <v>0</v>
      </c>
      <c r="AN2105" s="6"/>
      <c r="AO2105" s="6"/>
      <c r="AP2105" s="17" t="b">
        <v>0</v>
      </c>
      <c r="AQ2105" s="6" t="b">
        <v>0</v>
      </c>
    </row>
    <row r="2106" spans="1:43" x14ac:dyDescent="0.25">
      <c r="A2106" t="str">
        <f>_xlfn.CONCAT(Table8[[#This Row],[Order]],"-",Table8[[#This Row],[Line]])</f>
        <v>79186-1</v>
      </c>
      <c r="B2106" s="123">
        <v>79186</v>
      </c>
      <c r="C2106" s="123">
        <v>1</v>
      </c>
      <c r="D2106" s="123">
        <v>1</v>
      </c>
      <c r="E2106" s="124" t="s">
        <v>36</v>
      </c>
      <c r="F2106" s="124" t="s">
        <v>369</v>
      </c>
      <c r="G2106" s="124" t="s">
        <v>1697</v>
      </c>
      <c r="H2106" s="124" t="s">
        <v>208</v>
      </c>
      <c r="I2106" s="124" t="s">
        <v>20</v>
      </c>
      <c r="J2106" s="124"/>
      <c r="K2106" s="124"/>
      <c r="L2106" s="8">
        <v>43501</v>
      </c>
      <c r="M2106" s="125">
        <v>43504</v>
      </c>
      <c r="N2106" s="123">
        <v>1</v>
      </c>
      <c r="O2106" s="123">
        <v>1</v>
      </c>
      <c r="P2106" s="6" t="s">
        <v>656</v>
      </c>
      <c r="Q2106" s="124" t="s">
        <v>21</v>
      </c>
      <c r="R2106" s="6" t="s">
        <v>18</v>
      </c>
      <c r="S2106" s="124" t="s">
        <v>22</v>
      </c>
      <c r="T2106" s="124" t="s">
        <v>1698</v>
      </c>
      <c r="U2106" s="123">
        <v>12</v>
      </c>
      <c r="V2106" s="17" t="b">
        <v>1</v>
      </c>
      <c r="W2106" s="17" t="b">
        <v>1</v>
      </c>
      <c r="X2106" s="17" t="b">
        <v>0</v>
      </c>
      <c r="Y2106" s="17" t="b">
        <v>0</v>
      </c>
      <c r="Z2106" t="s">
        <v>22</v>
      </c>
      <c r="AA2106" t="s">
        <v>22</v>
      </c>
      <c r="AB2106" t="s">
        <v>22</v>
      </c>
      <c r="AC2106" t="s">
        <v>22</v>
      </c>
      <c r="AD2106" t="s">
        <v>22</v>
      </c>
      <c r="AE2106" t="s">
        <v>22</v>
      </c>
      <c r="AF2106" t="s">
        <v>22</v>
      </c>
      <c r="AG2106" t="s">
        <v>22</v>
      </c>
      <c r="AH2106" t="s">
        <v>22</v>
      </c>
      <c r="AI2106" t="s">
        <v>22</v>
      </c>
      <c r="AJ2106" s="17" t="b">
        <v>0</v>
      </c>
      <c r="AK2106" t="s">
        <v>22</v>
      </c>
      <c r="AL2106" t="s">
        <v>143</v>
      </c>
      <c r="AM2106" s="17" t="b">
        <v>0</v>
      </c>
      <c r="AN2106" s="6"/>
      <c r="AO2106" s="6"/>
      <c r="AP2106" s="17" t="b">
        <v>0</v>
      </c>
      <c r="AQ2106" s="6" t="b">
        <v>0</v>
      </c>
    </row>
    <row r="2107" spans="1:43" x14ac:dyDescent="0.25">
      <c r="A2107" t="str">
        <f>_xlfn.CONCAT(Table8[[#This Row],[Order]],"-",Table8[[#This Row],[Line]])</f>
        <v>79187-1</v>
      </c>
      <c r="B2107" s="7">
        <v>79187</v>
      </c>
      <c r="C2107" s="7">
        <v>1</v>
      </c>
      <c r="D2107" s="7">
        <v>1</v>
      </c>
      <c r="E2107" s="6" t="s">
        <v>28</v>
      </c>
      <c r="F2107" s="6" t="s">
        <v>3471</v>
      </c>
      <c r="G2107" s="6" t="s">
        <v>6413</v>
      </c>
      <c r="H2107" s="6" t="s">
        <v>22</v>
      </c>
      <c r="I2107" s="6" t="s">
        <v>27</v>
      </c>
      <c r="J2107" s="6"/>
      <c r="K2107" s="6"/>
      <c r="L2107" s="8">
        <v>43507</v>
      </c>
      <c r="M2107" s="8">
        <v>43510</v>
      </c>
      <c r="N2107" s="7">
        <v>1</v>
      </c>
      <c r="O2107" s="7">
        <v>4</v>
      </c>
      <c r="P2107" s="6" t="s">
        <v>606</v>
      </c>
      <c r="Q2107" s="6" t="s">
        <v>22</v>
      </c>
      <c r="R2107" s="6" t="s">
        <v>18</v>
      </c>
      <c r="S2107" s="6" t="s">
        <v>22</v>
      </c>
      <c r="T2107" s="6" t="s">
        <v>29</v>
      </c>
      <c r="U2107" s="7">
        <v>1</v>
      </c>
      <c r="V2107" s="17" t="b">
        <v>0</v>
      </c>
      <c r="W2107" s="17" t="b">
        <v>0</v>
      </c>
      <c r="X2107" s="17" t="b">
        <v>0</v>
      </c>
      <c r="Y2107" s="17" t="b">
        <v>0</v>
      </c>
      <c r="Z2107" t="s">
        <v>22</v>
      </c>
      <c r="AA2107" t="s">
        <v>22</v>
      </c>
      <c r="AB2107" t="s">
        <v>22</v>
      </c>
      <c r="AC2107" t="s">
        <v>22</v>
      </c>
      <c r="AD2107" t="s">
        <v>22</v>
      </c>
      <c r="AE2107" t="s">
        <v>22</v>
      </c>
      <c r="AF2107" t="s">
        <v>22</v>
      </c>
      <c r="AG2107" t="s">
        <v>22</v>
      </c>
      <c r="AH2107" t="s">
        <v>22</v>
      </c>
      <c r="AI2107" t="s">
        <v>22</v>
      </c>
      <c r="AJ2107" s="17" t="b">
        <v>0</v>
      </c>
      <c r="AK2107" t="s">
        <v>22</v>
      </c>
      <c r="AL2107" t="s">
        <v>22</v>
      </c>
      <c r="AM2107" s="17" t="b">
        <v>0</v>
      </c>
      <c r="AN2107" s="6"/>
      <c r="AO2107" s="6"/>
      <c r="AP2107" s="17" t="b">
        <v>0</v>
      </c>
      <c r="AQ2107" s="6" t="b">
        <v>0</v>
      </c>
    </row>
    <row r="2108" spans="1:43" x14ac:dyDescent="0.25">
      <c r="A2108" t="str">
        <f>_xlfn.CONCAT(Table8[[#This Row],[Order]],"-",Table8[[#This Row],[Line]])</f>
        <v>79187-2</v>
      </c>
      <c r="B2108" s="7">
        <v>79187</v>
      </c>
      <c r="C2108" s="7">
        <v>2</v>
      </c>
      <c r="D2108" s="7">
        <v>1</v>
      </c>
      <c r="E2108" s="6" t="s">
        <v>28</v>
      </c>
      <c r="F2108" s="6" t="s">
        <v>398</v>
      </c>
      <c r="G2108" s="6" t="s">
        <v>6414</v>
      </c>
      <c r="H2108" s="6" t="s">
        <v>22</v>
      </c>
      <c r="I2108" s="6" t="s">
        <v>27</v>
      </c>
      <c r="J2108" s="6"/>
      <c r="K2108" s="6"/>
      <c r="L2108" s="8">
        <v>43507</v>
      </c>
      <c r="M2108" s="8">
        <v>43510</v>
      </c>
      <c r="N2108" s="7">
        <v>1</v>
      </c>
      <c r="O2108" s="7">
        <v>4</v>
      </c>
      <c r="P2108" s="6" t="s">
        <v>606</v>
      </c>
      <c r="Q2108" s="6" t="s">
        <v>22</v>
      </c>
      <c r="R2108" s="6" t="s">
        <v>18</v>
      </c>
      <c r="S2108" s="6" t="s">
        <v>22</v>
      </c>
      <c r="T2108" s="6" t="s">
        <v>35</v>
      </c>
      <c r="U2108" s="7">
        <v>1</v>
      </c>
      <c r="V2108" s="17" t="b">
        <v>0</v>
      </c>
      <c r="W2108" s="17" t="b">
        <v>0</v>
      </c>
      <c r="X2108" s="17" t="b">
        <v>0</v>
      </c>
      <c r="Y2108" s="17" t="b">
        <v>0</v>
      </c>
      <c r="Z2108" t="s">
        <v>22</v>
      </c>
      <c r="AA2108" t="s">
        <v>22</v>
      </c>
      <c r="AB2108" t="s">
        <v>22</v>
      </c>
      <c r="AC2108" t="s">
        <v>22</v>
      </c>
      <c r="AD2108" t="s">
        <v>22</v>
      </c>
      <c r="AE2108" t="s">
        <v>22</v>
      </c>
      <c r="AF2108" t="s">
        <v>22</v>
      </c>
      <c r="AG2108" t="s">
        <v>22</v>
      </c>
      <c r="AH2108" t="s">
        <v>22</v>
      </c>
      <c r="AI2108" t="s">
        <v>22</v>
      </c>
      <c r="AJ2108" s="17" t="b">
        <v>0</v>
      </c>
      <c r="AK2108" t="s">
        <v>22</v>
      </c>
      <c r="AL2108" t="s">
        <v>22</v>
      </c>
      <c r="AM2108" s="17" t="b">
        <v>0</v>
      </c>
      <c r="AN2108" s="6"/>
      <c r="AO2108" s="6"/>
      <c r="AP2108" s="17" t="b">
        <v>0</v>
      </c>
      <c r="AQ2108" s="6" t="b">
        <v>0</v>
      </c>
    </row>
    <row r="2109" spans="1:43" x14ac:dyDescent="0.25">
      <c r="A2109" t="str">
        <f>_xlfn.CONCAT(Table8[[#This Row],[Order]],"-",Table8[[#This Row],[Line]])</f>
        <v>79187-3</v>
      </c>
      <c r="B2109" s="7">
        <v>79187</v>
      </c>
      <c r="C2109" s="7">
        <v>3</v>
      </c>
      <c r="D2109" s="7">
        <v>1</v>
      </c>
      <c r="E2109" s="6" t="s">
        <v>28</v>
      </c>
      <c r="F2109" s="6" t="s">
        <v>3472</v>
      </c>
      <c r="G2109" s="6" t="s">
        <v>6415</v>
      </c>
      <c r="H2109" s="6" t="s">
        <v>22</v>
      </c>
      <c r="I2109" s="6" t="s">
        <v>27</v>
      </c>
      <c r="J2109" s="6"/>
      <c r="K2109" s="6"/>
      <c r="L2109" s="8">
        <v>43507</v>
      </c>
      <c r="M2109" s="8">
        <v>43510</v>
      </c>
      <c r="N2109" s="7">
        <v>1</v>
      </c>
      <c r="O2109" s="7">
        <v>7</v>
      </c>
      <c r="P2109" s="6" t="s">
        <v>606</v>
      </c>
      <c r="Q2109" s="6" t="s">
        <v>22</v>
      </c>
      <c r="R2109" s="6" t="s">
        <v>18</v>
      </c>
      <c r="S2109" s="6" t="s">
        <v>22</v>
      </c>
      <c r="T2109" s="6" t="s">
        <v>57</v>
      </c>
      <c r="U2109" s="7">
        <v>1</v>
      </c>
      <c r="V2109" s="17" t="b">
        <v>0</v>
      </c>
      <c r="W2109" s="17" t="b">
        <v>0</v>
      </c>
      <c r="X2109" s="17" t="b">
        <v>0</v>
      </c>
      <c r="Y2109" s="17" t="b">
        <v>0</v>
      </c>
      <c r="Z2109" t="s">
        <v>22</v>
      </c>
      <c r="AA2109" t="s">
        <v>22</v>
      </c>
      <c r="AB2109" t="s">
        <v>22</v>
      </c>
      <c r="AC2109" t="s">
        <v>22</v>
      </c>
      <c r="AD2109" t="s">
        <v>22</v>
      </c>
      <c r="AE2109" t="s">
        <v>22</v>
      </c>
      <c r="AF2109" t="s">
        <v>22</v>
      </c>
      <c r="AG2109" t="s">
        <v>22</v>
      </c>
      <c r="AH2109" t="s">
        <v>22</v>
      </c>
      <c r="AI2109" t="s">
        <v>22</v>
      </c>
      <c r="AJ2109" s="17" t="b">
        <v>0</v>
      </c>
      <c r="AK2109" t="s">
        <v>22</v>
      </c>
      <c r="AL2109" t="s">
        <v>22</v>
      </c>
      <c r="AM2109" s="17" t="b">
        <v>0</v>
      </c>
      <c r="AN2109" s="6"/>
      <c r="AO2109" s="6"/>
      <c r="AP2109" s="17" t="b">
        <v>0</v>
      </c>
      <c r="AQ2109" s="6" t="b">
        <v>0</v>
      </c>
    </row>
    <row r="2110" spans="1:43" x14ac:dyDescent="0.25">
      <c r="A2110" t="str">
        <f>_xlfn.CONCAT(Table8[[#This Row],[Order]],"-",Table8[[#This Row],[Line]])</f>
        <v>79189-1</v>
      </c>
      <c r="B2110" s="29">
        <v>79189</v>
      </c>
      <c r="C2110" s="29">
        <v>1</v>
      </c>
      <c r="D2110" s="29">
        <v>1</v>
      </c>
      <c r="E2110" s="28" t="s">
        <v>36</v>
      </c>
      <c r="F2110" s="28" t="s">
        <v>327</v>
      </c>
      <c r="G2110" s="28" t="s">
        <v>52</v>
      </c>
      <c r="H2110" s="28" t="s">
        <v>22</v>
      </c>
      <c r="I2110" s="28" t="s">
        <v>20</v>
      </c>
      <c r="J2110" s="28"/>
      <c r="K2110" s="28"/>
      <c r="L2110" s="8">
        <v>43500</v>
      </c>
      <c r="M2110" s="30">
        <v>43503</v>
      </c>
      <c r="N2110" s="29">
        <v>1</v>
      </c>
      <c r="O2110" s="29">
        <v>1</v>
      </c>
      <c r="P2110" s="6" t="s">
        <v>643</v>
      </c>
      <c r="Q2110" s="28" t="s">
        <v>21</v>
      </c>
      <c r="R2110" s="6" t="s">
        <v>18</v>
      </c>
      <c r="S2110" s="28" t="s">
        <v>22</v>
      </c>
      <c r="T2110" s="28" t="s">
        <v>1675</v>
      </c>
      <c r="U2110" s="29">
        <v>12</v>
      </c>
      <c r="V2110" s="17" t="b">
        <v>1</v>
      </c>
      <c r="W2110" s="17" t="b">
        <v>1</v>
      </c>
      <c r="X2110" s="17" t="b">
        <v>0</v>
      </c>
      <c r="Y2110" s="17" t="b">
        <v>1</v>
      </c>
      <c r="Z2110" t="s">
        <v>22</v>
      </c>
      <c r="AA2110" t="s">
        <v>22</v>
      </c>
      <c r="AB2110" t="s">
        <v>22</v>
      </c>
      <c r="AC2110" t="s">
        <v>22</v>
      </c>
      <c r="AD2110" t="s">
        <v>22</v>
      </c>
      <c r="AE2110" t="s">
        <v>22</v>
      </c>
      <c r="AF2110" t="s">
        <v>22</v>
      </c>
      <c r="AG2110" t="s">
        <v>22</v>
      </c>
      <c r="AH2110" t="s">
        <v>22</v>
      </c>
      <c r="AI2110" t="s">
        <v>22</v>
      </c>
      <c r="AJ2110" s="17" t="b">
        <v>0</v>
      </c>
      <c r="AK2110" t="s">
        <v>22</v>
      </c>
      <c r="AL2110" t="s">
        <v>143</v>
      </c>
      <c r="AM2110" s="17" t="b">
        <v>0</v>
      </c>
      <c r="AN2110" s="6"/>
      <c r="AO2110" s="6"/>
      <c r="AP2110" s="17" t="b">
        <v>0</v>
      </c>
      <c r="AQ2110" s="6" t="b">
        <v>0</v>
      </c>
    </row>
    <row r="2111" spans="1:43" x14ac:dyDescent="0.25">
      <c r="A2111" t="str">
        <f>_xlfn.CONCAT(Table8[[#This Row],[Order]],"-",Table8[[#This Row],[Line]])</f>
        <v>79194-1</v>
      </c>
      <c r="B2111" s="7">
        <v>79194</v>
      </c>
      <c r="C2111" s="7">
        <v>1</v>
      </c>
      <c r="D2111" s="7">
        <v>1</v>
      </c>
      <c r="E2111" s="6" t="s">
        <v>18</v>
      </c>
      <c r="F2111" s="6" t="s">
        <v>260</v>
      </c>
      <c r="G2111" s="6" t="s">
        <v>6416</v>
      </c>
      <c r="H2111" s="6" t="s">
        <v>22</v>
      </c>
      <c r="I2111" s="6" t="s">
        <v>27</v>
      </c>
      <c r="J2111" s="6"/>
      <c r="K2111" s="6"/>
      <c r="L2111" s="8">
        <v>43508</v>
      </c>
      <c r="M2111" s="8">
        <v>43511</v>
      </c>
      <c r="N2111" s="7">
        <v>21</v>
      </c>
      <c r="O2111" s="7">
        <v>21</v>
      </c>
      <c r="P2111" s="6" t="s">
        <v>644</v>
      </c>
      <c r="Q2111" s="6" t="s">
        <v>22</v>
      </c>
      <c r="R2111" s="6" t="s">
        <v>19</v>
      </c>
      <c r="S2111" s="6" t="s">
        <v>22</v>
      </c>
      <c r="T2111" s="6" t="s">
        <v>29</v>
      </c>
      <c r="U2111" s="7">
        <v>1</v>
      </c>
      <c r="V2111" s="17" t="b">
        <v>0</v>
      </c>
      <c r="W2111" s="17" t="b">
        <v>0</v>
      </c>
      <c r="X2111" s="17" t="b">
        <v>0</v>
      </c>
      <c r="Y2111" s="17" t="b">
        <v>0</v>
      </c>
      <c r="Z2111" t="s">
        <v>22</v>
      </c>
      <c r="AA2111" t="s">
        <v>22</v>
      </c>
      <c r="AB2111" t="s">
        <v>22</v>
      </c>
      <c r="AC2111" t="s">
        <v>22</v>
      </c>
      <c r="AD2111" t="s">
        <v>22</v>
      </c>
      <c r="AE2111" t="s">
        <v>22</v>
      </c>
      <c r="AF2111" t="s">
        <v>22</v>
      </c>
      <c r="AG2111" t="s">
        <v>22</v>
      </c>
      <c r="AH2111" t="s">
        <v>22</v>
      </c>
      <c r="AI2111" t="s">
        <v>22</v>
      </c>
      <c r="AJ2111" s="17" t="b">
        <v>0</v>
      </c>
      <c r="AK2111" t="s">
        <v>22</v>
      </c>
      <c r="AL2111" t="s">
        <v>22</v>
      </c>
      <c r="AM2111" s="17" t="b">
        <v>0</v>
      </c>
      <c r="AN2111" s="6"/>
      <c r="AO2111" s="6"/>
      <c r="AP2111" s="17" t="b">
        <v>0</v>
      </c>
      <c r="AQ2111" s="6" t="b">
        <v>0</v>
      </c>
    </row>
    <row r="2112" spans="1:43" x14ac:dyDescent="0.25">
      <c r="A2112" t="str">
        <f>_xlfn.CONCAT(Table8[[#This Row],[Order]],"-",Table8[[#This Row],[Line]])</f>
        <v>79194-2</v>
      </c>
      <c r="B2112" s="7">
        <v>79194</v>
      </c>
      <c r="C2112" s="7">
        <v>2</v>
      </c>
      <c r="D2112" s="7">
        <v>1</v>
      </c>
      <c r="E2112" s="6" t="s">
        <v>18</v>
      </c>
      <c r="F2112" s="6" t="s">
        <v>261</v>
      </c>
      <c r="G2112" s="6" t="s">
        <v>6417</v>
      </c>
      <c r="H2112" s="6" t="s">
        <v>22</v>
      </c>
      <c r="I2112" s="6" t="s">
        <v>27</v>
      </c>
      <c r="J2112" s="6"/>
      <c r="K2112" s="6"/>
      <c r="L2112" s="8">
        <v>43508</v>
      </c>
      <c r="M2112" s="8">
        <v>43511</v>
      </c>
      <c r="N2112" s="7">
        <v>12</v>
      </c>
      <c r="O2112" s="7">
        <v>12</v>
      </c>
      <c r="P2112" s="6" t="s">
        <v>644</v>
      </c>
      <c r="Q2112" s="6" t="s">
        <v>22</v>
      </c>
      <c r="R2112" s="6" t="s">
        <v>19</v>
      </c>
      <c r="S2112" s="6" t="s">
        <v>22</v>
      </c>
      <c r="T2112" s="6" t="s">
        <v>40</v>
      </c>
      <c r="U2112" s="7">
        <v>1</v>
      </c>
      <c r="V2112" s="17" t="b">
        <v>0</v>
      </c>
      <c r="W2112" s="17" t="b">
        <v>0</v>
      </c>
      <c r="X2112" s="17" t="b">
        <v>0</v>
      </c>
      <c r="Y2112" s="17" t="b">
        <v>0</v>
      </c>
      <c r="Z2112" t="s">
        <v>22</v>
      </c>
      <c r="AA2112" t="s">
        <v>22</v>
      </c>
      <c r="AB2112" t="s">
        <v>22</v>
      </c>
      <c r="AC2112" t="s">
        <v>22</v>
      </c>
      <c r="AD2112" t="s">
        <v>22</v>
      </c>
      <c r="AE2112" t="s">
        <v>22</v>
      </c>
      <c r="AF2112" t="s">
        <v>22</v>
      </c>
      <c r="AG2112" t="s">
        <v>22</v>
      </c>
      <c r="AH2112" t="s">
        <v>22</v>
      </c>
      <c r="AI2112" t="s">
        <v>22</v>
      </c>
      <c r="AJ2112" s="17" t="b">
        <v>0</v>
      </c>
      <c r="AK2112" t="s">
        <v>22</v>
      </c>
      <c r="AL2112" t="s">
        <v>22</v>
      </c>
      <c r="AM2112" s="17" t="b">
        <v>0</v>
      </c>
      <c r="AN2112" s="6"/>
      <c r="AO2112" s="6"/>
      <c r="AP2112" s="17" t="b">
        <v>0</v>
      </c>
      <c r="AQ2112" s="6" t="b">
        <v>0</v>
      </c>
    </row>
    <row r="2113" spans="1:43" x14ac:dyDescent="0.25">
      <c r="A2113" t="str">
        <f>_xlfn.CONCAT(Table8[[#This Row],[Order]],"-",Table8[[#This Row],[Line]])</f>
        <v>79194-3</v>
      </c>
      <c r="B2113" s="7">
        <v>79194</v>
      </c>
      <c r="C2113" s="7">
        <v>3</v>
      </c>
      <c r="D2113" s="7">
        <v>1</v>
      </c>
      <c r="E2113" s="6" t="s">
        <v>18</v>
      </c>
      <c r="F2113" s="6" t="s">
        <v>3473</v>
      </c>
      <c r="G2113" s="6" t="s">
        <v>6418</v>
      </c>
      <c r="H2113" s="6" t="s">
        <v>22</v>
      </c>
      <c r="I2113" s="6" t="s">
        <v>27</v>
      </c>
      <c r="J2113" s="6"/>
      <c r="K2113" s="6"/>
      <c r="L2113" s="8">
        <v>43508</v>
      </c>
      <c r="M2113" s="8">
        <v>43511</v>
      </c>
      <c r="N2113" s="7">
        <v>9</v>
      </c>
      <c r="O2113" s="7">
        <v>9</v>
      </c>
      <c r="P2113" s="6" t="s">
        <v>644</v>
      </c>
      <c r="Q2113" s="6" t="s">
        <v>22</v>
      </c>
      <c r="R2113" s="6" t="s">
        <v>19</v>
      </c>
      <c r="S2113" s="6" t="s">
        <v>22</v>
      </c>
      <c r="T2113" s="6" t="s">
        <v>35</v>
      </c>
      <c r="U2113" s="7">
        <v>1</v>
      </c>
      <c r="V2113" s="17" t="b">
        <v>0</v>
      </c>
      <c r="W2113" s="17" t="b">
        <v>0</v>
      </c>
      <c r="X2113" s="17" t="b">
        <v>0</v>
      </c>
      <c r="Y2113" s="17" t="b">
        <v>0</v>
      </c>
      <c r="Z2113" t="s">
        <v>22</v>
      </c>
      <c r="AA2113" t="s">
        <v>22</v>
      </c>
      <c r="AB2113" t="s">
        <v>22</v>
      </c>
      <c r="AC2113" t="s">
        <v>22</v>
      </c>
      <c r="AD2113" t="s">
        <v>22</v>
      </c>
      <c r="AE2113" t="s">
        <v>22</v>
      </c>
      <c r="AF2113" t="s">
        <v>22</v>
      </c>
      <c r="AG2113" t="s">
        <v>22</v>
      </c>
      <c r="AH2113" t="s">
        <v>22</v>
      </c>
      <c r="AI2113" t="s">
        <v>22</v>
      </c>
      <c r="AJ2113" s="17" t="b">
        <v>0</v>
      </c>
      <c r="AK2113" t="s">
        <v>22</v>
      </c>
      <c r="AL2113" t="s">
        <v>22</v>
      </c>
      <c r="AM2113" s="17" t="b">
        <v>0</v>
      </c>
      <c r="AN2113" s="6"/>
      <c r="AO2113" s="6"/>
      <c r="AP2113" s="17" t="b">
        <v>0</v>
      </c>
      <c r="AQ2113" s="6" t="b">
        <v>0</v>
      </c>
    </row>
    <row r="2114" spans="1:43" x14ac:dyDescent="0.25">
      <c r="A2114" t="str">
        <f>_xlfn.CONCAT(Table8[[#This Row],[Order]],"-",Table8[[#This Row],[Line]])</f>
        <v>79198-1</v>
      </c>
      <c r="B2114" s="35">
        <v>79198</v>
      </c>
      <c r="C2114" s="35">
        <v>1</v>
      </c>
      <c r="D2114" s="35">
        <v>1</v>
      </c>
      <c r="E2114" s="34" t="s">
        <v>18</v>
      </c>
      <c r="F2114" s="34" t="s">
        <v>324</v>
      </c>
      <c r="G2114" s="34" t="s">
        <v>1347</v>
      </c>
      <c r="H2114" s="34" t="s">
        <v>22</v>
      </c>
      <c r="I2114" s="34" t="s">
        <v>31</v>
      </c>
      <c r="J2114" s="36">
        <v>43499</v>
      </c>
      <c r="K2114" s="34" t="s">
        <v>6419</v>
      </c>
      <c r="L2114" s="125">
        <v>43496</v>
      </c>
      <c r="M2114" s="36">
        <v>43501</v>
      </c>
      <c r="N2114" s="35">
        <v>6</v>
      </c>
      <c r="O2114" s="35">
        <v>12</v>
      </c>
      <c r="P2114" s="6" t="s">
        <v>605</v>
      </c>
      <c r="Q2114" s="34" t="s">
        <v>21</v>
      </c>
      <c r="R2114" s="6" t="s">
        <v>19</v>
      </c>
      <c r="S2114" s="34" t="s">
        <v>22</v>
      </c>
      <c r="T2114" s="34" t="s">
        <v>623</v>
      </c>
      <c r="U2114" s="35">
        <v>12</v>
      </c>
      <c r="V2114" s="17" t="b">
        <v>1</v>
      </c>
      <c r="W2114" s="17" t="b">
        <v>1</v>
      </c>
      <c r="X2114" s="17" t="b">
        <v>1</v>
      </c>
      <c r="Y2114" s="17" t="b">
        <v>1</v>
      </c>
      <c r="Z2114" t="s">
        <v>22</v>
      </c>
      <c r="AA2114" t="s">
        <v>3805</v>
      </c>
      <c r="AB2114" t="s">
        <v>22</v>
      </c>
      <c r="AC2114" t="s">
        <v>22</v>
      </c>
      <c r="AD2114" t="s">
        <v>22</v>
      </c>
      <c r="AE2114" t="s">
        <v>22</v>
      </c>
      <c r="AF2114" t="s">
        <v>22</v>
      </c>
      <c r="AG2114" t="s">
        <v>22</v>
      </c>
      <c r="AH2114" t="s">
        <v>22</v>
      </c>
      <c r="AI2114" t="s">
        <v>22</v>
      </c>
      <c r="AJ2114" s="17" t="b">
        <v>1</v>
      </c>
      <c r="AK2114" t="s">
        <v>22</v>
      </c>
      <c r="AL2114" t="s">
        <v>143</v>
      </c>
      <c r="AM2114" s="17" t="b">
        <v>1</v>
      </c>
      <c r="AN2114" s="126">
        <v>43500.492086192098</v>
      </c>
      <c r="AO2114" s="6"/>
      <c r="AP2114" s="17" t="b">
        <v>1</v>
      </c>
      <c r="AQ2114" s="6" t="b">
        <v>0</v>
      </c>
    </row>
    <row r="2115" spans="1:43" x14ac:dyDescent="0.25">
      <c r="A2115" t="str">
        <f>_xlfn.CONCAT(Table8[[#This Row],[Order]],"-",Table8[[#This Row],[Line]])</f>
        <v>79201-1</v>
      </c>
      <c r="B2115" s="7">
        <v>79201</v>
      </c>
      <c r="C2115" s="7">
        <v>1</v>
      </c>
      <c r="D2115" s="7">
        <v>1</v>
      </c>
      <c r="E2115" s="6" t="s">
        <v>18</v>
      </c>
      <c r="F2115" s="6" t="s">
        <v>3474</v>
      </c>
      <c r="G2115" s="6" t="s">
        <v>1676</v>
      </c>
      <c r="H2115" s="6" t="s">
        <v>22</v>
      </c>
      <c r="I2115" s="6" t="s">
        <v>27</v>
      </c>
      <c r="J2115" s="6"/>
      <c r="K2115" s="6"/>
      <c r="L2115" s="8">
        <v>43504</v>
      </c>
      <c r="M2115" s="8">
        <v>43509</v>
      </c>
      <c r="N2115" s="7">
        <v>2</v>
      </c>
      <c r="O2115" s="7">
        <v>4</v>
      </c>
      <c r="P2115" s="6" t="s">
        <v>652</v>
      </c>
      <c r="Q2115" s="6" t="s">
        <v>22</v>
      </c>
      <c r="R2115" s="6" t="s">
        <v>18</v>
      </c>
      <c r="S2115" s="6" t="s">
        <v>22</v>
      </c>
      <c r="T2115" s="6" t="s">
        <v>100</v>
      </c>
      <c r="U2115" s="7">
        <v>12</v>
      </c>
      <c r="V2115" s="17" t="b">
        <v>0</v>
      </c>
      <c r="W2115" s="17" t="b">
        <v>0</v>
      </c>
      <c r="X2115" s="17" t="b">
        <v>0</v>
      </c>
      <c r="Y2115" s="17" t="b">
        <v>0</v>
      </c>
      <c r="Z2115" t="s">
        <v>22</v>
      </c>
      <c r="AA2115" t="s">
        <v>22</v>
      </c>
      <c r="AB2115" t="s">
        <v>22</v>
      </c>
      <c r="AC2115" t="s">
        <v>22</v>
      </c>
      <c r="AD2115" t="s">
        <v>22</v>
      </c>
      <c r="AE2115" t="s">
        <v>22</v>
      </c>
      <c r="AF2115" t="s">
        <v>22</v>
      </c>
      <c r="AG2115" t="s">
        <v>22</v>
      </c>
      <c r="AH2115" t="s">
        <v>22</v>
      </c>
      <c r="AI2115" t="s">
        <v>22</v>
      </c>
      <c r="AJ2115" s="17" t="b">
        <v>0</v>
      </c>
      <c r="AK2115" t="s">
        <v>22</v>
      </c>
      <c r="AL2115" t="s">
        <v>22</v>
      </c>
      <c r="AM2115" s="17" t="b">
        <v>0</v>
      </c>
      <c r="AN2115" s="6"/>
      <c r="AO2115" s="6"/>
      <c r="AP2115" s="17" t="b">
        <v>0</v>
      </c>
      <c r="AQ2115" s="6" t="b">
        <v>0</v>
      </c>
    </row>
    <row r="2116" spans="1:43" x14ac:dyDescent="0.25">
      <c r="A2116" t="str">
        <f>_xlfn.CONCAT(Table8[[#This Row],[Order]],"-",Table8[[#This Row],[Line]])</f>
        <v>79206-1</v>
      </c>
      <c r="B2116" s="35">
        <v>79206</v>
      </c>
      <c r="C2116" s="35">
        <v>1</v>
      </c>
      <c r="D2116" s="35">
        <v>1</v>
      </c>
      <c r="E2116" s="34" t="s">
        <v>101</v>
      </c>
      <c r="F2116" s="34" t="s">
        <v>188</v>
      </c>
      <c r="G2116" s="34" t="s">
        <v>6420</v>
      </c>
      <c r="H2116" s="34" t="s">
        <v>22</v>
      </c>
      <c r="I2116" s="34" t="s">
        <v>150</v>
      </c>
      <c r="J2116" s="36">
        <v>43495</v>
      </c>
      <c r="K2116" s="34" t="s">
        <v>6421</v>
      </c>
      <c r="L2116" s="125">
        <v>43496</v>
      </c>
      <c r="M2116" s="36">
        <v>43501</v>
      </c>
      <c r="N2116" s="35">
        <v>6</v>
      </c>
      <c r="O2116" s="35">
        <v>6</v>
      </c>
      <c r="P2116" s="6" t="s">
        <v>652</v>
      </c>
      <c r="Q2116" s="34" t="s">
        <v>22</v>
      </c>
      <c r="R2116" s="6" t="s">
        <v>18</v>
      </c>
      <c r="S2116" s="34" t="s">
        <v>22</v>
      </c>
      <c r="T2116" s="34" t="s">
        <v>6422</v>
      </c>
      <c r="U2116" s="35">
        <v>12</v>
      </c>
      <c r="V2116" s="17" t="b">
        <v>1</v>
      </c>
      <c r="W2116" s="17" t="b">
        <v>1</v>
      </c>
      <c r="X2116" s="17" t="b">
        <v>1</v>
      </c>
      <c r="Y2116" s="17" t="b">
        <v>1</v>
      </c>
      <c r="Z2116" t="s">
        <v>22</v>
      </c>
      <c r="AA2116" t="s">
        <v>22</v>
      </c>
      <c r="AB2116" t="s">
        <v>22</v>
      </c>
      <c r="AC2116" t="s">
        <v>22</v>
      </c>
      <c r="AD2116" t="s">
        <v>22</v>
      </c>
      <c r="AE2116" t="s">
        <v>22</v>
      </c>
      <c r="AF2116" t="s">
        <v>22</v>
      </c>
      <c r="AG2116" t="s">
        <v>22</v>
      </c>
      <c r="AH2116" t="s">
        <v>22</v>
      </c>
      <c r="AI2116" t="s">
        <v>22</v>
      </c>
      <c r="AJ2116" s="17" t="b">
        <v>1</v>
      </c>
      <c r="AK2116" t="s">
        <v>22</v>
      </c>
      <c r="AL2116" t="s">
        <v>143</v>
      </c>
      <c r="AM2116" s="17" t="b">
        <v>1</v>
      </c>
      <c r="AN2116" s="126">
        <v>43496.482181909698</v>
      </c>
      <c r="AO2116" s="6"/>
      <c r="AP2116" s="17" t="b">
        <v>1</v>
      </c>
      <c r="AQ2116" s="6" t="b">
        <v>0</v>
      </c>
    </row>
    <row r="2117" spans="1:43" x14ac:dyDescent="0.25">
      <c r="A2117" t="str">
        <f>_xlfn.CONCAT(Table8[[#This Row],[Order]],"-",Table8[[#This Row],[Line]])</f>
        <v>79217-1</v>
      </c>
      <c r="B2117" s="7">
        <v>79217</v>
      </c>
      <c r="C2117" s="7">
        <v>1</v>
      </c>
      <c r="D2117" s="7">
        <v>1</v>
      </c>
      <c r="E2117" s="6" t="s">
        <v>18</v>
      </c>
      <c r="F2117" s="6" t="s">
        <v>240</v>
      </c>
      <c r="G2117" s="6" t="s">
        <v>6423</v>
      </c>
      <c r="H2117" s="6" t="s">
        <v>22</v>
      </c>
      <c r="I2117" s="6" t="s">
        <v>27</v>
      </c>
      <c r="J2117" s="6"/>
      <c r="K2117" s="6"/>
      <c r="L2117" s="8">
        <v>43510</v>
      </c>
      <c r="M2117" s="8">
        <v>43515</v>
      </c>
      <c r="N2117" s="7">
        <v>17</v>
      </c>
      <c r="O2117" s="7">
        <v>17</v>
      </c>
      <c r="P2117" s="6" t="s">
        <v>672</v>
      </c>
      <c r="Q2117" s="6" t="s">
        <v>22</v>
      </c>
      <c r="R2117" s="6" t="s">
        <v>18</v>
      </c>
      <c r="S2117" s="6" t="s">
        <v>22</v>
      </c>
      <c r="T2117" s="6" t="s">
        <v>29</v>
      </c>
      <c r="U2117" s="7">
        <v>0</v>
      </c>
      <c r="V2117" s="17" t="b">
        <v>0</v>
      </c>
      <c r="W2117" s="17" t="b">
        <v>0</v>
      </c>
      <c r="X2117" s="17" t="b">
        <v>0</v>
      </c>
      <c r="Y2117" s="17" t="b">
        <v>0</v>
      </c>
      <c r="Z2117" t="s">
        <v>22</v>
      </c>
      <c r="AA2117" t="s">
        <v>22</v>
      </c>
      <c r="AB2117" t="s">
        <v>22</v>
      </c>
      <c r="AC2117" t="s">
        <v>22</v>
      </c>
      <c r="AD2117" t="s">
        <v>22</v>
      </c>
      <c r="AE2117" t="s">
        <v>22</v>
      </c>
      <c r="AF2117" t="s">
        <v>22</v>
      </c>
      <c r="AG2117" t="s">
        <v>22</v>
      </c>
      <c r="AH2117" t="s">
        <v>22</v>
      </c>
      <c r="AI2117" t="s">
        <v>22</v>
      </c>
      <c r="AJ2117" s="17" t="b">
        <v>0</v>
      </c>
      <c r="AK2117" t="s">
        <v>22</v>
      </c>
      <c r="AL2117" t="s">
        <v>22</v>
      </c>
      <c r="AM2117" s="17" t="b">
        <v>0</v>
      </c>
      <c r="AN2117" s="6"/>
      <c r="AO2117" s="6"/>
      <c r="AP2117" s="17" t="b">
        <v>0</v>
      </c>
      <c r="AQ2117" s="6" t="b">
        <v>0</v>
      </c>
    </row>
    <row r="2118" spans="1:43" x14ac:dyDescent="0.25">
      <c r="A2118" t="str">
        <f>_xlfn.CONCAT(Table8[[#This Row],[Order]],"-",Table8[[#This Row],[Line]])</f>
        <v>79220-1</v>
      </c>
      <c r="B2118" s="7">
        <v>79220</v>
      </c>
      <c r="C2118" s="7">
        <v>1</v>
      </c>
      <c r="D2118" s="7">
        <v>1</v>
      </c>
      <c r="E2118" s="6" t="s">
        <v>18</v>
      </c>
      <c r="F2118" s="6" t="s">
        <v>447</v>
      </c>
      <c r="G2118" s="6" t="s">
        <v>2055</v>
      </c>
      <c r="H2118" s="6" t="s">
        <v>22</v>
      </c>
      <c r="I2118" s="6" t="s">
        <v>27</v>
      </c>
      <c r="J2118" s="6"/>
      <c r="K2118" s="6"/>
      <c r="L2118" s="8">
        <v>43500</v>
      </c>
      <c r="M2118" s="8">
        <v>43503</v>
      </c>
      <c r="N2118" s="7">
        <v>21</v>
      </c>
      <c r="O2118" s="7">
        <v>21</v>
      </c>
      <c r="P2118" s="6" t="s">
        <v>606</v>
      </c>
      <c r="Q2118" s="6" t="s">
        <v>22</v>
      </c>
      <c r="R2118" s="6" t="s">
        <v>18</v>
      </c>
      <c r="S2118" s="6" t="s">
        <v>22</v>
      </c>
      <c r="T2118" s="6" t="s">
        <v>111</v>
      </c>
      <c r="U2118" s="7">
        <v>10</v>
      </c>
      <c r="V2118" s="17" t="b">
        <v>0</v>
      </c>
      <c r="W2118" s="17" t="b">
        <v>0</v>
      </c>
      <c r="X2118" s="17" t="b">
        <v>0</v>
      </c>
      <c r="Y2118" s="17" t="b">
        <v>0</v>
      </c>
      <c r="Z2118" t="s">
        <v>22</v>
      </c>
      <c r="AA2118" t="s">
        <v>22</v>
      </c>
      <c r="AB2118" t="s">
        <v>22</v>
      </c>
      <c r="AC2118" t="s">
        <v>22</v>
      </c>
      <c r="AD2118" t="s">
        <v>22</v>
      </c>
      <c r="AE2118" t="s">
        <v>22</v>
      </c>
      <c r="AF2118" t="s">
        <v>22</v>
      </c>
      <c r="AG2118" t="s">
        <v>22</v>
      </c>
      <c r="AH2118" t="s">
        <v>22</v>
      </c>
      <c r="AI2118" t="s">
        <v>22</v>
      </c>
      <c r="AJ2118" s="17" t="b">
        <v>0</v>
      </c>
      <c r="AK2118" t="s">
        <v>22</v>
      </c>
      <c r="AL2118" t="s">
        <v>22</v>
      </c>
      <c r="AM2118" s="17" t="b">
        <v>0</v>
      </c>
      <c r="AN2118" s="6"/>
      <c r="AO2118" s="6"/>
      <c r="AP2118" s="17" t="b">
        <v>0</v>
      </c>
      <c r="AQ2118" s="6" t="b">
        <v>0</v>
      </c>
    </row>
    <row r="2119" spans="1:43" x14ac:dyDescent="0.25">
      <c r="A2119" t="str">
        <f>_xlfn.CONCAT(Table8[[#This Row],[Order]],"-",Table8[[#This Row],[Line]])</f>
        <v>79225-1</v>
      </c>
      <c r="B2119" s="7">
        <v>79225</v>
      </c>
      <c r="C2119" s="7">
        <v>1</v>
      </c>
      <c r="D2119" s="7">
        <v>1</v>
      </c>
      <c r="E2119" s="6" t="s">
        <v>18</v>
      </c>
      <c r="F2119" s="6" t="s">
        <v>219</v>
      </c>
      <c r="G2119" s="6" t="s">
        <v>6424</v>
      </c>
      <c r="H2119" s="6" t="s">
        <v>22</v>
      </c>
      <c r="I2119" s="6" t="s">
        <v>27</v>
      </c>
      <c r="J2119" s="6"/>
      <c r="K2119" s="6"/>
      <c r="L2119" s="8">
        <v>43516</v>
      </c>
      <c r="M2119" s="8">
        <v>43521</v>
      </c>
      <c r="N2119" s="7">
        <v>1</v>
      </c>
      <c r="O2119" s="7">
        <v>1</v>
      </c>
      <c r="P2119" s="6" t="s">
        <v>610</v>
      </c>
      <c r="Q2119" s="6" t="s">
        <v>22</v>
      </c>
      <c r="R2119" s="6" t="s">
        <v>18</v>
      </c>
      <c r="S2119" s="6" t="s">
        <v>22</v>
      </c>
      <c r="T2119" s="6" t="s">
        <v>6425</v>
      </c>
      <c r="U2119" s="7">
        <v>0</v>
      </c>
      <c r="V2119" s="17" t="b">
        <v>0</v>
      </c>
      <c r="W2119" s="17" t="b">
        <v>0</v>
      </c>
      <c r="X2119" s="17" t="b">
        <v>0</v>
      </c>
      <c r="Y2119" s="17" t="b">
        <v>0</v>
      </c>
      <c r="Z2119" t="s">
        <v>22</v>
      </c>
      <c r="AA2119" t="s">
        <v>22</v>
      </c>
      <c r="AB2119" t="s">
        <v>22</v>
      </c>
      <c r="AC2119" t="s">
        <v>22</v>
      </c>
      <c r="AD2119" t="s">
        <v>22</v>
      </c>
      <c r="AE2119" t="s">
        <v>22</v>
      </c>
      <c r="AF2119" t="s">
        <v>22</v>
      </c>
      <c r="AG2119" t="s">
        <v>22</v>
      </c>
      <c r="AH2119" t="s">
        <v>22</v>
      </c>
      <c r="AI2119" t="s">
        <v>22</v>
      </c>
      <c r="AJ2119" s="17" t="b">
        <v>0</v>
      </c>
      <c r="AK2119" t="s">
        <v>22</v>
      </c>
      <c r="AL2119" t="s">
        <v>22</v>
      </c>
      <c r="AM2119" s="17" t="b">
        <v>0</v>
      </c>
      <c r="AN2119" s="6"/>
      <c r="AO2119" s="6"/>
      <c r="AP2119" s="17" t="b">
        <v>0</v>
      </c>
      <c r="AQ2119" s="6" t="b">
        <v>0</v>
      </c>
    </row>
    <row r="2120" spans="1:43" x14ac:dyDescent="0.25">
      <c r="A2120" t="str">
        <f>_xlfn.CONCAT(Table8[[#This Row],[Order]],"-",Table8[[#This Row],[Line]])</f>
        <v>79234-1</v>
      </c>
      <c r="B2120" s="29">
        <v>79234</v>
      </c>
      <c r="C2120" s="29">
        <v>1</v>
      </c>
      <c r="D2120" s="29">
        <v>1</v>
      </c>
      <c r="E2120" s="28" t="s">
        <v>18</v>
      </c>
      <c r="F2120" s="28" t="s">
        <v>226</v>
      </c>
      <c r="G2120" s="28" t="s">
        <v>97</v>
      </c>
      <c r="H2120" s="28" t="s">
        <v>22</v>
      </c>
      <c r="I2120" s="28" t="s">
        <v>20</v>
      </c>
      <c r="J2120" s="28"/>
      <c r="K2120" s="28"/>
      <c r="L2120" s="8">
        <v>43504</v>
      </c>
      <c r="M2120" s="30">
        <v>43509</v>
      </c>
      <c r="N2120" s="29">
        <v>1</v>
      </c>
      <c r="O2120" s="29">
        <v>1</v>
      </c>
      <c r="P2120" s="6" t="s">
        <v>605</v>
      </c>
      <c r="Q2120" s="28" t="s">
        <v>22</v>
      </c>
      <c r="R2120" s="6" t="s">
        <v>18</v>
      </c>
      <c r="S2120" s="28" t="s">
        <v>22</v>
      </c>
      <c r="T2120" s="28" t="s">
        <v>39</v>
      </c>
      <c r="U2120" s="29">
        <v>12</v>
      </c>
      <c r="V2120" s="17" t="b">
        <v>1</v>
      </c>
      <c r="W2120" s="17" t="b">
        <v>0</v>
      </c>
      <c r="X2120" s="17" t="b">
        <v>0</v>
      </c>
      <c r="Y2120" s="17" t="b">
        <v>0</v>
      </c>
      <c r="Z2120" t="s">
        <v>22</v>
      </c>
      <c r="AA2120" t="s">
        <v>161</v>
      </c>
      <c r="AB2120" t="s">
        <v>22</v>
      </c>
      <c r="AC2120" t="s">
        <v>22</v>
      </c>
      <c r="AD2120" t="s">
        <v>22</v>
      </c>
      <c r="AE2120" t="s">
        <v>22</v>
      </c>
      <c r="AF2120" t="s">
        <v>22</v>
      </c>
      <c r="AG2120" t="s">
        <v>22</v>
      </c>
      <c r="AH2120" t="s">
        <v>22</v>
      </c>
      <c r="AI2120" t="s">
        <v>22</v>
      </c>
      <c r="AJ2120" s="17" t="b">
        <v>0</v>
      </c>
      <c r="AK2120" t="s">
        <v>22</v>
      </c>
      <c r="AL2120" t="s">
        <v>143</v>
      </c>
      <c r="AM2120" s="17" t="b">
        <v>0</v>
      </c>
      <c r="AN2120" s="6"/>
      <c r="AO2120" s="6"/>
      <c r="AP2120" s="17" t="b">
        <v>0</v>
      </c>
      <c r="AQ2120" s="6" t="b">
        <v>0</v>
      </c>
    </row>
    <row r="2121" spans="1:43" x14ac:dyDescent="0.25">
      <c r="A2121" t="str">
        <f>_xlfn.CONCAT(Table8[[#This Row],[Order]],"-",Table8[[#This Row],[Line]])</f>
        <v>79240-1</v>
      </c>
      <c r="B2121" s="29">
        <v>79240</v>
      </c>
      <c r="C2121" s="29">
        <v>1</v>
      </c>
      <c r="D2121" s="29">
        <v>1</v>
      </c>
      <c r="E2121" s="28" t="s">
        <v>18</v>
      </c>
      <c r="F2121" s="28" t="s">
        <v>175</v>
      </c>
      <c r="G2121" s="28" t="s">
        <v>1568</v>
      </c>
      <c r="H2121" s="28" t="s">
        <v>22</v>
      </c>
      <c r="I2121" s="28" t="s">
        <v>20</v>
      </c>
      <c r="J2121" s="28"/>
      <c r="K2121" s="28"/>
      <c r="L2121" s="125">
        <v>43497</v>
      </c>
      <c r="M2121" s="30">
        <v>43502</v>
      </c>
      <c r="N2121" s="29">
        <v>6</v>
      </c>
      <c r="O2121" s="29">
        <v>6</v>
      </c>
      <c r="P2121" s="6" t="s">
        <v>590</v>
      </c>
      <c r="Q2121" s="28" t="s">
        <v>22</v>
      </c>
      <c r="R2121" s="6" t="s">
        <v>18</v>
      </c>
      <c r="S2121" s="28" t="s">
        <v>22</v>
      </c>
      <c r="T2121" s="28" t="s">
        <v>661</v>
      </c>
      <c r="U2121" s="29">
        <v>10</v>
      </c>
      <c r="V2121" s="17" t="b">
        <v>1</v>
      </c>
      <c r="W2121" s="17" t="b">
        <v>0</v>
      </c>
      <c r="X2121" s="17" t="b">
        <v>0</v>
      </c>
      <c r="Y2121" s="17" t="b">
        <v>0</v>
      </c>
      <c r="Z2121" t="s">
        <v>22</v>
      </c>
      <c r="AA2121" t="s">
        <v>22</v>
      </c>
      <c r="AB2121" t="s">
        <v>22</v>
      </c>
      <c r="AC2121" t="s">
        <v>22</v>
      </c>
      <c r="AD2121" t="s">
        <v>22</v>
      </c>
      <c r="AE2121" t="s">
        <v>22</v>
      </c>
      <c r="AF2121" t="s">
        <v>22</v>
      </c>
      <c r="AG2121" t="s">
        <v>22</v>
      </c>
      <c r="AH2121" t="s">
        <v>22</v>
      </c>
      <c r="AI2121" t="s">
        <v>22</v>
      </c>
      <c r="AJ2121" s="17" t="b">
        <v>0</v>
      </c>
      <c r="AK2121" t="s">
        <v>22</v>
      </c>
      <c r="AL2121" t="s">
        <v>22</v>
      </c>
      <c r="AM2121" s="17" t="b">
        <v>0</v>
      </c>
      <c r="AN2121" s="6"/>
      <c r="AO2121" s="6"/>
      <c r="AP2121" s="17" t="b">
        <v>0</v>
      </c>
      <c r="AQ2121" s="6" t="b">
        <v>0</v>
      </c>
    </row>
    <row r="2122" spans="1:43" x14ac:dyDescent="0.25">
      <c r="A2122" t="str">
        <f>_xlfn.CONCAT(Table8[[#This Row],[Order]],"-",Table8[[#This Row],[Line]])</f>
        <v>79240-2</v>
      </c>
      <c r="B2122" s="7">
        <v>79240</v>
      </c>
      <c r="C2122" s="7">
        <v>2</v>
      </c>
      <c r="D2122" s="7">
        <v>1</v>
      </c>
      <c r="E2122" s="6" t="s">
        <v>18</v>
      </c>
      <c r="F2122" s="6" t="s">
        <v>175</v>
      </c>
      <c r="G2122" s="6" t="s">
        <v>1569</v>
      </c>
      <c r="H2122" s="6" t="s">
        <v>22</v>
      </c>
      <c r="I2122" s="6" t="s">
        <v>27</v>
      </c>
      <c r="J2122" s="6"/>
      <c r="K2122" s="6"/>
      <c r="L2122" s="125">
        <v>43497</v>
      </c>
      <c r="M2122" s="8">
        <v>43502</v>
      </c>
      <c r="N2122" s="7">
        <v>1</v>
      </c>
      <c r="O2122" s="7">
        <v>1</v>
      </c>
      <c r="P2122" s="6" t="s">
        <v>590</v>
      </c>
      <c r="Q2122" s="6" t="s">
        <v>22</v>
      </c>
      <c r="R2122" s="6" t="s">
        <v>18</v>
      </c>
      <c r="S2122" s="6" t="s">
        <v>22</v>
      </c>
      <c r="T2122" s="6" t="s">
        <v>1570</v>
      </c>
      <c r="U2122" s="7">
        <v>10</v>
      </c>
      <c r="V2122" s="17" t="b">
        <v>0</v>
      </c>
      <c r="W2122" s="17" t="b">
        <v>0</v>
      </c>
      <c r="X2122" s="17" t="b">
        <v>0</v>
      </c>
      <c r="Y2122" s="17" t="b">
        <v>0</v>
      </c>
      <c r="Z2122" t="s">
        <v>22</v>
      </c>
      <c r="AA2122" t="s">
        <v>22</v>
      </c>
      <c r="AB2122" t="s">
        <v>22</v>
      </c>
      <c r="AC2122" t="s">
        <v>22</v>
      </c>
      <c r="AD2122" t="s">
        <v>22</v>
      </c>
      <c r="AE2122" t="s">
        <v>22</v>
      </c>
      <c r="AF2122" t="s">
        <v>22</v>
      </c>
      <c r="AG2122" t="s">
        <v>22</v>
      </c>
      <c r="AH2122" t="s">
        <v>22</v>
      </c>
      <c r="AI2122" t="s">
        <v>22</v>
      </c>
      <c r="AJ2122" s="17" t="b">
        <v>0</v>
      </c>
      <c r="AK2122" t="s">
        <v>22</v>
      </c>
      <c r="AL2122" t="s">
        <v>22</v>
      </c>
      <c r="AM2122" s="17" t="b">
        <v>0</v>
      </c>
      <c r="AN2122" s="6"/>
      <c r="AO2122" s="6"/>
      <c r="AP2122" s="17" t="b">
        <v>0</v>
      </c>
      <c r="AQ2122" s="6" t="b">
        <v>0</v>
      </c>
    </row>
    <row r="2123" spans="1:43" x14ac:dyDescent="0.25">
      <c r="A2123" t="str">
        <f>_xlfn.CONCAT(Table8[[#This Row],[Order]],"-",Table8[[#This Row],[Line]])</f>
        <v>79245-1</v>
      </c>
      <c r="B2123" s="7">
        <v>79245</v>
      </c>
      <c r="C2123" s="7">
        <v>1</v>
      </c>
      <c r="D2123" s="7">
        <v>1</v>
      </c>
      <c r="E2123" s="6" t="s">
        <v>18</v>
      </c>
      <c r="F2123" s="6" t="s">
        <v>3475</v>
      </c>
      <c r="G2123" s="6" t="s">
        <v>6426</v>
      </c>
      <c r="H2123" s="6" t="s">
        <v>22</v>
      </c>
      <c r="I2123" s="6" t="s">
        <v>27</v>
      </c>
      <c r="J2123" s="6"/>
      <c r="K2123" s="6"/>
      <c r="L2123" s="8">
        <v>43514</v>
      </c>
      <c r="M2123" s="8">
        <v>43517</v>
      </c>
      <c r="N2123" s="7">
        <v>12</v>
      </c>
      <c r="O2123" s="7">
        <v>12</v>
      </c>
      <c r="P2123" s="6" t="s">
        <v>606</v>
      </c>
      <c r="Q2123" s="6" t="s">
        <v>22</v>
      </c>
      <c r="R2123" s="6" t="s">
        <v>18</v>
      </c>
      <c r="S2123" s="6" t="s">
        <v>22</v>
      </c>
      <c r="T2123" s="6" t="s">
        <v>92</v>
      </c>
      <c r="U2123" s="7">
        <v>10</v>
      </c>
      <c r="V2123" s="17" t="b">
        <v>0</v>
      </c>
      <c r="W2123" s="17" t="b">
        <v>0</v>
      </c>
      <c r="X2123" s="17" t="b">
        <v>0</v>
      </c>
      <c r="Y2123" s="17" t="b">
        <v>0</v>
      </c>
      <c r="Z2123" t="s">
        <v>22</v>
      </c>
      <c r="AA2123" t="s">
        <v>22</v>
      </c>
      <c r="AB2123" t="s">
        <v>22</v>
      </c>
      <c r="AC2123" t="s">
        <v>22</v>
      </c>
      <c r="AD2123" t="s">
        <v>22</v>
      </c>
      <c r="AE2123" t="s">
        <v>22</v>
      </c>
      <c r="AF2123" t="s">
        <v>22</v>
      </c>
      <c r="AG2123" t="s">
        <v>22</v>
      </c>
      <c r="AH2123" t="s">
        <v>22</v>
      </c>
      <c r="AI2123" t="s">
        <v>22</v>
      </c>
      <c r="AJ2123" s="17" t="b">
        <v>0</v>
      </c>
      <c r="AK2123" t="s">
        <v>22</v>
      </c>
      <c r="AL2123" t="s">
        <v>22</v>
      </c>
      <c r="AM2123" s="17" t="b">
        <v>0</v>
      </c>
      <c r="AN2123" s="6"/>
      <c r="AO2123" s="6"/>
      <c r="AP2123" s="17" t="b">
        <v>0</v>
      </c>
      <c r="AQ2123" s="6" t="b">
        <v>0</v>
      </c>
    </row>
    <row r="2124" spans="1:43" x14ac:dyDescent="0.25">
      <c r="A2124" t="str">
        <f>_xlfn.CONCAT(Table8[[#This Row],[Order]],"-",Table8[[#This Row],[Line]])</f>
        <v>79245-2</v>
      </c>
      <c r="B2124" s="7">
        <v>79245</v>
      </c>
      <c r="C2124" s="7">
        <v>2</v>
      </c>
      <c r="D2124" s="7">
        <v>1</v>
      </c>
      <c r="E2124" s="6" t="s">
        <v>18</v>
      </c>
      <c r="F2124" s="6" t="s">
        <v>3475</v>
      </c>
      <c r="G2124" s="6" t="s">
        <v>6427</v>
      </c>
      <c r="H2124" s="6" t="s">
        <v>22</v>
      </c>
      <c r="I2124" s="6" t="s">
        <v>27</v>
      </c>
      <c r="J2124" s="6"/>
      <c r="K2124" s="6"/>
      <c r="L2124" s="8">
        <v>43514</v>
      </c>
      <c r="M2124" s="8">
        <v>43517</v>
      </c>
      <c r="N2124" s="7">
        <v>12</v>
      </c>
      <c r="O2124" s="7">
        <v>12</v>
      </c>
      <c r="P2124" s="6" t="s">
        <v>606</v>
      </c>
      <c r="Q2124" s="6" t="s">
        <v>22</v>
      </c>
      <c r="R2124" s="6" t="s">
        <v>18</v>
      </c>
      <c r="S2124" s="6" t="s">
        <v>22</v>
      </c>
      <c r="T2124" s="6" t="s">
        <v>4048</v>
      </c>
      <c r="U2124" s="7">
        <v>10</v>
      </c>
      <c r="V2124" s="17" t="b">
        <v>0</v>
      </c>
      <c r="W2124" s="17" t="b">
        <v>0</v>
      </c>
      <c r="X2124" s="17" t="b">
        <v>0</v>
      </c>
      <c r="Y2124" s="17" t="b">
        <v>0</v>
      </c>
      <c r="Z2124" t="s">
        <v>22</v>
      </c>
      <c r="AA2124" t="s">
        <v>22</v>
      </c>
      <c r="AB2124" t="s">
        <v>22</v>
      </c>
      <c r="AC2124" t="s">
        <v>22</v>
      </c>
      <c r="AD2124" t="s">
        <v>22</v>
      </c>
      <c r="AE2124" t="s">
        <v>22</v>
      </c>
      <c r="AF2124" t="s">
        <v>22</v>
      </c>
      <c r="AG2124" t="s">
        <v>22</v>
      </c>
      <c r="AH2124" t="s">
        <v>22</v>
      </c>
      <c r="AI2124" t="s">
        <v>22</v>
      </c>
      <c r="AJ2124" s="17" t="b">
        <v>0</v>
      </c>
      <c r="AK2124" t="s">
        <v>22</v>
      </c>
      <c r="AL2124" t="s">
        <v>22</v>
      </c>
      <c r="AM2124" s="17" t="b">
        <v>0</v>
      </c>
      <c r="AN2124" s="6"/>
      <c r="AO2124" s="6"/>
      <c r="AP2124" s="17" t="b">
        <v>0</v>
      </c>
      <c r="AQ2124" s="6" t="b">
        <v>0</v>
      </c>
    </row>
    <row r="2125" spans="1:43" x14ac:dyDescent="0.25">
      <c r="A2125" t="str">
        <f>_xlfn.CONCAT(Table8[[#This Row],[Order]],"-",Table8[[#This Row],[Line]])</f>
        <v>79248-1</v>
      </c>
      <c r="B2125" s="7">
        <v>79248</v>
      </c>
      <c r="C2125" s="7">
        <v>1</v>
      </c>
      <c r="D2125" s="7">
        <v>1</v>
      </c>
      <c r="E2125" s="6" t="s">
        <v>18</v>
      </c>
      <c r="F2125" s="6" t="s">
        <v>138</v>
      </c>
      <c r="G2125" s="6" t="s">
        <v>6428</v>
      </c>
      <c r="H2125" s="6" t="s">
        <v>22</v>
      </c>
      <c r="I2125" s="6" t="s">
        <v>27</v>
      </c>
      <c r="J2125" s="6"/>
      <c r="K2125" s="6"/>
      <c r="L2125" s="8">
        <v>43514</v>
      </c>
      <c r="M2125" s="8">
        <v>43517</v>
      </c>
      <c r="N2125" s="7">
        <v>2</v>
      </c>
      <c r="O2125" s="7">
        <v>2</v>
      </c>
      <c r="P2125" s="6" t="s">
        <v>606</v>
      </c>
      <c r="Q2125" s="6" t="s">
        <v>22</v>
      </c>
      <c r="R2125" s="6" t="s">
        <v>18</v>
      </c>
      <c r="S2125" s="6" t="s">
        <v>22</v>
      </c>
      <c r="T2125" s="6" t="s">
        <v>6429</v>
      </c>
      <c r="U2125" s="7">
        <v>12</v>
      </c>
      <c r="V2125" s="17" t="b">
        <v>0</v>
      </c>
      <c r="W2125" s="17" t="b">
        <v>0</v>
      </c>
      <c r="X2125" s="17" t="b">
        <v>0</v>
      </c>
      <c r="Y2125" s="17" t="b">
        <v>0</v>
      </c>
      <c r="Z2125" t="s">
        <v>22</v>
      </c>
      <c r="AA2125" t="s">
        <v>22</v>
      </c>
      <c r="AB2125" t="s">
        <v>22</v>
      </c>
      <c r="AC2125" t="s">
        <v>22</v>
      </c>
      <c r="AD2125" t="s">
        <v>22</v>
      </c>
      <c r="AE2125" t="s">
        <v>22</v>
      </c>
      <c r="AF2125" t="s">
        <v>22</v>
      </c>
      <c r="AG2125" t="s">
        <v>22</v>
      </c>
      <c r="AH2125" t="s">
        <v>22</v>
      </c>
      <c r="AI2125" t="s">
        <v>22</v>
      </c>
      <c r="AJ2125" s="17" t="b">
        <v>0</v>
      </c>
      <c r="AK2125" t="s">
        <v>22</v>
      </c>
      <c r="AL2125" t="s">
        <v>22</v>
      </c>
      <c r="AM2125" s="17" t="b">
        <v>0</v>
      </c>
      <c r="AN2125" s="6"/>
      <c r="AO2125" s="6"/>
      <c r="AP2125" s="17" t="b">
        <v>0</v>
      </c>
      <c r="AQ2125" s="6" t="b">
        <v>0</v>
      </c>
    </row>
    <row r="2126" spans="1:43" x14ac:dyDescent="0.25">
      <c r="A2126" t="str">
        <f>_xlfn.CONCAT(Table8[[#This Row],[Order]],"-",Table8[[#This Row],[Line]])</f>
        <v>79264-1</v>
      </c>
      <c r="B2126" s="29">
        <v>79264</v>
      </c>
      <c r="C2126" s="29">
        <v>1</v>
      </c>
      <c r="D2126" s="29">
        <v>1</v>
      </c>
      <c r="E2126" s="28" t="s">
        <v>18</v>
      </c>
      <c r="F2126" s="28" t="s">
        <v>127</v>
      </c>
      <c r="G2126" s="28" t="s">
        <v>2071</v>
      </c>
      <c r="H2126" s="28" t="s">
        <v>22</v>
      </c>
      <c r="I2126" s="28" t="s">
        <v>20</v>
      </c>
      <c r="J2126" s="28"/>
      <c r="K2126" s="28"/>
      <c r="L2126" s="8">
        <v>43504</v>
      </c>
      <c r="M2126" s="30">
        <v>43509</v>
      </c>
      <c r="N2126" s="29">
        <v>2</v>
      </c>
      <c r="O2126" s="29">
        <v>2</v>
      </c>
      <c r="P2126" s="6" t="s">
        <v>672</v>
      </c>
      <c r="Q2126" s="28" t="s">
        <v>22</v>
      </c>
      <c r="R2126" s="6" t="s">
        <v>18</v>
      </c>
      <c r="S2126" s="28" t="s">
        <v>22</v>
      </c>
      <c r="T2126" s="28" t="s">
        <v>2072</v>
      </c>
      <c r="U2126" s="29">
        <v>12</v>
      </c>
      <c r="V2126" s="17" t="b">
        <v>1</v>
      </c>
      <c r="W2126" s="17" t="b">
        <v>0</v>
      </c>
      <c r="X2126" s="17" t="b">
        <v>0</v>
      </c>
      <c r="Y2126" s="17" t="b">
        <v>1</v>
      </c>
      <c r="Z2126" t="s">
        <v>22</v>
      </c>
      <c r="AA2126" t="s">
        <v>22</v>
      </c>
      <c r="AB2126" t="s">
        <v>22</v>
      </c>
      <c r="AC2126" t="s">
        <v>22</v>
      </c>
      <c r="AD2126" t="s">
        <v>22</v>
      </c>
      <c r="AE2126" t="s">
        <v>22</v>
      </c>
      <c r="AF2126" t="s">
        <v>22</v>
      </c>
      <c r="AG2126" t="s">
        <v>22</v>
      </c>
      <c r="AH2126" t="s">
        <v>22</v>
      </c>
      <c r="AI2126" t="s">
        <v>22</v>
      </c>
      <c r="AJ2126" s="17" t="b">
        <v>0</v>
      </c>
      <c r="AK2126" t="s">
        <v>22</v>
      </c>
      <c r="AL2126" t="s">
        <v>143</v>
      </c>
      <c r="AM2126" s="17" t="b">
        <v>0</v>
      </c>
      <c r="AN2126" s="6"/>
      <c r="AO2126" s="6"/>
      <c r="AP2126" s="17" t="b">
        <v>0</v>
      </c>
      <c r="AQ2126" s="6" t="b">
        <v>0</v>
      </c>
    </row>
    <row r="2127" spans="1:43" x14ac:dyDescent="0.25">
      <c r="A2127" t="str">
        <f>_xlfn.CONCAT(Table8[[#This Row],[Order]],"-",Table8[[#This Row],[Line]])</f>
        <v>79282-1</v>
      </c>
      <c r="B2127" s="7">
        <v>79282</v>
      </c>
      <c r="C2127" s="7">
        <v>1</v>
      </c>
      <c r="D2127" s="7">
        <v>1</v>
      </c>
      <c r="E2127" s="6" t="s">
        <v>18</v>
      </c>
      <c r="F2127" s="6" t="s">
        <v>175</v>
      </c>
      <c r="G2127" s="6" t="s">
        <v>6430</v>
      </c>
      <c r="H2127" s="6" t="s">
        <v>22</v>
      </c>
      <c r="I2127" s="6" t="s">
        <v>27</v>
      </c>
      <c r="J2127" s="6"/>
      <c r="K2127" s="6"/>
      <c r="L2127" s="8">
        <v>43514</v>
      </c>
      <c r="M2127" s="8">
        <v>43517</v>
      </c>
      <c r="N2127" s="7">
        <v>6</v>
      </c>
      <c r="O2127" s="7">
        <v>6</v>
      </c>
      <c r="P2127" s="6" t="s">
        <v>590</v>
      </c>
      <c r="Q2127" s="6" t="s">
        <v>22</v>
      </c>
      <c r="R2127" s="6" t="s">
        <v>18</v>
      </c>
      <c r="S2127" s="6" t="s">
        <v>22</v>
      </c>
      <c r="T2127" s="6" t="s">
        <v>6431</v>
      </c>
      <c r="U2127" s="7">
        <v>10</v>
      </c>
      <c r="V2127" s="17" t="b">
        <v>0</v>
      </c>
      <c r="W2127" s="17" t="b">
        <v>0</v>
      </c>
      <c r="X2127" s="17" t="b">
        <v>0</v>
      </c>
      <c r="Y2127" s="17" t="b">
        <v>0</v>
      </c>
      <c r="Z2127" t="s">
        <v>22</v>
      </c>
      <c r="AA2127" t="s">
        <v>22</v>
      </c>
      <c r="AB2127" t="s">
        <v>22</v>
      </c>
      <c r="AC2127" t="s">
        <v>22</v>
      </c>
      <c r="AD2127" t="s">
        <v>22</v>
      </c>
      <c r="AE2127" t="s">
        <v>22</v>
      </c>
      <c r="AF2127" t="s">
        <v>22</v>
      </c>
      <c r="AG2127" t="s">
        <v>22</v>
      </c>
      <c r="AH2127" t="s">
        <v>22</v>
      </c>
      <c r="AI2127" t="s">
        <v>22</v>
      </c>
      <c r="AJ2127" s="17" t="b">
        <v>0</v>
      </c>
      <c r="AK2127" t="s">
        <v>22</v>
      </c>
      <c r="AL2127" t="s">
        <v>22</v>
      </c>
      <c r="AM2127" s="17" t="b">
        <v>0</v>
      </c>
      <c r="AN2127" s="6"/>
      <c r="AO2127" s="6"/>
      <c r="AP2127" s="17" t="b">
        <v>0</v>
      </c>
      <c r="AQ2127" s="6" t="b">
        <v>0</v>
      </c>
    </row>
    <row r="2128" spans="1:43" x14ac:dyDescent="0.25">
      <c r="A2128" t="str">
        <f>_xlfn.CONCAT(Table8[[#This Row],[Order]],"-",Table8[[#This Row],[Line]])</f>
        <v>79284-1</v>
      </c>
      <c r="B2128" s="123">
        <v>79284</v>
      </c>
      <c r="C2128" s="123">
        <v>1</v>
      </c>
      <c r="D2128" s="123">
        <v>1</v>
      </c>
      <c r="E2128" s="124" t="s">
        <v>24</v>
      </c>
      <c r="F2128" s="124" t="s">
        <v>3148</v>
      </c>
      <c r="G2128" s="124" t="s">
        <v>2484</v>
      </c>
      <c r="H2128" s="124" t="s">
        <v>156</v>
      </c>
      <c r="I2128" s="124" t="s">
        <v>31</v>
      </c>
      <c r="J2128" s="125">
        <v>43497</v>
      </c>
      <c r="K2128" s="124" t="s">
        <v>6432</v>
      </c>
      <c r="L2128" s="125">
        <v>43494</v>
      </c>
      <c r="M2128" s="125">
        <v>43497</v>
      </c>
      <c r="N2128" s="123">
        <v>1</v>
      </c>
      <c r="O2128" s="123">
        <v>1</v>
      </c>
      <c r="P2128" s="6" t="s">
        <v>587</v>
      </c>
      <c r="Q2128" s="124" t="s">
        <v>21</v>
      </c>
      <c r="R2128" s="6" t="s">
        <v>19</v>
      </c>
      <c r="S2128" s="124" t="s">
        <v>22</v>
      </c>
      <c r="T2128" s="124" t="s">
        <v>2485</v>
      </c>
      <c r="U2128" s="123">
        <v>12</v>
      </c>
      <c r="V2128" s="17" t="b">
        <v>1</v>
      </c>
      <c r="W2128" s="17" t="b">
        <v>1</v>
      </c>
      <c r="X2128" s="17" t="b">
        <v>1</v>
      </c>
      <c r="Y2128" s="17" t="b">
        <v>1</v>
      </c>
      <c r="Z2128" t="s">
        <v>22</v>
      </c>
      <c r="AA2128" t="s">
        <v>3805</v>
      </c>
      <c r="AB2128" t="s">
        <v>22</v>
      </c>
      <c r="AC2128" t="s">
        <v>22</v>
      </c>
      <c r="AD2128" t="s">
        <v>22</v>
      </c>
      <c r="AE2128" t="s">
        <v>22</v>
      </c>
      <c r="AF2128" t="s">
        <v>22</v>
      </c>
      <c r="AG2128" t="s">
        <v>22</v>
      </c>
      <c r="AH2128" t="s">
        <v>22</v>
      </c>
      <c r="AI2128" t="s">
        <v>143</v>
      </c>
      <c r="AJ2128" s="17" t="b">
        <v>1</v>
      </c>
      <c r="AK2128" t="s">
        <v>22</v>
      </c>
      <c r="AL2128" t="s">
        <v>143</v>
      </c>
      <c r="AM2128" s="17" t="b">
        <v>1</v>
      </c>
      <c r="AN2128" s="126">
        <v>43496.713367129603</v>
      </c>
      <c r="AO2128" s="6"/>
      <c r="AP2128" s="17" t="b">
        <v>1</v>
      </c>
      <c r="AQ2128" s="6" t="b">
        <v>0</v>
      </c>
    </row>
    <row r="2129" spans="1:43" x14ac:dyDescent="0.25">
      <c r="A2129" t="str">
        <f>_xlfn.CONCAT(Table8[[#This Row],[Order]],"-",Table8[[#This Row],[Line]])</f>
        <v>79285-1</v>
      </c>
      <c r="B2129" s="29">
        <v>79285</v>
      </c>
      <c r="C2129" s="29">
        <v>1</v>
      </c>
      <c r="D2129" s="29">
        <v>1</v>
      </c>
      <c r="E2129" s="28" t="s">
        <v>18</v>
      </c>
      <c r="F2129" s="28" t="s">
        <v>3480</v>
      </c>
      <c r="G2129" s="28" t="s">
        <v>1566</v>
      </c>
      <c r="H2129" s="28" t="s">
        <v>22</v>
      </c>
      <c r="I2129" s="28" t="s">
        <v>20</v>
      </c>
      <c r="J2129" s="28"/>
      <c r="K2129" s="28"/>
      <c r="L2129" s="8">
        <v>43502</v>
      </c>
      <c r="M2129" s="30">
        <v>43507</v>
      </c>
      <c r="N2129" s="29">
        <v>1</v>
      </c>
      <c r="O2129" s="29">
        <v>1</v>
      </c>
      <c r="P2129" s="6" t="s">
        <v>609</v>
      </c>
      <c r="Q2129" s="28" t="s">
        <v>22</v>
      </c>
      <c r="R2129" s="6" t="s">
        <v>18</v>
      </c>
      <c r="S2129" s="28" t="s">
        <v>22</v>
      </c>
      <c r="T2129" s="28" t="s">
        <v>1567</v>
      </c>
      <c r="U2129" s="29">
        <v>12</v>
      </c>
      <c r="V2129" s="17" t="b">
        <v>1</v>
      </c>
      <c r="W2129" s="17" t="b">
        <v>0</v>
      </c>
      <c r="X2129" s="17" t="b">
        <v>0</v>
      </c>
      <c r="Y2129" s="17" t="b">
        <v>0</v>
      </c>
      <c r="Z2129" t="s">
        <v>22</v>
      </c>
      <c r="AA2129" t="s">
        <v>161</v>
      </c>
      <c r="AB2129" t="s">
        <v>22</v>
      </c>
      <c r="AC2129" t="s">
        <v>22</v>
      </c>
      <c r="AD2129" t="s">
        <v>22</v>
      </c>
      <c r="AE2129" t="s">
        <v>22</v>
      </c>
      <c r="AF2129" t="s">
        <v>22</v>
      </c>
      <c r="AG2129" t="s">
        <v>22</v>
      </c>
      <c r="AH2129" t="s">
        <v>22</v>
      </c>
      <c r="AI2129" t="s">
        <v>22</v>
      </c>
      <c r="AJ2129" s="17" t="b">
        <v>0</v>
      </c>
      <c r="AK2129" t="s">
        <v>22</v>
      </c>
      <c r="AL2129" t="s">
        <v>22</v>
      </c>
      <c r="AM2129" s="17" t="b">
        <v>0</v>
      </c>
      <c r="AN2129" s="6"/>
      <c r="AO2129" s="6"/>
      <c r="AP2129" s="17" t="b">
        <v>0</v>
      </c>
      <c r="AQ2129" s="6" t="b">
        <v>0</v>
      </c>
    </row>
    <row r="2130" spans="1:43" x14ac:dyDescent="0.25">
      <c r="A2130" t="str">
        <f>_xlfn.CONCAT(Table8[[#This Row],[Order]],"-",Table8[[#This Row],[Line]])</f>
        <v>79303-1</v>
      </c>
      <c r="B2130" s="7">
        <v>79303</v>
      </c>
      <c r="C2130" s="7">
        <v>1</v>
      </c>
      <c r="D2130" s="7">
        <v>1</v>
      </c>
      <c r="E2130" s="6" t="s">
        <v>18</v>
      </c>
      <c r="F2130" s="6" t="s">
        <v>3450</v>
      </c>
      <c r="G2130" s="6" t="s">
        <v>6433</v>
      </c>
      <c r="H2130" s="6" t="s">
        <v>22</v>
      </c>
      <c r="I2130" s="6" t="s">
        <v>27</v>
      </c>
      <c r="J2130" s="6"/>
      <c r="K2130" s="6"/>
      <c r="L2130" s="8">
        <v>43521</v>
      </c>
      <c r="M2130" s="8">
        <v>43524</v>
      </c>
      <c r="N2130" s="7">
        <v>8</v>
      </c>
      <c r="O2130" s="7">
        <v>8</v>
      </c>
      <c r="P2130" s="6" t="s">
        <v>657</v>
      </c>
      <c r="Q2130" s="6" t="s">
        <v>22</v>
      </c>
      <c r="R2130" s="6" t="s">
        <v>18</v>
      </c>
      <c r="S2130" s="6" t="s">
        <v>22</v>
      </c>
      <c r="T2130" s="6" t="s">
        <v>6434</v>
      </c>
      <c r="U2130" s="7">
        <v>15</v>
      </c>
      <c r="V2130" s="17" t="b">
        <v>0</v>
      </c>
      <c r="W2130" s="17" t="b">
        <v>0</v>
      </c>
      <c r="X2130" s="17" t="b">
        <v>0</v>
      </c>
      <c r="Y2130" s="17" t="b">
        <v>0</v>
      </c>
      <c r="Z2130" t="s">
        <v>22</v>
      </c>
      <c r="AA2130" t="s">
        <v>22</v>
      </c>
      <c r="AB2130" t="s">
        <v>22</v>
      </c>
      <c r="AC2130" t="s">
        <v>22</v>
      </c>
      <c r="AD2130" t="s">
        <v>22</v>
      </c>
      <c r="AE2130" t="s">
        <v>22</v>
      </c>
      <c r="AF2130" t="s">
        <v>22</v>
      </c>
      <c r="AG2130" t="s">
        <v>22</v>
      </c>
      <c r="AH2130" t="s">
        <v>22</v>
      </c>
      <c r="AI2130" t="s">
        <v>22</v>
      </c>
      <c r="AJ2130" s="17" t="b">
        <v>0</v>
      </c>
      <c r="AK2130" t="s">
        <v>22</v>
      </c>
      <c r="AL2130" t="s">
        <v>22</v>
      </c>
      <c r="AM2130" s="17" t="b">
        <v>0</v>
      </c>
      <c r="AN2130" s="6"/>
      <c r="AO2130" s="6"/>
      <c r="AP2130" s="17" t="b">
        <v>0</v>
      </c>
      <c r="AQ2130" s="6" t="b">
        <v>0</v>
      </c>
    </row>
    <row r="2131" spans="1:43" x14ac:dyDescent="0.25">
      <c r="A2131" t="str">
        <f>_xlfn.CONCAT(Table8[[#This Row],[Order]],"-",Table8[[#This Row],[Line]])</f>
        <v>79303-2</v>
      </c>
      <c r="B2131" s="7">
        <v>79303</v>
      </c>
      <c r="C2131" s="7">
        <v>2</v>
      </c>
      <c r="D2131" s="7">
        <v>1</v>
      </c>
      <c r="E2131" s="6" t="s">
        <v>18</v>
      </c>
      <c r="F2131" s="6" t="s">
        <v>227</v>
      </c>
      <c r="G2131" s="6" t="s">
        <v>6435</v>
      </c>
      <c r="H2131" s="6" t="s">
        <v>22</v>
      </c>
      <c r="I2131" s="6" t="s">
        <v>27</v>
      </c>
      <c r="J2131" s="6"/>
      <c r="K2131" s="6"/>
      <c r="L2131" s="8">
        <v>43521</v>
      </c>
      <c r="M2131" s="8">
        <v>43524</v>
      </c>
      <c r="N2131" s="7">
        <v>33</v>
      </c>
      <c r="O2131" s="7">
        <v>33</v>
      </c>
      <c r="P2131" s="6" t="s">
        <v>657</v>
      </c>
      <c r="Q2131" s="6" t="s">
        <v>22</v>
      </c>
      <c r="R2131" s="6" t="s">
        <v>18</v>
      </c>
      <c r="S2131" s="6" t="s">
        <v>22</v>
      </c>
      <c r="T2131" s="6" t="s">
        <v>6436</v>
      </c>
      <c r="U2131" s="7">
        <v>15</v>
      </c>
      <c r="V2131" s="17" t="b">
        <v>0</v>
      </c>
      <c r="W2131" s="17" t="b">
        <v>0</v>
      </c>
      <c r="X2131" s="17" t="b">
        <v>0</v>
      </c>
      <c r="Y2131" s="17" t="b">
        <v>0</v>
      </c>
      <c r="Z2131" t="s">
        <v>22</v>
      </c>
      <c r="AA2131" t="s">
        <v>22</v>
      </c>
      <c r="AB2131" t="s">
        <v>22</v>
      </c>
      <c r="AC2131" t="s">
        <v>22</v>
      </c>
      <c r="AD2131" t="s">
        <v>22</v>
      </c>
      <c r="AE2131" t="s">
        <v>22</v>
      </c>
      <c r="AF2131" t="s">
        <v>22</v>
      </c>
      <c r="AG2131" t="s">
        <v>22</v>
      </c>
      <c r="AH2131" t="s">
        <v>22</v>
      </c>
      <c r="AI2131" t="s">
        <v>22</v>
      </c>
      <c r="AJ2131" s="17" t="b">
        <v>0</v>
      </c>
      <c r="AK2131" t="s">
        <v>22</v>
      </c>
      <c r="AL2131" t="s">
        <v>22</v>
      </c>
      <c r="AM2131" s="17" t="b">
        <v>0</v>
      </c>
      <c r="AN2131" s="6"/>
      <c r="AO2131" s="6"/>
      <c r="AP2131" s="17" t="b">
        <v>0</v>
      </c>
      <c r="AQ2131" s="6" t="b">
        <v>0</v>
      </c>
    </row>
    <row r="2132" spans="1:43" x14ac:dyDescent="0.25">
      <c r="A2132" t="str">
        <f>_xlfn.CONCAT(Table8[[#This Row],[Order]],"-",Table8[[#This Row],[Line]])</f>
        <v>79303-3</v>
      </c>
      <c r="B2132" s="7">
        <v>79303</v>
      </c>
      <c r="C2132" s="7">
        <v>3</v>
      </c>
      <c r="D2132" s="7">
        <v>1</v>
      </c>
      <c r="E2132" s="6" t="s">
        <v>18</v>
      </c>
      <c r="F2132" s="6" t="s">
        <v>227</v>
      </c>
      <c r="G2132" s="6" t="s">
        <v>6437</v>
      </c>
      <c r="H2132" s="6" t="s">
        <v>22</v>
      </c>
      <c r="I2132" s="6" t="s">
        <v>27</v>
      </c>
      <c r="J2132" s="6"/>
      <c r="K2132" s="6"/>
      <c r="L2132" s="8">
        <v>43521</v>
      </c>
      <c r="M2132" s="8">
        <v>43524</v>
      </c>
      <c r="N2132" s="7">
        <v>4</v>
      </c>
      <c r="O2132" s="7">
        <v>4</v>
      </c>
      <c r="P2132" s="6" t="s">
        <v>657</v>
      </c>
      <c r="Q2132" s="6" t="s">
        <v>22</v>
      </c>
      <c r="R2132" s="6" t="s">
        <v>18</v>
      </c>
      <c r="S2132" s="6" t="s">
        <v>22</v>
      </c>
      <c r="T2132" s="6" t="s">
        <v>6438</v>
      </c>
      <c r="U2132" s="7">
        <v>15</v>
      </c>
      <c r="V2132" s="17" t="b">
        <v>0</v>
      </c>
      <c r="W2132" s="17" t="b">
        <v>0</v>
      </c>
      <c r="X2132" s="17" t="b">
        <v>0</v>
      </c>
      <c r="Y2132" s="17" t="b">
        <v>0</v>
      </c>
      <c r="Z2132" t="s">
        <v>22</v>
      </c>
      <c r="AA2132" t="s">
        <v>22</v>
      </c>
      <c r="AB2132" t="s">
        <v>22</v>
      </c>
      <c r="AC2132" t="s">
        <v>22</v>
      </c>
      <c r="AD2132" t="s">
        <v>22</v>
      </c>
      <c r="AE2132" t="s">
        <v>22</v>
      </c>
      <c r="AF2132" t="s">
        <v>22</v>
      </c>
      <c r="AG2132" t="s">
        <v>22</v>
      </c>
      <c r="AH2132" t="s">
        <v>22</v>
      </c>
      <c r="AI2132" t="s">
        <v>22</v>
      </c>
      <c r="AJ2132" s="17" t="b">
        <v>0</v>
      </c>
      <c r="AK2132" t="s">
        <v>22</v>
      </c>
      <c r="AL2132" t="s">
        <v>22</v>
      </c>
      <c r="AM2132" s="17" t="b">
        <v>0</v>
      </c>
      <c r="AN2132" s="6"/>
      <c r="AO2132" s="6"/>
      <c r="AP2132" s="17" t="b">
        <v>0</v>
      </c>
      <c r="AQ2132" s="6" t="b">
        <v>0</v>
      </c>
    </row>
    <row r="2133" spans="1:43" x14ac:dyDescent="0.25">
      <c r="A2133" t="str">
        <f>_xlfn.CONCAT(Table8[[#This Row],[Order]],"-",Table8[[#This Row],[Line]])</f>
        <v>79303-4</v>
      </c>
      <c r="B2133" s="7">
        <v>79303</v>
      </c>
      <c r="C2133" s="7">
        <v>4</v>
      </c>
      <c r="D2133" s="7">
        <v>1</v>
      </c>
      <c r="E2133" s="6" t="s">
        <v>18</v>
      </c>
      <c r="F2133" s="6" t="s">
        <v>227</v>
      </c>
      <c r="G2133" s="6" t="s">
        <v>6439</v>
      </c>
      <c r="H2133" s="6" t="s">
        <v>22</v>
      </c>
      <c r="I2133" s="6" t="s">
        <v>27</v>
      </c>
      <c r="J2133" s="6"/>
      <c r="K2133" s="6"/>
      <c r="L2133" s="8">
        <v>43521</v>
      </c>
      <c r="M2133" s="8">
        <v>43524</v>
      </c>
      <c r="N2133" s="7">
        <v>46</v>
      </c>
      <c r="O2133" s="7">
        <v>46</v>
      </c>
      <c r="P2133" s="6" t="s">
        <v>657</v>
      </c>
      <c r="Q2133" s="6" t="s">
        <v>22</v>
      </c>
      <c r="R2133" s="6" t="s">
        <v>18</v>
      </c>
      <c r="S2133" s="6" t="s">
        <v>22</v>
      </c>
      <c r="T2133" s="6" t="s">
        <v>6440</v>
      </c>
      <c r="U2133" s="7">
        <v>15</v>
      </c>
      <c r="V2133" s="17" t="b">
        <v>0</v>
      </c>
      <c r="W2133" s="17" t="b">
        <v>0</v>
      </c>
      <c r="X2133" s="17" t="b">
        <v>0</v>
      </c>
      <c r="Y2133" s="17" t="b">
        <v>0</v>
      </c>
      <c r="Z2133" t="s">
        <v>22</v>
      </c>
      <c r="AA2133" t="s">
        <v>22</v>
      </c>
      <c r="AB2133" t="s">
        <v>22</v>
      </c>
      <c r="AC2133" t="s">
        <v>22</v>
      </c>
      <c r="AD2133" t="s">
        <v>22</v>
      </c>
      <c r="AE2133" t="s">
        <v>22</v>
      </c>
      <c r="AF2133" t="s">
        <v>22</v>
      </c>
      <c r="AG2133" t="s">
        <v>22</v>
      </c>
      <c r="AH2133" t="s">
        <v>22</v>
      </c>
      <c r="AI2133" t="s">
        <v>22</v>
      </c>
      <c r="AJ2133" s="17" t="b">
        <v>0</v>
      </c>
      <c r="AK2133" t="s">
        <v>22</v>
      </c>
      <c r="AL2133" t="s">
        <v>22</v>
      </c>
      <c r="AM2133" s="17" t="b">
        <v>0</v>
      </c>
      <c r="AN2133" s="6"/>
      <c r="AO2133" s="6"/>
      <c r="AP2133" s="17" t="b">
        <v>0</v>
      </c>
      <c r="AQ2133" s="6" t="b">
        <v>0</v>
      </c>
    </row>
    <row r="2134" spans="1:43" x14ac:dyDescent="0.25">
      <c r="A2134" t="str">
        <f>_xlfn.CONCAT(Table8[[#This Row],[Order]],"-",Table8[[#This Row],[Line]])</f>
        <v>79303-5</v>
      </c>
      <c r="B2134" s="7">
        <v>79303</v>
      </c>
      <c r="C2134" s="7">
        <v>5</v>
      </c>
      <c r="D2134" s="7">
        <v>1</v>
      </c>
      <c r="E2134" s="6" t="s">
        <v>18</v>
      </c>
      <c r="F2134" s="6" t="s">
        <v>227</v>
      </c>
      <c r="G2134" s="6" t="s">
        <v>6441</v>
      </c>
      <c r="H2134" s="6" t="s">
        <v>22</v>
      </c>
      <c r="I2134" s="6" t="s">
        <v>27</v>
      </c>
      <c r="J2134" s="6"/>
      <c r="K2134" s="6"/>
      <c r="L2134" s="8">
        <v>43521</v>
      </c>
      <c r="M2134" s="8">
        <v>43524</v>
      </c>
      <c r="N2134" s="7">
        <v>4</v>
      </c>
      <c r="O2134" s="7">
        <v>4</v>
      </c>
      <c r="P2134" s="6" t="s">
        <v>657</v>
      </c>
      <c r="Q2134" s="6" t="s">
        <v>22</v>
      </c>
      <c r="R2134" s="6" t="s">
        <v>18</v>
      </c>
      <c r="S2134" s="6" t="s">
        <v>22</v>
      </c>
      <c r="T2134" s="6" t="s">
        <v>6442</v>
      </c>
      <c r="U2134" s="7">
        <v>15</v>
      </c>
      <c r="V2134" s="17" t="b">
        <v>0</v>
      </c>
      <c r="W2134" s="17" t="b">
        <v>0</v>
      </c>
      <c r="X2134" s="17" t="b">
        <v>0</v>
      </c>
      <c r="Y2134" s="17" t="b">
        <v>0</v>
      </c>
      <c r="Z2134" t="s">
        <v>22</v>
      </c>
      <c r="AA2134" t="s">
        <v>22</v>
      </c>
      <c r="AB2134" t="s">
        <v>22</v>
      </c>
      <c r="AC2134" t="s">
        <v>22</v>
      </c>
      <c r="AD2134" t="s">
        <v>22</v>
      </c>
      <c r="AE2134" t="s">
        <v>22</v>
      </c>
      <c r="AF2134" t="s">
        <v>22</v>
      </c>
      <c r="AG2134" t="s">
        <v>22</v>
      </c>
      <c r="AH2134" t="s">
        <v>22</v>
      </c>
      <c r="AI2134" t="s">
        <v>22</v>
      </c>
      <c r="AJ2134" s="17" t="b">
        <v>0</v>
      </c>
      <c r="AK2134" t="s">
        <v>22</v>
      </c>
      <c r="AL2134" t="s">
        <v>22</v>
      </c>
      <c r="AM2134" s="17" t="b">
        <v>0</v>
      </c>
      <c r="AN2134" s="6"/>
      <c r="AO2134" s="6"/>
      <c r="AP2134" s="17" t="b">
        <v>0</v>
      </c>
      <c r="AQ2134" s="6" t="b">
        <v>0</v>
      </c>
    </row>
    <row r="2135" spans="1:43" x14ac:dyDescent="0.25">
      <c r="A2135" t="str">
        <f>_xlfn.CONCAT(Table8[[#This Row],[Order]],"-",Table8[[#This Row],[Line]])</f>
        <v>79303-6</v>
      </c>
      <c r="B2135" s="7">
        <v>79303</v>
      </c>
      <c r="C2135" s="7">
        <v>6</v>
      </c>
      <c r="D2135" s="7">
        <v>1</v>
      </c>
      <c r="E2135" s="6" t="s">
        <v>18</v>
      </c>
      <c r="F2135" s="6" t="s">
        <v>227</v>
      </c>
      <c r="G2135" s="6" t="s">
        <v>6443</v>
      </c>
      <c r="H2135" s="6" t="s">
        <v>22</v>
      </c>
      <c r="I2135" s="6" t="s">
        <v>27</v>
      </c>
      <c r="J2135" s="6"/>
      <c r="K2135" s="6"/>
      <c r="L2135" s="8">
        <v>43521</v>
      </c>
      <c r="M2135" s="8">
        <v>43524</v>
      </c>
      <c r="N2135" s="7">
        <v>14</v>
      </c>
      <c r="O2135" s="7">
        <v>14</v>
      </c>
      <c r="P2135" s="6" t="s">
        <v>657</v>
      </c>
      <c r="Q2135" s="6" t="s">
        <v>22</v>
      </c>
      <c r="R2135" s="6" t="s">
        <v>18</v>
      </c>
      <c r="S2135" s="6" t="s">
        <v>22</v>
      </c>
      <c r="T2135" s="6" t="s">
        <v>6444</v>
      </c>
      <c r="U2135" s="7">
        <v>15</v>
      </c>
      <c r="V2135" s="17" t="b">
        <v>0</v>
      </c>
      <c r="W2135" s="17" t="b">
        <v>0</v>
      </c>
      <c r="X2135" s="17" t="b">
        <v>0</v>
      </c>
      <c r="Y2135" s="17" t="b">
        <v>0</v>
      </c>
      <c r="Z2135" t="s">
        <v>22</v>
      </c>
      <c r="AA2135" t="s">
        <v>22</v>
      </c>
      <c r="AB2135" t="s">
        <v>22</v>
      </c>
      <c r="AC2135" t="s">
        <v>22</v>
      </c>
      <c r="AD2135" t="s">
        <v>22</v>
      </c>
      <c r="AE2135" t="s">
        <v>22</v>
      </c>
      <c r="AF2135" t="s">
        <v>22</v>
      </c>
      <c r="AG2135" t="s">
        <v>22</v>
      </c>
      <c r="AH2135" t="s">
        <v>22</v>
      </c>
      <c r="AI2135" t="s">
        <v>22</v>
      </c>
      <c r="AJ2135" s="17" t="b">
        <v>0</v>
      </c>
      <c r="AK2135" t="s">
        <v>22</v>
      </c>
      <c r="AL2135" t="s">
        <v>22</v>
      </c>
      <c r="AM2135" s="17" t="b">
        <v>0</v>
      </c>
      <c r="AN2135" s="6"/>
      <c r="AO2135" s="6"/>
      <c r="AP2135" s="17" t="b">
        <v>0</v>
      </c>
      <c r="AQ2135" s="6" t="b">
        <v>0</v>
      </c>
    </row>
    <row r="2136" spans="1:43" x14ac:dyDescent="0.25">
      <c r="A2136" t="str">
        <f>_xlfn.CONCAT(Table8[[#This Row],[Order]],"-",Table8[[#This Row],[Line]])</f>
        <v>79307-5</v>
      </c>
      <c r="B2136" s="29">
        <v>79307</v>
      </c>
      <c r="C2136" s="29">
        <v>5</v>
      </c>
      <c r="D2136" s="29">
        <v>1</v>
      </c>
      <c r="E2136" s="28" t="s">
        <v>36</v>
      </c>
      <c r="F2136" s="28" t="s">
        <v>3483</v>
      </c>
      <c r="G2136" s="28" t="s">
        <v>2069</v>
      </c>
      <c r="H2136" s="28" t="s">
        <v>22</v>
      </c>
      <c r="I2136" s="28" t="s">
        <v>20</v>
      </c>
      <c r="J2136" s="28"/>
      <c r="K2136" s="28"/>
      <c r="L2136" s="8">
        <v>43501</v>
      </c>
      <c r="M2136" s="30">
        <v>43504</v>
      </c>
      <c r="N2136" s="29">
        <v>1</v>
      </c>
      <c r="O2136" s="29">
        <v>1</v>
      </c>
      <c r="P2136" s="6" t="s">
        <v>607</v>
      </c>
      <c r="Q2136" s="28" t="s">
        <v>21</v>
      </c>
      <c r="R2136" s="6" t="s">
        <v>18</v>
      </c>
      <c r="S2136" s="28" t="s">
        <v>22</v>
      </c>
      <c r="T2136" s="28" t="s">
        <v>2070</v>
      </c>
      <c r="U2136" s="29">
        <v>12</v>
      </c>
      <c r="V2136" s="17" t="b">
        <v>1</v>
      </c>
      <c r="W2136" s="17" t="b">
        <v>1</v>
      </c>
      <c r="X2136" s="17" t="b">
        <v>0</v>
      </c>
      <c r="Y2136" s="17" t="b">
        <v>0</v>
      </c>
      <c r="Z2136" t="s">
        <v>22</v>
      </c>
      <c r="AA2136" t="s">
        <v>161</v>
      </c>
      <c r="AB2136" t="s">
        <v>22</v>
      </c>
      <c r="AC2136" t="s">
        <v>22</v>
      </c>
      <c r="AD2136" t="s">
        <v>22</v>
      </c>
      <c r="AE2136" t="s">
        <v>22</v>
      </c>
      <c r="AF2136" t="s">
        <v>22</v>
      </c>
      <c r="AG2136" t="s">
        <v>22</v>
      </c>
      <c r="AH2136" t="s">
        <v>22</v>
      </c>
      <c r="AI2136" t="s">
        <v>22</v>
      </c>
      <c r="AJ2136" s="17" t="b">
        <v>0</v>
      </c>
      <c r="AK2136" t="s">
        <v>22</v>
      </c>
      <c r="AL2136" t="s">
        <v>22</v>
      </c>
      <c r="AM2136" s="17" t="b">
        <v>0</v>
      </c>
      <c r="AN2136" s="6"/>
      <c r="AO2136" s="6"/>
      <c r="AP2136" s="17" t="b">
        <v>0</v>
      </c>
      <c r="AQ2136" s="6" t="b">
        <v>0</v>
      </c>
    </row>
    <row r="2137" spans="1:43" x14ac:dyDescent="0.25">
      <c r="A2137" t="str">
        <f>_xlfn.CONCAT(Table8[[#This Row],[Order]],"-",Table8[[#This Row],[Line]])</f>
        <v>79309-1</v>
      </c>
      <c r="B2137" s="7">
        <v>79309</v>
      </c>
      <c r="C2137" s="7">
        <v>1</v>
      </c>
      <c r="D2137" s="7">
        <v>1</v>
      </c>
      <c r="E2137" s="6" t="s">
        <v>18</v>
      </c>
      <c r="F2137" s="6" t="s">
        <v>3485</v>
      </c>
      <c r="G2137" s="6" t="s">
        <v>6445</v>
      </c>
      <c r="H2137" s="6" t="s">
        <v>22</v>
      </c>
      <c r="I2137" s="6" t="s">
        <v>27</v>
      </c>
      <c r="J2137" s="6"/>
      <c r="K2137" s="6"/>
      <c r="L2137" s="8">
        <v>43509</v>
      </c>
      <c r="M2137" s="8">
        <v>43514</v>
      </c>
      <c r="N2137" s="7">
        <v>6</v>
      </c>
      <c r="O2137" s="7">
        <v>6</v>
      </c>
      <c r="P2137" s="6" t="s">
        <v>652</v>
      </c>
      <c r="Q2137" s="6" t="s">
        <v>22</v>
      </c>
      <c r="R2137" s="6" t="s">
        <v>18</v>
      </c>
      <c r="S2137" s="6" t="s">
        <v>22</v>
      </c>
      <c r="T2137" s="6" t="s">
        <v>29</v>
      </c>
      <c r="U2137" s="7">
        <v>10</v>
      </c>
      <c r="V2137" s="17" t="b">
        <v>0</v>
      </c>
      <c r="W2137" s="17" t="b">
        <v>0</v>
      </c>
      <c r="X2137" s="17" t="b">
        <v>0</v>
      </c>
      <c r="Y2137" s="17" t="b">
        <v>0</v>
      </c>
      <c r="Z2137" t="s">
        <v>22</v>
      </c>
      <c r="AA2137" t="s">
        <v>22</v>
      </c>
      <c r="AB2137" t="s">
        <v>22</v>
      </c>
      <c r="AC2137" t="s">
        <v>22</v>
      </c>
      <c r="AD2137" t="s">
        <v>22</v>
      </c>
      <c r="AE2137" t="s">
        <v>22</v>
      </c>
      <c r="AF2137" t="s">
        <v>22</v>
      </c>
      <c r="AG2137" t="s">
        <v>22</v>
      </c>
      <c r="AH2137" t="s">
        <v>22</v>
      </c>
      <c r="AI2137" t="s">
        <v>22</v>
      </c>
      <c r="AJ2137" s="17" t="b">
        <v>0</v>
      </c>
      <c r="AK2137" t="s">
        <v>22</v>
      </c>
      <c r="AL2137" t="s">
        <v>22</v>
      </c>
      <c r="AM2137" s="17" t="b">
        <v>0</v>
      </c>
      <c r="AN2137" s="6"/>
      <c r="AO2137" s="6"/>
      <c r="AP2137" s="17" t="b">
        <v>0</v>
      </c>
      <c r="AQ2137" s="6" t="b">
        <v>0</v>
      </c>
    </row>
    <row r="2138" spans="1:43" x14ac:dyDescent="0.25">
      <c r="A2138" t="str">
        <f>_xlfn.CONCAT(Table8[[#This Row],[Order]],"-",Table8[[#This Row],[Line]])</f>
        <v>79311-1</v>
      </c>
      <c r="B2138" s="29">
        <v>79311</v>
      </c>
      <c r="C2138" s="29">
        <v>1</v>
      </c>
      <c r="D2138" s="29">
        <v>1</v>
      </c>
      <c r="E2138" s="28" t="s">
        <v>36</v>
      </c>
      <c r="F2138" s="28" t="s">
        <v>209</v>
      </c>
      <c r="G2138" s="28" t="s">
        <v>2025</v>
      </c>
      <c r="H2138" s="28" t="s">
        <v>22</v>
      </c>
      <c r="I2138" s="28" t="s">
        <v>20</v>
      </c>
      <c r="J2138" s="28"/>
      <c r="K2138" s="28"/>
      <c r="L2138" s="8">
        <v>43500</v>
      </c>
      <c r="M2138" s="30">
        <v>43503</v>
      </c>
      <c r="N2138" s="29">
        <v>1</v>
      </c>
      <c r="O2138" s="29">
        <v>1</v>
      </c>
      <c r="P2138" s="6" t="s">
        <v>607</v>
      </c>
      <c r="Q2138" s="28" t="s">
        <v>22</v>
      </c>
      <c r="R2138" s="6" t="s">
        <v>18</v>
      </c>
      <c r="S2138" s="28" t="s">
        <v>22</v>
      </c>
      <c r="T2138" s="28" t="s">
        <v>2026</v>
      </c>
      <c r="U2138" s="29">
        <v>4</v>
      </c>
      <c r="V2138" s="17" t="b">
        <v>1</v>
      </c>
      <c r="W2138" s="17" t="b">
        <v>0</v>
      </c>
      <c r="X2138" s="17" t="b">
        <v>0</v>
      </c>
      <c r="Y2138" s="17" t="b">
        <v>0</v>
      </c>
      <c r="Z2138" t="s">
        <v>22</v>
      </c>
      <c r="AA2138" t="s">
        <v>22</v>
      </c>
      <c r="AB2138" t="s">
        <v>22</v>
      </c>
      <c r="AC2138" t="s">
        <v>22</v>
      </c>
      <c r="AD2138" t="s">
        <v>22</v>
      </c>
      <c r="AE2138" t="s">
        <v>22</v>
      </c>
      <c r="AF2138" t="s">
        <v>22</v>
      </c>
      <c r="AG2138" t="s">
        <v>22</v>
      </c>
      <c r="AH2138" t="s">
        <v>22</v>
      </c>
      <c r="AI2138" t="s">
        <v>22</v>
      </c>
      <c r="AJ2138" s="17" t="b">
        <v>0</v>
      </c>
      <c r="AK2138" t="s">
        <v>22</v>
      </c>
      <c r="AL2138" t="s">
        <v>22</v>
      </c>
      <c r="AM2138" s="17" t="b">
        <v>0</v>
      </c>
      <c r="AN2138" s="6"/>
      <c r="AO2138" s="6"/>
      <c r="AP2138" s="17" t="b">
        <v>0</v>
      </c>
      <c r="AQ2138" s="6" t="b">
        <v>0</v>
      </c>
    </row>
    <row r="2139" spans="1:43" x14ac:dyDescent="0.25">
      <c r="A2139" t="str">
        <f>_xlfn.CONCAT(Table8[[#This Row],[Order]],"-",Table8[[#This Row],[Line]])</f>
        <v>79311-2</v>
      </c>
      <c r="B2139" s="29">
        <v>79311</v>
      </c>
      <c r="C2139" s="29">
        <v>2</v>
      </c>
      <c r="D2139" s="29">
        <v>1</v>
      </c>
      <c r="E2139" s="28" t="s">
        <v>36</v>
      </c>
      <c r="F2139" s="28" t="s">
        <v>209</v>
      </c>
      <c r="G2139" s="28" t="s">
        <v>2027</v>
      </c>
      <c r="H2139" s="28" t="s">
        <v>22</v>
      </c>
      <c r="I2139" s="28" t="s">
        <v>20</v>
      </c>
      <c r="J2139" s="28"/>
      <c r="K2139" s="28"/>
      <c r="L2139" s="8">
        <v>43500</v>
      </c>
      <c r="M2139" s="30">
        <v>43503</v>
      </c>
      <c r="N2139" s="29">
        <v>1</v>
      </c>
      <c r="O2139" s="29">
        <v>1</v>
      </c>
      <c r="P2139" s="6" t="s">
        <v>607</v>
      </c>
      <c r="Q2139" s="28" t="s">
        <v>22</v>
      </c>
      <c r="R2139" s="6" t="s">
        <v>18</v>
      </c>
      <c r="S2139" s="28" t="s">
        <v>22</v>
      </c>
      <c r="T2139" s="28" t="s">
        <v>2028</v>
      </c>
      <c r="U2139" s="29">
        <v>4</v>
      </c>
      <c r="V2139" s="17" t="b">
        <v>1</v>
      </c>
      <c r="W2139" s="17" t="b">
        <v>0</v>
      </c>
      <c r="X2139" s="17" t="b">
        <v>0</v>
      </c>
      <c r="Y2139" s="17" t="b">
        <v>0</v>
      </c>
      <c r="Z2139" t="s">
        <v>22</v>
      </c>
      <c r="AA2139" t="s">
        <v>22</v>
      </c>
      <c r="AB2139" t="s">
        <v>22</v>
      </c>
      <c r="AC2139" t="s">
        <v>22</v>
      </c>
      <c r="AD2139" t="s">
        <v>22</v>
      </c>
      <c r="AE2139" t="s">
        <v>22</v>
      </c>
      <c r="AF2139" t="s">
        <v>22</v>
      </c>
      <c r="AG2139" t="s">
        <v>22</v>
      </c>
      <c r="AH2139" t="s">
        <v>22</v>
      </c>
      <c r="AI2139" t="s">
        <v>22</v>
      </c>
      <c r="AJ2139" s="17" t="b">
        <v>0</v>
      </c>
      <c r="AK2139" t="s">
        <v>22</v>
      </c>
      <c r="AL2139" t="s">
        <v>22</v>
      </c>
      <c r="AM2139" s="17" t="b">
        <v>0</v>
      </c>
      <c r="AN2139" s="6"/>
      <c r="AO2139" s="6"/>
      <c r="AP2139" s="17" t="b">
        <v>0</v>
      </c>
      <c r="AQ2139" s="6" t="b">
        <v>0</v>
      </c>
    </row>
    <row r="2140" spans="1:43" x14ac:dyDescent="0.25">
      <c r="A2140" t="str">
        <f>_xlfn.CONCAT(Table8[[#This Row],[Order]],"-",Table8[[#This Row],[Line]])</f>
        <v>79316-1</v>
      </c>
      <c r="B2140" s="7">
        <v>79316</v>
      </c>
      <c r="C2140" s="7">
        <v>1</v>
      </c>
      <c r="D2140" s="7">
        <v>1</v>
      </c>
      <c r="E2140" s="6" t="s">
        <v>18</v>
      </c>
      <c r="F2140" s="6" t="s">
        <v>127</v>
      </c>
      <c r="G2140" s="6" t="s">
        <v>6446</v>
      </c>
      <c r="H2140" s="6" t="s">
        <v>22</v>
      </c>
      <c r="I2140" s="6" t="s">
        <v>27</v>
      </c>
      <c r="J2140" s="6"/>
      <c r="K2140" s="6"/>
      <c r="L2140" s="8">
        <v>43514</v>
      </c>
      <c r="M2140" s="8">
        <v>43517</v>
      </c>
      <c r="N2140" s="7">
        <v>2</v>
      </c>
      <c r="O2140" s="7">
        <v>2</v>
      </c>
      <c r="P2140" s="6" t="s">
        <v>624</v>
      </c>
      <c r="Q2140" s="6" t="s">
        <v>22</v>
      </c>
      <c r="R2140" s="6" t="s">
        <v>18</v>
      </c>
      <c r="S2140" s="6" t="s">
        <v>22</v>
      </c>
      <c r="T2140" s="6" t="s">
        <v>92</v>
      </c>
      <c r="U2140" s="7">
        <v>12</v>
      </c>
      <c r="V2140" s="17" t="b">
        <v>0</v>
      </c>
      <c r="W2140" s="17" t="b">
        <v>0</v>
      </c>
      <c r="X2140" s="17" t="b">
        <v>0</v>
      </c>
      <c r="Y2140" s="17" t="b">
        <v>0</v>
      </c>
      <c r="Z2140" t="s">
        <v>22</v>
      </c>
      <c r="AA2140" t="s">
        <v>22</v>
      </c>
      <c r="AB2140" t="s">
        <v>22</v>
      </c>
      <c r="AC2140" t="s">
        <v>22</v>
      </c>
      <c r="AD2140" t="s">
        <v>22</v>
      </c>
      <c r="AE2140" t="s">
        <v>22</v>
      </c>
      <c r="AF2140" t="s">
        <v>22</v>
      </c>
      <c r="AG2140" t="s">
        <v>22</v>
      </c>
      <c r="AH2140" t="s">
        <v>22</v>
      </c>
      <c r="AI2140" t="s">
        <v>22</v>
      </c>
      <c r="AJ2140" s="17" t="b">
        <v>0</v>
      </c>
      <c r="AK2140" t="s">
        <v>22</v>
      </c>
      <c r="AL2140" t="s">
        <v>22</v>
      </c>
      <c r="AM2140" s="17" t="b">
        <v>0</v>
      </c>
      <c r="AN2140" s="6"/>
      <c r="AO2140" s="6"/>
      <c r="AP2140" s="17" t="b">
        <v>0</v>
      </c>
      <c r="AQ2140" s="6" t="b">
        <v>0</v>
      </c>
    </row>
    <row r="2141" spans="1:43" x14ac:dyDescent="0.25">
      <c r="A2141" t="str">
        <f>_xlfn.CONCAT(Table8[[#This Row],[Order]],"-",Table8[[#This Row],[Line]])</f>
        <v>79320-1</v>
      </c>
      <c r="B2141" s="35">
        <v>79320</v>
      </c>
      <c r="C2141" s="35">
        <v>1</v>
      </c>
      <c r="D2141" s="35">
        <v>1</v>
      </c>
      <c r="E2141" s="34" t="s">
        <v>18</v>
      </c>
      <c r="F2141" s="34" t="s">
        <v>377</v>
      </c>
      <c r="G2141" s="34" t="s">
        <v>1709</v>
      </c>
      <c r="H2141" s="34" t="s">
        <v>22</v>
      </c>
      <c r="I2141" s="34" t="s">
        <v>37</v>
      </c>
      <c r="J2141" s="36">
        <v>43499</v>
      </c>
      <c r="K2141" s="34" t="s">
        <v>6447</v>
      </c>
      <c r="L2141" s="125">
        <v>43495</v>
      </c>
      <c r="M2141" s="36">
        <v>43500</v>
      </c>
      <c r="N2141" s="35">
        <v>1</v>
      </c>
      <c r="O2141" s="35">
        <v>4</v>
      </c>
      <c r="P2141" s="6" t="s">
        <v>590</v>
      </c>
      <c r="Q2141" s="34" t="s">
        <v>21</v>
      </c>
      <c r="R2141" s="6" t="s">
        <v>19</v>
      </c>
      <c r="S2141" s="34" t="s">
        <v>22</v>
      </c>
      <c r="T2141" s="34" t="s">
        <v>1710</v>
      </c>
      <c r="U2141" s="35">
        <v>12</v>
      </c>
      <c r="V2141" s="17" t="b">
        <v>1</v>
      </c>
      <c r="W2141" s="17" t="b">
        <v>1</v>
      </c>
      <c r="X2141" s="17" t="b">
        <v>1</v>
      </c>
      <c r="Y2141" s="17" t="b">
        <v>1</v>
      </c>
      <c r="Z2141" t="s">
        <v>22</v>
      </c>
      <c r="AA2141" t="s">
        <v>3805</v>
      </c>
      <c r="AB2141" t="s">
        <v>22</v>
      </c>
      <c r="AC2141" t="s">
        <v>22</v>
      </c>
      <c r="AD2141" t="s">
        <v>22</v>
      </c>
      <c r="AE2141" t="s">
        <v>22</v>
      </c>
      <c r="AF2141" t="s">
        <v>22</v>
      </c>
      <c r="AG2141" t="s">
        <v>22</v>
      </c>
      <c r="AH2141" t="s">
        <v>22</v>
      </c>
      <c r="AI2141" t="s">
        <v>22</v>
      </c>
      <c r="AJ2141" s="17" t="b">
        <v>1</v>
      </c>
      <c r="AK2141" t="s">
        <v>22</v>
      </c>
      <c r="AL2141" t="s">
        <v>143</v>
      </c>
      <c r="AM2141" s="17" t="b">
        <v>1</v>
      </c>
      <c r="AN2141" s="126">
        <v>43499.435731481499</v>
      </c>
      <c r="AO2141" s="6"/>
      <c r="AP2141" s="17" t="b">
        <v>1</v>
      </c>
      <c r="AQ2141" s="6" t="b">
        <v>0</v>
      </c>
    </row>
    <row r="2142" spans="1:43" x14ac:dyDescent="0.25">
      <c r="A2142" t="str">
        <f>_xlfn.CONCAT(Table8[[#This Row],[Order]],"-",Table8[[#This Row],[Line]])</f>
        <v>79322-1</v>
      </c>
      <c r="B2142" s="7">
        <v>79322</v>
      </c>
      <c r="C2142" s="7">
        <v>1</v>
      </c>
      <c r="D2142" s="7">
        <v>1</v>
      </c>
      <c r="E2142" s="6" t="s">
        <v>36</v>
      </c>
      <c r="F2142" s="6" t="s">
        <v>3487</v>
      </c>
      <c r="G2142" s="6" t="s">
        <v>1787</v>
      </c>
      <c r="H2142" s="6" t="s">
        <v>22</v>
      </c>
      <c r="I2142" s="6" t="s">
        <v>27</v>
      </c>
      <c r="J2142" s="6"/>
      <c r="K2142" s="6"/>
      <c r="L2142" s="8">
        <v>43500</v>
      </c>
      <c r="M2142" s="8">
        <v>43503</v>
      </c>
      <c r="N2142" s="7">
        <v>1</v>
      </c>
      <c r="O2142" s="7">
        <v>1</v>
      </c>
      <c r="P2142" s="6" t="s">
        <v>656</v>
      </c>
      <c r="Q2142" s="6" t="s">
        <v>21</v>
      </c>
      <c r="R2142" s="6" t="s">
        <v>18</v>
      </c>
      <c r="S2142" s="6" t="s">
        <v>22</v>
      </c>
      <c r="T2142" s="6" t="s">
        <v>1788</v>
      </c>
      <c r="U2142" s="7">
        <v>12</v>
      </c>
      <c r="V2142" s="17" t="b">
        <v>0</v>
      </c>
      <c r="W2142" s="17" t="b">
        <v>0</v>
      </c>
      <c r="X2142" s="17" t="b">
        <v>0</v>
      </c>
      <c r="Y2142" s="17" t="b">
        <v>0</v>
      </c>
      <c r="Z2142" t="s">
        <v>22</v>
      </c>
      <c r="AA2142" t="s">
        <v>22</v>
      </c>
      <c r="AB2142" t="s">
        <v>22</v>
      </c>
      <c r="AC2142" t="s">
        <v>22</v>
      </c>
      <c r="AD2142" t="s">
        <v>22</v>
      </c>
      <c r="AE2142" t="s">
        <v>22</v>
      </c>
      <c r="AF2142" t="s">
        <v>22</v>
      </c>
      <c r="AG2142" t="s">
        <v>22</v>
      </c>
      <c r="AH2142" t="s">
        <v>22</v>
      </c>
      <c r="AI2142" t="s">
        <v>22</v>
      </c>
      <c r="AJ2142" s="17" t="b">
        <v>0</v>
      </c>
      <c r="AK2142" t="s">
        <v>22</v>
      </c>
      <c r="AL2142" t="s">
        <v>22</v>
      </c>
      <c r="AM2142" s="17" t="b">
        <v>0</v>
      </c>
      <c r="AN2142" s="6"/>
      <c r="AO2142" s="6"/>
      <c r="AP2142" s="17" t="b">
        <v>0</v>
      </c>
      <c r="AQ2142" s="6" t="b">
        <v>0</v>
      </c>
    </row>
    <row r="2143" spans="1:43" x14ac:dyDescent="0.25">
      <c r="A2143" t="str">
        <f>_xlfn.CONCAT(Table8[[#This Row],[Order]],"-",Table8[[#This Row],[Line]])</f>
        <v>79342-1</v>
      </c>
      <c r="B2143" s="7">
        <v>79342</v>
      </c>
      <c r="C2143" s="7">
        <v>1</v>
      </c>
      <c r="D2143" s="7">
        <v>1</v>
      </c>
      <c r="E2143" s="6" t="s">
        <v>18</v>
      </c>
      <c r="F2143" s="6" t="s">
        <v>2867</v>
      </c>
      <c r="G2143" s="6" t="s">
        <v>1410</v>
      </c>
      <c r="H2143" s="6" t="s">
        <v>22</v>
      </c>
      <c r="I2143" s="6" t="s">
        <v>27</v>
      </c>
      <c r="J2143" s="6"/>
      <c r="K2143" s="6"/>
      <c r="L2143" s="8">
        <v>43500</v>
      </c>
      <c r="M2143" s="8">
        <v>43503</v>
      </c>
      <c r="N2143" s="7">
        <v>1</v>
      </c>
      <c r="O2143" s="7">
        <v>1</v>
      </c>
      <c r="P2143" s="6" t="s">
        <v>605</v>
      </c>
      <c r="Q2143" s="6" t="s">
        <v>22</v>
      </c>
      <c r="R2143" s="6" t="s">
        <v>18</v>
      </c>
      <c r="S2143" s="6" t="s">
        <v>22</v>
      </c>
      <c r="T2143" s="6" t="s">
        <v>1411</v>
      </c>
      <c r="U2143" s="7">
        <v>10</v>
      </c>
      <c r="V2143" s="17" t="b">
        <v>0</v>
      </c>
      <c r="W2143" s="17" t="b">
        <v>0</v>
      </c>
      <c r="X2143" s="17" t="b">
        <v>0</v>
      </c>
      <c r="Y2143" s="17" t="b">
        <v>0</v>
      </c>
      <c r="Z2143" t="s">
        <v>22</v>
      </c>
      <c r="AA2143" t="s">
        <v>22</v>
      </c>
      <c r="AB2143" t="s">
        <v>22</v>
      </c>
      <c r="AC2143" t="s">
        <v>22</v>
      </c>
      <c r="AD2143" t="s">
        <v>22</v>
      </c>
      <c r="AE2143" t="s">
        <v>22</v>
      </c>
      <c r="AF2143" t="s">
        <v>22</v>
      </c>
      <c r="AG2143" t="s">
        <v>22</v>
      </c>
      <c r="AH2143" t="s">
        <v>22</v>
      </c>
      <c r="AI2143" t="s">
        <v>22</v>
      </c>
      <c r="AJ2143" s="17" t="b">
        <v>0</v>
      </c>
      <c r="AK2143" t="s">
        <v>22</v>
      </c>
      <c r="AL2143" t="s">
        <v>22</v>
      </c>
      <c r="AM2143" s="17" t="b">
        <v>0</v>
      </c>
      <c r="AN2143" s="6"/>
      <c r="AO2143" s="6"/>
      <c r="AP2143" s="17" t="b">
        <v>0</v>
      </c>
      <c r="AQ2143" s="6" t="b">
        <v>0</v>
      </c>
    </row>
    <row r="2144" spans="1:43" x14ac:dyDescent="0.25">
      <c r="A2144" t="str">
        <f>_xlfn.CONCAT(Table8[[#This Row],[Order]],"-",Table8[[#This Row],[Line]])</f>
        <v>79347-1</v>
      </c>
      <c r="B2144" s="7">
        <v>79347</v>
      </c>
      <c r="C2144" s="7">
        <v>1</v>
      </c>
      <c r="D2144" s="7">
        <v>1</v>
      </c>
      <c r="E2144" s="6" t="s">
        <v>36</v>
      </c>
      <c r="F2144" s="6" t="s">
        <v>3488</v>
      </c>
      <c r="G2144" s="6" t="s">
        <v>1829</v>
      </c>
      <c r="H2144" s="6" t="s">
        <v>22</v>
      </c>
      <c r="I2144" s="6" t="s">
        <v>27</v>
      </c>
      <c r="J2144" s="6"/>
      <c r="K2144" s="6"/>
      <c r="L2144" s="8">
        <v>43500</v>
      </c>
      <c r="M2144" s="8">
        <v>43503</v>
      </c>
      <c r="N2144" s="7">
        <v>1</v>
      </c>
      <c r="O2144" s="7">
        <v>1</v>
      </c>
      <c r="P2144" s="6" t="s">
        <v>607</v>
      </c>
      <c r="Q2144" s="6" t="s">
        <v>22</v>
      </c>
      <c r="R2144" s="6" t="s">
        <v>18</v>
      </c>
      <c r="S2144" s="6" t="s">
        <v>22</v>
      </c>
      <c r="T2144" s="6" t="s">
        <v>1830</v>
      </c>
      <c r="U2144" s="7">
        <v>12</v>
      </c>
      <c r="V2144" s="17" t="b">
        <v>0</v>
      </c>
      <c r="W2144" s="17" t="b">
        <v>0</v>
      </c>
      <c r="X2144" s="17" t="b">
        <v>0</v>
      </c>
      <c r="Y2144" s="17" t="b">
        <v>0</v>
      </c>
      <c r="Z2144" t="s">
        <v>22</v>
      </c>
      <c r="AA2144" t="s">
        <v>22</v>
      </c>
      <c r="AB2144" t="s">
        <v>22</v>
      </c>
      <c r="AC2144" t="s">
        <v>22</v>
      </c>
      <c r="AD2144" t="s">
        <v>22</v>
      </c>
      <c r="AE2144" t="s">
        <v>22</v>
      </c>
      <c r="AF2144" t="s">
        <v>22</v>
      </c>
      <c r="AG2144" t="s">
        <v>22</v>
      </c>
      <c r="AH2144" t="s">
        <v>22</v>
      </c>
      <c r="AI2144" t="s">
        <v>22</v>
      </c>
      <c r="AJ2144" s="17" t="b">
        <v>0</v>
      </c>
      <c r="AK2144" t="s">
        <v>22</v>
      </c>
      <c r="AL2144" t="s">
        <v>22</v>
      </c>
      <c r="AM2144" s="17" t="b">
        <v>0</v>
      </c>
      <c r="AN2144" s="6"/>
      <c r="AO2144" s="6"/>
      <c r="AP2144" s="17" t="b">
        <v>0</v>
      </c>
      <c r="AQ2144" s="6" t="b">
        <v>0</v>
      </c>
    </row>
    <row r="2145" spans="1:43" x14ac:dyDescent="0.25">
      <c r="A2145" t="str">
        <f>_xlfn.CONCAT(Table8[[#This Row],[Order]],"-",Table8[[#This Row],[Line]])</f>
        <v>79370-1</v>
      </c>
      <c r="B2145" s="7">
        <v>79370</v>
      </c>
      <c r="C2145" s="7">
        <v>1</v>
      </c>
      <c r="D2145" s="7">
        <v>1</v>
      </c>
      <c r="E2145" s="6" t="s">
        <v>18</v>
      </c>
      <c r="F2145" s="6" t="s">
        <v>175</v>
      </c>
      <c r="G2145" s="6" t="s">
        <v>1955</v>
      </c>
      <c r="H2145" s="6" t="s">
        <v>22</v>
      </c>
      <c r="I2145" s="6" t="s">
        <v>27</v>
      </c>
      <c r="J2145" s="6"/>
      <c r="K2145" s="6"/>
      <c r="L2145" s="8">
        <v>43518</v>
      </c>
      <c r="M2145" s="8">
        <v>43523</v>
      </c>
      <c r="N2145" s="7">
        <v>29</v>
      </c>
      <c r="O2145" s="7">
        <v>29</v>
      </c>
      <c r="P2145" s="6" t="s">
        <v>609</v>
      </c>
      <c r="Q2145" s="6" t="s">
        <v>22</v>
      </c>
      <c r="R2145" s="6" t="s">
        <v>18</v>
      </c>
      <c r="S2145" s="6" t="s">
        <v>22</v>
      </c>
      <c r="T2145" s="6" t="s">
        <v>1956</v>
      </c>
      <c r="U2145" s="7">
        <v>10</v>
      </c>
      <c r="V2145" s="17" t="b">
        <v>0</v>
      </c>
      <c r="W2145" s="17" t="b">
        <v>0</v>
      </c>
      <c r="X2145" s="17" t="b">
        <v>0</v>
      </c>
      <c r="Y2145" s="17" t="b">
        <v>0</v>
      </c>
      <c r="Z2145" t="s">
        <v>22</v>
      </c>
      <c r="AA2145" t="s">
        <v>22</v>
      </c>
      <c r="AB2145" t="s">
        <v>22</v>
      </c>
      <c r="AC2145" t="s">
        <v>22</v>
      </c>
      <c r="AD2145" t="s">
        <v>22</v>
      </c>
      <c r="AE2145" t="s">
        <v>22</v>
      </c>
      <c r="AF2145" t="s">
        <v>22</v>
      </c>
      <c r="AG2145" t="s">
        <v>22</v>
      </c>
      <c r="AH2145" t="s">
        <v>22</v>
      </c>
      <c r="AI2145" t="s">
        <v>22</v>
      </c>
      <c r="AJ2145" s="17" t="b">
        <v>0</v>
      </c>
      <c r="AK2145" t="s">
        <v>22</v>
      </c>
      <c r="AL2145" t="s">
        <v>22</v>
      </c>
      <c r="AM2145" s="17" t="b">
        <v>0</v>
      </c>
      <c r="AN2145" s="6"/>
      <c r="AO2145" s="6"/>
      <c r="AP2145" s="17" t="b">
        <v>0</v>
      </c>
      <c r="AQ2145" s="6" t="b">
        <v>0</v>
      </c>
    </row>
    <row r="2146" spans="1:43" x14ac:dyDescent="0.25">
      <c r="A2146" t="str">
        <f>_xlfn.CONCAT(Table8[[#This Row],[Order]],"-",Table8[[#This Row],[Line]])</f>
        <v>79373-1</v>
      </c>
      <c r="B2146" s="7">
        <v>79373</v>
      </c>
      <c r="C2146" s="7">
        <v>1</v>
      </c>
      <c r="D2146" s="7">
        <v>1</v>
      </c>
      <c r="E2146" s="6" t="s">
        <v>18</v>
      </c>
      <c r="F2146" s="6" t="s">
        <v>154</v>
      </c>
      <c r="G2146" s="6" t="s">
        <v>6448</v>
      </c>
      <c r="H2146" s="6" t="s">
        <v>22</v>
      </c>
      <c r="I2146" s="6" t="s">
        <v>27</v>
      </c>
      <c r="J2146" s="6"/>
      <c r="K2146" s="6"/>
      <c r="L2146" s="8">
        <v>43514</v>
      </c>
      <c r="M2146" s="8">
        <v>43517</v>
      </c>
      <c r="N2146" s="7">
        <v>12</v>
      </c>
      <c r="O2146" s="7">
        <v>12</v>
      </c>
      <c r="P2146" s="6" t="s">
        <v>613</v>
      </c>
      <c r="Q2146" s="6" t="s">
        <v>22</v>
      </c>
      <c r="R2146" s="6" t="s">
        <v>19</v>
      </c>
      <c r="S2146" s="6" t="s">
        <v>22</v>
      </c>
      <c r="T2146" s="6" t="s">
        <v>29</v>
      </c>
      <c r="U2146" s="7">
        <v>15</v>
      </c>
      <c r="V2146" s="17" t="b">
        <v>0</v>
      </c>
      <c r="W2146" s="17" t="b">
        <v>0</v>
      </c>
      <c r="X2146" s="17" t="b">
        <v>0</v>
      </c>
      <c r="Y2146" s="17" t="b">
        <v>0</v>
      </c>
      <c r="Z2146" t="s">
        <v>22</v>
      </c>
      <c r="AA2146" t="s">
        <v>22</v>
      </c>
      <c r="AB2146" t="s">
        <v>22</v>
      </c>
      <c r="AC2146" t="s">
        <v>22</v>
      </c>
      <c r="AD2146" t="s">
        <v>22</v>
      </c>
      <c r="AE2146" t="s">
        <v>22</v>
      </c>
      <c r="AF2146" t="s">
        <v>22</v>
      </c>
      <c r="AG2146" t="s">
        <v>22</v>
      </c>
      <c r="AH2146" t="s">
        <v>22</v>
      </c>
      <c r="AI2146" t="s">
        <v>22</v>
      </c>
      <c r="AJ2146" s="17" t="b">
        <v>0</v>
      </c>
      <c r="AK2146" t="s">
        <v>22</v>
      </c>
      <c r="AL2146" t="s">
        <v>22</v>
      </c>
      <c r="AM2146" s="17" t="b">
        <v>0</v>
      </c>
      <c r="AN2146" s="6"/>
      <c r="AO2146" s="6"/>
      <c r="AP2146" s="17" t="b">
        <v>0</v>
      </c>
      <c r="AQ2146" s="6" t="b">
        <v>0</v>
      </c>
    </row>
    <row r="2147" spans="1:43" x14ac:dyDescent="0.25">
      <c r="A2147" t="str">
        <f>_xlfn.CONCAT(Table8[[#This Row],[Order]],"-",Table8[[#This Row],[Line]])</f>
        <v>79373-2</v>
      </c>
      <c r="B2147" s="7">
        <v>79373</v>
      </c>
      <c r="C2147" s="7">
        <v>2</v>
      </c>
      <c r="D2147" s="7">
        <v>1</v>
      </c>
      <c r="E2147" s="6" t="s">
        <v>18</v>
      </c>
      <c r="F2147" s="6" t="s">
        <v>173</v>
      </c>
      <c r="G2147" s="6" t="s">
        <v>6449</v>
      </c>
      <c r="H2147" s="6" t="s">
        <v>22</v>
      </c>
      <c r="I2147" s="6" t="s">
        <v>27</v>
      </c>
      <c r="J2147" s="6"/>
      <c r="K2147" s="6"/>
      <c r="L2147" s="8">
        <v>43514</v>
      </c>
      <c r="M2147" s="8">
        <v>43517</v>
      </c>
      <c r="N2147" s="7">
        <v>6</v>
      </c>
      <c r="O2147" s="7">
        <v>6</v>
      </c>
      <c r="P2147" s="6" t="s">
        <v>613</v>
      </c>
      <c r="Q2147" s="6" t="s">
        <v>22</v>
      </c>
      <c r="R2147" s="6" t="s">
        <v>19</v>
      </c>
      <c r="S2147" s="6" t="s">
        <v>22</v>
      </c>
      <c r="T2147" s="6" t="s">
        <v>35</v>
      </c>
      <c r="U2147" s="7">
        <v>15</v>
      </c>
      <c r="V2147" s="17" t="b">
        <v>0</v>
      </c>
      <c r="W2147" s="17" t="b">
        <v>0</v>
      </c>
      <c r="X2147" s="17" t="b">
        <v>0</v>
      </c>
      <c r="Y2147" s="17" t="b">
        <v>0</v>
      </c>
      <c r="Z2147" t="s">
        <v>22</v>
      </c>
      <c r="AA2147" t="s">
        <v>22</v>
      </c>
      <c r="AB2147" t="s">
        <v>22</v>
      </c>
      <c r="AC2147" t="s">
        <v>22</v>
      </c>
      <c r="AD2147" t="s">
        <v>22</v>
      </c>
      <c r="AE2147" t="s">
        <v>22</v>
      </c>
      <c r="AF2147" t="s">
        <v>22</v>
      </c>
      <c r="AG2147" t="s">
        <v>22</v>
      </c>
      <c r="AH2147" t="s">
        <v>22</v>
      </c>
      <c r="AI2147" t="s">
        <v>22</v>
      </c>
      <c r="AJ2147" s="17" t="b">
        <v>0</v>
      </c>
      <c r="AK2147" t="s">
        <v>22</v>
      </c>
      <c r="AL2147" t="s">
        <v>22</v>
      </c>
      <c r="AM2147" s="17" t="b">
        <v>0</v>
      </c>
      <c r="AN2147" s="6"/>
      <c r="AO2147" s="6"/>
      <c r="AP2147" s="17" t="b">
        <v>0</v>
      </c>
      <c r="AQ2147" s="6" t="b">
        <v>0</v>
      </c>
    </row>
    <row r="2148" spans="1:43" x14ac:dyDescent="0.25">
      <c r="A2148" t="str">
        <f>_xlfn.CONCAT(Table8[[#This Row],[Order]],"-",Table8[[#This Row],[Line]])</f>
        <v>79373-3</v>
      </c>
      <c r="B2148" s="7">
        <v>79373</v>
      </c>
      <c r="C2148" s="7">
        <v>3</v>
      </c>
      <c r="D2148" s="7">
        <v>1</v>
      </c>
      <c r="E2148" s="6" t="s">
        <v>18</v>
      </c>
      <c r="F2148" s="6" t="s">
        <v>3490</v>
      </c>
      <c r="G2148" s="6" t="s">
        <v>6450</v>
      </c>
      <c r="H2148" s="6" t="s">
        <v>22</v>
      </c>
      <c r="I2148" s="6" t="s">
        <v>27</v>
      </c>
      <c r="J2148" s="6"/>
      <c r="K2148" s="6"/>
      <c r="L2148" s="8">
        <v>43514</v>
      </c>
      <c r="M2148" s="8">
        <v>43517</v>
      </c>
      <c r="N2148" s="7">
        <v>1</v>
      </c>
      <c r="O2148" s="7">
        <v>2</v>
      </c>
      <c r="P2148" s="6" t="s">
        <v>613</v>
      </c>
      <c r="Q2148" s="6" t="s">
        <v>22</v>
      </c>
      <c r="R2148" s="6" t="s">
        <v>19</v>
      </c>
      <c r="S2148" s="6" t="s">
        <v>22</v>
      </c>
      <c r="T2148" s="6" t="s">
        <v>57</v>
      </c>
      <c r="U2148" s="7">
        <v>15</v>
      </c>
      <c r="V2148" s="17" t="b">
        <v>0</v>
      </c>
      <c r="W2148" s="17" t="b">
        <v>0</v>
      </c>
      <c r="X2148" s="17" t="b">
        <v>0</v>
      </c>
      <c r="Y2148" s="17" t="b">
        <v>0</v>
      </c>
      <c r="Z2148" t="s">
        <v>22</v>
      </c>
      <c r="AA2148" t="s">
        <v>22</v>
      </c>
      <c r="AB2148" t="s">
        <v>22</v>
      </c>
      <c r="AC2148" t="s">
        <v>22</v>
      </c>
      <c r="AD2148" t="s">
        <v>22</v>
      </c>
      <c r="AE2148" t="s">
        <v>22</v>
      </c>
      <c r="AF2148" t="s">
        <v>22</v>
      </c>
      <c r="AG2148" t="s">
        <v>22</v>
      </c>
      <c r="AH2148" t="s">
        <v>22</v>
      </c>
      <c r="AI2148" t="s">
        <v>22</v>
      </c>
      <c r="AJ2148" s="17" t="b">
        <v>0</v>
      </c>
      <c r="AK2148" t="s">
        <v>22</v>
      </c>
      <c r="AL2148" t="s">
        <v>22</v>
      </c>
      <c r="AM2148" s="17" t="b">
        <v>0</v>
      </c>
      <c r="AN2148" s="6"/>
      <c r="AO2148" s="6"/>
      <c r="AP2148" s="17" t="b">
        <v>0</v>
      </c>
      <c r="AQ2148" s="6" t="b">
        <v>0</v>
      </c>
    </row>
    <row r="2149" spans="1:43" x14ac:dyDescent="0.25">
      <c r="A2149" t="str">
        <f>_xlfn.CONCAT(Table8[[#This Row],[Order]],"-",Table8[[#This Row],[Line]])</f>
        <v>79375-1</v>
      </c>
      <c r="B2149" s="35">
        <v>79375</v>
      </c>
      <c r="C2149" s="35">
        <v>1</v>
      </c>
      <c r="D2149" s="35">
        <v>1</v>
      </c>
      <c r="E2149" s="34" t="s">
        <v>24</v>
      </c>
      <c r="F2149" s="34" t="s">
        <v>3491</v>
      </c>
      <c r="G2149" s="34" t="s">
        <v>1348</v>
      </c>
      <c r="H2149" s="34" t="s">
        <v>22</v>
      </c>
      <c r="I2149" s="34" t="s">
        <v>31</v>
      </c>
      <c r="J2149" s="36">
        <v>43500</v>
      </c>
      <c r="K2149" s="34" t="s">
        <v>6451</v>
      </c>
      <c r="L2149" s="125">
        <v>43494</v>
      </c>
      <c r="M2149" s="36">
        <v>43497</v>
      </c>
      <c r="N2149" s="35">
        <v>1</v>
      </c>
      <c r="O2149" s="35">
        <v>1</v>
      </c>
      <c r="P2149" s="6" t="s">
        <v>606</v>
      </c>
      <c r="Q2149" s="34" t="s">
        <v>21</v>
      </c>
      <c r="R2149" s="6" t="s">
        <v>19</v>
      </c>
      <c r="S2149" s="34" t="s">
        <v>22</v>
      </c>
      <c r="T2149" s="34" t="s">
        <v>29</v>
      </c>
      <c r="U2149" s="35">
        <v>1</v>
      </c>
      <c r="V2149" s="17" t="b">
        <v>1</v>
      </c>
      <c r="W2149" s="17" t="b">
        <v>1</v>
      </c>
      <c r="X2149" s="17" t="b">
        <v>1</v>
      </c>
      <c r="Y2149" s="17" t="b">
        <v>1</v>
      </c>
      <c r="Z2149" t="s">
        <v>22</v>
      </c>
      <c r="AA2149" t="s">
        <v>22</v>
      </c>
      <c r="AB2149" t="s">
        <v>22</v>
      </c>
      <c r="AC2149" t="s">
        <v>22</v>
      </c>
      <c r="AD2149" t="s">
        <v>22</v>
      </c>
      <c r="AE2149" t="s">
        <v>22</v>
      </c>
      <c r="AF2149" t="s">
        <v>22</v>
      </c>
      <c r="AG2149" t="s">
        <v>22</v>
      </c>
      <c r="AH2149" t="s">
        <v>22</v>
      </c>
      <c r="AI2149" t="s">
        <v>22</v>
      </c>
      <c r="AJ2149" s="17" t="b">
        <v>1</v>
      </c>
      <c r="AK2149" t="s">
        <v>22</v>
      </c>
      <c r="AL2149" t="s">
        <v>6325</v>
      </c>
      <c r="AM2149" s="17" t="b">
        <v>1</v>
      </c>
      <c r="AN2149" s="126">
        <v>43500.435092627296</v>
      </c>
      <c r="AO2149" s="6"/>
      <c r="AP2149" s="17" t="b">
        <v>1</v>
      </c>
      <c r="AQ2149" s="6" t="b">
        <v>0</v>
      </c>
    </row>
    <row r="2150" spans="1:43" x14ac:dyDescent="0.25">
      <c r="A2150" t="str">
        <f>_xlfn.CONCAT(Table8[[#This Row],[Order]],"-",Table8[[#This Row],[Line]])</f>
        <v>79411-1</v>
      </c>
      <c r="B2150" s="7">
        <v>79411</v>
      </c>
      <c r="C2150" s="7">
        <v>1</v>
      </c>
      <c r="D2150" s="7">
        <v>1</v>
      </c>
      <c r="E2150" s="6" t="s">
        <v>18</v>
      </c>
      <c r="F2150" s="6" t="s">
        <v>247</v>
      </c>
      <c r="G2150" s="6" t="s">
        <v>2338</v>
      </c>
      <c r="H2150" s="6" t="s">
        <v>22</v>
      </c>
      <c r="I2150" s="6" t="s">
        <v>27</v>
      </c>
      <c r="J2150" s="6"/>
      <c r="K2150" s="6"/>
      <c r="L2150" s="8">
        <v>43500</v>
      </c>
      <c r="M2150" s="8">
        <v>43503</v>
      </c>
      <c r="N2150" s="7">
        <v>37</v>
      </c>
      <c r="O2150" s="7">
        <v>37</v>
      </c>
      <c r="P2150" s="6" t="s">
        <v>652</v>
      </c>
      <c r="Q2150" s="6" t="s">
        <v>22</v>
      </c>
      <c r="R2150" s="6" t="s">
        <v>19</v>
      </c>
      <c r="S2150" s="6" t="s">
        <v>22</v>
      </c>
      <c r="T2150" s="6" t="s">
        <v>67</v>
      </c>
      <c r="U2150" s="7">
        <v>10</v>
      </c>
      <c r="V2150" s="17" t="b">
        <v>0</v>
      </c>
      <c r="W2150" s="17" t="b">
        <v>0</v>
      </c>
      <c r="X2150" s="17" t="b">
        <v>0</v>
      </c>
      <c r="Y2150" s="17" t="b">
        <v>0</v>
      </c>
      <c r="Z2150" t="s">
        <v>22</v>
      </c>
      <c r="AA2150" t="s">
        <v>22</v>
      </c>
      <c r="AB2150" t="s">
        <v>22</v>
      </c>
      <c r="AC2150" t="s">
        <v>22</v>
      </c>
      <c r="AD2150" t="s">
        <v>22</v>
      </c>
      <c r="AE2150" t="s">
        <v>22</v>
      </c>
      <c r="AF2150" t="s">
        <v>22</v>
      </c>
      <c r="AG2150" t="s">
        <v>22</v>
      </c>
      <c r="AH2150" t="s">
        <v>22</v>
      </c>
      <c r="AI2150" t="s">
        <v>22</v>
      </c>
      <c r="AJ2150" s="17" t="b">
        <v>0</v>
      </c>
      <c r="AK2150" t="s">
        <v>22</v>
      </c>
      <c r="AL2150" t="s">
        <v>22</v>
      </c>
      <c r="AM2150" s="17" t="b">
        <v>0</v>
      </c>
      <c r="AN2150" s="6"/>
      <c r="AO2150" s="6"/>
      <c r="AP2150" s="17" t="b">
        <v>0</v>
      </c>
      <c r="AQ2150" s="6" t="b">
        <v>0</v>
      </c>
    </row>
    <row r="2151" spans="1:43" x14ac:dyDescent="0.25">
      <c r="A2151" t="str">
        <f>_xlfn.CONCAT(Table8[[#This Row],[Order]],"-",Table8[[#This Row],[Line]])</f>
        <v>79418-1</v>
      </c>
      <c r="B2151" s="29">
        <v>79418</v>
      </c>
      <c r="C2151" s="29">
        <v>1</v>
      </c>
      <c r="D2151" s="29">
        <v>1</v>
      </c>
      <c r="E2151" s="28" t="s">
        <v>24</v>
      </c>
      <c r="F2151" s="28" t="s">
        <v>381</v>
      </c>
      <c r="G2151" s="28" t="s">
        <v>1701</v>
      </c>
      <c r="H2151" s="28" t="s">
        <v>22</v>
      </c>
      <c r="I2151" s="28" t="s">
        <v>20</v>
      </c>
      <c r="J2151" s="28"/>
      <c r="K2151" s="28"/>
      <c r="L2151" s="125">
        <v>43496</v>
      </c>
      <c r="M2151" s="30">
        <v>43501</v>
      </c>
      <c r="N2151" s="29">
        <v>1</v>
      </c>
      <c r="O2151" s="29">
        <v>1</v>
      </c>
      <c r="P2151" s="6" t="s">
        <v>605</v>
      </c>
      <c r="Q2151" s="28" t="s">
        <v>21</v>
      </c>
      <c r="R2151" s="6" t="s">
        <v>19</v>
      </c>
      <c r="S2151" s="28" t="s">
        <v>22</v>
      </c>
      <c r="T2151" s="28" t="s">
        <v>1702</v>
      </c>
      <c r="U2151" s="29">
        <v>4</v>
      </c>
      <c r="V2151" s="17" t="b">
        <v>1</v>
      </c>
      <c r="W2151" s="17" t="b">
        <v>1</v>
      </c>
      <c r="X2151" s="17" t="b">
        <v>1</v>
      </c>
      <c r="Y2151" s="17" t="b">
        <v>0</v>
      </c>
      <c r="Z2151" t="s">
        <v>22</v>
      </c>
      <c r="AA2151" t="s">
        <v>161</v>
      </c>
      <c r="AB2151" t="s">
        <v>22</v>
      </c>
      <c r="AC2151" t="s">
        <v>22</v>
      </c>
      <c r="AD2151" t="s">
        <v>22</v>
      </c>
      <c r="AE2151" t="s">
        <v>22</v>
      </c>
      <c r="AF2151" t="s">
        <v>22</v>
      </c>
      <c r="AG2151" t="s">
        <v>22</v>
      </c>
      <c r="AH2151" t="s">
        <v>22</v>
      </c>
      <c r="AI2151" t="s">
        <v>22</v>
      </c>
      <c r="AJ2151" s="17" t="b">
        <v>0</v>
      </c>
      <c r="AK2151" t="s">
        <v>22</v>
      </c>
      <c r="AL2151" t="s">
        <v>22</v>
      </c>
      <c r="AM2151" s="17" t="b">
        <v>0</v>
      </c>
      <c r="AN2151" s="6"/>
      <c r="AO2151" s="6"/>
      <c r="AP2151" s="17" t="b">
        <v>0</v>
      </c>
      <c r="AQ2151" s="6" t="b">
        <v>0</v>
      </c>
    </row>
    <row r="2152" spans="1:43" x14ac:dyDescent="0.25">
      <c r="A2152" t="str">
        <f>_xlfn.CONCAT(Table8[[#This Row],[Order]],"-",Table8[[#This Row],[Line]])</f>
        <v>79418-2</v>
      </c>
      <c r="B2152" s="29">
        <v>79418</v>
      </c>
      <c r="C2152" s="29">
        <v>2</v>
      </c>
      <c r="D2152" s="29">
        <v>1</v>
      </c>
      <c r="E2152" s="28" t="s">
        <v>24</v>
      </c>
      <c r="F2152" s="28" t="s">
        <v>381</v>
      </c>
      <c r="G2152" s="28" t="s">
        <v>1703</v>
      </c>
      <c r="H2152" s="28" t="s">
        <v>22</v>
      </c>
      <c r="I2152" s="28" t="s">
        <v>20</v>
      </c>
      <c r="J2152" s="28"/>
      <c r="K2152" s="28"/>
      <c r="L2152" s="125">
        <v>43496</v>
      </c>
      <c r="M2152" s="30">
        <v>43501</v>
      </c>
      <c r="N2152" s="29">
        <v>1</v>
      </c>
      <c r="O2152" s="29">
        <v>1</v>
      </c>
      <c r="P2152" s="6" t="s">
        <v>605</v>
      </c>
      <c r="Q2152" s="28" t="s">
        <v>21</v>
      </c>
      <c r="R2152" s="6" t="s">
        <v>19</v>
      </c>
      <c r="S2152" s="28" t="s">
        <v>22</v>
      </c>
      <c r="T2152" s="28" t="s">
        <v>1704</v>
      </c>
      <c r="U2152" s="29">
        <v>4</v>
      </c>
      <c r="V2152" s="17" t="b">
        <v>1</v>
      </c>
      <c r="W2152" s="17" t="b">
        <v>1</v>
      </c>
      <c r="X2152" s="17" t="b">
        <v>1</v>
      </c>
      <c r="Y2152" s="17" t="b">
        <v>0</v>
      </c>
      <c r="Z2152" t="s">
        <v>22</v>
      </c>
      <c r="AA2152" t="s">
        <v>161</v>
      </c>
      <c r="AB2152" t="s">
        <v>22</v>
      </c>
      <c r="AC2152" t="s">
        <v>22</v>
      </c>
      <c r="AD2152" t="s">
        <v>22</v>
      </c>
      <c r="AE2152" t="s">
        <v>22</v>
      </c>
      <c r="AF2152" t="s">
        <v>22</v>
      </c>
      <c r="AG2152" t="s">
        <v>22</v>
      </c>
      <c r="AH2152" t="s">
        <v>22</v>
      </c>
      <c r="AI2152" t="s">
        <v>22</v>
      </c>
      <c r="AJ2152" s="17" t="b">
        <v>0</v>
      </c>
      <c r="AK2152" t="s">
        <v>22</v>
      </c>
      <c r="AL2152" t="s">
        <v>22</v>
      </c>
      <c r="AM2152" s="17" t="b">
        <v>0</v>
      </c>
      <c r="AN2152" s="6"/>
      <c r="AO2152" s="6"/>
      <c r="AP2152" s="17" t="b">
        <v>0</v>
      </c>
      <c r="AQ2152" s="6" t="b">
        <v>0</v>
      </c>
    </row>
    <row r="2153" spans="1:43" x14ac:dyDescent="0.25">
      <c r="A2153" t="str">
        <f>_xlfn.CONCAT(Table8[[#This Row],[Order]],"-",Table8[[#This Row],[Line]])</f>
        <v>79431-1</v>
      </c>
      <c r="B2153" s="7">
        <v>79431</v>
      </c>
      <c r="C2153" s="7">
        <v>1</v>
      </c>
      <c r="D2153" s="7">
        <v>1</v>
      </c>
      <c r="E2153" s="6" t="s">
        <v>101</v>
      </c>
      <c r="F2153" s="6" t="s">
        <v>428</v>
      </c>
      <c r="G2153" s="6" t="s">
        <v>2379</v>
      </c>
      <c r="H2153" s="6" t="s">
        <v>22</v>
      </c>
      <c r="I2153" s="6" t="s">
        <v>27</v>
      </c>
      <c r="J2153" s="6"/>
      <c r="K2153" s="6"/>
      <c r="L2153" s="8">
        <v>43503</v>
      </c>
      <c r="M2153" s="8">
        <v>43508</v>
      </c>
      <c r="N2153" s="7">
        <v>75</v>
      </c>
      <c r="O2153" s="7">
        <v>75</v>
      </c>
      <c r="P2153" s="6" t="s">
        <v>609</v>
      </c>
      <c r="Q2153" s="6" t="s">
        <v>22</v>
      </c>
      <c r="R2153" s="6" t="s">
        <v>19</v>
      </c>
      <c r="S2153" s="6" t="s">
        <v>22</v>
      </c>
      <c r="T2153" s="6" t="s">
        <v>29</v>
      </c>
      <c r="U2153" s="7">
        <v>10</v>
      </c>
      <c r="V2153" s="17" t="b">
        <v>0</v>
      </c>
      <c r="W2153" s="17" t="b">
        <v>0</v>
      </c>
      <c r="X2153" s="17" t="b">
        <v>0</v>
      </c>
      <c r="Y2153" s="17" t="b">
        <v>0</v>
      </c>
      <c r="Z2153" t="s">
        <v>22</v>
      </c>
      <c r="AA2153" t="s">
        <v>22</v>
      </c>
      <c r="AB2153" t="s">
        <v>22</v>
      </c>
      <c r="AC2153" t="s">
        <v>22</v>
      </c>
      <c r="AD2153" t="s">
        <v>22</v>
      </c>
      <c r="AE2153" t="s">
        <v>22</v>
      </c>
      <c r="AF2153" t="s">
        <v>22</v>
      </c>
      <c r="AG2153" t="s">
        <v>22</v>
      </c>
      <c r="AH2153" t="s">
        <v>22</v>
      </c>
      <c r="AI2153" t="s">
        <v>22</v>
      </c>
      <c r="AJ2153" s="17" t="b">
        <v>0</v>
      </c>
      <c r="AK2153" t="s">
        <v>22</v>
      </c>
      <c r="AL2153" t="s">
        <v>22</v>
      </c>
      <c r="AM2153" s="17" t="b">
        <v>0</v>
      </c>
      <c r="AN2153" s="6"/>
      <c r="AO2153" s="6"/>
      <c r="AP2153" s="17" t="b">
        <v>0</v>
      </c>
      <c r="AQ2153" s="6" t="b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4381-0451-4810-B569-D08601F7A4A1}">
  <dimension ref="A1:AK399"/>
  <sheetViews>
    <sheetView topLeftCell="A259" workbookViewId="0">
      <selection activeCell="G403" sqref="G403"/>
    </sheetView>
  </sheetViews>
  <sheetFormatPr defaultRowHeight="15" x14ac:dyDescent="0.25"/>
  <cols>
    <col min="6" max="6" width="11.7109375" bestFit="1" customWidth="1"/>
    <col min="7" max="7" width="21.85546875" bestFit="1" customWidth="1"/>
    <col min="8" max="8" width="12.7109375" bestFit="1" customWidth="1"/>
    <col min="9" max="9" width="9.7109375" bestFit="1" customWidth="1"/>
    <col min="21" max="21" width="13.7109375" bestFit="1" customWidth="1"/>
    <col min="23" max="23" width="20.140625" bestFit="1" customWidth="1"/>
  </cols>
  <sheetData>
    <row r="1" spans="1:37" x14ac:dyDescent="0.25">
      <c r="A1" s="67" t="s">
        <v>16</v>
      </c>
      <c r="B1" s="68" t="s">
        <v>4</v>
      </c>
      <c r="C1" s="67" t="s">
        <v>5</v>
      </c>
      <c r="D1" s="67" t="s">
        <v>474</v>
      </c>
      <c r="E1" s="67" t="s">
        <v>517</v>
      </c>
      <c r="F1" s="69" t="s">
        <v>518</v>
      </c>
      <c r="G1" s="69" t="s">
        <v>9</v>
      </c>
      <c r="H1" s="70" t="s">
        <v>519</v>
      </c>
      <c r="I1" s="71" t="s">
        <v>520</v>
      </c>
      <c r="J1" s="72" t="s">
        <v>521</v>
      </c>
      <c r="K1" s="72" t="s">
        <v>522</v>
      </c>
      <c r="L1" s="72" t="s">
        <v>523</v>
      </c>
      <c r="M1" s="72" t="s">
        <v>524</v>
      </c>
      <c r="N1" s="72" t="s">
        <v>525</v>
      </c>
      <c r="O1" s="72" t="s">
        <v>526</v>
      </c>
      <c r="P1" s="72" t="s">
        <v>527</v>
      </c>
      <c r="Q1" s="72" t="s">
        <v>528</v>
      </c>
      <c r="R1" s="72" t="s">
        <v>529</v>
      </c>
      <c r="S1" s="72" t="s">
        <v>513</v>
      </c>
      <c r="T1" s="72" t="s">
        <v>530</v>
      </c>
      <c r="U1" s="72" t="s">
        <v>6</v>
      </c>
      <c r="V1" s="72" t="s">
        <v>531</v>
      </c>
      <c r="W1" s="72" t="s">
        <v>532</v>
      </c>
      <c r="X1" s="70" t="s">
        <v>533</v>
      </c>
      <c r="Y1" s="70" t="s">
        <v>534</v>
      </c>
      <c r="Z1" s="72" t="s">
        <v>473</v>
      </c>
      <c r="AA1" s="72" t="s">
        <v>535</v>
      </c>
      <c r="AB1" s="72" t="s">
        <v>536</v>
      </c>
      <c r="AC1" s="72" t="s">
        <v>537</v>
      </c>
      <c r="AD1" s="72" t="s">
        <v>538</v>
      </c>
      <c r="AE1" s="72" t="s">
        <v>539</v>
      </c>
      <c r="AF1" s="72" t="s">
        <v>540</v>
      </c>
      <c r="AG1" s="72" t="s">
        <v>541</v>
      </c>
      <c r="AH1" s="72" t="s">
        <v>542</v>
      </c>
      <c r="AI1" s="72" t="s">
        <v>543</v>
      </c>
      <c r="AJ1" s="72" t="s">
        <v>544</v>
      </c>
      <c r="AK1" s="72" t="s">
        <v>545</v>
      </c>
    </row>
    <row r="2" spans="1:37" x14ac:dyDescent="0.25">
      <c r="A2" s="104">
        <v>1</v>
      </c>
      <c r="B2" s="105">
        <v>78945</v>
      </c>
      <c r="C2" s="105">
        <v>1</v>
      </c>
      <c r="D2" s="106" t="s">
        <v>3495</v>
      </c>
      <c r="E2" s="107">
        <v>14</v>
      </c>
      <c r="F2" s="74">
        <v>43500</v>
      </c>
      <c r="G2" s="108" t="e">
        <v>#N/A</v>
      </c>
      <c r="H2" s="109">
        <v>11</v>
      </c>
      <c r="I2" s="63">
        <v>43497</v>
      </c>
      <c r="J2" s="114">
        <v>1</v>
      </c>
      <c r="K2" s="110">
        <v>2</v>
      </c>
      <c r="L2" s="110"/>
      <c r="M2" s="110"/>
      <c r="N2" s="110">
        <v>1</v>
      </c>
      <c r="O2" s="110"/>
      <c r="P2" s="110"/>
      <c r="Q2" s="110"/>
      <c r="R2" s="110"/>
      <c r="S2" s="104" t="s">
        <v>546</v>
      </c>
      <c r="T2" s="104">
        <v>3</v>
      </c>
      <c r="U2" s="118">
        <v>21840</v>
      </c>
      <c r="V2" s="118">
        <v>1560</v>
      </c>
      <c r="W2" s="119">
        <v>4680</v>
      </c>
      <c r="X2" s="76"/>
      <c r="Y2" s="77"/>
      <c r="Z2" s="73">
        <v>0</v>
      </c>
      <c r="AA2" s="73" t="s">
        <v>22</v>
      </c>
      <c r="AB2" s="78" t="e">
        <v>#REF!</v>
      </c>
      <c r="AC2" s="78" t="s">
        <v>22</v>
      </c>
      <c r="AD2" s="78" t="s">
        <v>22</v>
      </c>
      <c r="AE2" s="78"/>
      <c r="AF2" s="79">
        <v>11772</v>
      </c>
      <c r="AG2" s="80">
        <v>436</v>
      </c>
      <c r="AH2" s="80">
        <v>2616</v>
      </c>
      <c r="AI2" s="75"/>
      <c r="AJ2" s="73"/>
      <c r="AK2" s="81">
        <v>0</v>
      </c>
    </row>
    <row r="3" spans="1:37" x14ac:dyDescent="0.25">
      <c r="A3" s="104">
        <v>1</v>
      </c>
      <c r="B3" s="105">
        <v>78580</v>
      </c>
      <c r="C3" s="105">
        <v>11</v>
      </c>
      <c r="D3" s="106" t="s">
        <v>3496</v>
      </c>
      <c r="E3" s="107">
        <v>2</v>
      </c>
      <c r="F3" s="74">
        <v>43502</v>
      </c>
      <c r="G3" s="108" t="e">
        <v>#N/A</v>
      </c>
      <c r="H3" s="109">
        <v>1</v>
      </c>
      <c r="I3" s="63">
        <v>43497</v>
      </c>
      <c r="J3" s="114">
        <v>2</v>
      </c>
      <c r="K3" s="110">
        <v>1</v>
      </c>
      <c r="L3" s="110"/>
      <c r="M3" s="110"/>
      <c r="N3" s="110"/>
      <c r="O3" s="110"/>
      <c r="P3" s="110"/>
      <c r="Q3" s="110"/>
      <c r="R3" s="110"/>
      <c r="S3" s="104" t="s">
        <v>551</v>
      </c>
      <c r="T3" s="104">
        <v>1</v>
      </c>
      <c r="U3" s="118">
        <v>440</v>
      </c>
      <c r="V3" s="118">
        <v>220</v>
      </c>
      <c r="W3" s="119">
        <v>220</v>
      </c>
      <c r="X3" s="76"/>
      <c r="Y3" s="77"/>
      <c r="Z3" s="73">
        <v>0</v>
      </c>
      <c r="AA3" s="73" t="s">
        <v>22</v>
      </c>
      <c r="AB3" s="78" t="e">
        <v>#REF!</v>
      </c>
      <c r="AC3" s="78" t="s">
        <v>22</v>
      </c>
      <c r="AD3" s="78" t="s">
        <v>22</v>
      </c>
      <c r="AE3" s="78"/>
      <c r="AF3" s="79">
        <v>11772</v>
      </c>
      <c r="AG3" s="80">
        <v>436</v>
      </c>
      <c r="AH3" s="80">
        <v>1308</v>
      </c>
      <c r="AI3" s="75"/>
      <c r="AJ3" s="73"/>
      <c r="AK3" s="81">
        <v>0</v>
      </c>
    </row>
    <row r="4" spans="1:37" x14ac:dyDescent="0.25">
      <c r="A4" s="104">
        <v>1</v>
      </c>
      <c r="B4" s="105">
        <v>78580</v>
      </c>
      <c r="C4" s="105">
        <v>6</v>
      </c>
      <c r="D4" s="106" t="s">
        <v>3497</v>
      </c>
      <c r="E4" s="107">
        <v>2</v>
      </c>
      <c r="F4" s="74">
        <v>43502</v>
      </c>
      <c r="G4" s="108" t="e">
        <v>#N/A</v>
      </c>
      <c r="H4" s="109">
        <v>0</v>
      </c>
      <c r="I4" s="63">
        <v>43497</v>
      </c>
      <c r="J4" s="114">
        <v>2</v>
      </c>
      <c r="K4" s="110">
        <v>2</v>
      </c>
      <c r="L4" s="110"/>
      <c r="M4" s="110"/>
      <c r="N4" s="110"/>
      <c r="O4" s="110"/>
      <c r="P4" s="110"/>
      <c r="Q4" s="110"/>
      <c r="R4" s="110"/>
      <c r="S4" s="104" t="s">
        <v>551</v>
      </c>
      <c r="T4" s="104">
        <v>2</v>
      </c>
      <c r="U4" s="118">
        <v>440</v>
      </c>
      <c r="V4" s="118">
        <v>220</v>
      </c>
      <c r="W4" s="119">
        <v>440</v>
      </c>
      <c r="X4" s="76"/>
      <c r="Y4" s="77"/>
      <c r="Z4" s="73">
        <v>0</v>
      </c>
      <c r="AA4" s="73" t="s">
        <v>22</v>
      </c>
      <c r="AB4" s="78" t="e">
        <v>#REF!</v>
      </c>
      <c r="AC4" s="78" t="s">
        <v>22</v>
      </c>
      <c r="AD4" s="78" t="s">
        <v>22</v>
      </c>
      <c r="AE4" s="78"/>
      <c r="AF4" s="79">
        <v>11772</v>
      </c>
      <c r="AG4" s="80">
        <v>436</v>
      </c>
      <c r="AH4" s="80">
        <v>1744</v>
      </c>
      <c r="AI4" s="75"/>
      <c r="AJ4" s="73"/>
      <c r="AK4" s="81">
        <v>0</v>
      </c>
    </row>
    <row r="5" spans="1:37" x14ac:dyDescent="0.25">
      <c r="A5" s="104">
        <v>1</v>
      </c>
      <c r="B5" s="105">
        <v>78580</v>
      </c>
      <c r="C5" s="105">
        <v>10</v>
      </c>
      <c r="D5" s="106" t="s">
        <v>3498</v>
      </c>
      <c r="E5" s="107">
        <v>2</v>
      </c>
      <c r="F5" s="74">
        <v>43502</v>
      </c>
      <c r="G5" s="108" t="e">
        <v>#N/A</v>
      </c>
      <c r="H5" s="109">
        <v>0</v>
      </c>
      <c r="I5" s="63">
        <v>43497</v>
      </c>
      <c r="J5" s="114">
        <v>2</v>
      </c>
      <c r="K5" s="110">
        <v>2</v>
      </c>
      <c r="L5" s="110"/>
      <c r="M5" s="110"/>
      <c r="N5" s="110"/>
      <c r="O5" s="110"/>
      <c r="P5" s="110"/>
      <c r="Q5" s="110"/>
      <c r="R5" s="110"/>
      <c r="S5" s="104" t="s">
        <v>551</v>
      </c>
      <c r="T5" s="104">
        <v>2</v>
      </c>
      <c r="U5" s="118">
        <v>440</v>
      </c>
      <c r="V5" s="118">
        <v>220</v>
      </c>
      <c r="W5" s="119">
        <v>440</v>
      </c>
      <c r="X5" s="76"/>
      <c r="Y5" s="77"/>
      <c r="Z5" s="73">
        <v>0</v>
      </c>
      <c r="AA5" s="73" t="s">
        <v>22</v>
      </c>
      <c r="AB5" s="78" t="e">
        <v>#REF!</v>
      </c>
      <c r="AC5" s="78" t="s">
        <v>22</v>
      </c>
      <c r="AD5" s="78" t="s">
        <v>22</v>
      </c>
      <c r="AE5" s="78"/>
      <c r="AF5" s="79">
        <v>11772</v>
      </c>
      <c r="AG5" s="80">
        <v>436</v>
      </c>
      <c r="AH5" s="80">
        <v>8720</v>
      </c>
      <c r="AI5" s="75"/>
      <c r="AJ5" s="73"/>
      <c r="AK5" s="81">
        <v>0</v>
      </c>
    </row>
    <row r="6" spans="1:37" x14ac:dyDescent="0.25">
      <c r="A6" s="104">
        <v>1</v>
      </c>
      <c r="B6" s="105">
        <v>78580</v>
      </c>
      <c r="C6" s="105">
        <v>25</v>
      </c>
      <c r="D6" s="106" t="s">
        <v>3499</v>
      </c>
      <c r="E6" s="107">
        <v>3</v>
      </c>
      <c r="F6" s="74">
        <v>43502</v>
      </c>
      <c r="G6" s="108" t="e">
        <v>#N/A</v>
      </c>
      <c r="H6" s="109">
        <v>0</v>
      </c>
      <c r="I6" s="63">
        <v>43497</v>
      </c>
      <c r="J6" s="114">
        <v>2</v>
      </c>
      <c r="K6" s="110">
        <v>1</v>
      </c>
      <c r="L6" s="110">
        <v>2</v>
      </c>
      <c r="M6" s="110"/>
      <c r="N6" s="110"/>
      <c r="O6" s="110"/>
      <c r="P6" s="110"/>
      <c r="Q6" s="110"/>
      <c r="R6" s="110"/>
      <c r="S6" s="104" t="s">
        <v>551</v>
      </c>
      <c r="T6" s="104">
        <v>3</v>
      </c>
      <c r="U6" s="118">
        <v>660</v>
      </c>
      <c r="V6" s="118">
        <v>220</v>
      </c>
      <c r="W6" s="119">
        <v>660</v>
      </c>
      <c r="X6" s="76"/>
      <c r="Y6" s="77"/>
      <c r="Z6" s="73">
        <v>0</v>
      </c>
      <c r="AA6" s="73" t="s">
        <v>22</v>
      </c>
      <c r="AB6" s="78" t="e">
        <v>#REF!</v>
      </c>
      <c r="AC6" s="78" t="s">
        <v>22</v>
      </c>
      <c r="AD6" s="78" t="s">
        <v>22</v>
      </c>
      <c r="AE6" s="78"/>
      <c r="AF6" s="79">
        <v>1020</v>
      </c>
      <c r="AG6" s="80">
        <v>510</v>
      </c>
      <c r="AH6" s="80">
        <v>510</v>
      </c>
      <c r="AI6" s="75"/>
      <c r="AJ6" s="73"/>
      <c r="AK6" s="81">
        <v>0</v>
      </c>
    </row>
    <row r="7" spans="1:37" x14ac:dyDescent="0.25">
      <c r="A7" s="104">
        <v>1</v>
      </c>
      <c r="B7" s="105">
        <v>78580</v>
      </c>
      <c r="C7" s="105">
        <v>24</v>
      </c>
      <c r="D7" s="106" t="s">
        <v>3500</v>
      </c>
      <c r="E7" s="107">
        <v>2</v>
      </c>
      <c r="F7" s="74">
        <v>43502</v>
      </c>
      <c r="G7" s="108" t="e">
        <v>#N/A</v>
      </c>
      <c r="H7" s="109">
        <v>0</v>
      </c>
      <c r="I7" s="63">
        <v>43497</v>
      </c>
      <c r="J7" s="114">
        <v>2</v>
      </c>
      <c r="K7" s="110">
        <v>2</v>
      </c>
      <c r="L7" s="110"/>
      <c r="M7" s="110"/>
      <c r="N7" s="110"/>
      <c r="O7" s="110"/>
      <c r="P7" s="110"/>
      <c r="Q7" s="110"/>
      <c r="R7" s="110"/>
      <c r="S7" s="104" t="s">
        <v>551</v>
      </c>
      <c r="T7" s="104">
        <v>2</v>
      </c>
      <c r="U7" s="118">
        <v>440</v>
      </c>
      <c r="V7" s="118">
        <v>220</v>
      </c>
      <c r="W7" s="119">
        <v>440</v>
      </c>
      <c r="X7" s="76"/>
      <c r="Y7" s="77"/>
      <c r="Z7" s="73">
        <v>0</v>
      </c>
      <c r="AA7" s="73" t="s">
        <v>22</v>
      </c>
      <c r="AB7" s="78" t="e">
        <v>#REF!</v>
      </c>
      <c r="AC7" s="78" t="s">
        <v>22</v>
      </c>
      <c r="AD7" s="78" t="s">
        <v>22</v>
      </c>
      <c r="AE7" s="78"/>
      <c r="AF7" s="79">
        <v>1360</v>
      </c>
      <c r="AG7" s="80">
        <v>680</v>
      </c>
      <c r="AH7" s="80">
        <v>1360</v>
      </c>
      <c r="AI7" s="75"/>
      <c r="AJ7" s="73"/>
      <c r="AK7" s="81">
        <v>0</v>
      </c>
    </row>
    <row r="8" spans="1:37" x14ac:dyDescent="0.25">
      <c r="A8" s="104">
        <v>1</v>
      </c>
      <c r="B8" s="105">
        <v>78580</v>
      </c>
      <c r="C8" s="105">
        <v>3</v>
      </c>
      <c r="D8" s="106" t="s">
        <v>3501</v>
      </c>
      <c r="E8" s="107">
        <v>1</v>
      </c>
      <c r="F8" s="74">
        <v>43502</v>
      </c>
      <c r="G8" s="108" t="e">
        <v>#N/A</v>
      </c>
      <c r="H8" s="109">
        <v>0</v>
      </c>
      <c r="I8" s="63">
        <v>43497</v>
      </c>
      <c r="J8" s="114">
        <v>2</v>
      </c>
      <c r="K8" s="110">
        <v>1</v>
      </c>
      <c r="L8" s="110"/>
      <c r="M8" s="110"/>
      <c r="N8" s="110"/>
      <c r="O8" s="110"/>
      <c r="P8" s="110"/>
      <c r="Q8" s="110"/>
      <c r="R8" s="110"/>
      <c r="S8" s="104" t="s">
        <v>551</v>
      </c>
      <c r="T8" s="104">
        <v>1</v>
      </c>
      <c r="U8" s="118">
        <v>220</v>
      </c>
      <c r="V8" s="118">
        <v>220</v>
      </c>
      <c r="W8" s="119">
        <v>220</v>
      </c>
      <c r="X8" s="76"/>
      <c r="Y8" s="77"/>
      <c r="Z8" s="73">
        <v>0</v>
      </c>
      <c r="AA8" s="73" t="s">
        <v>22</v>
      </c>
      <c r="AB8" s="78" t="e">
        <v>#REF!</v>
      </c>
      <c r="AC8" s="78" t="s">
        <v>22</v>
      </c>
      <c r="AD8" s="78" t="s">
        <v>22</v>
      </c>
      <c r="AE8" s="78"/>
      <c r="AF8" s="79">
        <v>1360</v>
      </c>
      <c r="AG8" s="80">
        <v>680</v>
      </c>
      <c r="AH8" s="80">
        <v>1360</v>
      </c>
      <c r="AI8" s="75"/>
      <c r="AJ8" s="73"/>
      <c r="AK8" s="81">
        <v>0</v>
      </c>
    </row>
    <row r="9" spans="1:37" x14ac:dyDescent="0.25">
      <c r="A9" s="104">
        <v>1</v>
      </c>
      <c r="B9" s="105">
        <v>78580</v>
      </c>
      <c r="C9" s="105">
        <v>32</v>
      </c>
      <c r="D9" s="106" t="s">
        <v>3502</v>
      </c>
      <c r="E9" s="107">
        <v>3</v>
      </c>
      <c r="F9" s="74">
        <v>43502</v>
      </c>
      <c r="G9" s="108" t="e">
        <v>#N/A</v>
      </c>
      <c r="H9" s="109">
        <v>2</v>
      </c>
      <c r="I9" s="63">
        <v>43497</v>
      </c>
      <c r="J9" s="114">
        <v>3</v>
      </c>
      <c r="K9" s="110">
        <v>1</v>
      </c>
      <c r="L9" s="110"/>
      <c r="M9" s="110"/>
      <c r="N9" s="110"/>
      <c r="O9" s="110"/>
      <c r="P9" s="110"/>
      <c r="Q9" s="110"/>
      <c r="R9" s="110"/>
      <c r="S9" s="104" t="s">
        <v>551</v>
      </c>
      <c r="T9" s="104">
        <v>1</v>
      </c>
      <c r="U9" s="118">
        <v>660</v>
      </c>
      <c r="V9" s="118">
        <v>220</v>
      </c>
      <c r="W9" s="119">
        <v>220</v>
      </c>
      <c r="X9" s="76"/>
      <c r="Y9" s="77"/>
      <c r="Z9" s="73">
        <v>0</v>
      </c>
      <c r="AA9" s="73" t="s">
        <v>22</v>
      </c>
      <c r="AB9" s="78" t="e">
        <v>#REF!</v>
      </c>
      <c r="AC9" s="78" t="s">
        <v>22</v>
      </c>
      <c r="AD9" s="78" t="s">
        <v>22</v>
      </c>
      <c r="AE9" s="78"/>
      <c r="AF9" s="79">
        <v>1360</v>
      </c>
      <c r="AG9" s="80">
        <v>680</v>
      </c>
      <c r="AH9" s="80">
        <v>1360</v>
      </c>
      <c r="AI9" s="75"/>
      <c r="AJ9" s="73"/>
      <c r="AK9" s="81">
        <v>0</v>
      </c>
    </row>
    <row r="10" spans="1:37" x14ac:dyDescent="0.25">
      <c r="A10" s="104">
        <v>1</v>
      </c>
      <c r="B10" s="105">
        <v>78580</v>
      </c>
      <c r="C10" s="105">
        <v>5</v>
      </c>
      <c r="D10" s="106" t="s">
        <v>3503</v>
      </c>
      <c r="E10" s="107">
        <v>2</v>
      </c>
      <c r="F10" s="74">
        <v>43502</v>
      </c>
      <c r="G10" s="108" t="e">
        <v>#N/A</v>
      </c>
      <c r="H10" s="109">
        <v>0</v>
      </c>
      <c r="I10" s="63">
        <v>43497</v>
      </c>
      <c r="J10" s="114">
        <v>3</v>
      </c>
      <c r="K10" s="110">
        <v>1</v>
      </c>
      <c r="L10" s="110">
        <v>1</v>
      </c>
      <c r="M10" s="110"/>
      <c r="N10" s="110"/>
      <c r="O10" s="110"/>
      <c r="P10" s="110"/>
      <c r="Q10" s="110"/>
      <c r="R10" s="110"/>
      <c r="S10" s="104" t="s">
        <v>551</v>
      </c>
      <c r="T10" s="104">
        <v>2</v>
      </c>
      <c r="U10" s="118">
        <v>440</v>
      </c>
      <c r="V10" s="118">
        <v>220</v>
      </c>
      <c r="W10" s="119">
        <v>440</v>
      </c>
      <c r="X10" s="76"/>
      <c r="Y10" s="77"/>
      <c r="Z10" s="73">
        <v>0</v>
      </c>
      <c r="AA10" s="73" t="s">
        <v>22</v>
      </c>
      <c r="AB10" s="78" t="e">
        <v>#REF!</v>
      </c>
      <c r="AC10" s="78" t="s">
        <v>22</v>
      </c>
      <c r="AD10" s="78" t="s">
        <v>22</v>
      </c>
      <c r="AE10" s="78"/>
      <c r="AF10" s="79">
        <v>2040</v>
      </c>
      <c r="AG10" s="80">
        <v>510</v>
      </c>
      <c r="AH10" s="80">
        <v>510</v>
      </c>
      <c r="AI10" s="75"/>
      <c r="AJ10" s="73"/>
      <c r="AK10" s="81">
        <v>0</v>
      </c>
    </row>
    <row r="11" spans="1:37" x14ac:dyDescent="0.25">
      <c r="A11" s="104">
        <v>1</v>
      </c>
      <c r="B11" s="105">
        <v>78580</v>
      </c>
      <c r="C11" s="105">
        <v>9</v>
      </c>
      <c r="D11" s="106" t="s">
        <v>3504</v>
      </c>
      <c r="E11" s="107">
        <v>1</v>
      </c>
      <c r="F11" s="74">
        <v>43502</v>
      </c>
      <c r="G11" s="108" t="e">
        <v>#N/A</v>
      </c>
      <c r="H11" s="109">
        <v>0</v>
      </c>
      <c r="I11" s="63">
        <v>43497</v>
      </c>
      <c r="J11" s="114">
        <v>3</v>
      </c>
      <c r="K11" s="110">
        <v>1</v>
      </c>
      <c r="L11" s="110"/>
      <c r="M11" s="110"/>
      <c r="N11" s="110"/>
      <c r="O11" s="110"/>
      <c r="P11" s="110"/>
      <c r="Q11" s="110"/>
      <c r="R11" s="110"/>
      <c r="S11" s="104" t="s">
        <v>551</v>
      </c>
      <c r="T11" s="104">
        <v>1</v>
      </c>
      <c r="U11" s="118">
        <v>220</v>
      </c>
      <c r="V11" s="118">
        <v>220</v>
      </c>
      <c r="W11" s="119">
        <v>220</v>
      </c>
      <c r="X11" s="76"/>
      <c r="Y11" s="77"/>
      <c r="Z11" s="73">
        <v>0</v>
      </c>
      <c r="AA11" s="73" t="s">
        <v>22</v>
      </c>
      <c r="AB11" s="78" t="e">
        <v>#REF!</v>
      </c>
      <c r="AC11" s="78" t="s">
        <v>22</v>
      </c>
      <c r="AD11" s="78" t="s">
        <v>22</v>
      </c>
      <c r="AE11" s="78"/>
      <c r="AF11" s="79">
        <v>1020</v>
      </c>
      <c r="AG11" s="80">
        <v>510</v>
      </c>
      <c r="AH11" s="80">
        <v>1020</v>
      </c>
      <c r="AI11" s="75"/>
      <c r="AJ11" s="73"/>
      <c r="AK11" s="81">
        <v>0</v>
      </c>
    </row>
    <row r="12" spans="1:37" x14ac:dyDescent="0.25">
      <c r="A12" s="104">
        <v>1</v>
      </c>
      <c r="B12" s="105">
        <v>78580</v>
      </c>
      <c r="C12" s="105">
        <v>7</v>
      </c>
      <c r="D12" s="106" t="s">
        <v>3505</v>
      </c>
      <c r="E12" s="107">
        <v>1</v>
      </c>
      <c r="F12" s="74">
        <v>43502</v>
      </c>
      <c r="G12" s="108" t="e">
        <v>#N/A</v>
      </c>
      <c r="H12" s="109">
        <v>0</v>
      </c>
      <c r="I12" s="63">
        <v>43497</v>
      </c>
      <c r="J12" s="114">
        <v>3</v>
      </c>
      <c r="K12" s="110">
        <v>1</v>
      </c>
      <c r="L12" s="110"/>
      <c r="M12" s="110"/>
      <c r="N12" s="110"/>
      <c r="O12" s="110"/>
      <c r="P12" s="110"/>
      <c r="Q12" s="110"/>
      <c r="R12" s="110"/>
      <c r="S12" s="104" t="s">
        <v>551</v>
      </c>
      <c r="T12" s="104">
        <v>1</v>
      </c>
      <c r="U12" s="118">
        <v>220</v>
      </c>
      <c r="V12" s="118">
        <v>220</v>
      </c>
      <c r="W12" s="119">
        <v>220</v>
      </c>
      <c r="X12" s="76"/>
      <c r="Y12" s="77"/>
      <c r="Z12" s="73">
        <v>0</v>
      </c>
      <c r="AA12" s="73" t="s">
        <v>22</v>
      </c>
      <c r="AB12" s="78" t="e">
        <v>#REF!</v>
      </c>
      <c r="AC12" s="78" t="s">
        <v>22</v>
      </c>
      <c r="AD12" s="78" t="s">
        <v>22</v>
      </c>
      <c r="AE12" s="78"/>
      <c r="AF12" s="79">
        <v>1020</v>
      </c>
      <c r="AG12" s="80">
        <v>510</v>
      </c>
      <c r="AH12" s="80">
        <v>510</v>
      </c>
      <c r="AI12" s="75"/>
      <c r="AJ12" s="73"/>
      <c r="AK12" s="81">
        <v>0</v>
      </c>
    </row>
    <row r="13" spans="1:37" x14ac:dyDescent="0.25">
      <c r="A13" s="104">
        <v>4</v>
      </c>
      <c r="B13" s="105">
        <v>78266</v>
      </c>
      <c r="C13" s="105">
        <v>1</v>
      </c>
      <c r="D13" s="106" t="s">
        <v>3506</v>
      </c>
      <c r="E13" s="107">
        <v>26</v>
      </c>
      <c r="F13" s="74">
        <v>43500</v>
      </c>
      <c r="G13" s="108" t="e">
        <v>#N/A</v>
      </c>
      <c r="H13" s="109">
        <v>0</v>
      </c>
      <c r="I13" s="63">
        <v>43497</v>
      </c>
      <c r="J13" s="114">
        <v>4</v>
      </c>
      <c r="K13" s="110">
        <v>2</v>
      </c>
      <c r="L13" s="110">
        <v>5</v>
      </c>
      <c r="M13" s="110">
        <v>3</v>
      </c>
      <c r="N13" s="110">
        <v>3</v>
      </c>
      <c r="O13" s="110">
        <v>5</v>
      </c>
      <c r="P13" s="110">
        <v>6</v>
      </c>
      <c r="Q13" s="115">
        <v>2</v>
      </c>
      <c r="R13" s="110"/>
      <c r="S13" s="104" t="s">
        <v>546</v>
      </c>
      <c r="T13" s="104">
        <v>26</v>
      </c>
      <c r="U13" s="118">
        <v>21060</v>
      </c>
      <c r="V13" s="118">
        <v>810</v>
      </c>
      <c r="W13" s="119">
        <v>21060</v>
      </c>
      <c r="X13" s="76"/>
      <c r="Y13" s="77"/>
      <c r="Z13" s="73">
        <v>0</v>
      </c>
      <c r="AA13" s="73" t="s">
        <v>22</v>
      </c>
      <c r="AB13" s="78" t="e">
        <v>#REF!</v>
      </c>
      <c r="AC13" s="78" t="s">
        <v>22</v>
      </c>
      <c r="AD13" s="78" t="s">
        <v>22</v>
      </c>
      <c r="AE13" s="78"/>
      <c r="AF13" s="79">
        <v>20094</v>
      </c>
      <c r="AG13" s="80">
        <v>591</v>
      </c>
      <c r="AH13" s="80">
        <v>20094</v>
      </c>
      <c r="AI13" s="75"/>
      <c r="AJ13" s="73"/>
      <c r="AK13" s="81">
        <v>0</v>
      </c>
    </row>
    <row r="14" spans="1:37" x14ac:dyDescent="0.25">
      <c r="A14" s="104">
        <v>4</v>
      </c>
      <c r="B14" s="105">
        <v>77268</v>
      </c>
      <c r="C14" s="105">
        <v>1</v>
      </c>
      <c r="D14" s="106" t="s">
        <v>3507</v>
      </c>
      <c r="E14" s="107">
        <v>40</v>
      </c>
      <c r="F14" s="74">
        <v>43489</v>
      </c>
      <c r="G14" s="108" t="e">
        <v>#N/A</v>
      </c>
      <c r="H14" s="109">
        <v>37</v>
      </c>
      <c r="I14" s="63">
        <v>43497</v>
      </c>
      <c r="J14" s="114">
        <v>5</v>
      </c>
      <c r="K14" s="110">
        <v>3</v>
      </c>
      <c r="L14" s="110"/>
      <c r="M14" s="110"/>
      <c r="N14" s="110"/>
      <c r="O14" s="110"/>
      <c r="P14" s="110"/>
      <c r="Q14" s="110"/>
      <c r="R14" s="110"/>
      <c r="S14" s="104" t="s">
        <v>546</v>
      </c>
      <c r="T14" s="104">
        <v>3</v>
      </c>
      <c r="U14" s="118">
        <v>21865</v>
      </c>
      <c r="V14" s="118">
        <v>546.625</v>
      </c>
      <c r="W14" s="119">
        <v>1639.875</v>
      </c>
      <c r="X14" s="76"/>
      <c r="Y14" s="77"/>
      <c r="Z14" s="73">
        <v>0</v>
      </c>
      <c r="AA14" s="73" t="s">
        <v>22</v>
      </c>
      <c r="AB14" s="78" t="e">
        <v>#REF!</v>
      </c>
      <c r="AC14" s="78" t="s">
        <v>22</v>
      </c>
      <c r="AD14" s="78" t="s">
        <v>22</v>
      </c>
      <c r="AE14" s="78"/>
      <c r="AF14" s="79">
        <v>4328</v>
      </c>
      <c r="AG14" s="80">
        <v>360.66666666666669</v>
      </c>
      <c r="AH14" s="80">
        <v>4328</v>
      </c>
      <c r="AI14" s="75"/>
      <c r="AJ14" s="73"/>
      <c r="AK14" s="81">
        <v>0</v>
      </c>
    </row>
    <row r="15" spans="1:37" x14ac:dyDescent="0.25">
      <c r="A15" s="104">
        <v>4</v>
      </c>
      <c r="B15" s="105">
        <v>76336</v>
      </c>
      <c r="C15" s="105">
        <v>13</v>
      </c>
      <c r="D15" s="106" t="s">
        <v>3508</v>
      </c>
      <c r="E15" s="107">
        <v>2</v>
      </c>
      <c r="F15" s="74">
        <v>43501</v>
      </c>
      <c r="G15" s="108" t="e">
        <v>#N/A</v>
      </c>
      <c r="H15" s="109">
        <v>1</v>
      </c>
      <c r="I15" s="63">
        <v>43497</v>
      </c>
      <c r="J15" s="114">
        <v>5</v>
      </c>
      <c r="K15" s="110">
        <v>1</v>
      </c>
      <c r="L15" s="110"/>
      <c r="M15" s="110"/>
      <c r="N15" s="110"/>
      <c r="O15" s="110"/>
      <c r="P15" s="110"/>
      <c r="Q15" s="110"/>
      <c r="R15" s="110"/>
      <c r="S15" s="104" t="s">
        <v>551</v>
      </c>
      <c r="T15" s="104">
        <v>1</v>
      </c>
      <c r="U15" s="118">
        <v>1830</v>
      </c>
      <c r="V15" s="118">
        <v>915</v>
      </c>
      <c r="W15" s="119">
        <v>915</v>
      </c>
      <c r="X15" s="76"/>
      <c r="Y15" s="77"/>
      <c r="Z15" s="73">
        <v>0</v>
      </c>
      <c r="AA15" s="73" t="s">
        <v>22</v>
      </c>
      <c r="AB15" s="78" t="e">
        <v>#REF!</v>
      </c>
      <c r="AC15" s="78" t="s">
        <v>22</v>
      </c>
      <c r="AD15" s="78" t="s">
        <v>22</v>
      </c>
      <c r="AE15" s="78"/>
      <c r="AF15" s="79">
        <v>3928</v>
      </c>
      <c r="AG15" s="80">
        <v>392.8</v>
      </c>
      <c r="AH15" s="80">
        <v>3928</v>
      </c>
      <c r="AI15" s="75"/>
      <c r="AJ15" s="73"/>
      <c r="AK15" s="81">
        <v>0</v>
      </c>
    </row>
    <row r="16" spans="1:37" x14ac:dyDescent="0.25">
      <c r="A16" s="104">
        <v>4</v>
      </c>
      <c r="B16" s="105">
        <v>77268</v>
      </c>
      <c r="C16" s="105">
        <v>1</v>
      </c>
      <c r="D16" s="106" t="s">
        <v>3507</v>
      </c>
      <c r="E16" s="107">
        <v>40</v>
      </c>
      <c r="F16" s="74">
        <v>43489</v>
      </c>
      <c r="G16" s="108" t="e">
        <v>#N/A</v>
      </c>
      <c r="H16" s="109">
        <v>32</v>
      </c>
      <c r="I16" s="63">
        <v>43497</v>
      </c>
      <c r="J16" s="114">
        <v>6</v>
      </c>
      <c r="K16" s="110">
        <v>4</v>
      </c>
      <c r="L16" s="110">
        <v>4</v>
      </c>
      <c r="M16" s="110"/>
      <c r="N16" s="110"/>
      <c r="O16" s="110"/>
      <c r="P16" s="110"/>
      <c r="Q16" s="110"/>
      <c r="R16" s="110"/>
      <c r="S16" s="104" t="s">
        <v>546</v>
      </c>
      <c r="T16" s="104">
        <v>8</v>
      </c>
      <c r="U16" s="118">
        <v>21865</v>
      </c>
      <c r="V16" s="118">
        <v>546.625</v>
      </c>
      <c r="W16" s="119">
        <v>4373</v>
      </c>
      <c r="X16" s="76"/>
      <c r="Y16" s="77"/>
      <c r="Z16" s="73">
        <v>0</v>
      </c>
      <c r="AA16" s="73" t="s">
        <v>22</v>
      </c>
      <c r="AB16" s="78" t="e">
        <v>#REF!</v>
      </c>
      <c r="AC16" s="78" t="s">
        <v>22</v>
      </c>
      <c r="AD16" s="78" t="s">
        <v>22</v>
      </c>
      <c r="AE16" s="78"/>
      <c r="AF16" s="79">
        <v>650</v>
      </c>
      <c r="AG16" s="80">
        <v>650</v>
      </c>
      <c r="AH16" s="80">
        <v>650</v>
      </c>
      <c r="AI16" s="75"/>
      <c r="AJ16" s="73"/>
      <c r="AK16" s="81">
        <v>0</v>
      </c>
    </row>
    <row r="17" spans="1:37" x14ac:dyDescent="0.25">
      <c r="A17" s="104">
        <v>7</v>
      </c>
      <c r="B17" s="105">
        <v>70411</v>
      </c>
      <c r="C17" s="105">
        <v>4</v>
      </c>
      <c r="D17" s="106" t="s">
        <v>564</v>
      </c>
      <c r="E17" s="107">
        <v>254</v>
      </c>
      <c r="F17" s="74">
        <v>43497</v>
      </c>
      <c r="G17" s="108" t="e">
        <v>#N/A</v>
      </c>
      <c r="H17" s="109">
        <v>204</v>
      </c>
      <c r="I17" s="63">
        <v>43497</v>
      </c>
      <c r="J17" s="114">
        <v>7</v>
      </c>
      <c r="K17" s="110">
        <v>10</v>
      </c>
      <c r="L17" s="110">
        <v>10</v>
      </c>
      <c r="M17" s="110">
        <v>10</v>
      </c>
      <c r="N17" s="110">
        <v>10</v>
      </c>
      <c r="O17" s="110">
        <v>10</v>
      </c>
      <c r="P17" s="110"/>
      <c r="Q17" s="110"/>
      <c r="R17" s="110"/>
      <c r="S17" s="104" t="s">
        <v>546</v>
      </c>
      <c r="T17" s="104">
        <v>50</v>
      </c>
      <c r="U17" s="118">
        <v>64770</v>
      </c>
      <c r="V17" s="118">
        <v>255</v>
      </c>
      <c r="W17" s="119">
        <v>12750</v>
      </c>
      <c r="X17" s="76"/>
      <c r="Y17" s="77"/>
      <c r="Z17" s="73">
        <v>0</v>
      </c>
      <c r="AA17" s="73" t="s">
        <v>22</v>
      </c>
      <c r="AB17" s="78" t="e">
        <v>#REF!</v>
      </c>
      <c r="AC17" s="78" t="s">
        <v>22</v>
      </c>
      <c r="AD17" s="78" t="s">
        <v>22</v>
      </c>
      <c r="AE17" s="78"/>
      <c r="AF17" s="79">
        <v>3448</v>
      </c>
      <c r="AG17" s="80">
        <v>862</v>
      </c>
      <c r="AH17" s="80">
        <v>3448</v>
      </c>
      <c r="AI17" s="75"/>
      <c r="AJ17" s="73"/>
      <c r="AK17" s="81">
        <v>0</v>
      </c>
    </row>
    <row r="18" spans="1:37" x14ac:dyDescent="0.25">
      <c r="A18" s="104">
        <v>7</v>
      </c>
      <c r="B18" s="105">
        <v>70411</v>
      </c>
      <c r="C18" s="105">
        <v>4</v>
      </c>
      <c r="D18" s="106" t="s">
        <v>564</v>
      </c>
      <c r="E18" s="107">
        <v>254</v>
      </c>
      <c r="F18" s="74">
        <v>43497</v>
      </c>
      <c r="G18" s="108" t="e">
        <v>#N/A</v>
      </c>
      <c r="H18" s="109">
        <v>192</v>
      </c>
      <c r="I18" s="63">
        <v>43497</v>
      </c>
      <c r="J18" s="114">
        <v>8</v>
      </c>
      <c r="K18" s="110">
        <v>10</v>
      </c>
      <c r="L18" s="110">
        <v>10</v>
      </c>
      <c r="M18" s="110">
        <v>10</v>
      </c>
      <c r="N18" s="110">
        <v>10</v>
      </c>
      <c r="O18" s="110">
        <v>10</v>
      </c>
      <c r="P18" s="110">
        <v>12</v>
      </c>
      <c r="Q18" s="110"/>
      <c r="R18" s="110"/>
      <c r="S18" s="104" t="s">
        <v>546</v>
      </c>
      <c r="T18" s="104">
        <v>62</v>
      </c>
      <c r="U18" s="118">
        <v>64770</v>
      </c>
      <c r="V18" s="118">
        <v>255</v>
      </c>
      <c r="W18" s="119">
        <v>15810</v>
      </c>
      <c r="X18" s="76"/>
      <c r="Y18" s="77"/>
      <c r="Z18" s="73">
        <v>0</v>
      </c>
      <c r="AA18" s="73" t="s">
        <v>22</v>
      </c>
      <c r="AB18" s="78" t="e">
        <v>#REF!</v>
      </c>
      <c r="AC18" s="78" t="s">
        <v>22</v>
      </c>
      <c r="AD18" s="78" t="s">
        <v>22</v>
      </c>
      <c r="AE18" s="78"/>
      <c r="AF18" s="79">
        <v>8692</v>
      </c>
      <c r="AG18" s="80">
        <v>1086.5</v>
      </c>
      <c r="AH18" s="80">
        <v>7605.5</v>
      </c>
      <c r="AI18" s="75"/>
      <c r="AJ18" s="73"/>
      <c r="AK18" s="81">
        <v>0</v>
      </c>
    </row>
    <row r="19" spans="1:37" x14ac:dyDescent="0.25">
      <c r="A19" s="104">
        <v>7</v>
      </c>
      <c r="B19" s="105">
        <v>70411</v>
      </c>
      <c r="C19" s="105">
        <v>4</v>
      </c>
      <c r="D19" s="106" t="s">
        <v>564</v>
      </c>
      <c r="E19" s="107">
        <v>254</v>
      </c>
      <c r="F19" s="74">
        <v>43497</v>
      </c>
      <c r="G19" s="108" t="e">
        <v>#N/A</v>
      </c>
      <c r="H19" s="109">
        <v>208</v>
      </c>
      <c r="I19" s="63">
        <v>43497</v>
      </c>
      <c r="J19" s="114">
        <v>9</v>
      </c>
      <c r="K19" s="110">
        <v>8</v>
      </c>
      <c r="L19" s="110">
        <v>8</v>
      </c>
      <c r="M19" s="110">
        <v>8</v>
      </c>
      <c r="N19" s="110">
        <v>10</v>
      </c>
      <c r="O19" s="110">
        <v>10</v>
      </c>
      <c r="P19" s="110">
        <v>2</v>
      </c>
      <c r="Q19" s="110"/>
      <c r="R19" s="110"/>
      <c r="S19" s="104" t="s">
        <v>546</v>
      </c>
      <c r="T19" s="104">
        <v>46</v>
      </c>
      <c r="U19" s="118">
        <v>64770</v>
      </c>
      <c r="V19" s="118">
        <v>255</v>
      </c>
      <c r="W19" s="119">
        <v>11730</v>
      </c>
      <c r="X19" s="76"/>
      <c r="Y19" s="77"/>
      <c r="Z19" s="73">
        <v>0</v>
      </c>
      <c r="AA19" s="73" t="s">
        <v>22</v>
      </c>
      <c r="AB19" s="78" t="e">
        <v>#REF!</v>
      </c>
      <c r="AC19" s="78" t="s">
        <v>22</v>
      </c>
      <c r="AD19" s="78" t="s">
        <v>22</v>
      </c>
      <c r="AE19" s="78"/>
      <c r="AF19" s="79">
        <v>7750</v>
      </c>
      <c r="AG19" s="80">
        <v>516.66666666666663</v>
      </c>
      <c r="AH19" s="80">
        <v>3616.6666666666665</v>
      </c>
      <c r="AI19" s="75"/>
      <c r="AJ19" s="73"/>
      <c r="AK19" s="81">
        <v>0</v>
      </c>
    </row>
    <row r="20" spans="1:37" x14ac:dyDescent="0.25">
      <c r="A20" s="104">
        <v>10</v>
      </c>
      <c r="B20" s="105">
        <v>75966</v>
      </c>
      <c r="C20" s="105">
        <v>1</v>
      </c>
      <c r="D20" s="106" t="s">
        <v>3509</v>
      </c>
      <c r="E20" s="107">
        <v>290</v>
      </c>
      <c r="F20" s="74">
        <v>43510</v>
      </c>
      <c r="G20" s="108" t="e">
        <v>#N/A</v>
      </c>
      <c r="H20" s="109">
        <v>213</v>
      </c>
      <c r="I20" s="63">
        <v>43497</v>
      </c>
      <c r="J20" s="114">
        <v>10</v>
      </c>
      <c r="K20" s="110">
        <v>10</v>
      </c>
      <c r="L20" s="110">
        <v>14</v>
      </c>
      <c r="M20" s="110">
        <v>10</v>
      </c>
      <c r="N20" s="110">
        <v>14</v>
      </c>
      <c r="O20" s="110">
        <v>5</v>
      </c>
      <c r="P20" s="110"/>
      <c r="Q20" s="110">
        <v>12</v>
      </c>
      <c r="R20" s="110">
        <v>12</v>
      </c>
      <c r="S20" s="104" t="s">
        <v>551</v>
      </c>
      <c r="T20" s="104">
        <v>77</v>
      </c>
      <c r="U20" s="118">
        <v>53650</v>
      </c>
      <c r="V20" s="118">
        <v>185</v>
      </c>
      <c r="W20" s="119">
        <v>14245</v>
      </c>
      <c r="X20" s="76"/>
      <c r="Y20" s="77"/>
      <c r="Z20" s="73">
        <v>0</v>
      </c>
      <c r="AA20" s="73" t="s">
        <v>22</v>
      </c>
      <c r="AB20" s="78" t="e">
        <v>#REF!</v>
      </c>
      <c r="AC20" s="78" t="s">
        <v>22</v>
      </c>
      <c r="AD20" s="78" t="s">
        <v>22</v>
      </c>
      <c r="AE20" s="78"/>
      <c r="AF20" s="79">
        <v>1092</v>
      </c>
      <c r="AG20" s="80">
        <v>182</v>
      </c>
      <c r="AH20" s="80">
        <v>1092</v>
      </c>
      <c r="AI20" s="75"/>
      <c r="AJ20" s="73"/>
      <c r="AK20" s="81">
        <v>0</v>
      </c>
    </row>
    <row r="21" spans="1:37" x14ac:dyDescent="0.25">
      <c r="A21" s="104">
        <v>10</v>
      </c>
      <c r="B21" s="105">
        <v>75966</v>
      </c>
      <c r="C21" s="105">
        <v>1</v>
      </c>
      <c r="D21" s="106" t="s">
        <v>3509</v>
      </c>
      <c r="E21" s="107">
        <v>290</v>
      </c>
      <c r="F21" s="74">
        <v>43510</v>
      </c>
      <c r="G21" s="108" t="e">
        <v>#N/A</v>
      </c>
      <c r="H21" s="109">
        <v>228</v>
      </c>
      <c r="I21" s="63">
        <v>43497</v>
      </c>
      <c r="J21" s="114">
        <v>11</v>
      </c>
      <c r="K21" s="110">
        <v>10</v>
      </c>
      <c r="L21" s="110">
        <v>10</v>
      </c>
      <c r="M21" s="110">
        <v>8</v>
      </c>
      <c r="N21" s="110">
        <v>12</v>
      </c>
      <c r="O21" s="110">
        <v>10</v>
      </c>
      <c r="P21" s="110"/>
      <c r="Q21" s="110"/>
      <c r="R21" s="110">
        <v>12</v>
      </c>
      <c r="S21" s="104" t="s">
        <v>551</v>
      </c>
      <c r="T21" s="104">
        <v>62</v>
      </c>
      <c r="U21" s="118">
        <v>53650</v>
      </c>
      <c r="V21" s="118">
        <v>185</v>
      </c>
      <c r="W21" s="119">
        <v>11470</v>
      </c>
      <c r="X21" s="76"/>
      <c r="Y21" s="77"/>
      <c r="Z21" s="73">
        <v>0</v>
      </c>
      <c r="AA21" s="73" t="s">
        <v>22</v>
      </c>
      <c r="AB21" s="78" t="e">
        <v>#REF!</v>
      </c>
      <c r="AC21" s="78" t="s">
        <v>22</v>
      </c>
      <c r="AD21" s="78" t="s">
        <v>22</v>
      </c>
      <c r="AE21" s="78"/>
      <c r="AF21" s="79">
        <v>2310</v>
      </c>
      <c r="AG21" s="80">
        <v>165</v>
      </c>
      <c r="AH21" s="80">
        <v>2310</v>
      </c>
      <c r="AI21" s="75"/>
      <c r="AJ21" s="73"/>
      <c r="AK21" s="81">
        <v>0</v>
      </c>
    </row>
    <row r="22" spans="1:37" x14ac:dyDescent="0.25">
      <c r="A22" s="104">
        <v>12</v>
      </c>
      <c r="B22" s="105">
        <v>78947</v>
      </c>
      <c r="C22" s="105">
        <v>1</v>
      </c>
      <c r="D22" s="106" t="s">
        <v>3510</v>
      </c>
      <c r="E22" s="107">
        <v>4</v>
      </c>
      <c r="F22" s="74">
        <v>43496</v>
      </c>
      <c r="G22" s="108" t="e">
        <v>#N/A</v>
      </c>
      <c r="H22" s="109">
        <v>0</v>
      </c>
      <c r="I22" s="63">
        <v>43497</v>
      </c>
      <c r="J22" s="114">
        <v>12</v>
      </c>
      <c r="K22" s="110">
        <v>4</v>
      </c>
      <c r="L22" s="110"/>
      <c r="M22" s="110"/>
      <c r="N22" s="110"/>
      <c r="O22" s="110"/>
      <c r="P22" s="110"/>
      <c r="Q22" s="110"/>
      <c r="R22" s="110"/>
      <c r="S22" s="104" t="s">
        <v>546</v>
      </c>
      <c r="T22" s="104">
        <v>4</v>
      </c>
      <c r="U22" s="118">
        <v>1152</v>
      </c>
      <c r="V22" s="118">
        <v>288</v>
      </c>
      <c r="W22" s="119">
        <v>1152</v>
      </c>
      <c r="X22" s="76"/>
      <c r="Y22" s="77"/>
      <c r="Z22" s="73">
        <v>0</v>
      </c>
      <c r="AA22" s="73" t="s">
        <v>22</v>
      </c>
      <c r="AB22" s="78" t="e">
        <v>#REF!</v>
      </c>
      <c r="AC22" s="78" t="s">
        <v>22</v>
      </c>
      <c r="AD22" s="78" t="s">
        <v>22</v>
      </c>
      <c r="AE22" s="78"/>
      <c r="AF22" s="79">
        <v>8592</v>
      </c>
      <c r="AG22" s="80">
        <v>358</v>
      </c>
      <c r="AH22" s="80">
        <v>8592</v>
      </c>
      <c r="AI22" s="75"/>
      <c r="AJ22" s="73"/>
      <c r="AK22" s="81">
        <v>0</v>
      </c>
    </row>
    <row r="23" spans="1:37" x14ac:dyDescent="0.25">
      <c r="A23" s="104">
        <v>12</v>
      </c>
      <c r="B23" s="105">
        <v>78633</v>
      </c>
      <c r="C23" s="105">
        <v>1</v>
      </c>
      <c r="D23" s="106" t="s">
        <v>3511</v>
      </c>
      <c r="E23" s="107">
        <v>1</v>
      </c>
      <c r="F23" s="74">
        <v>43496</v>
      </c>
      <c r="G23" s="108" t="e">
        <v>#N/A</v>
      </c>
      <c r="H23" s="109">
        <v>0</v>
      </c>
      <c r="I23" s="63">
        <v>43497</v>
      </c>
      <c r="J23" s="114">
        <v>12</v>
      </c>
      <c r="K23" s="110">
        <v>1</v>
      </c>
      <c r="L23" s="110"/>
      <c r="M23" s="110"/>
      <c r="N23" s="110"/>
      <c r="O23" s="110"/>
      <c r="P23" s="110"/>
      <c r="Q23" s="110"/>
      <c r="R23" s="110"/>
      <c r="S23" s="104" t="s">
        <v>546</v>
      </c>
      <c r="T23" s="104">
        <v>1</v>
      </c>
      <c r="U23" s="118">
        <v>75</v>
      </c>
      <c r="V23" s="118">
        <v>75</v>
      </c>
      <c r="W23" s="119">
        <v>75</v>
      </c>
      <c r="X23" s="76"/>
      <c r="Y23" s="77"/>
      <c r="Z23" s="73">
        <v>0</v>
      </c>
      <c r="AA23" s="73" t="s">
        <v>22</v>
      </c>
      <c r="AB23" s="78" t="e">
        <v>#REF!</v>
      </c>
      <c r="AC23" s="78" t="s">
        <v>22</v>
      </c>
      <c r="AD23" s="78" t="s">
        <v>22</v>
      </c>
      <c r="AE23" s="78"/>
      <c r="AF23" s="79">
        <v>4032</v>
      </c>
      <c r="AG23" s="80">
        <v>504</v>
      </c>
      <c r="AH23" s="80">
        <v>4032</v>
      </c>
      <c r="AI23" s="75"/>
      <c r="AJ23" s="73"/>
      <c r="AK23" s="81">
        <v>0</v>
      </c>
    </row>
    <row r="24" spans="1:37" x14ac:dyDescent="0.25">
      <c r="A24" s="104">
        <v>12</v>
      </c>
      <c r="B24" s="105">
        <v>78824</v>
      </c>
      <c r="C24" s="105">
        <v>1</v>
      </c>
      <c r="D24" s="106" t="s">
        <v>3512</v>
      </c>
      <c r="E24" s="107">
        <v>2</v>
      </c>
      <c r="F24" s="74">
        <v>43500</v>
      </c>
      <c r="G24" s="108" t="e">
        <v>#N/A</v>
      </c>
      <c r="H24" s="109">
        <v>0</v>
      </c>
      <c r="I24" s="63">
        <v>43497</v>
      </c>
      <c r="J24" s="114">
        <v>12</v>
      </c>
      <c r="K24" s="110">
        <v>2</v>
      </c>
      <c r="L24" s="110"/>
      <c r="M24" s="110"/>
      <c r="N24" s="110"/>
      <c r="O24" s="110"/>
      <c r="P24" s="110"/>
      <c r="Q24" s="110"/>
      <c r="R24" s="110"/>
      <c r="S24" s="104" t="s">
        <v>546</v>
      </c>
      <c r="T24" s="104">
        <v>2</v>
      </c>
      <c r="U24" s="118">
        <v>570</v>
      </c>
      <c r="V24" s="118">
        <v>285</v>
      </c>
      <c r="W24" s="119">
        <v>570</v>
      </c>
      <c r="X24" s="76"/>
      <c r="Y24" s="77"/>
      <c r="Z24" s="73">
        <v>0</v>
      </c>
      <c r="AA24" s="73" t="s">
        <v>22</v>
      </c>
      <c r="AB24" s="78" t="e">
        <v>#REF!</v>
      </c>
      <c r="AC24" s="78" t="s">
        <v>22</v>
      </c>
      <c r="AD24" s="78" t="s">
        <v>22</v>
      </c>
      <c r="AE24" s="78"/>
      <c r="AF24" s="79">
        <v>4628</v>
      </c>
      <c r="AG24" s="80">
        <v>356</v>
      </c>
      <c r="AH24" s="80">
        <v>4628</v>
      </c>
      <c r="AI24" s="75"/>
      <c r="AJ24" s="73"/>
      <c r="AK24" s="81">
        <v>0</v>
      </c>
    </row>
    <row r="25" spans="1:37" x14ac:dyDescent="0.25">
      <c r="A25" s="104">
        <v>12</v>
      </c>
      <c r="B25" s="105">
        <v>77601</v>
      </c>
      <c r="C25" s="105">
        <v>1</v>
      </c>
      <c r="D25" s="106" t="s">
        <v>3513</v>
      </c>
      <c r="E25" s="107">
        <v>1</v>
      </c>
      <c r="F25" s="74">
        <v>43496</v>
      </c>
      <c r="G25" s="108" t="e">
        <v>#N/A</v>
      </c>
      <c r="H25" s="109">
        <v>0</v>
      </c>
      <c r="I25" s="63">
        <v>43497</v>
      </c>
      <c r="J25" s="114">
        <v>12</v>
      </c>
      <c r="K25" s="110">
        <v>1</v>
      </c>
      <c r="L25" s="110"/>
      <c r="M25" s="110"/>
      <c r="N25" s="110"/>
      <c r="O25" s="110"/>
      <c r="P25" s="110"/>
      <c r="Q25" s="110"/>
      <c r="R25" s="110"/>
      <c r="S25" s="104" t="s">
        <v>546</v>
      </c>
      <c r="T25" s="104">
        <v>1</v>
      </c>
      <c r="U25" s="118">
        <v>1250</v>
      </c>
      <c r="V25" s="118">
        <v>1250</v>
      </c>
      <c r="W25" s="119">
        <v>1250</v>
      </c>
      <c r="X25" s="76"/>
      <c r="Y25" s="77"/>
      <c r="Z25" s="73">
        <v>0</v>
      </c>
      <c r="AA25" s="73" t="s">
        <v>22</v>
      </c>
      <c r="AB25" s="78" t="e">
        <v>#REF!</v>
      </c>
      <c r="AC25" s="78" t="s">
        <v>22</v>
      </c>
      <c r="AD25" s="78" t="s">
        <v>22</v>
      </c>
      <c r="AE25" s="78"/>
      <c r="AF25" s="79">
        <v>19800</v>
      </c>
      <c r="AG25" s="80">
        <v>450</v>
      </c>
      <c r="AH25" s="80">
        <v>4500</v>
      </c>
      <c r="AI25" s="75"/>
      <c r="AJ25" s="73"/>
      <c r="AK25" s="81">
        <v>0</v>
      </c>
    </row>
    <row r="26" spans="1:37" x14ac:dyDescent="0.25">
      <c r="A26" s="104">
        <v>12</v>
      </c>
      <c r="B26" s="105">
        <v>78682</v>
      </c>
      <c r="C26" s="105">
        <v>1</v>
      </c>
      <c r="D26" s="106" t="s">
        <v>3514</v>
      </c>
      <c r="E26" s="107">
        <v>6</v>
      </c>
      <c r="F26" s="74">
        <v>43500</v>
      </c>
      <c r="G26" s="108" t="e">
        <v>#N/A</v>
      </c>
      <c r="H26" s="109">
        <v>0</v>
      </c>
      <c r="I26" s="63">
        <v>43497</v>
      </c>
      <c r="J26" s="114">
        <v>13</v>
      </c>
      <c r="K26" s="110">
        <v>6</v>
      </c>
      <c r="L26" s="110"/>
      <c r="M26" s="110"/>
      <c r="N26" s="110"/>
      <c r="O26" s="110"/>
      <c r="P26" s="110"/>
      <c r="Q26" s="110"/>
      <c r="R26" s="110"/>
      <c r="S26" s="104" t="s">
        <v>546</v>
      </c>
      <c r="T26" s="104">
        <v>6</v>
      </c>
      <c r="U26" s="118">
        <v>1920</v>
      </c>
      <c r="V26" s="118">
        <v>320</v>
      </c>
      <c r="W26" s="119">
        <v>1920</v>
      </c>
      <c r="X26" s="76"/>
      <c r="Y26" s="77"/>
      <c r="Z26" s="73">
        <v>0</v>
      </c>
      <c r="AA26" s="73" t="s">
        <v>22</v>
      </c>
      <c r="AB26" s="78" t="e">
        <v>#REF!</v>
      </c>
      <c r="AC26" s="78" t="s">
        <v>22</v>
      </c>
      <c r="AD26" s="78" t="s">
        <v>22</v>
      </c>
      <c r="AE26" s="78"/>
      <c r="AF26" s="79">
        <v>19800</v>
      </c>
      <c r="AG26" s="80">
        <v>450</v>
      </c>
      <c r="AH26" s="80">
        <v>2700</v>
      </c>
      <c r="AI26" s="75"/>
      <c r="AJ26" s="73"/>
      <c r="AK26" s="81">
        <v>0</v>
      </c>
    </row>
    <row r="27" spans="1:37" x14ac:dyDescent="0.25">
      <c r="A27" s="104">
        <v>12</v>
      </c>
      <c r="B27" s="105">
        <v>76087</v>
      </c>
      <c r="C27" s="105">
        <v>3</v>
      </c>
      <c r="D27" s="106" t="s">
        <v>3515</v>
      </c>
      <c r="E27" s="107">
        <v>3</v>
      </c>
      <c r="F27" s="74">
        <v>43497</v>
      </c>
      <c r="G27" s="108" t="e">
        <v>#N/A</v>
      </c>
      <c r="H27" s="109">
        <v>0</v>
      </c>
      <c r="I27" s="63">
        <v>43497</v>
      </c>
      <c r="J27" s="114">
        <v>13</v>
      </c>
      <c r="K27" s="110">
        <v>1</v>
      </c>
      <c r="L27" s="110">
        <v>2</v>
      </c>
      <c r="M27" s="110"/>
      <c r="N27" s="110"/>
      <c r="O27" s="110"/>
      <c r="P27" s="110"/>
      <c r="Q27" s="110"/>
      <c r="R27" s="110"/>
      <c r="S27" s="104" t="s">
        <v>546</v>
      </c>
      <c r="T27" s="104">
        <v>3</v>
      </c>
      <c r="U27" s="118">
        <v>945</v>
      </c>
      <c r="V27" s="118">
        <v>315</v>
      </c>
      <c r="W27" s="119">
        <v>945</v>
      </c>
      <c r="X27" s="76"/>
      <c r="Y27" s="77"/>
      <c r="Z27" s="73">
        <v>0</v>
      </c>
      <c r="AA27" s="73" t="s">
        <v>22</v>
      </c>
      <c r="AB27" s="78" t="e">
        <v>#REF!</v>
      </c>
      <c r="AC27" s="78" t="s">
        <v>22</v>
      </c>
      <c r="AD27" s="78" t="s">
        <v>22</v>
      </c>
      <c r="AE27" s="78"/>
      <c r="AF27" s="79">
        <v>1360</v>
      </c>
      <c r="AG27" s="80">
        <v>680</v>
      </c>
      <c r="AH27" s="80">
        <v>1360</v>
      </c>
      <c r="AI27" s="75"/>
      <c r="AJ27" s="73"/>
      <c r="AK27" s="81">
        <v>0</v>
      </c>
    </row>
    <row r="28" spans="1:37" x14ac:dyDescent="0.25">
      <c r="A28" s="104">
        <v>18</v>
      </c>
      <c r="B28" s="105">
        <v>73887</v>
      </c>
      <c r="C28" s="105">
        <v>7</v>
      </c>
      <c r="D28" s="106" t="s">
        <v>3516</v>
      </c>
      <c r="E28" s="107">
        <v>30</v>
      </c>
      <c r="F28" s="74">
        <v>43501</v>
      </c>
      <c r="G28" s="108" t="s">
        <v>128</v>
      </c>
      <c r="H28" s="109">
        <v>0</v>
      </c>
      <c r="I28" s="63">
        <v>43497</v>
      </c>
      <c r="J28" s="114">
        <v>18</v>
      </c>
      <c r="K28" s="110">
        <v>10</v>
      </c>
      <c r="L28" s="110">
        <v>10</v>
      </c>
      <c r="M28" s="110">
        <v>10</v>
      </c>
      <c r="N28" s="110"/>
      <c r="O28" s="110"/>
      <c r="P28" s="110"/>
      <c r="Q28" s="110"/>
      <c r="R28" s="110"/>
      <c r="S28" s="104" t="s">
        <v>551</v>
      </c>
      <c r="T28" s="104">
        <v>30</v>
      </c>
      <c r="U28" s="118">
        <v>7500</v>
      </c>
      <c r="V28" s="118">
        <v>250</v>
      </c>
      <c r="W28" s="119">
        <v>7500</v>
      </c>
      <c r="X28" s="76"/>
      <c r="Y28" s="77"/>
      <c r="Z28" s="73">
        <v>0</v>
      </c>
      <c r="AA28" s="73" t="s">
        <v>22</v>
      </c>
      <c r="AB28" s="78" t="e">
        <v>#REF!</v>
      </c>
      <c r="AC28" s="78" t="s">
        <v>22</v>
      </c>
      <c r="AD28" s="78" t="s">
        <v>22</v>
      </c>
      <c r="AE28" s="78"/>
      <c r="AF28" s="79">
        <v>1020</v>
      </c>
      <c r="AG28" s="80">
        <v>510</v>
      </c>
      <c r="AH28" s="80">
        <v>1020</v>
      </c>
      <c r="AI28" s="75"/>
      <c r="AJ28" s="73"/>
      <c r="AK28" s="81">
        <v>0</v>
      </c>
    </row>
    <row r="29" spans="1:37" x14ac:dyDescent="0.25">
      <c r="A29" s="104">
        <v>1</v>
      </c>
      <c r="B29" s="105">
        <v>78580</v>
      </c>
      <c r="C29" s="105">
        <v>17</v>
      </c>
      <c r="D29" s="106" t="s">
        <v>3517</v>
      </c>
      <c r="E29" s="107">
        <v>1</v>
      </c>
      <c r="F29" s="74">
        <v>43502</v>
      </c>
      <c r="G29" s="108" t="e">
        <v>#N/A</v>
      </c>
      <c r="H29" s="109">
        <v>0</v>
      </c>
      <c r="I29" s="63">
        <v>43497</v>
      </c>
      <c r="J29" s="114">
        <v>1</v>
      </c>
      <c r="K29" s="110"/>
      <c r="L29" s="110">
        <v>1</v>
      </c>
      <c r="M29" s="110"/>
      <c r="N29" s="110"/>
      <c r="O29" s="110"/>
      <c r="P29" s="110"/>
      <c r="Q29" s="110"/>
      <c r="R29" s="110"/>
      <c r="S29" s="104" t="s">
        <v>551</v>
      </c>
      <c r="T29" s="104">
        <v>1</v>
      </c>
      <c r="U29" s="118">
        <v>220</v>
      </c>
      <c r="V29" s="118">
        <v>220</v>
      </c>
      <c r="W29" s="119">
        <v>220</v>
      </c>
      <c r="X29" s="76"/>
      <c r="Y29" s="77"/>
      <c r="Z29" s="73">
        <v>0</v>
      </c>
      <c r="AA29" s="73" t="s">
        <v>22</v>
      </c>
      <c r="AB29" s="78" t="e">
        <v>#REF!</v>
      </c>
      <c r="AC29" s="78" t="s">
        <v>22</v>
      </c>
      <c r="AD29" s="78" t="s">
        <v>22</v>
      </c>
      <c r="AE29" s="78"/>
      <c r="AF29" s="79">
        <v>2040</v>
      </c>
      <c r="AG29" s="80">
        <v>510</v>
      </c>
      <c r="AH29" s="80">
        <v>510</v>
      </c>
      <c r="AI29" s="75"/>
      <c r="AJ29" s="73"/>
      <c r="AK29" s="81">
        <v>0</v>
      </c>
    </row>
    <row r="30" spans="1:37" x14ac:dyDescent="0.25">
      <c r="A30" s="104">
        <v>1</v>
      </c>
      <c r="B30" s="105">
        <v>78580</v>
      </c>
      <c r="C30" s="105">
        <v>33</v>
      </c>
      <c r="D30" s="106" t="s">
        <v>3518</v>
      </c>
      <c r="E30" s="107">
        <v>1</v>
      </c>
      <c r="F30" s="74">
        <v>43502</v>
      </c>
      <c r="G30" s="108" t="e">
        <v>#N/A</v>
      </c>
      <c r="H30" s="109">
        <v>0</v>
      </c>
      <c r="I30" s="63">
        <v>43497</v>
      </c>
      <c r="J30" s="114">
        <v>1</v>
      </c>
      <c r="K30" s="110"/>
      <c r="L30" s="110">
        <v>1</v>
      </c>
      <c r="M30" s="110"/>
      <c r="N30" s="110"/>
      <c r="O30" s="110"/>
      <c r="P30" s="110"/>
      <c r="Q30" s="110"/>
      <c r="R30" s="110"/>
      <c r="S30" s="104" t="s">
        <v>551</v>
      </c>
      <c r="T30" s="104">
        <v>1</v>
      </c>
      <c r="U30" s="118">
        <v>220</v>
      </c>
      <c r="V30" s="118">
        <v>220</v>
      </c>
      <c r="W30" s="119">
        <v>220</v>
      </c>
      <c r="X30" s="76"/>
      <c r="Y30" s="77"/>
      <c r="Z30" s="73">
        <v>0</v>
      </c>
      <c r="AA30" s="73" t="s">
        <v>22</v>
      </c>
      <c r="AB30" s="78" t="e">
        <v>#REF!</v>
      </c>
      <c r="AC30" s="78" t="s">
        <v>22</v>
      </c>
      <c r="AD30" s="78" t="s">
        <v>22</v>
      </c>
      <c r="AE30" s="78"/>
      <c r="AF30" s="79">
        <v>1360</v>
      </c>
      <c r="AG30" s="80">
        <v>680</v>
      </c>
      <c r="AH30" s="80">
        <v>680</v>
      </c>
      <c r="AI30" s="75"/>
      <c r="AJ30" s="73"/>
      <c r="AK30" s="81">
        <v>0</v>
      </c>
    </row>
    <row r="31" spans="1:37" x14ac:dyDescent="0.25">
      <c r="A31" s="104">
        <v>1</v>
      </c>
      <c r="B31" s="105">
        <v>78580</v>
      </c>
      <c r="C31" s="105">
        <v>19</v>
      </c>
      <c r="D31" s="106" t="s">
        <v>3519</v>
      </c>
      <c r="E31" s="107">
        <v>3</v>
      </c>
      <c r="F31" s="74">
        <v>43502</v>
      </c>
      <c r="G31" s="108" t="e">
        <v>#N/A</v>
      </c>
      <c r="H31" s="109">
        <v>1</v>
      </c>
      <c r="I31" s="63">
        <v>43497</v>
      </c>
      <c r="J31" s="114">
        <v>1</v>
      </c>
      <c r="K31" s="110"/>
      <c r="L31" s="110">
        <v>2</v>
      </c>
      <c r="M31" s="110"/>
      <c r="N31" s="110"/>
      <c r="O31" s="110"/>
      <c r="P31" s="110"/>
      <c r="Q31" s="110"/>
      <c r="R31" s="110"/>
      <c r="S31" s="104" t="s">
        <v>551</v>
      </c>
      <c r="T31" s="104">
        <v>2</v>
      </c>
      <c r="U31" s="118">
        <v>660</v>
      </c>
      <c r="V31" s="118">
        <v>220</v>
      </c>
      <c r="W31" s="119">
        <v>440</v>
      </c>
      <c r="X31" s="76"/>
      <c r="Y31" s="77"/>
      <c r="Z31" s="73">
        <v>0</v>
      </c>
      <c r="AA31" s="73" t="s">
        <v>22</v>
      </c>
      <c r="AB31" s="78" t="e">
        <v>#REF!</v>
      </c>
      <c r="AC31" s="78" t="s">
        <v>22</v>
      </c>
      <c r="AD31" s="78" t="s">
        <v>22</v>
      </c>
      <c r="AE31" s="78"/>
      <c r="AF31" s="79">
        <v>1950</v>
      </c>
      <c r="AG31" s="80">
        <v>487.5</v>
      </c>
      <c r="AH31" s="80">
        <v>1950</v>
      </c>
      <c r="AI31" s="75"/>
      <c r="AJ31" s="73"/>
      <c r="AK31" s="81">
        <v>0</v>
      </c>
    </row>
    <row r="32" spans="1:37" x14ac:dyDescent="0.25">
      <c r="A32" s="104">
        <v>1</v>
      </c>
      <c r="B32" s="105">
        <v>78580</v>
      </c>
      <c r="C32" s="105">
        <v>18</v>
      </c>
      <c r="D32" s="106" t="s">
        <v>3520</v>
      </c>
      <c r="E32" s="107">
        <v>2</v>
      </c>
      <c r="F32" s="74">
        <v>43502</v>
      </c>
      <c r="G32" s="108" t="e">
        <v>#N/A</v>
      </c>
      <c r="H32" s="109">
        <v>1</v>
      </c>
      <c r="I32" s="63">
        <v>43497</v>
      </c>
      <c r="J32" s="114">
        <v>1</v>
      </c>
      <c r="K32" s="110"/>
      <c r="L32" s="110">
        <v>1</v>
      </c>
      <c r="M32" s="110"/>
      <c r="N32" s="110"/>
      <c r="O32" s="110"/>
      <c r="P32" s="110"/>
      <c r="Q32" s="110"/>
      <c r="R32" s="110"/>
      <c r="S32" s="104" t="s">
        <v>551</v>
      </c>
      <c r="T32" s="104">
        <v>1</v>
      </c>
      <c r="U32" s="118">
        <v>440</v>
      </c>
      <c r="V32" s="118">
        <v>220</v>
      </c>
      <c r="W32" s="119">
        <v>220</v>
      </c>
      <c r="X32" s="76"/>
      <c r="Y32" s="77"/>
      <c r="Z32" s="73">
        <v>0</v>
      </c>
      <c r="AA32" s="73" t="s">
        <v>22</v>
      </c>
      <c r="AB32" s="78" t="e">
        <v>#REF!</v>
      </c>
      <c r="AC32" s="78" t="s">
        <v>22</v>
      </c>
      <c r="AD32" s="78" t="s">
        <v>22</v>
      </c>
      <c r="AE32" s="78"/>
      <c r="AF32" s="79">
        <v>1950</v>
      </c>
      <c r="AG32" s="80">
        <v>487.5</v>
      </c>
      <c r="AH32" s="80">
        <v>1950</v>
      </c>
      <c r="AI32" s="75"/>
      <c r="AJ32" s="73"/>
      <c r="AK32" s="81">
        <v>0</v>
      </c>
    </row>
    <row r="33" spans="1:37" x14ac:dyDescent="0.25">
      <c r="A33" s="104">
        <v>1</v>
      </c>
      <c r="B33" s="105">
        <v>78580</v>
      </c>
      <c r="C33" s="105">
        <v>23</v>
      </c>
      <c r="D33" s="106" t="s">
        <v>3521</v>
      </c>
      <c r="E33" s="107">
        <v>2</v>
      </c>
      <c r="F33" s="74">
        <v>43502</v>
      </c>
      <c r="G33" s="108" t="e">
        <v>#N/A</v>
      </c>
      <c r="H33" s="109">
        <v>1</v>
      </c>
      <c r="I33" s="63">
        <v>43497</v>
      </c>
      <c r="J33" s="114">
        <v>1</v>
      </c>
      <c r="K33" s="110"/>
      <c r="L33" s="110"/>
      <c r="M33" s="110">
        <v>1</v>
      </c>
      <c r="N33" s="110"/>
      <c r="O33" s="110"/>
      <c r="P33" s="110"/>
      <c r="Q33" s="110"/>
      <c r="R33" s="110"/>
      <c r="S33" s="104" t="s">
        <v>551</v>
      </c>
      <c r="T33" s="104">
        <v>1</v>
      </c>
      <c r="U33" s="118">
        <v>440</v>
      </c>
      <c r="V33" s="118">
        <v>220</v>
      </c>
      <c r="W33" s="119">
        <v>220</v>
      </c>
      <c r="X33" s="76"/>
      <c r="Y33" s="77"/>
      <c r="Z33" s="73">
        <v>0</v>
      </c>
      <c r="AA33" s="73" t="s">
        <v>22</v>
      </c>
      <c r="AB33" s="78" t="e">
        <v>#REF!</v>
      </c>
      <c r="AC33" s="78" t="s">
        <v>22</v>
      </c>
      <c r="AD33" s="78" t="s">
        <v>22</v>
      </c>
      <c r="AE33" s="78"/>
      <c r="AF33" s="79">
        <v>1950</v>
      </c>
      <c r="AG33" s="80">
        <v>487.5</v>
      </c>
      <c r="AH33" s="80">
        <v>1950</v>
      </c>
      <c r="AI33" s="75"/>
      <c r="AJ33" s="73"/>
      <c r="AK33" s="81">
        <v>0</v>
      </c>
    </row>
    <row r="34" spans="1:37" x14ac:dyDescent="0.25">
      <c r="A34" s="104">
        <v>1</v>
      </c>
      <c r="B34" s="105">
        <v>78580</v>
      </c>
      <c r="C34" s="105">
        <v>41</v>
      </c>
      <c r="D34" s="106" t="s">
        <v>3522</v>
      </c>
      <c r="E34" s="107">
        <v>2</v>
      </c>
      <c r="F34" s="74">
        <v>43502</v>
      </c>
      <c r="G34" s="108" t="e">
        <v>#N/A</v>
      </c>
      <c r="H34" s="109">
        <v>1</v>
      </c>
      <c r="I34" s="63">
        <v>43497</v>
      </c>
      <c r="J34" s="114">
        <v>1</v>
      </c>
      <c r="K34" s="110"/>
      <c r="L34" s="110"/>
      <c r="M34" s="110">
        <v>1</v>
      </c>
      <c r="N34" s="110"/>
      <c r="O34" s="110"/>
      <c r="P34" s="110"/>
      <c r="Q34" s="110"/>
      <c r="R34" s="110"/>
      <c r="S34" s="104" t="s">
        <v>551</v>
      </c>
      <c r="T34" s="104">
        <v>1</v>
      </c>
      <c r="U34" s="118">
        <v>990</v>
      </c>
      <c r="V34" s="118">
        <v>495</v>
      </c>
      <c r="W34" s="119">
        <v>495</v>
      </c>
      <c r="X34" s="76"/>
      <c r="Y34" s="77"/>
      <c r="Z34" s="73">
        <v>0</v>
      </c>
      <c r="AA34" s="73" t="s">
        <v>22</v>
      </c>
      <c r="AB34" s="78" t="e">
        <v>#REF!</v>
      </c>
      <c r="AC34" s="78" t="s">
        <v>22</v>
      </c>
      <c r="AD34" s="78" t="s">
        <v>22</v>
      </c>
      <c r="AE34" s="78"/>
      <c r="AF34" s="79">
        <v>1950</v>
      </c>
      <c r="AG34" s="80">
        <v>487.5</v>
      </c>
      <c r="AH34" s="80">
        <v>1462.5</v>
      </c>
      <c r="AI34" s="75"/>
      <c r="AJ34" s="73"/>
      <c r="AK34" s="81">
        <v>0</v>
      </c>
    </row>
    <row r="35" spans="1:37" x14ac:dyDescent="0.25">
      <c r="A35" s="104">
        <v>1</v>
      </c>
      <c r="B35" s="105">
        <v>78580</v>
      </c>
      <c r="C35" s="105">
        <v>97</v>
      </c>
      <c r="D35" s="106" t="s">
        <v>3523</v>
      </c>
      <c r="E35" s="107">
        <v>1</v>
      </c>
      <c r="F35" s="74">
        <v>43502</v>
      </c>
      <c r="G35" s="108" t="e">
        <v>#N/A</v>
      </c>
      <c r="H35" s="109">
        <v>0</v>
      </c>
      <c r="I35" s="63">
        <v>43497</v>
      </c>
      <c r="J35" s="114">
        <v>1</v>
      </c>
      <c r="K35" s="110"/>
      <c r="L35" s="110"/>
      <c r="M35" s="110">
        <v>1</v>
      </c>
      <c r="N35" s="110"/>
      <c r="O35" s="110"/>
      <c r="P35" s="110"/>
      <c r="Q35" s="110"/>
      <c r="R35" s="110"/>
      <c r="S35" s="104" t="s">
        <v>551</v>
      </c>
      <c r="T35" s="104">
        <v>1</v>
      </c>
      <c r="U35" s="118">
        <v>110</v>
      </c>
      <c r="V35" s="118">
        <v>110</v>
      </c>
      <c r="W35" s="119">
        <v>110</v>
      </c>
      <c r="X35" s="76"/>
      <c r="Y35" s="77"/>
      <c r="Z35" s="73">
        <v>0</v>
      </c>
      <c r="AA35" s="73" t="s">
        <v>22</v>
      </c>
      <c r="AB35" s="78" t="e">
        <v>#REF!</v>
      </c>
      <c r="AC35" s="78" t="s">
        <v>22</v>
      </c>
      <c r="AD35" s="78" t="s">
        <v>22</v>
      </c>
      <c r="AE35" s="78"/>
      <c r="AF35" s="79">
        <v>1950</v>
      </c>
      <c r="AG35" s="80">
        <v>487.5</v>
      </c>
      <c r="AH35" s="80">
        <v>1950</v>
      </c>
      <c r="AI35" s="75"/>
      <c r="AJ35" s="73"/>
      <c r="AK35" s="81">
        <v>0</v>
      </c>
    </row>
    <row r="36" spans="1:37" x14ac:dyDescent="0.25">
      <c r="A36" s="104">
        <v>1</v>
      </c>
      <c r="B36" s="105">
        <v>78580</v>
      </c>
      <c r="C36" s="105">
        <v>94</v>
      </c>
      <c r="D36" s="106" t="s">
        <v>3524</v>
      </c>
      <c r="E36" s="107">
        <v>3</v>
      </c>
      <c r="F36" s="74">
        <v>43502</v>
      </c>
      <c r="G36" s="108" t="e">
        <v>#N/A</v>
      </c>
      <c r="H36" s="109">
        <v>1</v>
      </c>
      <c r="I36" s="63">
        <v>43497</v>
      </c>
      <c r="J36" s="114">
        <v>1</v>
      </c>
      <c r="K36" s="110"/>
      <c r="L36" s="110"/>
      <c r="M36" s="110">
        <v>2</v>
      </c>
      <c r="N36" s="110"/>
      <c r="O36" s="110"/>
      <c r="P36" s="110"/>
      <c r="Q36" s="110"/>
      <c r="R36" s="110"/>
      <c r="S36" s="104" t="s">
        <v>551</v>
      </c>
      <c r="T36" s="104">
        <v>2</v>
      </c>
      <c r="U36" s="118">
        <v>330</v>
      </c>
      <c r="V36" s="118">
        <v>110</v>
      </c>
      <c r="W36" s="119">
        <v>220</v>
      </c>
      <c r="X36" s="76"/>
      <c r="Y36" s="77"/>
      <c r="Z36" s="73">
        <v>0</v>
      </c>
      <c r="AA36" s="73" t="s">
        <v>22</v>
      </c>
      <c r="AB36" s="78" t="e">
        <v>#REF!</v>
      </c>
      <c r="AC36" s="78" t="s">
        <v>22</v>
      </c>
      <c r="AD36" s="78" t="s">
        <v>22</v>
      </c>
      <c r="AE36" s="78"/>
      <c r="AF36" s="79">
        <v>1950</v>
      </c>
      <c r="AG36" s="80">
        <v>487.5</v>
      </c>
      <c r="AH36" s="80">
        <v>1950</v>
      </c>
      <c r="AI36" s="75"/>
      <c r="AJ36" s="73"/>
      <c r="AK36" s="81">
        <v>0</v>
      </c>
    </row>
    <row r="37" spans="1:37" x14ac:dyDescent="0.25">
      <c r="A37" s="104">
        <v>1</v>
      </c>
      <c r="B37" s="105">
        <v>78580</v>
      </c>
      <c r="C37" s="105">
        <v>2</v>
      </c>
      <c r="D37" s="106" t="s">
        <v>3525</v>
      </c>
      <c r="E37" s="107">
        <v>2</v>
      </c>
      <c r="F37" s="74">
        <v>43502</v>
      </c>
      <c r="G37" s="108" t="e">
        <v>#N/A</v>
      </c>
      <c r="H37" s="109">
        <v>0</v>
      </c>
      <c r="I37" s="63">
        <v>43497</v>
      </c>
      <c r="J37" s="114">
        <v>2</v>
      </c>
      <c r="K37" s="110"/>
      <c r="L37" s="110">
        <v>2</v>
      </c>
      <c r="M37" s="110"/>
      <c r="N37" s="110"/>
      <c r="O37" s="110"/>
      <c r="P37" s="110"/>
      <c r="Q37" s="110"/>
      <c r="R37" s="110"/>
      <c r="S37" s="104" t="s">
        <v>551</v>
      </c>
      <c r="T37" s="104">
        <v>2</v>
      </c>
      <c r="U37" s="118">
        <v>440</v>
      </c>
      <c r="V37" s="118">
        <v>220</v>
      </c>
      <c r="W37" s="119">
        <v>440</v>
      </c>
      <c r="X37" s="76"/>
      <c r="Y37" s="77"/>
      <c r="Z37" s="73">
        <v>0</v>
      </c>
      <c r="AA37" s="73" t="s">
        <v>22</v>
      </c>
      <c r="AB37" s="78" t="e">
        <v>#REF!</v>
      </c>
      <c r="AC37" s="78" t="s">
        <v>22</v>
      </c>
      <c r="AD37" s="78" t="s">
        <v>22</v>
      </c>
      <c r="AE37" s="78"/>
      <c r="AF37" s="79">
        <v>2758</v>
      </c>
      <c r="AG37" s="80">
        <v>394</v>
      </c>
      <c r="AH37" s="80">
        <v>2758</v>
      </c>
      <c r="AI37" s="75"/>
      <c r="AJ37" s="73"/>
      <c r="AK37" s="81">
        <v>0</v>
      </c>
    </row>
    <row r="38" spans="1:37" x14ac:dyDescent="0.25">
      <c r="A38" s="104">
        <v>1</v>
      </c>
      <c r="B38" s="105">
        <v>78580</v>
      </c>
      <c r="C38" s="105">
        <v>1</v>
      </c>
      <c r="D38" s="106" t="s">
        <v>3526</v>
      </c>
      <c r="E38" s="107">
        <v>3</v>
      </c>
      <c r="F38" s="74">
        <v>43502</v>
      </c>
      <c r="G38" s="108" t="e">
        <v>#N/A</v>
      </c>
      <c r="H38" s="109">
        <v>1</v>
      </c>
      <c r="I38" s="63">
        <v>43497</v>
      </c>
      <c r="J38" s="114">
        <v>2</v>
      </c>
      <c r="K38" s="110"/>
      <c r="L38" s="110">
        <v>2</v>
      </c>
      <c r="M38" s="110"/>
      <c r="N38" s="110"/>
      <c r="O38" s="110"/>
      <c r="P38" s="110"/>
      <c r="Q38" s="110"/>
      <c r="R38" s="110"/>
      <c r="S38" s="104" t="s">
        <v>551</v>
      </c>
      <c r="T38" s="104">
        <v>2</v>
      </c>
      <c r="U38" s="118">
        <v>660</v>
      </c>
      <c r="V38" s="118">
        <v>220</v>
      </c>
      <c r="W38" s="119">
        <v>440</v>
      </c>
      <c r="X38" s="76"/>
      <c r="Y38" s="77"/>
      <c r="Z38" s="73">
        <v>0</v>
      </c>
      <c r="AA38" s="73" t="s">
        <v>22</v>
      </c>
      <c r="AB38" s="78" t="e">
        <v>#REF!</v>
      </c>
      <c r="AC38" s="78" t="s">
        <v>22</v>
      </c>
      <c r="AD38" s="78" t="s">
        <v>22</v>
      </c>
      <c r="AE38" s="78"/>
      <c r="AF38" s="79">
        <v>1401</v>
      </c>
      <c r="AG38" s="80">
        <v>233.5</v>
      </c>
      <c r="AH38" s="80">
        <v>1401</v>
      </c>
      <c r="AI38" s="75"/>
      <c r="AJ38" s="73"/>
      <c r="AK38" s="81">
        <v>0</v>
      </c>
    </row>
    <row r="39" spans="1:37" x14ac:dyDescent="0.25">
      <c r="A39" s="104">
        <v>1</v>
      </c>
      <c r="B39" s="105">
        <v>78580</v>
      </c>
      <c r="C39" s="105">
        <v>30</v>
      </c>
      <c r="D39" s="106" t="s">
        <v>3527</v>
      </c>
      <c r="E39" s="107">
        <v>3</v>
      </c>
      <c r="F39" s="74">
        <v>43502</v>
      </c>
      <c r="G39" s="108" t="e">
        <v>#N/A</v>
      </c>
      <c r="H39" s="109">
        <v>2</v>
      </c>
      <c r="I39" s="63">
        <v>43497</v>
      </c>
      <c r="J39" s="114">
        <v>2</v>
      </c>
      <c r="K39" s="110"/>
      <c r="L39" s="110">
        <v>1</v>
      </c>
      <c r="M39" s="110"/>
      <c r="N39" s="110"/>
      <c r="O39" s="110"/>
      <c r="P39" s="110"/>
      <c r="Q39" s="110"/>
      <c r="R39" s="110"/>
      <c r="S39" s="104" t="s">
        <v>551</v>
      </c>
      <c r="T39" s="104">
        <v>1</v>
      </c>
      <c r="U39" s="118">
        <v>660</v>
      </c>
      <c r="V39" s="118">
        <v>220</v>
      </c>
      <c r="W39" s="119">
        <v>220</v>
      </c>
      <c r="X39" s="76"/>
      <c r="Y39" s="77"/>
      <c r="Z39" s="73">
        <v>0</v>
      </c>
      <c r="AA39" s="73" t="s">
        <v>22</v>
      </c>
      <c r="AB39" s="78" t="e">
        <v>#REF!</v>
      </c>
      <c r="AC39" s="78" t="s">
        <v>22</v>
      </c>
      <c r="AD39" s="78" t="s">
        <v>22</v>
      </c>
      <c r="AE39" s="78"/>
      <c r="AF39" s="79">
        <v>439</v>
      </c>
      <c r="AG39" s="80">
        <v>439</v>
      </c>
      <c r="AH39" s="80">
        <v>439</v>
      </c>
      <c r="AI39" s="75"/>
      <c r="AJ39" s="73"/>
      <c r="AK39" s="81">
        <v>0</v>
      </c>
    </row>
    <row r="40" spans="1:37" x14ac:dyDescent="0.25">
      <c r="A40" s="104">
        <v>1</v>
      </c>
      <c r="B40" s="105">
        <v>78580</v>
      </c>
      <c r="C40" s="105">
        <v>4</v>
      </c>
      <c r="D40" s="106" t="s">
        <v>3528</v>
      </c>
      <c r="E40" s="107">
        <v>1</v>
      </c>
      <c r="F40" s="74">
        <v>43502</v>
      </c>
      <c r="G40" s="108" t="e">
        <v>#N/A</v>
      </c>
      <c r="H40" s="109">
        <v>0</v>
      </c>
      <c r="I40" s="63">
        <v>43497</v>
      </c>
      <c r="J40" s="114">
        <v>2</v>
      </c>
      <c r="K40" s="110"/>
      <c r="L40" s="110">
        <v>1</v>
      </c>
      <c r="M40" s="110"/>
      <c r="N40" s="110"/>
      <c r="O40" s="110"/>
      <c r="P40" s="110"/>
      <c r="Q40" s="110"/>
      <c r="R40" s="110"/>
      <c r="S40" s="104" t="s">
        <v>551</v>
      </c>
      <c r="T40" s="104">
        <v>1</v>
      </c>
      <c r="U40" s="118">
        <v>220</v>
      </c>
      <c r="V40" s="118">
        <v>220</v>
      </c>
      <c r="W40" s="119">
        <v>220</v>
      </c>
      <c r="X40" s="76"/>
      <c r="Y40" s="77"/>
      <c r="Z40" s="73">
        <v>0</v>
      </c>
      <c r="AA40" s="73" t="s">
        <v>22</v>
      </c>
      <c r="AB40" s="78" t="e">
        <v>#REF!</v>
      </c>
      <c r="AC40" s="78" t="s">
        <v>22</v>
      </c>
      <c r="AD40" s="78" t="s">
        <v>22</v>
      </c>
      <c r="AE40" s="78"/>
      <c r="AF40" s="79">
        <v>5118</v>
      </c>
      <c r="AG40" s="80">
        <v>853</v>
      </c>
      <c r="AH40" s="80">
        <v>5118</v>
      </c>
      <c r="AI40" s="75"/>
      <c r="AJ40" s="73"/>
      <c r="AK40" s="81">
        <v>0</v>
      </c>
    </row>
    <row r="41" spans="1:37" x14ac:dyDescent="0.25">
      <c r="A41" s="104">
        <v>1</v>
      </c>
      <c r="B41" s="105">
        <v>78580</v>
      </c>
      <c r="C41" s="105">
        <v>20</v>
      </c>
      <c r="D41" s="106" t="s">
        <v>3529</v>
      </c>
      <c r="E41" s="107">
        <v>3</v>
      </c>
      <c r="F41" s="74">
        <v>43502</v>
      </c>
      <c r="G41" s="108" t="e">
        <v>#N/A</v>
      </c>
      <c r="H41" s="109">
        <v>2</v>
      </c>
      <c r="I41" s="63">
        <v>43497</v>
      </c>
      <c r="J41" s="114">
        <v>2</v>
      </c>
      <c r="K41" s="110"/>
      <c r="L41" s="110">
        <v>1</v>
      </c>
      <c r="M41" s="110"/>
      <c r="N41" s="110"/>
      <c r="O41" s="110"/>
      <c r="P41" s="110"/>
      <c r="Q41" s="110"/>
      <c r="R41" s="110"/>
      <c r="S41" s="104" t="s">
        <v>551</v>
      </c>
      <c r="T41" s="104">
        <v>1</v>
      </c>
      <c r="U41" s="118">
        <v>660</v>
      </c>
      <c r="V41" s="118">
        <v>220</v>
      </c>
      <c r="W41" s="119">
        <v>220</v>
      </c>
      <c r="X41" s="76"/>
      <c r="Y41" s="77"/>
      <c r="Z41" s="73">
        <v>0</v>
      </c>
      <c r="AA41" s="73" t="s">
        <v>22</v>
      </c>
      <c r="AB41" s="78" t="e">
        <v>#REF!</v>
      </c>
      <c r="AC41" s="78" t="s">
        <v>22</v>
      </c>
      <c r="AD41" s="78" t="s">
        <v>22</v>
      </c>
      <c r="AE41" s="78"/>
      <c r="AF41" s="79">
        <v>4485</v>
      </c>
      <c r="AG41" s="80">
        <v>747.5</v>
      </c>
      <c r="AH41" s="80">
        <v>4485</v>
      </c>
      <c r="AI41" s="75"/>
      <c r="AJ41" s="73"/>
      <c r="AK41" s="81">
        <v>0</v>
      </c>
    </row>
    <row r="42" spans="1:37" x14ac:dyDescent="0.25">
      <c r="A42" s="104">
        <v>1</v>
      </c>
      <c r="B42" s="105">
        <v>78580</v>
      </c>
      <c r="C42" s="105">
        <v>32</v>
      </c>
      <c r="D42" s="106" t="s">
        <v>3502</v>
      </c>
      <c r="E42" s="107">
        <v>3</v>
      </c>
      <c r="F42" s="74">
        <v>43502</v>
      </c>
      <c r="G42" s="108" t="e">
        <v>#N/A</v>
      </c>
      <c r="H42" s="109">
        <v>2</v>
      </c>
      <c r="I42" s="63">
        <v>43497</v>
      </c>
      <c r="J42" s="114">
        <v>2</v>
      </c>
      <c r="K42" s="110"/>
      <c r="L42" s="110"/>
      <c r="M42" s="110">
        <v>1</v>
      </c>
      <c r="N42" s="110"/>
      <c r="O42" s="110"/>
      <c r="P42" s="110"/>
      <c r="Q42" s="110"/>
      <c r="R42" s="110"/>
      <c r="S42" s="104" t="s">
        <v>551</v>
      </c>
      <c r="T42" s="104">
        <v>1</v>
      </c>
      <c r="U42" s="118">
        <v>660</v>
      </c>
      <c r="V42" s="118">
        <v>220</v>
      </c>
      <c r="W42" s="119">
        <v>220</v>
      </c>
      <c r="X42" s="76"/>
      <c r="Y42" s="77"/>
      <c r="Z42" s="73">
        <v>0</v>
      </c>
      <c r="AA42" s="73" t="s">
        <v>22</v>
      </c>
      <c r="AB42" s="78" t="e">
        <v>#REF!</v>
      </c>
      <c r="AC42" s="78" t="s">
        <v>22</v>
      </c>
      <c r="AD42" s="78" t="s">
        <v>22</v>
      </c>
      <c r="AE42" s="78"/>
      <c r="AF42" s="79">
        <v>10115</v>
      </c>
      <c r="AG42" s="80">
        <v>722.5</v>
      </c>
      <c r="AH42" s="80">
        <v>10115</v>
      </c>
      <c r="AI42" s="75"/>
      <c r="AJ42" s="73"/>
      <c r="AK42" s="81">
        <v>0</v>
      </c>
    </row>
    <row r="43" spans="1:37" x14ac:dyDescent="0.25">
      <c r="A43" s="104">
        <v>1</v>
      </c>
      <c r="B43" s="105">
        <v>78580</v>
      </c>
      <c r="C43" s="105">
        <v>8</v>
      </c>
      <c r="D43" s="106" t="s">
        <v>3530</v>
      </c>
      <c r="E43" s="107">
        <v>1</v>
      </c>
      <c r="F43" s="74">
        <v>43502</v>
      </c>
      <c r="G43" s="108" t="e">
        <v>#N/A</v>
      </c>
      <c r="H43" s="109">
        <v>0</v>
      </c>
      <c r="I43" s="63">
        <v>43497</v>
      </c>
      <c r="J43" s="114">
        <v>2</v>
      </c>
      <c r="K43" s="110"/>
      <c r="L43" s="110"/>
      <c r="M43" s="110">
        <v>1</v>
      </c>
      <c r="N43" s="110"/>
      <c r="O43" s="110"/>
      <c r="P43" s="110"/>
      <c r="Q43" s="110"/>
      <c r="R43" s="110"/>
      <c r="S43" s="104" t="s">
        <v>551</v>
      </c>
      <c r="T43" s="104">
        <v>1</v>
      </c>
      <c r="U43" s="118">
        <v>220</v>
      </c>
      <c r="V43" s="118">
        <v>220</v>
      </c>
      <c r="W43" s="119">
        <v>220</v>
      </c>
      <c r="X43" s="76"/>
      <c r="Y43" s="77"/>
      <c r="Z43" s="73">
        <v>0</v>
      </c>
      <c r="AA43" s="73" t="s">
        <v>22</v>
      </c>
      <c r="AB43" s="78" t="e">
        <v>#REF!</v>
      </c>
      <c r="AC43" s="78" t="s">
        <v>22</v>
      </c>
      <c r="AD43" s="78" t="s">
        <v>22</v>
      </c>
      <c r="AE43" s="78"/>
      <c r="AF43" s="79">
        <v>23625</v>
      </c>
      <c r="AG43" s="80">
        <v>675</v>
      </c>
      <c r="AH43" s="80">
        <v>23625</v>
      </c>
      <c r="AI43" s="75"/>
      <c r="AJ43" s="73"/>
      <c r="AK43" s="81">
        <v>0</v>
      </c>
    </row>
    <row r="44" spans="1:37" x14ac:dyDescent="0.25">
      <c r="A44" s="104">
        <v>1</v>
      </c>
      <c r="B44" s="105">
        <v>78580</v>
      </c>
      <c r="C44" s="105">
        <v>12</v>
      </c>
      <c r="D44" s="106" t="s">
        <v>3531</v>
      </c>
      <c r="E44" s="107">
        <v>1</v>
      </c>
      <c r="F44" s="74">
        <v>43502</v>
      </c>
      <c r="G44" s="108" t="e">
        <v>#N/A</v>
      </c>
      <c r="H44" s="109">
        <v>0</v>
      </c>
      <c r="I44" s="63">
        <v>43497</v>
      </c>
      <c r="J44" s="114">
        <v>2</v>
      </c>
      <c r="K44" s="110"/>
      <c r="L44" s="110"/>
      <c r="M44" s="110">
        <v>1</v>
      </c>
      <c r="N44" s="110"/>
      <c r="O44" s="110"/>
      <c r="P44" s="110"/>
      <c r="Q44" s="110"/>
      <c r="R44" s="110"/>
      <c r="S44" s="104" t="s">
        <v>551</v>
      </c>
      <c r="T44" s="104">
        <v>1</v>
      </c>
      <c r="U44" s="118">
        <v>220</v>
      </c>
      <c r="V44" s="118">
        <v>220</v>
      </c>
      <c r="W44" s="119">
        <v>220</v>
      </c>
      <c r="X44" s="76"/>
      <c r="Y44" s="77"/>
      <c r="Z44" s="73">
        <v>0</v>
      </c>
      <c r="AA44" s="73" t="s">
        <v>22</v>
      </c>
      <c r="AB44" s="78" t="e">
        <v>#REF!</v>
      </c>
      <c r="AC44" s="78" t="s">
        <v>22</v>
      </c>
      <c r="AD44" s="78" t="s">
        <v>22</v>
      </c>
      <c r="AE44" s="78"/>
      <c r="AF44" s="79">
        <v>2802</v>
      </c>
      <c r="AG44" s="80">
        <v>467</v>
      </c>
      <c r="AH44" s="80">
        <v>2802</v>
      </c>
      <c r="AI44" s="75"/>
      <c r="AJ44" s="73"/>
      <c r="AK44" s="81">
        <v>0</v>
      </c>
    </row>
    <row r="45" spans="1:37" x14ac:dyDescent="0.25">
      <c r="A45" s="104">
        <v>1</v>
      </c>
      <c r="B45" s="105">
        <v>78580</v>
      </c>
      <c r="C45" s="105">
        <v>13</v>
      </c>
      <c r="D45" s="106" t="s">
        <v>3532</v>
      </c>
      <c r="E45" s="107">
        <v>2</v>
      </c>
      <c r="F45" s="74">
        <v>43502</v>
      </c>
      <c r="G45" s="108" t="e">
        <v>#N/A</v>
      </c>
      <c r="H45" s="109">
        <v>1</v>
      </c>
      <c r="I45" s="63">
        <v>43497</v>
      </c>
      <c r="J45" s="114">
        <v>2</v>
      </c>
      <c r="K45" s="110"/>
      <c r="L45" s="110"/>
      <c r="M45" s="110">
        <v>1</v>
      </c>
      <c r="N45" s="110"/>
      <c r="O45" s="110"/>
      <c r="P45" s="110"/>
      <c r="Q45" s="110"/>
      <c r="R45" s="110"/>
      <c r="S45" s="104" t="s">
        <v>551</v>
      </c>
      <c r="T45" s="104">
        <v>1</v>
      </c>
      <c r="U45" s="118">
        <v>440</v>
      </c>
      <c r="V45" s="118">
        <v>220</v>
      </c>
      <c r="W45" s="119">
        <v>220</v>
      </c>
      <c r="X45" s="76"/>
      <c r="Y45" s="77"/>
      <c r="Z45" s="73">
        <v>0</v>
      </c>
      <c r="AA45" s="73" t="s">
        <v>22</v>
      </c>
      <c r="AB45" s="78" t="e">
        <v>#REF!</v>
      </c>
      <c r="AC45" s="78" t="s">
        <v>22</v>
      </c>
      <c r="AD45" s="78" t="s">
        <v>22</v>
      </c>
      <c r="AE45" s="78"/>
      <c r="AF45" s="79">
        <v>933.82</v>
      </c>
      <c r="AG45" s="80">
        <v>466.91</v>
      </c>
      <c r="AH45" s="80">
        <v>933.82</v>
      </c>
      <c r="AI45" s="75"/>
      <c r="AJ45" s="73"/>
      <c r="AK45" s="81">
        <v>0</v>
      </c>
    </row>
    <row r="46" spans="1:37" x14ac:dyDescent="0.25">
      <c r="A46" s="104">
        <v>1</v>
      </c>
      <c r="B46" s="105">
        <v>78580</v>
      </c>
      <c r="C46" s="105">
        <v>34</v>
      </c>
      <c r="D46" s="106" t="s">
        <v>3533</v>
      </c>
      <c r="E46" s="107">
        <v>1</v>
      </c>
      <c r="F46" s="74">
        <v>43502</v>
      </c>
      <c r="G46" s="108" t="e">
        <v>#N/A</v>
      </c>
      <c r="H46" s="109">
        <v>0</v>
      </c>
      <c r="I46" s="63">
        <v>43497</v>
      </c>
      <c r="J46" s="114">
        <v>2</v>
      </c>
      <c r="K46" s="110"/>
      <c r="L46" s="110"/>
      <c r="M46" s="110">
        <v>1</v>
      </c>
      <c r="N46" s="110"/>
      <c r="O46" s="110"/>
      <c r="P46" s="110"/>
      <c r="Q46" s="110"/>
      <c r="R46" s="110"/>
      <c r="S46" s="104" t="s">
        <v>551</v>
      </c>
      <c r="T46" s="104">
        <v>1</v>
      </c>
      <c r="U46" s="118">
        <v>220</v>
      </c>
      <c r="V46" s="118">
        <v>220</v>
      </c>
      <c r="W46" s="119">
        <v>220</v>
      </c>
      <c r="X46" s="76"/>
      <c r="Y46" s="77"/>
      <c r="Z46" s="73">
        <v>0</v>
      </c>
      <c r="AA46" s="73" t="s">
        <v>22</v>
      </c>
      <c r="AB46" s="78" t="e">
        <v>#REF!</v>
      </c>
      <c r="AC46" s="78" t="s">
        <v>22</v>
      </c>
      <c r="AD46" s="78" t="s">
        <v>22</v>
      </c>
      <c r="AE46" s="78"/>
      <c r="AF46" s="79">
        <v>2134.34</v>
      </c>
      <c r="AG46" s="80">
        <v>533.58500000000004</v>
      </c>
      <c r="AH46" s="80">
        <v>2134.34</v>
      </c>
      <c r="AI46" s="75"/>
      <c r="AJ46" s="73"/>
      <c r="AK46" s="81">
        <v>0</v>
      </c>
    </row>
    <row r="47" spans="1:37" x14ac:dyDescent="0.25">
      <c r="A47" s="104">
        <v>1</v>
      </c>
      <c r="B47" s="105">
        <v>78580</v>
      </c>
      <c r="C47" s="105">
        <v>15</v>
      </c>
      <c r="D47" s="106" t="s">
        <v>3534</v>
      </c>
      <c r="E47" s="107">
        <v>2</v>
      </c>
      <c r="F47" s="74">
        <v>43502</v>
      </c>
      <c r="G47" s="108" t="e">
        <v>#N/A</v>
      </c>
      <c r="H47" s="109">
        <v>0</v>
      </c>
      <c r="I47" s="63">
        <v>43497</v>
      </c>
      <c r="J47" s="114">
        <v>2</v>
      </c>
      <c r="K47" s="110"/>
      <c r="L47" s="110"/>
      <c r="M47" s="110">
        <v>2</v>
      </c>
      <c r="N47" s="110"/>
      <c r="O47" s="110"/>
      <c r="P47" s="110"/>
      <c r="Q47" s="110"/>
      <c r="R47" s="110"/>
      <c r="S47" s="104" t="s">
        <v>551</v>
      </c>
      <c r="T47" s="104">
        <v>2</v>
      </c>
      <c r="U47" s="118">
        <v>440</v>
      </c>
      <c r="V47" s="118">
        <v>220</v>
      </c>
      <c r="W47" s="119">
        <v>440</v>
      </c>
      <c r="X47" s="76"/>
      <c r="Y47" s="77"/>
      <c r="Z47" s="73">
        <v>0</v>
      </c>
      <c r="AA47" s="73" t="s">
        <v>22</v>
      </c>
      <c r="AB47" s="78" t="e">
        <v>#REF!</v>
      </c>
      <c r="AC47" s="78" t="s">
        <v>22</v>
      </c>
      <c r="AD47" s="78" t="s">
        <v>22</v>
      </c>
      <c r="AE47" s="78"/>
      <c r="AF47" s="79">
        <v>1900</v>
      </c>
      <c r="AG47" s="80">
        <v>475</v>
      </c>
      <c r="AH47" s="80">
        <v>1900</v>
      </c>
      <c r="AI47" s="75"/>
      <c r="AJ47" s="73"/>
      <c r="AK47" s="81">
        <v>0</v>
      </c>
    </row>
    <row r="48" spans="1:37" x14ac:dyDescent="0.25">
      <c r="A48" s="104">
        <v>1</v>
      </c>
      <c r="B48" s="105">
        <v>78580</v>
      </c>
      <c r="C48" s="105">
        <v>26</v>
      </c>
      <c r="D48" s="106" t="s">
        <v>3535</v>
      </c>
      <c r="E48" s="107">
        <v>1</v>
      </c>
      <c r="F48" s="74">
        <v>43502</v>
      </c>
      <c r="G48" s="108" t="e">
        <v>#N/A</v>
      </c>
      <c r="H48" s="109">
        <v>0</v>
      </c>
      <c r="I48" s="63">
        <v>43497</v>
      </c>
      <c r="J48" s="114">
        <v>2</v>
      </c>
      <c r="K48" s="110"/>
      <c r="L48" s="110"/>
      <c r="M48" s="110">
        <v>1</v>
      </c>
      <c r="N48" s="110"/>
      <c r="O48" s="110"/>
      <c r="P48" s="110"/>
      <c r="Q48" s="110"/>
      <c r="R48" s="110"/>
      <c r="S48" s="104" t="s">
        <v>551</v>
      </c>
      <c r="T48" s="104">
        <v>1</v>
      </c>
      <c r="U48" s="118">
        <v>220</v>
      </c>
      <c r="V48" s="118">
        <v>220</v>
      </c>
      <c r="W48" s="119">
        <v>220</v>
      </c>
      <c r="X48" s="76"/>
      <c r="Y48" s="77"/>
      <c r="Z48" s="73">
        <v>0</v>
      </c>
      <c r="AA48" s="73" t="s">
        <v>22</v>
      </c>
      <c r="AB48" s="78" t="e">
        <v>#REF!</v>
      </c>
      <c r="AC48" s="78" t="s">
        <v>22</v>
      </c>
      <c r="AD48" s="78" t="s">
        <v>22</v>
      </c>
      <c r="AE48" s="78"/>
      <c r="AF48" s="79">
        <v>1250</v>
      </c>
      <c r="AG48" s="80">
        <v>416.66666666666669</v>
      </c>
      <c r="AH48" s="80">
        <v>416.66666666666669</v>
      </c>
      <c r="AI48" s="75"/>
      <c r="AJ48" s="73"/>
      <c r="AK48" s="81">
        <v>0</v>
      </c>
    </row>
    <row r="49" spans="1:37" x14ac:dyDescent="0.25">
      <c r="A49" s="104">
        <v>1</v>
      </c>
      <c r="B49" s="105">
        <v>75668</v>
      </c>
      <c r="C49" s="105">
        <v>6</v>
      </c>
      <c r="D49" s="106" t="s">
        <v>3536</v>
      </c>
      <c r="E49" s="107">
        <v>2</v>
      </c>
      <c r="F49" s="74">
        <v>43496</v>
      </c>
      <c r="G49" s="108" t="e">
        <v>#N/A</v>
      </c>
      <c r="H49" s="109">
        <v>1</v>
      </c>
      <c r="I49" s="63">
        <v>43497</v>
      </c>
      <c r="J49" s="114">
        <v>3</v>
      </c>
      <c r="K49" s="110"/>
      <c r="L49" s="110">
        <v>1</v>
      </c>
      <c r="M49" s="110"/>
      <c r="N49" s="110"/>
      <c r="O49" s="110"/>
      <c r="P49" s="110"/>
      <c r="Q49" s="110"/>
      <c r="R49" s="110"/>
      <c r="S49" s="104" t="s">
        <v>546</v>
      </c>
      <c r="T49" s="104">
        <v>1</v>
      </c>
      <c r="U49" s="118">
        <v>7370</v>
      </c>
      <c r="V49" s="118">
        <v>3685</v>
      </c>
      <c r="W49" s="119">
        <v>3685</v>
      </c>
      <c r="X49" s="76"/>
      <c r="Y49" s="77"/>
      <c r="Z49" s="73">
        <v>0</v>
      </c>
      <c r="AA49" s="73" t="s">
        <v>22</v>
      </c>
      <c r="AB49" s="78" t="e">
        <v>#REF!</v>
      </c>
      <c r="AC49" s="78" t="s">
        <v>22</v>
      </c>
      <c r="AD49" s="78" t="s">
        <v>22</v>
      </c>
      <c r="AE49" s="78"/>
      <c r="AF49" s="79">
        <v>600</v>
      </c>
      <c r="AG49" s="80">
        <v>600</v>
      </c>
      <c r="AH49" s="80">
        <v>600</v>
      </c>
      <c r="AI49" s="75"/>
      <c r="AJ49" s="73"/>
      <c r="AK49" s="81">
        <v>0</v>
      </c>
    </row>
    <row r="50" spans="1:37" x14ac:dyDescent="0.25">
      <c r="A50" s="104">
        <v>1</v>
      </c>
      <c r="B50" s="105">
        <v>78580</v>
      </c>
      <c r="C50" s="105">
        <v>18</v>
      </c>
      <c r="D50" s="106" t="s">
        <v>3520</v>
      </c>
      <c r="E50" s="107">
        <v>2</v>
      </c>
      <c r="F50" s="74">
        <v>43502</v>
      </c>
      <c r="G50" s="108" t="e">
        <v>#N/A</v>
      </c>
      <c r="H50" s="109">
        <v>1</v>
      </c>
      <c r="I50" s="63">
        <v>43497</v>
      </c>
      <c r="J50" s="114">
        <v>3</v>
      </c>
      <c r="K50" s="110"/>
      <c r="L50" s="110">
        <v>1</v>
      </c>
      <c r="M50" s="110"/>
      <c r="N50" s="110"/>
      <c r="O50" s="110"/>
      <c r="P50" s="110"/>
      <c r="Q50" s="110"/>
      <c r="R50" s="110"/>
      <c r="S50" s="104" t="s">
        <v>551</v>
      </c>
      <c r="T50" s="104">
        <v>1</v>
      </c>
      <c r="U50" s="118">
        <v>440</v>
      </c>
      <c r="V50" s="118">
        <v>220</v>
      </c>
      <c r="W50" s="119">
        <v>220</v>
      </c>
      <c r="X50" s="76"/>
      <c r="Y50" s="77"/>
      <c r="Z50" s="73">
        <v>0</v>
      </c>
      <c r="AA50" s="73" t="s">
        <v>22</v>
      </c>
      <c r="AB50" s="78" t="e">
        <v>#REF!</v>
      </c>
      <c r="AC50" s="78" t="s">
        <v>22</v>
      </c>
      <c r="AD50" s="78" t="s">
        <v>22</v>
      </c>
      <c r="AE50" s="78"/>
      <c r="AF50" s="79">
        <v>600</v>
      </c>
      <c r="AG50" s="80">
        <v>600</v>
      </c>
      <c r="AH50" s="80">
        <v>600</v>
      </c>
      <c r="AI50" s="75"/>
      <c r="AJ50" s="73"/>
      <c r="AK50" s="81">
        <v>0</v>
      </c>
    </row>
    <row r="51" spans="1:37" x14ac:dyDescent="0.25">
      <c r="A51" s="104">
        <v>1</v>
      </c>
      <c r="B51" s="105">
        <v>78580</v>
      </c>
      <c r="C51" s="105">
        <v>13</v>
      </c>
      <c r="D51" s="106" t="s">
        <v>3532</v>
      </c>
      <c r="E51" s="107">
        <v>2</v>
      </c>
      <c r="F51" s="74">
        <v>43502</v>
      </c>
      <c r="G51" s="108" t="e">
        <v>#N/A</v>
      </c>
      <c r="H51" s="109">
        <v>1</v>
      </c>
      <c r="I51" s="63">
        <v>43497</v>
      </c>
      <c r="J51" s="114">
        <v>3</v>
      </c>
      <c r="K51" s="110"/>
      <c r="L51" s="110">
        <v>1</v>
      </c>
      <c r="M51" s="110"/>
      <c r="N51" s="110"/>
      <c r="O51" s="110"/>
      <c r="P51" s="110"/>
      <c r="Q51" s="110"/>
      <c r="R51" s="110"/>
      <c r="S51" s="104" t="s">
        <v>551</v>
      </c>
      <c r="T51" s="104">
        <v>1</v>
      </c>
      <c r="U51" s="118">
        <v>440</v>
      </c>
      <c r="V51" s="118">
        <v>220</v>
      </c>
      <c r="W51" s="119">
        <v>220</v>
      </c>
      <c r="X51" s="76"/>
      <c r="Y51" s="77"/>
      <c r="Z51" s="73">
        <v>0</v>
      </c>
      <c r="AA51" s="73" t="s">
        <v>22</v>
      </c>
      <c r="AB51" s="78" t="e">
        <v>#REF!</v>
      </c>
      <c r="AC51" s="78" t="s">
        <v>22</v>
      </c>
      <c r="AD51" s="78" t="s">
        <v>22</v>
      </c>
      <c r="AE51" s="78"/>
      <c r="AF51" s="79">
        <v>11000</v>
      </c>
      <c r="AG51" s="80">
        <v>550</v>
      </c>
      <c r="AH51" s="80">
        <v>2750</v>
      </c>
      <c r="AI51" s="75"/>
      <c r="AJ51" s="73"/>
      <c r="AK51" s="81">
        <v>0</v>
      </c>
    </row>
    <row r="52" spans="1:37" x14ac:dyDescent="0.25">
      <c r="A52" s="104">
        <v>1</v>
      </c>
      <c r="B52" s="105">
        <v>78580</v>
      </c>
      <c r="C52" s="105">
        <v>16</v>
      </c>
      <c r="D52" s="106" t="s">
        <v>3537</v>
      </c>
      <c r="E52" s="107">
        <v>1</v>
      </c>
      <c r="F52" s="74">
        <v>43502</v>
      </c>
      <c r="G52" s="108" t="e">
        <v>#N/A</v>
      </c>
      <c r="H52" s="109">
        <v>0</v>
      </c>
      <c r="I52" s="63">
        <v>43497</v>
      </c>
      <c r="J52" s="114">
        <v>3</v>
      </c>
      <c r="K52" s="110"/>
      <c r="L52" s="110">
        <v>1</v>
      </c>
      <c r="M52" s="110"/>
      <c r="N52" s="110"/>
      <c r="O52" s="110"/>
      <c r="P52" s="110"/>
      <c r="Q52" s="110"/>
      <c r="R52" s="110"/>
      <c r="S52" s="104" t="s">
        <v>551</v>
      </c>
      <c r="T52" s="104">
        <v>1</v>
      </c>
      <c r="U52" s="118">
        <v>220</v>
      </c>
      <c r="V52" s="118">
        <v>220</v>
      </c>
      <c r="W52" s="119">
        <v>220</v>
      </c>
      <c r="X52" s="76"/>
      <c r="Y52" s="77"/>
      <c r="Z52" s="73">
        <v>0</v>
      </c>
      <c r="AA52" s="73" t="s">
        <v>22</v>
      </c>
      <c r="AB52" s="78" t="e">
        <v>#REF!</v>
      </c>
      <c r="AC52" s="78" t="s">
        <v>22</v>
      </c>
      <c r="AD52" s="78" t="s">
        <v>22</v>
      </c>
      <c r="AE52" s="78"/>
      <c r="AF52" s="79">
        <v>1360</v>
      </c>
      <c r="AG52" s="80">
        <v>680</v>
      </c>
      <c r="AH52" s="80">
        <v>1360</v>
      </c>
      <c r="AI52" s="75"/>
      <c r="AJ52" s="73"/>
      <c r="AK52" s="81">
        <v>0</v>
      </c>
    </row>
    <row r="53" spans="1:37" x14ac:dyDescent="0.25">
      <c r="A53" s="104">
        <v>1</v>
      </c>
      <c r="B53" s="105">
        <v>78580</v>
      </c>
      <c r="C53" s="105">
        <v>35</v>
      </c>
      <c r="D53" s="106" t="s">
        <v>3538</v>
      </c>
      <c r="E53" s="107">
        <v>1</v>
      </c>
      <c r="F53" s="74">
        <v>43502</v>
      </c>
      <c r="G53" s="108" t="e">
        <v>#N/A</v>
      </c>
      <c r="H53" s="109">
        <v>0</v>
      </c>
      <c r="I53" s="63">
        <v>43497</v>
      </c>
      <c r="J53" s="114">
        <v>3</v>
      </c>
      <c r="K53" s="110"/>
      <c r="L53" s="110"/>
      <c r="M53" s="110">
        <v>1</v>
      </c>
      <c r="N53" s="110"/>
      <c r="O53" s="110"/>
      <c r="P53" s="110"/>
      <c r="Q53" s="110"/>
      <c r="R53" s="110"/>
      <c r="S53" s="104" t="s">
        <v>551</v>
      </c>
      <c r="T53" s="104">
        <v>1</v>
      </c>
      <c r="U53" s="118">
        <v>220</v>
      </c>
      <c r="V53" s="118">
        <v>220</v>
      </c>
      <c r="W53" s="119">
        <v>220</v>
      </c>
      <c r="X53" s="76"/>
      <c r="Y53" s="77"/>
      <c r="Z53" s="73">
        <v>0</v>
      </c>
      <c r="AA53" s="73" t="s">
        <v>22</v>
      </c>
      <c r="AB53" s="78" t="e">
        <v>#REF!</v>
      </c>
      <c r="AC53" s="78" t="s">
        <v>22</v>
      </c>
      <c r="AD53" s="78" t="s">
        <v>22</v>
      </c>
      <c r="AE53" s="78"/>
      <c r="AF53" s="79">
        <v>1360</v>
      </c>
      <c r="AG53" s="80">
        <v>680</v>
      </c>
      <c r="AH53" s="80">
        <v>1360</v>
      </c>
      <c r="AI53" s="75"/>
      <c r="AJ53" s="73"/>
      <c r="AK53" s="81">
        <v>0</v>
      </c>
    </row>
    <row r="54" spans="1:37" x14ac:dyDescent="0.25">
      <c r="A54" s="104">
        <v>1</v>
      </c>
      <c r="B54" s="105">
        <v>78580</v>
      </c>
      <c r="C54" s="105">
        <v>22</v>
      </c>
      <c r="D54" s="106" t="s">
        <v>3539</v>
      </c>
      <c r="E54" s="107">
        <v>3</v>
      </c>
      <c r="F54" s="74">
        <v>43502</v>
      </c>
      <c r="G54" s="108" t="e">
        <v>#N/A</v>
      </c>
      <c r="H54" s="109">
        <v>2</v>
      </c>
      <c r="I54" s="63">
        <v>43497</v>
      </c>
      <c r="J54" s="114">
        <v>3</v>
      </c>
      <c r="K54" s="110"/>
      <c r="L54" s="110"/>
      <c r="M54" s="110">
        <v>1</v>
      </c>
      <c r="N54" s="110"/>
      <c r="O54" s="110"/>
      <c r="P54" s="110"/>
      <c r="Q54" s="110"/>
      <c r="R54" s="110"/>
      <c r="S54" s="104" t="s">
        <v>551</v>
      </c>
      <c r="T54" s="104">
        <v>1</v>
      </c>
      <c r="U54" s="118">
        <v>660</v>
      </c>
      <c r="V54" s="118">
        <v>220</v>
      </c>
      <c r="W54" s="119">
        <v>220</v>
      </c>
      <c r="X54" s="76"/>
      <c r="Y54" s="77"/>
      <c r="Z54" s="73">
        <v>0</v>
      </c>
      <c r="AA54" s="73" t="s">
        <v>22</v>
      </c>
      <c r="AB54" s="78" t="e">
        <v>#REF!</v>
      </c>
      <c r="AC54" s="78" t="s">
        <v>22</v>
      </c>
      <c r="AD54" s="78" t="s">
        <v>22</v>
      </c>
      <c r="AE54" s="78"/>
      <c r="AF54" s="79">
        <v>1360</v>
      </c>
      <c r="AG54" s="80">
        <v>680</v>
      </c>
      <c r="AH54" s="80">
        <v>1360</v>
      </c>
      <c r="AI54" s="75"/>
      <c r="AJ54" s="73"/>
      <c r="AK54" s="81">
        <v>0</v>
      </c>
    </row>
    <row r="55" spans="1:37" x14ac:dyDescent="0.25">
      <c r="A55" s="104">
        <v>1</v>
      </c>
      <c r="B55" s="105">
        <v>78580</v>
      </c>
      <c r="C55" s="105">
        <v>39</v>
      </c>
      <c r="D55" s="106" t="s">
        <v>3540</v>
      </c>
      <c r="E55" s="107">
        <v>4</v>
      </c>
      <c r="F55" s="74">
        <v>43502</v>
      </c>
      <c r="G55" s="108" t="e">
        <v>#N/A</v>
      </c>
      <c r="H55" s="109">
        <v>3</v>
      </c>
      <c r="I55" s="63">
        <v>43497</v>
      </c>
      <c r="J55" s="114">
        <v>3</v>
      </c>
      <c r="K55" s="110"/>
      <c r="L55" s="110"/>
      <c r="M55" s="110">
        <v>1</v>
      </c>
      <c r="N55" s="110"/>
      <c r="O55" s="110"/>
      <c r="P55" s="110"/>
      <c r="Q55" s="110"/>
      <c r="R55" s="110"/>
      <c r="S55" s="104" t="s">
        <v>551</v>
      </c>
      <c r="T55" s="104">
        <v>1</v>
      </c>
      <c r="U55" s="118">
        <v>880</v>
      </c>
      <c r="V55" s="118">
        <v>220</v>
      </c>
      <c r="W55" s="119">
        <v>220</v>
      </c>
      <c r="X55" s="76"/>
      <c r="Y55" s="77"/>
      <c r="Z55" s="73">
        <v>0</v>
      </c>
      <c r="AA55" s="73" t="s">
        <v>22</v>
      </c>
      <c r="AB55" s="78" t="e">
        <v>#REF!</v>
      </c>
      <c r="AC55" s="78" t="s">
        <v>22</v>
      </c>
      <c r="AD55" s="78" t="s">
        <v>22</v>
      </c>
      <c r="AE55" s="78"/>
      <c r="AF55" s="79">
        <v>1360</v>
      </c>
      <c r="AG55" s="80">
        <v>680</v>
      </c>
      <c r="AH55" s="80">
        <v>680</v>
      </c>
      <c r="AI55" s="75"/>
      <c r="AJ55" s="73"/>
      <c r="AK55" s="81">
        <v>0</v>
      </c>
    </row>
    <row r="56" spans="1:37" x14ac:dyDescent="0.25">
      <c r="A56" s="104">
        <v>1</v>
      </c>
      <c r="B56" s="105">
        <v>78580</v>
      </c>
      <c r="C56" s="105">
        <v>1</v>
      </c>
      <c r="D56" s="106" t="s">
        <v>3526</v>
      </c>
      <c r="E56" s="107">
        <v>3</v>
      </c>
      <c r="F56" s="74">
        <v>43502</v>
      </c>
      <c r="G56" s="108" t="e">
        <v>#N/A</v>
      </c>
      <c r="H56" s="109">
        <v>2</v>
      </c>
      <c r="I56" s="63">
        <v>43497</v>
      </c>
      <c r="J56" s="114">
        <v>3</v>
      </c>
      <c r="K56" s="110"/>
      <c r="L56" s="110"/>
      <c r="M56" s="110">
        <v>1</v>
      </c>
      <c r="N56" s="110"/>
      <c r="O56" s="110"/>
      <c r="P56" s="110"/>
      <c r="Q56" s="110"/>
      <c r="R56" s="110"/>
      <c r="S56" s="104" t="s">
        <v>551</v>
      </c>
      <c r="T56" s="104">
        <v>1</v>
      </c>
      <c r="U56" s="118">
        <v>660</v>
      </c>
      <c r="V56" s="118">
        <v>220</v>
      </c>
      <c r="W56" s="119">
        <v>220</v>
      </c>
      <c r="X56" s="76"/>
      <c r="Y56" s="77"/>
      <c r="Z56" s="73">
        <v>0</v>
      </c>
      <c r="AA56" s="73" t="s">
        <v>22</v>
      </c>
      <c r="AB56" s="78" t="e">
        <v>#REF!</v>
      </c>
      <c r="AC56" s="78" t="s">
        <v>22</v>
      </c>
      <c r="AD56" s="78" t="s">
        <v>22</v>
      </c>
      <c r="AE56" s="78"/>
      <c r="AF56" s="79">
        <v>1950</v>
      </c>
      <c r="AG56" s="80">
        <v>487.5</v>
      </c>
      <c r="AH56" s="80">
        <v>1950</v>
      </c>
      <c r="AI56" s="75"/>
      <c r="AJ56" s="73"/>
      <c r="AK56" s="81">
        <v>0</v>
      </c>
    </row>
    <row r="57" spans="1:37" x14ac:dyDescent="0.25">
      <c r="A57" s="104">
        <v>1</v>
      </c>
      <c r="B57" s="105">
        <v>78580</v>
      </c>
      <c r="C57" s="105">
        <v>101</v>
      </c>
      <c r="D57" s="106" t="s">
        <v>3541</v>
      </c>
      <c r="E57" s="107">
        <v>1</v>
      </c>
      <c r="F57" s="74">
        <v>43502</v>
      </c>
      <c r="G57" s="108" t="e">
        <v>#N/A</v>
      </c>
      <c r="H57" s="109">
        <v>0</v>
      </c>
      <c r="I57" s="63">
        <v>43497</v>
      </c>
      <c r="J57" s="114">
        <v>3</v>
      </c>
      <c r="K57" s="110"/>
      <c r="L57" s="110"/>
      <c r="M57" s="110">
        <v>1</v>
      </c>
      <c r="N57" s="110"/>
      <c r="O57" s="110"/>
      <c r="P57" s="110"/>
      <c r="Q57" s="110"/>
      <c r="R57" s="110"/>
      <c r="S57" s="104" t="s">
        <v>551</v>
      </c>
      <c r="T57" s="104">
        <v>1</v>
      </c>
      <c r="U57" s="118">
        <v>110</v>
      </c>
      <c r="V57" s="118">
        <v>110</v>
      </c>
      <c r="W57" s="119">
        <v>110</v>
      </c>
      <c r="X57" s="76"/>
      <c r="Y57" s="77"/>
      <c r="Z57" s="73">
        <v>0</v>
      </c>
      <c r="AA57" s="73" t="s">
        <v>22</v>
      </c>
      <c r="AB57" s="78" t="e">
        <v>#REF!</v>
      </c>
      <c r="AC57" s="78" t="s">
        <v>22</v>
      </c>
      <c r="AD57" s="78" t="s">
        <v>22</v>
      </c>
      <c r="AE57" s="78"/>
      <c r="AF57" s="79">
        <v>1950</v>
      </c>
      <c r="AG57" s="80">
        <v>487.5</v>
      </c>
      <c r="AH57" s="80">
        <v>1950</v>
      </c>
      <c r="AI57" s="75"/>
      <c r="AJ57" s="73"/>
      <c r="AK57" s="81">
        <v>0</v>
      </c>
    </row>
    <row r="58" spans="1:37" x14ac:dyDescent="0.25">
      <c r="A58" s="104">
        <v>1</v>
      </c>
      <c r="B58" s="105">
        <v>78580</v>
      </c>
      <c r="C58" s="105">
        <v>94</v>
      </c>
      <c r="D58" s="106" t="s">
        <v>3524</v>
      </c>
      <c r="E58" s="107">
        <v>3</v>
      </c>
      <c r="F58" s="74">
        <v>43502</v>
      </c>
      <c r="G58" s="108" t="e">
        <v>#N/A</v>
      </c>
      <c r="H58" s="109">
        <v>2</v>
      </c>
      <c r="I58" s="63">
        <v>43497</v>
      </c>
      <c r="J58" s="114">
        <v>3</v>
      </c>
      <c r="K58" s="110"/>
      <c r="L58" s="110"/>
      <c r="M58" s="110">
        <v>1</v>
      </c>
      <c r="N58" s="110"/>
      <c r="O58" s="110"/>
      <c r="P58" s="110"/>
      <c r="Q58" s="110"/>
      <c r="R58" s="110"/>
      <c r="S58" s="104" t="s">
        <v>551</v>
      </c>
      <c r="T58" s="104">
        <v>1</v>
      </c>
      <c r="U58" s="118">
        <v>330</v>
      </c>
      <c r="V58" s="118">
        <v>110</v>
      </c>
      <c r="W58" s="119">
        <v>110</v>
      </c>
      <c r="X58" s="76"/>
      <c r="Y58" s="77"/>
      <c r="Z58" s="73">
        <v>0</v>
      </c>
      <c r="AA58" s="73" t="s">
        <v>22</v>
      </c>
      <c r="AB58" s="78" t="e">
        <v>#REF!</v>
      </c>
      <c r="AC58" s="78" t="s">
        <v>22</v>
      </c>
      <c r="AD58" s="78" t="s">
        <v>22</v>
      </c>
      <c r="AE58" s="78"/>
      <c r="AF58" s="79">
        <v>1950</v>
      </c>
      <c r="AG58" s="80">
        <v>487.5</v>
      </c>
      <c r="AH58" s="80">
        <v>1462.5</v>
      </c>
      <c r="AI58" s="75"/>
      <c r="AJ58" s="73"/>
      <c r="AK58" s="81">
        <v>0</v>
      </c>
    </row>
    <row r="59" spans="1:37" x14ac:dyDescent="0.25">
      <c r="A59" s="104">
        <v>4</v>
      </c>
      <c r="B59" s="105">
        <v>77632</v>
      </c>
      <c r="C59" s="105">
        <v>2</v>
      </c>
      <c r="D59" s="106" t="s">
        <v>3542</v>
      </c>
      <c r="E59" s="107">
        <v>7</v>
      </c>
      <c r="F59" s="74">
        <v>43490</v>
      </c>
      <c r="G59" s="108" t="e">
        <v>#N/A</v>
      </c>
      <c r="H59" s="109">
        <v>0</v>
      </c>
      <c r="I59" s="63">
        <v>43497</v>
      </c>
      <c r="J59" s="114">
        <v>5</v>
      </c>
      <c r="K59" s="110"/>
      <c r="L59" s="110">
        <v>1</v>
      </c>
      <c r="M59" s="110">
        <v>1</v>
      </c>
      <c r="N59" s="110">
        <v>2</v>
      </c>
      <c r="O59" s="110"/>
      <c r="P59" s="110">
        <v>1</v>
      </c>
      <c r="Q59" s="110">
        <v>1</v>
      </c>
      <c r="R59" s="110">
        <v>1</v>
      </c>
      <c r="S59" s="104" t="s">
        <v>546</v>
      </c>
      <c r="T59" s="104">
        <v>7</v>
      </c>
      <c r="U59" s="118">
        <v>7413</v>
      </c>
      <c r="V59" s="118">
        <v>1059</v>
      </c>
      <c r="W59" s="119">
        <v>7413</v>
      </c>
      <c r="X59" s="76"/>
      <c r="Y59" s="77"/>
      <c r="Z59" s="73">
        <v>0</v>
      </c>
      <c r="AA59" s="73" t="s">
        <v>22</v>
      </c>
      <c r="AB59" s="78" t="e">
        <v>#REF!</v>
      </c>
      <c r="AC59" s="78" t="s">
        <v>22</v>
      </c>
      <c r="AD59" s="78" t="s">
        <v>22</v>
      </c>
      <c r="AE59" s="78"/>
      <c r="AF59" s="79">
        <v>1950</v>
      </c>
      <c r="AG59" s="80">
        <v>487.5</v>
      </c>
      <c r="AH59" s="80">
        <v>1462.5</v>
      </c>
      <c r="AI59" s="75"/>
      <c r="AJ59" s="73"/>
      <c r="AK59" s="81">
        <v>0</v>
      </c>
    </row>
    <row r="60" spans="1:37" x14ac:dyDescent="0.25">
      <c r="A60" s="104">
        <v>4</v>
      </c>
      <c r="B60" s="105">
        <v>76817</v>
      </c>
      <c r="C60" s="105">
        <v>9</v>
      </c>
      <c r="D60" s="106" t="s">
        <v>3543</v>
      </c>
      <c r="E60" s="107">
        <v>8</v>
      </c>
      <c r="F60" s="74">
        <v>43500</v>
      </c>
      <c r="G60" s="108" t="s">
        <v>150</v>
      </c>
      <c r="H60" s="109">
        <v>3</v>
      </c>
      <c r="I60" s="63">
        <v>43497</v>
      </c>
      <c r="J60" s="114">
        <v>6</v>
      </c>
      <c r="K60" s="110"/>
      <c r="L60" s="110"/>
      <c r="M60" s="110">
        <v>5</v>
      </c>
      <c r="N60" s="110"/>
      <c r="O60" s="110"/>
      <c r="P60" s="110"/>
      <c r="Q60" s="110"/>
      <c r="R60" s="110"/>
      <c r="S60" s="104" t="s">
        <v>546</v>
      </c>
      <c r="T60" s="104">
        <v>5</v>
      </c>
      <c r="U60" s="118">
        <v>4608</v>
      </c>
      <c r="V60" s="118">
        <v>576</v>
      </c>
      <c r="W60" s="119">
        <v>2880</v>
      </c>
      <c r="X60" s="76"/>
      <c r="Y60" s="77"/>
      <c r="Z60" s="73">
        <v>0</v>
      </c>
      <c r="AA60" s="73" t="s">
        <v>22</v>
      </c>
      <c r="AB60" s="78" t="e">
        <v>#REF!</v>
      </c>
      <c r="AC60" s="78" t="s">
        <v>22</v>
      </c>
      <c r="AD60" s="78" t="s">
        <v>22</v>
      </c>
      <c r="AE60" s="78"/>
      <c r="AF60" s="79">
        <v>1950</v>
      </c>
      <c r="AG60" s="80">
        <v>487.5</v>
      </c>
      <c r="AH60" s="80">
        <v>1950</v>
      </c>
      <c r="AI60" s="75"/>
      <c r="AJ60" s="73"/>
      <c r="AK60" s="81">
        <v>0</v>
      </c>
    </row>
    <row r="61" spans="1:37" x14ac:dyDescent="0.25">
      <c r="A61" s="104">
        <v>12</v>
      </c>
      <c r="B61" s="105">
        <v>78464</v>
      </c>
      <c r="C61" s="105">
        <v>1</v>
      </c>
      <c r="D61" s="106" t="s">
        <v>3544</v>
      </c>
      <c r="E61" s="107">
        <v>1</v>
      </c>
      <c r="F61" s="74">
        <v>43500</v>
      </c>
      <c r="G61" s="108" t="e">
        <v>#N/A</v>
      </c>
      <c r="H61" s="109">
        <v>0</v>
      </c>
      <c r="I61" s="63">
        <v>43497</v>
      </c>
      <c r="J61" s="114">
        <v>12</v>
      </c>
      <c r="K61" s="110"/>
      <c r="L61" s="110">
        <v>1</v>
      </c>
      <c r="M61" s="110"/>
      <c r="N61" s="110"/>
      <c r="O61" s="110"/>
      <c r="P61" s="110"/>
      <c r="Q61" s="110"/>
      <c r="R61" s="110"/>
      <c r="S61" s="104" t="s">
        <v>546</v>
      </c>
      <c r="T61" s="104">
        <v>1</v>
      </c>
      <c r="U61" s="118">
        <v>1085</v>
      </c>
      <c r="V61" s="118">
        <v>1085</v>
      </c>
      <c r="W61" s="119">
        <v>1085</v>
      </c>
      <c r="X61" s="76"/>
      <c r="Y61" s="77"/>
      <c r="Z61" s="73">
        <v>0</v>
      </c>
      <c r="AA61" s="73" t="s">
        <v>22</v>
      </c>
      <c r="AB61" s="78" t="e">
        <v>#REF!</v>
      </c>
      <c r="AC61" s="78" t="s">
        <v>22</v>
      </c>
      <c r="AD61" s="78" t="s">
        <v>22</v>
      </c>
      <c r="AE61" s="78"/>
      <c r="AF61" s="79">
        <v>3528</v>
      </c>
      <c r="AG61" s="80">
        <v>441</v>
      </c>
      <c r="AH61" s="80">
        <v>3528</v>
      </c>
      <c r="AI61" s="75"/>
      <c r="AJ61" s="73"/>
      <c r="AK61" s="81">
        <v>0</v>
      </c>
    </row>
    <row r="62" spans="1:37" x14ac:dyDescent="0.25">
      <c r="A62" s="104">
        <v>12</v>
      </c>
      <c r="B62" s="105">
        <v>78622</v>
      </c>
      <c r="C62" s="105">
        <v>1</v>
      </c>
      <c r="D62" s="106" t="s">
        <v>3545</v>
      </c>
      <c r="E62" s="107">
        <v>2</v>
      </c>
      <c r="F62" s="74">
        <v>43497</v>
      </c>
      <c r="G62" s="108" t="e">
        <v>#N/A</v>
      </c>
      <c r="H62" s="109">
        <v>0</v>
      </c>
      <c r="I62" s="63">
        <v>43497</v>
      </c>
      <c r="J62" s="114">
        <v>12</v>
      </c>
      <c r="K62" s="110"/>
      <c r="L62" s="110"/>
      <c r="M62" s="110">
        <v>2</v>
      </c>
      <c r="N62" s="110">
        <v>0</v>
      </c>
      <c r="O62" s="110"/>
      <c r="P62" s="110"/>
      <c r="Q62" s="110"/>
      <c r="R62" s="110"/>
      <c r="S62" s="104" t="s">
        <v>546</v>
      </c>
      <c r="T62" s="104">
        <v>2</v>
      </c>
      <c r="U62" s="118">
        <v>660</v>
      </c>
      <c r="V62" s="118">
        <v>330</v>
      </c>
      <c r="W62" s="119">
        <v>660</v>
      </c>
      <c r="X62" s="76"/>
      <c r="Y62" s="77"/>
      <c r="Z62" s="73">
        <v>0</v>
      </c>
      <c r="AA62" s="73" t="s">
        <v>22</v>
      </c>
      <c r="AB62" s="78" t="e">
        <v>#REF!</v>
      </c>
      <c r="AC62" s="78" t="s">
        <v>22</v>
      </c>
      <c r="AD62" s="78" t="s">
        <v>22</v>
      </c>
      <c r="AE62" s="78"/>
      <c r="AF62" s="79">
        <v>1653</v>
      </c>
      <c r="AG62" s="80">
        <v>330.6</v>
      </c>
      <c r="AH62" s="80">
        <v>661.2</v>
      </c>
      <c r="AI62" s="75"/>
      <c r="AJ62" s="73"/>
      <c r="AK62" s="81">
        <v>0</v>
      </c>
    </row>
    <row r="63" spans="1:37" x14ac:dyDescent="0.25">
      <c r="A63" s="104">
        <v>12</v>
      </c>
      <c r="B63" s="105">
        <v>76087</v>
      </c>
      <c r="C63" s="105">
        <v>4</v>
      </c>
      <c r="D63" s="106" t="s">
        <v>3546</v>
      </c>
      <c r="E63" s="107">
        <v>3</v>
      </c>
      <c r="F63" s="74">
        <v>43497</v>
      </c>
      <c r="G63" s="108" t="e">
        <v>#N/A</v>
      </c>
      <c r="H63" s="109">
        <v>0</v>
      </c>
      <c r="I63" s="63">
        <v>43497</v>
      </c>
      <c r="J63" s="114">
        <v>13</v>
      </c>
      <c r="K63" s="110"/>
      <c r="L63" s="110">
        <v>3</v>
      </c>
      <c r="M63" s="110"/>
      <c r="N63" s="110"/>
      <c r="O63" s="110"/>
      <c r="P63" s="110"/>
      <c r="Q63" s="110"/>
      <c r="R63" s="110"/>
      <c r="S63" s="104" t="s">
        <v>546</v>
      </c>
      <c r="T63" s="104">
        <v>3</v>
      </c>
      <c r="U63" s="118">
        <v>1431</v>
      </c>
      <c r="V63" s="118">
        <v>477</v>
      </c>
      <c r="W63" s="119">
        <v>1431</v>
      </c>
      <c r="X63" s="76"/>
      <c r="Y63" s="77"/>
      <c r="Z63" s="73">
        <v>0</v>
      </c>
      <c r="AA63" s="73" t="s">
        <v>22</v>
      </c>
      <c r="AB63" s="78" t="e">
        <v>#REF!</v>
      </c>
      <c r="AC63" s="78" t="s">
        <v>22</v>
      </c>
      <c r="AD63" s="78" t="s">
        <v>22</v>
      </c>
      <c r="AE63" s="78"/>
      <c r="AF63" s="79">
        <v>3558</v>
      </c>
      <c r="AG63" s="80">
        <v>395.33333333333331</v>
      </c>
      <c r="AH63" s="80">
        <v>3558</v>
      </c>
      <c r="AI63" s="75"/>
      <c r="AJ63" s="73"/>
      <c r="AK63" s="81">
        <v>0</v>
      </c>
    </row>
    <row r="64" spans="1:37" x14ac:dyDescent="0.25">
      <c r="A64" s="104">
        <v>12</v>
      </c>
      <c r="B64" s="105">
        <v>76087</v>
      </c>
      <c r="C64" s="105">
        <v>1</v>
      </c>
      <c r="D64" s="106" t="s">
        <v>3547</v>
      </c>
      <c r="E64" s="107">
        <v>3</v>
      </c>
      <c r="F64" s="74">
        <v>43497</v>
      </c>
      <c r="G64" s="108" t="e">
        <v>#N/A</v>
      </c>
      <c r="H64" s="109">
        <v>0</v>
      </c>
      <c r="I64" s="63">
        <v>43497</v>
      </c>
      <c r="J64" s="114">
        <v>13</v>
      </c>
      <c r="K64" s="110"/>
      <c r="L64" s="110">
        <v>2</v>
      </c>
      <c r="M64" s="110">
        <v>1</v>
      </c>
      <c r="N64" s="110"/>
      <c r="O64" s="110"/>
      <c r="P64" s="110"/>
      <c r="Q64" s="110"/>
      <c r="R64" s="110"/>
      <c r="S64" s="104" t="s">
        <v>546</v>
      </c>
      <c r="T64" s="104">
        <v>3</v>
      </c>
      <c r="U64" s="118">
        <v>945</v>
      </c>
      <c r="V64" s="118">
        <v>315</v>
      </c>
      <c r="W64" s="119">
        <v>945</v>
      </c>
      <c r="X64" s="76"/>
      <c r="Y64" s="77"/>
      <c r="Z64" s="73">
        <v>0</v>
      </c>
      <c r="AA64" s="73" t="s">
        <v>22</v>
      </c>
      <c r="AB64" s="78" t="e">
        <v>#REF!</v>
      </c>
      <c r="AC64" s="78" t="s">
        <v>22</v>
      </c>
      <c r="AD64" s="78" t="s">
        <v>22</v>
      </c>
      <c r="AE64" s="78"/>
      <c r="AF64" s="79">
        <v>8512</v>
      </c>
      <c r="AG64" s="80">
        <v>1064</v>
      </c>
      <c r="AH64" s="80">
        <v>8512</v>
      </c>
      <c r="AI64" s="75"/>
      <c r="AJ64" s="73"/>
      <c r="AK64" s="81">
        <v>0</v>
      </c>
    </row>
    <row r="65" spans="1:37" x14ac:dyDescent="0.25">
      <c r="A65" s="104">
        <v>12</v>
      </c>
      <c r="B65" s="105">
        <v>76087</v>
      </c>
      <c r="C65" s="105">
        <v>2</v>
      </c>
      <c r="D65" s="106" t="s">
        <v>3548</v>
      </c>
      <c r="E65" s="107">
        <v>3</v>
      </c>
      <c r="F65" s="74">
        <v>43497</v>
      </c>
      <c r="G65" s="108" t="e">
        <v>#N/A</v>
      </c>
      <c r="H65" s="109">
        <v>0</v>
      </c>
      <c r="I65" s="63">
        <v>43497</v>
      </c>
      <c r="J65" s="114">
        <v>13</v>
      </c>
      <c r="K65" s="110"/>
      <c r="L65" s="110"/>
      <c r="M65" s="110">
        <v>3</v>
      </c>
      <c r="N65" s="110"/>
      <c r="O65" s="110"/>
      <c r="P65" s="110"/>
      <c r="Q65" s="110"/>
      <c r="R65" s="110"/>
      <c r="S65" s="104" t="s">
        <v>546</v>
      </c>
      <c r="T65" s="104">
        <v>3</v>
      </c>
      <c r="U65" s="118">
        <v>1431</v>
      </c>
      <c r="V65" s="118">
        <v>477</v>
      </c>
      <c r="W65" s="119">
        <v>1431</v>
      </c>
      <c r="X65" s="76"/>
      <c r="Y65" s="77"/>
      <c r="Z65" s="73">
        <v>0</v>
      </c>
      <c r="AA65" s="73" t="s">
        <v>22</v>
      </c>
      <c r="AB65" s="78" t="e">
        <v>#REF!</v>
      </c>
      <c r="AC65" s="78" t="s">
        <v>22</v>
      </c>
      <c r="AD65" s="78" t="s">
        <v>22</v>
      </c>
      <c r="AE65" s="78"/>
      <c r="AF65" s="79">
        <v>345</v>
      </c>
      <c r="AG65" s="80">
        <v>345</v>
      </c>
      <c r="AH65" s="80">
        <v>345</v>
      </c>
      <c r="AI65" s="75"/>
      <c r="AJ65" s="73"/>
      <c r="AK65" s="81">
        <v>0</v>
      </c>
    </row>
    <row r="66" spans="1:37" x14ac:dyDescent="0.25">
      <c r="A66" s="104">
        <v>1</v>
      </c>
      <c r="B66" s="110">
        <v>75692</v>
      </c>
      <c r="C66" s="110">
        <v>6</v>
      </c>
      <c r="D66" s="106" t="s">
        <v>3549</v>
      </c>
      <c r="E66" s="107">
        <v>3</v>
      </c>
      <c r="F66" s="74">
        <v>43489</v>
      </c>
      <c r="G66" s="108" t="e">
        <v>#N/A</v>
      </c>
      <c r="H66" s="109">
        <v>1</v>
      </c>
      <c r="I66" s="63">
        <v>43497</v>
      </c>
      <c r="J66" s="114">
        <v>1</v>
      </c>
      <c r="K66" s="110"/>
      <c r="L66" s="110"/>
      <c r="M66" s="110"/>
      <c r="N66" s="110">
        <v>2</v>
      </c>
      <c r="O66" s="110"/>
      <c r="P66" s="110"/>
      <c r="Q66" s="110"/>
      <c r="R66" s="110"/>
      <c r="S66" s="104" t="s">
        <v>546</v>
      </c>
      <c r="T66" s="104">
        <v>2</v>
      </c>
      <c r="U66" s="118">
        <v>864</v>
      </c>
      <c r="V66" s="118">
        <v>288</v>
      </c>
      <c r="W66" s="119">
        <v>576</v>
      </c>
      <c r="X66" s="76"/>
      <c r="Y66" s="77"/>
      <c r="Z66" s="73">
        <v>0</v>
      </c>
      <c r="AA66" s="73" t="s">
        <v>22</v>
      </c>
      <c r="AB66" s="78" t="e">
        <v>#REF!</v>
      </c>
      <c r="AC66" s="78" t="s">
        <v>22</v>
      </c>
      <c r="AD66" s="78" t="s">
        <v>22</v>
      </c>
      <c r="AE66" s="78"/>
      <c r="AF66" s="79">
        <v>1250</v>
      </c>
      <c r="AG66" s="80">
        <v>250</v>
      </c>
      <c r="AH66" s="80">
        <v>1250</v>
      </c>
      <c r="AI66" s="75"/>
      <c r="AJ66" s="73"/>
      <c r="AK66" s="81">
        <v>0</v>
      </c>
    </row>
    <row r="67" spans="1:37" x14ac:dyDescent="0.25">
      <c r="A67" s="104">
        <v>1</v>
      </c>
      <c r="B67" s="105">
        <v>78580</v>
      </c>
      <c r="C67" s="110">
        <v>95</v>
      </c>
      <c r="D67" s="106" t="s">
        <v>3550</v>
      </c>
      <c r="E67" s="107">
        <v>2</v>
      </c>
      <c r="F67" s="74">
        <v>43502</v>
      </c>
      <c r="G67" s="108" t="e">
        <v>#N/A</v>
      </c>
      <c r="H67" s="109">
        <v>1</v>
      </c>
      <c r="I67" s="63">
        <v>43497</v>
      </c>
      <c r="J67" s="114">
        <v>2</v>
      </c>
      <c r="K67" s="105"/>
      <c r="L67" s="105"/>
      <c r="M67" s="105"/>
      <c r="N67" s="105">
        <v>1</v>
      </c>
      <c r="O67" s="105"/>
      <c r="P67" s="105"/>
      <c r="Q67" s="105"/>
      <c r="R67" s="105"/>
      <c r="S67" s="104" t="s">
        <v>551</v>
      </c>
      <c r="T67" s="104">
        <v>1</v>
      </c>
      <c r="U67" s="118">
        <v>220</v>
      </c>
      <c r="V67" s="118">
        <v>110</v>
      </c>
      <c r="W67" s="119">
        <v>110</v>
      </c>
      <c r="X67" s="76"/>
      <c r="Y67" s="77"/>
      <c r="Z67" s="73">
        <v>0</v>
      </c>
      <c r="AA67" s="73" t="s">
        <v>22</v>
      </c>
      <c r="AB67" s="78" t="e">
        <v>#REF!</v>
      </c>
      <c r="AC67" s="78" t="s">
        <v>22</v>
      </c>
      <c r="AD67" s="78" t="s">
        <v>22</v>
      </c>
      <c r="AE67" s="78"/>
      <c r="AF67" s="79">
        <v>4200</v>
      </c>
      <c r="AG67" s="80">
        <v>840</v>
      </c>
      <c r="AH67" s="80">
        <v>4200</v>
      </c>
      <c r="AI67" s="75"/>
      <c r="AJ67" s="73"/>
      <c r="AK67" s="81">
        <v>0</v>
      </c>
    </row>
    <row r="68" spans="1:37" x14ac:dyDescent="0.25">
      <c r="A68" s="104">
        <v>1</v>
      </c>
      <c r="B68" s="105">
        <v>78580</v>
      </c>
      <c r="C68" s="110">
        <v>102</v>
      </c>
      <c r="D68" s="106" t="s">
        <v>3551</v>
      </c>
      <c r="E68" s="107">
        <v>1</v>
      </c>
      <c r="F68" s="74">
        <v>43502</v>
      </c>
      <c r="G68" s="108" t="e">
        <v>#N/A</v>
      </c>
      <c r="H68" s="109">
        <v>0</v>
      </c>
      <c r="I68" s="63">
        <v>43497</v>
      </c>
      <c r="J68" s="114">
        <v>2</v>
      </c>
      <c r="K68" s="105"/>
      <c r="L68" s="105"/>
      <c r="M68" s="105"/>
      <c r="N68" s="105">
        <v>1</v>
      </c>
      <c r="O68" s="105"/>
      <c r="P68" s="105"/>
      <c r="Q68" s="105"/>
      <c r="R68" s="105"/>
      <c r="S68" s="104" t="s">
        <v>551</v>
      </c>
      <c r="T68" s="104">
        <v>1</v>
      </c>
      <c r="U68" s="118">
        <v>110</v>
      </c>
      <c r="V68" s="118">
        <v>110</v>
      </c>
      <c r="W68" s="119">
        <v>110</v>
      </c>
      <c r="X68" s="76"/>
      <c r="Y68" s="77"/>
      <c r="Z68" s="73">
        <v>0</v>
      </c>
      <c r="AA68" s="73" t="s">
        <v>22</v>
      </c>
      <c r="AB68" s="78" t="e">
        <v>#REF!</v>
      </c>
      <c r="AC68" s="78" t="s">
        <v>22</v>
      </c>
      <c r="AD68" s="78" t="s">
        <v>22</v>
      </c>
      <c r="AE68" s="78"/>
      <c r="AF68" s="79">
        <v>3360</v>
      </c>
      <c r="AG68" s="80">
        <v>840</v>
      </c>
      <c r="AH68" s="80">
        <v>3360</v>
      </c>
      <c r="AI68" s="75"/>
      <c r="AJ68" s="73"/>
      <c r="AK68" s="81">
        <v>0</v>
      </c>
    </row>
    <row r="69" spans="1:37" x14ac:dyDescent="0.25">
      <c r="A69" s="104">
        <v>1</v>
      </c>
      <c r="B69" s="105">
        <v>78580</v>
      </c>
      <c r="C69" s="110">
        <v>96</v>
      </c>
      <c r="D69" s="106" t="s">
        <v>3552</v>
      </c>
      <c r="E69" s="107">
        <v>3</v>
      </c>
      <c r="F69" s="74">
        <v>43502</v>
      </c>
      <c r="G69" s="108" t="e">
        <v>#N/A</v>
      </c>
      <c r="H69" s="109">
        <v>2</v>
      </c>
      <c r="I69" s="63">
        <v>43497</v>
      </c>
      <c r="J69" s="114">
        <v>2</v>
      </c>
      <c r="K69" s="105"/>
      <c r="L69" s="105"/>
      <c r="M69" s="105"/>
      <c r="N69" s="105">
        <v>1</v>
      </c>
      <c r="O69" s="105"/>
      <c r="P69" s="105"/>
      <c r="Q69" s="105"/>
      <c r="R69" s="105"/>
      <c r="S69" s="104" t="s">
        <v>551</v>
      </c>
      <c r="T69" s="104">
        <v>1</v>
      </c>
      <c r="U69" s="118">
        <v>330</v>
      </c>
      <c r="V69" s="118">
        <v>110</v>
      </c>
      <c r="W69" s="119">
        <v>110</v>
      </c>
      <c r="X69" s="76"/>
      <c r="Y69" s="77"/>
      <c r="Z69" s="73">
        <v>0</v>
      </c>
      <c r="AA69" s="73" t="s">
        <v>22</v>
      </c>
      <c r="AB69" s="78" t="e">
        <v>#REF!</v>
      </c>
      <c r="AC69" s="78" t="s">
        <v>22</v>
      </c>
      <c r="AD69" s="78" t="s">
        <v>22</v>
      </c>
      <c r="AE69" s="78"/>
      <c r="AF69" s="79">
        <v>1680</v>
      </c>
      <c r="AG69" s="80">
        <v>420</v>
      </c>
      <c r="AH69" s="80">
        <v>1680</v>
      </c>
      <c r="AI69" s="75"/>
      <c r="AJ69" s="73"/>
      <c r="AK69" s="81">
        <v>0</v>
      </c>
    </row>
    <row r="70" spans="1:37" x14ac:dyDescent="0.25">
      <c r="A70" s="104">
        <v>1</v>
      </c>
      <c r="B70" s="105">
        <v>78580</v>
      </c>
      <c r="C70" s="110">
        <v>44</v>
      </c>
      <c r="D70" s="106" t="s">
        <v>3553</v>
      </c>
      <c r="E70" s="107">
        <v>4</v>
      </c>
      <c r="F70" s="74">
        <v>43502</v>
      </c>
      <c r="G70" s="108" t="e">
        <v>#N/A</v>
      </c>
      <c r="H70" s="109">
        <v>3</v>
      </c>
      <c r="I70" s="63">
        <v>43497</v>
      </c>
      <c r="J70" s="114">
        <v>2</v>
      </c>
      <c r="K70" s="105"/>
      <c r="L70" s="105"/>
      <c r="M70" s="105"/>
      <c r="N70" s="105">
        <v>1</v>
      </c>
      <c r="O70" s="105"/>
      <c r="P70" s="105"/>
      <c r="Q70" s="105"/>
      <c r="R70" s="105"/>
      <c r="S70" s="104" t="s">
        <v>551</v>
      </c>
      <c r="T70" s="104">
        <v>1</v>
      </c>
      <c r="U70" s="118">
        <v>1650</v>
      </c>
      <c r="V70" s="118">
        <v>412.5</v>
      </c>
      <c r="W70" s="119">
        <v>412.5</v>
      </c>
      <c r="X70" s="76"/>
      <c r="Y70" s="77"/>
      <c r="Z70" s="73">
        <v>0</v>
      </c>
      <c r="AA70" s="73" t="s">
        <v>22</v>
      </c>
      <c r="AB70" s="78" t="e">
        <v>#REF!</v>
      </c>
      <c r="AC70" s="78" t="s">
        <v>22</v>
      </c>
      <c r="AD70" s="78" t="s">
        <v>22</v>
      </c>
      <c r="AE70" s="78"/>
      <c r="AF70" s="79">
        <v>667</v>
      </c>
      <c r="AG70" s="80">
        <v>333.5</v>
      </c>
      <c r="AH70" s="80">
        <v>667</v>
      </c>
      <c r="AI70" s="75"/>
      <c r="AJ70" s="73"/>
      <c r="AK70" s="81">
        <v>0</v>
      </c>
    </row>
    <row r="71" spans="1:37" x14ac:dyDescent="0.25">
      <c r="A71" s="104">
        <v>1</v>
      </c>
      <c r="B71" s="105">
        <v>77005</v>
      </c>
      <c r="C71" s="110">
        <v>1</v>
      </c>
      <c r="D71" s="106" t="s">
        <v>3554</v>
      </c>
      <c r="E71" s="107">
        <v>16</v>
      </c>
      <c r="F71" s="74">
        <v>43494</v>
      </c>
      <c r="G71" s="108" t="e">
        <v>#N/A</v>
      </c>
      <c r="H71" s="109">
        <v>13</v>
      </c>
      <c r="I71" s="63">
        <v>43497</v>
      </c>
      <c r="J71" s="114">
        <v>3</v>
      </c>
      <c r="K71" s="105"/>
      <c r="L71" s="105"/>
      <c r="M71" s="105"/>
      <c r="N71" s="105">
        <v>3</v>
      </c>
      <c r="O71" s="105"/>
      <c r="P71" s="105"/>
      <c r="Q71" s="105"/>
      <c r="R71" s="105"/>
      <c r="S71" s="104" t="s">
        <v>546</v>
      </c>
      <c r="T71" s="104">
        <v>3</v>
      </c>
      <c r="U71" s="118">
        <v>9500</v>
      </c>
      <c r="V71" s="118">
        <v>593.75</v>
      </c>
      <c r="W71" s="119">
        <v>1781.25</v>
      </c>
      <c r="X71" s="76"/>
      <c r="Y71" s="77"/>
      <c r="Z71" s="73">
        <v>0</v>
      </c>
      <c r="AA71" s="73" t="s">
        <v>22</v>
      </c>
      <c r="AB71" s="78" t="e">
        <v>#REF!</v>
      </c>
      <c r="AC71" s="78" t="s">
        <v>22</v>
      </c>
      <c r="AD71" s="78" t="s">
        <v>22</v>
      </c>
      <c r="AE71" s="78"/>
      <c r="AF71" s="79">
        <v>4783</v>
      </c>
      <c r="AG71" s="80">
        <v>797.16666666666663</v>
      </c>
      <c r="AH71" s="80">
        <v>4783</v>
      </c>
      <c r="AI71" s="75"/>
      <c r="AJ71" s="73"/>
      <c r="AK71" s="81">
        <v>0</v>
      </c>
    </row>
    <row r="72" spans="1:37" x14ac:dyDescent="0.25">
      <c r="A72" s="104">
        <v>1</v>
      </c>
      <c r="B72" s="110">
        <v>75668</v>
      </c>
      <c r="C72" s="110">
        <v>4</v>
      </c>
      <c r="D72" s="106" t="s">
        <v>3555</v>
      </c>
      <c r="E72" s="107">
        <v>1</v>
      </c>
      <c r="F72" s="74">
        <v>43496</v>
      </c>
      <c r="G72" s="108" t="e">
        <v>#N/A</v>
      </c>
      <c r="H72" s="109">
        <v>0</v>
      </c>
      <c r="I72" s="63">
        <v>43497</v>
      </c>
      <c r="J72" s="114">
        <v>3</v>
      </c>
      <c r="K72" s="105"/>
      <c r="L72" s="105"/>
      <c r="M72" s="105"/>
      <c r="N72" s="105">
        <v>1</v>
      </c>
      <c r="O72" s="105"/>
      <c r="P72" s="105"/>
      <c r="Q72" s="105"/>
      <c r="R72" s="105"/>
      <c r="S72" s="104" t="s">
        <v>546</v>
      </c>
      <c r="T72" s="104">
        <v>1</v>
      </c>
      <c r="U72" s="118">
        <v>3885</v>
      </c>
      <c r="V72" s="118">
        <v>3885</v>
      </c>
      <c r="W72" s="119">
        <v>3885</v>
      </c>
      <c r="X72" s="76"/>
      <c r="Y72" s="77"/>
      <c r="Z72" s="73">
        <v>0</v>
      </c>
      <c r="AA72" s="73" t="s">
        <v>22</v>
      </c>
      <c r="AB72" s="78" t="e">
        <v>#REF!</v>
      </c>
      <c r="AC72" s="78" t="s">
        <v>22</v>
      </c>
      <c r="AD72" s="78" t="s">
        <v>22</v>
      </c>
      <c r="AE72" s="78"/>
      <c r="AF72" s="79">
        <v>2392</v>
      </c>
      <c r="AG72" s="80">
        <v>1196</v>
      </c>
      <c r="AH72" s="80">
        <v>1196</v>
      </c>
      <c r="AI72" s="75"/>
      <c r="AJ72" s="73"/>
      <c r="AK72" s="81">
        <v>0</v>
      </c>
    </row>
    <row r="73" spans="1:37" x14ac:dyDescent="0.25">
      <c r="A73" s="104">
        <v>4</v>
      </c>
      <c r="B73" s="110">
        <v>77361</v>
      </c>
      <c r="C73" s="110">
        <v>11</v>
      </c>
      <c r="D73" s="106" t="s">
        <v>3556</v>
      </c>
      <c r="E73" s="107">
        <v>2</v>
      </c>
      <c r="F73" s="74">
        <v>43496</v>
      </c>
      <c r="G73" s="108" t="e">
        <v>#N/A</v>
      </c>
      <c r="H73" s="109">
        <v>0</v>
      </c>
      <c r="I73" s="63">
        <v>43497</v>
      </c>
      <c r="J73" s="114">
        <v>4</v>
      </c>
      <c r="K73" s="105"/>
      <c r="L73" s="105"/>
      <c r="M73" s="105"/>
      <c r="N73" s="105">
        <v>2</v>
      </c>
      <c r="O73" s="105"/>
      <c r="P73" s="105"/>
      <c r="Q73" s="105"/>
      <c r="R73" s="105"/>
      <c r="S73" s="104" t="s">
        <v>546</v>
      </c>
      <c r="T73" s="104">
        <v>2</v>
      </c>
      <c r="U73" s="118">
        <v>600</v>
      </c>
      <c r="V73" s="118">
        <v>300</v>
      </c>
      <c r="W73" s="119">
        <v>600</v>
      </c>
      <c r="X73" s="76"/>
      <c r="Y73" s="77"/>
      <c r="Z73" s="73">
        <v>0</v>
      </c>
      <c r="AA73" s="73" t="s">
        <v>22</v>
      </c>
      <c r="AB73" s="78" t="e">
        <v>#REF!</v>
      </c>
      <c r="AC73" s="78" t="s">
        <v>22</v>
      </c>
      <c r="AD73" s="78" t="s">
        <v>22</v>
      </c>
      <c r="AE73" s="78"/>
      <c r="AF73" s="79">
        <v>11000</v>
      </c>
      <c r="AG73" s="80">
        <v>550</v>
      </c>
      <c r="AH73" s="80">
        <v>1100</v>
      </c>
      <c r="AI73" s="75"/>
      <c r="AJ73" s="73"/>
      <c r="AK73" s="81">
        <v>0</v>
      </c>
    </row>
    <row r="74" spans="1:37" x14ac:dyDescent="0.25">
      <c r="A74" s="104">
        <v>4</v>
      </c>
      <c r="B74" s="110">
        <v>76817</v>
      </c>
      <c r="C74" s="110">
        <v>9</v>
      </c>
      <c r="D74" s="106" t="s">
        <v>3543</v>
      </c>
      <c r="E74" s="107">
        <v>8</v>
      </c>
      <c r="F74" s="74">
        <v>43500</v>
      </c>
      <c r="G74" s="108" t="s">
        <v>150</v>
      </c>
      <c r="H74" s="109">
        <v>5</v>
      </c>
      <c r="I74" s="63">
        <v>43497</v>
      </c>
      <c r="J74" s="114">
        <v>6</v>
      </c>
      <c r="K74" s="105"/>
      <c r="L74" s="105"/>
      <c r="M74" s="105"/>
      <c r="N74" s="105">
        <v>3</v>
      </c>
      <c r="O74" s="105"/>
      <c r="P74" s="105"/>
      <c r="Q74" s="105"/>
      <c r="R74" s="105"/>
      <c r="S74" s="104" t="s">
        <v>546</v>
      </c>
      <c r="T74" s="104">
        <v>3</v>
      </c>
      <c r="U74" s="118">
        <v>4608</v>
      </c>
      <c r="V74" s="118">
        <v>576</v>
      </c>
      <c r="W74" s="119">
        <v>1728</v>
      </c>
      <c r="X74" s="76"/>
      <c r="Y74" s="77"/>
      <c r="Z74" s="73">
        <v>0</v>
      </c>
      <c r="AA74" s="73" t="s">
        <v>22</v>
      </c>
      <c r="AB74" s="78" t="e">
        <v>#REF!</v>
      </c>
      <c r="AC74" s="78" t="s">
        <v>22</v>
      </c>
      <c r="AD74" s="78" t="s">
        <v>22</v>
      </c>
      <c r="AE74" s="78"/>
      <c r="AF74" s="79">
        <v>1200</v>
      </c>
      <c r="AG74" s="80">
        <v>600</v>
      </c>
      <c r="AH74" s="80">
        <v>600</v>
      </c>
      <c r="AI74" s="75"/>
      <c r="AJ74" s="73"/>
      <c r="AK74" s="81">
        <v>0</v>
      </c>
    </row>
    <row r="75" spans="1:37" x14ac:dyDescent="0.25">
      <c r="A75" s="104">
        <v>4</v>
      </c>
      <c r="B75" s="110">
        <v>76817</v>
      </c>
      <c r="C75" s="110">
        <v>12</v>
      </c>
      <c r="D75" s="106" t="s">
        <v>3557</v>
      </c>
      <c r="E75" s="107">
        <v>4</v>
      </c>
      <c r="F75" s="74">
        <v>43500</v>
      </c>
      <c r="G75" s="108" t="s">
        <v>150</v>
      </c>
      <c r="H75" s="109">
        <v>0</v>
      </c>
      <c r="I75" s="63">
        <v>43497</v>
      </c>
      <c r="J75" s="114">
        <v>6</v>
      </c>
      <c r="K75" s="105"/>
      <c r="L75" s="105"/>
      <c r="M75" s="105"/>
      <c r="N75" s="105">
        <v>3</v>
      </c>
      <c r="O75" s="105">
        <v>1</v>
      </c>
      <c r="P75" s="105"/>
      <c r="Q75" s="105"/>
      <c r="R75" s="105"/>
      <c r="S75" s="104" t="s">
        <v>546</v>
      </c>
      <c r="T75" s="104">
        <v>4</v>
      </c>
      <c r="U75" s="118">
        <v>2592</v>
      </c>
      <c r="V75" s="118">
        <v>648</v>
      </c>
      <c r="W75" s="119">
        <v>2592</v>
      </c>
      <c r="X75" s="76"/>
      <c r="Y75" s="77"/>
      <c r="Z75" s="73">
        <v>0</v>
      </c>
      <c r="AA75" s="73" t="s">
        <v>22</v>
      </c>
      <c r="AB75" s="78" t="e">
        <v>#REF!</v>
      </c>
      <c r="AC75" s="78" t="s">
        <v>22</v>
      </c>
      <c r="AD75" s="78" t="s">
        <v>22</v>
      </c>
      <c r="AE75" s="78"/>
      <c r="AF75" s="79">
        <v>1360</v>
      </c>
      <c r="AG75" s="80">
        <v>680</v>
      </c>
      <c r="AH75" s="80">
        <v>1360</v>
      </c>
      <c r="AI75" s="75"/>
      <c r="AJ75" s="73"/>
      <c r="AK75" s="81">
        <v>0</v>
      </c>
    </row>
    <row r="76" spans="1:37" x14ac:dyDescent="0.25">
      <c r="A76" s="104">
        <v>12</v>
      </c>
      <c r="B76" s="110">
        <v>78377</v>
      </c>
      <c r="C76" s="110">
        <v>1</v>
      </c>
      <c r="D76" s="106" t="s">
        <v>3558</v>
      </c>
      <c r="E76" s="107">
        <v>3</v>
      </c>
      <c r="F76" s="74">
        <v>43496</v>
      </c>
      <c r="G76" s="108" t="e">
        <v>#N/A</v>
      </c>
      <c r="H76" s="109">
        <v>0</v>
      </c>
      <c r="I76" s="63">
        <v>43497</v>
      </c>
      <c r="J76" s="114">
        <v>13</v>
      </c>
      <c r="K76" s="105"/>
      <c r="L76" s="105"/>
      <c r="M76" s="105">
        <v>1</v>
      </c>
      <c r="N76" s="116">
        <v>2</v>
      </c>
      <c r="O76" s="105"/>
      <c r="P76" s="105"/>
      <c r="Q76" s="105"/>
      <c r="R76" s="105"/>
      <c r="S76" s="104" t="s">
        <v>546</v>
      </c>
      <c r="T76" s="104">
        <v>3</v>
      </c>
      <c r="U76" s="118">
        <v>2940</v>
      </c>
      <c r="V76" s="118">
        <v>980</v>
      </c>
      <c r="W76" s="119">
        <v>2940</v>
      </c>
      <c r="X76" s="76"/>
      <c r="Y76" s="77"/>
      <c r="Z76" s="73">
        <v>0</v>
      </c>
      <c r="AA76" s="73" t="s">
        <v>22</v>
      </c>
      <c r="AB76" s="78" t="e">
        <v>#REF!</v>
      </c>
      <c r="AC76" s="78" t="s">
        <v>22</v>
      </c>
      <c r="AD76" s="78" t="s">
        <v>22</v>
      </c>
      <c r="AE76" s="78"/>
      <c r="AF76" s="79">
        <v>1360</v>
      </c>
      <c r="AG76" s="80">
        <v>680</v>
      </c>
      <c r="AH76" s="80">
        <v>1360</v>
      </c>
      <c r="AI76" s="75"/>
      <c r="AJ76" s="73"/>
      <c r="AK76" s="81">
        <v>0</v>
      </c>
    </row>
    <row r="77" spans="1:37" x14ac:dyDescent="0.25">
      <c r="A77" s="104">
        <v>18</v>
      </c>
      <c r="B77" s="105">
        <v>73887</v>
      </c>
      <c r="C77" s="110">
        <v>21</v>
      </c>
      <c r="D77" s="106" t="s">
        <v>3559</v>
      </c>
      <c r="E77" s="107">
        <v>7</v>
      </c>
      <c r="F77" s="74">
        <v>43501</v>
      </c>
      <c r="G77" s="108" t="s">
        <v>128</v>
      </c>
      <c r="H77" s="109">
        <v>0</v>
      </c>
      <c r="I77" s="63">
        <v>43497</v>
      </c>
      <c r="J77" s="114">
        <v>18</v>
      </c>
      <c r="K77" s="105"/>
      <c r="L77" s="105"/>
      <c r="M77" s="105"/>
      <c r="N77" s="105">
        <v>7</v>
      </c>
      <c r="O77" s="105"/>
      <c r="P77" s="105"/>
      <c r="Q77" s="105"/>
      <c r="R77" s="105"/>
      <c r="S77" s="104" t="s">
        <v>551</v>
      </c>
      <c r="T77" s="104">
        <v>7</v>
      </c>
      <c r="U77" s="118">
        <v>1764</v>
      </c>
      <c r="V77" s="118">
        <v>252</v>
      </c>
      <c r="W77" s="119">
        <v>1764</v>
      </c>
      <c r="X77" s="76"/>
      <c r="Y77" s="77"/>
      <c r="Z77" s="73">
        <v>0</v>
      </c>
      <c r="AA77" s="73" t="s">
        <v>22</v>
      </c>
      <c r="AB77" s="78" t="e">
        <v>#REF!</v>
      </c>
      <c r="AC77" s="78" t="s">
        <v>22</v>
      </c>
      <c r="AD77" s="78" t="s">
        <v>22</v>
      </c>
      <c r="AE77" s="78"/>
      <c r="AF77" s="79">
        <v>1360</v>
      </c>
      <c r="AG77" s="80">
        <v>680</v>
      </c>
      <c r="AH77" s="80">
        <v>1360</v>
      </c>
      <c r="AI77" s="75"/>
      <c r="AJ77" s="73"/>
      <c r="AK77" s="81">
        <v>0</v>
      </c>
    </row>
    <row r="78" spans="1:37" x14ac:dyDescent="0.25">
      <c r="A78" s="104">
        <v>18</v>
      </c>
      <c r="B78" s="105">
        <v>73887</v>
      </c>
      <c r="C78" s="110">
        <v>3</v>
      </c>
      <c r="D78" s="106" t="s">
        <v>3560</v>
      </c>
      <c r="E78" s="107">
        <v>34</v>
      </c>
      <c r="F78" s="74">
        <v>43501</v>
      </c>
      <c r="G78" s="108" t="s">
        <v>128</v>
      </c>
      <c r="H78" s="109">
        <v>0</v>
      </c>
      <c r="I78" s="63">
        <v>43497</v>
      </c>
      <c r="J78" s="114">
        <v>18</v>
      </c>
      <c r="K78" s="105"/>
      <c r="L78" s="105"/>
      <c r="M78" s="105"/>
      <c r="N78" s="105">
        <v>3</v>
      </c>
      <c r="O78" s="105">
        <v>13</v>
      </c>
      <c r="P78" s="105">
        <v>17</v>
      </c>
      <c r="Q78" s="105"/>
      <c r="R78" s="105">
        <v>1</v>
      </c>
      <c r="S78" s="104" t="s">
        <v>551</v>
      </c>
      <c r="T78" s="104">
        <v>34</v>
      </c>
      <c r="U78" s="118">
        <v>7956</v>
      </c>
      <c r="V78" s="118">
        <v>234</v>
      </c>
      <c r="W78" s="119">
        <v>7956</v>
      </c>
      <c r="X78" s="76"/>
      <c r="Y78" s="77"/>
      <c r="Z78" s="73">
        <v>0</v>
      </c>
      <c r="AA78" s="73" t="s">
        <v>22</v>
      </c>
      <c r="AB78" s="78" t="e">
        <v>#REF!</v>
      </c>
      <c r="AC78" s="78" t="s">
        <v>22</v>
      </c>
      <c r="AD78" s="78" t="s">
        <v>22</v>
      </c>
      <c r="AE78" s="78"/>
      <c r="AF78" s="79">
        <v>1360</v>
      </c>
      <c r="AG78" s="80">
        <v>680</v>
      </c>
      <c r="AH78" s="80">
        <v>1360</v>
      </c>
      <c r="AI78" s="75"/>
      <c r="AJ78" s="73"/>
      <c r="AK78" s="81">
        <v>0</v>
      </c>
    </row>
    <row r="79" spans="1:37" x14ac:dyDescent="0.25">
      <c r="A79" s="104">
        <v>1</v>
      </c>
      <c r="B79" s="110">
        <v>77005</v>
      </c>
      <c r="C79" s="110">
        <v>1</v>
      </c>
      <c r="D79" s="106" t="s">
        <v>3554</v>
      </c>
      <c r="E79" s="107">
        <v>16</v>
      </c>
      <c r="F79" s="74">
        <v>43494</v>
      </c>
      <c r="G79" s="108" t="e">
        <v>#N/A</v>
      </c>
      <c r="H79" s="109">
        <v>14</v>
      </c>
      <c r="I79" s="63">
        <v>43497</v>
      </c>
      <c r="J79" s="114">
        <v>1</v>
      </c>
      <c r="K79" s="105"/>
      <c r="L79" s="105"/>
      <c r="M79" s="105"/>
      <c r="N79" s="105"/>
      <c r="O79" s="105">
        <v>2</v>
      </c>
      <c r="P79" s="105"/>
      <c r="Q79" s="105"/>
      <c r="R79" s="105"/>
      <c r="S79" s="104" t="s">
        <v>546</v>
      </c>
      <c r="T79" s="104">
        <v>2</v>
      </c>
      <c r="U79" s="118">
        <v>9500</v>
      </c>
      <c r="V79" s="118">
        <v>593.75</v>
      </c>
      <c r="W79" s="119">
        <v>1187.5</v>
      </c>
      <c r="X79" s="76"/>
      <c r="Y79" s="77"/>
      <c r="Z79" s="73">
        <v>0</v>
      </c>
      <c r="AA79" s="73" t="s">
        <v>22</v>
      </c>
      <c r="AB79" s="78" t="e">
        <v>#REF!</v>
      </c>
      <c r="AC79" s="78" t="s">
        <v>22</v>
      </c>
      <c r="AD79" s="78" t="s">
        <v>22</v>
      </c>
      <c r="AE79" s="78"/>
      <c r="AF79" s="79">
        <v>3188</v>
      </c>
      <c r="AG79" s="80">
        <v>398.5</v>
      </c>
      <c r="AH79" s="80">
        <v>3188</v>
      </c>
      <c r="AI79" s="75"/>
      <c r="AJ79" s="73"/>
      <c r="AK79" s="81">
        <v>0</v>
      </c>
    </row>
    <row r="80" spans="1:37" x14ac:dyDescent="0.25">
      <c r="A80" s="104">
        <v>1</v>
      </c>
      <c r="B80" s="110">
        <v>75745</v>
      </c>
      <c r="C80" s="110">
        <v>13</v>
      </c>
      <c r="D80" s="106" t="s">
        <v>3561</v>
      </c>
      <c r="E80" s="107">
        <v>5</v>
      </c>
      <c r="F80" s="74">
        <v>43493</v>
      </c>
      <c r="G80" s="108" t="s">
        <v>37</v>
      </c>
      <c r="H80" s="109">
        <v>1</v>
      </c>
      <c r="I80" s="63">
        <v>43497</v>
      </c>
      <c r="J80" s="114">
        <v>1</v>
      </c>
      <c r="K80" s="105"/>
      <c r="L80" s="105"/>
      <c r="M80" s="105"/>
      <c r="N80" s="105"/>
      <c r="O80" s="105">
        <v>3</v>
      </c>
      <c r="P80" s="105">
        <v>1</v>
      </c>
      <c r="Q80" s="105"/>
      <c r="R80" s="105"/>
      <c r="S80" s="104" t="s">
        <v>546</v>
      </c>
      <c r="T80" s="104">
        <v>4</v>
      </c>
      <c r="U80" s="118">
        <v>2770</v>
      </c>
      <c r="V80" s="118">
        <v>554</v>
      </c>
      <c r="W80" s="119">
        <v>2216</v>
      </c>
      <c r="X80" s="76"/>
      <c r="Y80" s="77"/>
      <c r="Z80" s="73">
        <v>1</v>
      </c>
      <c r="AA80" s="73" t="s">
        <v>22</v>
      </c>
      <c r="AB80" s="78" t="e">
        <v>#REF!</v>
      </c>
      <c r="AC80" s="78" t="s">
        <v>22</v>
      </c>
      <c r="AD80" s="78" t="s">
        <v>22</v>
      </c>
      <c r="AE80" s="78"/>
      <c r="AF80" s="79">
        <v>1738</v>
      </c>
      <c r="AG80" s="80">
        <v>347.6</v>
      </c>
      <c r="AH80" s="80">
        <v>1042.8000000000002</v>
      </c>
      <c r="AI80" s="75"/>
      <c r="AJ80" s="73"/>
      <c r="AK80" s="81">
        <v>0</v>
      </c>
    </row>
    <row r="81" spans="1:37" x14ac:dyDescent="0.25">
      <c r="A81" s="104">
        <v>1</v>
      </c>
      <c r="B81" s="110">
        <v>78391</v>
      </c>
      <c r="C81" s="110">
        <v>1</v>
      </c>
      <c r="D81" s="106" t="s">
        <v>3562</v>
      </c>
      <c r="E81" s="107">
        <v>40</v>
      </c>
      <c r="F81" s="74">
        <v>43493</v>
      </c>
      <c r="G81" s="108" t="e">
        <v>#N/A</v>
      </c>
      <c r="H81" s="109">
        <v>30</v>
      </c>
      <c r="I81" s="63">
        <v>43497</v>
      </c>
      <c r="J81" s="114">
        <v>1</v>
      </c>
      <c r="K81" s="105"/>
      <c r="L81" s="105"/>
      <c r="M81" s="105"/>
      <c r="N81" s="105"/>
      <c r="O81" s="105"/>
      <c r="P81" s="105">
        <v>5</v>
      </c>
      <c r="Q81" s="105">
        <v>3</v>
      </c>
      <c r="R81" s="105">
        <v>2</v>
      </c>
      <c r="S81" s="104" t="s">
        <v>546</v>
      </c>
      <c r="T81" s="104">
        <v>10</v>
      </c>
      <c r="U81" s="118">
        <v>22400</v>
      </c>
      <c r="V81" s="118">
        <v>560</v>
      </c>
      <c r="W81" s="119">
        <v>5600</v>
      </c>
      <c r="X81" s="76"/>
      <c r="Y81" s="77"/>
      <c r="Z81" s="73">
        <v>0</v>
      </c>
      <c r="AA81" s="73" t="s">
        <v>22</v>
      </c>
      <c r="AB81" s="78" t="e">
        <v>#REF!</v>
      </c>
      <c r="AC81" s="78" t="s">
        <v>22</v>
      </c>
      <c r="AD81" s="78" t="s">
        <v>22</v>
      </c>
      <c r="AE81" s="78"/>
      <c r="AF81" s="79">
        <v>6420</v>
      </c>
      <c r="AG81" s="80">
        <v>1284</v>
      </c>
      <c r="AH81" s="80">
        <v>6420</v>
      </c>
      <c r="AI81" s="75"/>
      <c r="AJ81" s="73"/>
      <c r="AK81" s="81">
        <v>0</v>
      </c>
    </row>
    <row r="82" spans="1:37" x14ac:dyDescent="0.25">
      <c r="A82" s="104">
        <v>1</v>
      </c>
      <c r="B82" s="110">
        <v>77005</v>
      </c>
      <c r="C82" s="110">
        <v>1</v>
      </c>
      <c r="D82" s="106" t="s">
        <v>3554</v>
      </c>
      <c r="E82" s="107">
        <v>16</v>
      </c>
      <c r="F82" s="74">
        <v>43494</v>
      </c>
      <c r="G82" s="108" t="e">
        <v>#N/A</v>
      </c>
      <c r="H82" s="109">
        <v>5</v>
      </c>
      <c r="I82" s="63">
        <v>43497</v>
      </c>
      <c r="J82" s="114">
        <v>2</v>
      </c>
      <c r="K82" s="105"/>
      <c r="L82" s="105"/>
      <c r="M82" s="105"/>
      <c r="N82" s="105">
        <v>5</v>
      </c>
      <c r="O82" s="105">
        <v>1</v>
      </c>
      <c r="P82" s="105">
        <v>5</v>
      </c>
      <c r="Q82" s="105"/>
      <c r="R82" s="105"/>
      <c r="S82" s="104" t="s">
        <v>546</v>
      </c>
      <c r="T82" s="104">
        <v>11</v>
      </c>
      <c r="U82" s="118">
        <v>9500</v>
      </c>
      <c r="V82" s="118">
        <v>593.75</v>
      </c>
      <c r="W82" s="119">
        <v>6531.25</v>
      </c>
      <c r="X82" s="76"/>
      <c r="Y82" s="77"/>
      <c r="Z82" s="73">
        <v>0</v>
      </c>
      <c r="AA82" s="73" t="s">
        <v>22</v>
      </c>
      <c r="AB82" s="78" t="e">
        <v>#REF!</v>
      </c>
      <c r="AC82" s="78" t="s">
        <v>22</v>
      </c>
      <c r="AD82" s="78" t="s">
        <v>22</v>
      </c>
      <c r="AE82" s="78"/>
      <c r="AF82" s="79">
        <v>2030</v>
      </c>
      <c r="AG82" s="80">
        <v>406</v>
      </c>
      <c r="AH82" s="80">
        <v>2030</v>
      </c>
      <c r="AI82" s="75"/>
      <c r="AJ82" s="73"/>
      <c r="AK82" s="81">
        <v>0</v>
      </c>
    </row>
    <row r="83" spans="1:37" x14ac:dyDescent="0.25">
      <c r="A83" s="104">
        <v>1</v>
      </c>
      <c r="B83" s="110">
        <v>78391</v>
      </c>
      <c r="C83" s="110">
        <v>1</v>
      </c>
      <c r="D83" s="106" t="s">
        <v>3562</v>
      </c>
      <c r="E83" s="107">
        <v>40</v>
      </c>
      <c r="F83" s="74">
        <v>43493</v>
      </c>
      <c r="G83" s="108" t="e">
        <v>#N/A</v>
      </c>
      <c r="H83" s="109">
        <v>27</v>
      </c>
      <c r="I83" s="63">
        <v>43497</v>
      </c>
      <c r="J83" s="114">
        <v>3</v>
      </c>
      <c r="K83" s="105"/>
      <c r="L83" s="105"/>
      <c r="M83" s="105"/>
      <c r="N83" s="105"/>
      <c r="O83" s="105">
        <v>6</v>
      </c>
      <c r="P83" s="105">
        <v>5</v>
      </c>
      <c r="Q83" s="105">
        <v>0</v>
      </c>
      <c r="R83" s="105">
        <v>2</v>
      </c>
      <c r="S83" s="104" t="s">
        <v>546</v>
      </c>
      <c r="T83" s="104">
        <v>13</v>
      </c>
      <c r="U83" s="118">
        <v>22400</v>
      </c>
      <c r="V83" s="118">
        <v>560</v>
      </c>
      <c r="W83" s="119">
        <v>7280</v>
      </c>
      <c r="X83" s="76"/>
      <c r="Y83" s="77"/>
      <c r="Z83" s="73">
        <v>0</v>
      </c>
      <c r="AA83" s="73" t="s">
        <v>22</v>
      </c>
      <c r="AB83" s="78" t="e">
        <v>#REF!</v>
      </c>
      <c r="AC83" s="78" t="s">
        <v>22</v>
      </c>
      <c r="AD83" s="78" t="s">
        <v>22</v>
      </c>
      <c r="AE83" s="78"/>
      <c r="AF83" s="79">
        <v>1648</v>
      </c>
      <c r="AG83" s="80">
        <v>206</v>
      </c>
      <c r="AH83" s="80">
        <v>1648</v>
      </c>
      <c r="AI83" s="75"/>
      <c r="AJ83" s="73"/>
      <c r="AK83" s="81">
        <v>0</v>
      </c>
    </row>
    <row r="84" spans="1:37" x14ac:dyDescent="0.25">
      <c r="A84" s="104">
        <v>4</v>
      </c>
      <c r="B84" s="110">
        <v>78406</v>
      </c>
      <c r="C84" s="110">
        <v>7</v>
      </c>
      <c r="D84" s="106" t="s">
        <v>3563</v>
      </c>
      <c r="E84" s="107">
        <v>2</v>
      </c>
      <c r="F84" s="74">
        <v>43496</v>
      </c>
      <c r="G84" s="108" t="e">
        <v>#N/A</v>
      </c>
      <c r="H84" s="109">
        <v>1</v>
      </c>
      <c r="I84" s="63">
        <v>43497</v>
      </c>
      <c r="J84" s="114">
        <v>5</v>
      </c>
      <c r="K84" s="105"/>
      <c r="L84" s="105"/>
      <c r="M84" s="105"/>
      <c r="N84" s="105"/>
      <c r="O84" s="105">
        <v>1</v>
      </c>
      <c r="P84" s="105"/>
      <c r="Q84" s="105"/>
      <c r="R84" s="105"/>
      <c r="S84" s="104" t="s">
        <v>546</v>
      </c>
      <c r="T84" s="104">
        <v>1</v>
      </c>
      <c r="U84" s="118">
        <v>895</v>
      </c>
      <c r="V84" s="118">
        <v>447.5</v>
      </c>
      <c r="W84" s="119">
        <v>447.5</v>
      </c>
      <c r="X84" s="76"/>
      <c r="Y84" s="77"/>
      <c r="Z84" s="73">
        <v>0</v>
      </c>
      <c r="AA84" s="73" t="s">
        <v>22</v>
      </c>
      <c r="AB84" s="78" t="e">
        <v>#REF!</v>
      </c>
      <c r="AC84" s="78" t="s">
        <v>22</v>
      </c>
      <c r="AD84" s="78" t="s">
        <v>22</v>
      </c>
      <c r="AE84" s="78"/>
      <c r="AF84" s="79">
        <v>11648</v>
      </c>
      <c r="AG84" s="80">
        <v>448</v>
      </c>
      <c r="AH84" s="80">
        <v>11648</v>
      </c>
      <c r="AI84" s="75"/>
      <c r="AJ84" s="73"/>
      <c r="AK84" s="81">
        <v>0</v>
      </c>
    </row>
    <row r="85" spans="1:37" x14ac:dyDescent="0.25">
      <c r="A85" s="104">
        <v>4</v>
      </c>
      <c r="B85" s="110">
        <v>78406</v>
      </c>
      <c r="C85" s="110">
        <v>4</v>
      </c>
      <c r="D85" s="106" t="s">
        <v>3564</v>
      </c>
      <c r="E85" s="107">
        <v>6</v>
      </c>
      <c r="F85" s="74">
        <v>43496</v>
      </c>
      <c r="G85" s="108" t="e">
        <v>#N/A</v>
      </c>
      <c r="H85" s="109">
        <v>5</v>
      </c>
      <c r="I85" s="63">
        <v>43497</v>
      </c>
      <c r="J85" s="114">
        <v>5</v>
      </c>
      <c r="K85" s="105"/>
      <c r="L85" s="105"/>
      <c r="M85" s="105"/>
      <c r="N85" s="105"/>
      <c r="O85" s="105">
        <v>1</v>
      </c>
      <c r="P85" s="105"/>
      <c r="Q85" s="105"/>
      <c r="R85" s="105"/>
      <c r="S85" s="104" t="s">
        <v>546</v>
      </c>
      <c r="T85" s="104">
        <v>1</v>
      </c>
      <c r="U85" s="118">
        <v>2340</v>
      </c>
      <c r="V85" s="118">
        <v>390</v>
      </c>
      <c r="W85" s="119">
        <v>390</v>
      </c>
      <c r="X85" s="76"/>
      <c r="Y85" s="77"/>
      <c r="Z85" s="73">
        <v>0</v>
      </c>
      <c r="AA85" s="73" t="s">
        <v>22</v>
      </c>
      <c r="AB85" s="78" t="e">
        <v>#REF!</v>
      </c>
      <c r="AC85" s="78" t="s">
        <v>22</v>
      </c>
      <c r="AD85" s="78" t="s">
        <v>22</v>
      </c>
      <c r="AE85" s="78"/>
      <c r="AF85" s="79">
        <v>450</v>
      </c>
      <c r="AG85" s="80">
        <v>450</v>
      </c>
      <c r="AH85" s="80">
        <v>450</v>
      </c>
      <c r="AI85" s="75"/>
      <c r="AJ85" s="73"/>
      <c r="AK85" s="81">
        <v>0</v>
      </c>
    </row>
    <row r="86" spans="1:37" x14ac:dyDescent="0.25">
      <c r="A86" s="104">
        <v>4</v>
      </c>
      <c r="B86" s="110">
        <v>77632</v>
      </c>
      <c r="C86" s="110">
        <v>1</v>
      </c>
      <c r="D86" s="106" t="s">
        <v>3565</v>
      </c>
      <c r="E86" s="107">
        <v>2</v>
      </c>
      <c r="F86" s="74">
        <v>43490</v>
      </c>
      <c r="G86" s="108" t="e">
        <v>#N/A</v>
      </c>
      <c r="H86" s="109">
        <v>0</v>
      </c>
      <c r="I86" s="63">
        <v>43497</v>
      </c>
      <c r="J86" s="114">
        <v>5</v>
      </c>
      <c r="K86" s="105"/>
      <c r="L86" s="105"/>
      <c r="M86" s="105"/>
      <c r="N86" s="105"/>
      <c r="O86" s="105"/>
      <c r="P86" s="105">
        <v>1</v>
      </c>
      <c r="Q86" s="105">
        <v>1</v>
      </c>
      <c r="R86" s="105"/>
      <c r="S86" s="104" t="s">
        <v>546</v>
      </c>
      <c r="T86" s="104">
        <v>2</v>
      </c>
      <c r="U86" s="118">
        <v>1764</v>
      </c>
      <c r="V86" s="118">
        <v>882</v>
      </c>
      <c r="W86" s="119">
        <v>1764</v>
      </c>
      <c r="X86" s="76"/>
      <c r="Y86" s="77"/>
      <c r="Z86" s="73">
        <v>0</v>
      </c>
      <c r="AA86" s="73" t="s">
        <v>22</v>
      </c>
      <c r="AB86" s="78" t="e">
        <v>#REF!</v>
      </c>
      <c r="AC86" s="78" t="s">
        <v>22</v>
      </c>
      <c r="AD86" s="78" t="s">
        <v>22</v>
      </c>
      <c r="AE86" s="78"/>
      <c r="AF86" s="79">
        <v>375</v>
      </c>
      <c r="AG86" s="80">
        <v>375</v>
      </c>
      <c r="AH86" s="80">
        <v>375</v>
      </c>
      <c r="AI86" s="75"/>
      <c r="AJ86" s="73"/>
      <c r="AK86" s="81">
        <v>0</v>
      </c>
    </row>
    <row r="87" spans="1:37" x14ac:dyDescent="0.25">
      <c r="A87" s="104">
        <v>4</v>
      </c>
      <c r="B87" s="110">
        <v>76817</v>
      </c>
      <c r="C87" s="110">
        <v>13</v>
      </c>
      <c r="D87" s="106" t="s">
        <v>3566</v>
      </c>
      <c r="E87" s="107">
        <v>2</v>
      </c>
      <c r="F87" s="74">
        <v>43500</v>
      </c>
      <c r="G87" s="108" t="s">
        <v>150</v>
      </c>
      <c r="H87" s="109">
        <v>0</v>
      </c>
      <c r="I87" s="63">
        <v>43497</v>
      </c>
      <c r="J87" s="114">
        <v>6</v>
      </c>
      <c r="K87" s="105"/>
      <c r="L87" s="105"/>
      <c r="M87" s="105"/>
      <c r="N87" s="105"/>
      <c r="O87" s="105">
        <v>2</v>
      </c>
      <c r="P87" s="105"/>
      <c r="Q87" s="105"/>
      <c r="R87" s="105"/>
      <c r="S87" s="104" t="s">
        <v>546</v>
      </c>
      <c r="T87" s="104">
        <v>2</v>
      </c>
      <c r="U87" s="118">
        <v>1008</v>
      </c>
      <c r="V87" s="118">
        <v>504</v>
      </c>
      <c r="W87" s="119">
        <v>1008</v>
      </c>
      <c r="X87" s="76"/>
      <c r="Y87" s="77"/>
      <c r="Z87" s="73">
        <v>0</v>
      </c>
      <c r="AA87" s="73" t="s">
        <v>22</v>
      </c>
      <c r="AB87" s="78" t="e">
        <v>#REF!</v>
      </c>
      <c r="AC87" s="78" t="s">
        <v>22</v>
      </c>
      <c r="AD87" s="78" t="s">
        <v>22</v>
      </c>
      <c r="AE87" s="78"/>
      <c r="AF87" s="79">
        <v>3210</v>
      </c>
      <c r="AG87" s="80">
        <v>1070</v>
      </c>
      <c r="AH87" s="80">
        <v>3210</v>
      </c>
      <c r="AI87" s="75"/>
      <c r="AJ87" s="73"/>
      <c r="AK87" s="81">
        <v>0</v>
      </c>
    </row>
    <row r="88" spans="1:37" x14ac:dyDescent="0.25">
      <c r="A88" s="104">
        <v>4</v>
      </c>
      <c r="B88" s="110">
        <v>76817</v>
      </c>
      <c r="C88" s="110">
        <v>14</v>
      </c>
      <c r="D88" s="106" t="s">
        <v>3567</v>
      </c>
      <c r="E88" s="107">
        <v>1</v>
      </c>
      <c r="F88" s="74">
        <v>43500</v>
      </c>
      <c r="G88" s="108" t="s">
        <v>150</v>
      </c>
      <c r="H88" s="109">
        <v>0</v>
      </c>
      <c r="I88" s="63">
        <v>43497</v>
      </c>
      <c r="J88" s="114">
        <v>6</v>
      </c>
      <c r="K88" s="105"/>
      <c r="L88" s="105"/>
      <c r="M88" s="105"/>
      <c r="N88" s="105"/>
      <c r="O88" s="105">
        <v>1</v>
      </c>
      <c r="P88" s="105"/>
      <c r="Q88" s="105"/>
      <c r="R88" s="105"/>
      <c r="S88" s="104" t="s">
        <v>546</v>
      </c>
      <c r="T88" s="104">
        <v>1</v>
      </c>
      <c r="U88" s="118">
        <v>432</v>
      </c>
      <c r="V88" s="118">
        <v>432</v>
      </c>
      <c r="W88" s="119">
        <v>432</v>
      </c>
      <c r="X88" s="76"/>
      <c r="Y88" s="77"/>
      <c r="Z88" s="73">
        <v>0</v>
      </c>
      <c r="AA88" s="73" t="s">
        <v>22</v>
      </c>
      <c r="AB88" s="78" t="e">
        <v>#REF!</v>
      </c>
      <c r="AC88" s="78" t="s">
        <v>22</v>
      </c>
      <c r="AD88" s="78" t="s">
        <v>22</v>
      </c>
      <c r="AE88" s="78"/>
      <c r="AF88" s="79">
        <v>3210</v>
      </c>
      <c r="AG88" s="80">
        <v>1070</v>
      </c>
      <c r="AH88" s="80">
        <v>3210</v>
      </c>
      <c r="AI88" s="75"/>
      <c r="AJ88" s="73"/>
      <c r="AK88" s="81">
        <v>0</v>
      </c>
    </row>
    <row r="89" spans="1:37" x14ac:dyDescent="0.25">
      <c r="A89" s="104">
        <v>4</v>
      </c>
      <c r="B89" s="110">
        <v>76817</v>
      </c>
      <c r="C89" s="110">
        <v>10</v>
      </c>
      <c r="D89" s="106" t="s">
        <v>3568</v>
      </c>
      <c r="E89" s="107">
        <v>2</v>
      </c>
      <c r="F89" s="74">
        <v>43500</v>
      </c>
      <c r="G89" s="108" t="s">
        <v>150</v>
      </c>
      <c r="H89" s="109">
        <v>0</v>
      </c>
      <c r="I89" s="63">
        <v>43497</v>
      </c>
      <c r="J89" s="114">
        <v>6</v>
      </c>
      <c r="K89" s="105"/>
      <c r="L89" s="105"/>
      <c r="M89" s="105"/>
      <c r="N89" s="105"/>
      <c r="O89" s="105">
        <v>2</v>
      </c>
      <c r="P89" s="105"/>
      <c r="Q89" s="105"/>
      <c r="R89" s="105"/>
      <c r="S89" s="104" t="s">
        <v>546</v>
      </c>
      <c r="T89" s="104">
        <v>2</v>
      </c>
      <c r="U89" s="118">
        <v>1476</v>
      </c>
      <c r="V89" s="118">
        <v>738</v>
      </c>
      <c r="W89" s="119">
        <v>1476</v>
      </c>
      <c r="X89" s="76"/>
      <c r="Y89" s="77"/>
      <c r="Z89" s="73">
        <v>0</v>
      </c>
      <c r="AA89" s="73" t="s">
        <v>22</v>
      </c>
      <c r="AB89" s="78" t="e">
        <v>#REF!</v>
      </c>
      <c r="AC89" s="78" t="s">
        <v>22</v>
      </c>
      <c r="AD89" s="78" t="s">
        <v>22</v>
      </c>
      <c r="AE89" s="78"/>
      <c r="AF89" s="79">
        <v>6029.58</v>
      </c>
      <c r="AG89" s="80">
        <v>1004.93</v>
      </c>
      <c r="AH89" s="80">
        <v>6029.58</v>
      </c>
      <c r="AI89" s="75"/>
      <c r="AJ89" s="73"/>
      <c r="AK89" s="81">
        <v>0</v>
      </c>
    </row>
    <row r="90" spans="1:37" x14ac:dyDescent="0.25">
      <c r="A90" s="104">
        <v>4</v>
      </c>
      <c r="B90" s="110">
        <v>76817</v>
      </c>
      <c r="C90" s="110">
        <v>11</v>
      </c>
      <c r="D90" s="106" t="s">
        <v>3569</v>
      </c>
      <c r="E90" s="107">
        <v>4</v>
      </c>
      <c r="F90" s="74">
        <v>43500</v>
      </c>
      <c r="G90" s="108" t="s">
        <v>150</v>
      </c>
      <c r="H90" s="109">
        <v>3</v>
      </c>
      <c r="I90" s="63">
        <v>43497</v>
      </c>
      <c r="J90" s="114">
        <v>6</v>
      </c>
      <c r="K90" s="105"/>
      <c r="L90" s="105"/>
      <c r="M90" s="105"/>
      <c r="N90" s="105"/>
      <c r="O90" s="105"/>
      <c r="P90" s="105">
        <v>1</v>
      </c>
      <c r="Q90" s="105"/>
      <c r="R90" s="105"/>
      <c r="S90" s="104" t="s">
        <v>546</v>
      </c>
      <c r="T90" s="104">
        <v>1</v>
      </c>
      <c r="U90" s="118">
        <v>2916</v>
      </c>
      <c r="V90" s="118">
        <v>729</v>
      </c>
      <c r="W90" s="119">
        <v>729</v>
      </c>
      <c r="X90" s="76"/>
      <c r="Y90" s="77"/>
      <c r="Z90" s="73">
        <v>0</v>
      </c>
      <c r="AA90" s="73" t="s">
        <v>22</v>
      </c>
      <c r="AB90" s="78" t="e">
        <v>#REF!</v>
      </c>
      <c r="AC90" s="78" t="s">
        <v>22</v>
      </c>
      <c r="AD90" s="78" t="s">
        <v>22</v>
      </c>
      <c r="AE90" s="78"/>
      <c r="AF90" s="79">
        <v>2392</v>
      </c>
      <c r="AG90" s="80">
        <v>1196</v>
      </c>
      <c r="AH90" s="80">
        <v>2392</v>
      </c>
      <c r="AI90" s="75"/>
      <c r="AJ90" s="73"/>
      <c r="AK90" s="81">
        <v>0</v>
      </c>
    </row>
    <row r="91" spans="1:37" x14ac:dyDescent="0.25">
      <c r="A91" s="104">
        <v>7</v>
      </c>
      <c r="B91" s="110">
        <v>75664</v>
      </c>
      <c r="C91" s="110">
        <v>12</v>
      </c>
      <c r="D91" s="106" t="s">
        <v>3570</v>
      </c>
      <c r="E91" s="107">
        <v>8</v>
      </c>
      <c r="F91" s="74">
        <v>43469</v>
      </c>
      <c r="G91" s="108" t="e">
        <v>#N/A</v>
      </c>
      <c r="H91" s="109">
        <v>0</v>
      </c>
      <c r="I91" s="63">
        <v>43497</v>
      </c>
      <c r="J91" s="114">
        <v>7</v>
      </c>
      <c r="K91" s="105"/>
      <c r="L91" s="105"/>
      <c r="M91" s="105"/>
      <c r="N91" s="105"/>
      <c r="O91" s="105"/>
      <c r="P91" s="105">
        <v>8</v>
      </c>
      <c r="Q91" s="105"/>
      <c r="R91" s="105"/>
      <c r="S91" s="104" t="s">
        <v>546</v>
      </c>
      <c r="T91" s="104">
        <v>8</v>
      </c>
      <c r="U91" s="118">
        <v>3710</v>
      </c>
      <c r="V91" s="118">
        <v>463.75</v>
      </c>
      <c r="W91" s="119">
        <v>3710</v>
      </c>
      <c r="X91" s="76"/>
      <c r="Y91" s="77"/>
      <c r="Z91" s="73">
        <v>0</v>
      </c>
      <c r="AA91" s="73" t="s">
        <v>22</v>
      </c>
      <c r="AB91" s="78" t="e">
        <v>#REF!</v>
      </c>
      <c r="AC91" s="78" t="s">
        <v>22</v>
      </c>
      <c r="AD91" s="78" t="s">
        <v>22</v>
      </c>
      <c r="AE91" s="78"/>
      <c r="AF91" s="79">
        <v>2153</v>
      </c>
      <c r="AG91" s="80">
        <v>717.66666666666663</v>
      </c>
      <c r="AH91" s="80">
        <v>2153</v>
      </c>
      <c r="AI91" s="75"/>
      <c r="AJ91" s="73"/>
      <c r="AK91" s="81">
        <v>0</v>
      </c>
    </row>
    <row r="92" spans="1:37" x14ac:dyDescent="0.25">
      <c r="A92" s="104">
        <v>7</v>
      </c>
      <c r="B92" s="110">
        <v>77908</v>
      </c>
      <c r="C92" s="110">
        <v>3</v>
      </c>
      <c r="D92" s="106" t="s">
        <v>3571</v>
      </c>
      <c r="E92" s="107">
        <v>2</v>
      </c>
      <c r="F92" s="74">
        <v>43501</v>
      </c>
      <c r="G92" s="108" t="s">
        <v>128</v>
      </c>
      <c r="H92" s="109">
        <v>0</v>
      </c>
      <c r="I92" s="63">
        <v>43497</v>
      </c>
      <c r="J92" s="114">
        <v>9</v>
      </c>
      <c r="K92" s="105"/>
      <c r="L92" s="105"/>
      <c r="M92" s="105"/>
      <c r="N92" s="105"/>
      <c r="O92" s="105"/>
      <c r="P92" s="105">
        <v>2</v>
      </c>
      <c r="Q92" s="105"/>
      <c r="R92" s="105"/>
      <c r="S92" s="104" t="s">
        <v>551</v>
      </c>
      <c r="T92" s="104">
        <v>2</v>
      </c>
      <c r="U92" s="118">
        <v>1560</v>
      </c>
      <c r="V92" s="118">
        <v>780</v>
      </c>
      <c r="W92" s="119">
        <v>1560</v>
      </c>
      <c r="X92" s="76"/>
      <c r="Y92" s="77"/>
      <c r="Z92" s="73">
        <v>0</v>
      </c>
      <c r="AA92" s="73" t="s">
        <v>22</v>
      </c>
      <c r="AB92" s="78" t="e">
        <v>#REF!</v>
      </c>
      <c r="AC92" s="78" t="s">
        <v>22</v>
      </c>
      <c r="AD92" s="78" t="s">
        <v>22</v>
      </c>
      <c r="AE92" s="78"/>
      <c r="AF92" s="79">
        <v>14348</v>
      </c>
      <c r="AG92" s="80">
        <v>1793.5</v>
      </c>
      <c r="AH92" s="80">
        <v>14348</v>
      </c>
      <c r="AI92" s="75"/>
      <c r="AJ92" s="73"/>
      <c r="AK92" s="81">
        <v>0</v>
      </c>
    </row>
    <row r="93" spans="1:37" x14ac:dyDescent="0.25">
      <c r="A93" s="104">
        <v>7</v>
      </c>
      <c r="B93" s="110">
        <v>77908</v>
      </c>
      <c r="C93" s="110">
        <v>6</v>
      </c>
      <c r="D93" s="106" t="s">
        <v>3572</v>
      </c>
      <c r="E93" s="107">
        <v>5</v>
      </c>
      <c r="F93" s="74">
        <v>43501</v>
      </c>
      <c r="G93" s="108" t="s">
        <v>128</v>
      </c>
      <c r="H93" s="109">
        <v>0</v>
      </c>
      <c r="I93" s="63">
        <v>43497</v>
      </c>
      <c r="J93" s="114">
        <v>9</v>
      </c>
      <c r="K93" s="105"/>
      <c r="L93" s="105"/>
      <c r="M93" s="105"/>
      <c r="N93" s="105"/>
      <c r="O93" s="105"/>
      <c r="P93" s="105">
        <v>5</v>
      </c>
      <c r="Q93" s="105"/>
      <c r="R93" s="105"/>
      <c r="S93" s="104" t="s">
        <v>551</v>
      </c>
      <c r="T93" s="104">
        <v>5</v>
      </c>
      <c r="U93" s="118">
        <v>1100</v>
      </c>
      <c r="V93" s="118">
        <v>220</v>
      </c>
      <c r="W93" s="119">
        <v>1100</v>
      </c>
      <c r="X93" s="76"/>
      <c r="Y93" s="77"/>
      <c r="Z93" s="73">
        <v>0</v>
      </c>
      <c r="AA93" s="73" t="s">
        <v>22</v>
      </c>
      <c r="AB93" s="78" t="e">
        <v>#REF!</v>
      </c>
      <c r="AC93" s="78" t="s">
        <v>22</v>
      </c>
      <c r="AD93" s="78" t="s">
        <v>22</v>
      </c>
      <c r="AE93" s="78"/>
      <c r="AF93" s="79">
        <v>11000</v>
      </c>
      <c r="AG93" s="80">
        <v>550</v>
      </c>
      <c r="AH93" s="80">
        <v>7150</v>
      </c>
      <c r="AI93" s="75"/>
      <c r="AJ93" s="73"/>
      <c r="AK93" s="81">
        <v>0</v>
      </c>
    </row>
    <row r="94" spans="1:37" x14ac:dyDescent="0.25">
      <c r="A94" s="104">
        <v>7</v>
      </c>
      <c r="B94" s="110">
        <v>77908</v>
      </c>
      <c r="C94" s="110">
        <v>1</v>
      </c>
      <c r="D94" s="106" t="s">
        <v>3573</v>
      </c>
      <c r="E94" s="107">
        <v>2</v>
      </c>
      <c r="F94" s="74">
        <v>43501</v>
      </c>
      <c r="G94" s="108" t="s">
        <v>128</v>
      </c>
      <c r="H94" s="109">
        <v>1</v>
      </c>
      <c r="I94" s="63">
        <v>43497</v>
      </c>
      <c r="J94" s="114">
        <v>9</v>
      </c>
      <c r="K94" s="105"/>
      <c r="L94" s="105"/>
      <c r="M94" s="105"/>
      <c r="N94" s="105"/>
      <c r="O94" s="105"/>
      <c r="P94" s="105">
        <v>1</v>
      </c>
      <c r="Q94" s="105">
        <v>0</v>
      </c>
      <c r="R94" s="105"/>
      <c r="S94" s="104" t="s">
        <v>551</v>
      </c>
      <c r="T94" s="104">
        <v>1</v>
      </c>
      <c r="U94" s="118">
        <v>1560</v>
      </c>
      <c r="V94" s="118">
        <v>780</v>
      </c>
      <c r="W94" s="119">
        <v>780</v>
      </c>
      <c r="X94" s="76"/>
      <c r="Y94" s="77"/>
      <c r="Z94" s="73">
        <v>0</v>
      </c>
      <c r="AA94" s="73" t="s">
        <v>22</v>
      </c>
      <c r="AB94" s="78" t="e">
        <v>#REF!</v>
      </c>
      <c r="AC94" s="78" t="s">
        <v>22</v>
      </c>
      <c r="AD94" s="78" t="s">
        <v>22</v>
      </c>
      <c r="AE94" s="78"/>
      <c r="AF94" s="79">
        <v>11000</v>
      </c>
      <c r="AG94" s="80">
        <v>550</v>
      </c>
      <c r="AH94" s="80">
        <v>6600</v>
      </c>
      <c r="AI94" s="75"/>
      <c r="AJ94" s="73"/>
      <c r="AK94" s="81">
        <v>0</v>
      </c>
    </row>
    <row r="95" spans="1:37" x14ac:dyDescent="0.25">
      <c r="A95" s="104">
        <v>10</v>
      </c>
      <c r="B95" s="110">
        <v>78453</v>
      </c>
      <c r="C95" s="110">
        <v>1</v>
      </c>
      <c r="D95" s="106" t="s">
        <v>3574</v>
      </c>
      <c r="E95" s="107">
        <v>2</v>
      </c>
      <c r="F95" s="74">
        <v>43497</v>
      </c>
      <c r="G95" s="108" t="e">
        <v>#N/A</v>
      </c>
      <c r="H95" s="109">
        <v>0</v>
      </c>
      <c r="I95" s="63">
        <v>43497</v>
      </c>
      <c r="J95" s="114">
        <v>10</v>
      </c>
      <c r="K95" s="105"/>
      <c r="L95" s="105"/>
      <c r="M95" s="105"/>
      <c r="N95" s="105"/>
      <c r="O95" s="105">
        <v>2</v>
      </c>
      <c r="P95" s="105"/>
      <c r="Q95" s="105"/>
      <c r="R95" s="105"/>
      <c r="S95" s="104" t="s">
        <v>546</v>
      </c>
      <c r="T95" s="104">
        <v>2</v>
      </c>
      <c r="U95" s="118">
        <v>370</v>
      </c>
      <c r="V95" s="118">
        <v>185</v>
      </c>
      <c r="W95" s="119">
        <v>370</v>
      </c>
      <c r="X95" s="76"/>
      <c r="Y95" s="77"/>
      <c r="Z95" s="73">
        <v>0</v>
      </c>
      <c r="AA95" s="73" t="s">
        <v>22</v>
      </c>
      <c r="AB95" s="78" t="e">
        <v>#REF!</v>
      </c>
      <c r="AC95" s="78" t="s">
        <v>22</v>
      </c>
      <c r="AD95" s="78" t="s">
        <v>22</v>
      </c>
      <c r="AE95" s="78"/>
      <c r="AF95" s="79">
        <v>1050</v>
      </c>
      <c r="AG95" s="80">
        <v>525</v>
      </c>
      <c r="AH95" s="80">
        <v>1050</v>
      </c>
      <c r="AI95" s="75"/>
      <c r="AJ95" s="73"/>
      <c r="AK95" s="81">
        <v>0</v>
      </c>
    </row>
    <row r="96" spans="1:37" x14ac:dyDescent="0.25">
      <c r="A96" s="104">
        <v>10</v>
      </c>
      <c r="B96" s="110">
        <v>78453</v>
      </c>
      <c r="C96" s="110">
        <v>3</v>
      </c>
      <c r="D96" s="106" t="s">
        <v>3575</v>
      </c>
      <c r="E96" s="107">
        <v>3</v>
      </c>
      <c r="F96" s="74">
        <v>43497</v>
      </c>
      <c r="G96" s="108" t="e">
        <v>#N/A</v>
      </c>
      <c r="H96" s="109">
        <v>0</v>
      </c>
      <c r="I96" s="63">
        <v>43497</v>
      </c>
      <c r="J96" s="114">
        <v>10</v>
      </c>
      <c r="K96" s="105"/>
      <c r="L96" s="105"/>
      <c r="M96" s="105"/>
      <c r="N96" s="105"/>
      <c r="O96" s="105">
        <v>3</v>
      </c>
      <c r="P96" s="105"/>
      <c r="Q96" s="105"/>
      <c r="R96" s="105"/>
      <c r="S96" s="104" t="s">
        <v>546</v>
      </c>
      <c r="T96" s="104">
        <v>3</v>
      </c>
      <c r="U96" s="118">
        <v>555</v>
      </c>
      <c r="V96" s="118">
        <v>185</v>
      </c>
      <c r="W96" s="119">
        <v>555</v>
      </c>
      <c r="X96" s="76"/>
      <c r="Y96" s="77"/>
      <c r="Z96" s="73">
        <v>0</v>
      </c>
      <c r="AA96" s="73" t="s">
        <v>22</v>
      </c>
      <c r="AB96" s="78" t="e">
        <v>#REF!</v>
      </c>
      <c r="AC96" s="78" t="s">
        <v>22</v>
      </c>
      <c r="AD96" s="78" t="s">
        <v>22</v>
      </c>
      <c r="AE96" s="78"/>
      <c r="AF96" s="79">
        <v>1360</v>
      </c>
      <c r="AG96" s="80">
        <v>680</v>
      </c>
      <c r="AH96" s="80">
        <v>1360</v>
      </c>
      <c r="AI96" s="75"/>
      <c r="AJ96" s="73"/>
      <c r="AK96" s="81">
        <v>0</v>
      </c>
    </row>
    <row r="97" spans="1:37" x14ac:dyDescent="0.25">
      <c r="A97" s="104">
        <v>10</v>
      </c>
      <c r="B97" s="110">
        <v>78453</v>
      </c>
      <c r="C97" s="110">
        <v>5</v>
      </c>
      <c r="D97" s="106" t="s">
        <v>3576</v>
      </c>
      <c r="E97" s="107">
        <v>2</v>
      </c>
      <c r="F97" s="74">
        <v>43497</v>
      </c>
      <c r="G97" s="108" t="e">
        <v>#N/A</v>
      </c>
      <c r="H97" s="109">
        <v>0</v>
      </c>
      <c r="I97" s="63">
        <v>43497</v>
      </c>
      <c r="J97" s="114">
        <v>10</v>
      </c>
      <c r="K97" s="105"/>
      <c r="L97" s="105"/>
      <c r="M97" s="105"/>
      <c r="N97" s="105"/>
      <c r="O97" s="105">
        <v>2</v>
      </c>
      <c r="P97" s="105"/>
      <c r="Q97" s="105"/>
      <c r="R97" s="105"/>
      <c r="S97" s="104" t="s">
        <v>546</v>
      </c>
      <c r="T97" s="104">
        <v>2</v>
      </c>
      <c r="U97" s="118">
        <v>370</v>
      </c>
      <c r="V97" s="118">
        <v>185</v>
      </c>
      <c r="W97" s="119">
        <v>370</v>
      </c>
      <c r="X97" s="76"/>
      <c r="Y97" s="77"/>
      <c r="Z97" s="73">
        <v>0</v>
      </c>
      <c r="AA97" s="73" t="s">
        <v>22</v>
      </c>
      <c r="AB97" s="78" t="e">
        <v>#REF!</v>
      </c>
      <c r="AC97" s="78" t="s">
        <v>22</v>
      </c>
      <c r="AD97" s="78" t="s">
        <v>22</v>
      </c>
      <c r="AE97" s="78"/>
      <c r="AF97" s="79">
        <v>680</v>
      </c>
      <c r="AG97" s="80">
        <v>680</v>
      </c>
      <c r="AH97" s="80">
        <v>680</v>
      </c>
      <c r="AI97" s="75"/>
      <c r="AJ97" s="73"/>
      <c r="AK97" s="81">
        <v>0</v>
      </c>
    </row>
    <row r="98" spans="1:37" x14ac:dyDescent="0.25">
      <c r="A98" s="104">
        <v>10</v>
      </c>
      <c r="B98" s="110">
        <v>78453</v>
      </c>
      <c r="C98" s="110">
        <v>6</v>
      </c>
      <c r="D98" s="106" t="s">
        <v>3577</v>
      </c>
      <c r="E98" s="107">
        <v>3</v>
      </c>
      <c r="F98" s="74">
        <v>43497</v>
      </c>
      <c r="G98" s="108" t="e">
        <v>#N/A</v>
      </c>
      <c r="H98" s="109">
        <v>0</v>
      </c>
      <c r="I98" s="63">
        <v>43497</v>
      </c>
      <c r="J98" s="114">
        <v>10</v>
      </c>
      <c r="K98" s="105"/>
      <c r="L98" s="105"/>
      <c r="M98" s="105"/>
      <c r="N98" s="105"/>
      <c r="O98" s="105"/>
      <c r="P98" s="105">
        <v>3</v>
      </c>
      <c r="Q98" s="105"/>
      <c r="R98" s="105"/>
      <c r="S98" s="104" t="s">
        <v>546</v>
      </c>
      <c r="T98" s="104">
        <v>3</v>
      </c>
      <c r="U98" s="118">
        <v>555</v>
      </c>
      <c r="V98" s="118">
        <v>185</v>
      </c>
      <c r="W98" s="119">
        <v>555</v>
      </c>
      <c r="X98" s="76"/>
      <c r="Y98" s="77"/>
      <c r="Z98" s="73">
        <v>0</v>
      </c>
      <c r="AA98" s="73" t="s">
        <v>22</v>
      </c>
      <c r="AB98" s="78" t="e">
        <v>#REF!</v>
      </c>
      <c r="AC98" s="78" t="s">
        <v>22</v>
      </c>
      <c r="AD98" s="78" t="s">
        <v>22</v>
      </c>
      <c r="AE98" s="78"/>
      <c r="AF98" s="79">
        <v>1360</v>
      </c>
      <c r="AG98" s="80">
        <v>680</v>
      </c>
      <c r="AH98" s="80">
        <v>680</v>
      </c>
      <c r="AI98" s="75"/>
      <c r="AJ98" s="73"/>
      <c r="AK98" s="81">
        <v>0</v>
      </c>
    </row>
    <row r="99" spans="1:37" x14ac:dyDescent="0.25">
      <c r="A99" s="104">
        <v>10</v>
      </c>
      <c r="B99" s="110">
        <v>77346</v>
      </c>
      <c r="C99" s="110">
        <v>1</v>
      </c>
      <c r="D99" s="106" t="s">
        <v>3578</v>
      </c>
      <c r="E99" s="107">
        <v>1</v>
      </c>
      <c r="F99" s="74">
        <v>43497</v>
      </c>
      <c r="G99" s="108" t="e">
        <v>#N/A</v>
      </c>
      <c r="H99" s="109">
        <v>0</v>
      </c>
      <c r="I99" s="63">
        <v>43497</v>
      </c>
      <c r="J99" s="114">
        <v>10</v>
      </c>
      <c r="K99" s="105"/>
      <c r="L99" s="105"/>
      <c r="M99" s="105"/>
      <c r="N99" s="105"/>
      <c r="O99" s="105"/>
      <c r="P99" s="105">
        <v>1</v>
      </c>
      <c r="Q99" s="105"/>
      <c r="R99" s="105"/>
      <c r="S99" s="104" t="s">
        <v>546</v>
      </c>
      <c r="T99" s="104">
        <v>1</v>
      </c>
      <c r="U99" s="118">
        <v>100</v>
      </c>
      <c r="V99" s="118">
        <v>100</v>
      </c>
      <c r="W99" s="119">
        <v>100</v>
      </c>
      <c r="X99" s="76"/>
      <c r="Y99" s="77"/>
      <c r="Z99" s="73">
        <v>0</v>
      </c>
      <c r="AA99" s="73" t="s">
        <v>22</v>
      </c>
      <c r="AB99" s="78" t="e">
        <v>#REF!</v>
      </c>
      <c r="AC99" s="78" t="s">
        <v>22</v>
      </c>
      <c r="AD99" s="78" t="s">
        <v>22</v>
      </c>
      <c r="AE99" s="78"/>
      <c r="AF99" s="79">
        <v>1360</v>
      </c>
      <c r="AG99" s="80">
        <v>680</v>
      </c>
      <c r="AH99" s="80">
        <v>680</v>
      </c>
      <c r="AI99" s="75"/>
      <c r="AJ99" s="73"/>
      <c r="AK99" s="81">
        <v>0</v>
      </c>
    </row>
    <row r="100" spans="1:37" x14ac:dyDescent="0.25">
      <c r="A100" s="104">
        <v>10</v>
      </c>
      <c r="B100" s="110">
        <v>79121</v>
      </c>
      <c r="C100" s="110">
        <v>1</v>
      </c>
      <c r="D100" s="106" t="s">
        <v>3579</v>
      </c>
      <c r="E100" s="107">
        <v>1</v>
      </c>
      <c r="F100" s="74">
        <v>43508</v>
      </c>
      <c r="G100" s="108" t="s">
        <v>27</v>
      </c>
      <c r="H100" s="109">
        <v>0</v>
      </c>
      <c r="I100" s="63">
        <v>43497</v>
      </c>
      <c r="J100" s="114">
        <v>10</v>
      </c>
      <c r="K100" s="105"/>
      <c r="L100" s="105"/>
      <c r="M100" s="105"/>
      <c r="N100" s="105"/>
      <c r="O100" s="105"/>
      <c r="P100" s="105">
        <v>1</v>
      </c>
      <c r="Q100" s="105"/>
      <c r="R100" s="105"/>
      <c r="S100" s="104" t="s">
        <v>551</v>
      </c>
      <c r="T100" s="104">
        <v>1</v>
      </c>
      <c r="U100" s="118">
        <v>4400</v>
      </c>
      <c r="V100" s="118">
        <v>4400</v>
      </c>
      <c r="W100" s="119">
        <v>4400</v>
      </c>
      <c r="X100" s="76"/>
      <c r="Y100" s="77"/>
      <c r="Z100" s="73">
        <v>0</v>
      </c>
      <c r="AA100" s="73" t="s">
        <v>22</v>
      </c>
      <c r="AB100" s="78" t="e">
        <v>#REF!</v>
      </c>
      <c r="AC100" s="78" t="s">
        <v>22</v>
      </c>
      <c r="AD100" s="78" t="s">
        <v>22</v>
      </c>
      <c r="AE100" s="78"/>
      <c r="AF100" s="79">
        <v>2040</v>
      </c>
      <c r="AG100" s="80">
        <v>510</v>
      </c>
      <c r="AH100" s="80">
        <v>1020</v>
      </c>
      <c r="AI100" s="75"/>
      <c r="AJ100" s="73"/>
      <c r="AK100" s="81">
        <v>0</v>
      </c>
    </row>
    <row r="101" spans="1:37" x14ac:dyDescent="0.25">
      <c r="A101" s="104">
        <v>10</v>
      </c>
      <c r="B101" s="110">
        <v>78915</v>
      </c>
      <c r="C101" s="110">
        <v>1</v>
      </c>
      <c r="D101" s="106" t="s">
        <v>3580</v>
      </c>
      <c r="E101" s="107">
        <v>7</v>
      </c>
      <c r="F101" s="74">
        <v>43496</v>
      </c>
      <c r="G101" s="108" t="e">
        <v>#N/A</v>
      </c>
      <c r="H101" s="109">
        <v>0</v>
      </c>
      <c r="I101" s="63">
        <v>43497</v>
      </c>
      <c r="J101" s="114">
        <v>10</v>
      </c>
      <c r="K101" s="105"/>
      <c r="L101" s="105"/>
      <c r="M101" s="105"/>
      <c r="N101" s="105"/>
      <c r="O101" s="105"/>
      <c r="P101" s="105">
        <v>5</v>
      </c>
      <c r="Q101" s="105">
        <v>2</v>
      </c>
      <c r="R101" s="105"/>
      <c r="S101" s="104" t="s">
        <v>546</v>
      </c>
      <c r="T101" s="104">
        <v>7</v>
      </c>
      <c r="U101" s="118">
        <v>1610</v>
      </c>
      <c r="V101" s="118">
        <v>230</v>
      </c>
      <c r="W101" s="119">
        <v>1610</v>
      </c>
      <c r="X101" s="76"/>
      <c r="Y101" s="77"/>
      <c r="Z101" s="73">
        <v>0</v>
      </c>
      <c r="AA101" s="73" t="s">
        <v>22</v>
      </c>
      <c r="AB101" s="78" t="e">
        <v>#REF!</v>
      </c>
      <c r="AC101" s="78" t="s">
        <v>22</v>
      </c>
      <c r="AD101" s="78" t="s">
        <v>22</v>
      </c>
      <c r="AE101" s="78"/>
      <c r="AF101" s="79">
        <v>1950</v>
      </c>
      <c r="AG101" s="80">
        <v>487.5</v>
      </c>
      <c r="AH101" s="80">
        <v>1950</v>
      </c>
      <c r="AI101" s="75"/>
      <c r="AJ101" s="73"/>
      <c r="AK101" s="81">
        <v>0</v>
      </c>
    </row>
    <row r="102" spans="1:37" x14ac:dyDescent="0.25">
      <c r="A102" s="104">
        <v>10</v>
      </c>
      <c r="B102" s="110">
        <v>78484</v>
      </c>
      <c r="C102" s="110">
        <v>1</v>
      </c>
      <c r="D102" s="106" t="s">
        <v>3581</v>
      </c>
      <c r="E102" s="107">
        <v>4</v>
      </c>
      <c r="F102" s="74">
        <v>43497</v>
      </c>
      <c r="G102" s="108" t="s">
        <v>37</v>
      </c>
      <c r="H102" s="109">
        <v>0</v>
      </c>
      <c r="I102" s="63">
        <v>43497</v>
      </c>
      <c r="J102" s="114">
        <v>10</v>
      </c>
      <c r="K102" s="105"/>
      <c r="L102" s="105"/>
      <c r="M102" s="105"/>
      <c r="N102" s="105"/>
      <c r="O102" s="105"/>
      <c r="P102" s="105">
        <v>4</v>
      </c>
      <c r="Q102" s="105"/>
      <c r="R102" s="105"/>
      <c r="S102" s="104" t="s">
        <v>546</v>
      </c>
      <c r="T102" s="104">
        <v>4</v>
      </c>
      <c r="U102" s="118">
        <v>960</v>
      </c>
      <c r="V102" s="118">
        <v>240</v>
      </c>
      <c r="W102" s="119">
        <v>960</v>
      </c>
      <c r="X102" s="76"/>
      <c r="Y102" s="77"/>
      <c r="Z102" s="73">
        <v>0</v>
      </c>
      <c r="AA102" s="73" t="s">
        <v>22</v>
      </c>
      <c r="AB102" s="78" t="e">
        <v>#REF!</v>
      </c>
      <c r="AC102" s="78" t="s">
        <v>22</v>
      </c>
      <c r="AD102" s="78" t="s">
        <v>22</v>
      </c>
      <c r="AE102" s="78"/>
      <c r="AF102" s="79">
        <v>6139.25</v>
      </c>
      <c r="AG102" s="80">
        <v>511.60416666666669</v>
      </c>
      <c r="AH102" s="80">
        <v>6139.25</v>
      </c>
      <c r="AI102" s="75"/>
      <c r="AJ102" s="73"/>
      <c r="AK102" s="81">
        <v>0</v>
      </c>
    </row>
    <row r="103" spans="1:37" x14ac:dyDescent="0.25">
      <c r="A103" s="104">
        <v>10</v>
      </c>
      <c r="B103" s="110">
        <v>79128</v>
      </c>
      <c r="C103" s="110">
        <v>1</v>
      </c>
      <c r="D103" s="106" t="s">
        <v>3582</v>
      </c>
      <c r="E103" s="107">
        <v>24</v>
      </c>
      <c r="F103" s="74">
        <v>43497</v>
      </c>
      <c r="G103" s="108" t="e">
        <v>#N/A</v>
      </c>
      <c r="H103" s="109">
        <v>0</v>
      </c>
      <c r="I103" s="63">
        <v>43497</v>
      </c>
      <c r="J103" s="114">
        <v>11</v>
      </c>
      <c r="K103" s="110"/>
      <c r="L103" s="110"/>
      <c r="M103" s="110"/>
      <c r="N103" s="110"/>
      <c r="O103" s="110">
        <v>2</v>
      </c>
      <c r="P103" s="110">
        <v>12</v>
      </c>
      <c r="Q103" s="110">
        <v>10</v>
      </c>
      <c r="R103" s="110"/>
      <c r="S103" s="104" t="s">
        <v>546</v>
      </c>
      <c r="T103" s="104">
        <v>24</v>
      </c>
      <c r="U103" s="118">
        <v>6576</v>
      </c>
      <c r="V103" s="118">
        <v>274</v>
      </c>
      <c r="W103" s="119">
        <v>6576</v>
      </c>
      <c r="X103" s="76"/>
      <c r="Y103" s="77"/>
      <c r="Z103" s="73">
        <v>0</v>
      </c>
      <c r="AA103" s="73" t="s">
        <v>22</v>
      </c>
      <c r="AB103" s="78" t="e">
        <v>#REF!</v>
      </c>
      <c r="AC103" s="78" t="s">
        <v>22</v>
      </c>
      <c r="AD103" s="78" t="s">
        <v>22</v>
      </c>
      <c r="AE103" s="78"/>
      <c r="AF103" s="79">
        <v>1484</v>
      </c>
      <c r="AG103" s="80">
        <v>296.8</v>
      </c>
      <c r="AH103" s="80">
        <v>1187.2</v>
      </c>
      <c r="AI103" s="75"/>
      <c r="AJ103" s="73"/>
      <c r="AK103" s="81">
        <v>0</v>
      </c>
    </row>
    <row r="104" spans="1:37" x14ac:dyDescent="0.25">
      <c r="A104" s="104">
        <v>12</v>
      </c>
      <c r="B104" s="105">
        <v>77826</v>
      </c>
      <c r="C104" s="105">
        <v>2</v>
      </c>
      <c r="D104" s="106" t="s">
        <v>3583</v>
      </c>
      <c r="E104" s="107">
        <v>5</v>
      </c>
      <c r="F104" s="74">
        <v>43496</v>
      </c>
      <c r="G104" s="108" t="e">
        <v>#N/A</v>
      </c>
      <c r="H104" s="109">
        <v>0</v>
      </c>
      <c r="I104" s="63">
        <v>43497</v>
      </c>
      <c r="J104" s="114">
        <v>12</v>
      </c>
      <c r="K104" s="110"/>
      <c r="L104" s="110"/>
      <c r="M104" s="110"/>
      <c r="N104" s="110"/>
      <c r="O104" s="110"/>
      <c r="P104" s="110">
        <v>5</v>
      </c>
      <c r="Q104" s="110"/>
      <c r="R104" s="110"/>
      <c r="S104" s="104" t="s">
        <v>546</v>
      </c>
      <c r="T104" s="104">
        <v>5</v>
      </c>
      <c r="U104" s="118">
        <v>4120</v>
      </c>
      <c r="V104" s="118">
        <v>824</v>
      </c>
      <c r="W104" s="119">
        <v>4120</v>
      </c>
      <c r="X104" s="76"/>
      <c r="Y104" s="77"/>
      <c r="Z104" s="73">
        <v>0</v>
      </c>
      <c r="AA104" s="73" t="s">
        <v>22</v>
      </c>
      <c r="AB104" s="78" t="e">
        <v>#REF!</v>
      </c>
      <c r="AC104" s="78" t="s">
        <v>22</v>
      </c>
      <c r="AD104" s="78" t="s">
        <v>22</v>
      </c>
      <c r="AE104" s="78"/>
      <c r="AF104" s="79">
        <v>1738</v>
      </c>
      <c r="AG104" s="80">
        <v>347.6</v>
      </c>
      <c r="AH104" s="80">
        <v>695.2</v>
      </c>
      <c r="AI104" s="75"/>
      <c r="AJ104" s="73"/>
      <c r="AK104" s="81">
        <v>0</v>
      </c>
    </row>
    <row r="105" spans="1:37" x14ac:dyDescent="0.25">
      <c r="A105" s="104">
        <v>12</v>
      </c>
      <c r="B105" s="105">
        <v>77826</v>
      </c>
      <c r="C105" s="105">
        <v>1</v>
      </c>
      <c r="D105" s="106" t="s">
        <v>3584</v>
      </c>
      <c r="E105" s="107">
        <v>4</v>
      </c>
      <c r="F105" s="74">
        <v>43496</v>
      </c>
      <c r="G105" s="108" t="e">
        <v>#N/A</v>
      </c>
      <c r="H105" s="109">
        <v>0</v>
      </c>
      <c r="I105" s="63">
        <v>43497</v>
      </c>
      <c r="J105" s="114">
        <v>12</v>
      </c>
      <c r="K105" s="110"/>
      <c r="L105" s="110"/>
      <c r="M105" s="110"/>
      <c r="N105" s="110"/>
      <c r="O105" s="110"/>
      <c r="P105" s="110">
        <v>4</v>
      </c>
      <c r="Q105" s="110"/>
      <c r="R105" s="110"/>
      <c r="S105" s="104" t="s">
        <v>546</v>
      </c>
      <c r="T105" s="104">
        <v>4</v>
      </c>
      <c r="U105" s="118">
        <v>2900</v>
      </c>
      <c r="V105" s="118">
        <v>725</v>
      </c>
      <c r="W105" s="119">
        <v>2900</v>
      </c>
      <c r="X105" s="76"/>
      <c r="Y105" s="77"/>
      <c r="Z105" s="73">
        <v>0</v>
      </c>
      <c r="AA105" s="73" t="s">
        <v>22</v>
      </c>
      <c r="AB105" s="78" t="e">
        <v>#REF!</v>
      </c>
      <c r="AC105" s="78" t="s">
        <v>22</v>
      </c>
      <c r="AD105" s="78" t="s">
        <v>22</v>
      </c>
      <c r="AE105" s="78"/>
      <c r="AF105" s="79">
        <v>1653</v>
      </c>
      <c r="AG105" s="80">
        <v>330.6</v>
      </c>
      <c r="AH105" s="80">
        <v>991.80000000000007</v>
      </c>
      <c r="AI105" s="75"/>
      <c r="AJ105" s="73"/>
      <c r="AK105" s="81">
        <v>0</v>
      </c>
    </row>
    <row r="106" spans="1:37" x14ac:dyDescent="0.25">
      <c r="A106" s="104">
        <v>12</v>
      </c>
      <c r="B106" s="105">
        <v>78697</v>
      </c>
      <c r="C106" s="105">
        <v>1</v>
      </c>
      <c r="D106" s="106" t="s">
        <v>3585</v>
      </c>
      <c r="E106" s="107">
        <v>1</v>
      </c>
      <c r="F106" s="74">
        <v>43496</v>
      </c>
      <c r="G106" s="108" t="e">
        <v>#N/A</v>
      </c>
      <c r="H106" s="109">
        <v>0</v>
      </c>
      <c r="I106" s="63">
        <v>43497</v>
      </c>
      <c r="J106" s="114">
        <v>12</v>
      </c>
      <c r="K106" s="110"/>
      <c r="L106" s="110"/>
      <c r="M106" s="110"/>
      <c r="N106" s="110"/>
      <c r="O106" s="110">
        <v>1</v>
      </c>
      <c r="P106" s="110"/>
      <c r="Q106" s="110"/>
      <c r="R106" s="110"/>
      <c r="S106" s="104" t="s">
        <v>546</v>
      </c>
      <c r="T106" s="104">
        <v>1</v>
      </c>
      <c r="U106" s="118">
        <v>150.55000000000001</v>
      </c>
      <c r="V106" s="118">
        <v>150.55000000000001</v>
      </c>
      <c r="W106" s="119">
        <v>150.55000000000001</v>
      </c>
      <c r="X106" s="76"/>
      <c r="Y106" s="77"/>
      <c r="Z106" s="73">
        <v>0</v>
      </c>
      <c r="AA106" s="73" t="s">
        <v>22</v>
      </c>
      <c r="AB106" s="78" t="e">
        <v>#REF!</v>
      </c>
      <c r="AC106" s="78" t="s">
        <v>22</v>
      </c>
      <c r="AD106" s="78" t="s">
        <v>22</v>
      </c>
      <c r="AE106" s="78"/>
      <c r="AF106" s="79">
        <v>750</v>
      </c>
      <c r="AG106" s="80">
        <v>375</v>
      </c>
      <c r="AH106" s="80">
        <v>750</v>
      </c>
      <c r="AI106" s="75"/>
      <c r="AJ106" s="73"/>
      <c r="AK106" s="81">
        <v>0</v>
      </c>
    </row>
    <row r="107" spans="1:37" x14ac:dyDescent="0.25">
      <c r="A107" s="104">
        <v>12</v>
      </c>
      <c r="B107" s="105">
        <v>78761</v>
      </c>
      <c r="C107" s="105">
        <v>1</v>
      </c>
      <c r="D107" s="106" t="s">
        <v>3586</v>
      </c>
      <c r="E107" s="107">
        <v>4</v>
      </c>
      <c r="F107" s="74">
        <v>43496</v>
      </c>
      <c r="G107" s="108" t="e">
        <v>#N/A</v>
      </c>
      <c r="H107" s="109">
        <v>0</v>
      </c>
      <c r="I107" s="63">
        <v>43497</v>
      </c>
      <c r="J107" s="114">
        <v>13</v>
      </c>
      <c r="K107" s="110"/>
      <c r="L107" s="110"/>
      <c r="M107" s="110"/>
      <c r="N107" s="110"/>
      <c r="O107" s="110">
        <v>4</v>
      </c>
      <c r="P107" s="110"/>
      <c r="Q107" s="110"/>
      <c r="R107" s="110"/>
      <c r="S107" s="104" t="s">
        <v>546</v>
      </c>
      <c r="T107" s="104">
        <v>4</v>
      </c>
      <c r="U107" s="118">
        <v>2720</v>
      </c>
      <c r="V107" s="118">
        <v>680</v>
      </c>
      <c r="W107" s="119">
        <v>2720</v>
      </c>
      <c r="X107" s="76"/>
      <c r="Y107" s="77"/>
      <c r="Z107" s="73">
        <v>0</v>
      </c>
      <c r="AA107" s="73" t="s">
        <v>22</v>
      </c>
      <c r="AB107" s="78" t="e">
        <v>#REF!</v>
      </c>
      <c r="AC107" s="78" t="s">
        <v>22</v>
      </c>
      <c r="AD107" s="78" t="s">
        <v>22</v>
      </c>
      <c r="AE107" s="78"/>
      <c r="AF107" s="79">
        <v>1925</v>
      </c>
      <c r="AG107" s="80">
        <v>275</v>
      </c>
      <c r="AH107" s="80">
        <v>1925</v>
      </c>
      <c r="AI107" s="75"/>
      <c r="AJ107" s="73"/>
      <c r="AK107" s="81">
        <v>0</v>
      </c>
    </row>
    <row r="108" spans="1:37" x14ac:dyDescent="0.25">
      <c r="A108" s="104">
        <v>12</v>
      </c>
      <c r="B108" s="105">
        <v>78512</v>
      </c>
      <c r="C108" s="105">
        <v>1</v>
      </c>
      <c r="D108" s="106" t="s">
        <v>3587</v>
      </c>
      <c r="E108" s="107">
        <v>7</v>
      </c>
      <c r="F108" s="74">
        <v>43500</v>
      </c>
      <c r="G108" s="108" t="e">
        <v>#N/A</v>
      </c>
      <c r="H108" s="109">
        <v>0</v>
      </c>
      <c r="I108" s="63">
        <v>43497</v>
      </c>
      <c r="J108" s="114">
        <v>13</v>
      </c>
      <c r="K108" s="110"/>
      <c r="L108" s="110"/>
      <c r="M108" s="110"/>
      <c r="N108" s="110"/>
      <c r="O108" s="110">
        <v>3</v>
      </c>
      <c r="P108" s="110">
        <v>4</v>
      </c>
      <c r="Q108" s="110"/>
      <c r="R108" s="110"/>
      <c r="S108" s="104" t="s">
        <v>546</v>
      </c>
      <c r="T108" s="104">
        <v>7</v>
      </c>
      <c r="U108" s="118">
        <v>4410</v>
      </c>
      <c r="V108" s="118">
        <v>630</v>
      </c>
      <c r="W108" s="119">
        <v>4410</v>
      </c>
      <c r="X108" s="76"/>
      <c r="Y108" s="77"/>
      <c r="Z108" s="73">
        <v>0</v>
      </c>
      <c r="AA108" s="73" t="s">
        <v>22</v>
      </c>
      <c r="AB108" s="78" t="e">
        <v>#REF!</v>
      </c>
      <c r="AC108" s="78" t="s">
        <v>22</v>
      </c>
      <c r="AD108" s="78" t="s">
        <v>22</v>
      </c>
      <c r="AE108" s="78"/>
      <c r="AF108" s="79">
        <v>1615</v>
      </c>
      <c r="AG108" s="80">
        <v>807.5</v>
      </c>
      <c r="AH108" s="80">
        <v>1615</v>
      </c>
      <c r="AI108" s="75"/>
      <c r="AJ108" s="73"/>
      <c r="AK108" s="81">
        <v>0</v>
      </c>
    </row>
    <row r="109" spans="1:37" x14ac:dyDescent="0.25">
      <c r="A109" s="104">
        <v>12</v>
      </c>
      <c r="B109" s="105">
        <v>78512</v>
      </c>
      <c r="C109" s="105">
        <v>1</v>
      </c>
      <c r="D109" s="106" t="s">
        <v>3587</v>
      </c>
      <c r="E109" s="107">
        <v>7</v>
      </c>
      <c r="F109" s="74">
        <v>43500</v>
      </c>
      <c r="G109" s="108" t="e">
        <v>#N/A</v>
      </c>
      <c r="H109" s="109">
        <v>6</v>
      </c>
      <c r="I109" s="63">
        <v>43497</v>
      </c>
      <c r="J109" s="114">
        <v>13</v>
      </c>
      <c r="K109" s="110"/>
      <c r="L109" s="110"/>
      <c r="M109" s="110"/>
      <c r="N109" s="110"/>
      <c r="O109" s="110"/>
      <c r="P109" s="110">
        <v>1</v>
      </c>
      <c r="Q109" s="110"/>
      <c r="R109" s="110"/>
      <c r="S109" s="104" t="s">
        <v>546</v>
      </c>
      <c r="T109" s="104">
        <v>1</v>
      </c>
      <c r="U109" s="118">
        <v>4410</v>
      </c>
      <c r="V109" s="118">
        <v>630</v>
      </c>
      <c r="W109" s="119">
        <v>630</v>
      </c>
      <c r="X109" s="76"/>
      <c r="Y109" s="77"/>
      <c r="Z109" s="73">
        <v>0</v>
      </c>
      <c r="AA109" s="73" t="s">
        <v>22</v>
      </c>
      <c r="AB109" s="78" t="e">
        <v>#REF!</v>
      </c>
      <c r="AC109" s="78" t="s">
        <v>22</v>
      </c>
      <c r="AD109" s="78" t="s">
        <v>22</v>
      </c>
      <c r="AE109" s="78"/>
      <c r="AF109" s="79">
        <v>3120</v>
      </c>
      <c r="AG109" s="80">
        <v>240</v>
      </c>
      <c r="AH109" s="80">
        <v>2640</v>
      </c>
      <c r="AI109" s="75"/>
      <c r="AJ109" s="73"/>
      <c r="AK109" s="81">
        <v>0</v>
      </c>
    </row>
    <row r="110" spans="1:37" x14ac:dyDescent="0.25">
      <c r="A110" s="104">
        <v>1</v>
      </c>
      <c r="B110" s="105">
        <v>77005</v>
      </c>
      <c r="C110" s="105">
        <v>2</v>
      </c>
      <c r="D110" s="106" t="s">
        <v>3588</v>
      </c>
      <c r="E110" s="107">
        <v>16</v>
      </c>
      <c r="F110" s="74">
        <v>43494</v>
      </c>
      <c r="G110" s="108" t="e">
        <v>#N/A</v>
      </c>
      <c r="H110" s="109">
        <v>0</v>
      </c>
      <c r="I110" s="63">
        <v>43497</v>
      </c>
      <c r="J110" s="114">
        <v>2</v>
      </c>
      <c r="K110" s="110"/>
      <c r="L110" s="110"/>
      <c r="M110" s="110"/>
      <c r="N110" s="110"/>
      <c r="O110" s="110"/>
      <c r="P110" s="110"/>
      <c r="Q110" s="110">
        <v>12</v>
      </c>
      <c r="R110" s="110">
        <v>4</v>
      </c>
      <c r="S110" s="104" t="s">
        <v>546</v>
      </c>
      <c r="T110" s="104">
        <v>16</v>
      </c>
      <c r="U110" s="118">
        <v>11400</v>
      </c>
      <c r="V110" s="118">
        <v>712.5</v>
      </c>
      <c r="W110" s="119">
        <v>11400</v>
      </c>
      <c r="X110" s="76"/>
      <c r="Y110" s="77"/>
      <c r="Z110" s="73">
        <v>0</v>
      </c>
      <c r="AA110" s="73" t="s">
        <v>22</v>
      </c>
      <c r="AB110" s="78" t="e">
        <v>#REF!</v>
      </c>
      <c r="AC110" s="78" t="s">
        <v>22</v>
      </c>
      <c r="AD110" s="78" t="s">
        <v>22</v>
      </c>
      <c r="AE110" s="78"/>
      <c r="AF110" s="79">
        <v>7245</v>
      </c>
      <c r="AG110" s="80">
        <v>1449</v>
      </c>
      <c r="AH110" s="80">
        <v>7245</v>
      </c>
      <c r="AI110" s="75"/>
      <c r="AJ110" s="73"/>
      <c r="AK110" s="81">
        <v>0</v>
      </c>
    </row>
    <row r="111" spans="1:37" x14ac:dyDescent="0.25">
      <c r="A111" s="104">
        <v>4</v>
      </c>
      <c r="B111" s="110">
        <v>76817</v>
      </c>
      <c r="C111" s="105">
        <v>7</v>
      </c>
      <c r="D111" s="106" t="s">
        <v>3589</v>
      </c>
      <c r="E111" s="107">
        <v>24</v>
      </c>
      <c r="F111" s="74">
        <v>43500</v>
      </c>
      <c r="G111" s="108" t="s">
        <v>150</v>
      </c>
      <c r="H111" s="109">
        <v>23</v>
      </c>
      <c r="I111" s="63">
        <v>43497</v>
      </c>
      <c r="J111" s="114">
        <v>6</v>
      </c>
      <c r="K111" s="110"/>
      <c r="L111" s="110"/>
      <c r="M111" s="110"/>
      <c r="N111" s="110"/>
      <c r="O111" s="110"/>
      <c r="P111" s="110"/>
      <c r="Q111" s="110">
        <v>1</v>
      </c>
      <c r="R111" s="110"/>
      <c r="S111" s="104" t="s">
        <v>546</v>
      </c>
      <c r="T111" s="104">
        <v>1</v>
      </c>
      <c r="U111" s="118">
        <v>12828</v>
      </c>
      <c r="V111" s="118">
        <v>534.5</v>
      </c>
      <c r="W111" s="119">
        <v>534.5</v>
      </c>
      <c r="X111" s="76"/>
      <c r="Y111" s="77"/>
      <c r="Z111" s="73">
        <v>0</v>
      </c>
      <c r="AA111" s="73" t="s">
        <v>22</v>
      </c>
      <c r="AB111" s="78" t="e">
        <v>#REF!</v>
      </c>
      <c r="AC111" s="78" t="s">
        <v>22</v>
      </c>
      <c r="AD111" s="78" t="s">
        <v>22</v>
      </c>
      <c r="AE111" s="78"/>
      <c r="AF111" s="79">
        <v>9391.26</v>
      </c>
      <c r="AG111" s="80">
        <v>1565.21</v>
      </c>
      <c r="AH111" s="80">
        <v>9391.26</v>
      </c>
      <c r="AI111" s="75"/>
      <c r="AJ111" s="73"/>
      <c r="AK111" s="81">
        <v>0</v>
      </c>
    </row>
    <row r="112" spans="1:37" x14ac:dyDescent="0.25">
      <c r="A112" s="104">
        <v>7</v>
      </c>
      <c r="B112" s="105">
        <v>76468</v>
      </c>
      <c r="C112" s="105">
        <v>1</v>
      </c>
      <c r="D112" s="106" t="s">
        <v>3590</v>
      </c>
      <c r="E112" s="107">
        <v>29</v>
      </c>
      <c r="F112" s="74">
        <v>43503</v>
      </c>
      <c r="G112" s="108" t="e">
        <v>#N/A</v>
      </c>
      <c r="H112" s="109">
        <v>13</v>
      </c>
      <c r="I112" s="63">
        <v>43497</v>
      </c>
      <c r="J112" s="114">
        <v>7</v>
      </c>
      <c r="K112" s="110"/>
      <c r="L112" s="110"/>
      <c r="M112" s="110"/>
      <c r="N112" s="110"/>
      <c r="O112" s="110"/>
      <c r="P112" s="110"/>
      <c r="Q112" s="110">
        <v>9</v>
      </c>
      <c r="R112" s="110">
        <v>7</v>
      </c>
      <c r="S112" s="104" t="s">
        <v>551</v>
      </c>
      <c r="T112" s="104">
        <v>16</v>
      </c>
      <c r="U112" s="118">
        <v>6264</v>
      </c>
      <c r="V112" s="118">
        <v>216</v>
      </c>
      <c r="W112" s="119">
        <v>3456</v>
      </c>
      <c r="X112" s="76"/>
      <c r="Y112" s="77"/>
      <c r="Z112" s="73">
        <v>0</v>
      </c>
      <c r="AA112" s="73" t="s">
        <v>22</v>
      </c>
      <c r="AB112" s="78" t="e">
        <v>#REF!</v>
      </c>
      <c r="AC112" s="78" t="s">
        <v>22</v>
      </c>
      <c r="AD112" s="78" t="s">
        <v>22</v>
      </c>
      <c r="AE112" s="78"/>
      <c r="AF112" s="79">
        <v>600</v>
      </c>
      <c r="AG112" s="80">
        <v>300</v>
      </c>
      <c r="AH112" s="80">
        <v>300</v>
      </c>
      <c r="AI112" s="75"/>
      <c r="AJ112" s="73"/>
      <c r="AK112" s="81">
        <v>0</v>
      </c>
    </row>
    <row r="113" spans="1:37" x14ac:dyDescent="0.25">
      <c r="A113" s="104">
        <v>7</v>
      </c>
      <c r="B113" s="105">
        <v>76468</v>
      </c>
      <c r="C113" s="105">
        <v>3</v>
      </c>
      <c r="D113" s="106" t="s">
        <v>3591</v>
      </c>
      <c r="E113" s="107">
        <v>65</v>
      </c>
      <c r="F113" s="74">
        <v>43503</v>
      </c>
      <c r="G113" s="108" t="e">
        <v>#N/A</v>
      </c>
      <c r="H113" s="109">
        <v>40</v>
      </c>
      <c r="I113" s="63">
        <v>43497</v>
      </c>
      <c r="J113" s="114">
        <v>8</v>
      </c>
      <c r="K113" s="110"/>
      <c r="L113" s="110"/>
      <c r="M113" s="110"/>
      <c r="N113" s="110"/>
      <c r="O113" s="110"/>
      <c r="P113" s="110"/>
      <c r="Q113" s="110">
        <v>12</v>
      </c>
      <c r="R113" s="110">
        <v>13</v>
      </c>
      <c r="S113" s="104" t="s">
        <v>551</v>
      </c>
      <c r="T113" s="104">
        <v>25</v>
      </c>
      <c r="U113" s="118">
        <v>17290</v>
      </c>
      <c r="V113" s="118">
        <v>266</v>
      </c>
      <c r="W113" s="119">
        <v>6650</v>
      </c>
      <c r="X113" s="76"/>
      <c r="Y113" s="77"/>
      <c r="Z113" s="73">
        <v>0</v>
      </c>
      <c r="AA113" s="73" t="s">
        <v>22</v>
      </c>
      <c r="AB113" s="78" t="e">
        <v>#REF!</v>
      </c>
      <c r="AC113" s="78" t="s">
        <v>22</v>
      </c>
      <c r="AD113" s="78" t="s">
        <v>22</v>
      </c>
      <c r="AE113" s="78"/>
      <c r="AF113" s="79">
        <v>1100</v>
      </c>
      <c r="AG113" s="80">
        <v>550</v>
      </c>
      <c r="AH113" s="80">
        <v>550</v>
      </c>
      <c r="AI113" s="75"/>
      <c r="AJ113" s="73"/>
      <c r="AK113" s="81">
        <v>0</v>
      </c>
    </row>
    <row r="114" spans="1:37" x14ac:dyDescent="0.25">
      <c r="A114" s="104">
        <v>12</v>
      </c>
      <c r="B114" s="105">
        <v>79184</v>
      </c>
      <c r="C114" s="105">
        <v>1</v>
      </c>
      <c r="D114" s="106" t="s">
        <v>3592</v>
      </c>
      <c r="E114" s="107">
        <v>1</v>
      </c>
      <c r="F114" s="74">
        <v>43497</v>
      </c>
      <c r="G114" s="108" t="e">
        <v>#N/A</v>
      </c>
      <c r="H114" s="109">
        <v>0</v>
      </c>
      <c r="I114" s="63">
        <v>43497</v>
      </c>
      <c r="J114" s="114">
        <v>12</v>
      </c>
      <c r="K114" s="110"/>
      <c r="L114" s="110"/>
      <c r="M114" s="110"/>
      <c r="N114" s="110"/>
      <c r="O114" s="110"/>
      <c r="P114" s="110"/>
      <c r="Q114" s="110">
        <v>1</v>
      </c>
      <c r="R114" s="110"/>
      <c r="S114" s="104" t="s">
        <v>546</v>
      </c>
      <c r="T114" s="104">
        <v>1</v>
      </c>
      <c r="U114" s="118">
        <v>300</v>
      </c>
      <c r="V114" s="118">
        <v>300</v>
      </c>
      <c r="W114" s="119">
        <v>300</v>
      </c>
      <c r="X114" s="76"/>
      <c r="Y114" s="77"/>
      <c r="Z114" s="73">
        <v>0</v>
      </c>
      <c r="AA114" s="73" t="s">
        <v>22</v>
      </c>
      <c r="AB114" s="78" t="e">
        <v>#REF!</v>
      </c>
      <c r="AC114" s="78" t="s">
        <v>22</v>
      </c>
      <c r="AD114" s="78" t="s">
        <v>22</v>
      </c>
      <c r="AE114" s="78"/>
      <c r="AF114" s="79">
        <v>900</v>
      </c>
      <c r="AG114" s="80">
        <v>450</v>
      </c>
      <c r="AH114" s="80">
        <v>900</v>
      </c>
      <c r="AI114" s="75"/>
      <c r="AJ114" s="73"/>
      <c r="AK114" s="81">
        <v>0</v>
      </c>
    </row>
    <row r="115" spans="1:37" x14ac:dyDescent="0.25">
      <c r="A115" s="104">
        <v>12</v>
      </c>
      <c r="B115" s="105">
        <v>77673</v>
      </c>
      <c r="C115" s="105">
        <v>1</v>
      </c>
      <c r="D115" s="106" t="s">
        <v>3593</v>
      </c>
      <c r="E115" s="107">
        <v>2</v>
      </c>
      <c r="F115" s="74">
        <v>43497</v>
      </c>
      <c r="G115" s="108" t="e">
        <v>#N/A</v>
      </c>
      <c r="H115" s="109">
        <v>0</v>
      </c>
      <c r="I115" s="63">
        <v>43497</v>
      </c>
      <c r="J115" s="114">
        <v>12</v>
      </c>
      <c r="K115" s="110"/>
      <c r="L115" s="110"/>
      <c r="M115" s="110"/>
      <c r="N115" s="110"/>
      <c r="O115" s="110"/>
      <c r="P115" s="110"/>
      <c r="Q115" s="110">
        <v>2</v>
      </c>
      <c r="R115" s="110"/>
      <c r="S115" s="104" t="s">
        <v>546</v>
      </c>
      <c r="T115" s="104">
        <v>2</v>
      </c>
      <c r="U115" s="118">
        <v>1220</v>
      </c>
      <c r="V115" s="118">
        <v>610</v>
      </c>
      <c r="W115" s="119">
        <v>1220</v>
      </c>
      <c r="X115" s="76"/>
      <c r="Y115" s="77"/>
      <c r="Z115" s="73">
        <v>0</v>
      </c>
      <c r="AA115" s="73" t="s">
        <v>22</v>
      </c>
      <c r="AB115" s="78" t="e">
        <v>#REF!</v>
      </c>
      <c r="AC115" s="78" t="s">
        <v>22</v>
      </c>
      <c r="AD115" s="78" t="s">
        <v>22</v>
      </c>
      <c r="AE115" s="78"/>
      <c r="AF115" s="79">
        <v>900</v>
      </c>
      <c r="AG115" s="80">
        <v>450</v>
      </c>
      <c r="AH115" s="80">
        <v>450</v>
      </c>
      <c r="AI115" s="75"/>
      <c r="AJ115" s="73"/>
      <c r="AK115" s="81">
        <v>0</v>
      </c>
    </row>
    <row r="116" spans="1:37" x14ac:dyDescent="0.25">
      <c r="A116" s="104">
        <v>12</v>
      </c>
      <c r="B116" s="105">
        <v>78548</v>
      </c>
      <c r="C116" s="105">
        <v>1</v>
      </c>
      <c r="D116" s="106" t="s">
        <v>3594</v>
      </c>
      <c r="E116" s="107">
        <v>2</v>
      </c>
      <c r="F116" s="74">
        <v>43500</v>
      </c>
      <c r="G116" s="108" t="e">
        <v>#N/A</v>
      </c>
      <c r="H116" s="109">
        <v>0</v>
      </c>
      <c r="I116" s="63">
        <v>43497</v>
      </c>
      <c r="J116" s="114">
        <v>13</v>
      </c>
      <c r="K116" s="110"/>
      <c r="L116" s="110"/>
      <c r="M116" s="110"/>
      <c r="N116" s="110"/>
      <c r="O116" s="110"/>
      <c r="P116" s="110"/>
      <c r="Q116" s="110">
        <v>2</v>
      </c>
      <c r="R116" s="110"/>
      <c r="S116" s="104" t="s">
        <v>546</v>
      </c>
      <c r="T116" s="104">
        <v>2</v>
      </c>
      <c r="U116" s="118">
        <v>3100</v>
      </c>
      <c r="V116" s="118">
        <v>1550</v>
      </c>
      <c r="W116" s="119">
        <v>3100</v>
      </c>
      <c r="X116" s="76"/>
      <c r="Y116" s="77"/>
      <c r="Z116" s="73">
        <v>0</v>
      </c>
      <c r="AA116" s="73" t="s">
        <v>22</v>
      </c>
      <c r="AB116" s="78" t="e">
        <v>#REF!</v>
      </c>
      <c r="AC116" s="78" t="s">
        <v>22</v>
      </c>
      <c r="AD116" s="78" t="s">
        <v>22</v>
      </c>
      <c r="AE116" s="78"/>
      <c r="AF116" s="79">
        <v>3400</v>
      </c>
      <c r="AG116" s="80">
        <v>850</v>
      </c>
      <c r="AH116" s="80">
        <v>3400</v>
      </c>
      <c r="AI116" s="75"/>
      <c r="AJ116" s="73"/>
      <c r="AK116" s="81">
        <v>0</v>
      </c>
    </row>
    <row r="117" spans="1:37" x14ac:dyDescent="0.25">
      <c r="A117" s="104">
        <v>18</v>
      </c>
      <c r="B117" s="105">
        <v>73887</v>
      </c>
      <c r="C117" s="105">
        <v>16</v>
      </c>
      <c r="D117" s="106" t="s">
        <v>3595</v>
      </c>
      <c r="E117" s="107">
        <v>12</v>
      </c>
      <c r="F117" s="74">
        <v>43501</v>
      </c>
      <c r="G117" s="108" t="s">
        <v>128</v>
      </c>
      <c r="H117" s="109">
        <v>0</v>
      </c>
      <c r="I117" s="63">
        <v>43497</v>
      </c>
      <c r="J117" s="114">
        <v>18</v>
      </c>
      <c r="K117" s="110"/>
      <c r="L117" s="110"/>
      <c r="M117" s="110"/>
      <c r="N117" s="110"/>
      <c r="O117" s="110"/>
      <c r="P117" s="110"/>
      <c r="Q117" s="110">
        <v>6</v>
      </c>
      <c r="R117" s="110">
        <v>6</v>
      </c>
      <c r="S117" s="104" t="s">
        <v>551</v>
      </c>
      <c r="T117" s="104">
        <v>12</v>
      </c>
      <c r="U117" s="118">
        <v>2808</v>
      </c>
      <c r="V117" s="118">
        <v>234</v>
      </c>
      <c r="W117" s="119">
        <v>2808</v>
      </c>
      <c r="X117" s="76"/>
      <c r="Y117" s="77"/>
      <c r="Z117" s="73">
        <v>0</v>
      </c>
      <c r="AA117" s="73" t="s">
        <v>22</v>
      </c>
      <c r="AB117" s="78" t="e">
        <v>#REF!</v>
      </c>
      <c r="AC117" s="78" t="s">
        <v>22</v>
      </c>
      <c r="AD117" s="78" t="s">
        <v>22</v>
      </c>
      <c r="AE117" s="78"/>
      <c r="AF117" s="79">
        <v>1020</v>
      </c>
      <c r="AG117" s="80">
        <v>1020</v>
      </c>
      <c r="AH117" s="80">
        <v>1020</v>
      </c>
      <c r="AI117" s="75"/>
      <c r="AJ117" s="73"/>
      <c r="AK117" s="81">
        <v>0</v>
      </c>
    </row>
    <row r="118" spans="1:37" x14ac:dyDescent="0.25">
      <c r="A118" s="104">
        <v>1</v>
      </c>
      <c r="B118" s="105">
        <v>75692</v>
      </c>
      <c r="C118" s="105">
        <v>8</v>
      </c>
      <c r="D118" s="106" t="s">
        <v>3596</v>
      </c>
      <c r="E118" s="107">
        <v>2</v>
      </c>
      <c r="F118" s="74">
        <v>43489</v>
      </c>
      <c r="G118" s="108" t="e">
        <v>#N/A</v>
      </c>
      <c r="H118" s="109">
        <v>0</v>
      </c>
      <c r="I118" s="63">
        <v>43497</v>
      </c>
      <c r="J118" s="114">
        <v>1</v>
      </c>
      <c r="K118" s="110"/>
      <c r="L118" s="110"/>
      <c r="M118" s="110"/>
      <c r="N118" s="110"/>
      <c r="O118" s="110"/>
      <c r="P118" s="110"/>
      <c r="Q118" s="110"/>
      <c r="R118" s="110">
        <v>2</v>
      </c>
      <c r="S118" s="104" t="s">
        <v>546</v>
      </c>
      <c r="T118" s="104">
        <v>2</v>
      </c>
      <c r="U118" s="118">
        <v>1152</v>
      </c>
      <c r="V118" s="118">
        <v>576</v>
      </c>
      <c r="W118" s="119">
        <v>1152</v>
      </c>
      <c r="X118" s="76"/>
      <c r="Y118" s="77"/>
      <c r="Z118" s="73">
        <v>0</v>
      </c>
      <c r="AA118" s="73" t="s">
        <v>22</v>
      </c>
      <c r="AB118" s="78" t="e">
        <v>#REF!</v>
      </c>
      <c r="AC118" s="78" t="s">
        <v>22</v>
      </c>
      <c r="AD118" s="78" t="s">
        <v>22</v>
      </c>
      <c r="AE118" s="78"/>
      <c r="AF118" s="79">
        <v>1950</v>
      </c>
      <c r="AG118" s="80">
        <v>487.5</v>
      </c>
      <c r="AH118" s="80">
        <v>1950</v>
      </c>
      <c r="AI118" s="75"/>
      <c r="AJ118" s="73"/>
      <c r="AK118" s="81">
        <v>0</v>
      </c>
    </row>
    <row r="119" spans="1:37" x14ac:dyDescent="0.25">
      <c r="A119" s="104">
        <v>1</v>
      </c>
      <c r="B119" s="105">
        <v>75692</v>
      </c>
      <c r="C119" s="105">
        <v>9</v>
      </c>
      <c r="D119" s="106" t="s">
        <v>3597</v>
      </c>
      <c r="E119" s="107">
        <v>2</v>
      </c>
      <c r="F119" s="74">
        <v>43489</v>
      </c>
      <c r="G119" s="108" t="e">
        <v>#N/A</v>
      </c>
      <c r="H119" s="109">
        <v>0</v>
      </c>
      <c r="I119" s="63">
        <v>43497</v>
      </c>
      <c r="J119" s="114">
        <v>1</v>
      </c>
      <c r="K119" s="110"/>
      <c r="L119" s="110"/>
      <c r="M119" s="110"/>
      <c r="N119" s="110"/>
      <c r="O119" s="110"/>
      <c r="P119" s="110"/>
      <c r="Q119" s="110"/>
      <c r="R119" s="110">
        <v>2</v>
      </c>
      <c r="S119" s="104" t="s">
        <v>546</v>
      </c>
      <c r="T119" s="104">
        <v>2</v>
      </c>
      <c r="U119" s="118">
        <v>1440</v>
      </c>
      <c r="V119" s="118">
        <v>720</v>
      </c>
      <c r="W119" s="119">
        <v>1440</v>
      </c>
      <c r="X119" s="76"/>
      <c r="Y119" s="77"/>
      <c r="Z119" s="73">
        <v>0</v>
      </c>
      <c r="AA119" s="73" t="s">
        <v>22</v>
      </c>
      <c r="AB119" s="78" t="e">
        <v>#REF!</v>
      </c>
      <c r="AC119" s="78" t="s">
        <v>22</v>
      </c>
      <c r="AD119" s="78" t="s">
        <v>22</v>
      </c>
      <c r="AE119" s="78"/>
      <c r="AF119" s="79">
        <v>1385</v>
      </c>
      <c r="AG119" s="80">
        <v>692.5</v>
      </c>
      <c r="AH119" s="80">
        <v>1385</v>
      </c>
      <c r="AI119" s="75"/>
      <c r="AJ119" s="73"/>
      <c r="AK119" s="81">
        <v>0</v>
      </c>
    </row>
    <row r="120" spans="1:37" x14ac:dyDescent="0.25">
      <c r="A120" s="104">
        <v>1</v>
      </c>
      <c r="B120" s="105">
        <v>75692</v>
      </c>
      <c r="C120" s="105">
        <v>6</v>
      </c>
      <c r="D120" s="106" t="s">
        <v>3549</v>
      </c>
      <c r="E120" s="107">
        <v>3</v>
      </c>
      <c r="F120" s="74">
        <v>43489</v>
      </c>
      <c r="G120" s="108" t="e">
        <v>#N/A</v>
      </c>
      <c r="H120" s="109">
        <v>2</v>
      </c>
      <c r="I120" s="63">
        <v>43497</v>
      </c>
      <c r="J120" s="114">
        <v>1</v>
      </c>
      <c r="K120" s="110"/>
      <c r="L120" s="110"/>
      <c r="M120" s="110"/>
      <c r="N120" s="110"/>
      <c r="O120" s="110"/>
      <c r="P120" s="110"/>
      <c r="Q120" s="110"/>
      <c r="R120" s="110">
        <v>1</v>
      </c>
      <c r="S120" s="104" t="s">
        <v>546</v>
      </c>
      <c r="T120" s="104">
        <v>1</v>
      </c>
      <c r="U120" s="118">
        <v>864</v>
      </c>
      <c r="V120" s="118">
        <v>288</v>
      </c>
      <c r="W120" s="119">
        <v>288</v>
      </c>
      <c r="X120" s="76"/>
      <c r="Y120" s="77"/>
      <c r="Z120" s="73">
        <v>0</v>
      </c>
      <c r="AA120" s="73" t="s">
        <v>22</v>
      </c>
      <c r="AB120" s="78" t="e">
        <v>#REF!</v>
      </c>
      <c r="AC120" s="78" t="s">
        <v>22</v>
      </c>
      <c r="AD120" s="78" t="s">
        <v>22</v>
      </c>
      <c r="AE120" s="78"/>
      <c r="AF120" s="79">
        <v>1131.25</v>
      </c>
      <c r="AG120" s="80">
        <v>1131.25</v>
      </c>
      <c r="AH120" s="80">
        <v>1131.25</v>
      </c>
      <c r="AI120" s="75"/>
      <c r="AJ120" s="73"/>
      <c r="AK120" s="81">
        <v>0</v>
      </c>
    </row>
    <row r="121" spans="1:37" x14ac:dyDescent="0.25">
      <c r="A121" s="104">
        <v>1</v>
      </c>
      <c r="B121" s="105">
        <v>75692</v>
      </c>
      <c r="C121" s="105">
        <v>7</v>
      </c>
      <c r="D121" s="106" t="s">
        <v>3598</v>
      </c>
      <c r="E121" s="107">
        <v>1</v>
      </c>
      <c r="F121" s="74">
        <v>43489</v>
      </c>
      <c r="G121" s="108" t="e">
        <v>#N/A</v>
      </c>
      <c r="H121" s="109">
        <v>0</v>
      </c>
      <c r="I121" s="63">
        <v>43497</v>
      </c>
      <c r="J121" s="114">
        <v>1</v>
      </c>
      <c r="K121" s="110"/>
      <c r="L121" s="110"/>
      <c r="M121" s="110"/>
      <c r="N121" s="110"/>
      <c r="O121" s="110"/>
      <c r="P121" s="110"/>
      <c r="Q121" s="110"/>
      <c r="R121" s="110">
        <v>1</v>
      </c>
      <c r="S121" s="104" t="s">
        <v>546</v>
      </c>
      <c r="T121" s="104">
        <v>1</v>
      </c>
      <c r="U121" s="118">
        <v>432</v>
      </c>
      <c r="V121" s="118">
        <v>432</v>
      </c>
      <c r="W121" s="119">
        <v>432</v>
      </c>
      <c r="X121" s="76"/>
      <c r="Y121" s="77"/>
      <c r="Z121" s="73">
        <v>0</v>
      </c>
      <c r="AA121" s="73" t="s">
        <v>22</v>
      </c>
      <c r="AB121" s="78" t="e">
        <v>#REF!</v>
      </c>
      <c r="AC121" s="78" t="s">
        <v>22</v>
      </c>
      <c r="AD121" s="78" t="s">
        <v>22</v>
      </c>
      <c r="AE121" s="78"/>
      <c r="AF121" s="79">
        <v>40462</v>
      </c>
      <c r="AG121" s="80">
        <v>2247.8888888888887</v>
      </c>
      <c r="AH121" s="80">
        <v>40462</v>
      </c>
      <c r="AI121" s="75"/>
      <c r="AJ121" s="73"/>
      <c r="AK121" s="81">
        <v>0</v>
      </c>
    </row>
    <row r="122" spans="1:37" x14ac:dyDescent="0.25">
      <c r="A122" s="104">
        <v>1</v>
      </c>
      <c r="B122" s="105">
        <v>78505</v>
      </c>
      <c r="C122" s="105">
        <v>1</v>
      </c>
      <c r="D122" s="106" t="s">
        <v>3599</v>
      </c>
      <c r="E122" s="107">
        <v>16</v>
      </c>
      <c r="F122" s="74">
        <v>43497</v>
      </c>
      <c r="G122" s="108" t="e">
        <v>#N/A</v>
      </c>
      <c r="H122" s="109">
        <v>15</v>
      </c>
      <c r="I122" s="63">
        <v>43497</v>
      </c>
      <c r="J122" s="114">
        <v>2</v>
      </c>
      <c r="K122" s="110"/>
      <c r="L122" s="110"/>
      <c r="M122" s="110"/>
      <c r="N122" s="110"/>
      <c r="O122" s="110"/>
      <c r="P122" s="110"/>
      <c r="Q122" s="110"/>
      <c r="R122" s="110">
        <v>1</v>
      </c>
      <c r="S122" s="104" t="s">
        <v>546</v>
      </c>
      <c r="T122" s="104">
        <v>1</v>
      </c>
      <c r="U122" s="118">
        <v>5420</v>
      </c>
      <c r="V122" s="118">
        <v>338.75</v>
      </c>
      <c r="W122" s="119">
        <v>338.75</v>
      </c>
      <c r="X122" s="76"/>
      <c r="Y122" s="77"/>
      <c r="Z122" s="73">
        <v>0</v>
      </c>
      <c r="AA122" s="73" t="s">
        <v>22</v>
      </c>
      <c r="AB122" s="78" t="e">
        <v>#REF!</v>
      </c>
      <c r="AC122" s="78" t="s">
        <v>22</v>
      </c>
      <c r="AD122" s="78" t="s">
        <v>22</v>
      </c>
      <c r="AE122" s="78"/>
      <c r="AF122" s="79">
        <v>400</v>
      </c>
      <c r="AG122" s="80">
        <v>200</v>
      </c>
      <c r="AH122" s="80">
        <v>400</v>
      </c>
      <c r="AI122" s="75"/>
      <c r="AJ122" s="73"/>
      <c r="AK122" s="81">
        <v>0</v>
      </c>
    </row>
    <row r="123" spans="1:37" x14ac:dyDescent="0.25">
      <c r="A123" s="104">
        <v>1</v>
      </c>
      <c r="B123" s="105">
        <v>77848</v>
      </c>
      <c r="C123" s="105">
        <v>4</v>
      </c>
      <c r="D123" s="106" t="s">
        <v>3600</v>
      </c>
      <c r="E123" s="107">
        <v>3</v>
      </c>
      <c r="F123" s="74">
        <v>43490</v>
      </c>
      <c r="G123" s="108" t="e">
        <v>#N/A</v>
      </c>
      <c r="H123" s="109">
        <v>2</v>
      </c>
      <c r="I123" s="63">
        <v>43497</v>
      </c>
      <c r="J123" s="114">
        <v>3</v>
      </c>
      <c r="K123" s="110"/>
      <c r="L123" s="110"/>
      <c r="M123" s="110"/>
      <c r="N123" s="110"/>
      <c r="O123" s="110"/>
      <c r="P123" s="110"/>
      <c r="Q123" s="110"/>
      <c r="R123" s="110">
        <v>1</v>
      </c>
      <c r="S123" s="104" t="s">
        <v>546</v>
      </c>
      <c r="T123" s="104">
        <v>1</v>
      </c>
      <c r="U123" s="118">
        <v>400</v>
      </c>
      <c r="V123" s="118">
        <v>133.33333333333334</v>
      </c>
      <c r="W123" s="119">
        <v>133.33333333333334</v>
      </c>
      <c r="X123" s="76"/>
      <c r="Y123" s="77"/>
      <c r="Z123" s="73">
        <v>0</v>
      </c>
      <c r="AA123" s="73" t="s">
        <v>22</v>
      </c>
      <c r="AB123" s="78" t="e">
        <v>#REF!</v>
      </c>
      <c r="AC123" s="78" t="s">
        <v>22</v>
      </c>
      <c r="AD123" s="78" t="s">
        <v>22</v>
      </c>
      <c r="AE123" s="78"/>
      <c r="AF123" s="79">
        <v>1272</v>
      </c>
      <c r="AG123" s="80">
        <v>212</v>
      </c>
      <c r="AH123" s="80">
        <v>1272</v>
      </c>
      <c r="AI123" s="75"/>
      <c r="AJ123" s="73"/>
      <c r="AK123" s="81">
        <v>0</v>
      </c>
    </row>
    <row r="124" spans="1:37" x14ac:dyDescent="0.25">
      <c r="A124" s="104">
        <v>1</v>
      </c>
      <c r="B124" s="105">
        <v>77848</v>
      </c>
      <c r="C124" s="105">
        <v>3</v>
      </c>
      <c r="D124" s="106" t="s">
        <v>3601</v>
      </c>
      <c r="E124" s="107">
        <v>2</v>
      </c>
      <c r="F124" s="74">
        <v>43490</v>
      </c>
      <c r="G124" s="108" t="e">
        <v>#N/A</v>
      </c>
      <c r="H124" s="109">
        <v>0</v>
      </c>
      <c r="I124" s="63">
        <v>43497</v>
      </c>
      <c r="J124" s="114">
        <v>3</v>
      </c>
      <c r="K124" s="110"/>
      <c r="L124" s="110"/>
      <c r="M124" s="110"/>
      <c r="N124" s="110"/>
      <c r="O124" s="110"/>
      <c r="P124" s="110"/>
      <c r="Q124" s="110"/>
      <c r="R124" s="110">
        <v>2</v>
      </c>
      <c r="S124" s="104" t="s">
        <v>546</v>
      </c>
      <c r="T124" s="104">
        <v>2</v>
      </c>
      <c r="U124" s="118">
        <v>400</v>
      </c>
      <c r="V124" s="118">
        <v>200</v>
      </c>
      <c r="W124" s="119">
        <v>400</v>
      </c>
      <c r="X124" s="76"/>
      <c r="Y124" s="77"/>
      <c r="Z124" s="73">
        <v>0</v>
      </c>
      <c r="AA124" s="73" t="s">
        <v>22</v>
      </c>
      <c r="AB124" s="78" t="e">
        <v>#REF!</v>
      </c>
      <c r="AC124" s="78" t="s">
        <v>22</v>
      </c>
      <c r="AD124" s="78" t="s">
        <v>22</v>
      </c>
      <c r="AE124" s="78"/>
      <c r="AF124" s="79">
        <v>1160</v>
      </c>
      <c r="AG124" s="80">
        <v>232</v>
      </c>
      <c r="AH124" s="80">
        <v>1160</v>
      </c>
      <c r="AI124" s="75"/>
      <c r="AJ124" s="73"/>
      <c r="AK124" s="81">
        <v>0</v>
      </c>
    </row>
    <row r="125" spans="1:37" x14ac:dyDescent="0.25">
      <c r="A125" s="104">
        <v>1</v>
      </c>
      <c r="B125" s="105">
        <v>77848</v>
      </c>
      <c r="C125" s="105">
        <v>2</v>
      </c>
      <c r="D125" s="106" t="s">
        <v>3602</v>
      </c>
      <c r="E125" s="107">
        <v>1</v>
      </c>
      <c r="F125" s="74">
        <v>43490</v>
      </c>
      <c r="G125" s="108" t="e">
        <v>#N/A</v>
      </c>
      <c r="H125" s="109">
        <v>0</v>
      </c>
      <c r="I125" s="63">
        <v>43497</v>
      </c>
      <c r="J125" s="114">
        <v>3</v>
      </c>
      <c r="K125" s="110"/>
      <c r="L125" s="110"/>
      <c r="M125" s="110"/>
      <c r="N125" s="110"/>
      <c r="O125" s="110"/>
      <c r="P125" s="110"/>
      <c r="Q125" s="110"/>
      <c r="R125" s="110">
        <v>1</v>
      </c>
      <c r="S125" s="104" t="s">
        <v>546</v>
      </c>
      <c r="T125" s="104">
        <v>1</v>
      </c>
      <c r="U125" s="118">
        <v>400</v>
      </c>
      <c r="V125" s="118">
        <v>400</v>
      </c>
      <c r="W125" s="119">
        <v>400</v>
      </c>
      <c r="X125" s="76"/>
      <c r="Y125" s="77"/>
      <c r="Z125" s="73">
        <v>0</v>
      </c>
      <c r="AA125" s="73" t="s">
        <v>22</v>
      </c>
      <c r="AB125" s="78" t="e">
        <v>#REF!</v>
      </c>
      <c r="AC125" s="78" t="s">
        <v>22</v>
      </c>
      <c r="AD125" s="78" t="s">
        <v>22</v>
      </c>
      <c r="AE125" s="78"/>
      <c r="AF125" s="79">
        <v>13200</v>
      </c>
      <c r="AG125" s="80">
        <v>220</v>
      </c>
      <c r="AH125" s="80">
        <v>8140</v>
      </c>
      <c r="AI125" s="75"/>
      <c r="AJ125" s="73"/>
      <c r="AK125" s="81">
        <v>0</v>
      </c>
    </row>
    <row r="126" spans="1:37" x14ac:dyDescent="0.25">
      <c r="A126" s="104">
        <v>7</v>
      </c>
      <c r="B126" s="110">
        <v>77908</v>
      </c>
      <c r="C126" s="105">
        <v>4</v>
      </c>
      <c r="D126" s="106" t="s">
        <v>3603</v>
      </c>
      <c r="E126" s="107">
        <v>6</v>
      </c>
      <c r="F126" s="74">
        <v>43501</v>
      </c>
      <c r="G126" s="108" t="s">
        <v>128</v>
      </c>
      <c r="H126" s="109">
        <v>1</v>
      </c>
      <c r="I126" s="63">
        <v>43497</v>
      </c>
      <c r="J126" s="114">
        <v>9</v>
      </c>
      <c r="K126" s="110"/>
      <c r="L126" s="110"/>
      <c r="M126" s="110"/>
      <c r="N126" s="110"/>
      <c r="O126" s="110"/>
      <c r="P126" s="110"/>
      <c r="Q126" s="110"/>
      <c r="R126" s="110">
        <v>5</v>
      </c>
      <c r="S126" s="104" t="s">
        <v>551</v>
      </c>
      <c r="T126" s="104">
        <v>5</v>
      </c>
      <c r="U126" s="118">
        <v>3640</v>
      </c>
      <c r="V126" s="118">
        <v>606.66666666666663</v>
      </c>
      <c r="W126" s="119">
        <v>3033.333333333333</v>
      </c>
      <c r="X126" s="76"/>
      <c r="Y126" s="77"/>
      <c r="Z126" s="73">
        <v>0</v>
      </c>
      <c r="AA126" s="73" t="s">
        <v>22</v>
      </c>
      <c r="AB126" s="78" t="e">
        <v>#REF!</v>
      </c>
      <c r="AC126" s="78" t="s">
        <v>22</v>
      </c>
      <c r="AD126" s="78" t="s">
        <v>22</v>
      </c>
      <c r="AE126" s="78"/>
      <c r="AF126" s="79">
        <v>420</v>
      </c>
      <c r="AG126" s="80">
        <v>420</v>
      </c>
      <c r="AH126" s="80">
        <v>420</v>
      </c>
      <c r="AI126" s="75"/>
      <c r="AJ126" s="73"/>
      <c r="AK126" s="81">
        <v>0</v>
      </c>
    </row>
    <row r="127" spans="1:37" x14ac:dyDescent="0.25">
      <c r="A127" s="104">
        <v>12</v>
      </c>
      <c r="B127" s="105">
        <v>77177</v>
      </c>
      <c r="C127" s="105">
        <v>1</v>
      </c>
      <c r="D127" s="106" t="s">
        <v>3604</v>
      </c>
      <c r="E127" s="107">
        <v>18</v>
      </c>
      <c r="F127" s="74">
        <v>43469</v>
      </c>
      <c r="G127" s="108" t="e">
        <v>#N/A</v>
      </c>
      <c r="H127" s="109">
        <v>16</v>
      </c>
      <c r="I127" s="63">
        <v>43497</v>
      </c>
      <c r="J127" s="114">
        <v>12</v>
      </c>
      <c r="K127" s="110"/>
      <c r="L127" s="110"/>
      <c r="M127" s="110"/>
      <c r="N127" s="110"/>
      <c r="O127" s="110"/>
      <c r="P127" s="110"/>
      <c r="Q127" s="110"/>
      <c r="R127" s="110">
        <v>2</v>
      </c>
      <c r="S127" s="104" t="s">
        <v>546</v>
      </c>
      <c r="T127" s="104">
        <v>2</v>
      </c>
      <c r="U127" s="118">
        <v>10800</v>
      </c>
      <c r="V127" s="118">
        <v>600</v>
      </c>
      <c r="W127" s="119">
        <v>1200</v>
      </c>
      <c r="X127" s="76"/>
      <c r="Y127" s="77"/>
      <c r="Z127" s="73">
        <v>0</v>
      </c>
      <c r="AA127" s="73" t="s">
        <v>22</v>
      </c>
      <c r="AB127" s="78" t="e">
        <v>#REF!</v>
      </c>
      <c r="AC127" s="78" t="s">
        <v>22</v>
      </c>
      <c r="AD127" s="78" t="s">
        <v>22</v>
      </c>
      <c r="AE127" s="78"/>
      <c r="AF127" s="79">
        <v>1415.88</v>
      </c>
      <c r="AG127" s="80">
        <v>1415.88</v>
      </c>
      <c r="AH127" s="80">
        <v>1415.88</v>
      </c>
      <c r="AI127" s="75"/>
      <c r="AJ127" s="73"/>
      <c r="AK127" s="81">
        <v>0</v>
      </c>
    </row>
    <row r="128" spans="1:37" x14ac:dyDescent="0.25">
      <c r="A128" s="104">
        <v>1</v>
      </c>
      <c r="B128" s="105">
        <v>78391</v>
      </c>
      <c r="C128" s="105">
        <v>1</v>
      </c>
      <c r="D128" s="106" t="s">
        <v>3562</v>
      </c>
      <c r="E128" s="107">
        <v>40</v>
      </c>
      <c r="F128" s="74">
        <v>43493</v>
      </c>
      <c r="G128" s="108" t="e">
        <v>#N/A</v>
      </c>
      <c r="H128" s="109">
        <v>33</v>
      </c>
      <c r="I128" s="63">
        <v>43500</v>
      </c>
      <c r="J128" s="114">
        <v>1</v>
      </c>
      <c r="K128" s="110">
        <v>6</v>
      </c>
      <c r="L128" s="110">
        <v>1</v>
      </c>
      <c r="M128" s="110"/>
      <c r="N128" s="110"/>
      <c r="O128" s="110"/>
      <c r="P128" s="110"/>
      <c r="Q128" s="110"/>
      <c r="R128" s="110"/>
      <c r="S128" s="104" t="s">
        <v>546</v>
      </c>
      <c r="T128" s="104">
        <v>7</v>
      </c>
      <c r="U128" s="118">
        <v>22400</v>
      </c>
      <c r="V128" s="118">
        <v>560</v>
      </c>
      <c r="W128" s="119">
        <v>3920</v>
      </c>
      <c r="X128" s="76"/>
      <c r="Y128" s="77"/>
      <c r="Z128" s="73">
        <v>0</v>
      </c>
      <c r="AA128" s="73" t="s">
        <v>22</v>
      </c>
      <c r="AB128" s="78" t="e">
        <v>#REF!</v>
      </c>
      <c r="AC128" s="78" t="s">
        <v>22</v>
      </c>
      <c r="AD128" s="78" t="s">
        <v>22</v>
      </c>
      <c r="AE128" s="78"/>
      <c r="AF128" s="79">
        <v>700</v>
      </c>
      <c r="AG128" s="80">
        <v>350</v>
      </c>
      <c r="AH128" s="80">
        <v>700</v>
      </c>
      <c r="AI128" s="75"/>
      <c r="AJ128" s="73"/>
      <c r="AK128" s="81">
        <v>0</v>
      </c>
    </row>
    <row r="129" spans="1:37" x14ac:dyDescent="0.25">
      <c r="A129" s="104">
        <v>1</v>
      </c>
      <c r="B129" s="105">
        <v>78580</v>
      </c>
      <c r="C129" s="105">
        <v>98</v>
      </c>
      <c r="D129" s="106" t="s">
        <v>3605</v>
      </c>
      <c r="E129" s="107">
        <v>1</v>
      </c>
      <c r="F129" s="74">
        <v>43502</v>
      </c>
      <c r="G129" s="108" t="e">
        <v>#N/A</v>
      </c>
      <c r="H129" s="109">
        <v>0</v>
      </c>
      <c r="I129" s="63">
        <v>43500</v>
      </c>
      <c r="J129" s="114">
        <v>1</v>
      </c>
      <c r="K129" s="110">
        <v>1</v>
      </c>
      <c r="L129" s="110"/>
      <c r="M129" s="110"/>
      <c r="N129" s="110"/>
      <c r="O129" s="110"/>
      <c r="P129" s="110"/>
      <c r="Q129" s="110"/>
      <c r="R129" s="110"/>
      <c r="S129" s="104" t="s">
        <v>551</v>
      </c>
      <c r="T129" s="104">
        <v>1</v>
      </c>
      <c r="U129" s="118">
        <v>110</v>
      </c>
      <c r="V129" s="118">
        <v>110</v>
      </c>
      <c r="W129" s="119">
        <v>110</v>
      </c>
      <c r="X129" s="76"/>
      <c r="Y129" s="77"/>
      <c r="Z129" s="73">
        <v>0</v>
      </c>
      <c r="AA129" s="73" t="s">
        <v>22</v>
      </c>
      <c r="AB129" s="78" t="e">
        <v>#REF!</v>
      </c>
      <c r="AC129" s="78" t="s">
        <v>22</v>
      </c>
      <c r="AD129" s="78" t="s">
        <v>22</v>
      </c>
      <c r="AE129" s="78"/>
      <c r="AF129" s="79">
        <v>3120</v>
      </c>
      <c r="AG129" s="80">
        <v>240</v>
      </c>
      <c r="AH129" s="80">
        <v>720</v>
      </c>
      <c r="AI129" s="75"/>
      <c r="AJ129" s="73"/>
      <c r="AK129" s="81">
        <v>0</v>
      </c>
    </row>
    <row r="130" spans="1:37" x14ac:dyDescent="0.25">
      <c r="A130" s="104">
        <v>1</v>
      </c>
      <c r="B130" s="105">
        <v>78580</v>
      </c>
      <c r="C130" s="105">
        <v>105</v>
      </c>
      <c r="D130" s="106" t="s">
        <v>3606</v>
      </c>
      <c r="E130" s="107">
        <v>2</v>
      </c>
      <c r="F130" s="74">
        <v>43502</v>
      </c>
      <c r="G130" s="108" t="e">
        <v>#N/A</v>
      </c>
      <c r="H130" s="109">
        <v>1</v>
      </c>
      <c r="I130" s="63">
        <v>43500</v>
      </c>
      <c r="J130" s="114">
        <v>1</v>
      </c>
      <c r="K130" s="110">
        <v>1</v>
      </c>
      <c r="L130" s="110"/>
      <c r="M130" s="110"/>
      <c r="N130" s="110"/>
      <c r="O130" s="110"/>
      <c r="P130" s="110"/>
      <c r="Q130" s="110"/>
      <c r="R130" s="110"/>
      <c r="S130" s="104" t="s">
        <v>551</v>
      </c>
      <c r="T130" s="104">
        <v>1</v>
      </c>
      <c r="U130" s="118">
        <v>220</v>
      </c>
      <c r="V130" s="118">
        <v>110</v>
      </c>
      <c r="W130" s="119">
        <v>110</v>
      </c>
      <c r="X130" s="76"/>
      <c r="Y130" s="77"/>
      <c r="Z130" s="73">
        <v>0</v>
      </c>
      <c r="AA130" s="73" t="s">
        <v>22</v>
      </c>
      <c r="AB130" s="78" t="e">
        <v>#REF!</v>
      </c>
      <c r="AC130" s="78" t="s">
        <v>22</v>
      </c>
      <c r="AD130" s="78" t="s">
        <v>22</v>
      </c>
      <c r="AE130" s="78"/>
      <c r="AF130" s="79">
        <v>3151.76</v>
      </c>
      <c r="AG130" s="80">
        <v>787.94</v>
      </c>
      <c r="AH130" s="80">
        <v>3151.76</v>
      </c>
      <c r="AI130" s="75"/>
      <c r="AJ130" s="73"/>
      <c r="AK130" s="81">
        <v>0</v>
      </c>
    </row>
    <row r="131" spans="1:37" x14ac:dyDescent="0.25">
      <c r="A131" s="104">
        <v>1</v>
      </c>
      <c r="B131" s="105">
        <v>78580</v>
      </c>
      <c r="C131" s="105">
        <v>95</v>
      </c>
      <c r="D131" s="106" t="s">
        <v>3550</v>
      </c>
      <c r="E131" s="107">
        <v>2</v>
      </c>
      <c r="F131" s="74">
        <v>43502</v>
      </c>
      <c r="G131" s="108" t="e">
        <v>#N/A</v>
      </c>
      <c r="H131" s="109">
        <v>1</v>
      </c>
      <c r="I131" s="63">
        <v>43500</v>
      </c>
      <c r="J131" s="114">
        <v>1</v>
      </c>
      <c r="K131" s="110"/>
      <c r="L131" s="110">
        <v>1</v>
      </c>
      <c r="M131" s="110"/>
      <c r="N131" s="110"/>
      <c r="O131" s="110"/>
      <c r="P131" s="110"/>
      <c r="Q131" s="110"/>
      <c r="R131" s="110"/>
      <c r="S131" s="104" t="s">
        <v>551</v>
      </c>
      <c r="T131" s="104">
        <v>1</v>
      </c>
      <c r="U131" s="118">
        <v>220</v>
      </c>
      <c r="V131" s="118">
        <v>110</v>
      </c>
      <c r="W131" s="119">
        <v>110</v>
      </c>
      <c r="X131" s="76"/>
      <c r="Y131" s="77"/>
      <c r="Z131" s="73">
        <v>0</v>
      </c>
      <c r="AA131" s="73" t="s">
        <v>22</v>
      </c>
      <c r="AB131" s="78" t="e">
        <v>#REF!</v>
      </c>
      <c r="AC131" s="78" t="s">
        <v>22</v>
      </c>
      <c r="AD131" s="78" t="s">
        <v>22</v>
      </c>
      <c r="AE131" s="78"/>
      <c r="AF131" s="79">
        <v>700</v>
      </c>
      <c r="AG131" s="80">
        <v>350</v>
      </c>
      <c r="AH131" s="80">
        <v>350</v>
      </c>
      <c r="AI131" s="75"/>
      <c r="AJ131" s="73"/>
      <c r="AK131" s="81">
        <v>0</v>
      </c>
    </row>
    <row r="132" spans="1:37" x14ac:dyDescent="0.25">
      <c r="A132" s="104">
        <v>1</v>
      </c>
      <c r="B132" s="105">
        <v>78580</v>
      </c>
      <c r="C132" s="105">
        <v>96</v>
      </c>
      <c r="D132" s="106" t="s">
        <v>3552</v>
      </c>
      <c r="E132" s="107">
        <v>3</v>
      </c>
      <c r="F132" s="74">
        <v>43502</v>
      </c>
      <c r="G132" s="108" t="e">
        <v>#N/A</v>
      </c>
      <c r="H132" s="109">
        <v>1</v>
      </c>
      <c r="I132" s="63">
        <v>43500</v>
      </c>
      <c r="J132" s="114">
        <v>1</v>
      </c>
      <c r="K132" s="110"/>
      <c r="L132" s="110">
        <v>1</v>
      </c>
      <c r="M132" s="110">
        <v>1</v>
      </c>
      <c r="N132" s="110"/>
      <c r="O132" s="110"/>
      <c r="P132" s="110"/>
      <c r="Q132" s="110"/>
      <c r="R132" s="110"/>
      <c r="S132" s="104" t="s">
        <v>551</v>
      </c>
      <c r="T132" s="104">
        <v>2</v>
      </c>
      <c r="U132" s="118">
        <v>330</v>
      </c>
      <c r="V132" s="118">
        <v>110</v>
      </c>
      <c r="W132" s="119">
        <v>220</v>
      </c>
      <c r="X132" s="76"/>
      <c r="Y132" s="77"/>
      <c r="Z132" s="73">
        <v>0</v>
      </c>
      <c r="AA132" s="73" t="s">
        <v>22</v>
      </c>
      <c r="AB132" s="78" t="e">
        <v>#REF!</v>
      </c>
      <c r="AC132" s="78" t="s">
        <v>22</v>
      </c>
      <c r="AD132" s="78" t="s">
        <v>22</v>
      </c>
      <c r="AE132" s="78"/>
      <c r="AF132" s="79">
        <v>700</v>
      </c>
      <c r="AG132" s="80">
        <v>350</v>
      </c>
      <c r="AH132" s="80">
        <v>700</v>
      </c>
      <c r="AI132" s="75"/>
      <c r="AJ132" s="73"/>
      <c r="AK132" s="81">
        <v>0</v>
      </c>
    </row>
    <row r="133" spans="1:37" x14ac:dyDescent="0.25">
      <c r="A133" s="104">
        <v>1</v>
      </c>
      <c r="B133" s="105">
        <v>78580</v>
      </c>
      <c r="C133" s="105">
        <v>99</v>
      </c>
      <c r="D133" s="106" t="s">
        <v>3607</v>
      </c>
      <c r="E133" s="107">
        <v>2</v>
      </c>
      <c r="F133" s="74">
        <v>43502</v>
      </c>
      <c r="G133" s="108" t="e">
        <v>#N/A</v>
      </c>
      <c r="H133" s="109">
        <v>1</v>
      </c>
      <c r="I133" s="63">
        <v>43500</v>
      </c>
      <c r="J133" s="114">
        <v>1</v>
      </c>
      <c r="K133" s="110"/>
      <c r="L133" s="110">
        <v>1</v>
      </c>
      <c r="M133" s="110"/>
      <c r="N133" s="110"/>
      <c r="O133" s="110"/>
      <c r="P133" s="110"/>
      <c r="Q133" s="110"/>
      <c r="R133" s="110"/>
      <c r="S133" s="104" t="s">
        <v>551</v>
      </c>
      <c r="T133" s="104">
        <v>1</v>
      </c>
      <c r="U133" s="118">
        <v>220</v>
      </c>
      <c r="V133" s="118">
        <v>110</v>
      </c>
      <c r="W133" s="119">
        <v>110</v>
      </c>
      <c r="X133" s="76"/>
      <c r="Y133" s="77"/>
      <c r="Z133" s="73">
        <v>0</v>
      </c>
      <c r="AA133" s="73" t="s">
        <v>22</v>
      </c>
      <c r="AB133" s="78" t="e">
        <v>#REF!</v>
      </c>
      <c r="AC133" s="78" t="s">
        <v>22</v>
      </c>
      <c r="AD133" s="78" t="s">
        <v>22</v>
      </c>
      <c r="AE133" s="78"/>
      <c r="AF133" s="79">
        <v>900</v>
      </c>
      <c r="AG133" s="80">
        <v>450</v>
      </c>
      <c r="AH133" s="80">
        <v>450</v>
      </c>
      <c r="AI133" s="75"/>
      <c r="AJ133" s="73"/>
      <c r="AK133" s="81">
        <v>0</v>
      </c>
    </row>
    <row r="134" spans="1:37" x14ac:dyDescent="0.25">
      <c r="A134" s="104">
        <v>1</v>
      </c>
      <c r="B134" s="105">
        <v>78580</v>
      </c>
      <c r="C134" s="110">
        <v>100</v>
      </c>
      <c r="D134" s="106" t="s">
        <v>3608</v>
      </c>
      <c r="E134" s="107">
        <v>2</v>
      </c>
      <c r="F134" s="74">
        <v>43502</v>
      </c>
      <c r="G134" s="108" t="e">
        <v>#N/A</v>
      </c>
      <c r="H134" s="109">
        <v>1</v>
      </c>
      <c r="I134" s="63">
        <v>43500</v>
      </c>
      <c r="J134" s="114">
        <v>1</v>
      </c>
      <c r="K134" s="110"/>
      <c r="L134" s="110">
        <v>1</v>
      </c>
      <c r="M134" s="110"/>
      <c r="N134" s="110"/>
      <c r="O134" s="110"/>
      <c r="P134" s="110"/>
      <c r="Q134" s="110"/>
      <c r="R134" s="110"/>
      <c r="S134" s="104" t="s">
        <v>551</v>
      </c>
      <c r="T134" s="104">
        <v>1</v>
      </c>
      <c r="U134" s="118">
        <v>220</v>
      </c>
      <c r="V134" s="118">
        <v>110</v>
      </c>
      <c r="W134" s="119">
        <v>110</v>
      </c>
      <c r="X134" s="76"/>
      <c r="Y134" s="77"/>
      <c r="Z134" s="73">
        <v>0</v>
      </c>
      <c r="AA134" s="73" t="s">
        <v>22</v>
      </c>
      <c r="AB134" s="78" t="e">
        <v>#REF!</v>
      </c>
      <c r="AC134" s="78" t="s">
        <v>22</v>
      </c>
      <c r="AD134" s="78" t="s">
        <v>22</v>
      </c>
      <c r="AE134" s="78"/>
      <c r="AF134" s="79">
        <v>900</v>
      </c>
      <c r="AG134" s="80">
        <v>450</v>
      </c>
      <c r="AH134" s="80">
        <v>900</v>
      </c>
      <c r="AI134" s="75"/>
      <c r="AJ134" s="73"/>
      <c r="AK134" s="81">
        <v>0</v>
      </c>
    </row>
    <row r="135" spans="1:37" x14ac:dyDescent="0.25">
      <c r="A135" s="106" t="e">
        <v>#REF!</v>
      </c>
      <c r="B135" s="111"/>
      <c r="C135" s="111"/>
      <c r="D135" s="106" t="s">
        <v>3609</v>
      </c>
      <c r="E135" s="106" t="s">
        <v>22</v>
      </c>
      <c r="F135" s="112" t="e">
        <v>#REF!</v>
      </c>
      <c r="G135" s="108">
        <v>0</v>
      </c>
      <c r="H135" s="109" t="e">
        <v>#VALUE!</v>
      </c>
      <c r="I135" s="112" t="e">
        <v>#REF!</v>
      </c>
      <c r="J135" s="111"/>
      <c r="K135" s="111"/>
      <c r="L135" s="111"/>
      <c r="M135" s="111"/>
      <c r="N135" s="111"/>
      <c r="O135" s="111"/>
      <c r="P135" s="111"/>
      <c r="Q135" s="111"/>
      <c r="R135" s="111"/>
      <c r="S135" s="104" t="e">
        <v>#REF!</v>
      </c>
      <c r="T135" s="106">
        <v>0</v>
      </c>
      <c r="U135" s="120"/>
      <c r="V135" s="121" t="e">
        <v>#VALUE!</v>
      </c>
      <c r="W135" s="120" t="e">
        <v>#VALUE!</v>
      </c>
      <c r="X135" s="76"/>
      <c r="Y135" s="77"/>
      <c r="Z135" s="73">
        <v>0</v>
      </c>
      <c r="AA135" s="73" t="s">
        <v>22</v>
      </c>
      <c r="AB135" s="78" t="e">
        <v>#REF!</v>
      </c>
      <c r="AC135" s="78" t="s">
        <v>22</v>
      </c>
      <c r="AD135" s="78" t="s">
        <v>22</v>
      </c>
      <c r="AE135" s="78"/>
      <c r="AF135" s="79">
        <v>1520</v>
      </c>
      <c r="AG135" s="80">
        <v>380</v>
      </c>
      <c r="AH135" s="80">
        <v>1520</v>
      </c>
      <c r="AI135" s="75"/>
      <c r="AJ135" s="73"/>
      <c r="AK135" s="81">
        <v>0</v>
      </c>
    </row>
    <row r="136" spans="1:37" x14ac:dyDescent="0.25">
      <c r="A136" s="106" t="e">
        <v>#REF!</v>
      </c>
      <c r="B136" s="111"/>
      <c r="C136" s="111"/>
      <c r="D136" s="106" t="s">
        <v>3609</v>
      </c>
      <c r="E136" s="106" t="s">
        <v>22</v>
      </c>
      <c r="F136" s="112" t="e">
        <v>#REF!</v>
      </c>
      <c r="G136" s="108">
        <v>0</v>
      </c>
      <c r="H136" s="109" t="e">
        <v>#VALUE!</v>
      </c>
      <c r="I136" s="112" t="e">
        <v>#REF!</v>
      </c>
      <c r="J136" s="111"/>
      <c r="K136" s="111"/>
      <c r="L136" s="111"/>
      <c r="M136" s="111"/>
      <c r="N136" s="111"/>
      <c r="O136" s="111"/>
      <c r="P136" s="111"/>
      <c r="Q136" s="111"/>
      <c r="R136" s="111"/>
      <c r="S136" s="104" t="e">
        <v>#REF!</v>
      </c>
      <c r="T136" s="106">
        <v>0</v>
      </c>
      <c r="U136" s="120"/>
      <c r="V136" s="121" t="e">
        <v>#VALUE!</v>
      </c>
      <c r="W136" s="120" t="e">
        <v>#VALUE!</v>
      </c>
      <c r="X136" s="76"/>
      <c r="Y136" s="77"/>
      <c r="Z136" s="73">
        <v>0</v>
      </c>
      <c r="AA136" s="73" t="s">
        <v>22</v>
      </c>
      <c r="AB136" s="78" t="e">
        <v>#REF!</v>
      </c>
      <c r="AC136" s="78" t="s">
        <v>22</v>
      </c>
      <c r="AD136" s="78" t="s">
        <v>22</v>
      </c>
      <c r="AE136" s="78"/>
      <c r="AF136" s="79">
        <v>810</v>
      </c>
      <c r="AG136" s="80">
        <v>405</v>
      </c>
      <c r="AH136" s="80">
        <v>810</v>
      </c>
      <c r="AI136" s="75"/>
      <c r="AJ136" s="73"/>
      <c r="AK136" s="81">
        <v>0</v>
      </c>
    </row>
    <row r="137" spans="1:37" x14ac:dyDescent="0.25">
      <c r="A137" s="106" t="e">
        <v>#REF!</v>
      </c>
      <c r="B137" s="111"/>
      <c r="C137" s="111"/>
      <c r="D137" s="106" t="s">
        <v>3609</v>
      </c>
      <c r="E137" s="106" t="s">
        <v>22</v>
      </c>
      <c r="F137" s="112" t="e">
        <v>#REF!</v>
      </c>
      <c r="G137" s="108">
        <v>0</v>
      </c>
      <c r="H137" s="109" t="e">
        <v>#VALUE!</v>
      </c>
      <c r="I137" s="112" t="e">
        <v>#REF!</v>
      </c>
      <c r="J137" s="111"/>
      <c r="K137" s="111"/>
      <c r="L137" s="111"/>
      <c r="M137" s="111"/>
      <c r="N137" s="111"/>
      <c r="O137" s="111"/>
      <c r="P137" s="111"/>
      <c r="Q137" s="111"/>
      <c r="R137" s="111"/>
      <c r="S137" s="104" t="e">
        <v>#REF!</v>
      </c>
      <c r="T137" s="106">
        <v>0</v>
      </c>
      <c r="U137" s="120"/>
      <c r="V137" s="121" t="e">
        <v>#VALUE!</v>
      </c>
      <c r="W137" s="120" t="e">
        <v>#VALUE!</v>
      </c>
      <c r="X137" s="76"/>
      <c r="Y137" s="77"/>
      <c r="Z137" s="73">
        <v>0</v>
      </c>
      <c r="AA137" s="73" t="s">
        <v>22</v>
      </c>
      <c r="AB137" s="78" t="e">
        <v>#REF!</v>
      </c>
      <c r="AC137" s="78" t="s">
        <v>22</v>
      </c>
      <c r="AD137" s="78" t="s">
        <v>22</v>
      </c>
      <c r="AE137" s="78"/>
      <c r="AF137" s="79">
        <v>780</v>
      </c>
      <c r="AG137" s="80">
        <v>390</v>
      </c>
      <c r="AH137" s="80">
        <v>780</v>
      </c>
      <c r="AI137" s="75"/>
      <c r="AJ137" s="73"/>
      <c r="AK137" s="81">
        <v>0</v>
      </c>
    </row>
    <row r="138" spans="1:37" x14ac:dyDescent="0.25">
      <c r="A138" s="106" t="e">
        <v>#REF!</v>
      </c>
      <c r="B138" s="111"/>
      <c r="C138" s="111"/>
      <c r="D138" s="106" t="s">
        <v>3609</v>
      </c>
      <c r="E138" s="106" t="s">
        <v>22</v>
      </c>
      <c r="F138" s="112" t="e">
        <v>#REF!</v>
      </c>
      <c r="G138" s="108">
        <v>0</v>
      </c>
      <c r="H138" s="109" t="e">
        <v>#VALUE!</v>
      </c>
      <c r="I138" s="112" t="e">
        <v>#REF!</v>
      </c>
      <c r="J138" s="111"/>
      <c r="K138" s="111"/>
      <c r="L138" s="111"/>
      <c r="M138" s="111"/>
      <c r="N138" s="111"/>
      <c r="O138" s="111"/>
      <c r="P138" s="111"/>
      <c r="Q138" s="111"/>
      <c r="R138" s="111"/>
      <c r="S138" s="104" t="e">
        <v>#REF!</v>
      </c>
      <c r="T138" s="106">
        <v>0</v>
      </c>
      <c r="U138" s="120"/>
      <c r="V138" s="121" t="e">
        <v>#VALUE!</v>
      </c>
      <c r="W138" s="120" t="e">
        <v>#VALUE!</v>
      </c>
      <c r="X138" s="76"/>
      <c r="Y138" s="77"/>
      <c r="Z138" s="73">
        <v>0</v>
      </c>
      <c r="AA138" s="73" t="s">
        <v>22</v>
      </c>
      <c r="AB138" s="78" t="e">
        <v>#REF!</v>
      </c>
      <c r="AC138" s="78" t="s">
        <v>22</v>
      </c>
      <c r="AD138" s="78" t="s">
        <v>22</v>
      </c>
      <c r="AE138" s="78"/>
      <c r="AF138" s="79">
        <v>780</v>
      </c>
      <c r="AG138" s="80">
        <v>390</v>
      </c>
      <c r="AH138" s="80">
        <v>780</v>
      </c>
      <c r="AI138" s="75"/>
      <c r="AJ138" s="73"/>
      <c r="AK138" s="81">
        <v>0</v>
      </c>
    </row>
    <row r="139" spans="1:37" x14ac:dyDescent="0.25">
      <c r="A139" s="106" t="e">
        <v>#REF!</v>
      </c>
      <c r="B139" s="111"/>
      <c r="C139" s="111"/>
      <c r="D139" s="106" t="s">
        <v>3609</v>
      </c>
      <c r="E139" s="106" t="s">
        <v>22</v>
      </c>
      <c r="F139" s="112" t="e">
        <v>#REF!</v>
      </c>
      <c r="G139" s="108">
        <v>0</v>
      </c>
      <c r="H139" s="109" t="e">
        <v>#VALUE!</v>
      </c>
      <c r="I139" s="112" t="e">
        <v>#REF!</v>
      </c>
      <c r="J139" s="111"/>
      <c r="K139" s="111"/>
      <c r="L139" s="111"/>
      <c r="M139" s="111"/>
      <c r="N139" s="111"/>
      <c r="O139" s="111"/>
      <c r="P139" s="111"/>
      <c r="Q139" s="111"/>
      <c r="R139" s="111"/>
      <c r="S139" s="104" t="e">
        <v>#REF!</v>
      </c>
      <c r="T139" s="106">
        <v>0</v>
      </c>
      <c r="U139" s="120"/>
      <c r="V139" s="121" t="e">
        <v>#VALUE!</v>
      </c>
      <c r="W139" s="120" t="e">
        <v>#VALUE!</v>
      </c>
      <c r="X139" s="76"/>
      <c r="Y139" s="77"/>
      <c r="Z139" s="73">
        <v>0</v>
      </c>
      <c r="AA139" s="73" t="s">
        <v>22</v>
      </c>
      <c r="AB139" s="78" t="e">
        <v>#REF!</v>
      </c>
      <c r="AC139" s="78" t="s">
        <v>22</v>
      </c>
      <c r="AD139" s="78" t="s">
        <v>22</v>
      </c>
      <c r="AE139" s="78"/>
      <c r="AF139" s="79">
        <v>780</v>
      </c>
      <c r="AG139" s="80">
        <v>390</v>
      </c>
      <c r="AH139" s="80">
        <v>780</v>
      </c>
      <c r="AI139" s="75"/>
      <c r="AJ139" s="73"/>
      <c r="AK139" s="81">
        <v>0</v>
      </c>
    </row>
    <row r="140" spans="1:37" x14ac:dyDescent="0.25">
      <c r="A140" s="106" t="e">
        <v>#REF!</v>
      </c>
      <c r="B140" s="111"/>
      <c r="C140" s="111"/>
      <c r="D140" s="106" t="s">
        <v>3609</v>
      </c>
      <c r="E140" s="106" t="s">
        <v>22</v>
      </c>
      <c r="F140" s="112" t="e">
        <v>#REF!</v>
      </c>
      <c r="G140" s="108">
        <v>0</v>
      </c>
      <c r="H140" s="109" t="e">
        <v>#VALUE!</v>
      </c>
      <c r="I140" s="112" t="e">
        <v>#REF!</v>
      </c>
      <c r="J140" s="111"/>
      <c r="K140" s="111"/>
      <c r="L140" s="111"/>
      <c r="M140" s="111"/>
      <c r="N140" s="111"/>
      <c r="O140" s="111"/>
      <c r="P140" s="111"/>
      <c r="Q140" s="111"/>
      <c r="R140" s="111"/>
      <c r="S140" s="104" t="e">
        <v>#REF!</v>
      </c>
      <c r="T140" s="106">
        <v>0</v>
      </c>
      <c r="U140" s="120"/>
      <c r="V140" s="121" t="e">
        <v>#VALUE!</v>
      </c>
      <c r="W140" s="120" t="e">
        <v>#VALUE!</v>
      </c>
      <c r="X140" s="76"/>
      <c r="Y140" s="77"/>
      <c r="Z140" s="73">
        <v>0</v>
      </c>
      <c r="AA140" s="73" t="s">
        <v>22</v>
      </c>
      <c r="AB140" s="78" t="e">
        <v>#REF!</v>
      </c>
      <c r="AC140" s="78" t="s">
        <v>22</v>
      </c>
      <c r="AD140" s="78" t="s">
        <v>22</v>
      </c>
      <c r="AE140" s="78"/>
      <c r="AF140" s="79">
        <v>2632.5</v>
      </c>
      <c r="AG140" s="80">
        <v>1316.25</v>
      </c>
      <c r="AH140" s="80">
        <v>2632.5</v>
      </c>
      <c r="AI140" s="75"/>
      <c r="AJ140" s="73"/>
      <c r="AK140" s="81">
        <v>0</v>
      </c>
    </row>
    <row r="141" spans="1:37" x14ac:dyDescent="0.25">
      <c r="A141" s="106" t="e">
        <v>#REF!</v>
      </c>
      <c r="B141" s="111"/>
      <c r="C141" s="111"/>
      <c r="D141" s="106" t="s">
        <v>3609</v>
      </c>
      <c r="E141" s="106" t="s">
        <v>22</v>
      </c>
      <c r="F141" s="112" t="e">
        <v>#REF!</v>
      </c>
      <c r="G141" s="108">
        <v>0</v>
      </c>
      <c r="H141" s="109" t="e">
        <v>#VALUE!</v>
      </c>
      <c r="I141" s="112" t="e">
        <v>#REF!</v>
      </c>
      <c r="J141" s="111"/>
      <c r="K141" s="111"/>
      <c r="L141" s="111"/>
      <c r="M141" s="111"/>
      <c r="N141" s="111"/>
      <c r="O141" s="111"/>
      <c r="P141" s="111"/>
      <c r="Q141" s="111"/>
      <c r="R141" s="111"/>
      <c r="S141" s="104" t="e">
        <v>#REF!</v>
      </c>
      <c r="T141" s="106">
        <v>0</v>
      </c>
      <c r="U141" s="120"/>
      <c r="V141" s="121" t="e">
        <v>#VALUE!</v>
      </c>
      <c r="W141" s="120" t="e">
        <v>#VALUE!</v>
      </c>
      <c r="X141" s="76"/>
      <c r="Y141" s="77"/>
      <c r="Z141" s="73">
        <v>0</v>
      </c>
      <c r="AA141" s="73" t="s">
        <v>22</v>
      </c>
      <c r="AB141" s="78" t="e">
        <v>#REF!</v>
      </c>
      <c r="AC141" s="78" t="s">
        <v>22</v>
      </c>
      <c r="AD141" s="78" t="s">
        <v>22</v>
      </c>
      <c r="AE141" s="78"/>
      <c r="AF141" s="79">
        <v>3564</v>
      </c>
      <c r="AG141" s="80">
        <v>1188</v>
      </c>
      <c r="AH141" s="80">
        <v>3564</v>
      </c>
      <c r="AI141" s="75"/>
      <c r="AJ141" s="73"/>
      <c r="AK141" s="81">
        <v>0</v>
      </c>
    </row>
    <row r="142" spans="1:37" x14ac:dyDescent="0.25">
      <c r="A142" s="106" t="e">
        <v>#REF!</v>
      </c>
      <c r="B142" s="111"/>
      <c r="C142" s="111"/>
      <c r="D142" s="106" t="s">
        <v>3609</v>
      </c>
      <c r="E142" s="106" t="s">
        <v>22</v>
      </c>
      <c r="F142" s="112" t="e">
        <v>#REF!</v>
      </c>
      <c r="G142" s="108">
        <v>0</v>
      </c>
      <c r="H142" s="109" t="e">
        <v>#VALUE!</v>
      </c>
      <c r="I142" s="112" t="e">
        <v>#REF!</v>
      </c>
      <c r="J142" s="111"/>
      <c r="K142" s="111"/>
      <c r="L142" s="111"/>
      <c r="M142" s="111"/>
      <c r="N142" s="111"/>
      <c r="O142" s="111"/>
      <c r="P142" s="111"/>
      <c r="Q142" s="111"/>
      <c r="R142" s="111"/>
      <c r="S142" s="104" t="e">
        <v>#REF!</v>
      </c>
      <c r="T142" s="106">
        <v>0</v>
      </c>
      <c r="U142" s="120"/>
      <c r="V142" s="121" t="e">
        <v>#VALUE!</v>
      </c>
      <c r="W142" s="120" t="e">
        <v>#VALUE!</v>
      </c>
      <c r="X142" s="76"/>
      <c r="Y142" s="77"/>
      <c r="Z142" s="73">
        <v>0</v>
      </c>
      <c r="AA142" s="73" t="s">
        <v>22</v>
      </c>
      <c r="AB142" s="78" t="e">
        <v>#REF!</v>
      </c>
      <c r="AC142" s="78" t="s">
        <v>22</v>
      </c>
      <c r="AD142" s="78" t="s">
        <v>22</v>
      </c>
      <c r="AE142" s="78"/>
      <c r="AF142" s="79">
        <v>410</v>
      </c>
      <c r="AG142" s="80">
        <v>410</v>
      </c>
      <c r="AH142" s="80">
        <v>410</v>
      </c>
      <c r="AI142" s="75"/>
      <c r="AJ142" s="73"/>
      <c r="AK142" s="81">
        <v>0</v>
      </c>
    </row>
    <row r="143" spans="1:37" x14ac:dyDescent="0.25">
      <c r="A143" s="106" t="e">
        <v>#REF!</v>
      </c>
      <c r="B143" s="111"/>
      <c r="C143" s="111"/>
      <c r="D143" s="106" t="s">
        <v>3609</v>
      </c>
      <c r="E143" s="106" t="s">
        <v>22</v>
      </c>
      <c r="F143" s="112" t="e">
        <v>#REF!</v>
      </c>
      <c r="G143" s="108">
        <v>0</v>
      </c>
      <c r="H143" s="109" t="e">
        <v>#VALUE!</v>
      </c>
      <c r="I143" s="112" t="e">
        <v>#REF!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104" t="e">
        <v>#REF!</v>
      </c>
      <c r="T143" s="106">
        <v>0</v>
      </c>
      <c r="U143" s="120"/>
      <c r="V143" s="121" t="e">
        <v>#VALUE!</v>
      </c>
      <c r="W143" s="120" t="e">
        <v>#VALUE!</v>
      </c>
      <c r="X143" s="76"/>
      <c r="Y143" s="77"/>
      <c r="Z143" s="73">
        <v>0</v>
      </c>
      <c r="AA143" s="73" t="s">
        <v>22</v>
      </c>
      <c r="AB143" s="78" t="e">
        <v>#REF!</v>
      </c>
      <c r="AC143" s="78" t="s">
        <v>22</v>
      </c>
      <c r="AD143" s="78" t="s">
        <v>22</v>
      </c>
      <c r="AE143" s="78"/>
      <c r="AF143" s="79">
        <v>7595</v>
      </c>
      <c r="AG143" s="80">
        <v>1085</v>
      </c>
      <c r="AH143" s="80">
        <v>7595</v>
      </c>
      <c r="AI143" s="75"/>
      <c r="AJ143" s="73"/>
      <c r="AK143" s="81">
        <v>0</v>
      </c>
    </row>
    <row r="144" spans="1:37" x14ac:dyDescent="0.25">
      <c r="A144" s="106" t="e">
        <v>#REF!</v>
      </c>
      <c r="B144" s="111"/>
      <c r="C144" s="111"/>
      <c r="D144" s="106" t="s">
        <v>3609</v>
      </c>
      <c r="E144" s="106" t="s">
        <v>22</v>
      </c>
      <c r="F144" s="112" t="e">
        <v>#REF!</v>
      </c>
      <c r="G144" s="108">
        <v>0</v>
      </c>
      <c r="H144" s="109" t="e">
        <v>#VALUE!</v>
      </c>
      <c r="I144" s="112" t="e">
        <v>#REF!</v>
      </c>
      <c r="J144" s="111"/>
      <c r="K144" s="111"/>
      <c r="L144" s="111"/>
      <c r="M144" s="111"/>
      <c r="N144" s="111"/>
      <c r="O144" s="111"/>
      <c r="P144" s="111"/>
      <c r="Q144" s="111"/>
      <c r="R144" s="111"/>
      <c r="S144" s="104" t="e">
        <v>#REF!</v>
      </c>
      <c r="T144" s="106">
        <v>0</v>
      </c>
      <c r="U144" s="120"/>
      <c r="V144" s="121" t="e">
        <v>#VALUE!</v>
      </c>
      <c r="W144" s="120" t="e">
        <v>#VALUE!</v>
      </c>
      <c r="X144" s="76"/>
      <c r="Y144" s="77"/>
      <c r="Z144" s="73">
        <v>0</v>
      </c>
      <c r="AA144" s="73" t="s">
        <v>22</v>
      </c>
      <c r="AB144" s="78" t="e">
        <v>#REF!</v>
      </c>
      <c r="AC144" s="78" t="s">
        <v>22</v>
      </c>
      <c r="AD144" s="78" t="s">
        <v>22</v>
      </c>
      <c r="AE144" s="78"/>
      <c r="AF144" s="79">
        <v>13200</v>
      </c>
      <c r="AG144" s="80">
        <v>220</v>
      </c>
      <c r="AH144" s="80">
        <v>3960</v>
      </c>
      <c r="AI144" s="75"/>
      <c r="AJ144" s="73"/>
      <c r="AK144" s="81">
        <v>0</v>
      </c>
    </row>
    <row r="145" spans="1:37" x14ac:dyDescent="0.25">
      <c r="A145" s="106" t="e">
        <v>#REF!</v>
      </c>
      <c r="B145" s="111"/>
      <c r="C145" s="111"/>
      <c r="D145" s="106" t="s">
        <v>3609</v>
      </c>
      <c r="E145" s="106" t="s">
        <v>22</v>
      </c>
      <c r="F145" s="112" t="e">
        <v>#REF!</v>
      </c>
      <c r="G145" s="108">
        <v>0</v>
      </c>
      <c r="H145" s="109" t="e">
        <v>#VALUE!</v>
      </c>
      <c r="I145" s="112" t="e">
        <v>#REF!</v>
      </c>
      <c r="J145" s="111"/>
      <c r="K145" s="111"/>
      <c r="L145" s="111"/>
      <c r="M145" s="111"/>
      <c r="N145" s="111"/>
      <c r="O145" s="111"/>
      <c r="P145" s="111"/>
      <c r="Q145" s="111"/>
      <c r="R145" s="111"/>
      <c r="S145" s="104" t="e">
        <v>#REF!</v>
      </c>
      <c r="T145" s="106">
        <v>0</v>
      </c>
      <c r="U145" s="120"/>
      <c r="V145" s="121" t="e">
        <v>#VALUE!</v>
      </c>
      <c r="W145" s="120" t="e">
        <v>#VALUE!</v>
      </c>
      <c r="X145" s="76"/>
      <c r="Y145" s="77"/>
      <c r="Z145" s="73">
        <v>0</v>
      </c>
      <c r="AA145" s="73" t="s">
        <v>22</v>
      </c>
      <c r="AB145" s="78" t="e">
        <v>#REF!</v>
      </c>
      <c r="AC145" s="78" t="s">
        <v>22</v>
      </c>
      <c r="AD145" s="78" t="s">
        <v>22</v>
      </c>
      <c r="AE145" s="78"/>
      <c r="AF145" s="79">
        <v>3060</v>
      </c>
      <c r="AG145" s="80">
        <v>340</v>
      </c>
      <c r="AH145" s="80">
        <v>3060</v>
      </c>
      <c r="AI145" s="75"/>
      <c r="AJ145" s="73"/>
      <c r="AK145" s="81">
        <v>0</v>
      </c>
    </row>
    <row r="146" spans="1:37" x14ac:dyDescent="0.25">
      <c r="A146" s="106" t="e">
        <v>#REF!</v>
      </c>
      <c r="B146" s="111"/>
      <c r="C146" s="111"/>
      <c r="D146" s="106" t="s">
        <v>3609</v>
      </c>
      <c r="E146" s="106" t="s">
        <v>22</v>
      </c>
      <c r="F146" s="112" t="e">
        <v>#REF!</v>
      </c>
      <c r="G146" s="108">
        <v>0</v>
      </c>
      <c r="H146" s="109" t="e">
        <v>#VALUE!</v>
      </c>
      <c r="I146" s="112" t="e">
        <v>#REF!</v>
      </c>
      <c r="J146" s="111"/>
      <c r="K146" s="111"/>
      <c r="L146" s="111"/>
      <c r="M146" s="111"/>
      <c r="N146" s="111"/>
      <c r="O146" s="111"/>
      <c r="P146" s="111"/>
      <c r="Q146" s="111"/>
      <c r="R146" s="111"/>
      <c r="S146" s="104" t="e">
        <v>#REF!</v>
      </c>
      <c r="T146" s="106">
        <v>0</v>
      </c>
      <c r="U146" s="120"/>
      <c r="V146" s="121" t="e">
        <v>#VALUE!</v>
      </c>
      <c r="W146" s="120" t="e">
        <v>#VALUE!</v>
      </c>
      <c r="X146" s="76"/>
      <c r="Y146" s="77"/>
      <c r="Z146" s="73">
        <v>0</v>
      </c>
      <c r="AA146" s="73" t="s">
        <v>22</v>
      </c>
      <c r="AB146" s="78" t="e">
        <v>#REF!</v>
      </c>
      <c r="AC146" s="78" t="s">
        <v>22</v>
      </c>
      <c r="AD146" s="78" t="s">
        <v>22</v>
      </c>
      <c r="AE146" s="78"/>
      <c r="AF146" s="79">
        <v>1601</v>
      </c>
      <c r="AG146" s="80">
        <v>800.5</v>
      </c>
      <c r="AH146" s="80">
        <v>1601</v>
      </c>
      <c r="AI146" s="75"/>
      <c r="AJ146" s="73"/>
      <c r="AK146" s="81">
        <v>0</v>
      </c>
    </row>
    <row r="147" spans="1:37" x14ac:dyDescent="0.25">
      <c r="A147" s="106" t="e">
        <v>#REF!</v>
      </c>
      <c r="B147" s="111"/>
      <c r="C147" s="111"/>
      <c r="D147" s="106" t="s">
        <v>3609</v>
      </c>
      <c r="E147" s="106" t="s">
        <v>22</v>
      </c>
      <c r="F147" s="112" t="e">
        <v>#REF!</v>
      </c>
      <c r="G147" s="108">
        <v>0</v>
      </c>
      <c r="H147" s="109" t="e">
        <v>#VALUE!</v>
      </c>
      <c r="I147" s="112" t="e">
        <v>#REF!</v>
      </c>
      <c r="J147" s="111"/>
      <c r="K147" s="111"/>
      <c r="L147" s="111"/>
      <c r="M147" s="111"/>
      <c r="N147" s="111"/>
      <c r="O147" s="111"/>
      <c r="P147" s="111"/>
      <c r="Q147" s="111"/>
      <c r="R147" s="111"/>
      <c r="S147" s="104" t="e">
        <v>#REF!</v>
      </c>
      <c r="T147" s="106">
        <v>0</v>
      </c>
      <c r="U147" s="120"/>
      <c r="V147" s="121" t="e">
        <v>#VALUE!</v>
      </c>
      <c r="W147" s="120" t="e">
        <v>#VALUE!</v>
      </c>
      <c r="X147" s="76"/>
      <c r="Y147" s="77"/>
      <c r="Z147" s="73">
        <v>0</v>
      </c>
      <c r="AA147" s="73" t="s">
        <v>22</v>
      </c>
      <c r="AB147" s="78" t="e">
        <v>#REF!</v>
      </c>
      <c r="AC147" s="78" t="s">
        <v>22</v>
      </c>
      <c r="AD147" s="78" t="s">
        <v>22</v>
      </c>
      <c r="AE147" s="78"/>
      <c r="AF147" s="79">
        <v>353</v>
      </c>
      <c r="AG147" s="80">
        <v>353</v>
      </c>
      <c r="AH147" s="80">
        <v>353</v>
      </c>
      <c r="AI147" s="75"/>
      <c r="AJ147" s="73"/>
      <c r="AK147" s="81">
        <v>0</v>
      </c>
    </row>
    <row r="148" spans="1:37" x14ac:dyDescent="0.25">
      <c r="A148" s="106" t="e">
        <v>#REF!</v>
      </c>
      <c r="B148" s="111"/>
      <c r="C148" s="111"/>
      <c r="D148" s="106" t="s">
        <v>3609</v>
      </c>
      <c r="E148" s="106" t="s">
        <v>22</v>
      </c>
      <c r="F148" s="112" t="e">
        <v>#REF!</v>
      </c>
      <c r="G148" s="108">
        <v>0</v>
      </c>
      <c r="H148" s="109" t="e">
        <v>#VALUE!</v>
      </c>
      <c r="I148" s="112" t="e">
        <v>#REF!</v>
      </c>
      <c r="J148" s="111"/>
      <c r="K148" s="111"/>
      <c r="L148" s="111"/>
      <c r="M148" s="111"/>
      <c r="N148" s="111"/>
      <c r="O148" s="111"/>
      <c r="P148" s="111"/>
      <c r="Q148" s="111"/>
      <c r="R148" s="111"/>
      <c r="S148" s="104" t="e">
        <v>#REF!</v>
      </c>
      <c r="T148" s="106">
        <v>0</v>
      </c>
      <c r="U148" s="120"/>
      <c r="V148" s="121" t="e">
        <v>#VALUE!</v>
      </c>
      <c r="W148" s="120" t="e">
        <v>#VALUE!</v>
      </c>
      <c r="X148" s="76"/>
      <c r="Y148" s="77"/>
      <c r="Z148" s="73">
        <v>0</v>
      </c>
      <c r="AA148" s="73" t="s">
        <v>22</v>
      </c>
      <c r="AB148" s="78" t="e">
        <v>#REF!</v>
      </c>
      <c r="AC148" s="78" t="s">
        <v>22</v>
      </c>
      <c r="AD148" s="78" t="s">
        <v>22</v>
      </c>
      <c r="AE148" s="78"/>
      <c r="AF148" s="79">
        <v>960</v>
      </c>
      <c r="AG148" s="80">
        <v>480</v>
      </c>
      <c r="AH148" s="80">
        <v>960</v>
      </c>
      <c r="AI148" s="75"/>
      <c r="AJ148" s="73"/>
      <c r="AK148" s="81">
        <v>0</v>
      </c>
    </row>
    <row r="149" spans="1:37" x14ac:dyDescent="0.25">
      <c r="A149" s="106" t="e">
        <v>#REF!</v>
      </c>
      <c r="B149" s="111"/>
      <c r="C149" s="111"/>
      <c r="D149" s="106" t="s">
        <v>3609</v>
      </c>
      <c r="E149" s="106" t="s">
        <v>22</v>
      </c>
      <c r="F149" s="112" t="e">
        <v>#REF!</v>
      </c>
      <c r="G149" s="108">
        <v>0</v>
      </c>
      <c r="H149" s="109" t="e">
        <v>#VALUE!</v>
      </c>
      <c r="I149" s="112" t="e">
        <v>#REF!</v>
      </c>
      <c r="J149" s="111"/>
      <c r="K149" s="111"/>
      <c r="L149" s="111"/>
      <c r="M149" s="111"/>
      <c r="N149" s="111"/>
      <c r="O149" s="111"/>
      <c r="P149" s="111"/>
      <c r="Q149" s="111"/>
      <c r="R149" s="111"/>
      <c r="S149" s="104" t="e">
        <v>#REF!</v>
      </c>
      <c r="T149" s="106">
        <v>0</v>
      </c>
      <c r="U149" s="120"/>
      <c r="V149" s="121" t="e">
        <v>#VALUE!</v>
      </c>
      <c r="W149" s="120" t="e">
        <v>#VALUE!</v>
      </c>
      <c r="X149" s="76"/>
      <c r="Y149" s="77"/>
      <c r="Z149" s="73">
        <v>0</v>
      </c>
      <c r="AA149" s="73" t="s">
        <v>22</v>
      </c>
      <c r="AB149" s="78" t="e">
        <v>#REF!</v>
      </c>
      <c r="AC149" s="78" t="s">
        <v>22</v>
      </c>
      <c r="AD149" s="78" t="s">
        <v>22</v>
      </c>
      <c r="AE149" s="78"/>
      <c r="AF149" s="79">
        <v>750</v>
      </c>
      <c r="AG149" s="80">
        <v>375</v>
      </c>
      <c r="AH149" s="80">
        <v>375</v>
      </c>
      <c r="AI149" s="75"/>
      <c r="AJ149" s="73"/>
      <c r="AK149" s="81">
        <v>0</v>
      </c>
    </row>
    <row r="150" spans="1:37" x14ac:dyDescent="0.25">
      <c r="A150" s="106" t="e">
        <v>#REF!</v>
      </c>
      <c r="B150" s="111"/>
      <c r="C150" s="111"/>
      <c r="D150" s="106" t="s">
        <v>3609</v>
      </c>
      <c r="E150" s="106" t="s">
        <v>22</v>
      </c>
      <c r="F150" s="112" t="e">
        <v>#REF!</v>
      </c>
      <c r="G150" s="108">
        <v>0</v>
      </c>
      <c r="H150" s="109" t="e">
        <v>#VALUE!</v>
      </c>
      <c r="I150" s="112" t="e">
        <v>#REF!</v>
      </c>
      <c r="J150" s="111"/>
      <c r="K150" s="111"/>
      <c r="L150" s="111"/>
      <c r="M150" s="111"/>
      <c r="N150" s="111"/>
      <c r="O150" s="111"/>
      <c r="P150" s="111"/>
      <c r="Q150" s="111"/>
      <c r="R150" s="111"/>
      <c r="S150" s="104" t="e">
        <v>#REF!</v>
      </c>
      <c r="T150" s="106">
        <v>0</v>
      </c>
      <c r="U150" s="120"/>
      <c r="V150" s="121" t="e">
        <v>#VALUE!</v>
      </c>
      <c r="W150" s="120" t="e">
        <v>#VALUE!</v>
      </c>
      <c r="X150" s="76"/>
      <c r="Y150" s="77"/>
      <c r="Z150" s="73">
        <v>0</v>
      </c>
      <c r="AA150" s="73" t="s">
        <v>22</v>
      </c>
      <c r="AB150" s="78" t="e">
        <v>#REF!</v>
      </c>
      <c r="AC150" s="78" t="s">
        <v>22</v>
      </c>
      <c r="AD150" s="78" t="s">
        <v>22</v>
      </c>
      <c r="AE150" s="78"/>
      <c r="AF150" s="79">
        <v>1250</v>
      </c>
      <c r="AG150" s="80">
        <v>416.66666666666669</v>
      </c>
      <c r="AH150" s="80">
        <v>416.66666666666669</v>
      </c>
      <c r="AI150" s="75"/>
      <c r="AJ150" s="73"/>
      <c r="AK150" s="81">
        <v>0</v>
      </c>
    </row>
    <row r="151" spans="1:37" x14ac:dyDescent="0.25">
      <c r="A151" s="106" t="e">
        <v>#REF!</v>
      </c>
      <c r="B151" s="111"/>
      <c r="C151" s="111"/>
      <c r="D151" s="106" t="s">
        <v>3609</v>
      </c>
      <c r="E151" s="106" t="s">
        <v>22</v>
      </c>
      <c r="F151" s="112" t="e">
        <v>#REF!</v>
      </c>
      <c r="G151" s="108">
        <v>0</v>
      </c>
      <c r="H151" s="109" t="e">
        <v>#VALUE!</v>
      </c>
      <c r="I151" s="112" t="e">
        <v>#REF!</v>
      </c>
      <c r="J151" s="111"/>
      <c r="K151" s="111"/>
      <c r="L151" s="111"/>
      <c r="M151" s="111"/>
      <c r="N151" s="111"/>
      <c r="O151" s="111"/>
      <c r="P151" s="111"/>
      <c r="Q151" s="111"/>
      <c r="R151" s="111"/>
      <c r="S151" s="104" t="e">
        <v>#REF!</v>
      </c>
      <c r="T151" s="106">
        <v>0</v>
      </c>
      <c r="U151" s="120"/>
      <c r="V151" s="121" t="e">
        <v>#VALUE!</v>
      </c>
      <c r="W151" s="120" t="e">
        <v>#VALUE!</v>
      </c>
      <c r="X151" s="76"/>
      <c r="Y151" s="77"/>
      <c r="Z151" s="73">
        <v>0</v>
      </c>
      <c r="AA151" s="73" t="s">
        <v>22</v>
      </c>
      <c r="AB151" s="78" t="e">
        <v>#REF!</v>
      </c>
      <c r="AC151" s="78" t="s">
        <v>22</v>
      </c>
      <c r="AD151" s="78" t="s">
        <v>22</v>
      </c>
      <c r="AE151" s="78"/>
      <c r="AF151" s="79">
        <v>700</v>
      </c>
      <c r="AG151" s="80">
        <v>350</v>
      </c>
      <c r="AH151" s="80">
        <v>350</v>
      </c>
      <c r="AI151" s="75"/>
      <c r="AJ151" s="73"/>
      <c r="AK151" s="81">
        <v>0</v>
      </c>
    </row>
    <row r="152" spans="1:37" x14ac:dyDescent="0.25">
      <c r="A152" s="106" t="e">
        <v>#REF!</v>
      </c>
      <c r="B152" s="111"/>
      <c r="C152" s="111"/>
      <c r="D152" s="106" t="s">
        <v>3609</v>
      </c>
      <c r="E152" s="106" t="s">
        <v>22</v>
      </c>
      <c r="F152" s="112" t="e">
        <v>#REF!</v>
      </c>
      <c r="G152" s="108">
        <v>0</v>
      </c>
      <c r="H152" s="109" t="e">
        <v>#VALUE!</v>
      </c>
      <c r="I152" s="112" t="e">
        <v>#REF!</v>
      </c>
      <c r="J152" s="111"/>
      <c r="K152" s="111"/>
      <c r="L152" s="111"/>
      <c r="M152" s="111"/>
      <c r="N152" s="111"/>
      <c r="O152" s="111"/>
      <c r="P152" s="111"/>
      <c r="Q152" s="111"/>
      <c r="R152" s="111"/>
      <c r="S152" s="104" t="e">
        <v>#REF!</v>
      </c>
      <c r="T152" s="106">
        <v>0</v>
      </c>
      <c r="U152" s="120"/>
      <c r="V152" s="121" t="e">
        <v>#VALUE!</v>
      </c>
      <c r="W152" s="120" t="e">
        <v>#VALUE!</v>
      </c>
      <c r="X152" s="76"/>
      <c r="Y152" s="77"/>
      <c r="Z152" s="73">
        <v>0</v>
      </c>
      <c r="AA152" s="73" t="s">
        <v>22</v>
      </c>
      <c r="AB152" s="78" t="e">
        <v>#REF!</v>
      </c>
      <c r="AC152" s="78" t="s">
        <v>22</v>
      </c>
      <c r="AD152" s="78" t="s">
        <v>22</v>
      </c>
      <c r="AE152" s="78"/>
      <c r="AF152" s="79">
        <v>1250</v>
      </c>
      <c r="AG152" s="80">
        <v>250</v>
      </c>
      <c r="AH152" s="80">
        <v>250</v>
      </c>
      <c r="AI152" s="75"/>
      <c r="AJ152" s="73"/>
      <c r="AK152" s="81">
        <v>0</v>
      </c>
    </row>
    <row r="153" spans="1:37" x14ac:dyDescent="0.25">
      <c r="A153" s="106" t="e">
        <v>#REF!</v>
      </c>
      <c r="B153" s="111"/>
      <c r="C153" s="111"/>
      <c r="D153" s="106" t="s">
        <v>3609</v>
      </c>
      <c r="E153" s="106" t="s">
        <v>22</v>
      </c>
      <c r="F153" s="112" t="e">
        <v>#REF!</v>
      </c>
      <c r="G153" s="108">
        <v>0</v>
      </c>
      <c r="H153" s="109" t="e">
        <v>#VALUE!</v>
      </c>
      <c r="I153" s="112" t="e">
        <v>#REF!</v>
      </c>
      <c r="J153" s="111"/>
      <c r="K153" s="111"/>
      <c r="L153" s="111"/>
      <c r="M153" s="111"/>
      <c r="N153" s="111"/>
      <c r="O153" s="111"/>
      <c r="P153" s="111"/>
      <c r="Q153" s="111"/>
      <c r="R153" s="111"/>
      <c r="S153" s="104" t="e">
        <v>#REF!</v>
      </c>
      <c r="T153" s="106">
        <v>0</v>
      </c>
      <c r="U153" s="120"/>
      <c r="V153" s="121" t="e">
        <v>#VALUE!</v>
      </c>
      <c r="W153" s="120" t="e">
        <v>#VALUE!</v>
      </c>
      <c r="X153" s="76"/>
      <c r="Y153" s="77"/>
      <c r="Z153" s="73">
        <v>0</v>
      </c>
      <c r="AA153" s="73" t="s">
        <v>22</v>
      </c>
      <c r="AB153" s="78" t="e">
        <v>#REF!</v>
      </c>
      <c r="AC153" s="78" t="s">
        <v>22</v>
      </c>
      <c r="AD153" s="78" t="s">
        <v>22</v>
      </c>
      <c r="AE153" s="78"/>
      <c r="AF153" s="79">
        <v>550</v>
      </c>
      <c r="AG153" s="80">
        <v>550</v>
      </c>
      <c r="AH153" s="80">
        <v>550</v>
      </c>
      <c r="AI153" s="75"/>
      <c r="AJ153" s="73"/>
      <c r="AK153" s="81">
        <v>0</v>
      </c>
    </row>
    <row r="154" spans="1:37" x14ac:dyDescent="0.25">
      <c r="A154" s="106" t="e">
        <v>#REF!</v>
      </c>
      <c r="B154" s="111"/>
      <c r="C154" s="111"/>
      <c r="D154" s="106" t="s">
        <v>3609</v>
      </c>
      <c r="E154" s="106" t="s">
        <v>22</v>
      </c>
      <c r="F154" s="112" t="e">
        <v>#REF!</v>
      </c>
      <c r="G154" s="108">
        <v>0</v>
      </c>
      <c r="H154" s="109" t="e">
        <v>#VALUE!</v>
      </c>
      <c r="I154" s="112" t="e">
        <v>#REF!</v>
      </c>
      <c r="J154" s="111"/>
      <c r="K154" s="111"/>
      <c r="L154" s="111"/>
      <c r="M154" s="111"/>
      <c r="N154" s="111"/>
      <c r="O154" s="111"/>
      <c r="P154" s="111"/>
      <c r="Q154" s="111"/>
      <c r="R154" s="111"/>
      <c r="S154" s="104" t="e">
        <v>#REF!</v>
      </c>
      <c r="T154" s="106">
        <v>0</v>
      </c>
      <c r="U154" s="120"/>
      <c r="V154" s="121" t="e">
        <v>#VALUE!</v>
      </c>
      <c r="W154" s="120" t="e">
        <v>#VALUE!</v>
      </c>
      <c r="X154" s="76"/>
      <c r="Y154" s="77"/>
      <c r="Z154" s="73">
        <v>0</v>
      </c>
      <c r="AA154" s="73" t="s">
        <v>22</v>
      </c>
      <c r="AB154" s="78" t="e">
        <v>#REF!</v>
      </c>
      <c r="AC154" s="78" t="s">
        <v>22</v>
      </c>
      <c r="AD154" s="78" t="s">
        <v>22</v>
      </c>
      <c r="AE154" s="78"/>
      <c r="AF154" s="79">
        <v>800</v>
      </c>
      <c r="AG154" s="80">
        <v>400</v>
      </c>
      <c r="AH154" s="80">
        <v>400</v>
      </c>
      <c r="AI154" s="75"/>
      <c r="AJ154" s="73"/>
      <c r="AK154" s="81">
        <v>0</v>
      </c>
    </row>
    <row r="155" spans="1:37" x14ac:dyDescent="0.25">
      <c r="A155" s="106" t="e">
        <v>#REF!</v>
      </c>
      <c r="B155" s="111"/>
      <c r="C155" s="111"/>
      <c r="D155" s="106" t="s">
        <v>3609</v>
      </c>
      <c r="E155" s="106" t="s">
        <v>22</v>
      </c>
      <c r="F155" s="112" t="e">
        <v>#REF!</v>
      </c>
      <c r="G155" s="108">
        <v>0</v>
      </c>
      <c r="H155" s="109" t="e">
        <v>#VALUE!</v>
      </c>
      <c r="I155" s="112" t="e">
        <v>#REF!</v>
      </c>
      <c r="J155" s="111"/>
      <c r="K155" s="111"/>
      <c r="L155" s="111"/>
      <c r="M155" s="111"/>
      <c r="N155" s="111"/>
      <c r="O155" s="111"/>
      <c r="P155" s="111"/>
      <c r="Q155" s="111"/>
      <c r="R155" s="111"/>
      <c r="S155" s="104" t="e">
        <v>#REF!</v>
      </c>
      <c r="T155" s="106">
        <v>0</v>
      </c>
      <c r="U155" s="120"/>
      <c r="V155" s="121" t="e">
        <v>#VALUE!</v>
      </c>
      <c r="W155" s="120" t="e">
        <v>#VALUE!</v>
      </c>
      <c r="X155" s="76"/>
      <c r="Y155" s="77"/>
      <c r="Z155" s="73">
        <v>0</v>
      </c>
      <c r="AA155" s="73" t="s">
        <v>22</v>
      </c>
      <c r="AB155" s="78" t="e">
        <v>#REF!</v>
      </c>
      <c r="AC155" s="78" t="s">
        <v>22</v>
      </c>
      <c r="AD155" s="78" t="s">
        <v>22</v>
      </c>
      <c r="AE155" s="78"/>
      <c r="AF155" s="79">
        <v>500</v>
      </c>
      <c r="AG155" s="80">
        <v>500</v>
      </c>
      <c r="AH155" s="80">
        <v>500</v>
      </c>
      <c r="AI155" s="75"/>
      <c r="AJ155" s="73"/>
      <c r="AK155" s="81">
        <v>0</v>
      </c>
    </row>
    <row r="156" spans="1:37" x14ac:dyDescent="0.25">
      <c r="A156" s="106" t="e">
        <v>#REF!</v>
      </c>
      <c r="B156" s="111"/>
      <c r="C156" s="111"/>
      <c r="D156" s="106" t="s">
        <v>3609</v>
      </c>
      <c r="E156" s="106" t="s">
        <v>22</v>
      </c>
      <c r="F156" s="112" t="e">
        <v>#REF!</v>
      </c>
      <c r="G156" s="108">
        <v>0</v>
      </c>
      <c r="H156" s="109" t="e">
        <v>#VALUE!</v>
      </c>
      <c r="I156" s="112" t="e">
        <v>#REF!</v>
      </c>
      <c r="J156" s="111"/>
      <c r="K156" s="111"/>
      <c r="L156" s="111"/>
      <c r="M156" s="111"/>
      <c r="N156" s="111"/>
      <c r="O156" s="111"/>
      <c r="P156" s="111"/>
      <c r="Q156" s="111"/>
      <c r="R156" s="111"/>
      <c r="S156" s="104" t="e">
        <v>#REF!</v>
      </c>
      <c r="T156" s="106">
        <v>0</v>
      </c>
      <c r="U156" s="120"/>
      <c r="V156" s="121" t="e">
        <v>#VALUE!</v>
      </c>
      <c r="W156" s="120" t="e">
        <v>#VALUE!</v>
      </c>
      <c r="X156" s="76"/>
      <c r="Y156" s="77"/>
      <c r="Z156" s="73">
        <v>0</v>
      </c>
      <c r="AA156" s="73" t="s">
        <v>22</v>
      </c>
      <c r="AB156" s="78" t="e">
        <v>#REF!</v>
      </c>
      <c r="AC156" s="78" t="s">
        <v>22</v>
      </c>
      <c r="AD156" s="78" t="s">
        <v>22</v>
      </c>
      <c r="AE156" s="78"/>
      <c r="AF156" s="79">
        <v>1250</v>
      </c>
      <c r="AG156" s="80">
        <v>250</v>
      </c>
      <c r="AH156" s="80">
        <v>250</v>
      </c>
      <c r="AI156" s="75"/>
      <c r="AJ156" s="73"/>
      <c r="AK156" s="81">
        <v>0</v>
      </c>
    </row>
    <row r="157" spans="1:37" x14ac:dyDescent="0.25">
      <c r="A157" s="106" t="e">
        <v>#REF!</v>
      </c>
      <c r="B157" s="111"/>
      <c r="C157" s="111"/>
      <c r="D157" s="106" t="s">
        <v>3609</v>
      </c>
      <c r="E157" s="106" t="s">
        <v>22</v>
      </c>
      <c r="F157" s="112" t="e">
        <v>#REF!</v>
      </c>
      <c r="G157" s="108">
        <v>0</v>
      </c>
      <c r="H157" s="109" t="e">
        <v>#VALUE!</v>
      </c>
      <c r="I157" s="112" t="e">
        <v>#REF!</v>
      </c>
      <c r="J157" s="111"/>
      <c r="K157" s="111"/>
      <c r="L157" s="111"/>
      <c r="M157" s="111"/>
      <c r="N157" s="111"/>
      <c r="O157" s="111"/>
      <c r="P157" s="111"/>
      <c r="Q157" s="111"/>
      <c r="R157" s="111"/>
      <c r="S157" s="104" t="e">
        <v>#REF!</v>
      </c>
      <c r="T157" s="106">
        <v>0</v>
      </c>
      <c r="U157" s="120"/>
      <c r="V157" s="121" t="e">
        <v>#VALUE!</v>
      </c>
      <c r="W157" s="120" t="e">
        <v>#VALUE!</v>
      </c>
      <c r="X157" s="76"/>
      <c r="Y157" s="77"/>
      <c r="Z157" s="73">
        <v>0</v>
      </c>
      <c r="AA157" s="73" t="s">
        <v>22</v>
      </c>
      <c r="AB157" s="78" t="e">
        <v>#REF!</v>
      </c>
      <c r="AC157" s="78" t="s">
        <v>22</v>
      </c>
      <c r="AD157" s="78" t="s">
        <v>22</v>
      </c>
      <c r="AE157" s="78"/>
      <c r="AF157" s="79">
        <v>950</v>
      </c>
      <c r="AG157" s="80">
        <v>475</v>
      </c>
      <c r="AH157" s="80">
        <v>475</v>
      </c>
      <c r="AI157" s="75"/>
      <c r="AJ157" s="73"/>
      <c r="AK157" s="81">
        <v>0</v>
      </c>
    </row>
    <row r="158" spans="1:37" x14ac:dyDescent="0.25">
      <c r="A158" s="106" t="e">
        <v>#REF!</v>
      </c>
      <c r="B158" s="111"/>
      <c r="C158" s="111"/>
      <c r="D158" s="106" t="s">
        <v>3609</v>
      </c>
      <c r="E158" s="106" t="s">
        <v>22</v>
      </c>
      <c r="F158" s="112" t="e">
        <v>#REF!</v>
      </c>
      <c r="G158" s="108">
        <v>0</v>
      </c>
      <c r="H158" s="109" t="e">
        <v>#VALUE!</v>
      </c>
      <c r="I158" s="112" t="e">
        <v>#REF!</v>
      </c>
      <c r="J158" s="111"/>
      <c r="K158" s="111"/>
      <c r="L158" s="111"/>
      <c r="M158" s="111"/>
      <c r="N158" s="111"/>
      <c r="O158" s="111"/>
      <c r="P158" s="111"/>
      <c r="Q158" s="111"/>
      <c r="R158" s="111"/>
      <c r="S158" s="104" t="e">
        <v>#REF!</v>
      </c>
      <c r="T158" s="106">
        <v>0</v>
      </c>
      <c r="U158" s="120"/>
      <c r="V158" s="121" t="e">
        <v>#VALUE!</v>
      </c>
      <c r="W158" s="120" t="e">
        <v>#VALUE!</v>
      </c>
      <c r="X158" s="76"/>
      <c r="Y158" s="77"/>
      <c r="Z158" s="73">
        <v>0</v>
      </c>
      <c r="AA158" s="73" t="s">
        <v>22</v>
      </c>
      <c r="AB158" s="78" t="e">
        <v>#REF!</v>
      </c>
      <c r="AC158" s="78" t="s">
        <v>22</v>
      </c>
      <c r="AD158" s="78" t="s">
        <v>22</v>
      </c>
      <c r="AE158" s="78"/>
      <c r="AF158" s="79">
        <v>700</v>
      </c>
      <c r="AG158" s="80">
        <v>350</v>
      </c>
      <c r="AH158" s="80">
        <v>350</v>
      </c>
      <c r="AI158" s="75"/>
      <c r="AJ158" s="73"/>
      <c r="AK158" s="81">
        <v>0</v>
      </c>
    </row>
    <row r="159" spans="1:37" x14ac:dyDescent="0.25">
      <c r="A159" s="106" t="e">
        <v>#REF!</v>
      </c>
      <c r="B159" s="111"/>
      <c r="C159" s="111"/>
      <c r="D159" s="106" t="s">
        <v>3609</v>
      </c>
      <c r="E159" s="106" t="s">
        <v>22</v>
      </c>
      <c r="F159" s="112" t="e">
        <v>#REF!</v>
      </c>
      <c r="G159" s="108">
        <v>0</v>
      </c>
      <c r="H159" s="109" t="e">
        <v>#VALUE!</v>
      </c>
      <c r="I159" s="112" t="e">
        <v>#REF!</v>
      </c>
      <c r="J159" s="111"/>
      <c r="K159" s="111"/>
      <c r="L159" s="111"/>
      <c r="M159" s="111"/>
      <c r="N159" s="111"/>
      <c r="O159" s="111"/>
      <c r="P159" s="111"/>
      <c r="Q159" s="111"/>
      <c r="R159" s="111"/>
      <c r="S159" s="104" t="e">
        <v>#REF!</v>
      </c>
      <c r="T159" s="106">
        <v>0</v>
      </c>
      <c r="U159" s="120"/>
      <c r="V159" s="121" t="e">
        <v>#VALUE!</v>
      </c>
      <c r="W159" s="120" t="e">
        <v>#VALUE!</v>
      </c>
      <c r="X159" s="76"/>
      <c r="Y159" s="77"/>
      <c r="Z159" s="73">
        <v>0</v>
      </c>
      <c r="AA159" s="73" t="s">
        <v>22</v>
      </c>
      <c r="AB159" s="78" t="e">
        <v>#REF!</v>
      </c>
      <c r="AC159" s="78" t="s">
        <v>22</v>
      </c>
      <c r="AD159" s="78" t="s">
        <v>22</v>
      </c>
      <c r="AE159" s="78"/>
      <c r="AF159" s="79">
        <v>2174</v>
      </c>
      <c r="AG159" s="80">
        <v>1087</v>
      </c>
      <c r="AH159" s="80">
        <v>2174</v>
      </c>
      <c r="AI159" s="75"/>
      <c r="AJ159" s="73"/>
      <c r="AK159" s="81">
        <v>0</v>
      </c>
    </row>
    <row r="160" spans="1:37" x14ac:dyDescent="0.25">
      <c r="A160" s="106" t="e">
        <v>#REF!</v>
      </c>
      <c r="B160" s="111"/>
      <c r="C160" s="111"/>
      <c r="D160" s="106" t="s">
        <v>3609</v>
      </c>
      <c r="E160" s="106" t="s">
        <v>22</v>
      </c>
      <c r="F160" s="112" t="e">
        <v>#REF!</v>
      </c>
      <c r="G160" s="108">
        <v>0</v>
      </c>
      <c r="H160" s="109" t="e">
        <v>#VALUE!</v>
      </c>
      <c r="I160" s="112" t="e">
        <v>#REF!</v>
      </c>
      <c r="J160" s="111"/>
      <c r="K160" s="111"/>
      <c r="L160" s="111"/>
      <c r="M160" s="111"/>
      <c r="N160" s="111"/>
      <c r="O160" s="111"/>
      <c r="P160" s="111"/>
      <c r="Q160" s="111"/>
      <c r="R160" s="111"/>
      <c r="S160" s="104" t="e">
        <v>#REF!</v>
      </c>
      <c r="T160" s="106">
        <v>0</v>
      </c>
      <c r="U160" s="120"/>
      <c r="V160" s="121" t="e">
        <v>#VALUE!</v>
      </c>
      <c r="W160" s="120" t="e">
        <v>#VALUE!</v>
      </c>
      <c r="X160" s="76"/>
      <c r="Y160" s="77"/>
      <c r="Z160" s="73">
        <v>0</v>
      </c>
      <c r="AA160" s="73" t="s">
        <v>22</v>
      </c>
      <c r="AB160" s="78" t="e">
        <v>#REF!</v>
      </c>
      <c r="AC160" s="78" t="s">
        <v>22</v>
      </c>
      <c r="AD160" s="78" t="s">
        <v>22</v>
      </c>
      <c r="AE160" s="78"/>
      <c r="AF160" s="79">
        <v>4230</v>
      </c>
      <c r="AG160" s="80">
        <v>705</v>
      </c>
      <c r="AH160" s="80">
        <v>2820</v>
      </c>
      <c r="AI160" s="75"/>
      <c r="AJ160" s="73"/>
      <c r="AK160" s="81">
        <v>0</v>
      </c>
    </row>
    <row r="161" spans="1:37" x14ac:dyDescent="0.25">
      <c r="A161" s="106" t="e">
        <v>#REF!</v>
      </c>
      <c r="B161" s="111"/>
      <c r="C161" s="111"/>
      <c r="D161" s="106" t="s">
        <v>3609</v>
      </c>
      <c r="E161" s="106" t="s">
        <v>22</v>
      </c>
      <c r="F161" s="112" t="e">
        <v>#REF!</v>
      </c>
      <c r="G161" s="108">
        <v>0</v>
      </c>
      <c r="H161" s="109" t="e">
        <v>#VALUE!</v>
      </c>
      <c r="I161" s="112" t="e">
        <v>#REF!</v>
      </c>
      <c r="J161" s="111"/>
      <c r="K161" s="111"/>
      <c r="L161" s="111"/>
      <c r="M161" s="111"/>
      <c r="N161" s="111"/>
      <c r="O161" s="111"/>
      <c r="P161" s="111"/>
      <c r="Q161" s="111"/>
      <c r="R161" s="111"/>
      <c r="S161" s="104" t="e">
        <v>#REF!</v>
      </c>
      <c r="T161" s="106">
        <v>0</v>
      </c>
      <c r="U161" s="120"/>
      <c r="V161" s="121" t="e">
        <v>#VALUE!</v>
      </c>
      <c r="W161" s="120" t="e">
        <v>#VALUE!</v>
      </c>
      <c r="X161" s="76"/>
      <c r="Y161" s="77"/>
      <c r="Z161" s="73">
        <v>0</v>
      </c>
      <c r="AA161" s="73" t="s">
        <v>22</v>
      </c>
      <c r="AB161" s="78" t="e">
        <v>#REF!</v>
      </c>
      <c r="AC161" s="78" t="s">
        <v>22</v>
      </c>
      <c r="AD161" s="78" t="s">
        <v>22</v>
      </c>
      <c r="AE161" s="78"/>
      <c r="AF161" s="79">
        <v>8160</v>
      </c>
      <c r="AG161" s="80">
        <v>680</v>
      </c>
      <c r="AH161" s="80">
        <v>4080</v>
      </c>
      <c r="AI161" s="75"/>
      <c r="AJ161" s="73"/>
      <c r="AK161" s="81">
        <v>0</v>
      </c>
    </row>
    <row r="162" spans="1:37" x14ac:dyDescent="0.25">
      <c r="A162" s="106" t="e">
        <v>#REF!</v>
      </c>
      <c r="B162" s="111"/>
      <c r="C162" s="111"/>
      <c r="D162" s="106" t="s">
        <v>3609</v>
      </c>
      <c r="E162" s="106" t="s">
        <v>22</v>
      </c>
      <c r="F162" s="112" t="e">
        <v>#REF!</v>
      </c>
      <c r="G162" s="108">
        <v>0</v>
      </c>
      <c r="H162" s="109" t="e">
        <v>#VALUE!</v>
      </c>
      <c r="I162" s="112" t="e">
        <v>#REF!</v>
      </c>
      <c r="J162" s="111"/>
      <c r="K162" s="111"/>
      <c r="L162" s="111"/>
      <c r="M162" s="111"/>
      <c r="N162" s="111"/>
      <c r="O162" s="111"/>
      <c r="P162" s="111"/>
      <c r="Q162" s="111"/>
      <c r="R162" s="111"/>
      <c r="S162" s="104" t="e">
        <v>#REF!</v>
      </c>
      <c r="T162" s="106">
        <v>0</v>
      </c>
      <c r="U162" s="120"/>
      <c r="V162" s="121" t="e">
        <v>#VALUE!</v>
      </c>
      <c r="W162" s="120" t="e">
        <v>#VALUE!</v>
      </c>
      <c r="X162" s="76"/>
      <c r="Y162" s="77"/>
      <c r="Z162" s="73">
        <v>0</v>
      </c>
      <c r="AA162" s="73" t="s">
        <v>22</v>
      </c>
      <c r="AB162" s="78" t="e">
        <v>#REF!</v>
      </c>
      <c r="AC162" s="78" t="s">
        <v>22</v>
      </c>
      <c r="AD162" s="78" t="s">
        <v>22</v>
      </c>
      <c r="AE162" s="78"/>
      <c r="AF162" s="79">
        <v>780</v>
      </c>
      <c r="AG162" s="80">
        <v>390</v>
      </c>
      <c r="AH162" s="80">
        <v>780</v>
      </c>
      <c r="AI162" s="75"/>
      <c r="AJ162" s="73"/>
      <c r="AK162" s="81">
        <v>0</v>
      </c>
    </row>
    <row r="163" spans="1:37" x14ac:dyDescent="0.25">
      <c r="A163" s="106" t="e">
        <v>#REF!</v>
      </c>
      <c r="B163" s="111"/>
      <c r="C163" s="111"/>
      <c r="D163" s="106" t="s">
        <v>3609</v>
      </c>
      <c r="E163" s="106" t="s">
        <v>22</v>
      </c>
      <c r="F163" s="112" t="e">
        <v>#REF!</v>
      </c>
      <c r="G163" s="108">
        <v>0</v>
      </c>
      <c r="H163" s="109" t="e">
        <v>#VALUE!</v>
      </c>
      <c r="I163" s="112" t="e">
        <v>#REF!</v>
      </c>
      <c r="J163" s="111"/>
      <c r="K163" s="111"/>
      <c r="L163" s="111"/>
      <c r="M163" s="111"/>
      <c r="N163" s="111"/>
      <c r="O163" s="111"/>
      <c r="P163" s="111"/>
      <c r="Q163" s="111"/>
      <c r="R163" s="111"/>
      <c r="S163" s="104" t="e">
        <v>#REF!</v>
      </c>
      <c r="T163" s="106">
        <v>0</v>
      </c>
      <c r="U163" s="120"/>
      <c r="V163" s="121" t="e">
        <v>#VALUE!</v>
      </c>
      <c r="W163" s="120" t="e">
        <v>#VALUE!</v>
      </c>
      <c r="X163" s="76"/>
      <c r="Y163" s="77"/>
      <c r="Z163" s="73">
        <v>0</v>
      </c>
      <c r="AA163" s="73" t="s">
        <v>22</v>
      </c>
      <c r="AB163" s="78" t="e">
        <v>#REF!</v>
      </c>
      <c r="AC163" s="78" t="s">
        <v>22</v>
      </c>
      <c r="AD163" s="78" t="s">
        <v>22</v>
      </c>
      <c r="AE163" s="78"/>
      <c r="AF163" s="79">
        <v>780</v>
      </c>
      <c r="AG163" s="80">
        <v>390</v>
      </c>
      <c r="AH163" s="80">
        <v>780</v>
      </c>
      <c r="AI163" s="75"/>
      <c r="AJ163" s="73"/>
      <c r="AK163" s="81">
        <v>0</v>
      </c>
    </row>
    <row r="164" spans="1:37" x14ac:dyDescent="0.25">
      <c r="A164" s="106" t="e">
        <v>#REF!</v>
      </c>
      <c r="B164" s="111"/>
      <c r="C164" s="111"/>
      <c r="D164" s="106" t="s">
        <v>3609</v>
      </c>
      <c r="E164" s="106" t="s">
        <v>22</v>
      </c>
      <c r="F164" s="112" t="e">
        <v>#REF!</v>
      </c>
      <c r="G164" s="108">
        <v>0</v>
      </c>
      <c r="H164" s="109" t="e">
        <v>#VALUE!</v>
      </c>
      <c r="I164" s="112" t="e">
        <v>#REF!</v>
      </c>
      <c r="J164" s="111"/>
      <c r="K164" s="111"/>
      <c r="L164" s="111"/>
      <c r="M164" s="111"/>
      <c r="N164" s="111"/>
      <c r="O164" s="111"/>
      <c r="P164" s="111"/>
      <c r="Q164" s="111"/>
      <c r="R164" s="111"/>
      <c r="S164" s="104" t="e">
        <v>#REF!</v>
      </c>
      <c r="T164" s="106">
        <v>0</v>
      </c>
      <c r="U164" s="120"/>
      <c r="V164" s="121" t="e">
        <v>#VALUE!</v>
      </c>
      <c r="W164" s="120" t="e">
        <v>#VALUE!</v>
      </c>
      <c r="X164" s="76"/>
      <c r="Y164" s="77"/>
      <c r="Z164" s="73">
        <v>0</v>
      </c>
      <c r="AA164" s="73" t="s">
        <v>22</v>
      </c>
      <c r="AB164" s="78" t="e">
        <v>#REF!</v>
      </c>
      <c r="AC164" s="78" t="s">
        <v>22</v>
      </c>
      <c r="AD164" s="78" t="s">
        <v>22</v>
      </c>
      <c r="AE164" s="78"/>
      <c r="AF164" s="79">
        <v>780</v>
      </c>
      <c r="AG164" s="80">
        <v>390</v>
      </c>
      <c r="AH164" s="80">
        <v>780</v>
      </c>
      <c r="AI164" s="75"/>
      <c r="AJ164" s="73"/>
      <c r="AK164" s="81">
        <v>0</v>
      </c>
    </row>
    <row r="165" spans="1:37" x14ac:dyDescent="0.25">
      <c r="A165" s="106" t="e">
        <v>#REF!</v>
      </c>
      <c r="B165" s="111"/>
      <c r="C165" s="111"/>
      <c r="D165" s="106" t="s">
        <v>3609</v>
      </c>
      <c r="E165" s="106" t="s">
        <v>22</v>
      </c>
      <c r="F165" s="112" t="e">
        <v>#REF!</v>
      </c>
      <c r="G165" s="108">
        <v>0</v>
      </c>
      <c r="H165" s="109" t="e">
        <v>#VALUE!</v>
      </c>
      <c r="I165" s="112" t="e">
        <v>#REF!</v>
      </c>
      <c r="J165" s="111"/>
      <c r="K165" s="111"/>
      <c r="L165" s="111"/>
      <c r="M165" s="111"/>
      <c r="N165" s="111"/>
      <c r="O165" s="111"/>
      <c r="P165" s="111"/>
      <c r="Q165" s="111"/>
      <c r="R165" s="111"/>
      <c r="S165" s="104" t="e">
        <v>#REF!</v>
      </c>
      <c r="T165" s="106">
        <v>0</v>
      </c>
      <c r="U165" s="120"/>
      <c r="V165" s="121" t="e">
        <v>#VALUE!</v>
      </c>
      <c r="W165" s="120" t="e">
        <v>#VALUE!</v>
      </c>
      <c r="X165" s="76"/>
      <c r="Y165" s="77"/>
      <c r="Z165" s="73">
        <v>0</v>
      </c>
      <c r="AA165" s="73" t="s">
        <v>22</v>
      </c>
      <c r="AB165" s="78" t="e">
        <v>#REF!</v>
      </c>
      <c r="AC165" s="78" t="s">
        <v>22</v>
      </c>
      <c r="AD165" s="78" t="s">
        <v>22</v>
      </c>
      <c r="AE165" s="78"/>
      <c r="AF165" s="79">
        <v>780</v>
      </c>
      <c r="AG165" s="80">
        <v>390</v>
      </c>
      <c r="AH165" s="80">
        <v>780</v>
      </c>
      <c r="AI165" s="75"/>
      <c r="AJ165" s="73"/>
      <c r="AK165" s="81">
        <v>0</v>
      </c>
    </row>
    <row r="166" spans="1:37" x14ac:dyDescent="0.25">
      <c r="A166" s="106" t="e">
        <v>#REF!</v>
      </c>
      <c r="B166" s="111"/>
      <c r="C166" s="111"/>
      <c r="D166" s="106" t="s">
        <v>3609</v>
      </c>
      <c r="E166" s="106" t="s">
        <v>22</v>
      </c>
      <c r="F166" s="112" t="e">
        <v>#REF!</v>
      </c>
      <c r="G166" s="108">
        <v>0</v>
      </c>
      <c r="H166" s="109" t="e">
        <v>#VALUE!</v>
      </c>
      <c r="I166" s="112" t="e">
        <v>#REF!</v>
      </c>
      <c r="J166" s="111"/>
      <c r="K166" s="111"/>
      <c r="L166" s="111"/>
      <c r="M166" s="111"/>
      <c r="N166" s="111"/>
      <c r="O166" s="111"/>
      <c r="P166" s="111"/>
      <c r="Q166" s="111"/>
      <c r="R166" s="111"/>
      <c r="S166" s="104" t="e">
        <v>#REF!</v>
      </c>
      <c r="T166" s="106">
        <v>0</v>
      </c>
      <c r="U166" s="120"/>
      <c r="V166" s="121" t="e">
        <v>#VALUE!</v>
      </c>
      <c r="W166" s="120" t="e">
        <v>#VALUE!</v>
      </c>
      <c r="X166" s="76"/>
      <c r="Y166" s="77"/>
      <c r="Z166" s="73">
        <v>0</v>
      </c>
      <c r="AA166" s="73" t="s">
        <v>22</v>
      </c>
      <c r="AB166" s="78" t="e">
        <v>#REF!</v>
      </c>
      <c r="AC166" s="78" t="s">
        <v>22</v>
      </c>
      <c r="AD166" s="78" t="s">
        <v>22</v>
      </c>
      <c r="AE166" s="78"/>
      <c r="AF166" s="79">
        <v>780</v>
      </c>
      <c r="AG166" s="80">
        <v>390</v>
      </c>
      <c r="AH166" s="80">
        <v>780</v>
      </c>
      <c r="AI166" s="75"/>
      <c r="AJ166" s="73"/>
      <c r="AK166" s="81">
        <v>0</v>
      </c>
    </row>
    <row r="167" spans="1:37" x14ac:dyDescent="0.25">
      <c r="A167" s="106" t="e">
        <v>#REF!</v>
      </c>
      <c r="B167" s="111"/>
      <c r="C167" s="111"/>
      <c r="D167" s="106" t="s">
        <v>3609</v>
      </c>
      <c r="E167" s="106" t="s">
        <v>22</v>
      </c>
      <c r="F167" s="112" t="e">
        <v>#REF!</v>
      </c>
      <c r="G167" s="108">
        <v>0</v>
      </c>
      <c r="H167" s="109" t="e">
        <v>#VALUE!</v>
      </c>
      <c r="I167" s="112" t="e">
        <v>#REF!</v>
      </c>
      <c r="J167" s="111"/>
      <c r="K167" s="111"/>
      <c r="L167" s="111"/>
      <c r="M167" s="111"/>
      <c r="N167" s="111"/>
      <c r="O167" s="111"/>
      <c r="P167" s="111"/>
      <c r="Q167" s="111"/>
      <c r="R167" s="111"/>
      <c r="S167" s="104" t="e">
        <v>#REF!</v>
      </c>
      <c r="T167" s="106">
        <v>0</v>
      </c>
      <c r="U167" s="120"/>
      <c r="V167" s="121" t="e">
        <v>#VALUE!</v>
      </c>
      <c r="W167" s="120" t="e">
        <v>#VALUE!</v>
      </c>
      <c r="X167" s="76"/>
      <c r="Y167" s="77"/>
      <c r="Z167" s="73">
        <v>0</v>
      </c>
      <c r="AA167" s="73" t="s">
        <v>22</v>
      </c>
      <c r="AB167" s="78" t="e">
        <v>#REF!</v>
      </c>
      <c r="AC167" s="78" t="s">
        <v>22</v>
      </c>
      <c r="AD167" s="78" t="s">
        <v>22</v>
      </c>
      <c r="AE167" s="78"/>
      <c r="AF167" s="79">
        <v>5040</v>
      </c>
      <c r="AG167" s="80">
        <v>360</v>
      </c>
      <c r="AH167" s="80">
        <v>3600</v>
      </c>
      <c r="AI167" s="75"/>
      <c r="AJ167" s="73"/>
      <c r="AK167" s="81">
        <v>0</v>
      </c>
    </row>
    <row r="168" spans="1:37" x14ac:dyDescent="0.25">
      <c r="A168" s="106" t="e">
        <v>#REF!</v>
      </c>
      <c r="B168" s="111"/>
      <c r="C168" s="111"/>
      <c r="D168" s="106" t="s">
        <v>3609</v>
      </c>
      <c r="E168" s="106" t="s">
        <v>22</v>
      </c>
      <c r="F168" s="112" t="e">
        <v>#REF!</v>
      </c>
      <c r="G168" s="108">
        <v>0</v>
      </c>
      <c r="H168" s="109" t="e">
        <v>#VALUE!</v>
      </c>
      <c r="I168" s="112" t="e">
        <v>#REF!</v>
      </c>
      <c r="J168" s="111"/>
      <c r="K168" s="111"/>
      <c r="L168" s="111"/>
      <c r="M168" s="111"/>
      <c r="N168" s="111"/>
      <c r="O168" s="111"/>
      <c r="P168" s="111"/>
      <c r="Q168" s="111"/>
      <c r="R168" s="111"/>
      <c r="S168" s="104" t="e">
        <v>#REF!</v>
      </c>
      <c r="T168" s="106">
        <v>0</v>
      </c>
      <c r="U168" s="120"/>
      <c r="V168" s="121" t="e">
        <v>#VALUE!</v>
      </c>
      <c r="W168" s="120" t="e">
        <v>#VALUE!</v>
      </c>
      <c r="X168" s="76"/>
      <c r="Y168" s="77"/>
      <c r="Z168" s="73">
        <v>0</v>
      </c>
      <c r="AA168" s="73" t="s">
        <v>22</v>
      </c>
      <c r="AB168" s="78" t="e">
        <v>#REF!</v>
      </c>
      <c r="AC168" s="78" t="s">
        <v>22</v>
      </c>
      <c r="AD168" s="78" t="s">
        <v>22</v>
      </c>
      <c r="AE168" s="78"/>
      <c r="AF168" s="79">
        <v>3255</v>
      </c>
      <c r="AG168" s="80">
        <v>1085</v>
      </c>
      <c r="AH168" s="80">
        <v>3255</v>
      </c>
      <c r="AI168" s="75"/>
      <c r="AJ168" s="73"/>
      <c r="AK168" s="81">
        <v>0</v>
      </c>
    </row>
    <row r="169" spans="1:37" x14ac:dyDescent="0.25">
      <c r="A169" s="106" t="e">
        <v>#REF!</v>
      </c>
      <c r="B169" s="111"/>
      <c r="C169" s="111"/>
      <c r="D169" s="106" t="s">
        <v>3609</v>
      </c>
      <c r="E169" s="106" t="s">
        <v>22</v>
      </c>
      <c r="F169" s="112" t="e">
        <v>#REF!</v>
      </c>
      <c r="G169" s="108">
        <v>0</v>
      </c>
      <c r="H169" s="109" t="e">
        <v>#VALUE!</v>
      </c>
      <c r="I169" s="112" t="e">
        <v>#REF!</v>
      </c>
      <c r="J169" s="111"/>
      <c r="K169" s="111"/>
      <c r="L169" s="111"/>
      <c r="M169" s="111"/>
      <c r="N169" s="111"/>
      <c r="O169" s="111"/>
      <c r="P169" s="111"/>
      <c r="Q169" s="111"/>
      <c r="R169" s="111"/>
      <c r="S169" s="104" t="e">
        <v>#REF!</v>
      </c>
      <c r="T169" s="106">
        <v>0</v>
      </c>
      <c r="U169" s="120"/>
      <c r="V169" s="121" t="e">
        <v>#VALUE!</v>
      </c>
      <c r="W169" s="120" t="e">
        <v>#VALUE!</v>
      </c>
      <c r="X169" s="76"/>
      <c r="Y169" s="77"/>
      <c r="Z169" s="73">
        <v>0</v>
      </c>
      <c r="AA169" s="73" t="s">
        <v>22</v>
      </c>
      <c r="AB169" s="78" t="e">
        <v>#REF!</v>
      </c>
      <c r="AC169" s="78" t="s">
        <v>22</v>
      </c>
      <c r="AD169" s="78" t="s">
        <v>22</v>
      </c>
      <c r="AE169" s="78"/>
      <c r="AF169" s="79">
        <v>680</v>
      </c>
      <c r="AG169" s="80">
        <v>340</v>
      </c>
      <c r="AH169" s="80">
        <v>680</v>
      </c>
      <c r="AI169" s="75"/>
      <c r="AJ169" s="73"/>
      <c r="AK169" s="81">
        <v>0</v>
      </c>
    </row>
    <row r="170" spans="1:37" x14ac:dyDescent="0.25">
      <c r="A170" s="106" t="e">
        <v>#REF!</v>
      </c>
      <c r="B170" s="111"/>
      <c r="C170" s="111"/>
      <c r="D170" s="106" t="s">
        <v>3609</v>
      </c>
      <c r="E170" s="106" t="s">
        <v>22</v>
      </c>
      <c r="F170" s="112" t="e">
        <v>#REF!</v>
      </c>
      <c r="G170" s="108">
        <v>0</v>
      </c>
      <c r="H170" s="109" t="e">
        <v>#VALUE!</v>
      </c>
      <c r="I170" s="112" t="e">
        <v>#REF!</v>
      </c>
      <c r="J170" s="111"/>
      <c r="K170" s="111"/>
      <c r="L170" s="111"/>
      <c r="M170" s="111"/>
      <c r="N170" s="111"/>
      <c r="O170" s="111"/>
      <c r="P170" s="111"/>
      <c r="Q170" s="111"/>
      <c r="R170" s="111"/>
      <c r="S170" s="104" t="e">
        <v>#REF!</v>
      </c>
      <c r="T170" s="106">
        <v>0</v>
      </c>
      <c r="U170" s="120"/>
      <c r="V170" s="121" t="e">
        <v>#VALUE!</v>
      </c>
      <c r="W170" s="120" t="e">
        <v>#VALUE!</v>
      </c>
      <c r="X170" s="76"/>
      <c r="Y170" s="77"/>
      <c r="Z170" s="73">
        <v>0</v>
      </c>
      <c r="AA170" s="73" t="s">
        <v>22</v>
      </c>
      <c r="AB170" s="78" t="e">
        <v>#REF!</v>
      </c>
      <c r="AC170" s="78" t="s">
        <v>22</v>
      </c>
      <c r="AD170" s="78" t="s">
        <v>22</v>
      </c>
      <c r="AE170" s="78"/>
      <c r="AF170" s="79">
        <v>2700</v>
      </c>
      <c r="AG170" s="80">
        <v>900</v>
      </c>
      <c r="AH170" s="80">
        <v>2700</v>
      </c>
      <c r="AI170" s="75"/>
      <c r="AJ170" s="73"/>
      <c r="AK170" s="81">
        <v>0</v>
      </c>
    </row>
    <row r="171" spans="1:37" x14ac:dyDescent="0.25">
      <c r="A171" s="106" t="e">
        <v>#REF!</v>
      </c>
      <c r="B171" s="111"/>
      <c r="C171" s="111"/>
      <c r="D171" s="106" t="s">
        <v>3609</v>
      </c>
      <c r="E171" s="106" t="s">
        <v>22</v>
      </c>
      <c r="F171" s="112" t="e">
        <v>#REF!</v>
      </c>
      <c r="G171" s="108">
        <v>0</v>
      </c>
      <c r="H171" s="109" t="e">
        <v>#VALUE!</v>
      </c>
      <c r="I171" s="112" t="e">
        <v>#REF!</v>
      </c>
      <c r="J171" s="111"/>
      <c r="K171" s="111"/>
      <c r="L171" s="111"/>
      <c r="M171" s="111"/>
      <c r="N171" s="111"/>
      <c r="O171" s="111"/>
      <c r="P171" s="111"/>
      <c r="Q171" s="111"/>
      <c r="R171" s="111"/>
      <c r="S171" s="104" t="e">
        <v>#REF!</v>
      </c>
      <c r="T171" s="106">
        <v>0</v>
      </c>
      <c r="U171" s="120"/>
      <c r="V171" s="121" t="e">
        <v>#VALUE!</v>
      </c>
      <c r="W171" s="120" t="e">
        <v>#VALUE!</v>
      </c>
      <c r="X171" s="76"/>
      <c r="Y171" s="77"/>
      <c r="Z171" s="73">
        <v>0</v>
      </c>
      <c r="AA171" s="73" t="s">
        <v>22</v>
      </c>
      <c r="AB171" s="78" t="e">
        <v>#REF!</v>
      </c>
      <c r="AC171" s="78" t="s">
        <v>22</v>
      </c>
      <c r="AD171" s="78" t="s">
        <v>22</v>
      </c>
      <c r="AE171" s="78"/>
      <c r="AF171" s="79">
        <v>320</v>
      </c>
      <c r="AG171" s="80">
        <v>320</v>
      </c>
      <c r="AH171" s="80">
        <v>320</v>
      </c>
      <c r="AI171" s="75"/>
      <c r="AJ171" s="73"/>
      <c r="AK171" s="81">
        <v>0</v>
      </c>
    </row>
    <row r="172" spans="1:37" x14ac:dyDescent="0.25">
      <c r="A172" s="106" t="e">
        <v>#REF!</v>
      </c>
      <c r="B172" s="111"/>
      <c r="C172" s="111"/>
      <c r="D172" s="106" t="s">
        <v>3609</v>
      </c>
      <c r="E172" s="106" t="s">
        <v>22</v>
      </c>
      <c r="F172" s="112" t="e">
        <v>#REF!</v>
      </c>
      <c r="G172" s="108">
        <v>0</v>
      </c>
      <c r="H172" s="109" t="e">
        <v>#VALUE!</v>
      </c>
      <c r="I172" s="112" t="e">
        <v>#REF!</v>
      </c>
      <c r="J172" s="111"/>
      <c r="K172" s="111"/>
      <c r="L172" s="111"/>
      <c r="M172" s="111"/>
      <c r="N172" s="111"/>
      <c r="O172" s="111"/>
      <c r="P172" s="111"/>
      <c r="Q172" s="111"/>
      <c r="R172" s="111"/>
      <c r="S172" s="104" t="e">
        <v>#REF!</v>
      </c>
      <c r="T172" s="106">
        <v>0</v>
      </c>
      <c r="U172" s="120"/>
      <c r="V172" s="121" t="e">
        <v>#VALUE!</v>
      </c>
      <c r="W172" s="120" t="e">
        <v>#VALUE!</v>
      </c>
      <c r="X172" s="76"/>
      <c r="Y172" s="77"/>
      <c r="Z172" s="73">
        <v>0</v>
      </c>
      <c r="AA172" s="73" t="s">
        <v>22</v>
      </c>
      <c r="AB172" s="78" t="e">
        <v>#REF!</v>
      </c>
      <c r="AC172" s="78" t="s">
        <v>22</v>
      </c>
      <c r="AD172" s="78" t="s">
        <v>22</v>
      </c>
      <c r="AE172" s="78"/>
      <c r="AF172" s="79">
        <v>3000</v>
      </c>
      <c r="AG172" s="80">
        <v>1000</v>
      </c>
      <c r="AH172" s="80">
        <v>3000</v>
      </c>
      <c r="AI172" s="75"/>
      <c r="AJ172" s="73"/>
      <c r="AK172" s="81">
        <v>0</v>
      </c>
    </row>
    <row r="173" spans="1:37" x14ac:dyDescent="0.25">
      <c r="A173" s="106" t="e">
        <v>#REF!</v>
      </c>
      <c r="B173" s="111"/>
      <c r="C173" s="111"/>
      <c r="D173" s="106" t="s">
        <v>3609</v>
      </c>
      <c r="E173" s="106" t="s">
        <v>22</v>
      </c>
      <c r="F173" s="112" t="e">
        <v>#REF!</v>
      </c>
      <c r="G173" s="108">
        <v>0</v>
      </c>
      <c r="H173" s="109" t="e">
        <v>#VALUE!</v>
      </c>
      <c r="I173" s="112" t="e">
        <v>#REF!</v>
      </c>
      <c r="J173" s="111"/>
      <c r="K173" s="111"/>
      <c r="L173" s="111"/>
      <c r="M173" s="111"/>
      <c r="N173" s="111"/>
      <c r="O173" s="111"/>
      <c r="P173" s="111"/>
      <c r="Q173" s="111"/>
      <c r="R173" s="111"/>
      <c r="S173" s="104" t="e">
        <v>#REF!</v>
      </c>
      <c r="T173" s="106">
        <v>0</v>
      </c>
      <c r="U173" s="120"/>
      <c r="V173" s="121" t="e">
        <v>#VALUE!</v>
      </c>
      <c r="W173" s="120" t="e">
        <v>#VALUE!</v>
      </c>
      <c r="X173" s="76"/>
      <c r="Y173" s="77"/>
      <c r="Z173" s="73">
        <v>0</v>
      </c>
      <c r="AA173" s="73" t="s">
        <v>22</v>
      </c>
      <c r="AB173" s="78" t="e">
        <v>#REF!</v>
      </c>
      <c r="AC173" s="78" t="s">
        <v>22</v>
      </c>
      <c r="AD173" s="78" t="s">
        <v>22</v>
      </c>
      <c r="AE173" s="78"/>
      <c r="AF173" s="79">
        <v>5184</v>
      </c>
      <c r="AG173" s="80">
        <v>432</v>
      </c>
      <c r="AH173" s="80">
        <v>864</v>
      </c>
      <c r="AI173" s="75"/>
      <c r="AJ173" s="73"/>
      <c r="AK173" s="81">
        <v>0</v>
      </c>
    </row>
    <row r="174" spans="1:37" x14ac:dyDescent="0.25">
      <c r="A174" s="106" t="e">
        <v>#REF!</v>
      </c>
      <c r="B174" s="111"/>
      <c r="C174" s="111"/>
      <c r="D174" s="106" t="s">
        <v>3609</v>
      </c>
      <c r="E174" s="106" t="s">
        <v>22</v>
      </c>
      <c r="F174" s="112" t="e">
        <v>#REF!</v>
      </c>
      <c r="G174" s="108">
        <v>0</v>
      </c>
      <c r="H174" s="109" t="e">
        <v>#VALUE!</v>
      </c>
      <c r="I174" s="112" t="e">
        <v>#REF!</v>
      </c>
      <c r="J174" s="111"/>
      <c r="K174" s="111"/>
      <c r="L174" s="111"/>
      <c r="M174" s="111"/>
      <c r="N174" s="111"/>
      <c r="O174" s="111"/>
      <c r="P174" s="111"/>
      <c r="Q174" s="111"/>
      <c r="R174" s="111"/>
      <c r="S174" s="104" t="e">
        <v>#REF!</v>
      </c>
      <c r="T174" s="106">
        <v>0</v>
      </c>
      <c r="U174" s="120"/>
      <c r="V174" s="121" t="e">
        <v>#VALUE!</v>
      </c>
      <c r="W174" s="120" t="e">
        <v>#VALUE!</v>
      </c>
      <c r="X174" s="76"/>
      <c r="Y174" s="77"/>
      <c r="Z174" s="73">
        <v>0</v>
      </c>
      <c r="AA174" s="73" t="s">
        <v>22</v>
      </c>
      <c r="AB174" s="78" t="e">
        <v>#REF!</v>
      </c>
      <c r="AC174" s="78" t="s">
        <v>22</v>
      </c>
      <c r="AD174" s="78" t="s">
        <v>22</v>
      </c>
      <c r="AE174" s="78"/>
      <c r="AF174" s="79">
        <v>768</v>
      </c>
      <c r="AG174" s="80">
        <v>384</v>
      </c>
      <c r="AH174" s="80">
        <v>768</v>
      </c>
      <c r="AI174" s="75"/>
      <c r="AJ174" s="73"/>
      <c r="AK174" s="81">
        <v>0</v>
      </c>
    </row>
    <row r="175" spans="1:37" x14ac:dyDescent="0.25">
      <c r="A175" s="104">
        <v>1</v>
      </c>
      <c r="B175" s="105">
        <v>78580</v>
      </c>
      <c r="C175" s="110">
        <v>103</v>
      </c>
      <c r="D175" s="106" t="s">
        <v>3610</v>
      </c>
      <c r="E175" s="107">
        <v>1</v>
      </c>
      <c r="F175" s="74">
        <v>43502</v>
      </c>
      <c r="G175" s="108" t="e">
        <v>#N/A</v>
      </c>
      <c r="H175" s="109">
        <v>0</v>
      </c>
      <c r="I175" s="63">
        <v>43500</v>
      </c>
      <c r="J175" s="114">
        <v>1</v>
      </c>
      <c r="K175" s="105"/>
      <c r="L175" s="105">
        <v>1</v>
      </c>
      <c r="M175" s="105"/>
      <c r="N175" s="105"/>
      <c r="O175" s="105"/>
      <c r="P175" s="105"/>
      <c r="Q175" s="105"/>
      <c r="R175" s="105"/>
      <c r="S175" s="104" t="s">
        <v>551</v>
      </c>
      <c r="T175" s="104">
        <v>1</v>
      </c>
      <c r="U175" s="118">
        <v>110</v>
      </c>
      <c r="V175" s="118">
        <v>110</v>
      </c>
      <c r="W175" s="119">
        <v>110</v>
      </c>
      <c r="X175" s="76"/>
      <c r="Y175" s="77"/>
      <c r="Z175" s="73">
        <v>0</v>
      </c>
      <c r="AA175" s="73" t="s">
        <v>22</v>
      </c>
      <c r="AB175" s="78" t="e">
        <v>#REF!</v>
      </c>
      <c r="AC175" s="78" t="s">
        <v>22</v>
      </c>
      <c r="AD175" s="78" t="s">
        <v>22</v>
      </c>
      <c r="AE175" s="78"/>
      <c r="AF175" s="79">
        <v>600</v>
      </c>
      <c r="AG175" s="80">
        <v>300</v>
      </c>
      <c r="AH175" s="80">
        <v>300</v>
      </c>
      <c r="AI175" s="75"/>
      <c r="AJ175" s="73"/>
      <c r="AK175" s="81">
        <v>0</v>
      </c>
    </row>
    <row r="176" spans="1:37" x14ac:dyDescent="0.25">
      <c r="A176" s="104">
        <v>1</v>
      </c>
      <c r="B176" s="105">
        <v>78580</v>
      </c>
      <c r="C176" s="110">
        <v>67</v>
      </c>
      <c r="D176" s="106" t="s">
        <v>3611</v>
      </c>
      <c r="E176" s="107">
        <v>1</v>
      </c>
      <c r="F176" s="74">
        <v>43502</v>
      </c>
      <c r="G176" s="108" t="e">
        <v>#N/A</v>
      </c>
      <c r="H176" s="109">
        <v>0</v>
      </c>
      <c r="I176" s="63">
        <v>43500</v>
      </c>
      <c r="J176" s="114">
        <v>1</v>
      </c>
      <c r="K176" s="105"/>
      <c r="L176" s="105">
        <v>1</v>
      </c>
      <c r="M176" s="105"/>
      <c r="N176" s="105"/>
      <c r="O176" s="105"/>
      <c r="P176" s="105"/>
      <c r="Q176" s="105"/>
      <c r="R176" s="105"/>
      <c r="S176" s="104" t="s">
        <v>551</v>
      </c>
      <c r="T176" s="104">
        <v>1</v>
      </c>
      <c r="U176" s="118">
        <v>550</v>
      </c>
      <c r="V176" s="118">
        <v>550</v>
      </c>
      <c r="W176" s="119">
        <v>550</v>
      </c>
      <c r="X176" s="76"/>
      <c r="Y176" s="77"/>
      <c r="Z176" s="73">
        <v>0</v>
      </c>
      <c r="AA176" s="73" t="s">
        <v>22</v>
      </c>
      <c r="AB176" s="78" t="e">
        <v>#REF!</v>
      </c>
      <c r="AC176" s="78" t="s">
        <v>22</v>
      </c>
      <c r="AD176" s="78" t="s">
        <v>22</v>
      </c>
      <c r="AE176" s="78"/>
      <c r="AF176" s="79">
        <v>11000</v>
      </c>
      <c r="AG176" s="80">
        <v>550</v>
      </c>
      <c r="AH176" s="80">
        <v>550</v>
      </c>
      <c r="AI176" s="75"/>
      <c r="AJ176" s="73"/>
      <c r="AK176" s="81">
        <v>0</v>
      </c>
    </row>
    <row r="177" spans="1:37" x14ac:dyDescent="0.25">
      <c r="A177" s="104">
        <v>1</v>
      </c>
      <c r="B177" s="105">
        <v>78580</v>
      </c>
      <c r="C177" s="110">
        <v>68</v>
      </c>
      <c r="D177" s="106" t="s">
        <v>3612</v>
      </c>
      <c r="E177" s="107">
        <v>1</v>
      </c>
      <c r="F177" s="74">
        <v>43502</v>
      </c>
      <c r="G177" s="108" t="e">
        <v>#N/A</v>
      </c>
      <c r="H177" s="109">
        <v>0</v>
      </c>
      <c r="I177" s="63">
        <v>43500</v>
      </c>
      <c r="J177" s="114">
        <v>1</v>
      </c>
      <c r="K177" s="105"/>
      <c r="L177" s="105">
        <v>1</v>
      </c>
      <c r="M177" s="105"/>
      <c r="N177" s="105"/>
      <c r="O177" s="105"/>
      <c r="P177" s="105"/>
      <c r="Q177" s="105"/>
      <c r="R177" s="105"/>
      <c r="S177" s="104" t="s">
        <v>551</v>
      </c>
      <c r="T177" s="104">
        <v>1</v>
      </c>
      <c r="U177" s="118">
        <v>550</v>
      </c>
      <c r="V177" s="118">
        <v>550</v>
      </c>
      <c r="W177" s="119">
        <v>550</v>
      </c>
      <c r="X177" s="76"/>
      <c r="Y177" s="77"/>
      <c r="Z177" s="73">
        <v>0</v>
      </c>
      <c r="AA177" s="73" t="s">
        <v>22</v>
      </c>
      <c r="AB177" s="78" t="e">
        <v>#REF!</v>
      </c>
      <c r="AC177" s="78" t="s">
        <v>22</v>
      </c>
      <c r="AD177" s="78" t="s">
        <v>22</v>
      </c>
      <c r="AE177" s="78"/>
      <c r="AF177" s="79">
        <v>700</v>
      </c>
      <c r="AG177" s="80">
        <v>350</v>
      </c>
      <c r="AH177" s="80">
        <v>350</v>
      </c>
      <c r="AI177" s="75"/>
      <c r="AJ177" s="73"/>
      <c r="AK177" s="81">
        <v>0</v>
      </c>
    </row>
    <row r="178" spans="1:37" x14ac:dyDescent="0.25">
      <c r="A178" s="104">
        <v>1</v>
      </c>
      <c r="B178" s="105">
        <v>78580</v>
      </c>
      <c r="C178" s="110">
        <v>42</v>
      </c>
      <c r="D178" s="106" t="s">
        <v>3613</v>
      </c>
      <c r="E178" s="107">
        <v>2</v>
      </c>
      <c r="F178" s="74">
        <v>43502</v>
      </c>
      <c r="G178" s="108" t="e">
        <v>#N/A</v>
      </c>
      <c r="H178" s="109">
        <v>1</v>
      </c>
      <c r="I178" s="63">
        <v>43500</v>
      </c>
      <c r="J178" s="114">
        <v>1</v>
      </c>
      <c r="K178" s="105"/>
      <c r="L178" s="105">
        <v>1</v>
      </c>
      <c r="M178" s="105"/>
      <c r="N178" s="105"/>
      <c r="O178" s="105"/>
      <c r="P178" s="105"/>
      <c r="Q178" s="105"/>
      <c r="R178" s="105"/>
      <c r="S178" s="104" t="s">
        <v>551</v>
      </c>
      <c r="T178" s="104">
        <v>1</v>
      </c>
      <c r="U178" s="118">
        <v>990</v>
      </c>
      <c r="V178" s="118">
        <v>495</v>
      </c>
      <c r="W178" s="119">
        <v>495</v>
      </c>
      <c r="X178" s="76"/>
      <c r="Y178" s="77"/>
      <c r="Z178" s="73">
        <v>0</v>
      </c>
      <c r="AA178" s="73" t="s">
        <v>22</v>
      </c>
      <c r="AB178" s="78" t="e">
        <v>#REF!</v>
      </c>
      <c r="AC178" s="78" t="s">
        <v>22</v>
      </c>
      <c r="AD178" s="78" t="s">
        <v>22</v>
      </c>
      <c r="AE178" s="78"/>
      <c r="AF178" s="79">
        <v>500</v>
      </c>
      <c r="AG178" s="80">
        <v>500</v>
      </c>
      <c r="AH178" s="80">
        <v>500</v>
      </c>
      <c r="AI178" s="75"/>
      <c r="AJ178" s="73"/>
      <c r="AK178" s="81">
        <v>0</v>
      </c>
    </row>
    <row r="179" spans="1:37" x14ac:dyDescent="0.25">
      <c r="A179" s="104">
        <v>1</v>
      </c>
      <c r="B179" s="105">
        <v>78580</v>
      </c>
      <c r="C179" s="110">
        <v>72</v>
      </c>
      <c r="D179" s="106" t="s">
        <v>3614</v>
      </c>
      <c r="E179" s="107">
        <v>2</v>
      </c>
      <c r="F179" s="74">
        <v>43502</v>
      </c>
      <c r="G179" s="108" t="e">
        <v>#N/A</v>
      </c>
      <c r="H179" s="109">
        <v>1</v>
      </c>
      <c r="I179" s="63">
        <v>43500</v>
      </c>
      <c r="J179" s="114">
        <v>1</v>
      </c>
      <c r="K179" s="105"/>
      <c r="L179" s="105">
        <v>1</v>
      </c>
      <c r="M179" s="105"/>
      <c r="N179" s="105"/>
      <c r="O179" s="105"/>
      <c r="P179" s="105"/>
      <c r="Q179" s="105"/>
      <c r="R179" s="105"/>
      <c r="S179" s="104" t="s">
        <v>551</v>
      </c>
      <c r="T179" s="104">
        <v>1</v>
      </c>
      <c r="U179" s="118">
        <v>1100</v>
      </c>
      <c r="V179" s="118">
        <v>550</v>
      </c>
      <c r="W179" s="119">
        <v>550</v>
      </c>
      <c r="X179" s="76"/>
      <c r="Y179" s="77"/>
      <c r="Z179" s="73">
        <v>0</v>
      </c>
      <c r="AA179" s="73" t="s">
        <v>22</v>
      </c>
      <c r="AB179" s="78" t="e">
        <v>#REF!</v>
      </c>
      <c r="AC179" s="78" t="s">
        <v>22</v>
      </c>
      <c r="AD179" s="78" t="s">
        <v>22</v>
      </c>
      <c r="AE179" s="78"/>
      <c r="AF179" s="79">
        <v>7690</v>
      </c>
      <c r="AG179" s="80">
        <v>384.5</v>
      </c>
      <c r="AH179" s="80">
        <v>3076</v>
      </c>
      <c r="AI179" s="75"/>
      <c r="AJ179" s="73"/>
      <c r="AK179" s="81">
        <v>0</v>
      </c>
    </row>
    <row r="180" spans="1:37" x14ac:dyDescent="0.25">
      <c r="A180" s="104">
        <v>1</v>
      </c>
      <c r="B180" s="105">
        <v>78580</v>
      </c>
      <c r="C180" s="110">
        <v>63</v>
      </c>
      <c r="D180" s="106" t="s">
        <v>3615</v>
      </c>
      <c r="E180" s="107">
        <v>2</v>
      </c>
      <c r="F180" s="74">
        <v>43502</v>
      </c>
      <c r="G180" s="108" t="e">
        <v>#N/A</v>
      </c>
      <c r="H180" s="109">
        <v>0</v>
      </c>
      <c r="I180" s="63">
        <v>43500</v>
      </c>
      <c r="J180" s="114">
        <v>1</v>
      </c>
      <c r="K180" s="105"/>
      <c r="L180" s="105"/>
      <c r="M180" s="105">
        <v>2</v>
      </c>
      <c r="N180" s="105"/>
      <c r="O180" s="105"/>
      <c r="P180" s="105"/>
      <c r="Q180" s="105"/>
      <c r="R180" s="105"/>
      <c r="S180" s="104" t="s">
        <v>551</v>
      </c>
      <c r="T180" s="104">
        <v>2</v>
      </c>
      <c r="U180" s="118">
        <v>1100</v>
      </c>
      <c r="V180" s="118">
        <v>550</v>
      </c>
      <c r="W180" s="119">
        <v>1100</v>
      </c>
      <c r="X180" s="76"/>
      <c r="Y180" s="77"/>
      <c r="Z180" s="73">
        <v>0</v>
      </c>
      <c r="AA180" s="73" t="s">
        <v>22</v>
      </c>
      <c r="AB180" s="78" t="e">
        <v>#REF!</v>
      </c>
      <c r="AC180" s="78" t="s">
        <v>22</v>
      </c>
      <c r="AD180" s="78" t="s">
        <v>22</v>
      </c>
      <c r="AE180" s="78"/>
      <c r="AF180" s="79">
        <v>3845</v>
      </c>
      <c r="AG180" s="80">
        <v>384.5</v>
      </c>
      <c r="AH180" s="80">
        <v>1538</v>
      </c>
      <c r="AI180" s="75"/>
      <c r="AJ180" s="73"/>
      <c r="AK180" s="81">
        <v>0</v>
      </c>
    </row>
    <row r="181" spans="1:37" x14ac:dyDescent="0.25">
      <c r="A181" s="104">
        <v>1</v>
      </c>
      <c r="B181" s="105">
        <v>78580</v>
      </c>
      <c r="C181" s="110">
        <v>83</v>
      </c>
      <c r="D181" s="106" t="s">
        <v>3616</v>
      </c>
      <c r="E181" s="107">
        <v>1</v>
      </c>
      <c r="F181" s="74">
        <v>43502</v>
      </c>
      <c r="G181" s="108" t="e">
        <v>#N/A</v>
      </c>
      <c r="H181" s="109">
        <v>0</v>
      </c>
      <c r="I181" s="63">
        <v>43500</v>
      </c>
      <c r="J181" s="114">
        <v>1</v>
      </c>
      <c r="K181" s="105"/>
      <c r="L181" s="105"/>
      <c r="M181" s="105">
        <v>1</v>
      </c>
      <c r="N181" s="105"/>
      <c r="O181" s="105"/>
      <c r="P181" s="105"/>
      <c r="Q181" s="105"/>
      <c r="R181" s="105"/>
      <c r="S181" s="104" t="s">
        <v>551</v>
      </c>
      <c r="T181" s="104">
        <v>1</v>
      </c>
      <c r="U181" s="118">
        <v>330</v>
      </c>
      <c r="V181" s="118">
        <v>330</v>
      </c>
      <c r="W181" s="119">
        <v>330</v>
      </c>
      <c r="X181" s="76"/>
      <c r="Y181" s="77"/>
      <c r="Z181" s="73">
        <v>0</v>
      </c>
      <c r="AA181" s="73" t="s">
        <v>22</v>
      </c>
      <c r="AB181" s="78" t="e">
        <v>#REF!</v>
      </c>
      <c r="AC181" s="78" t="s">
        <v>22</v>
      </c>
      <c r="AD181" s="78" t="s">
        <v>22</v>
      </c>
      <c r="AE181" s="78"/>
      <c r="AF181" s="79">
        <v>23240</v>
      </c>
      <c r="AG181" s="80">
        <v>363.125</v>
      </c>
      <c r="AH181" s="80">
        <v>6899.375</v>
      </c>
      <c r="AI181" s="75"/>
      <c r="AJ181" s="73"/>
      <c r="AK181" s="81">
        <v>0</v>
      </c>
    </row>
    <row r="182" spans="1:37" x14ac:dyDescent="0.25">
      <c r="A182" s="104">
        <v>1</v>
      </c>
      <c r="B182" s="105">
        <v>78580</v>
      </c>
      <c r="C182" s="110">
        <v>79</v>
      </c>
      <c r="D182" s="106" t="s">
        <v>3617</v>
      </c>
      <c r="E182" s="107">
        <v>2</v>
      </c>
      <c r="F182" s="74">
        <v>43502</v>
      </c>
      <c r="G182" s="108" t="e">
        <v>#N/A</v>
      </c>
      <c r="H182" s="109">
        <v>0</v>
      </c>
      <c r="I182" s="63">
        <v>43500</v>
      </c>
      <c r="J182" s="114">
        <v>1</v>
      </c>
      <c r="K182" s="105"/>
      <c r="L182" s="105"/>
      <c r="M182" s="105">
        <v>2</v>
      </c>
      <c r="N182" s="105"/>
      <c r="O182" s="105"/>
      <c r="P182" s="105"/>
      <c r="Q182" s="105"/>
      <c r="R182" s="105"/>
      <c r="S182" s="104" t="s">
        <v>551</v>
      </c>
      <c r="T182" s="104">
        <v>2</v>
      </c>
      <c r="U182" s="118">
        <v>660</v>
      </c>
      <c r="V182" s="118">
        <v>330</v>
      </c>
      <c r="W182" s="119">
        <v>660</v>
      </c>
      <c r="X182" s="76"/>
      <c r="Y182" s="77"/>
      <c r="Z182" s="73">
        <v>0</v>
      </c>
      <c r="AA182" s="73" t="s">
        <v>22</v>
      </c>
      <c r="AB182" s="78" t="e">
        <v>#REF!</v>
      </c>
      <c r="AC182" s="78" t="s">
        <v>22</v>
      </c>
      <c r="AD182" s="78" t="s">
        <v>22</v>
      </c>
      <c r="AE182" s="78"/>
      <c r="AF182" s="79">
        <v>8160</v>
      </c>
      <c r="AG182" s="80">
        <v>680</v>
      </c>
      <c r="AH182" s="80">
        <v>680</v>
      </c>
      <c r="AI182" s="75"/>
      <c r="AJ182" s="73"/>
      <c r="AK182" s="81">
        <v>0</v>
      </c>
    </row>
    <row r="183" spans="1:37" x14ac:dyDescent="0.25">
      <c r="A183" s="104">
        <v>1</v>
      </c>
      <c r="B183" s="105">
        <v>78580</v>
      </c>
      <c r="C183" s="110">
        <v>84</v>
      </c>
      <c r="D183" s="106" t="s">
        <v>3618</v>
      </c>
      <c r="E183" s="107">
        <v>1</v>
      </c>
      <c r="F183" s="74">
        <v>43502</v>
      </c>
      <c r="G183" s="108" t="e">
        <v>#N/A</v>
      </c>
      <c r="H183" s="109">
        <v>0</v>
      </c>
      <c r="I183" s="63">
        <v>43500</v>
      </c>
      <c r="J183" s="114">
        <v>1</v>
      </c>
      <c r="K183" s="105"/>
      <c r="L183" s="105"/>
      <c r="M183" s="105">
        <v>1</v>
      </c>
      <c r="N183" s="105"/>
      <c r="O183" s="105"/>
      <c r="P183" s="105"/>
      <c r="Q183" s="105"/>
      <c r="R183" s="105"/>
      <c r="S183" s="104" t="s">
        <v>551</v>
      </c>
      <c r="T183" s="104">
        <v>1</v>
      </c>
      <c r="U183" s="118">
        <v>330</v>
      </c>
      <c r="V183" s="118">
        <v>330</v>
      </c>
      <c r="W183" s="119">
        <v>330</v>
      </c>
      <c r="X183" s="76"/>
      <c r="Y183" s="77"/>
      <c r="Z183" s="73">
        <v>0</v>
      </c>
      <c r="AA183" s="73" t="s">
        <v>22</v>
      </c>
      <c r="AB183" s="78" t="e">
        <v>#REF!</v>
      </c>
      <c r="AC183" s="78" t="s">
        <v>22</v>
      </c>
      <c r="AD183" s="78" t="s">
        <v>22</v>
      </c>
      <c r="AE183" s="78"/>
      <c r="AF183" s="79">
        <v>3800</v>
      </c>
      <c r="AG183" s="80">
        <v>950</v>
      </c>
      <c r="AH183" s="80">
        <v>3800</v>
      </c>
      <c r="AI183" s="75"/>
      <c r="AJ183" s="73"/>
      <c r="AK183" s="81">
        <v>0</v>
      </c>
    </row>
    <row r="184" spans="1:37" x14ac:dyDescent="0.25">
      <c r="A184" s="104">
        <v>1</v>
      </c>
      <c r="B184" s="105">
        <v>78580</v>
      </c>
      <c r="C184" s="110">
        <v>105</v>
      </c>
      <c r="D184" s="106" t="s">
        <v>3606</v>
      </c>
      <c r="E184" s="107">
        <v>2</v>
      </c>
      <c r="F184" s="74">
        <v>43502</v>
      </c>
      <c r="G184" s="108" t="e">
        <v>#N/A</v>
      </c>
      <c r="H184" s="109">
        <v>1</v>
      </c>
      <c r="I184" s="63">
        <v>43500</v>
      </c>
      <c r="J184" s="114">
        <v>1</v>
      </c>
      <c r="K184" s="105"/>
      <c r="L184" s="105"/>
      <c r="M184" s="105">
        <v>1</v>
      </c>
      <c r="N184" s="105"/>
      <c r="O184" s="105"/>
      <c r="P184" s="105"/>
      <c r="Q184" s="105"/>
      <c r="R184" s="105"/>
      <c r="S184" s="104" t="s">
        <v>551</v>
      </c>
      <c r="T184" s="104">
        <v>1</v>
      </c>
      <c r="U184" s="118">
        <v>220</v>
      </c>
      <c r="V184" s="118">
        <v>110</v>
      </c>
      <c r="W184" s="119">
        <v>110</v>
      </c>
      <c r="X184" s="76"/>
      <c r="Y184" s="77"/>
      <c r="Z184" s="73">
        <v>0</v>
      </c>
      <c r="AA184" s="73" t="s">
        <v>22</v>
      </c>
      <c r="AB184" s="78" t="e">
        <v>#REF!</v>
      </c>
      <c r="AC184" s="78" t="s">
        <v>22</v>
      </c>
      <c r="AD184" s="78" t="s">
        <v>22</v>
      </c>
      <c r="AE184" s="78"/>
      <c r="AF184" s="79">
        <v>2600</v>
      </c>
      <c r="AG184" s="80">
        <v>1300</v>
      </c>
      <c r="AH184" s="80">
        <v>2600</v>
      </c>
      <c r="AI184" s="75"/>
      <c r="AJ184" s="73"/>
      <c r="AK184" s="81">
        <v>0</v>
      </c>
    </row>
    <row r="185" spans="1:37" x14ac:dyDescent="0.25">
      <c r="A185" s="104">
        <v>1</v>
      </c>
      <c r="B185" s="105">
        <v>78580</v>
      </c>
      <c r="C185" s="110">
        <v>88</v>
      </c>
      <c r="D185" s="106" t="s">
        <v>3619</v>
      </c>
      <c r="E185" s="107">
        <v>2</v>
      </c>
      <c r="F185" s="74">
        <v>43502</v>
      </c>
      <c r="G185" s="108" t="e">
        <v>#N/A</v>
      </c>
      <c r="H185" s="109">
        <v>1</v>
      </c>
      <c r="I185" s="63">
        <v>43500</v>
      </c>
      <c r="J185" s="114">
        <v>1</v>
      </c>
      <c r="K185" s="105"/>
      <c r="L185" s="105"/>
      <c r="M185" s="105">
        <v>1</v>
      </c>
      <c r="N185" s="105"/>
      <c r="O185" s="105"/>
      <c r="P185" s="105"/>
      <c r="Q185" s="105"/>
      <c r="R185" s="105"/>
      <c r="S185" s="104" t="s">
        <v>551</v>
      </c>
      <c r="T185" s="104">
        <v>1</v>
      </c>
      <c r="U185" s="118">
        <v>660</v>
      </c>
      <c r="V185" s="118">
        <v>330</v>
      </c>
      <c r="W185" s="119">
        <v>330</v>
      </c>
      <c r="X185" s="76"/>
      <c r="Y185" s="77"/>
      <c r="Z185" s="73">
        <v>0</v>
      </c>
      <c r="AA185" s="73" t="s">
        <v>22</v>
      </c>
      <c r="AB185" s="78" t="e">
        <v>#REF!</v>
      </c>
      <c r="AC185" s="78" t="s">
        <v>22</v>
      </c>
      <c r="AD185" s="78" t="s">
        <v>22</v>
      </c>
      <c r="AE185" s="78"/>
      <c r="AF185" s="79">
        <v>1600</v>
      </c>
      <c r="AG185" s="80">
        <v>1600</v>
      </c>
      <c r="AH185" s="80">
        <v>1600</v>
      </c>
      <c r="AI185" s="75"/>
      <c r="AJ185" s="73"/>
      <c r="AK185" s="81">
        <v>0</v>
      </c>
    </row>
    <row r="186" spans="1:37" x14ac:dyDescent="0.25">
      <c r="A186" s="104">
        <v>1</v>
      </c>
      <c r="B186" s="105">
        <v>78580</v>
      </c>
      <c r="C186" s="110">
        <v>43</v>
      </c>
      <c r="D186" s="106" t="s">
        <v>3620</v>
      </c>
      <c r="E186" s="107">
        <v>4</v>
      </c>
      <c r="F186" s="74">
        <v>43502</v>
      </c>
      <c r="G186" s="108" t="e">
        <v>#N/A</v>
      </c>
      <c r="H186" s="109">
        <v>2</v>
      </c>
      <c r="I186" s="63">
        <v>43500</v>
      </c>
      <c r="J186" s="114">
        <v>2</v>
      </c>
      <c r="K186" s="105"/>
      <c r="L186" s="105">
        <v>1</v>
      </c>
      <c r="M186" s="105">
        <v>1</v>
      </c>
      <c r="N186" s="105"/>
      <c r="O186" s="105"/>
      <c r="P186" s="105"/>
      <c r="Q186" s="105"/>
      <c r="R186" s="105"/>
      <c r="S186" s="104" t="s">
        <v>551</v>
      </c>
      <c r="T186" s="104">
        <v>2</v>
      </c>
      <c r="U186" s="118">
        <v>1980</v>
      </c>
      <c r="V186" s="118">
        <v>495</v>
      </c>
      <c r="W186" s="119">
        <v>990</v>
      </c>
      <c r="X186" s="76"/>
      <c r="Y186" s="77"/>
      <c r="Z186" s="73">
        <v>0</v>
      </c>
      <c r="AA186" s="73" t="s">
        <v>22</v>
      </c>
      <c r="AB186" s="78" t="e">
        <v>#REF!</v>
      </c>
      <c r="AC186" s="78" t="s">
        <v>22</v>
      </c>
      <c r="AD186" s="78" t="s">
        <v>22</v>
      </c>
      <c r="AE186" s="78"/>
      <c r="AF186" s="79">
        <v>3212</v>
      </c>
      <c r="AG186" s="80">
        <v>292</v>
      </c>
      <c r="AH186" s="80">
        <v>1460</v>
      </c>
      <c r="AI186" s="75"/>
      <c r="AJ186" s="73"/>
      <c r="AK186" s="81">
        <v>0</v>
      </c>
    </row>
    <row r="187" spans="1:37" x14ac:dyDescent="0.25">
      <c r="A187" s="104">
        <v>1</v>
      </c>
      <c r="B187" s="105">
        <v>78580</v>
      </c>
      <c r="C187" s="110">
        <v>65</v>
      </c>
      <c r="D187" s="106" t="s">
        <v>3621</v>
      </c>
      <c r="E187" s="107">
        <v>2</v>
      </c>
      <c r="F187" s="74">
        <v>43502</v>
      </c>
      <c r="G187" s="108" t="e">
        <v>#N/A</v>
      </c>
      <c r="H187" s="109">
        <v>1</v>
      </c>
      <c r="I187" s="63">
        <v>43500</v>
      </c>
      <c r="J187" s="114">
        <v>2</v>
      </c>
      <c r="K187" s="105"/>
      <c r="L187" s="105">
        <v>1</v>
      </c>
      <c r="M187" s="105"/>
      <c r="N187" s="105"/>
      <c r="O187" s="105"/>
      <c r="P187" s="105"/>
      <c r="Q187" s="105"/>
      <c r="R187" s="105"/>
      <c r="S187" s="104" t="s">
        <v>551</v>
      </c>
      <c r="T187" s="104">
        <v>1</v>
      </c>
      <c r="U187" s="118">
        <v>1100</v>
      </c>
      <c r="V187" s="118">
        <v>550</v>
      </c>
      <c r="W187" s="119">
        <v>550</v>
      </c>
      <c r="X187" s="76"/>
      <c r="Y187" s="77"/>
      <c r="Z187" s="73">
        <v>0</v>
      </c>
      <c r="AA187" s="73" t="s">
        <v>22</v>
      </c>
      <c r="AB187" s="78" t="e">
        <v>#REF!</v>
      </c>
      <c r="AC187" s="78" t="s">
        <v>22</v>
      </c>
      <c r="AD187" s="78" t="s">
        <v>22</v>
      </c>
      <c r="AE187" s="78"/>
      <c r="AF187" s="79">
        <v>11340</v>
      </c>
      <c r="AG187" s="80">
        <v>270</v>
      </c>
      <c r="AH187" s="80">
        <v>5400</v>
      </c>
      <c r="AI187" s="75"/>
      <c r="AJ187" s="73"/>
      <c r="AK187" s="81">
        <v>0</v>
      </c>
    </row>
    <row r="188" spans="1:37" x14ac:dyDescent="0.25">
      <c r="A188" s="104">
        <v>1</v>
      </c>
      <c r="B188" s="105">
        <v>78580</v>
      </c>
      <c r="C188" s="110">
        <v>64</v>
      </c>
      <c r="D188" s="106" t="s">
        <v>3622</v>
      </c>
      <c r="E188" s="107">
        <v>1</v>
      </c>
      <c r="F188" s="74">
        <v>43502</v>
      </c>
      <c r="G188" s="108" t="e">
        <v>#N/A</v>
      </c>
      <c r="H188" s="109">
        <v>0</v>
      </c>
      <c r="I188" s="63">
        <v>43500</v>
      </c>
      <c r="J188" s="114">
        <v>2</v>
      </c>
      <c r="K188" s="105"/>
      <c r="L188" s="105">
        <v>1</v>
      </c>
      <c r="M188" s="105"/>
      <c r="N188" s="105"/>
      <c r="O188" s="105"/>
      <c r="P188" s="105"/>
      <c r="Q188" s="105"/>
      <c r="R188" s="105"/>
      <c r="S188" s="104" t="s">
        <v>551</v>
      </c>
      <c r="T188" s="104">
        <v>1</v>
      </c>
      <c r="U188" s="118">
        <v>550</v>
      </c>
      <c r="V188" s="118">
        <v>550</v>
      </c>
      <c r="W188" s="119">
        <v>550</v>
      </c>
      <c r="X188" s="76"/>
      <c r="Y188" s="77"/>
      <c r="Z188" s="73">
        <v>0</v>
      </c>
      <c r="AA188" s="73" t="s">
        <v>22</v>
      </c>
      <c r="AB188" s="78" t="e">
        <v>#REF!</v>
      </c>
      <c r="AC188" s="78" t="s">
        <v>22</v>
      </c>
      <c r="AD188" s="78" t="s">
        <v>22</v>
      </c>
      <c r="AE188" s="78"/>
      <c r="AF188" s="79">
        <v>3212</v>
      </c>
      <c r="AG188" s="80">
        <v>292</v>
      </c>
      <c r="AH188" s="80">
        <v>1752</v>
      </c>
      <c r="AI188" s="75"/>
      <c r="AJ188" s="73"/>
      <c r="AK188" s="81">
        <v>0</v>
      </c>
    </row>
    <row r="189" spans="1:37" x14ac:dyDescent="0.25">
      <c r="A189" s="104">
        <v>1</v>
      </c>
      <c r="B189" s="105">
        <v>78580</v>
      </c>
      <c r="C189" s="110">
        <v>100</v>
      </c>
      <c r="D189" s="106" t="s">
        <v>3608</v>
      </c>
      <c r="E189" s="107">
        <v>2</v>
      </c>
      <c r="F189" s="74">
        <v>43502</v>
      </c>
      <c r="G189" s="108" t="e">
        <v>#N/A</v>
      </c>
      <c r="H189" s="109">
        <v>1</v>
      </c>
      <c r="I189" s="63">
        <v>43500</v>
      </c>
      <c r="J189" s="114">
        <v>2</v>
      </c>
      <c r="K189" s="105"/>
      <c r="L189" s="105">
        <v>1</v>
      </c>
      <c r="M189" s="105"/>
      <c r="N189" s="105"/>
      <c r="O189" s="105"/>
      <c r="P189" s="105"/>
      <c r="Q189" s="105"/>
      <c r="R189" s="105"/>
      <c r="S189" s="104" t="s">
        <v>551</v>
      </c>
      <c r="T189" s="104">
        <v>1</v>
      </c>
      <c r="U189" s="118">
        <v>220</v>
      </c>
      <c r="V189" s="118">
        <v>110</v>
      </c>
      <c r="W189" s="119">
        <v>110</v>
      </c>
      <c r="X189" s="76"/>
      <c r="Y189" s="77"/>
      <c r="Z189" s="73">
        <v>0</v>
      </c>
      <c r="AA189" s="73" t="s">
        <v>22</v>
      </c>
      <c r="AB189" s="78" t="e">
        <v>#REF!</v>
      </c>
      <c r="AC189" s="78" t="s">
        <v>22</v>
      </c>
      <c r="AD189" s="78" t="s">
        <v>22</v>
      </c>
      <c r="AE189" s="78"/>
      <c r="AF189" s="79">
        <v>744</v>
      </c>
      <c r="AG189" s="80">
        <v>186</v>
      </c>
      <c r="AH189" s="80">
        <v>744</v>
      </c>
      <c r="AI189" s="75"/>
      <c r="AJ189" s="73"/>
      <c r="AK189" s="81">
        <v>0</v>
      </c>
    </row>
    <row r="190" spans="1:37" x14ac:dyDescent="0.25">
      <c r="A190" s="104">
        <v>1</v>
      </c>
      <c r="B190" s="105">
        <v>78580</v>
      </c>
      <c r="C190" s="110">
        <v>99</v>
      </c>
      <c r="D190" s="106" t="s">
        <v>3607</v>
      </c>
      <c r="E190" s="107">
        <v>2</v>
      </c>
      <c r="F190" s="74">
        <v>43502</v>
      </c>
      <c r="G190" s="108" t="e">
        <v>#N/A</v>
      </c>
      <c r="H190" s="109">
        <v>1</v>
      </c>
      <c r="I190" s="63">
        <v>43500</v>
      </c>
      <c r="J190" s="114">
        <v>2</v>
      </c>
      <c r="K190" s="105"/>
      <c r="L190" s="105">
        <v>1</v>
      </c>
      <c r="M190" s="105"/>
      <c r="N190" s="105"/>
      <c r="O190" s="105"/>
      <c r="P190" s="105"/>
      <c r="Q190" s="105"/>
      <c r="R190" s="105"/>
      <c r="S190" s="104" t="s">
        <v>551</v>
      </c>
      <c r="T190" s="104">
        <v>1</v>
      </c>
      <c r="U190" s="118">
        <v>220</v>
      </c>
      <c r="V190" s="118">
        <v>110</v>
      </c>
      <c r="W190" s="119">
        <v>110</v>
      </c>
      <c r="X190" s="76"/>
      <c r="Y190" s="77"/>
      <c r="Z190" s="73">
        <v>0</v>
      </c>
      <c r="AA190" s="73" t="s">
        <v>22</v>
      </c>
      <c r="AB190" s="78" t="e">
        <v>#REF!</v>
      </c>
      <c r="AC190" s="78" t="s">
        <v>22</v>
      </c>
      <c r="AD190" s="78" t="s">
        <v>22</v>
      </c>
      <c r="AE190" s="78"/>
      <c r="AF190" s="79">
        <v>36361</v>
      </c>
      <c r="AG190" s="80">
        <v>2272.5625</v>
      </c>
      <c r="AH190" s="80">
        <v>22725.625</v>
      </c>
      <c r="AI190" s="75"/>
      <c r="AJ190" s="73"/>
      <c r="AK190" s="81">
        <v>0</v>
      </c>
    </row>
    <row r="191" spans="1:37" x14ac:dyDescent="0.25">
      <c r="A191" s="104">
        <v>1</v>
      </c>
      <c r="B191" s="105">
        <v>78580</v>
      </c>
      <c r="C191" s="110">
        <v>106</v>
      </c>
      <c r="D191" s="106" t="s">
        <v>3623</v>
      </c>
      <c r="E191" s="107">
        <v>2</v>
      </c>
      <c r="F191" s="74">
        <v>43502</v>
      </c>
      <c r="G191" s="108" t="e">
        <v>#N/A</v>
      </c>
      <c r="H191" s="109">
        <v>1</v>
      </c>
      <c r="I191" s="63">
        <v>43500</v>
      </c>
      <c r="J191" s="114">
        <v>2</v>
      </c>
      <c r="K191" s="105"/>
      <c r="L191" s="105"/>
      <c r="M191" s="105">
        <v>1</v>
      </c>
      <c r="N191" s="105"/>
      <c r="O191" s="105"/>
      <c r="P191" s="105"/>
      <c r="Q191" s="105"/>
      <c r="R191" s="105"/>
      <c r="S191" s="104" t="s">
        <v>551</v>
      </c>
      <c r="T191" s="104">
        <v>1</v>
      </c>
      <c r="U191" s="118">
        <v>990</v>
      </c>
      <c r="V191" s="118">
        <v>495</v>
      </c>
      <c r="W191" s="119">
        <v>495</v>
      </c>
      <c r="X191" s="76"/>
      <c r="Y191" s="77"/>
      <c r="Z191" s="73">
        <v>0</v>
      </c>
      <c r="AA191" s="73" t="s">
        <v>22</v>
      </c>
      <c r="AB191" s="78" t="e">
        <v>#REF!</v>
      </c>
      <c r="AC191" s="78" t="s">
        <v>22</v>
      </c>
      <c r="AD191" s="78" t="s">
        <v>22</v>
      </c>
      <c r="AE191" s="78"/>
      <c r="AF191" s="79">
        <v>20171</v>
      </c>
      <c r="AG191" s="80">
        <v>3361.8333333333335</v>
      </c>
      <c r="AH191" s="80">
        <v>3361.8333333333335</v>
      </c>
      <c r="AI191" s="75"/>
      <c r="AJ191" s="73"/>
      <c r="AK191" s="81">
        <v>0</v>
      </c>
    </row>
    <row r="192" spans="1:37" x14ac:dyDescent="0.25">
      <c r="A192" s="104">
        <v>1</v>
      </c>
      <c r="B192" s="105">
        <v>78580</v>
      </c>
      <c r="C192" s="110">
        <v>23</v>
      </c>
      <c r="D192" s="106" t="s">
        <v>3521</v>
      </c>
      <c r="E192" s="107">
        <v>2</v>
      </c>
      <c r="F192" s="74">
        <v>43502</v>
      </c>
      <c r="G192" s="108" t="e">
        <v>#N/A</v>
      </c>
      <c r="H192" s="109">
        <v>1</v>
      </c>
      <c r="I192" s="63">
        <v>43500</v>
      </c>
      <c r="J192" s="114">
        <v>2</v>
      </c>
      <c r="K192" s="105"/>
      <c r="L192" s="105"/>
      <c r="M192" s="105">
        <v>1</v>
      </c>
      <c r="N192" s="105"/>
      <c r="O192" s="105"/>
      <c r="P192" s="105"/>
      <c r="Q192" s="105"/>
      <c r="R192" s="105"/>
      <c r="S192" s="104" t="s">
        <v>551</v>
      </c>
      <c r="T192" s="104">
        <v>1</v>
      </c>
      <c r="U192" s="118">
        <v>440</v>
      </c>
      <c r="V192" s="118">
        <v>220</v>
      </c>
      <c r="W192" s="119">
        <v>220</v>
      </c>
      <c r="X192" s="76"/>
      <c r="Y192" s="77"/>
      <c r="Z192" s="73">
        <v>0</v>
      </c>
      <c r="AA192" s="73" t="s">
        <v>22</v>
      </c>
      <c r="AB192" s="78" t="e">
        <v>#REF!</v>
      </c>
      <c r="AC192" s="78" t="s">
        <v>22</v>
      </c>
      <c r="AD192" s="78" t="s">
        <v>22</v>
      </c>
      <c r="AE192" s="78"/>
      <c r="AF192" s="79">
        <v>36361</v>
      </c>
      <c r="AG192" s="80">
        <v>2272.5625</v>
      </c>
      <c r="AH192" s="80">
        <v>4545.125</v>
      </c>
      <c r="AI192" s="75"/>
      <c r="AJ192" s="73"/>
      <c r="AK192" s="81">
        <v>0</v>
      </c>
    </row>
    <row r="193" spans="1:37" x14ac:dyDescent="0.25">
      <c r="A193" s="104">
        <v>1</v>
      </c>
      <c r="B193" s="105">
        <v>78580</v>
      </c>
      <c r="C193" s="110">
        <v>14</v>
      </c>
      <c r="D193" s="106" t="s">
        <v>3624</v>
      </c>
      <c r="E193" s="107">
        <v>1</v>
      </c>
      <c r="F193" s="74">
        <v>43502</v>
      </c>
      <c r="G193" s="108" t="e">
        <v>#N/A</v>
      </c>
      <c r="H193" s="109">
        <v>0</v>
      </c>
      <c r="I193" s="63">
        <v>43500</v>
      </c>
      <c r="J193" s="114">
        <v>2</v>
      </c>
      <c r="K193" s="105"/>
      <c r="L193" s="105"/>
      <c r="M193" s="105">
        <v>1</v>
      </c>
      <c r="N193" s="105"/>
      <c r="O193" s="105"/>
      <c r="P193" s="105"/>
      <c r="Q193" s="105"/>
      <c r="R193" s="105"/>
      <c r="S193" s="104" t="s">
        <v>551</v>
      </c>
      <c r="T193" s="104">
        <v>1</v>
      </c>
      <c r="U193" s="118">
        <v>220</v>
      </c>
      <c r="V193" s="118">
        <v>220</v>
      </c>
      <c r="W193" s="119">
        <v>220</v>
      </c>
      <c r="X193" s="76"/>
      <c r="Y193" s="77"/>
      <c r="Z193" s="73">
        <v>0</v>
      </c>
      <c r="AA193" s="73" t="s">
        <v>22</v>
      </c>
      <c r="AB193" s="78" t="e">
        <v>#REF!</v>
      </c>
      <c r="AC193" s="78" t="s">
        <v>22</v>
      </c>
      <c r="AD193" s="78" t="s">
        <v>22</v>
      </c>
      <c r="AE193" s="78"/>
      <c r="AF193" s="79">
        <v>40462</v>
      </c>
      <c r="AG193" s="80">
        <v>2247.8888888888887</v>
      </c>
      <c r="AH193" s="80">
        <v>6743.6666666666661</v>
      </c>
      <c r="AI193" s="75"/>
      <c r="AJ193" s="73"/>
      <c r="AK193" s="81">
        <v>0</v>
      </c>
    </row>
    <row r="194" spans="1:37" x14ac:dyDescent="0.25">
      <c r="A194" s="104">
        <v>1</v>
      </c>
      <c r="B194" s="105">
        <v>78580</v>
      </c>
      <c r="C194" s="110">
        <v>22</v>
      </c>
      <c r="D194" s="106" t="s">
        <v>3539</v>
      </c>
      <c r="E194" s="107">
        <v>3</v>
      </c>
      <c r="F194" s="74">
        <v>43502</v>
      </c>
      <c r="G194" s="108" t="e">
        <v>#N/A</v>
      </c>
      <c r="H194" s="109">
        <v>2</v>
      </c>
      <c r="I194" s="63">
        <v>43500</v>
      </c>
      <c r="J194" s="114">
        <v>2</v>
      </c>
      <c r="K194" s="105"/>
      <c r="L194" s="105"/>
      <c r="M194" s="105">
        <v>1</v>
      </c>
      <c r="N194" s="105"/>
      <c r="O194" s="105"/>
      <c r="P194" s="105"/>
      <c r="Q194" s="105"/>
      <c r="R194" s="105"/>
      <c r="S194" s="104" t="s">
        <v>551</v>
      </c>
      <c r="T194" s="104">
        <v>1</v>
      </c>
      <c r="U194" s="118">
        <v>660</v>
      </c>
      <c r="V194" s="118">
        <v>220</v>
      </c>
      <c r="W194" s="119">
        <v>220</v>
      </c>
      <c r="X194" s="76"/>
      <c r="Y194" s="77"/>
      <c r="Z194" s="73">
        <v>0</v>
      </c>
      <c r="AA194" s="73" t="s">
        <v>22</v>
      </c>
      <c r="AB194" s="78" t="e">
        <v>#REF!</v>
      </c>
      <c r="AC194" s="78" t="s">
        <v>22</v>
      </c>
      <c r="AD194" s="78" t="s">
        <v>22</v>
      </c>
      <c r="AE194" s="78"/>
      <c r="AF194" s="79">
        <v>20171</v>
      </c>
      <c r="AG194" s="80">
        <v>3361.8333333333335</v>
      </c>
      <c r="AH194" s="80">
        <v>6723.666666666667</v>
      </c>
      <c r="AI194" s="75"/>
      <c r="AJ194" s="73"/>
      <c r="AK194" s="81">
        <v>0</v>
      </c>
    </row>
    <row r="195" spans="1:37" x14ac:dyDescent="0.25">
      <c r="A195" s="104">
        <v>1</v>
      </c>
      <c r="B195" s="105">
        <v>78580</v>
      </c>
      <c r="C195" s="110">
        <v>76</v>
      </c>
      <c r="D195" s="106" t="s">
        <v>3625</v>
      </c>
      <c r="E195" s="107">
        <v>2</v>
      </c>
      <c r="F195" s="74">
        <v>43502</v>
      </c>
      <c r="G195" s="108" t="e">
        <v>#N/A</v>
      </c>
      <c r="H195" s="109">
        <v>1</v>
      </c>
      <c r="I195" s="63">
        <v>43500</v>
      </c>
      <c r="J195" s="114">
        <v>2</v>
      </c>
      <c r="K195" s="105"/>
      <c r="L195" s="105"/>
      <c r="M195" s="105">
        <v>1</v>
      </c>
      <c r="N195" s="105"/>
      <c r="O195" s="105"/>
      <c r="P195" s="105"/>
      <c r="Q195" s="105"/>
      <c r="R195" s="105"/>
      <c r="S195" s="104" t="s">
        <v>551</v>
      </c>
      <c r="T195" s="104">
        <v>1</v>
      </c>
      <c r="U195" s="118">
        <v>660</v>
      </c>
      <c r="V195" s="118">
        <v>330</v>
      </c>
      <c r="W195" s="119">
        <v>330</v>
      </c>
      <c r="X195" s="76"/>
      <c r="Y195" s="77"/>
      <c r="Z195" s="73">
        <v>0</v>
      </c>
      <c r="AA195" s="73" t="s">
        <v>22</v>
      </c>
      <c r="AB195" s="78" t="e">
        <v>#REF!</v>
      </c>
      <c r="AC195" s="78" t="s">
        <v>22</v>
      </c>
      <c r="AD195" s="78" t="s">
        <v>22</v>
      </c>
      <c r="AE195" s="78"/>
      <c r="AF195" s="79">
        <v>36361</v>
      </c>
      <c r="AG195" s="80">
        <v>2272.5625</v>
      </c>
      <c r="AH195" s="80">
        <v>6817.6875</v>
      </c>
      <c r="AI195" s="75"/>
      <c r="AJ195" s="73"/>
      <c r="AK195" s="81">
        <v>0</v>
      </c>
    </row>
    <row r="196" spans="1:37" x14ac:dyDescent="0.25">
      <c r="A196" s="104">
        <v>1</v>
      </c>
      <c r="B196" s="105">
        <v>78580</v>
      </c>
      <c r="C196" s="110">
        <v>86</v>
      </c>
      <c r="D196" s="106" t="s">
        <v>3626</v>
      </c>
      <c r="E196" s="107">
        <v>1</v>
      </c>
      <c r="F196" s="74">
        <v>43502</v>
      </c>
      <c r="G196" s="108" t="e">
        <v>#N/A</v>
      </c>
      <c r="H196" s="109">
        <v>0</v>
      </c>
      <c r="I196" s="63">
        <v>43500</v>
      </c>
      <c r="J196" s="114">
        <v>2</v>
      </c>
      <c r="K196" s="105"/>
      <c r="L196" s="105"/>
      <c r="M196" s="105">
        <v>1</v>
      </c>
      <c r="N196" s="105"/>
      <c r="O196" s="105"/>
      <c r="P196" s="105"/>
      <c r="Q196" s="105"/>
      <c r="R196" s="105"/>
      <c r="S196" s="104" t="s">
        <v>551</v>
      </c>
      <c r="T196" s="104">
        <v>1</v>
      </c>
      <c r="U196" s="118">
        <v>330</v>
      </c>
      <c r="V196" s="118">
        <v>330</v>
      </c>
      <c r="W196" s="119">
        <v>330</v>
      </c>
      <c r="X196" s="76"/>
      <c r="Y196" s="77"/>
      <c r="Z196" s="73">
        <v>0</v>
      </c>
      <c r="AA196" s="73" t="s">
        <v>22</v>
      </c>
      <c r="AB196" s="78" t="e">
        <v>#REF!</v>
      </c>
      <c r="AC196" s="78" t="s">
        <v>22</v>
      </c>
      <c r="AD196" s="78" t="s">
        <v>22</v>
      </c>
      <c r="AE196" s="78"/>
      <c r="AF196" s="79">
        <v>20171</v>
      </c>
      <c r="AG196" s="80">
        <v>3361.8333333333335</v>
      </c>
      <c r="AH196" s="80">
        <v>13447.333333333334</v>
      </c>
      <c r="AI196" s="75"/>
      <c r="AJ196" s="73"/>
      <c r="AK196" s="81">
        <v>0</v>
      </c>
    </row>
    <row r="197" spans="1:37" x14ac:dyDescent="0.25">
      <c r="A197" s="104">
        <v>1</v>
      </c>
      <c r="B197" s="105">
        <v>78391</v>
      </c>
      <c r="C197" s="110">
        <v>1</v>
      </c>
      <c r="D197" s="106" t="s">
        <v>3562</v>
      </c>
      <c r="E197" s="107">
        <v>40</v>
      </c>
      <c r="F197" s="74">
        <v>43493</v>
      </c>
      <c r="G197" s="108" t="e">
        <v>#N/A</v>
      </c>
      <c r="H197" s="109">
        <v>27</v>
      </c>
      <c r="I197" s="63">
        <v>43500</v>
      </c>
      <c r="J197" s="114">
        <v>3</v>
      </c>
      <c r="K197" s="105">
        <v>7</v>
      </c>
      <c r="L197" s="105">
        <v>3</v>
      </c>
      <c r="M197" s="105">
        <v>1</v>
      </c>
      <c r="N197" s="105">
        <v>2</v>
      </c>
      <c r="O197" s="105"/>
      <c r="P197" s="105"/>
      <c r="Q197" s="105"/>
      <c r="R197" s="105"/>
      <c r="S197" s="104" t="s">
        <v>546</v>
      </c>
      <c r="T197" s="104">
        <v>13</v>
      </c>
      <c r="U197" s="118">
        <v>22400</v>
      </c>
      <c r="V197" s="118">
        <v>560</v>
      </c>
      <c r="W197" s="119">
        <v>7280</v>
      </c>
      <c r="X197" s="76"/>
      <c r="Y197" s="77"/>
      <c r="Z197" s="73">
        <v>0</v>
      </c>
      <c r="AA197" s="73" t="s">
        <v>22</v>
      </c>
      <c r="AB197" s="78" t="e">
        <v>#REF!</v>
      </c>
      <c r="AC197" s="78" t="s">
        <v>22</v>
      </c>
      <c r="AD197" s="78" t="s">
        <v>22</v>
      </c>
      <c r="AE197" s="78"/>
      <c r="AF197" s="79">
        <v>1600</v>
      </c>
      <c r="AG197" s="80">
        <v>400</v>
      </c>
      <c r="AH197" s="80">
        <v>1600</v>
      </c>
      <c r="AI197" s="75"/>
      <c r="AJ197" s="73"/>
      <c r="AK197" s="81">
        <v>0</v>
      </c>
    </row>
    <row r="198" spans="1:37" x14ac:dyDescent="0.25">
      <c r="A198" s="104">
        <v>1</v>
      </c>
      <c r="B198" s="105">
        <v>78580</v>
      </c>
      <c r="C198" s="110">
        <v>66</v>
      </c>
      <c r="D198" s="106" t="s">
        <v>3627</v>
      </c>
      <c r="E198" s="107">
        <v>1</v>
      </c>
      <c r="F198" s="74">
        <v>43502</v>
      </c>
      <c r="G198" s="108" t="e">
        <v>#N/A</v>
      </c>
      <c r="H198" s="109">
        <v>0</v>
      </c>
      <c r="I198" s="63">
        <v>43500</v>
      </c>
      <c r="J198" s="114">
        <v>3</v>
      </c>
      <c r="K198" s="105"/>
      <c r="L198" s="105">
        <v>1</v>
      </c>
      <c r="M198" s="105"/>
      <c r="N198" s="105"/>
      <c r="O198" s="105"/>
      <c r="P198" s="105"/>
      <c r="Q198" s="105"/>
      <c r="R198" s="105"/>
      <c r="S198" s="104" t="s">
        <v>551</v>
      </c>
      <c r="T198" s="104">
        <v>1</v>
      </c>
      <c r="U198" s="118">
        <v>550</v>
      </c>
      <c r="V198" s="118">
        <v>550</v>
      </c>
      <c r="W198" s="119">
        <v>550</v>
      </c>
      <c r="X198" s="76"/>
      <c r="Y198" s="77"/>
      <c r="Z198" s="73">
        <v>0</v>
      </c>
      <c r="AA198" s="73" t="s">
        <v>22</v>
      </c>
      <c r="AB198" s="78" t="e">
        <v>#REF!</v>
      </c>
      <c r="AC198" s="78" t="s">
        <v>22</v>
      </c>
      <c r="AD198" s="78" t="s">
        <v>22</v>
      </c>
      <c r="AE198" s="78"/>
      <c r="AF198" s="79">
        <v>1150</v>
      </c>
      <c r="AG198" s="80">
        <v>383.33333333333331</v>
      </c>
      <c r="AH198" s="80">
        <v>1150</v>
      </c>
      <c r="AI198" s="75"/>
      <c r="AJ198" s="73"/>
      <c r="AK198" s="81">
        <v>0</v>
      </c>
    </row>
    <row r="199" spans="1:37" x14ac:dyDescent="0.25">
      <c r="A199" s="104">
        <v>1</v>
      </c>
      <c r="B199" s="105">
        <v>78580</v>
      </c>
      <c r="C199" s="110">
        <v>62</v>
      </c>
      <c r="D199" s="106" t="s">
        <v>3628</v>
      </c>
      <c r="E199" s="107">
        <v>2</v>
      </c>
      <c r="F199" s="74">
        <v>43502</v>
      </c>
      <c r="G199" s="108" t="e">
        <v>#N/A</v>
      </c>
      <c r="H199" s="109">
        <v>0</v>
      </c>
      <c r="I199" s="63">
        <v>43500</v>
      </c>
      <c r="J199" s="114">
        <v>3</v>
      </c>
      <c r="K199" s="105"/>
      <c r="L199" s="105">
        <v>1</v>
      </c>
      <c r="M199" s="105">
        <v>1</v>
      </c>
      <c r="N199" s="105"/>
      <c r="O199" s="105"/>
      <c r="P199" s="105"/>
      <c r="Q199" s="105"/>
      <c r="R199" s="105"/>
      <c r="S199" s="104" t="s">
        <v>551</v>
      </c>
      <c r="T199" s="104">
        <v>2</v>
      </c>
      <c r="U199" s="118">
        <v>1100</v>
      </c>
      <c r="V199" s="118">
        <v>550</v>
      </c>
      <c r="W199" s="119">
        <v>1100</v>
      </c>
      <c r="X199" s="76"/>
      <c r="Y199" s="77"/>
      <c r="Z199" s="73">
        <v>0</v>
      </c>
      <c r="AA199" s="73" t="s">
        <v>22</v>
      </c>
      <c r="AB199" s="78" t="e">
        <v>#REF!</v>
      </c>
      <c r="AC199" s="78" t="s">
        <v>22</v>
      </c>
      <c r="AD199" s="78" t="s">
        <v>22</v>
      </c>
      <c r="AE199" s="78"/>
      <c r="AF199" s="79">
        <v>3325</v>
      </c>
      <c r="AG199" s="80">
        <v>475</v>
      </c>
      <c r="AH199" s="80">
        <v>3325</v>
      </c>
      <c r="AI199" s="75"/>
      <c r="AJ199" s="73"/>
      <c r="AK199" s="81">
        <v>0</v>
      </c>
    </row>
    <row r="200" spans="1:37" x14ac:dyDescent="0.25">
      <c r="A200" s="104">
        <v>1</v>
      </c>
      <c r="B200" s="105">
        <v>78580</v>
      </c>
      <c r="C200" s="110">
        <v>41</v>
      </c>
      <c r="D200" s="106" t="s">
        <v>3522</v>
      </c>
      <c r="E200" s="107">
        <v>2</v>
      </c>
      <c r="F200" s="74">
        <v>43502</v>
      </c>
      <c r="G200" s="108" t="e">
        <v>#N/A</v>
      </c>
      <c r="H200" s="109">
        <v>1</v>
      </c>
      <c r="I200" s="63">
        <v>43500</v>
      </c>
      <c r="J200" s="114">
        <v>3</v>
      </c>
      <c r="K200" s="105"/>
      <c r="L200" s="105">
        <v>1</v>
      </c>
      <c r="M200" s="105"/>
      <c r="N200" s="105"/>
      <c r="O200" s="105"/>
      <c r="P200" s="105"/>
      <c r="Q200" s="105"/>
      <c r="R200" s="105"/>
      <c r="S200" s="104" t="s">
        <v>551</v>
      </c>
      <c r="T200" s="104">
        <v>1</v>
      </c>
      <c r="U200" s="118">
        <v>990</v>
      </c>
      <c r="V200" s="118">
        <v>495</v>
      </c>
      <c r="W200" s="119">
        <v>495</v>
      </c>
      <c r="X200" s="76"/>
      <c r="Y200" s="77"/>
      <c r="Z200" s="73">
        <v>0</v>
      </c>
      <c r="AA200" s="73" t="s">
        <v>22</v>
      </c>
      <c r="AB200" s="78" t="e">
        <v>#REF!</v>
      </c>
      <c r="AC200" s="78" t="s">
        <v>22</v>
      </c>
      <c r="AD200" s="78" t="s">
        <v>22</v>
      </c>
      <c r="AE200" s="78"/>
      <c r="AF200" s="79">
        <v>2640</v>
      </c>
      <c r="AG200" s="80">
        <v>440</v>
      </c>
      <c r="AH200" s="80">
        <v>2640</v>
      </c>
      <c r="AI200" s="75"/>
      <c r="AJ200" s="73"/>
      <c r="AK200" s="81">
        <v>0</v>
      </c>
    </row>
    <row r="201" spans="1:37" x14ac:dyDescent="0.25">
      <c r="A201" s="104">
        <v>1</v>
      </c>
      <c r="B201" s="105">
        <v>78580</v>
      </c>
      <c r="C201" s="110">
        <v>61</v>
      </c>
      <c r="D201" s="106" t="s">
        <v>3629</v>
      </c>
      <c r="E201" s="107">
        <v>1</v>
      </c>
      <c r="F201" s="74">
        <v>43502</v>
      </c>
      <c r="G201" s="108" t="e">
        <v>#N/A</v>
      </c>
      <c r="H201" s="109">
        <v>0</v>
      </c>
      <c r="I201" s="63">
        <v>43500</v>
      </c>
      <c r="J201" s="114">
        <v>3</v>
      </c>
      <c r="K201" s="105"/>
      <c r="L201" s="105"/>
      <c r="M201" s="105">
        <v>1</v>
      </c>
      <c r="N201" s="105"/>
      <c r="O201" s="105"/>
      <c r="P201" s="105"/>
      <c r="Q201" s="105"/>
      <c r="R201" s="105"/>
      <c r="S201" s="104" t="s">
        <v>551</v>
      </c>
      <c r="T201" s="104">
        <v>1</v>
      </c>
      <c r="U201" s="118">
        <v>550</v>
      </c>
      <c r="V201" s="118">
        <v>550</v>
      </c>
      <c r="W201" s="119">
        <v>550</v>
      </c>
      <c r="X201" s="76"/>
      <c r="Y201" s="77"/>
      <c r="Z201" s="73">
        <v>0</v>
      </c>
      <c r="AA201" s="73" t="s">
        <v>22</v>
      </c>
      <c r="AB201" s="78" t="e">
        <v>#REF!</v>
      </c>
      <c r="AC201" s="78" t="s">
        <v>22</v>
      </c>
      <c r="AD201" s="78" t="s">
        <v>22</v>
      </c>
      <c r="AE201" s="78"/>
      <c r="AF201" s="79">
        <v>3720</v>
      </c>
      <c r="AG201" s="80">
        <v>620</v>
      </c>
      <c r="AH201" s="80">
        <v>3720</v>
      </c>
      <c r="AI201" s="75"/>
      <c r="AJ201" s="73"/>
      <c r="AK201" s="81">
        <v>0</v>
      </c>
    </row>
    <row r="202" spans="1:37" x14ac:dyDescent="0.25">
      <c r="A202" s="104">
        <v>1</v>
      </c>
      <c r="B202" s="105">
        <v>78580</v>
      </c>
      <c r="C202" s="110">
        <v>77</v>
      </c>
      <c r="D202" s="106" t="s">
        <v>3630</v>
      </c>
      <c r="E202" s="107">
        <v>2</v>
      </c>
      <c r="F202" s="74">
        <v>43502</v>
      </c>
      <c r="G202" s="108" t="e">
        <v>#N/A</v>
      </c>
      <c r="H202" s="109">
        <v>1</v>
      </c>
      <c r="I202" s="63">
        <v>43500</v>
      </c>
      <c r="J202" s="114">
        <v>3</v>
      </c>
      <c r="K202" s="105"/>
      <c r="L202" s="105"/>
      <c r="M202" s="105">
        <v>1</v>
      </c>
      <c r="N202" s="105"/>
      <c r="O202" s="105"/>
      <c r="P202" s="105"/>
      <c r="Q202" s="105"/>
      <c r="R202" s="105"/>
      <c r="S202" s="104" t="s">
        <v>551</v>
      </c>
      <c r="T202" s="104">
        <v>1</v>
      </c>
      <c r="U202" s="118">
        <v>660</v>
      </c>
      <c r="V202" s="118">
        <v>330</v>
      </c>
      <c r="W202" s="119">
        <v>330</v>
      </c>
      <c r="X202" s="76"/>
      <c r="Y202" s="77"/>
      <c r="Z202" s="73">
        <v>0</v>
      </c>
      <c r="AA202" s="73" t="s">
        <v>22</v>
      </c>
      <c r="AB202" s="78" t="e">
        <v>#REF!</v>
      </c>
      <c r="AC202" s="78" t="s">
        <v>22</v>
      </c>
      <c r="AD202" s="78" t="s">
        <v>22</v>
      </c>
      <c r="AE202" s="78"/>
      <c r="AF202" s="79">
        <v>2250</v>
      </c>
      <c r="AG202" s="80">
        <v>450</v>
      </c>
      <c r="AH202" s="80">
        <v>2250</v>
      </c>
      <c r="AI202" s="75"/>
      <c r="AJ202" s="73"/>
      <c r="AK202" s="81">
        <v>0</v>
      </c>
    </row>
    <row r="203" spans="1:37" x14ac:dyDescent="0.25">
      <c r="A203" s="104">
        <v>1</v>
      </c>
      <c r="B203" s="105">
        <v>78580</v>
      </c>
      <c r="C203" s="110">
        <v>81</v>
      </c>
      <c r="D203" s="106" t="s">
        <v>3631</v>
      </c>
      <c r="E203" s="107">
        <v>1</v>
      </c>
      <c r="F203" s="74">
        <v>43502</v>
      </c>
      <c r="G203" s="108" t="e">
        <v>#N/A</v>
      </c>
      <c r="H203" s="109">
        <v>0</v>
      </c>
      <c r="I203" s="63">
        <v>43500</v>
      </c>
      <c r="J203" s="114">
        <v>3</v>
      </c>
      <c r="K203" s="105"/>
      <c r="L203" s="105"/>
      <c r="M203" s="105">
        <v>1</v>
      </c>
      <c r="N203" s="105"/>
      <c r="O203" s="105"/>
      <c r="P203" s="105"/>
      <c r="Q203" s="105"/>
      <c r="R203" s="105"/>
      <c r="S203" s="104" t="s">
        <v>551</v>
      </c>
      <c r="T203" s="104">
        <v>1</v>
      </c>
      <c r="U203" s="118">
        <v>330</v>
      </c>
      <c r="V203" s="118">
        <v>330</v>
      </c>
      <c r="W203" s="119">
        <v>330</v>
      </c>
      <c r="X203" s="76"/>
      <c r="Y203" s="77"/>
      <c r="Z203" s="73">
        <v>0</v>
      </c>
      <c r="AA203" s="73" t="s">
        <v>22</v>
      </c>
      <c r="AB203" s="78" t="e">
        <v>#REF!</v>
      </c>
      <c r="AC203" s="78" t="s">
        <v>22</v>
      </c>
      <c r="AD203" s="78" t="s">
        <v>22</v>
      </c>
      <c r="AE203" s="78"/>
      <c r="AF203" s="79">
        <v>2020</v>
      </c>
      <c r="AG203" s="80">
        <v>505</v>
      </c>
      <c r="AH203" s="80">
        <v>2020</v>
      </c>
      <c r="AI203" s="75"/>
      <c r="AJ203" s="73"/>
      <c r="AK203" s="81">
        <v>0</v>
      </c>
    </row>
    <row r="204" spans="1:37" x14ac:dyDescent="0.25">
      <c r="A204" s="104">
        <v>1</v>
      </c>
      <c r="B204" s="105">
        <v>78580</v>
      </c>
      <c r="C204" s="110">
        <v>91</v>
      </c>
      <c r="D204" s="106" t="s">
        <v>3632</v>
      </c>
      <c r="E204" s="107">
        <v>2</v>
      </c>
      <c r="F204" s="74">
        <v>43502</v>
      </c>
      <c r="G204" s="108" t="e">
        <v>#N/A</v>
      </c>
      <c r="H204" s="109">
        <v>1</v>
      </c>
      <c r="I204" s="63">
        <v>43500</v>
      </c>
      <c r="J204" s="114">
        <v>3</v>
      </c>
      <c r="K204" s="105"/>
      <c r="L204" s="105"/>
      <c r="M204" s="105">
        <v>1</v>
      </c>
      <c r="N204" s="105"/>
      <c r="O204" s="105"/>
      <c r="P204" s="105"/>
      <c r="Q204" s="105"/>
      <c r="R204" s="105"/>
      <c r="S204" s="104" t="s">
        <v>551</v>
      </c>
      <c r="T204" s="104">
        <v>1</v>
      </c>
      <c r="U204" s="118">
        <v>660</v>
      </c>
      <c r="V204" s="118">
        <v>330</v>
      </c>
      <c r="W204" s="119">
        <v>330</v>
      </c>
      <c r="X204" s="76"/>
      <c r="Y204" s="77"/>
      <c r="Z204" s="73">
        <v>0</v>
      </c>
      <c r="AA204" s="73" t="s">
        <v>22</v>
      </c>
      <c r="AB204" s="78" t="e">
        <v>#REF!</v>
      </c>
      <c r="AC204" s="78" t="s">
        <v>22</v>
      </c>
      <c r="AD204" s="78" t="s">
        <v>22</v>
      </c>
      <c r="AE204" s="78"/>
      <c r="AF204" s="79">
        <v>384</v>
      </c>
      <c r="AG204" s="80">
        <v>384</v>
      </c>
      <c r="AH204" s="80">
        <v>384</v>
      </c>
      <c r="AI204" s="75"/>
      <c r="AJ204" s="73"/>
      <c r="AK204" s="81">
        <v>0</v>
      </c>
    </row>
    <row r="205" spans="1:37" x14ac:dyDescent="0.25">
      <c r="A205" s="104">
        <v>4</v>
      </c>
      <c r="B205" s="110">
        <v>76817</v>
      </c>
      <c r="C205" s="110">
        <v>7</v>
      </c>
      <c r="D205" s="106" t="s">
        <v>3589</v>
      </c>
      <c r="E205" s="107">
        <v>24</v>
      </c>
      <c r="F205" s="74">
        <v>43500</v>
      </c>
      <c r="G205" s="108" t="s">
        <v>150</v>
      </c>
      <c r="H205" s="109">
        <v>19</v>
      </c>
      <c r="I205" s="63">
        <v>43500</v>
      </c>
      <c r="J205" s="114">
        <v>4</v>
      </c>
      <c r="K205" s="105"/>
      <c r="L205" s="105">
        <v>4</v>
      </c>
      <c r="M205" s="105">
        <v>1</v>
      </c>
      <c r="N205" s="105"/>
      <c r="O205" s="105"/>
      <c r="P205" s="105"/>
      <c r="Q205" s="105"/>
      <c r="R205" s="105"/>
      <c r="S205" s="104" t="s">
        <v>546</v>
      </c>
      <c r="T205" s="104">
        <v>5</v>
      </c>
      <c r="U205" s="118">
        <v>12828</v>
      </c>
      <c r="V205" s="118">
        <v>534.5</v>
      </c>
      <c r="W205" s="119">
        <v>2672.5</v>
      </c>
      <c r="X205" s="76"/>
      <c r="Y205" s="77"/>
      <c r="Z205" s="73">
        <v>0</v>
      </c>
      <c r="AA205" s="73" t="s">
        <v>22</v>
      </c>
      <c r="AB205" s="78" t="e">
        <v>#REF!</v>
      </c>
      <c r="AC205" s="78" t="s">
        <v>22</v>
      </c>
      <c r="AD205" s="78" t="s">
        <v>22</v>
      </c>
      <c r="AE205" s="78"/>
      <c r="AF205" s="79">
        <v>409</v>
      </c>
      <c r="AG205" s="80">
        <v>409</v>
      </c>
      <c r="AH205" s="80">
        <v>409</v>
      </c>
      <c r="AI205" s="75"/>
      <c r="AJ205" s="73"/>
      <c r="AK205" s="81">
        <v>0</v>
      </c>
    </row>
    <row r="206" spans="1:37" x14ac:dyDescent="0.25">
      <c r="A206" s="104">
        <v>4</v>
      </c>
      <c r="B206" s="110">
        <v>75398</v>
      </c>
      <c r="C206" s="110">
        <v>2</v>
      </c>
      <c r="D206" s="106" t="s">
        <v>3633</v>
      </c>
      <c r="E206" s="107">
        <v>129</v>
      </c>
      <c r="F206" s="74">
        <v>43481</v>
      </c>
      <c r="G206" s="108" t="s">
        <v>37</v>
      </c>
      <c r="H206" s="109">
        <v>103</v>
      </c>
      <c r="I206" s="63">
        <v>43500</v>
      </c>
      <c r="J206" s="114">
        <v>4</v>
      </c>
      <c r="K206" s="105"/>
      <c r="L206" s="105"/>
      <c r="M206" s="105">
        <v>5</v>
      </c>
      <c r="N206" s="105">
        <v>4</v>
      </c>
      <c r="O206" s="105">
        <v>4</v>
      </c>
      <c r="P206" s="105">
        <v>4</v>
      </c>
      <c r="Q206" s="105">
        <v>4</v>
      </c>
      <c r="R206" s="105">
        <v>5</v>
      </c>
      <c r="S206" s="104" t="s">
        <v>546</v>
      </c>
      <c r="T206" s="104">
        <v>26</v>
      </c>
      <c r="U206" s="118">
        <v>156520</v>
      </c>
      <c r="V206" s="118">
        <v>1213.3333333333333</v>
      </c>
      <c r="W206" s="119">
        <v>31546.666666666664</v>
      </c>
      <c r="X206" s="76"/>
      <c r="Y206" s="77"/>
      <c r="Z206" s="73">
        <v>0</v>
      </c>
      <c r="AA206" s="73" t="s">
        <v>22</v>
      </c>
      <c r="AB206" s="78" t="e">
        <v>#REF!</v>
      </c>
      <c r="AC206" s="78" t="s">
        <v>22</v>
      </c>
      <c r="AD206" s="78" t="s">
        <v>22</v>
      </c>
      <c r="AE206" s="78"/>
      <c r="AF206" s="79">
        <v>2905</v>
      </c>
      <c r="AG206" s="80">
        <v>363.125</v>
      </c>
      <c r="AH206" s="80">
        <v>1452.5</v>
      </c>
      <c r="AI206" s="75"/>
      <c r="AJ206" s="73"/>
      <c r="AK206" s="81">
        <v>0</v>
      </c>
    </row>
    <row r="207" spans="1:37" x14ac:dyDescent="0.25">
      <c r="A207" s="104">
        <v>4</v>
      </c>
      <c r="B207" s="110">
        <v>76817</v>
      </c>
      <c r="C207" s="110">
        <v>8</v>
      </c>
      <c r="D207" s="106" t="s">
        <v>3634</v>
      </c>
      <c r="E207" s="107">
        <v>8</v>
      </c>
      <c r="F207" s="74">
        <v>43500</v>
      </c>
      <c r="G207" s="108" t="s">
        <v>150</v>
      </c>
      <c r="H207" s="109">
        <v>4</v>
      </c>
      <c r="I207" s="63">
        <v>43500</v>
      </c>
      <c r="J207" s="114">
        <v>5</v>
      </c>
      <c r="K207" s="105">
        <v>2</v>
      </c>
      <c r="L207" s="105">
        <v>2</v>
      </c>
      <c r="M207" s="105"/>
      <c r="N207" s="105"/>
      <c r="O207" s="105"/>
      <c r="P207" s="105"/>
      <c r="Q207" s="105"/>
      <c r="R207" s="105"/>
      <c r="S207" s="104" t="s">
        <v>546</v>
      </c>
      <c r="T207" s="104">
        <v>4</v>
      </c>
      <c r="U207" s="118">
        <v>4924</v>
      </c>
      <c r="V207" s="118">
        <v>615.5</v>
      </c>
      <c r="W207" s="119">
        <v>2462</v>
      </c>
      <c r="X207" s="76"/>
      <c r="Y207" s="77"/>
      <c r="Z207" s="73">
        <v>0</v>
      </c>
      <c r="AA207" s="73" t="s">
        <v>22</v>
      </c>
      <c r="AB207" s="78" t="e">
        <v>#REF!</v>
      </c>
      <c r="AC207" s="78" t="s">
        <v>22</v>
      </c>
      <c r="AD207" s="78" t="s">
        <v>22</v>
      </c>
      <c r="AE207" s="78"/>
      <c r="AF207" s="79">
        <v>3400</v>
      </c>
      <c r="AG207" s="80">
        <v>340</v>
      </c>
      <c r="AH207" s="80">
        <v>1360</v>
      </c>
      <c r="AI207" s="75"/>
      <c r="AJ207" s="73"/>
      <c r="AK207" s="81">
        <v>0</v>
      </c>
    </row>
    <row r="208" spans="1:37" x14ac:dyDescent="0.25">
      <c r="A208" s="104">
        <v>4</v>
      </c>
      <c r="B208" s="110">
        <v>76817</v>
      </c>
      <c r="C208" s="110">
        <v>7</v>
      </c>
      <c r="D208" s="106" t="s">
        <v>3589</v>
      </c>
      <c r="E208" s="107">
        <v>24</v>
      </c>
      <c r="F208" s="74">
        <v>43500</v>
      </c>
      <c r="G208" s="108" t="s">
        <v>150</v>
      </c>
      <c r="H208" s="109">
        <v>15</v>
      </c>
      <c r="I208" s="63">
        <v>43500</v>
      </c>
      <c r="J208" s="114">
        <v>5</v>
      </c>
      <c r="K208" s="105">
        <v>5</v>
      </c>
      <c r="L208" s="105">
        <v>4</v>
      </c>
      <c r="M208" s="105"/>
      <c r="N208" s="105"/>
      <c r="O208" s="105"/>
      <c r="P208" s="105"/>
      <c r="Q208" s="105"/>
      <c r="R208" s="105"/>
      <c r="S208" s="104" t="s">
        <v>546</v>
      </c>
      <c r="T208" s="104">
        <v>9</v>
      </c>
      <c r="U208" s="118">
        <v>12828</v>
      </c>
      <c r="V208" s="118">
        <v>534.5</v>
      </c>
      <c r="W208" s="119">
        <v>4810.5</v>
      </c>
      <c r="X208" s="76"/>
      <c r="Y208" s="77"/>
      <c r="Z208" s="73">
        <v>0</v>
      </c>
      <c r="AA208" s="73" t="s">
        <v>22</v>
      </c>
      <c r="AB208" s="78" t="e">
        <v>#REF!</v>
      </c>
      <c r="AC208" s="78" t="s">
        <v>22</v>
      </c>
      <c r="AD208" s="78" t="s">
        <v>22</v>
      </c>
      <c r="AE208" s="78"/>
      <c r="AF208" s="79">
        <v>730</v>
      </c>
      <c r="AG208" s="80">
        <v>365</v>
      </c>
      <c r="AH208" s="80">
        <v>730</v>
      </c>
      <c r="AI208" s="75"/>
      <c r="AJ208" s="73"/>
      <c r="AK208" s="81">
        <v>0</v>
      </c>
    </row>
    <row r="209" spans="1:37" x14ac:dyDescent="0.25">
      <c r="A209" s="104">
        <v>4</v>
      </c>
      <c r="B209" s="110">
        <v>76817</v>
      </c>
      <c r="C209" s="110">
        <v>2</v>
      </c>
      <c r="D209" s="106" t="s">
        <v>3635</v>
      </c>
      <c r="E209" s="107">
        <v>4</v>
      </c>
      <c r="F209" s="74">
        <v>43500</v>
      </c>
      <c r="G209" s="108" t="s">
        <v>150</v>
      </c>
      <c r="H209" s="109">
        <v>3</v>
      </c>
      <c r="I209" s="63">
        <v>43500</v>
      </c>
      <c r="J209" s="114">
        <v>5</v>
      </c>
      <c r="K209" s="110"/>
      <c r="L209" s="110">
        <v>1</v>
      </c>
      <c r="M209" s="110"/>
      <c r="N209" s="110"/>
      <c r="O209" s="110"/>
      <c r="P209" s="110"/>
      <c r="Q209" s="110"/>
      <c r="R209" s="110"/>
      <c r="S209" s="104" t="s">
        <v>546</v>
      </c>
      <c r="T209" s="104">
        <v>1</v>
      </c>
      <c r="U209" s="118">
        <v>1912</v>
      </c>
      <c r="V209" s="118">
        <v>478</v>
      </c>
      <c r="W209" s="119">
        <v>478</v>
      </c>
      <c r="X209" s="76"/>
      <c r="Y209" s="77"/>
      <c r="Z209" s="73">
        <v>0</v>
      </c>
      <c r="AA209" s="73" t="s">
        <v>22</v>
      </c>
      <c r="AB209" s="78" t="e">
        <v>#REF!</v>
      </c>
      <c r="AC209" s="78" t="s">
        <v>22</v>
      </c>
      <c r="AD209" s="78" t="s">
        <v>22</v>
      </c>
      <c r="AE209" s="78"/>
      <c r="AF209" s="79">
        <v>4420</v>
      </c>
      <c r="AG209" s="80">
        <v>736.66666666666663</v>
      </c>
      <c r="AH209" s="80">
        <v>4420</v>
      </c>
      <c r="AI209" s="75"/>
      <c r="AJ209" s="73"/>
      <c r="AK209" s="81">
        <v>0</v>
      </c>
    </row>
    <row r="210" spans="1:37" x14ac:dyDescent="0.25">
      <c r="A210" s="104">
        <v>4</v>
      </c>
      <c r="B210" s="110">
        <v>75398</v>
      </c>
      <c r="C210" s="110">
        <v>2</v>
      </c>
      <c r="D210" s="106" t="s">
        <v>3633</v>
      </c>
      <c r="E210" s="107">
        <v>129</v>
      </c>
      <c r="F210" s="74">
        <v>43481</v>
      </c>
      <c r="G210" s="108" t="s">
        <v>37</v>
      </c>
      <c r="H210" s="109">
        <v>118</v>
      </c>
      <c r="I210" s="63">
        <v>43500</v>
      </c>
      <c r="J210" s="114">
        <v>5</v>
      </c>
      <c r="K210" s="110"/>
      <c r="L210" s="110"/>
      <c r="M210" s="110">
        <v>5</v>
      </c>
      <c r="N210" s="110">
        <v>0</v>
      </c>
      <c r="O210" s="110">
        <v>2</v>
      </c>
      <c r="P210" s="110">
        <v>2</v>
      </c>
      <c r="Q210" s="110">
        <v>2</v>
      </c>
      <c r="R210" s="110"/>
      <c r="S210" s="104" t="s">
        <v>546</v>
      </c>
      <c r="T210" s="104">
        <v>11</v>
      </c>
      <c r="U210" s="118">
        <v>156520</v>
      </c>
      <c r="V210" s="118">
        <v>1213.3333333333333</v>
      </c>
      <c r="W210" s="119">
        <v>13346.666666666666</v>
      </c>
      <c r="X210" s="76"/>
      <c r="Y210" s="77"/>
      <c r="Z210" s="73">
        <v>0</v>
      </c>
      <c r="AA210" s="73" t="s">
        <v>22</v>
      </c>
      <c r="AB210" s="78" t="e">
        <v>#REF!</v>
      </c>
      <c r="AC210" s="78" t="s">
        <v>22</v>
      </c>
      <c r="AD210" s="78" t="s">
        <v>22</v>
      </c>
      <c r="AE210" s="78"/>
      <c r="AF210" s="79">
        <v>11340</v>
      </c>
      <c r="AG210" s="80">
        <v>270</v>
      </c>
      <c r="AH210" s="80">
        <v>6210</v>
      </c>
      <c r="AI210" s="75"/>
      <c r="AJ210" s="73"/>
      <c r="AK210" s="81">
        <v>0</v>
      </c>
    </row>
    <row r="211" spans="1:37" x14ac:dyDescent="0.25">
      <c r="A211" s="104">
        <v>4</v>
      </c>
      <c r="B211" s="110">
        <v>76817</v>
      </c>
      <c r="C211" s="110">
        <v>7</v>
      </c>
      <c r="D211" s="106" t="s">
        <v>3589</v>
      </c>
      <c r="E211" s="107">
        <v>24</v>
      </c>
      <c r="F211" s="74">
        <v>43500</v>
      </c>
      <c r="G211" s="108" t="s">
        <v>150</v>
      </c>
      <c r="H211" s="109">
        <v>14</v>
      </c>
      <c r="I211" s="63">
        <v>43500</v>
      </c>
      <c r="J211" s="114">
        <v>6</v>
      </c>
      <c r="K211" s="110">
        <v>2</v>
      </c>
      <c r="L211" s="110">
        <v>3</v>
      </c>
      <c r="M211" s="110">
        <v>1</v>
      </c>
      <c r="N211" s="110"/>
      <c r="O211" s="110"/>
      <c r="P211" s="110">
        <v>2</v>
      </c>
      <c r="Q211" s="110">
        <v>2</v>
      </c>
      <c r="R211" s="110"/>
      <c r="S211" s="104" t="s">
        <v>546</v>
      </c>
      <c r="T211" s="104">
        <v>10</v>
      </c>
      <c r="U211" s="118">
        <v>12828</v>
      </c>
      <c r="V211" s="118">
        <v>534.5</v>
      </c>
      <c r="W211" s="119">
        <v>5345</v>
      </c>
      <c r="X211" s="76"/>
      <c r="Y211" s="77"/>
      <c r="Z211" s="73">
        <v>0</v>
      </c>
      <c r="AA211" s="73" t="s">
        <v>22</v>
      </c>
      <c r="AB211" s="78" t="e">
        <v>#REF!</v>
      </c>
      <c r="AC211" s="78" t="s">
        <v>22</v>
      </c>
      <c r="AD211" s="78" t="s">
        <v>22</v>
      </c>
      <c r="AE211" s="78"/>
      <c r="AF211" s="79">
        <v>4284</v>
      </c>
      <c r="AG211" s="80">
        <v>252</v>
      </c>
      <c r="AH211" s="80">
        <v>4284</v>
      </c>
      <c r="AI211" s="75"/>
      <c r="AJ211" s="73"/>
      <c r="AK211" s="81">
        <v>0</v>
      </c>
    </row>
    <row r="212" spans="1:37" x14ac:dyDescent="0.25">
      <c r="A212" s="104">
        <v>4</v>
      </c>
      <c r="B212" s="110">
        <v>76817</v>
      </c>
      <c r="C212" s="110">
        <v>11</v>
      </c>
      <c r="D212" s="106" t="s">
        <v>3569</v>
      </c>
      <c r="E212" s="107">
        <v>4</v>
      </c>
      <c r="F212" s="74">
        <v>43500</v>
      </c>
      <c r="G212" s="108" t="s">
        <v>150</v>
      </c>
      <c r="H212" s="109">
        <v>1</v>
      </c>
      <c r="I212" s="63">
        <v>43500</v>
      </c>
      <c r="J212" s="114">
        <v>6</v>
      </c>
      <c r="K212" s="110">
        <v>2</v>
      </c>
      <c r="L212" s="110"/>
      <c r="M212" s="110">
        <v>1</v>
      </c>
      <c r="N212" s="110"/>
      <c r="O212" s="110"/>
      <c r="P212" s="110"/>
      <c r="Q212" s="110"/>
      <c r="R212" s="110"/>
      <c r="S212" s="104" t="s">
        <v>546</v>
      </c>
      <c r="T212" s="104">
        <v>3</v>
      </c>
      <c r="U212" s="118">
        <v>2916</v>
      </c>
      <c r="V212" s="118">
        <v>729</v>
      </c>
      <c r="W212" s="119">
        <v>2187</v>
      </c>
      <c r="X212" s="76"/>
      <c r="Y212" s="77"/>
      <c r="Z212" s="73">
        <v>0</v>
      </c>
      <c r="AA212" s="73" t="s">
        <v>22</v>
      </c>
      <c r="AB212" s="78" t="e">
        <v>#REF!</v>
      </c>
      <c r="AC212" s="78" t="s">
        <v>22</v>
      </c>
      <c r="AD212" s="78" t="s">
        <v>22</v>
      </c>
      <c r="AE212" s="78"/>
      <c r="AF212" s="79">
        <v>5520</v>
      </c>
      <c r="AG212" s="80">
        <v>345</v>
      </c>
      <c r="AH212" s="80">
        <v>5520</v>
      </c>
      <c r="AI212" s="75"/>
      <c r="AJ212" s="73"/>
      <c r="AK212" s="81">
        <v>0</v>
      </c>
    </row>
    <row r="213" spans="1:37" x14ac:dyDescent="0.25">
      <c r="A213" s="104">
        <v>4</v>
      </c>
      <c r="B213" s="110">
        <v>76817</v>
      </c>
      <c r="C213" s="105">
        <v>1</v>
      </c>
      <c r="D213" s="106" t="s">
        <v>3636</v>
      </c>
      <c r="E213" s="107">
        <v>1</v>
      </c>
      <c r="F213" s="74">
        <v>43500</v>
      </c>
      <c r="G213" s="108" t="s">
        <v>150</v>
      </c>
      <c r="H213" s="109">
        <v>0</v>
      </c>
      <c r="I213" s="63">
        <v>43500</v>
      </c>
      <c r="J213" s="114">
        <v>6</v>
      </c>
      <c r="K213" s="110">
        <v>1</v>
      </c>
      <c r="L213" s="110"/>
      <c r="M213" s="110"/>
      <c r="N213" s="110"/>
      <c r="O213" s="110"/>
      <c r="P213" s="110"/>
      <c r="Q213" s="110"/>
      <c r="R213" s="110"/>
      <c r="S213" s="104" t="s">
        <v>546</v>
      </c>
      <c r="T213" s="104">
        <v>1</v>
      </c>
      <c r="U213" s="118">
        <v>227</v>
      </c>
      <c r="V213" s="118">
        <v>227</v>
      </c>
      <c r="W213" s="119">
        <v>227</v>
      </c>
      <c r="X213" s="76"/>
      <c r="Y213" s="77"/>
      <c r="Z213" s="73">
        <v>0</v>
      </c>
      <c r="AA213" s="73" t="s">
        <v>22</v>
      </c>
      <c r="AB213" s="78" t="e">
        <v>#REF!</v>
      </c>
      <c r="AC213" s="78" t="s">
        <v>22</v>
      </c>
      <c r="AD213" s="78" t="s">
        <v>22</v>
      </c>
      <c r="AE213" s="78"/>
      <c r="AF213" s="79">
        <v>4300</v>
      </c>
      <c r="AG213" s="80">
        <v>860</v>
      </c>
      <c r="AH213" s="80">
        <v>4300</v>
      </c>
      <c r="AI213" s="75"/>
      <c r="AJ213" s="73"/>
      <c r="AK213" s="81">
        <v>0</v>
      </c>
    </row>
    <row r="214" spans="1:37" x14ac:dyDescent="0.25">
      <c r="A214" s="104">
        <v>4</v>
      </c>
      <c r="B214" s="110">
        <v>76817</v>
      </c>
      <c r="C214" s="105">
        <v>5</v>
      </c>
      <c r="D214" s="106" t="s">
        <v>3637</v>
      </c>
      <c r="E214" s="107">
        <v>2</v>
      </c>
      <c r="F214" s="74">
        <v>43500</v>
      </c>
      <c r="G214" s="108" t="s">
        <v>150</v>
      </c>
      <c r="H214" s="109">
        <v>0</v>
      </c>
      <c r="I214" s="63">
        <v>43500</v>
      </c>
      <c r="J214" s="114">
        <v>6</v>
      </c>
      <c r="K214" s="110"/>
      <c r="L214" s="110">
        <v>1</v>
      </c>
      <c r="M214" s="110">
        <v>1</v>
      </c>
      <c r="N214" s="110"/>
      <c r="O214" s="110"/>
      <c r="P214" s="110"/>
      <c r="Q214" s="110"/>
      <c r="R214" s="110"/>
      <c r="S214" s="104" t="s">
        <v>546</v>
      </c>
      <c r="T214" s="104">
        <v>2</v>
      </c>
      <c r="U214" s="118">
        <v>680</v>
      </c>
      <c r="V214" s="118">
        <v>340</v>
      </c>
      <c r="W214" s="119">
        <v>680</v>
      </c>
      <c r="X214" s="76"/>
      <c r="Y214" s="77"/>
      <c r="Z214" s="73">
        <v>0</v>
      </c>
      <c r="AA214" s="73" t="s">
        <v>22</v>
      </c>
      <c r="AB214" s="78" t="e">
        <v>#REF!</v>
      </c>
      <c r="AC214" s="78" t="s">
        <v>22</v>
      </c>
      <c r="AD214" s="78" t="s">
        <v>22</v>
      </c>
      <c r="AE214" s="78"/>
      <c r="AF214" s="79">
        <v>3440</v>
      </c>
      <c r="AG214" s="80">
        <v>860</v>
      </c>
      <c r="AH214" s="80">
        <v>2580</v>
      </c>
      <c r="AI214" s="75"/>
      <c r="AJ214" s="73"/>
      <c r="AK214" s="81">
        <v>0</v>
      </c>
    </row>
    <row r="215" spans="1:37" x14ac:dyDescent="0.25">
      <c r="A215" s="104">
        <v>4</v>
      </c>
      <c r="B215" s="110">
        <v>76817</v>
      </c>
      <c r="C215" s="105">
        <v>6</v>
      </c>
      <c r="D215" s="106" t="s">
        <v>3638</v>
      </c>
      <c r="E215" s="107">
        <v>2</v>
      </c>
      <c r="F215" s="74">
        <v>43500</v>
      </c>
      <c r="G215" s="108" t="s">
        <v>150</v>
      </c>
      <c r="H215" s="109">
        <v>0</v>
      </c>
      <c r="I215" s="63">
        <v>43500</v>
      </c>
      <c r="J215" s="114">
        <v>6</v>
      </c>
      <c r="K215" s="110"/>
      <c r="L215" s="110">
        <v>1</v>
      </c>
      <c r="M215" s="110"/>
      <c r="N215" s="110"/>
      <c r="O215" s="110">
        <v>1</v>
      </c>
      <c r="P215" s="110"/>
      <c r="Q215" s="110"/>
      <c r="R215" s="110"/>
      <c r="S215" s="104" t="s">
        <v>546</v>
      </c>
      <c r="T215" s="104">
        <v>2</v>
      </c>
      <c r="U215" s="118">
        <v>1232</v>
      </c>
      <c r="V215" s="118">
        <v>616</v>
      </c>
      <c r="W215" s="119">
        <v>1232</v>
      </c>
      <c r="X215" s="76"/>
      <c r="Y215" s="77"/>
      <c r="Z215" s="73">
        <v>0</v>
      </c>
      <c r="AA215" s="73" t="s">
        <v>22</v>
      </c>
      <c r="AB215" s="78" t="e">
        <v>#REF!</v>
      </c>
      <c r="AC215" s="78" t="s">
        <v>22</v>
      </c>
      <c r="AD215" s="78" t="s">
        <v>22</v>
      </c>
      <c r="AE215" s="78"/>
      <c r="AF215" s="79">
        <v>1100</v>
      </c>
      <c r="AG215" s="80">
        <v>550</v>
      </c>
      <c r="AH215" s="80">
        <v>1100</v>
      </c>
      <c r="AI215" s="75"/>
      <c r="AJ215" s="73"/>
      <c r="AK215" s="81">
        <v>0</v>
      </c>
    </row>
    <row r="216" spans="1:37" x14ac:dyDescent="0.25">
      <c r="A216" s="104">
        <v>4</v>
      </c>
      <c r="B216" s="110">
        <v>76817</v>
      </c>
      <c r="C216" s="105">
        <v>4</v>
      </c>
      <c r="D216" s="106" t="s">
        <v>3639</v>
      </c>
      <c r="E216" s="107">
        <v>1</v>
      </c>
      <c r="F216" s="74">
        <v>43500</v>
      </c>
      <c r="G216" s="108" t="s">
        <v>150</v>
      </c>
      <c r="H216" s="109">
        <v>0</v>
      </c>
      <c r="I216" s="63">
        <v>43500</v>
      </c>
      <c r="J216" s="114">
        <v>6</v>
      </c>
      <c r="K216" s="110"/>
      <c r="L216" s="110"/>
      <c r="M216" s="110">
        <v>1</v>
      </c>
      <c r="N216" s="110"/>
      <c r="O216" s="110"/>
      <c r="P216" s="110"/>
      <c r="Q216" s="110"/>
      <c r="R216" s="110"/>
      <c r="S216" s="104" t="s">
        <v>546</v>
      </c>
      <c r="T216" s="104">
        <v>1</v>
      </c>
      <c r="U216" s="118">
        <v>502</v>
      </c>
      <c r="V216" s="118">
        <v>502</v>
      </c>
      <c r="W216" s="119">
        <v>502</v>
      </c>
      <c r="X216" s="76"/>
      <c r="Y216" s="77"/>
      <c r="Z216" s="73">
        <v>0</v>
      </c>
      <c r="AA216" s="73" t="s">
        <v>22</v>
      </c>
      <c r="AB216" s="78" t="e">
        <v>#REF!</v>
      </c>
      <c r="AC216" s="78" t="s">
        <v>22</v>
      </c>
      <c r="AD216" s="78" t="s">
        <v>22</v>
      </c>
      <c r="AE216" s="78"/>
      <c r="AF216" s="79">
        <v>1776</v>
      </c>
      <c r="AG216" s="80">
        <v>444</v>
      </c>
      <c r="AH216" s="80">
        <v>1776</v>
      </c>
      <c r="AI216" s="75"/>
      <c r="AJ216" s="73"/>
      <c r="AK216" s="81">
        <v>0</v>
      </c>
    </row>
    <row r="217" spans="1:37" x14ac:dyDescent="0.25">
      <c r="A217" s="104">
        <v>4</v>
      </c>
      <c r="B217" s="110">
        <v>76817</v>
      </c>
      <c r="C217" s="105">
        <v>9</v>
      </c>
      <c r="D217" s="106" t="s">
        <v>3543</v>
      </c>
      <c r="E217" s="107">
        <v>8</v>
      </c>
      <c r="F217" s="74">
        <v>43500</v>
      </c>
      <c r="G217" s="108" t="s">
        <v>150</v>
      </c>
      <c r="H217" s="109">
        <v>7</v>
      </c>
      <c r="I217" s="63">
        <v>43500</v>
      </c>
      <c r="J217" s="114">
        <v>6</v>
      </c>
      <c r="K217" s="110"/>
      <c r="L217" s="110"/>
      <c r="M217" s="110">
        <v>1</v>
      </c>
      <c r="N217" s="110"/>
      <c r="O217" s="110"/>
      <c r="P217" s="110"/>
      <c r="Q217" s="110"/>
      <c r="R217" s="110"/>
      <c r="S217" s="104" t="s">
        <v>546</v>
      </c>
      <c r="T217" s="104">
        <v>1</v>
      </c>
      <c r="U217" s="118">
        <v>4608</v>
      </c>
      <c r="V217" s="118">
        <v>576</v>
      </c>
      <c r="W217" s="119">
        <v>576</v>
      </c>
      <c r="X217" s="76"/>
      <c r="Y217" s="77"/>
      <c r="Z217" s="73">
        <v>0</v>
      </c>
      <c r="AA217" s="73" t="s">
        <v>22</v>
      </c>
      <c r="AB217" s="78" t="e">
        <v>#REF!</v>
      </c>
      <c r="AC217" s="78" t="s">
        <v>22</v>
      </c>
      <c r="AD217" s="78" t="s">
        <v>22</v>
      </c>
      <c r="AE217" s="78"/>
      <c r="AF217" s="79">
        <v>2160</v>
      </c>
      <c r="AG217" s="80">
        <v>720</v>
      </c>
      <c r="AH217" s="80">
        <v>2160</v>
      </c>
      <c r="AI217" s="75"/>
      <c r="AJ217" s="73"/>
      <c r="AK217" s="81">
        <v>0</v>
      </c>
    </row>
    <row r="218" spans="1:37" x14ac:dyDescent="0.25">
      <c r="A218" s="104">
        <v>4</v>
      </c>
      <c r="B218" s="110">
        <v>76817</v>
      </c>
      <c r="C218" s="105">
        <v>2</v>
      </c>
      <c r="D218" s="106" t="s">
        <v>3635</v>
      </c>
      <c r="E218" s="107">
        <v>4</v>
      </c>
      <c r="F218" s="74">
        <v>43500</v>
      </c>
      <c r="G218" s="108" t="s">
        <v>150</v>
      </c>
      <c r="H218" s="109">
        <v>2</v>
      </c>
      <c r="I218" s="63">
        <v>43500</v>
      </c>
      <c r="J218" s="114">
        <v>6</v>
      </c>
      <c r="K218" s="110"/>
      <c r="L218" s="110"/>
      <c r="M218" s="110">
        <v>1</v>
      </c>
      <c r="N218" s="110">
        <v>1</v>
      </c>
      <c r="O218" s="110"/>
      <c r="P218" s="110"/>
      <c r="Q218" s="110"/>
      <c r="R218" s="110"/>
      <c r="S218" s="104" t="s">
        <v>546</v>
      </c>
      <c r="T218" s="104">
        <v>2</v>
      </c>
      <c r="U218" s="118">
        <v>1912</v>
      </c>
      <c r="V218" s="118">
        <v>478</v>
      </c>
      <c r="W218" s="119">
        <v>956</v>
      </c>
      <c r="X218" s="76"/>
      <c r="Y218" s="77"/>
      <c r="Z218" s="73">
        <v>0</v>
      </c>
      <c r="AA218" s="73" t="s">
        <v>22</v>
      </c>
      <c r="AB218" s="78" t="e">
        <v>#REF!</v>
      </c>
      <c r="AC218" s="78" t="s">
        <v>22</v>
      </c>
      <c r="AD218" s="78" t="s">
        <v>22</v>
      </c>
      <c r="AE218" s="78"/>
      <c r="AF218" s="79">
        <v>720</v>
      </c>
      <c r="AG218" s="80">
        <v>720</v>
      </c>
      <c r="AH218" s="80">
        <v>720</v>
      </c>
      <c r="AI218" s="75"/>
      <c r="AJ218" s="73"/>
      <c r="AK218" s="81">
        <v>0</v>
      </c>
    </row>
    <row r="219" spans="1:37" x14ac:dyDescent="0.25">
      <c r="A219" s="104">
        <v>7</v>
      </c>
      <c r="B219" s="110">
        <v>76468</v>
      </c>
      <c r="C219" s="105">
        <v>1</v>
      </c>
      <c r="D219" s="106" t="s">
        <v>3590</v>
      </c>
      <c r="E219" s="107">
        <v>29</v>
      </c>
      <c r="F219" s="74">
        <v>43503</v>
      </c>
      <c r="G219" s="108" t="e">
        <v>#N/A</v>
      </c>
      <c r="H219" s="109">
        <v>17</v>
      </c>
      <c r="I219" s="63">
        <v>43500</v>
      </c>
      <c r="J219" s="114">
        <v>7</v>
      </c>
      <c r="K219" s="110">
        <v>7</v>
      </c>
      <c r="L219" s="110">
        <v>5</v>
      </c>
      <c r="M219" s="110"/>
      <c r="N219" s="110"/>
      <c r="O219" s="110"/>
      <c r="P219" s="110"/>
      <c r="Q219" s="110"/>
      <c r="R219" s="110"/>
      <c r="S219" s="104" t="s">
        <v>551</v>
      </c>
      <c r="T219" s="104">
        <v>12</v>
      </c>
      <c r="U219" s="118">
        <v>6264</v>
      </c>
      <c r="V219" s="118">
        <v>216</v>
      </c>
      <c r="W219" s="119">
        <v>2592</v>
      </c>
      <c r="X219" s="76"/>
      <c r="Y219" s="77"/>
      <c r="Z219" s="73">
        <v>0</v>
      </c>
      <c r="AA219" s="73" t="s">
        <v>22</v>
      </c>
      <c r="AB219" s="78" t="e">
        <v>#REF!</v>
      </c>
      <c r="AC219" s="78" t="s">
        <v>22</v>
      </c>
      <c r="AD219" s="78" t="s">
        <v>22</v>
      </c>
      <c r="AE219" s="78"/>
      <c r="AF219" s="79">
        <v>13120</v>
      </c>
      <c r="AG219" s="80">
        <v>3280</v>
      </c>
      <c r="AH219" s="80">
        <v>13120</v>
      </c>
      <c r="AI219" s="75"/>
      <c r="AJ219" s="73"/>
      <c r="AK219" s="81">
        <v>0</v>
      </c>
    </row>
    <row r="220" spans="1:37" x14ac:dyDescent="0.25">
      <c r="A220" s="104">
        <v>7</v>
      </c>
      <c r="B220" s="110">
        <v>76468</v>
      </c>
      <c r="C220" s="105">
        <v>2</v>
      </c>
      <c r="D220" s="106" t="s">
        <v>3640</v>
      </c>
      <c r="E220" s="107">
        <v>2</v>
      </c>
      <c r="F220" s="74">
        <v>43503</v>
      </c>
      <c r="G220" s="108" t="e">
        <v>#N/A</v>
      </c>
      <c r="H220" s="109">
        <v>0</v>
      </c>
      <c r="I220" s="63">
        <v>43500</v>
      </c>
      <c r="J220" s="114">
        <v>7</v>
      </c>
      <c r="K220" s="110"/>
      <c r="L220" s="110">
        <v>2</v>
      </c>
      <c r="M220" s="110"/>
      <c r="N220" s="110"/>
      <c r="O220" s="110"/>
      <c r="P220" s="110"/>
      <c r="Q220" s="110"/>
      <c r="R220" s="110"/>
      <c r="S220" s="104" t="s">
        <v>551</v>
      </c>
      <c r="T220" s="104">
        <v>2</v>
      </c>
      <c r="U220" s="118">
        <v>690</v>
      </c>
      <c r="V220" s="118">
        <v>345</v>
      </c>
      <c r="W220" s="119">
        <v>690</v>
      </c>
      <c r="X220" s="76"/>
      <c r="Y220" s="77"/>
      <c r="Z220" s="73">
        <v>0</v>
      </c>
      <c r="AA220" s="73" t="s">
        <v>22</v>
      </c>
      <c r="AB220" s="78" t="e">
        <v>#REF!</v>
      </c>
      <c r="AC220" s="78" t="s">
        <v>22</v>
      </c>
      <c r="AD220" s="78" t="s">
        <v>22</v>
      </c>
      <c r="AE220" s="78"/>
      <c r="AF220" s="79">
        <v>660</v>
      </c>
      <c r="AG220" s="80">
        <v>330</v>
      </c>
      <c r="AH220" s="80">
        <v>660</v>
      </c>
      <c r="AI220" s="75"/>
      <c r="AJ220" s="73"/>
      <c r="AK220" s="81">
        <v>0</v>
      </c>
    </row>
    <row r="221" spans="1:37" x14ac:dyDescent="0.25">
      <c r="A221" s="104">
        <v>7</v>
      </c>
      <c r="B221" s="105">
        <v>76468</v>
      </c>
      <c r="C221" s="105">
        <v>4</v>
      </c>
      <c r="D221" s="106" t="s">
        <v>3641</v>
      </c>
      <c r="E221" s="107">
        <v>1</v>
      </c>
      <c r="F221" s="74">
        <v>43503</v>
      </c>
      <c r="G221" s="108" t="e">
        <v>#N/A</v>
      </c>
      <c r="H221" s="109">
        <v>0</v>
      </c>
      <c r="I221" s="63">
        <v>43500</v>
      </c>
      <c r="J221" s="114">
        <v>7</v>
      </c>
      <c r="K221" s="110"/>
      <c r="L221" s="110">
        <v>1</v>
      </c>
      <c r="M221" s="110"/>
      <c r="N221" s="110"/>
      <c r="O221" s="110"/>
      <c r="P221" s="110"/>
      <c r="Q221" s="110"/>
      <c r="R221" s="110"/>
      <c r="S221" s="104" t="s">
        <v>551</v>
      </c>
      <c r="T221" s="104">
        <v>1</v>
      </c>
      <c r="U221" s="118">
        <v>216</v>
      </c>
      <c r="V221" s="118">
        <v>216</v>
      </c>
      <c r="W221" s="119">
        <v>216</v>
      </c>
      <c r="X221" s="76"/>
      <c r="Y221" s="77"/>
      <c r="Z221" s="73">
        <v>0</v>
      </c>
      <c r="AA221" s="73" t="s">
        <v>22</v>
      </c>
      <c r="AB221" s="78" t="e">
        <v>#REF!</v>
      </c>
      <c r="AC221" s="78" t="s">
        <v>22</v>
      </c>
      <c r="AD221" s="78" t="s">
        <v>22</v>
      </c>
      <c r="AE221" s="78"/>
      <c r="AF221" s="79">
        <v>2256</v>
      </c>
      <c r="AG221" s="80">
        <v>564</v>
      </c>
      <c r="AH221" s="80">
        <v>2256</v>
      </c>
      <c r="AI221" s="75"/>
      <c r="AJ221" s="73"/>
      <c r="AK221" s="81">
        <v>0</v>
      </c>
    </row>
    <row r="222" spans="1:37" x14ac:dyDescent="0.25">
      <c r="A222" s="104">
        <v>7</v>
      </c>
      <c r="B222" s="105">
        <v>76468</v>
      </c>
      <c r="C222" s="105">
        <v>5</v>
      </c>
      <c r="D222" s="106" t="s">
        <v>3642</v>
      </c>
      <c r="E222" s="107">
        <v>1</v>
      </c>
      <c r="F222" s="74">
        <v>43503</v>
      </c>
      <c r="G222" s="108" t="e">
        <v>#N/A</v>
      </c>
      <c r="H222" s="109">
        <v>0</v>
      </c>
      <c r="I222" s="63">
        <v>43500</v>
      </c>
      <c r="J222" s="114">
        <v>7</v>
      </c>
      <c r="K222" s="110"/>
      <c r="L222" s="110">
        <v>1</v>
      </c>
      <c r="M222" s="110"/>
      <c r="N222" s="110"/>
      <c r="O222" s="110"/>
      <c r="P222" s="110"/>
      <c r="Q222" s="110"/>
      <c r="R222" s="110"/>
      <c r="S222" s="104" t="s">
        <v>551</v>
      </c>
      <c r="T222" s="104">
        <v>1</v>
      </c>
      <c r="U222" s="118">
        <v>345</v>
      </c>
      <c r="V222" s="118">
        <v>345</v>
      </c>
      <c r="W222" s="119">
        <v>345</v>
      </c>
      <c r="X222" s="76"/>
      <c r="Y222" s="77"/>
      <c r="Z222" s="73">
        <v>0</v>
      </c>
      <c r="AA222" s="73" t="s">
        <v>22</v>
      </c>
      <c r="AB222" s="78" t="e">
        <v>#REF!</v>
      </c>
      <c r="AC222" s="78" t="s">
        <v>22</v>
      </c>
      <c r="AD222" s="78" t="s">
        <v>22</v>
      </c>
      <c r="AE222" s="78"/>
      <c r="AF222" s="79">
        <v>1728</v>
      </c>
      <c r="AG222" s="80">
        <v>192</v>
      </c>
      <c r="AH222" s="80">
        <v>1728</v>
      </c>
      <c r="AI222" s="75"/>
      <c r="AJ222" s="73"/>
      <c r="AK222" s="81">
        <v>0</v>
      </c>
    </row>
    <row r="223" spans="1:37" x14ac:dyDescent="0.25">
      <c r="A223" s="104">
        <v>7</v>
      </c>
      <c r="B223" s="105">
        <v>71407</v>
      </c>
      <c r="C223" s="105">
        <v>5</v>
      </c>
      <c r="D223" s="106" t="s">
        <v>550</v>
      </c>
      <c r="E223" s="107">
        <v>16</v>
      </c>
      <c r="F223" s="74">
        <v>43503</v>
      </c>
      <c r="G223" s="108" t="e">
        <v>#N/A</v>
      </c>
      <c r="H223" s="109">
        <v>3</v>
      </c>
      <c r="I223" s="63">
        <v>43500</v>
      </c>
      <c r="J223" s="114">
        <v>7</v>
      </c>
      <c r="K223" s="110"/>
      <c r="L223" s="110"/>
      <c r="M223" s="110">
        <v>7</v>
      </c>
      <c r="N223" s="110">
        <v>6</v>
      </c>
      <c r="O223" s="110"/>
      <c r="P223" s="110"/>
      <c r="Q223" s="110"/>
      <c r="R223" s="110"/>
      <c r="S223" s="104" t="s">
        <v>551</v>
      </c>
      <c r="T223" s="104">
        <v>13</v>
      </c>
      <c r="U223" s="118">
        <v>6635.33</v>
      </c>
      <c r="V223" s="118">
        <v>414.708125</v>
      </c>
      <c r="W223" s="119">
        <v>5391.2056249999996</v>
      </c>
      <c r="X223" s="76"/>
      <c r="Y223" s="77"/>
      <c r="Z223" s="73">
        <v>0</v>
      </c>
      <c r="AA223" s="73" t="s">
        <v>22</v>
      </c>
      <c r="AB223" s="78" t="e">
        <v>#REF!</v>
      </c>
      <c r="AC223" s="78" t="s">
        <v>22</v>
      </c>
      <c r="AD223" s="78" t="s">
        <v>22</v>
      </c>
      <c r="AE223" s="78"/>
      <c r="AF223" s="79">
        <v>23240</v>
      </c>
      <c r="AG223" s="80">
        <v>363.125</v>
      </c>
      <c r="AH223" s="80">
        <v>9441.25</v>
      </c>
      <c r="AI223" s="75"/>
      <c r="AJ223" s="73"/>
      <c r="AK223" s="81">
        <v>0</v>
      </c>
    </row>
    <row r="224" spans="1:37" x14ac:dyDescent="0.25">
      <c r="A224" s="104">
        <v>7</v>
      </c>
      <c r="B224" s="105">
        <v>76468</v>
      </c>
      <c r="C224" s="105">
        <v>6</v>
      </c>
      <c r="D224" s="106" t="s">
        <v>3643</v>
      </c>
      <c r="E224" s="107">
        <v>1</v>
      </c>
      <c r="F224" s="74">
        <v>43503</v>
      </c>
      <c r="G224" s="108" t="e">
        <v>#N/A</v>
      </c>
      <c r="H224" s="109">
        <v>0</v>
      </c>
      <c r="I224" s="63">
        <v>43500</v>
      </c>
      <c r="J224" s="114">
        <v>8</v>
      </c>
      <c r="K224" s="110">
        <v>1</v>
      </c>
      <c r="L224" s="110"/>
      <c r="M224" s="110"/>
      <c r="N224" s="110"/>
      <c r="O224" s="110"/>
      <c r="P224" s="110"/>
      <c r="Q224" s="110"/>
      <c r="R224" s="110"/>
      <c r="S224" s="104" t="s">
        <v>551</v>
      </c>
      <c r="T224" s="104">
        <v>1</v>
      </c>
      <c r="U224" s="118">
        <v>266</v>
      </c>
      <c r="V224" s="118">
        <v>266</v>
      </c>
      <c r="W224" s="119">
        <v>266</v>
      </c>
      <c r="X224" s="76"/>
      <c r="Y224" s="77"/>
      <c r="Z224" s="73">
        <v>0</v>
      </c>
      <c r="AA224" s="73" t="s">
        <v>22</v>
      </c>
      <c r="AB224" s="78" t="e">
        <v>#REF!</v>
      </c>
      <c r="AC224" s="78" t="s">
        <v>22</v>
      </c>
      <c r="AD224" s="78" t="s">
        <v>22</v>
      </c>
      <c r="AE224" s="78"/>
      <c r="AF224" s="79">
        <v>4420</v>
      </c>
      <c r="AG224" s="80">
        <v>736.66666666666663</v>
      </c>
      <c r="AH224" s="80">
        <v>4420</v>
      </c>
      <c r="AI224" s="75"/>
      <c r="AJ224" s="73"/>
      <c r="AK224" s="81">
        <v>0</v>
      </c>
    </row>
    <row r="225" spans="1:37" x14ac:dyDescent="0.25">
      <c r="A225" s="104">
        <v>7</v>
      </c>
      <c r="B225" s="105">
        <v>76468</v>
      </c>
      <c r="C225" s="105">
        <v>3</v>
      </c>
      <c r="D225" s="106" t="s">
        <v>3591</v>
      </c>
      <c r="E225" s="107">
        <v>65</v>
      </c>
      <c r="F225" s="74">
        <v>43503</v>
      </c>
      <c r="G225" s="108" t="e">
        <v>#N/A</v>
      </c>
      <c r="H225" s="109">
        <v>54</v>
      </c>
      <c r="I225" s="63">
        <v>43500</v>
      </c>
      <c r="J225" s="114">
        <v>8</v>
      </c>
      <c r="K225" s="110">
        <v>7</v>
      </c>
      <c r="L225" s="110"/>
      <c r="M225" s="110">
        <v>4</v>
      </c>
      <c r="N225" s="110"/>
      <c r="O225" s="110"/>
      <c r="P225" s="110"/>
      <c r="Q225" s="110"/>
      <c r="R225" s="110"/>
      <c r="S225" s="104" t="s">
        <v>551</v>
      </c>
      <c r="T225" s="104">
        <v>11</v>
      </c>
      <c r="U225" s="118">
        <v>17290</v>
      </c>
      <c r="V225" s="118">
        <v>266</v>
      </c>
      <c r="W225" s="119">
        <v>2926</v>
      </c>
      <c r="X225" s="76"/>
      <c r="Y225" s="77"/>
      <c r="Z225" s="73">
        <v>0</v>
      </c>
      <c r="AA225" s="73" t="s">
        <v>22</v>
      </c>
      <c r="AB225" s="78" t="e">
        <v>#REF!</v>
      </c>
      <c r="AC225" s="78" t="s">
        <v>22</v>
      </c>
      <c r="AD225" s="78" t="s">
        <v>22</v>
      </c>
      <c r="AE225" s="78"/>
      <c r="AF225" s="79">
        <v>4420</v>
      </c>
      <c r="AG225" s="80">
        <v>736.66666666666663</v>
      </c>
      <c r="AH225" s="80">
        <v>4420</v>
      </c>
      <c r="AI225" s="75"/>
      <c r="AJ225" s="73"/>
      <c r="AK225" s="81">
        <v>0</v>
      </c>
    </row>
    <row r="226" spans="1:37" x14ac:dyDescent="0.25">
      <c r="A226" s="104">
        <v>7</v>
      </c>
      <c r="B226" s="105">
        <v>77908</v>
      </c>
      <c r="C226" s="105">
        <v>9</v>
      </c>
      <c r="D226" s="106" t="s">
        <v>3644</v>
      </c>
      <c r="E226" s="107">
        <v>24</v>
      </c>
      <c r="F226" s="74">
        <v>43501</v>
      </c>
      <c r="G226" s="108" t="s">
        <v>128</v>
      </c>
      <c r="H226" s="109">
        <v>16</v>
      </c>
      <c r="I226" s="63">
        <v>43500</v>
      </c>
      <c r="J226" s="114">
        <v>8</v>
      </c>
      <c r="K226" s="110"/>
      <c r="L226" s="110">
        <v>4</v>
      </c>
      <c r="M226" s="110">
        <v>4</v>
      </c>
      <c r="N226" s="110"/>
      <c r="O226" s="110"/>
      <c r="P226" s="110"/>
      <c r="Q226" s="110"/>
      <c r="R226" s="110"/>
      <c r="S226" s="104" t="s">
        <v>551</v>
      </c>
      <c r="T226" s="104">
        <v>8</v>
      </c>
      <c r="U226" s="118">
        <v>11280</v>
      </c>
      <c r="V226" s="118">
        <v>470</v>
      </c>
      <c r="W226" s="119">
        <v>3760</v>
      </c>
      <c r="X226" s="76"/>
      <c r="Y226" s="77"/>
      <c r="Z226" s="73">
        <v>0</v>
      </c>
      <c r="AA226" s="73" t="s">
        <v>22</v>
      </c>
      <c r="AB226" s="78" t="e">
        <v>#REF!</v>
      </c>
      <c r="AC226" s="78" t="s">
        <v>22</v>
      </c>
      <c r="AD226" s="78" t="s">
        <v>22</v>
      </c>
      <c r="AE226" s="78"/>
      <c r="AF226" s="79">
        <v>2480</v>
      </c>
      <c r="AG226" s="80">
        <v>310</v>
      </c>
      <c r="AH226" s="80">
        <v>2480</v>
      </c>
      <c r="AI226" s="75"/>
      <c r="AJ226" s="73"/>
      <c r="AK226" s="81">
        <v>0</v>
      </c>
    </row>
    <row r="227" spans="1:37" x14ac:dyDescent="0.25">
      <c r="A227" s="104">
        <v>7</v>
      </c>
      <c r="B227" s="105">
        <v>77908</v>
      </c>
      <c r="C227" s="105">
        <v>5</v>
      </c>
      <c r="D227" s="106" t="s">
        <v>3645</v>
      </c>
      <c r="E227" s="107">
        <v>6</v>
      </c>
      <c r="F227" s="74">
        <v>43501</v>
      </c>
      <c r="G227" s="108" t="s">
        <v>128</v>
      </c>
      <c r="H227" s="109">
        <v>0</v>
      </c>
      <c r="I227" s="63">
        <v>43500</v>
      </c>
      <c r="J227" s="114">
        <v>9</v>
      </c>
      <c r="K227" s="110">
        <v>5</v>
      </c>
      <c r="L227" s="110">
        <v>1</v>
      </c>
      <c r="M227" s="110"/>
      <c r="N227" s="110"/>
      <c r="O227" s="110"/>
      <c r="P227" s="110"/>
      <c r="Q227" s="110"/>
      <c r="R227" s="110"/>
      <c r="S227" s="104" t="s">
        <v>551</v>
      </c>
      <c r="T227" s="104">
        <v>6</v>
      </c>
      <c r="U227" s="118">
        <v>4160</v>
      </c>
      <c r="V227" s="118">
        <v>693.33333333333337</v>
      </c>
      <c r="W227" s="119">
        <v>4160</v>
      </c>
      <c r="X227" s="76"/>
      <c r="Y227" s="77"/>
      <c r="Z227" s="73">
        <v>0</v>
      </c>
      <c r="AA227" s="73" t="s">
        <v>22</v>
      </c>
      <c r="AB227" s="78" t="e">
        <v>#REF!</v>
      </c>
      <c r="AC227" s="78" t="s">
        <v>22</v>
      </c>
      <c r="AD227" s="78" t="s">
        <v>22</v>
      </c>
      <c r="AE227" s="78"/>
      <c r="AF227" s="79">
        <v>2188</v>
      </c>
      <c r="AG227" s="80">
        <v>729.33333333333337</v>
      </c>
      <c r="AH227" s="80">
        <v>2188</v>
      </c>
      <c r="AI227" s="75"/>
      <c r="AJ227" s="73"/>
      <c r="AK227" s="81">
        <v>0</v>
      </c>
    </row>
    <row r="228" spans="1:37" x14ac:dyDescent="0.25">
      <c r="A228" s="104">
        <v>7</v>
      </c>
      <c r="B228" s="105">
        <v>77908</v>
      </c>
      <c r="C228" s="105">
        <v>2</v>
      </c>
      <c r="D228" s="106" t="s">
        <v>3646</v>
      </c>
      <c r="E228" s="107">
        <v>4</v>
      </c>
      <c r="F228" s="74">
        <v>43501</v>
      </c>
      <c r="G228" s="108" t="s">
        <v>128</v>
      </c>
      <c r="H228" s="109">
        <v>0</v>
      </c>
      <c r="I228" s="63">
        <v>43500</v>
      </c>
      <c r="J228" s="114">
        <v>9</v>
      </c>
      <c r="K228" s="110"/>
      <c r="L228" s="110">
        <v>3</v>
      </c>
      <c r="M228" s="110">
        <v>1</v>
      </c>
      <c r="N228" s="110"/>
      <c r="O228" s="110"/>
      <c r="P228" s="110"/>
      <c r="Q228" s="110"/>
      <c r="R228" s="110"/>
      <c r="S228" s="104" t="s">
        <v>551</v>
      </c>
      <c r="T228" s="104">
        <v>4</v>
      </c>
      <c r="U228" s="118">
        <v>2600</v>
      </c>
      <c r="V228" s="118">
        <v>650</v>
      </c>
      <c r="W228" s="119">
        <v>2600</v>
      </c>
      <c r="X228" s="76"/>
      <c r="Y228" s="77"/>
      <c r="Z228" s="73">
        <v>0</v>
      </c>
      <c r="AA228" s="73" t="s">
        <v>22</v>
      </c>
      <c r="AB228" s="78" t="e">
        <v>#REF!</v>
      </c>
      <c r="AC228" s="78" t="s">
        <v>22</v>
      </c>
      <c r="AD228" s="78" t="s">
        <v>22</v>
      </c>
      <c r="AE228" s="78"/>
      <c r="AF228" s="79">
        <v>3440</v>
      </c>
      <c r="AG228" s="80">
        <v>860</v>
      </c>
      <c r="AH228" s="80">
        <v>860</v>
      </c>
      <c r="AI228" s="75"/>
      <c r="AJ228" s="73"/>
      <c r="AK228" s="81">
        <v>0</v>
      </c>
    </row>
    <row r="229" spans="1:37" x14ac:dyDescent="0.25">
      <c r="A229" s="104">
        <v>7</v>
      </c>
      <c r="B229" s="105">
        <v>77908</v>
      </c>
      <c r="C229" s="105">
        <v>4</v>
      </c>
      <c r="D229" s="106" t="s">
        <v>3603</v>
      </c>
      <c r="E229" s="107">
        <v>6</v>
      </c>
      <c r="F229" s="74">
        <v>43501</v>
      </c>
      <c r="G229" s="108" t="s">
        <v>128</v>
      </c>
      <c r="H229" s="109">
        <v>5</v>
      </c>
      <c r="I229" s="63">
        <v>43500</v>
      </c>
      <c r="J229" s="114">
        <v>9</v>
      </c>
      <c r="K229" s="110"/>
      <c r="L229" s="110">
        <v>1</v>
      </c>
      <c r="M229" s="110"/>
      <c r="N229" s="110"/>
      <c r="O229" s="110"/>
      <c r="P229" s="110"/>
      <c r="Q229" s="110"/>
      <c r="R229" s="110"/>
      <c r="S229" s="104" t="s">
        <v>551</v>
      </c>
      <c r="T229" s="104">
        <v>1</v>
      </c>
      <c r="U229" s="118">
        <v>3640</v>
      </c>
      <c r="V229" s="118">
        <v>606.66666666666663</v>
      </c>
      <c r="W229" s="119">
        <v>606.66666666666663</v>
      </c>
      <c r="X229" s="76"/>
      <c r="Y229" s="77"/>
      <c r="Z229" s="73">
        <v>0</v>
      </c>
      <c r="AA229" s="73" t="s">
        <v>22</v>
      </c>
      <c r="AB229" s="78" t="e">
        <v>#REF!</v>
      </c>
      <c r="AC229" s="78" t="s">
        <v>22</v>
      </c>
      <c r="AD229" s="78" t="s">
        <v>22</v>
      </c>
      <c r="AE229" s="78"/>
      <c r="AF229" s="79">
        <v>8301.15</v>
      </c>
      <c r="AG229" s="80">
        <v>922.34999999999991</v>
      </c>
      <c r="AH229" s="80">
        <v>8301.15</v>
      </c>
      <c r="AI229" s="75"/>
      <c r="AJ229" s="73"/>
      <c r="AK229" s="81">
        <v>0</v>
      </c>
    </row>
    <row r="230" spans="1:37" x14ac:dyDescent="0.25">
      <c r="A230" s="104">
        <v>7</v>
      </c>
      <c r="B230" s="105">
        <v>77908</v>
      </c>
      <c r="C230" s="105">
        <v>10</v>
      </c>
      <c r="D230" s="106" t="s">
        <v>3647</v>
      </c>
      <c r="E230" s="107">
        <v>3</v>
      </c>
      <c r="F230" s="74">
        <v>43501</v>
      </c>
      <c r="G230" s="108" t="s">
        <v>128</v>
      </c>
      <c r="H230" s="109">
        <v>0</v>
      </c>
      <c r="I230" s="63">
        <v>43500</v>
      </c>
      <c r="J230" s="114">
        <v>9</v>
      </c>
      <c r="K230" s="110"/>
      <c r="L230" s="110">
        <v>2</v>
      </c>
      <c r="M230" s="110">
        <v>1</v>
      </c>
      <c r="N230" s="110"/>
      <c r="O230" s="110"/>
      <c r="P230" s="110"/>
      <c r="Q230" s="110"/>
      <c r="R230" s="110"/>
      <c r="S230" s="104" t="s">
        <v>551</v>
      </c>
      <c r="T230" s="104">
        <v>3</v>
      </c>
      <c r="U230" s="118">
        <v>2620</v>
      </c>
      <c r="V230" s="118">
        <v>873.33333333333337</v>
      </c>
      <c r="W230" s="119">
        <v>2620</v>
      </c>
      <c r="X230" s="76"/>
      <c r="Y230" s="77"/>
      <c r="Z230" s="73">
        <v>0</v>
      </c>
      <c r="AA230" s="73" t="s">
        <v>22</v>
      </c>
      <c r="AB230" s="78" t="e">
        <v>#REF!</v>
      </c>
      <c r="AC230" s="78" t="s">
        <v>22</v>
      </c>
      <c r="AD230" s="78" t="s">
        <v>22</v>
      </c>
      <c r="AE230" s="78"/>
      <c r="AF230" s="79">
        <v>954</v>
      </c>
      <c r="AG230" s="80">
        <v>318</v>
      </c>
      <c r="AH230" s="80">
        <v>954</v>
      </c>
      <c r="AI230" s="75"/>
      <c r="AJ230" s="73"/>
      <c r="AK230" s="81">
        <v>0</v>
      </c>
    </row>
    <row r="231" spans="1:37" x14ac:dyDescent="0.25">
      <c r="A231" s="104">
        <v>7</v>
      </c>
      <c r="B231" s="105">
        <v>77908</v>
      </c>
      <c r="C231" s="105">
        <v>7</v>
      </c>
      <c r="D231" s="106" t="s">
        <v>3648</v>
      </c>
      <c r="E231" s="107">
        <v>4</v>
      </c>
      <c r="F231" s="74">
        <v>43501</v>
      </c>
      <c r="G231" s="108" t="s">
        <v>128</v>
      </c>
      <c r="H231" s="109">
        <v>0</v>
      </c>
      <c r="I231" s="63">
        <v>43500</v>
      </c>
      <c r="J231" s="114">
        <v>9</v>
      </c>
      <c r="K231" s="110"/>
      <c r="L231" s="110"/>
      <c r="M231" s="110">
        <v>4</v>
      </c>
      <c r="N231" s="110"/>
      <c r="O231" s="110"/>
      <c r="P231" s="110"/>
      <c r="Q231" s="110"/>
      <c r="R231" s="110"/>
      <c r="S231" s="104" t="s">
        <v>551</v>
      </c>
      <c r="T231" s="104">
        <v>4</v>
      </c>
      <c r="U231" s="118">
        <v>1600</v>
      </c>
      <c r="V231" s="118">
        <v>400</v>
      </c>
      <c r="W231" s="119">
        <v>1600</v>
      </c>
      <c r="X231" s="76"/>
      <c r="Y231" s="77"/>
      <c r="Z231" s="73">
        <v>0</v>
      </c>
      <c r="AA231" s="73" t="s">
        <v>22</v>
      </c>
      <c r="AB231" s="78" t="e">
        <v>#REF!</v>
      </c>
      <c r="AC231" s="78" t="s">
        <v>22</v>
      </c>
      <c r="AD231" s="78" t="s">
        <v>22</v>
      </c>
      <c r="AE231" s="78"/>
      <c r="AF231" s="79">
        <v>590</v>
      </c>
      <c r="AG231" s="80">
        <v>295</v>
      </c>
      <c r="AH231" s="80">
        <v>590</v>
      </c>
      <c r="AI231" s="75"/>
      <c r="AJ231" s="73"/>
      <c r="AK231" s="81">
        <v>0</v>
      </c>
    </row>
    <row r="232" spans="1:37" x14ac:dyDescent="0.25">
      <c r="A232" s="104">
        <v>10</v>
      </c>
      <c r="B232" s="105">
        <v>75966</v>
      </c>
      <c r="C232" s="105">
        <v>8</v>
      </c>
      <c r="D232" s="106" t="s">
        <v>3649</v>
      </c>
      <c r="E232" s="107">
        <v>520</v>
      </c>
      <c r="F232" s="74">
        <v>43507</v>
      </c>
      <c r="G232" s="108" t="s">
        <v>20</v>
      </c>
      <c r="H232" s="109">
        <v>478</v>
      </c>
      <c r="I232" s="63">
        <v>43500</v>
      </c>
      <c r="J232" s="114">
        <v>10</v>
      </c>
      <c r="K232" s="110">
        <v>10</v>
      </c>
      <c r="L232" s="110">
        <v>10</v>
      </c>
      <c r="M232" s="110">
        <v>8</v>
      </c>
      <c r="N232" s="110">
        <v>10</v>
      </c>
      <c r="O232" s="110">
        <v>4</v>
      </c>
      <c r="P232" s="110"/>
      <c r="Q232" s="110"/>
      <c r="R232" s="110"/>
      <c r="S232" s="104" t="s">
        <v>551</v>
      </c>
      <c r="T232" s="104">
        <v>42</v>
      </c>
      <c r="U232" s="118">
        <v>130000</v>
      </c>
      <c r="V232" s="118">
        <v>250</v>
      </c>
      <c r="W232" s="119">
        <v>10500</v>
      </c>
      <c r="X232" s="76"/>
      <c r="Y232" s="77"/>
      <c r="Z232" s="73">
        <v>0</v>
      </c>
      <c r="AA232" s="73" t="s">
        <v>22</v>
      </c>
      <c r="AB232" s="78" t="e">
        <v>#REF!</v>
      </c>
      <c r="AC232" s="78" t="s">
        <v>22</v>
      </c>
      <c r="AD232" s="78" t="s">
        <v>22</v>
      </c>
      <c r="AE232" s="78"/>
      <c r="AF232" s="79">
        <v>4400</v>
      </c>
      <c r="AG232" s="80">
        <v>733.33333333333337</v>
      </c>
      <c r="AH232" s="80">
        <v>4400</v>
      </c>
      <c r="AI232" s="75"/>
      <c r="AJ232" s="73"/>
      <c r="AK232" s="81">
        <v>0</v>
      </c>
    </row>
    <row r="233" spans="1:37" x14ac:dyDescent="0.25">
      <c r="A233" s="104">
        <v>10</v>
      </c>
      <c r="B233" s="105">
        <v>75966</v>
      </c>
      <c r="C233" s="105">
        <v>1</v>
      </c>
      <c r="D233" s="106" t="s">
        <v>3509</v>
      </c>
      <c r="E233" s="107">
        <v>290</v>
      </c>
      <c r="F233" s="74">
        <v>43510</v>
      </c>
      <c r="G233" s="108" t="e">
        <v>#N/A</v>
      </c>
      <c r="H233" s="109">
        <v>278</v>
      </c>
      <c r="I233" s="63">
        <v>43500</v>
      </c>
      <c r="J233" s="114">
        <v>11</v>
      </c>
      <c r="K233" s="110">
        <v>10</v>
      </c>
      <c r="L233" s="110">
        <v>2</v>
      </c>
      <c r="M233" s="110"/>
      <c r="N233" s="110"/>
      <c r="O233" s="110"/>
      <c r="P233" s="110"/>
      <c r="Q233" s="110"/>
      <c r="R233" s="110"/>
      <c r="S233" s="104" t="s">
        <v>551</v>
      </c>
      <c r="T233" s="104">
        <v>12</v>
      </c>
      <c r="U233" s="118">
        <v>53650</v>
      </c>
      <c r="V233" s="118">
        <v>185</v>
      </c>
      <c r="W233" s="119">
        <v>2220</v>
      </c>
      <c r="X233" s="76"/>
      <c r="Y233" s="77"/>
      <c r="Z233" s="73">
        <v>0</v>
      </c>
      <c r="AA233" s="73" t="s">
        <v>22</v>
      </c>
      <c r="AB233" s="78" t="e">
        <v>#REF!</v>
      </c>
      <c r="AC233" s="78" t="s">
        <v>22</v>
      </c>
      <c r="AD233" s="78" t="s">
        <v>22</v>
      </c>
      <c r="AE233" s="78"/>
      <c r="AF233" s="79">
        <v>6300</v>
      </c>
      <c r="AG233" s="80">
        <v>420</v>
      </c>
      <c r="AH233" s="80">
        <v>5040</v>
      </c>
      <c r="AI233" s="75"/>
      <c r="AJ233" s="73"/>
      <c r="AK233" s="81">
        <v>0</v>
      </c>
    </row>
    <row r="234" spans="1:37" x14ac:dyDescent="0.25">
      <c r="A234" s="104">
        <v>10</v>
      </c>
      <c r="B234" s="105">
        <v>75966</v>
      </c>
      <c r="C234" s="105">
        <v>8</v>
      </c>
      <c r="D234" s="106" t="s">
        <v>3649</v>
      </c>
      <c r="E234" s="107">
        <v>520</v>
      </c>
      <c r="F234" s="74">
        <v>43507</v>
      </c>
      <c r="G234" s="108" t="s">
        <v>20</v>
      </c>
      <c r="H234" s="109">
        <v>504</v>
      </c>
      <c r="I234" s="63">
        <v>43500</v>
      </c>
      <c r="J234" s="114">
        <v>11</v>
      </c>
      <c r="K234" s="110"/>
      <c r="L234" s="110">
        <v>6</v>
      </c>
      <c r="M234" s="110">
        <v>8</v>
      </c>
      <c r="N234" s="110">
        <v>2</v>
      </c>
      <c r="O234" s="110"/>
      <c r="P234" s="110"/>
      <c r="Q234" s="110"/>
      <c r="R234" s="110"/>
      <c r="S234" s="104" t="s">
        <v>551</v>
      </c>
      <c r="T234" s="104">
        <v>16</v>
      </c>
      <c r="U234" s="118">
        <v>130000</v>
      </c>
      <c r="V234" s="118">
        <v>250</v>
      </c>
      <c r="W234" s="119">
        <v>4000</v>
      </c>
      <c r="X234" s="76"/>
      <c r="Y234" s="77"/>
      <c r="Z234" s="73">
        <v>0</v>
      </c>
      <c r="AA234" s="73" t="s">
        <v>22</v>
      </c>
      <c r="AB234" s="78" t="e">
        <v>#REF!</v>
      </c>
      <c r="AC234" s="78" t="s">
        <v>22</v>
      </c>
      <c r="AD234" s="78" t="s">
        <v>22</v>
      </c>
      <c r="AE234" s="78"/>
      <c r="AF234" s="79">
        <v>3360</v>
      </c>
      <c r="AG234" s="80">
        <v>280</v>
      </c>
      <c r="AH234" s="80">
        <v>3360</v>
      </c>
      <c r="AI234" s="75"/>
      <c r="AJ234" s="73"/>
      <c r="AK234" s="81">
        <v>0</v>
      </c>
    </row>
    <row r="235" spans="1:37" x14ac:dyDescent="0.25">
      <c r="A235" s="104">
        <v>12</v>
      </c>
      <c r="B235" s="105">
        <v>75164</v>
      </c>
      <c r="C235" s="105">
        <v>1</v>
      </c>
      <c r="D235" s="106" t="s">
        <v>3650</v>
      </c>
      <c r="E235" s="107">
        <v>9</v>
      </c>
      <c r="F235" s="74">
        <v>43497</v>
      </c>
      <c r="G235" s="108" t="s">
        <v>37</v>
      </c>
      <c r="H235" s="109">
        <v>1</v>
      </c>
      <c r="I235" s="63">
        <v>43500</v>
      </c>
      <c r="J235" s="114">
        <v>12</v>
      </c>
      <c r="K235" s="110">
        <v>3</v>
      </c>
      <c r="L235" s="110">
        <v>3</v>
      </c>
      <c r="M235" s="110"/>
      <c r="N235" s="110"/>
      <c r="O235" s="110"/>
      <c r="P235" s="110"/>
      <c r="Q235" s="110"/>
      <c r="R235" s="110">
        <v>2</v>
      </c>
      <c r="S235" s="104" t="s">
        <v>546</v>
      </c>
      <c r="T235" s="104">
        <v>8</v>
      </c>
      <c r="U235" s="118">
        <v>9706.5</v>
      </c>
      <c r="V235" s="118">
        <v>1078.5</v>
      </c>
      <c r="W235" s="119">
        <v>8628</v>
      </c>
      <c r="X235" s="76"/>
      <c r="Y235" s="77"/>
      <c r="Z235" s="73">
        <v>0</v>
      </c>
      <c r="AA235" s="73" t="s">
        <v>22</v>
      </c>
      <c r="AB235" s="78" t="e">
        <v>#REF!</v>
      </c>
      <c r="AC235" s="78" t="s">
        <v>22</v>
      </c>
      <c r="AD235" s="78" t="s">
        <v>22</v>
      </c>
      <c r="AE235" s="78"/>
      <c r="AF235" s="79">
        <v>1302</v>
      </c>
      <c r="AG235" s="80">
        <v>217</v>
      </c>
      <c r="AH235" s="80">
        <v>1302</v>
      </c>
      <c r="AI235" s="75"/>
      <c r="AJ235" s="73"/>
      <c r="AK235" s="81">
        <v>0</v>
      </c>
    </row>
    <row r="236" spans="1:37" x14ac:dyDescent="0.25">
      <c r="A236" s="104">
        <v>12</v>
      </c>
      <c r="B236" s="105">
        <v>75164</v>
      </c>
      <c r="C236" s="105">
        <v>2</v>
      </c>
      <c r="D236" s="106" t="s">
        <v>3651</v>
      </c>
      <c r="E236" s="107">
        <v>2</v>
      </c>
      <c r="F236" s="74">
        <v>43497</v>
      </c>
      <c r="G236" s="108" t="s">
        <v>128</v>
      </c>
      <c r="H236" s="109">
        <v>0</v>
      </c>
      <c r="I236" s="63">
        <v>43500</v>
      </c>
      <c r="J236" s="114">
        <v>12</v>
      </c>
      <c r="K236" s="110"/>
      <c r="L236" s="110"/>
      <c r="M236" s="110">
        <v>2</v>
      </c>
      <c r="N236" s="110"/>
      <c r="O236" s="110"/>
      <c r="P236" s="110"/>
      <c r="Q236" s="110"/>
      <c r="R236" s="110"/>
      <c r="S236" s="104" t="s">
        <v>546</v>
      </c>
      <c r="T236" s="104">
        <v>2</v>
      </c>
      <c r="U236" s="118">
        <v>696.6</v>
      </c>
      <c r="V236" s="118">
        <v>348.3</v>
      </c>
      <c r="W236" s="119">
        <v>696.6</v>
      </c>
      <c r="X236" s="76"/>
      <c r="Y236" s="77"/>
      <c r="Z236" s="73">
        <v>0</v>
      </c>
      <c r="AA236" s="73" t="s">
        <v>22</v>
      </c>
      <c r="AB236" s="78" t="e">
        <v>#REF!</v>
      </c>
      <c r="AC236" s="78" t="s">
        <v>22</v>
      </c>
      <c r="AD236" s="78" t="s">
        <v>22</v>
      </c>
      <c r="AE236" s="78"/>
      <c r="AF236" s="79">
        <v>424</v>
      </c>
      <c r="AG236" s="80">
        <v>212</v>
      </c>
      <c r="AH236" s="80">
        <v>424</v>
      </c>
      <c r="AI236" s="75"/>
      <c r="AJ236" s="73"/>
      <c r="AK236" s="81">
        <v>0</v>
      </c>
    </row>
    <row r="237" spans="1:37" x14ac:dyDescent="0.25">
      <c r="A237" s="104">
        <v>12</v>
      </c>
      <c r="B237" s="105">
        <v>75164</v>
      </c>
      <c r="C237" s="105">
        <v>3</v>
      </c>
      <c r="D237" s="106" t="s">
        <v>3652</v>
      </c>
      <c r="E237" s="107">
        <v>1</v>
      </c>
      <c r="F237" s="74">
        <v>43497</v>
      </c>
      <c r="G237" s="108" t="s">
        <v>128</v>
      </c>
      <c r="H237" s="109">
        <v>0</v>
      </c>
      <c r="I237" s="63">
        <v>43500</v>
      </c>
      <c r="J237" s="114">
        <v>12</v>
      </c>
      <c r="K237" s="110"/>
      <c r="L237" s="110"/>
      <c r="M237" s="110">
        <v>1</v>
      </c>
      <c r="N237" s="110"/>
      <c r="O237" s="110"/>
      <c r="P237" s="110"/>
      <c r="Q237" s="110"/>
      <c r="R237" s="110"/>
      <c r="S237" s="104" t="s">
        <v>546</v>
      </c>
      <c r="T237" s="104">
        <v>1</v>
      </c>
      <c r="U237" s="118">
        <v>1044.9000000000001</v>
      </c>
      <c r="V237" s="118">
        <v>1044.9000000000001</v>
      </c>
      <c r="W237" s="119">
        <v>1044.9000000000001</v>
      </c>
      <c r="X237" s="76"/>
      <c r="Y237" s="77"/>
      <c r="Z237" s="73">
        <v>0</v>
      </c>
      <c r="AA237" s="73" t="s">
        <v>22</v>
      </c>
      <c r="AB237" s="78" t="e">
        <v>#REF!</v>
      </c>
      <c r="AC237" s="78" t="s">
        <v>22</v>
      </c>
      <c r="AD237" s="78" t="s">
        <v>22</v>
      </c>
      <c r="AE237" s="78"/>
      <c r="AF237" s="79">
        <v>8492</v>
      </c>
      <c r="AG237" s="80">
        <v>424.6</v>
      </c>
      <c r="AH237" s="80">
        <v>3821.4</v>
      </c>
      <c r="AI237" s="75"/>
      <c r="AJ237" s="73"/>
      <c r="AK237" s="81">
        <v>0</v>
      </c>
    </row>
    <row r="238" spans="1:37" x14ac:dyDescent="0.25">
      <c r="A238" s="104">
        <v>12</v>
      </c>
      <c r="B238" s="105">
        <v>78856</v>
      </c>
      <c r="C238" s="105">
        <v>1</v>
      </c>
      <c r="D238" s="106" t="s">
        <v>3653</v>
      </c>
      <c r="E238" s="107">
        <v>2</v>
      </c>
      <c r="F238" s="74">
        <v>43500</v>
      </c>
      <c r="G238" s="108" t="e">
        <v>#N/A</v>
      </c>
      <c r="H238" s="109">
        <v>0</v>
      </c>
      <c r="I238" s="63">
        <v>43500</v>
      </c>
      <c r="J238" s="114">
        <v>13</v>
      </c>
      <c r="K238" s="110">
        <v>2</v>
      </c>
      <c r="L238" s="110"/>
      <c r="M238" s="110"/>
      <c r="N238" s="110"/>
      <c r="O238" s="110"/>
      <c r="P238" s="110"/>
      <c r="Q238" s="110"/>
      <c r="R238" s="110"/>
      <c r="S238" s="104" t="s">
        <v>546</v>
      </c>
      <c r="T238" s="104">
        <v>2</v>
      </c>
      <c r="U238" s="118">
        <v>764</v>
      </c>
      <c r="V238" s="118">
        <v>382</v>
      </c>
      <c r="W238" s="119">
        <v>764</v>
      </c>
      <c r="X238" s="76"/>
      <c r="Y238" s="77"/>
      <c r="Z238" s="73">
        <v>0</v>
      </c>
      <c r="AA238" s="73" t="s">
        <v>22</v>
      </c>
      <c r="AB238" s="78" t="e">
        <v>#REF!</v>
      </c>
      <c r="AC238" s="78" t="s">
        <v>22</v>
      </c>
      <c r="AD238" s="78" t="s">
        <v>22</v>
      </c>
      <c r="AE238" s="78"/>
      <c r="AF238" s="79">
        <v>6186</v>
      </c>
      <c r="AG238" s="80">
        <v>386.625</v>
      </c>
      <c r="AH238" s="80">
        <v>2706.375</v>
      </c>
      <c r="AI238" s="75"/>
      <c r="AJ238" s="73"/>
      <c r="AK238" s="81">
        <v>0</v>
      </c>
    </row>
    <row r="239" spans="1:37" x14ac:dyDescent="0.25">
      <c r="A239" s="104">
        <v>12</v>
      </c>
      <c r="B239" s="105">
        <v>79146</v>
      </c>
      <c r="C239" s="105">
        <v>1</v>
      </c>
      <c r="D239" s="106" t="s">
        <v>3654</v>
      </c>
      <c r="E239" s="107">
        <v>3</v>
      </c>
      <c r="F239" s="74">
        <v>43500</v>
      </c>
      <c r="G239" s="108" t="e">
        <v>#N/A</v>
      </c>
      <c r="H239" s="109">
        <v>2</v>
      </c>
      <c r="I239" s="63">
        <v>43500</v>
      </c>
      <c r="J239" s="114">
        <v>13</v>
      </c>
      <c r="K239" s="110">
        <v>1</v>
      </c>
      <c r="L239" s="110"/>
      <c r="M239" s="110"/>
      <c r="N239" s="110"/>
      <c r="O239" s="110"/>
      <c r="P239" s="110"/>
      <c r="Q239" s="110"/>
      <c r="R239" s="110"/>
      <c r="S239" s="104" t="s">
        <v>546</v>
      </c>
      <c r="T239" s="104">
        <v>1</v>
      </c>
      <c r="U239" s="118">
        <v>370</v>
      </c>
      <c r="V239" s="118">
        <v>123.33333333333333</v>
      </c>
      <c r="W239" s="119">
        <v>123.33333333333333</v>
      </c>
      <c r="X239" s="76"/>
      <c r="Y239" s="77"/>
      <c r="Z239" s="73">
        <v>0</v>
      </c>
      <c r="AA239" s="73" t="s">
        <v>22</v>
      </c>
      <c r="AB239" s="78" t="e">
        <v>#REF!</v>
      </c>
      <c r="AC239" s="78" t="s">
        <v>22</v>
      </c>
      <c r="AD239" s="78" t="s">
        <v>22</v>
      </c>
      <c r="AE239" s="78"/>
      <c r="AF239" s="79">
        <v>2905</v>
      </c>
      <c r="AG239" s="80">
        <v>363.125</v>
      </c>
      <c r="AH239" s="80">
        <v>1089.375</v>
      </c>
      <c r="AI239" s="75"/>
      <c r="AJ239" s="73"/>
      <c r="AK239" s="81">
        <v>0</v>
      </c>
    </row>
    <row r="240" spans="1:37" x14ac:dyDescent="0.25">
      <c r="A240" s="104">
        <v>12</v>
      </c>
      <c r="B240" s="105">
        <v>78335</v>
      </c>
      <c r="C240" s="105">
        <v>1</v>
      </c>
      <c r="D240" s="106" t="s">
        <v>3655</v>
      </c>
      <c r="E240" s="107">
        <v>5</v>
      </c>
      <c r="F240" s="74">
        <v>43500</v>
      </c>
      <c r="G240" s="108" t="e">
        <v>#N/A</v>
      </c>
      <c r="H240" s="109">
        <v>0</v>
      </c>
      <c r="I240" s="63">
        <v>43500</v>
      </c>
      <c r="J240" s="114">
        <v>13</v>
      </c>
      <c r="K240" s="110"/>
      <c r="L240" s="110">
        <v>5</v>
      </c>
      <c r="M240" s="110"/>
      <c r="N240" s="110"/>
      <c r="O240" s="110"/>
      <c r="P240" s="110"/>
      <c r="Q240" s="110"/>
      <c r="R240" s="110"/>
      <c r="S240" s="104" t="s">
        <v>546</v>
      </c>
      <c r="T240" s="104">
        <v>5</v>
      </c>
      <c r="U240" s="118">
        <v>3750</v>
      </c>
      <c r="V240" s="118">
        <v>750</v>
      </c>
      <c r="W240" s="119">
        <v>3750</v>
      </c>
      <c r="X240" s="76"/>
      <c r="Y240" s="77"/>
      <c r="Z240" s="73">
        <v>0</v>
      </c>
      <c r="AA240" s="73" t="s">
        <v>22</v>
      </c>
      <c r="AB240" s="78" t="e">
        <v>#REF!</v>
      </c>
      <c r="AC240" s="78" t="s">
        <v>22</v>
      </c>
      <c r="AD240" s="78" t="s">
        <v>22</v>
      </c>
      <c r="AE240" s="78"/>
      <c r="AF240" s="79">
        <v>4434</v>
      </c>
      <c r="AG240" s="80">
        <v>369.5</v>
      </c>
      <c r="AH240" s="80">
        <v>2586.5</v>
      </c>
      <c r="AI240" s="75"/>
      <c r="AJ240" s="73"/>
      <c r="AK240" s="81">
        <v>0</v>
      </c>
    </row>
    <row r="241" spans="1:37" x14ac:dyDescent="0.25">
      <c r="A241" s="104">
        <v>12</v>
      </c>
      <c r="B241" s="105">
        <v>78743</v>
      </c>
      <c r="C241" s="105">
        <v>1</v>
      </c>
      <c r="D241" s="106" t="s">
        <v>3656</v>
      </c>
      <c r="E241" s="107">
        <v>2</v>
      </c>
      <c r="F241" s="74">
        <v>43497</v>
      </c>
      <c r="G241" s="108" t="e">
        <v>#N/A</v>
      </c>
      <c r="H241" s="109">
        <v>0</v>
      </c>
      <c r="I241" s="63">
        <v>43500</v>
      </c>
      <c r="J241" s="114">
        <v>13</v>
      </c>
      <c r="K241" s="110"/>
      <c r="L241" s="110">
        <v>1</v>
      </c>
      <c r="M241" s="110">
        <v>1</v>
      </c>
      <c r="N241" s="110"/>
      <c r="O241" s="110"/>
      <c r="P241" s="110"/>
      <c r="Q241" s="110"/>
      <c r="R241" s="110"/>
      <c r="S241" s="104" t="s">
        <v>546</v>
      </c>
      <c r="T241" s="104">
        <v>2</v>
      </c>
      <c r="U241" s="118">
        <v>816</v>
      </c>
      <c r="V241" s="118">
        <v>408</v>
      </c>
      <c r="W241" s="119">
        <v>816</v>
      </c>
      <c r="X241" s="76"/>
      <c r="Y241" s="77"/>
      <c r="Z241" s="73">
        <v>0</v>
      </c>
      <c r="AA241" s="73" t="s">
        <v>22</v>
      </c>
      <c r="AB241" s="78" t="e">
        <v>#REF!</v>
      </c>
      <c r="AC241" s="78" t="s">
        <v>22</v>
      </c>
      <c r="AD241" s="78" t="s">
        <v>22</v>
      </c>
      <c r="AE241" s="78"/>
      <c r="AF241" s="79">
        <v>1700</v>
      </c>
      <c r="AG241" s="80">
        <v>850</v>
      </c>
      <c r="AH241" s="80">
        <v>1700</v>
      </c>
      <c r="AI241" s="75"/>
      <c r="AJ241" s="73"/>
      <c r="AK241" s="81">
        <v>0</v>
      </c>
    </row>
    <row r="242" spans="1:37" x14ac:dyDescent="0.25">
      <c r="A242" s="104">
        <v>12</v>
      </c>
      <c r="B242" s="105">
        <v>79206</v>
      </c>
      <c r="C242" s="105">
        <v>1</v>
      </c>
      <c r="D242" s="106" t="s">
        <v>3657</v>
      </c>
      <c r="E242" s="107">
        <v>14</v>
      </c>
      <c r="F242" s="74">
        <v>43501</v>
      </c>
      <c r="G242" s="108" t="e">
        <v>#N/A</v>
      </c>
      <c r="H242" s="109">
        <v>8</v>
      </c>
      <c r="I242" s="63">
        <v>43500</v>
      </c>
      <c r="J242" s="114">
        <v>13</v>
      </c>
      <c r="K242" s="110"/>
      <c r="L242" s="110"/>
      <c r="M242" s="110">
        <v>6</v>
      </c>
      <c r="N242" s="110"/>
      <c r="O242" s="110"/>
      <c r="P242" s="110"/>
      <c r="Q242" s="110"/>
      <c r="R242" s="110"/>
      <c r="S242" s="104" t="s">
        <v>551</v>
      </c>
      <c r="T242" s="104">
        <v>6</v>
      </c>
      <c r="U242" s="118">
        <v>4560</v>
      </c>
      <c r="V242" s="118">
        <v>325.71428571428572</v>
      </c>
      <c r="W242" s="119">
        <v>1954.2857142857142</v>
      </c>
      <c r="X242" s="76"/>
      <c r="Y242" s="77"/>
      <c r="Z242" s="73">
        <v>0</v>
      </c>
      <c r="AA242" s="73" t="s">
        <v>22</v>
      </c>
      <c r="AB242" s="78" t="e">
        <v>#REF!</v>
      </c>
      <c r="AC242" s="78" t="s">
        <v>22</v>
      </c>
      <c r="AD242" s="78" t="s">
        <v>22</v>
      </c>
      <c r="AE242" s="78"/>
      <c r="AF242" s="79">
        <v>6120</v>
      </c>
      <c r="AG242" s="80">
        <v>612</v>
      </c>
      <c r="AH242" s="80">
        <v>6120</v>
      </c>
      <c r="AI242" s="75"/>
      <c r="AJ242" s="73"/>
      <c r="AK242" s="81">
        <v>0</v>
      </c>
    </row>
    <row r="243" spans="1:37" x14ac:dyDescent="0.25">
      <c r="A243" s="104">
        <v>18</v>
      </c>
      <c r="B243" s="105">
        <v>73887</v>
      </c>
      <c r="C243" s="105">
        <v>19</v>
      </c>
      <c r="D243" s="106" t="s">
        <v>3658</v>
      </c>
      <c r="E243" s="107">
        <v>4</v>
      </c>
      <c r="F243" s="74">
        <v>43501</v>
      </c>
      <c r="G243" s="108" t="s">
        <v>128</v>
      </c>
      <c r="H243" s="109">
        <v>0</v>
      </c>
      <c r="I243" s="63">
        <v>43500</v>
      </c>
      <c r="J243" s="114">
        <v>18</v>
      </c>
      <c r="K243" s="110">
        <v>4</v>
      </c>
      <c r="L243" s="110"/>
      <c r="M243" s="110"/>
      <c r="N243" s="110"/>
      <c r="O243" s="110"/>
      <c r="P243" s="110"/>
      <c r="Q243" s="110"/>
      <c r="R243" s="110"/>
      <c r="S243" s="104" t="s">
        <v>551</v>
      </c>
      <c r="T243" s="104">
        <v>4</v>
      </c>
      <c r="U243" s="118">
        <v>1872</v>
      </c>
      <c r="V243" s="118">
        <v>468</v>
      </c>
      <c r="W243" s="119">
        <v>1872</v>
      </c>
      <c r="X243" s="76"/>
      <c r="Y243" s="77"/>
      <c r="Z243" s="73">
        <v>0</v>
      </c>
      <c r="AA243" s="73" t="s">
        <v>22</v>
      </c>
      <c r="AB243" s="78" t="e">
        <v>#REF!</v>
      </c>
      <c r="AC243" s="78" t="s">
        <v>22</v>
      </c>
      <c r="AD243" s="78" t="s">
        <v>22</v>
      </c>
      <c r="AE243" s="78"/>
      <c r="AF243" s="79">
        <v>2480</v>
      </c>
      <c r="AG243" s="80">
        <v>310</v>
      </c>
      <c r="AH243" s="80">
        <v>2480</v>
      </c>
      <c r="AI243" s="75"/>
      <c r="AJ243" s="73"/>
      <c r="AK243" s="81">
        <v>0</v>
      </c>
    </row>
    <row r="244" spans="1:37" x14ac:dyDescent="0.25">
      <c r="A244" s="104">
        <v>18</v>
      </c>
      <c r="B244" s="105">
        <v>73887</v>
      </c>
      <c r="C244" s="105">
        <v>4</v>
      </c>
      <c r="D244" s="106" t="s">
        <v>3659</v>
      </c>
      <c r="E244" s="107">
        <v>1</v>
      </c>
      <c r="F244" s="74">
        <v>43501</v>
      </c>
      <c r="G244" s="108" t="s">
        <v>128</v>
      </c>
      <c r="H244" s="109">
        <v>0</v>
      </c>
      <c r="I244" s="63">
        <v>43500</v>
      </c>
      <c r="J244" s="114">
        <v>18</v>
      </c>
      <c r="K244" s="110">
        <v>1</v>
      </c>
      <c r="L244" s="110"/>
      <c r="M244" s="110"/>
      <c r="N244" s="110"/>
      <c r="O244" s="110"/>
      <c r="P244" s="110"/>
      <c r="Q244" s="110"/>
      <c r="R244" s="110"/>
      <c r="S244" s="104" t="s">
        <v>551</v>
      </c>
      <c r="T244" s="104">
        <v>1</v>
      </c>
      <c r="U244" s="118">
        <v>468</v>
      </c>
      <c r="V244" s="118">
        <v>468</v>
      </c>
      <c r="W244" s="119">
        <v>468</v>
      </c>
      <c r="X244" s="76"/>
      <c r="Y244" s="77"/>
      <c r="Z244" s="73">
        <v>0</v>
      </c>
      <c r="AA244" s="73" t="s">
        <v>22</v>
      </c>
      <c r="AB244" s="78" t="e">
        <v>#REF!</v>
      </c>
      <c r="AC244" s="78" t="s">
        <v>22</v>
      </c>
      <c r="AD244" s="78" t="s">
        <v>22</v>
      </c>
      <c r="AE244" s="78"/>
      <c r="AF244" s="79">
        <v>4642</v>
      </c>
      <c r="AG244" s="80">
        <v>422</v>
      </c>
      <c r="AH244" s="80">
        <v>4220</v>
      </c>
      <c r="AI244" s="75"/>
      <c r="AJ244" s="73"/>
      <c r="AK244" s="81">
        <v>0</v>
      </c>
    </row>
    <row r="245" spans="1:37" x14ac:dyDescent="0.25">
      <c r="A245" s="104">
        <v>18</v>
      </c>
      <c r="B245" s="105">
        <v>73887</v>
      </c>
      <c r="C245" s="105">
        <v>18</v>
      </c>
      <c r="D245" s="106" t="s">
        <v>3660</v>
      </c>
      <c r="E245" s="107">
        <v>3</v>
      </c>
      <c r="F245" s="74">
        <v>43501</v>
      </c>
      <c r="G245" s="108" t="s">
        <v>128</v>
      </c>
      <c r="H245" s="109">
        <v>1</v>
      </c>
      <c r="I245" s="63">
        <v>43500</v>
      </c>
      <c r="J245" s="114">
        <v>18</v>
      </c>
      <c r="K245" s="110">
        <v>1</v>
      </c>
      <c r="L245" s="110">
        <v>1</v>
      </c>
      <c r="M245" s="110"/>
      <c r="N245" s="110"/>
      <c r="O245" s="110"/>
      <c r="P245" s="110"/>
      <c r="Q245" s="110"/>
      <c r="R245" s="110"/>
      <c r="S245" s="104" t="s">
        <v>551</v>
      </c>
      <c r="T245" s="104">
        <v>2</v>
      </c>
      <c r="U245" s="118">
        <v>1404</v>
      </c>
      <c r="V245" s="118">
        <v>468</v>
      </c>
      <c r="W245" s="119">
        <v>936</v>
      </c>
      <c r="X245" s="76"/>
      <c r="Y245" s="77"/>
      <c r="Z245" s="73">
        <v>0</v>
      </c>
      <c r="AA245" s="73" t="s">
        <v>22</v>
      </c>
      <c r="AB245" s="78" t="e">
        <v>#REF!</v>
      </c>
      <c r="AC245" s="78" t="s">
        <v>22</v>
      </c>
      <c r="AD245" s="78" t="s">
        <v>22</v>
      </c>
      <c r="AE245" s="78"/>
      <c r="AF245" s="79">
        <v>1095</v>
      </c>
      <c r="AG245" s="80">
        <v>365</v>
      </c>
      <c r="AH245" s="80">
        <v>1095</v>
      </c>
      <c r="AI245" s="75"/>
      <c r="AJ245" s="73"/>
      <c r="AK245" s="81">
        <v>0</v>
      </c>
    </row>
    <row r="246" spans="1:37" x14ac:dyDescent="0.25">
      <c r="A246" s="104">
        <v>18</v>
      </c>
      <c r="B246" s="105">
        <v>73887</v>
      </c>
      <c r="C246" s="105">
        <v>6</v>
      </c>
      <c r="D246" s="106" t="s">
        <v>3661</v>
      </c>
      <c r="E246" s="107">
        <v>1</v>
      </c>
      <c r="F246" s="74">
        <v>43501</v>
      </c>
      <c r="G246" s="108" t="s">
        <v>128</v>
      </c>
      <c r="H246" s="109">
        <v>0</v>
      </c>
      <c r="I246" s="63">
        <v>43500</v>
      </c>
      <c r="J246" s="114">
        <v>18</v>
      </c>
      <c r="K246" s="110">
        <v>1</v>
      </c>
      <c r="L246" s="110"/>
      <c r="M246" s="110"/>
      <c r="N246" s="110"/>
      <c r="O246" s="110"/>
      <c r="P246" s="110"/>
      <c r="Q246" s="110"/>
      <c r="R246" s="110"/>
      <c r="S246" s="104" t="s">
        <v>551</v>
      </c>
      <c r="T246" s="104">
        <v>1</v>
      </c>
      <c r="U246" s="118">
        <v>702</v>
      </c>
      <c r="V246" s="118">
        <v>702</v>
      </c>
      <c r="W246" s="119">
        <v>702</v>
      </c>
      <c r="X246" s="76"/>
      <c r="Y246" s="77"/>
      <c r="Z246" s="73">
        <v>0</v>
      </c>
      <c r="AA246" s="73" t="s">
        <v>22</v>
      </c>
      <c r="AB246" s="78" t="e">
        <v>#REF!</v>
      </c>
      <c r="AC246" s="78" t="s">
        <v>22</v>
      </c>
      <c r="AD246" s="78" t="s">
        <v>22</v>
      </c>
      <c r="AE246" s="78"/>
      <c r="AF246" s="79">
        <v>1460</v>
      </c>
      <c r="AG246" s="80">
        <v>365</v>
      </c>
      <c r="AH246" s="80">
        <v>1460</v>
      </c>
      <c r="AI246" s="75"/>
      <c r="AJ246" s="73"/>
      <c r="AK246" s="81">
        <v>0</v>
      </c>
    </row>
    <row r="247" spans="1:37" x14ac:dyDescent="0.25">
      <c r="A247" s="104">
        <v>18</v>
      </c>
      <c r="B247" s="105">
        <v>73887</v>
      </c>
      <c r="C247" s="105">
        <v>23</v>
      </c>
      <c r="D247" s="106" t="s">
        <v>3662</v>
      </c>
      <c r="E247" s="107">
        <v>2</v>
      </c>
      <c r="F247" s="74">
        <v>43501</v>
      </c>
      <c r="G247" s="108" t="s">
        <v>128</v>
      </c>
      <c r="H247" s="109">
        <v>0</v>
      </c>
      <c r="I247" s="63">
        <v>43500</v>
      </c>
      <c r="J247" s="114">
        <v>18</v>
      </c>
      <c r="K247" s="110"/>
      <c r="L247" s="110">
        <v>1</v>
      </c>
      <c r="M247" s="110"/>
      <c r="N247" s="110">
        <v>1</v>
      </c>
      <c r="O247" s="110"/>
      <c r="P247" s="110"/>
      <c r="Q247" s="110"/>
      <c r="R247" s="110"/>
      <c r="S247" s="104" t="s">
        <v>551</v>
      </c>
      <c r="T247" s="104">
        <v>2</v>
      </c>
      <c r="U247" s="118">
        <v>702</v>
      </c>
      <c r="V247" s="118">
        <v>351</v>
      </c>
      <c r="W247" s="119">
        <v>702</v>
      </c>
      <c r="X247" s="76"/>
      <c r="Y247" s="77"/>
      <c r="Z247" s="73">
        <v>0</v>
      </c>
      <c r="AA247" s="73" t="s">
        <v>22</v>
      </c>
      <c r="AB247" s="78" t="e">
        <v>#REF!</v>
      </c>
      <c r="AC247" s="78" t="s">
        <v>22</v>
      </c>
      <c r="AD247" s="78" t="s">
        <v>22</v>
      </c>
      <c r="AE247" s="78"/>
      <c r="AF247" s="79">
        <v>91575.6</v>
      </c>
      <c r="AG247" s="80">
        <v>455.6</v>
      </c>
      <c r="AH247" s="80">
        <v>4100.4000000000005</v>
      </c>
      <c r="AI247" s="75"/>
      <c r="AJ247" s="73"/>
      <c r="AK247" s="81">
        <v>0</v>
      </c>
    </row>
    <row r="248" spans="1:37" x14ac:dyDescent="0.25">
      <c r="A248" s="104">
        <v>18</v>
      </c>
      <c r="B248" s="105">
        <v>73887</v>
      </c>
      <c r="C248" s="105">
        <v>20</v>
      </c>
      <c r="D248" s="106" t="s">
        <v>3663</v>
      </c>
      <c r="E248" s="107">
        <v>3</v>
      </c>
      <c r="F248" s="74">
        <v>43501</v>
      </c>
      <c r="G248" s="108" t="s">
        <v>128</v>
      </c>
      <c r="H248" s="109">
        <v>2</v>
      </c>
      <c r="I248" s="63">
        <v>43500</v>
      </c>
      <c r="J248" s="114">
        <v>18</v>
      </c>
      <c r="K248" s="110"/>
      <c r="L248" s="110">
        <v>1</v>
      </c>
      <c r="M248" s="110"/>
      <c r="N248" s="110"/>
      <c r="O248" s="110"/>
      <c r="P248" s="110"/>
      <c r="Q248" s="110"/>
      <c r="R248" s="110"/>
      <c r="S248" s="104" t="s">
        <v>551</v>
      </c>
      <c r="T248" s="104">
        <v>1</v>
      </c>
      <c r="U248" s="118">
        <v>2106</v>
      </c>
      <c r="V248" s="118">
        <v>702</v>
      </c>
      <c r="W248" s="119">
        <v>702</v>
      </c>
      <c r="X248" s="76"/>
      <c r="Y248" s="77"/>
      <c r="Z248" s="73">
        <v>0</v>
      </c>
      <c r="AA248" s="73" t="s">
        <v>22</v>
      </c>
      <c r="AB248" s="78" t="e">
        <v>#REF!</v>
      </c>
      <c r="AC248" s="78" t="s">
        <v>22</v>
      </c>
      <c r="AD248" s="78" t="s">
        <v>22</v>
      </c>
      <c r="AE248" s="78"/>
      <c r="AF248" s="79">
        <v>400</v>
      </c>
      <c r="AG248" s="80">
        <v>200</v>
      </c>
      <c r="AH248" s="80">
        <v>400</v>
      </c>
      <c r="AI248" s="75"/>
      <c r="AJ248" s="73"/>
      <c r="AK248" s="81">
        <v>0</v>
      </c>
    </row>
    <row r="249" spans="1:37" x14ac:dyDescent="0.25">
      <c r="A249" s="104">
        <v>18</v>
      </c>
      <c r="B249" s="105">
        <v>73887</v>
      </c>
      <c r="C249" s="105">
        <v>8</v>
      </c>
      <c r="D249" s="106" t="s">
        <v>3664</v>
      </c>
      <c r="E249" s="107">
        <v>1</v>
      </c>
      <c r="F249" s="74">
        <v>43501</v>
      </c>
      <c r="G249" s="108" t="s">
        <v>128</v>
      </c>
      <c r="H249" s="109">
        <v>0</v>
      </c>
      <c r="I249" s="63">
        <v>43500</v>
      </c>
      <c r="J249" s="114">
        <v>18</v>
      </c>
      <c r="K249" s="110"/>
      <c r="L249" s="110">
        <v>1</v>
      </c>
      <c r="M249" s="110"/>
      <c r="N249" s="110"/>
      <c r="O249" s="110"/>
      <c r="P249" s="110"/>
      <c r="Q249" s="110"/>
      <c r="R249" s="110"/>
      <c r="S249" s="104" t="s">
        <v>551</v>
      </c>
      <c r="T249" s="104">
        <v>1</v>
      </c>
      <c r="U249" s="118">
        <v>750</v>
      </c>
      <c r="V249" s="118">
        <v>750</v>
      </c>
      <c r="W249" s="119">
        <v>750</v>
      </c>
      <c r="X249" s="76"/>
      <c r="Y249" s="77"/>
      <c r="Z249" s="73">
        <v>0</v>
      </c>
      <c r="AA249" s="73" t="s">
        <v>22</v>
      </c>
      <c r="AB249" s="78" t="e">
        <v>#REF!</v>
      </c>
      <c r="AC249" s="78" t="s">
        <v>22</v>
      </c>
      <c r="AD249" s="78" t="s">
        <v>22</v>
      </c>
      <c r="AE249" s="78"/>
      <c r="AF249" s="79">
        <v>4240</v>
      </c>
      <c r="AG249" s="80">
        <v>424</v>
      </c>
      <c r="AH249" s="80">
        <v>4240</v>
      </c>
      <c r="AI249" s="75"/>
      <c r="AJ249" s="73"/>
      <c r="AK249" s="81">
        <v>0</v>
      </c>
    </row>
    <row r="250" spans="1:37" x14ac:dyDescent="0.25">
      <c r="A250" s="104">
        <v>18</v>
      </c>
      <c r="B250" s="105">
        <v>73887</v>
      </c>
      <c r="C250" s="105">
        <v>5</v>
      </c>
      <c r="D250" s="106" t="s">
        <v>3665</v>
      </c>
      <c r="E250" s="107">
        <v>2</v>
      </c>
      <c r="F250" s="74">
        <v>43501</v>
      </c>
      <c r="G250" s="108" t="s">
        <v>128</v>
      </c>
      <c r="H250" s="109">
        <v>0</v>
      </c>
      <c r="I250" s="63">
        <v>43500</v>
      </c>
      <c r="J250" s="114">
        <v>18</v>
      </c>
      <c r="K250" s="110"/>
      <c r="L250" s="110">
        <v>1</v>
      </c>
      <c r="M250" s="110"/>
      <c r="N250" s="115">
        <v>1</v>
      </c>
      <c r="O250" s="110"/>
      <c r="P250" s="110"/>
      <c r="Q250" s="110"/>
      <c r="R250" s="110"/>
      <c r="S250" s="104" t="s">
        <v>551</v>
      </c>
      <c r="T250" s="104">
        <v>2</v>
      </c>
      <c r="U250" s="118">
        <v>936</v>
      </c>
      <c r="V250" s="118">
        <v>468</v>
      </c>
      <c r="W250" s="119">
        <v>936</v>
      </c>
      <c r="X250" s="76"/>
      <c r="Y250" s="77"/>
      <c r="Z250" s="73">
        <v>0</v>
      </c>
      <c r="AA250" s="73" t="s">
        <v>22</v>
      </c>
      <c r="AB250" s="78" t="e">
        <v>#REF!</v>
      </c>
      <c r="AC250" s="78" t="s">
        <v>22</v>
      </c>
      <c r="AD250" s="78" t="s">
        <v>22</v>
      </c>
      <c r="AE250" s="78"/>
      <c r="AF250" s="79">
        <v>47488.584000000003</v>
      </c>
      <c r="AG250" s="80">
        <v>456.62100000000004</v>
      </c>
      <c r="AH250" s="80">
        <v>17808.219000000001</v>
      </c>
      <c r="AI250" s="75"/>
      <c r="AJ250" s="73"/>
      <c r="AK250" s="81">
        <v>0</v>
      </c>
    </row>
    <row r="251" spans="1:37" x14ac:dyDescent="0.25">
      <c r="A251" s="104">
        <v>18</v>
      </c>
      <c r="B251" s="105">
        <v>73887</v>
      </c>
      <c r="C251" s="105">
        <v>26</v>
      </c>
      <c r="D251" s="106" t="s">
        <v>3666</v>
      </c>
      <c r="E251" s="107">
        <v>3</v>
      </c>
      <c r="F251" s="74">
        <v>43501</v>
      </c>
      <c r="G251" s="108" t="s">
        <v>128</v>
      </c>
      <c r="H251" s="109">
        <v>0</v>
      </c>
      <c r="I251" s="63">
        <v>43500</v>
      </c>
      <c r="J251" s="114">
        <v>18</v>
      </c>
      <c r="K251" s="110"/>
      <c r="L251" s="110">
        <v>1</v>
      </c>
      <c r="M251" s="110"/>
      <c r="N251" s="110"/>
      <c r="O251" s="110">
        <v>1</v>
      </c>
      <c r="P251" s="110"/>
      <c r="Q251" s="110"/>
      <c r="R251" s="110">
        <v>1</v>
      </c>
      <c r="S251" s="104" t="s">
        <v>551</v>
      </c>
      <c r="T251" s="104">
        <v>3</v>
      </c>
      <c r="U251" s="118">
        <v>1578</v>
      </c>
      <c r="V251" s="118">
        <v>526</v>
      </c>
      <c r="W251" s="119">
        <v>1578</v>
      </c>
      <c r="X251" s="76"/>
      <c r="Y251" s="77"/>
      <c r="Z251" s="73">
        <v>0</v>
      </c>
      <c r="AA251" s="73" t="s">
        <v>22</v>
      </c>
      <c r="AB251" s="78" t="e">
        <v>#REF!</v>
      </c>
      <c r="AC251" s="78" t="s">
        <v>22</v>
      </c>
      <c r="AD251" s="78" t="s">
        <v>22</v>
      </c>
      <c r="AE251" s="78"/>
      <c r="AF251" s="79">
        <v>2160</v>
      </c>
      <c r="AG251" s="80">
        <v>360</v>
      </c>
      <c r="AH251" s="80">
        <v>2160</v>
      </c>
      <c r="AI251" s="75"/>
      <c r="AJ251" s="73"/>
      <c r="AK251" s="81">
        <v>0</v>
      </c>
    </row>
    <row r="252" spans="1:37" x14ac:dyDescent="0.25">
      <c r="A252" s="104">
        <v>18</v>
      </c>
      <c r="B252" s="105">
        <v>73887</v>
      </c>
      <c r="C252" s="105">
        <v>12</v>
      </c>
      <c r="D252" s="106" t="s">
        <v>3667</v>
      </c>
      <c r="E252" s="107">
        <v>8</v>
      </c>
      <c r="F252" s="74">
        <v>43501</v>
      </c>
      <c r="G252" s="108" t="s">
        <v>128</v>
      </c>
      <c r="H252" s="109">
        <v>0</v>
      </c>
      <c r="I252" s="63">
        <v>43500</v>
      </c>
      <c r="J252" s="114">
        <v>18</v>
      </c>
      <c r="K252" s="110"/>
      <c r="L252" s="110">
        <v>2</v>
      </c>
      <c r="M252" s="110">
        <v>4</v>
      </c>
      <c r="N252" s="110">
        <v>2</v>
      </c>
      <c r="O252" s="110"/>
      <c r="P252" s="110"/>
      <c r="Q252" s="110"/>
      <c r="R252" s="110"/>
      <c r="S252" s="104" t="s">
        <v>551</v>
      </c>
      <c r="T252" s="104">
        <v>8</v>
      </c>
      <c r="U252" s="118">
        <v>2200</v>
      </c>
      <c r="V252" s="118">
        <v>275</v>
      </c>
      <c r="W252" s="119">
        <v>2200</v>
      </c>
      <c r="X252" s="76"/>
      <c r="Y252" s="77"/>
      <c r="Z252" s="73">
        <v>0</v>
      </c>
      <c r="AA252" s="73" t="s">
        <v>22</v>
      </c>
      <c r="AB252" s="78" t="e">
        <v>#REF!</v>
      </c>
      <c r="AC252" s="78" t="s">
        <v>22</v>
      </c>
      <c r="AD252" s="78" t="s">
        <v>22</v>
      </c>
      <c r="AE252" s="78"/>
      <c r="AF252" s="79">
        <v>424</v>
      </c>
      <c r="AG252" s="80">
        <v>424</v>
      </c>
      <c r="AH252" s="80">
        <v>424</v>
      </c>
      <c r="AI252" s="75"/>
      <c r="AJ252" s="73"/>
      <c r="AK252" s="81">
        <v>0</v>
      </c>
    </row>
    <row r="253" spans="1:37" x14ac:dyDescent="0.25">
      <c r="A253" s="104">
        <v>18</v>
      </c>
      <c r="B253" s="105">
        <v>73887</v>
      </c>
      <c r="C253" s="105">
        <v>11</v>
      </c>
      <c r="D253" s="106" t="s">
        <v>3668</v>
      </c>
      <c r="E253" s="107">
        <v>4</v>
      </c>
      <c r="F253" s="74">
        <v>43501</v>
      </c>
      <c r="G253" s="108" t="s">
        <v>128</v>
      </c>
      <c r="H253" s="109">
        <v>0</v>
      </c>
      <c r="I253" s="63">
        <v>43500</v>
      </c>
      <c r="J253" s="114">
        <v>18</v>
      </c>
      <c r="K253" s="110"/>
      <c r="L253" s="110">
        <v>4</v>
      </c>
      <c r="M253" s="110"/>
      <c r="N253" s="110"/>
      <c r="O253" s="110"/>
      <c r="P253" s="110"/>
      <c r="Q253" s="110"/>
      <c r="R253" s="110"/>
      <c r="S253" s="104" t="s">
        <v>551</v>
      </c>
      <c r="T253" s="104">
        <v>4</v>
      </c>
      <c r="U253" s="118">
        <v>1372</v>
      </c>
      <c r="V253" s="118">
        <v>343</v>
      </c>
      <c r="W253" s="119">
        <v>1372</v>
      </c>
      <c r="X253" s="76"/>
      <c r="Y253" s="77"/>
      <c r="Z253" s="73">
        <v>0</v>
      </c>
      <c r="AA253" s="73" t="s">
        <v>22</v>
      </c>
      <c r="AB253" s="78" t="e">
        <v>#REF!</v>
      </c>
      <c r="AC253" s="78" t="s">
        <v>22</v>
      </c>
      <c r="AD253" s="78" t="s">
        <v>22</v>
      </c>
      <c r="AE253" s="78"/>
      <c r="AF253" s="79">
        <v>960</v>
      </c>
      <c r="AG253" s="80">
        <v>240</v>
      </c>
      <c r="AH253" s="80">
        <v>720</v>
      </c>
      <c r="AI253" s="75"/>
      <c r="AJ253" s="73"/>
      <c r="AK253" s="81">
        <v>0</v>
      </c>
    </row>
    <row r="254" spans="1:37" x14ac:dyDescent="0.25">
      <c r="A254" s="104">
        <v>18</v>
      </c>
      <c r="B254" s="105">
        <v>73887</v>
      </c>
      <c r="C254" s="105">
        <v>1</v>
      </c>
      <c r="D254" s="106" t="s">
        <v>3669</v>
      </c>
      <c r="E254" s="107">
        <v>7</v>
      </c>
      <c r="F254" s="74">
        <v>43501</v>
      </c>
      <c r="G254" s="108" t="s">
        <v>128</v>
      </c>
      <c r="H254" s="109">
        <v>0</v>
      </c>
      <c r="I254" s="63">
        <v>43500</v>
      </c>
      <c r="J254" s="114">
        <v>18</v>
      </c>
      <c r="K254" s="110"/>
      <c r="L254" s="110"/>
      <c r="M254" s="110">
        <v>7</v>
      </c>
      <c r="N254" s="110"/>
      <c r="O254" s="110"/>
      <c r="P254" s="110"/>
      <c r="Q254" s="110"/>
      <c r="R254" s="110"/>
      <c r="S254" s="104" t="s">
        <v>551</v>
      </c>
      <c r="T254" s="104">
        <v>7</v>
      </c>
      <c r="U254" s="118">
        <v>1638</v>
      </c>
      <c r="V254" s="118">
        <v>234</v>
      </c>
      <c r="W254" s="119">
        <v>1638</v>
      </c>
      <c r="X254" s="76"/>
      <c r="Y254" s="77"/>
      <c r="Z254" s="73">
        <v>0</v>
      </c>
      <c r="AA254" s="73" t="s">
        <v>22</v>
      </c>
      <c r="AB254" s="78" t="e">
        <v>#REF!</v>
      </c>
      <c r="AC254" s="78" t="s">
        <v>22</v>
      </c>
      <c r="AD254" s="78" t="s">
        <v>22</v>
      </c>
      <c r="AE254" s="78"/>
      <c r="AF254" s="79">
        <v>19800</v>
      </c>
      <c r="AG254" s="80">
        <v>450</v>
      </c>
      <c r="AH254" s="80">
        <v>7200</v>
      </c>
      <c r="AI254" s="75"/>
      <c r="AJ254" s="73"/>
      <c r="AK254" s="81">
        <v>0</v>
      </c>
    </row>
    <row r="255" spans="1:37" x14ac:dyDescent="0.25">
      <c r="A255" s="104">
        <v>1</v>
      </c>
      <c r="B255" s="105">
        <v>78580</v>
      </c>
      <c r="C255" s="105">
        <v>82</v>
      </c>
      <c r="D255" s="106" t="s">
        <v>3670</v>
      </c>
      <c r="E255" s="107">
        <v>1</v>
      </c>
      <c r="F255" s="74">
        <v>43502</v>
      </c>
      <c r="G255" s="108" t="e">
        <v>#N/A</v>
      </c>
      <c r="H255" s="109">
        <v>0</v>
      </c>
      <c r="I255" s="63">
        <v>43500</v>
      </c>
      <c r="J255" s="114">
        <v>1</v>
      </c>
      <c r="K255" s="110"/>
      <c r="L255" s="110"/>
      <c r="M255" s="110"/>
      <c r="N255" s="110">
        <v>1</v>
      </c>
      <c r="O255" s="110"/>
      <c r="P255" s="110"/>
      <c r="Q255" s="110"/>
      <c r="R255" s="110"/>
      <c r="S255" s="104" t="s">
        <v>551</v>
      </c>
      <c r="T255" s="104">
        <v>1</v>
      </c>
      <c r="U255" s="118">
        <v>330</v>
      </c>
      <c r="V255" s="118">
        <v>330</v>
      </c>
      <c r="W255" s="119">
        <v>330</v>
      </c>
      <c r="X255" s="76"/>
      <c r="Y255" s="77"/>
      <c r="Z255" s="73">
        <v>0</v>
      </c>
      <c r="AA255" s="73" t="s">
        <v>22</v>
      </c>
      <c r="AB255" s="78" t="e">
        <v>#REF!</v>
      </c>
      <c r="AC255" s="78" t="s">
        <v>22</v>
      </c>
      <c r="AD255" s="78" t="s">
        <v>22</v>
      </c>
      <c r="AE255" s="78"/>
      <c r="AF255" s="79">
        <v>7690</v>
      </c>
      <c r="AG255" s="80">
        <v>384.5</v>
      </c>
      <c r="AH255" s="80">
        <v>3460.5</v>
      </c>
      <c r="AI255" s="75"/>
      <c r="AJ255" s="73"/>
      <c r="AK255" s="81">
        <v>0</v>
      </c>
    </row>
    <row r="256" spans="1:37" x14ac:dyDescent="0.25">
      <c r="A256" s="104">
        <v>1</v>
      </c>
      <c r="B256" s="105">
        <v>78580</v>
      </c>
      <c r="C256" s="105">
        <v>85</v>
      </c>
      <c r="D256" s="106" t="s">
        <v>3671</v>
      </c>
      <c r="E256" s="107">
        <v>3</v>
      </c>
      <c r="F256" s="74">
        <v>43502</v>
      </c>
      <c r="G256" s="108" t="e">
        <v>#N/A</v>
      </c>
      <c r="H256" s="109">
        <v>1</v>
      </c>
      <c r="I256" s="63">
        <v>43500</v>
      </c>
      <c r="J256" s="114">
        <v>1</v>
      </c>
      <c r="K256" s="110"/>
      <c r="L256" s="110"/>
      <c r="M256" s="110"/>
      <c r="N256" s="110">
        <v>2</v>
      </c>
      <c r="O256" s="110"/>
      <c r="P256" s="110"/>
      <c r="Q256" s="110"/>
      <c r="R256" s="110"/>
      <c r="S256" s="104" t="s">
        <v>551</v>
      </c>
      <c r="T256" s="104">
        <v>2</v>
      </c>
      <c r="U256" s="118">
        <v>990</v>
      </c>
      <c r="V256" s="118">
        <v>330</v>
      </c>
      <c r="W256" s="119">
        <v>660</v>
      </c>
      <c r="X256" s="76"/>
      <c r="Y256" s="77"/>
      <c r="Z256" s="73">
        <v>0</v>
      </c>
      <c r="AA256" s="73" t="s">
        <v>22</v>
      </c>
      <c r="AB256" s="78" t="e">
        <v>#REF!</v>
      </c>
      <c r="AC256" s="78" t="s">
        <v>22</v>
      </c>
      <c r="AD256" s="78" t="s">
        <v>22</v>
      </c>
      <c r="AE256" s="78"/>
      <c r="AF256" s="79">
        <v>8492</v>
      </c>
      <c r="AG256" s="80">
        <v>424.6</v>
      </c>
      <c r="AH256" s="80">
        <v>2972.2000000000003</v>
      </c>
      <c r="AI256" s="75"/>
      <c r="AJ256" s="73"/>
      <c r="AK256" s="81">
        <v>0</v>
      </c>
    </row>
    <row r="257" spans="1:37" x14ac:dyDescent="0.25">
      <c r="A257" s="104">
        <v>1</v>
      </c>
      <c r="B257" s="105">
        <v>78580</v>
      </c>
      <c r="C257" s="105">
        <v>89</v>
      </c>
      <c r="D257" s="106" t="s">
        <v>3672</v>
      </c>
      <c r="E257" s="107">
        <v>2</v>
      </c>
      <c r="F257" s="74">
        <v>43502</v>
      </c>
      <c r="G257" s="108" t="e">
        <v>#N/A</v>
      </c>
      <c r="H257" s="109">
        <v>1</v>
      </c>
      <c r="I257" s="63">
        <v>43500</v>
      </c>
      <c r="J257" s="114">
        <v>1</v>
      </c>
      <c r="K257" s="110"/>
      <c r="L257" s="110"/>
      <c r="M257" s="110"/>
      <c r="N257" s="110">
        <v>1</v>
      </c>
      <c r="O257" s="110"/>
      <c r="P257" s="110"/>
      <c r="Q257" s="110"/>
      <c r="R257" s="110"/>
      <c r="S257" s="104" t="s">
        <v>551</v>
      </c>
      <c r="T257" s="104">
        <v>1</v>
      </c>
      <c r="U257" s="118">
        <v>660</v>
      </c>
      <c r="V257" s="118">
        <v>330</v>
      </c>
      <c r="W257" s="119">
        <v>330</v>
      </c>
      <c r="X257" s="76"/>
      <c r="Y257" s="77"/>
      <c r="Z257" s="73">
        <v>0</v>
      </c>
      <c r="AA257" s="73" t="s">
        <v>22</v>
      </c>
      <c r="AB257" s="78" t="e">
        <v>#REF!</v>
      </c>
      <c r="AC257" s="78" t="s">
        <v>22</v>
      </c>
      <c r="AD257" s="78" t="s">
        <v>22</v>
      </c>
      <c r="AE257" s="78"/>
      <c r="AF257" s="79">
        <v>936</v>
      </c>
      <c r="AG257" s="80">
        <v>234</v>
      </c>
      <c r="AH257" s="80">
        <v>936</v>
      </c>
      <c r="AI257" s="75"/>
      <c r="AJ257" s="73"/>
      <c r="AK257" s="81">
        <v>0</v>
      </c>
    </row>
    <row r="258" spans="1:37" x14ac:dyDescent="0.25">
      <c r="A258" s="104">
        <v>1</v>
      </c>
      <c r="B258" s="105">
        <v>78580</v>
      </c>
      <c r="C258" s="105">
        <v>93</v>
      </c>
      <c r="D258" s="106" t="s">
        <v>3673</v>
      </c>
      <c r="E258" s="107">
        <v>1</v>
      </c>
      <c r="F258" s="74">
        <v>43502</v>
      </c>
      <c r="G258" s="108" t="e">
        <v>#N/A</v>
      </c>
      <c r="H258" s="109">
        <v>0</v>
      </c>
      <c r="I258" s="63">
        <v>43500</v>
      </c>
      <c r="J258" s="114">
        <v>1</v>
      </c>
      <c r="K258" s="110"/>
      <c r="L258" s="110"/>
      <c r="M258" s="110"/>
      <c r="N258" s="110">
        <v>1</v>
      </c>
      <c r="O258" s="110"/>
      <c r="P258" s="110"/>
      <c r="Q258" s="110"/>
      <c r="R258" s="110"/>
      <c r="S258" s="104" t="s">
        <v>551</v>
      </c>
      <c r="T258" s="104">
        <v>1</v>
      </c>
      <c r="U258" s="118">
        <v>330</v>
      </c>
      <c r="V258" s="118">
        <v>330</v>
      </c>
      <c r="W258" s="119">
        <v>330</v>
      </c>
      <c r="X258" s="76"/>
      <c r="Y258" s="77"/>
      <c r="Z258" s="73">
        <v>0</v>
      </c>
      <c r="AA258" s="73" t="s">
        <v>22</v>
      </c>
      <c r="AB258" s="78" t="e">
        <v>#REF!</v>
      </c>
      <c r="AC258" s="78" t="s">
        <v>22</v>
      </c>
      <c r="AD258" s="78" t="s">
        <v>22</v>
      </c>
      <c r="AE258" s="78"/>
      <c r="AF258" s="79">
        <v>1710</v>
      </c>
      <c r="AG258" s="80">
        <v>855</v>
      </c>
      <c r="AH258" s="80">
        <v>1710</v>
      </c>
      <c r="AI258" s="75"/>
      <c r="AJ258" s="73"/>
      <c r="AK258" s="81">
        <v>0</v>
      </c>
    </row>
    <row r="259" spans="1:37" x14ac:dyDescent="0.25">
      <c r="A259" s="104">
        <v>1</v>
      </c>
      <c r="B259" s="105">
        <v>78580</v>
      </c>
      <c r="C259" s="105">
        <v>92</v>
      </c>
      <c r="D259" s="106" t="s">
        <v>3674</v>
      </c>
      <c r="E259" s="107">
        <v>3</v>
      </c>
      <c r="F259" s="74">
        <v>43502</v>
      </c>
      <c r="G259" s="108" t="e">
        <v>#N/A</v>
      </c>
      <c r="H259" s="109">
        <v>2</v>
      </c>
      <c r="I259" s="63">
        <v>43500</v>
      </c>
      <c r="J259" s="114">
        <v>1</v>
      </c>
      <c r="K259" s="110"/>
      <c r="L259" s="110"/>
      <c r="M259" s="110"/>
      <c r="N259" s="110">
        <v>1</v>
      </c>
      <c r="O259" s="110"/>
      <c r="P259" s="110"/>
      <c r="Q259" s="110"/>
      <c r="R259" s="110"/>
      <c r="S259" s="104" t="s">
        <v>551</v>
      </c>
      <c r="T259" s="104">
        <v>1</v>
      </c>
      <c r="U259" s="118">
        <v>990</v>
      </c>
      <c r="V259" s="118">
        <v>330</v>
      </c>
      <c r="W259" s="119">
        <v>330</v>
      </c>
      <c r="X259" s="76"/>
      <c r="Y259" s="77"/>
      <c r="Z259" s="73">
        <v>0</v>
      </c>
      <c r="AA259" s="73" t="s">
        <v>22</v>
      </c>
      <c r="AB259" s="78" t="e">
        <v>#REF!</v>
      </c>
      <c r="AC259" s="78" t="s">
        <v>22</v>
      </c>
      <c r="AD259" s="78" t="s">
        <v>22</v>
      </c>
      <c r="AE259" s="78"/>
      <c r="AF259" s="79">
        <v>18086.61</v>
      </c>
      <c r="AG259" s="80">
        <v>1004.8116666666667</v>
      </c>
      <c r="AH259" s="80">
        <v>18086.61</v>
      </c>
      <c r="AI259" s="75"/>
      <c r="AJ259" s="73"/>
      <c r="AK259" s="81">
        <v>0</v>
      </c>
    </row>
    <row r="260" spans="1:37" x14ac:dyDescent="0.25">
      <c r="A260" s="104">
        <v>1</v>
      </c>
      <c r="B260" s="105">
        <v>78580</v>
      </c>
      <c r="C260" s="105">
        <v>80</v>
      </c>
      <c r="D260" s="106" t="s">
        <v>3675</v>
      </c>
      <c r="E260" s="107">
        <v>2</v>
      </c>
      <c r="F260" s="74">
        <v>43502</v>
      </c>
      <c r="G260" s="108" t="e">
        <v>#N/A</v>
      </c>
      <c r="H260" s="109">
        <v>1</v>
      </c>
      <c r="I260" s="63">
        <v>43500</v>
      </c>
      <c r="J260" s="114">
        <v>1</v>
      </c>
      <c r="K260" s="110"/>
      <c r="L260" s="110"/>
      <c r="M260" s="110"/>
      <c r="N260" s="110">
        <v>1</v>
      </c>
      <c r="O260" s="110"/>
      <c r="P260" s="110"/>
      <c r="Q260" s="110"/>
      <c r="R260" s="110"/>
      <c r="S260" s="104" t="s">
        <v>551</v>
      </c>
      <c r="T260" s="104">
        <v>1</v>
      </c>
      <c r="U260" s="118">
        <v>660</v>
      </c>
      <c r="V260" s="118">
        <v>330</v>
      </c>
      <c r="W260" s="119">
        <v>330</v>
      </c>
      <c r="X260" s="76"/>
      <c r="Y260" s="77"/>
      <c r="Z260" s="73">
        <v>0</v>
      </c>
      <c r="AA260" s="73" t="s">
        <v>22</v>
      </c>
      <c r="AB260" s="78" t="e">
        <v>#REF!</v>
      </c>
      <c r="AC260" s="78" t="s">
        <v>22</v>
      </c>
      <c r="AD260" s="78" t="s">
        <v>22</v>
      </c>
      <c r="AE260" s="78"/>
      <c r="AF260" s="79">
        <v>93735</v>
      </c>
      <c r="AG260" s="80">
        <v>1735.8333333333333</v>
      </c>
      <c r="AH260" s="80">
        <v>59018.333333333328</v>
      </c>
      <c r="AI260" s="75"/>
      <c r="AJ260" s="73"/>
      <c r="AK260" s="81">
        <v>0</v>
      </c>
    </row>
    <row r="261" spans="1:37" x14ac:dyDescent="0.25">
      <c r="A261" s="104">
        <v>1</v>
      </c>
      <c r="B261" s="105">
        <v>78580</v>
      </c>
      <c r="C261" s="105">
        <v>87</v>
      </c>
      <c r="D261" s="106" t="s">
        <v>3676</v>
      </c>
      <c r="E261" s="107">
        <v>3</v>
      </c>
      <c r="F261" s="74">
        <v>43502</v>
      </c>
      <c r="G261" s="108" t="e">
        <v>#N/A</v>
      </c>
      <c r="H261" s="109">
        <v>1</v>
      </c>
      <c r="I261" s="63">
        <v>43500</v>
      </c>
      <c r="J261" s="114">
        <v>1</v>
      </c>
      <c r="K261" s="110"/>
      <c r="L261" s="110"/>
      <c r="M261" s="110"/>
      <c r="N261" s="110">
        <v>1</v>
      </c>
      <c r="O261" s="110">
        <v>1</v>
      </c>
      <c r="P261" s="110"/>
      <c r="Q261" s="110"/>
      <c r="R261" s="110"/>
      <c r="S261" s="104" t="s">
        <v>551</v>
      </c>
      <c r="T261" s="104">
        <v>2</v>
      </c>
      <c r="U261" s="118">
        <v>990</v>
      </c>
      <c r="V261" s="118">
        <v>330</v>
      </c>
      <c r="W261" s="119">
        <v>660</v>
      </c>
      <c r="X261" s="76"/>
      <c r="Y261" s="77"/>
      <c r="Z261" s="73">
        <v>0</v>
      </c>
      <c r="AA261" s="73" t="s">
        <v>22</v>
      </c>
      <c r="AB261" s="78" t="e">
        <v>#REF!</v>
      </c>
      <c r="AC261" s="78" t="s">
        <v>22</v>
      </c>
      <c r="AD261" s="78" t="s">
        <v>22</v>
      </c>
      <c r="AE261" s="78"/>
      <c r="AF261" s="79">
        <v>91575.6</v>
      </c>
      <c r="AG261" s="80">
        <v>455.6</v>
      </c>
      <c r="AH261" s="80">
        <v>16401.600000000002</v>
      </c>
      <c r="AI261" s="75"/>
      <c r="AJ261" s="73"/>
      <c r="AK261" s="81">
        <v>0</v>
      </c>
    </row>
    <row r="262" spans="1:37" x14ac:dyDescent="0.25">
      <c r="A262" s="104">
        <v>1</v>
      </c>
      <c r="B262" s="105">
        <v>78580</v>
      </c>
      <c r="C262" s="105">
        <v>124</v>
      </c>
      <c r="D262" s="106" t="s">
        <v>3677</v>
      </c>
      <c r="E262" s="107">
        <v>1</v>
      </c>
      <c r="F262" s="74">
        <v>43502</v>
      </c>
      <c r="G262" s="108" t="e">
        <v>#N/A</v>
      </c>
      <c r="H262" s="109">
        <v>0</v>
      </c>
      <c r="I262" s="63">
        <v>43500</v>
      </c>
      <c r="J262" s="114">
        <v>1</v>
      </c>
      <c r="K262" s="110"/>
      <c r="L262" s="110"/>
      <c r="M262" s="110"/>
      <c r="N262" s="110"/>
      <c r="O262" s="110">
        <v>1</v>
      </c>
      <c r="P262" s="110"/>
      <c r="Q262" s="110"/>
      <c r="R262" s="110"/>
      <c r="S262" s="104" t="s">
        <v>551</v>
      </c>
      <c r="T262" s="104">
        <v>1</v>
      </c>
      <c r="U262" s="118">
        <v>330</v>
      </c>
      <c r="V262" s="118">
        <v>330</v>
      </c>
      <c r="W262" s="119">
        <v>330</v>
      </c>
      <c r="X262" s="76"/>
      <c r="Y262" s="77"/>
      <c r="Z262" s="73">
        <v>0</v>
      </c>
      <c r="AA262" s="73" t="s">
        <v>22</v>
      </c>
      <c r="AB262" s="78" t="e">
        <v>#REF!</v>
      </c>
      <c r="AC262" s="78" t="s">
        <v>22</v>
      </c>
      <c r="AD262" s="78" t="s">
        <v>22</v>
      </c>
      <c r="AE262" s="78"/>
      <c r="AF262" s="79">
        <v>1450</v>
      </c>
      <c r="AG262" s="80">
        <v>483.33333333333331</v>
      </c>
      <c r="AH262" s="80">
        <v>1450</v>
      </c>
      <c r="AI262" s="75"/>
      <c r="AJ262" s="73"/>
      <c r="AK262" s="81">
        <v>0</v>
      </c>
    </row>
    <row r="263" spans="1:37" x14ac:dyDescent="0.25">
      <c r="A263" s="104">
        <v>1</v>
      </c>
      <c r="B263" s="105">
        <v>78580</v>
      </c>
      <c r="C263" s="105">
        <v>134</v>
      </c>
      <c r="D263" s="106" t="s">
        <v>3678</v>
      </c>
      <c r="E263" s="107">
        <v>1</v>
      </c>
      <c r="F263" s="74">
        <v>43502</v>
      </c>
      <c r="G263" s="108" t="e">
        <v>#N/A</v>
      </c>
      <c r="H263" s="109">
        <v>0</v>
      </c>
      <c r="I263" s="63">
        <v>43500</v>
      </c>
      <c r="J263" s="114">
        <v>1</v>
      </c>
      <c r="K263" s="110"/>
      <c r="L263" s="110"/>
      <c r="M263" s="110"/>
      <c r="N263" s="110"/>
      <c r="O263" s="110">
        <v>1</v>
      </c>
      <c r="P263" s="110"/>
      <c r="Q263" s="110"/>
      <c r="R263" s="110"/>
      <c r="S263" s="104" t="s">
        <v>551</v>
      </c>
      <c r="T263" s="104">
        <v>1</v>
      </c>
      <c r="U263" s="118">
        <v>330</v>
      </c>
      <c r="V263" s="118">
        <v>330</v>
      </c>
      <c r="W263" s="119">
        <v>330</v>
      </c>
      <c r="X263" s="76"/>
      <c r="Y263" s="77"/>
      <c r="Z263" s="73">
        <v>0</v>
      </c>
      <c r="AA263" s="73" t="s">
        <v>22</v>
      </c>
      <c r="AB263" s="78" t="e">
        <v>#REF!</v>
      </c>
      <c r="AC263" s="78" t="s">
        <v>22</v>
      </c>
      <c r="AD263" s="78" t="s">
        <v>22</v>
      </c>
      <c r="AE263" s="78"/>
      <c r="AF263" s="79">
        <v>2160</v>
      </c>
      <c r="AG263" s="80">
        <v>360</v>
      </c>
      <c r="AH263" s="80">
        <v>1440</v>
      </c>
      <c r="AI263" s="75"/>
      <c r="AJ263" s="73"/>
      <c r="AK263" s="81">
        <v>0</v>
      </c>
    </row>
    <row r="264" spans="1:37" x14ac:dyDescent="0.25">
      <c r="A264" s="104">
        <v>1</v>
      </c>
      <c r="B264" s="105">
        <v>78580</v>
      </c>
      <c r="C264" s="105">
        <v>90</v>
      </c>
      <c r="D264" s="106" t="s">
        <v>3679</v>
      </c>
      <c r="E264" s="107">
        <v>1</v>
      </c>
      <c r="F264" s="74">
        <v>43502</v>
      </c>
      <c r="G264" s="108" t="e">
        <v>#N/A</v>
      </c>
      <c r="H264" s="109">
        <v>0</v>
      </c>
      <c r="I264" s="63">
        <v>43500</v>
      </c>
      <c r="J264" s="114">
        <v>1</v>
      </c>
      <c r="K264" s="110"/>
      <c r="L264" s="110"/>
      <c r="M264" s="110"/>
      <c r="N264" s="110"/>
      <c r="O264" s="110">
        <v>1</v>
      </c>
      <c r="P264" s="110"/>
      <c r="Q264" s="110"/>
      <c r="R264" s="110"/>
      <c r="S264" s="104" t="s">
        <v>551</v>
      </c>
      <c r="T264" s="104">
        <v>1</v>
      </c>
      <c r="U264" s="118">
        <v>330</v>
      </c>
      <c r="V264" s="118">
        <v>330</v>
      </c>
      <c r="W264" s="119">
        <v>330</v>
      </c>
      <c r="X264" s="76"/>
      <c r="Y264" s="77"/>
      <c r="Z264" s="73">
        <v>0</v>
      </c>
      <c r="AA264" s="73" t="s">
        <v>22</v>
      </c>
      <c r="AB264" s="78" t="e">
        <v>#REF!</v>
      </c>
      <c r="AC264" s="78" t="s">
        <v>22</v>
      </c>
      <c r="AD264" s="78" t="s">
        <v>22</v>
      </c>
      <c r="AE264" s="78"/>
      <c r="AF264" s="79">
        <v>475</v>
      </c>
      <c r="AG264" s="80">
        <v>475</v>
      </c>
      <c r="AH264" s="80">
        <v>475</v>
      </c>
      <c r="AI264" s="75"/>
      <c r="AJ264" s="73"/>
      <c r="AK264" s="81">
        <v>0</v>
      </c>
    </row>
    <row r="265" spans="1:37" x14ac:dyDescent="0.25">
      <c r="A265" s="104">
        <v>1</v>
      </c>
      <c r="B265" s="105">
        <v>78580</v>
      </c>
      <c r="C265" s="105">
        <v>119</v>
      </c>
      <c r="D265" s="106" t="s">
        <v>3680</v>
      </c>
      <c r="E265" s="107">
        <v>2</v>
      </c>
      <c r="F265" s="74">
        <v>43502</v>
      </c>
      <c r="G265" s="108" t="e">
        <v>#N/A</v>
      </c>
      <c r="H265" s="109">
        <v>1</v>
      </c>
      <c r="I265" s="63">
        <v>43500</v>
      </c>
      <c r="J265" s="114">
        <v>1</v>
      </c>
      <c r="K265" s="110"/>
      <c r="L265" s="110"/>
      <c r="M265" s="110"/>
      <c r="N265" s="110"/>
      <c r="O265" s="110">
        <v>1</v>
      </c>
      <c r="P265" s="110"/>
      <c r="Q265" s="110"/>
      <c r="R265" s="110"/>
      <c r="S265" s="104" t="s">
        <v>551</v>
      </c>
      <c r="T265" s="104">
        <v>1</v>
      </c>
      <c r="U265" s="118">
        <v>770</v>
      </c>
      <c r="V265" s="118">
        <v>385</v>
      </c>
      <c r="W265" s="119">
        <v>385</v>
      </c>
      <c r="X265" s="76"/>
      <c r="Y265" s="77"/>
      <c r="Z265" s="73">
        <v>0</v>
      </c>
      <c r="AA265" s="73" t="s">
        <v>22</v>
      </c>
      <c r="AB265" s="78" t="e">
        <v>#REF!</v>
      </c>
      <c r="AC265" s="78" t="s">
        <v>22</v>
      </c>
      <c r="AD265" s="78" t="s">
        <v>22</v>
      </c>
      <c r="AE265" s="78"/>
      <c r="AF265" s="79">
        <v>2160</v>
      </c>
      <c r="AG265" s="80">
        <v>360</v>
      </c>
      <c r="AH265" s="80">
        <v>720</v>
      </c>
      <c r="AI265" s="75"/>
      <c r="AJ265" s="73"/>
      <c r="AK265" s="81">
        <v>0</v>
      </c>
    </row>
    <row r="266" spans="1:37" x14ac:dyDescent="0.25">
      <c r="A266" s="104">
        <v>1</v>
      </c>
      <c r="B266" s="105">
        <v>78580</v>
      </c>
      <c r="C266" s="105">
        <v>77</v>
      </c>
      <c r="D266" s="106" t="s">
        <v>3630</v>
      </c>
      <c r="E266" s="107">
        <v>2</v>
      </c>
      <c r="F266" s="74">
        <v>43502</v>
      </c>
      <c r="G266" s="108" t="e">
        <v>#N/A</v>
      </c>
      <c r="H266" s="109">
        <v>1</v>
      </c>
      <c r="I266" s="63">
        <v>43500</v>
      </c>
      <c r="J266" s="114">
        <v>1</v>
      </c>
      <c r="K266" s="110"/>
      <c r="L266" s="110"/>
      <c r="M266" s="110"/>
      <c r="N266" s="110"/>
      <c r="O266" s="110">
        <v>1</v>
      </c>
      <c r="P266" s="110"/>
      <c r="Q266" s="110"/>
      <c r="R266" s="110"/>
      <c r="S266" s="104" t="s">
        <v>551</v>
      </c>
      <c r="T266" s="104">
        <v>1</v>
      </c>
      <c r="U266" s="118">
        <v>660</v>
      </c>
      <c r="V266" s="118">
        <v>330</v>
      </c>
      <c r="W266" s="119">
        <v>330</v>
      </c>
      <c r="X266" s="76"/>
      <c r="Y266" s="77"/>
      <c r="Z266" s="73">
        <v>0</v>
      </c>
      <c r="AA266" s="73" t="s">
        <v>22</v>
      </c>
      <c r="AB266" s="78" t="e">
        <v>#REF!</v>
      </c>
      <c r="AC266" s="78" t="s">
        <v>22</v>
      </c>
      <c r="AD266" s="78" t="s">
        <v>22</v>
      </c>
      <c r="AE266" s="78"/>
      <c r="AF266" s="79">
        <v>19800</v>
      </c>
      <c r="AG266" s="80">
        <v>450</v>
      </c>
      <c r="AH266" s="80">
        <v>6750</v>
      </c>
      <c r="AI266" s="75"/>
      <c r="AJ266" s="73"/>
      <c r="AK266" s="81">
        <v>0</v>
      </c>
    </row>
    <row r="267" spans="1:37" x14ac:dyDescent="0.25">
      <c r="A267" s="104">
        <v>1</v>
      </c>
      <c r="B267" s="105">
        <v>78580</v>
      </c>
      <c r="C267" s="105">
        <v>74</v>
      </c>
      <c r="D267" s="106" t="s">
        <v>3681</v>
      </c>
      <c r="E267" s="107">
        <v>1</v>
      </c>
      <c r="F267" s="74">
        <v>43502</v>
      </c>
      <c r="G267" s="108" t="e">
        <v>#N/A</v>
      </c>
      <c r="H267" s="109">
        <v>0</v>
      </c>
      <c r="I267" s="63">
        <v>43500</v>
      </c>
      <c r="J267" s="114">
        <v>1</v>
      </c>
      <c r="K267" s="110"/>
      <c r="L267" s="110"/>
      <c r="M267" s="110"/>
      <c r="N267" s="110"/>
      <c r="O267" s="110">
        <v>1</v>
      </c>
      <c r="P267" s="110"/>
      <c r="Q267" s="110"/>
      <c r="R267" s="110"/>
      <c r="S267" s="104" t="s">
        <v>551</v>
      </c>
      <c r="T267" s="104">
        <v>1</v>
      </c>
      <c r="U267" s="118">
        <v>550</v>
      </c>
      <c r="V267" s="118">
        <v>550</v>
      </c>
      <c r="W267" s="119">
        <v>550</v>
      </c>
      <c r="X267" s="76"/>
      <c r="Y267" s="77"/>
      <c r="Z267" s="73">
        <v>0</v>
      </c>
      <c r="AA267" s="73" t="s">
        <v>22</v>
      </c>
      <c r="AB267" s="78" t="e">
        <v>#REF!</v>
      </c>
      <c r="AC267" s="78" t="s">
        <v>22</v>
      </c>
      <c r="AD267" s="78" t="s">
        <v>22</v>
      </c>
      <c r="AE267" s="78"/>
      <c r="AF267" s="79">
        <v>2717</v>
      </c>
      <c r="AG267" s="80">
        <v>339.625</v>
      </c>
      <c r="AH267" s="80">
        <v>1018.875</v>
      </c>
      <c r="AI267" s="75"/>
      <c r="AJ267" s="73"/>
      <c r="AK267" s="81">
        <v>0</v>
      </c>
    </row>
    <row r="268" spans="1:37" x14ac:dyDescent="0.25">
      <c r="A268" s="104">
        <v>1</v>
      </c>
      <c r="B268" s="105">
        <v>64752</v>
      </c>
      <c r="C268" s="105">
        <v>20</v>
      </c>
      <c r="D268" s="106" t="s">
        <v>3682</v>
      </c>
      <c r="E268" s="107">
        <v>18</v>
      </c>
      <c r="F268" s="74">
        <v>43501</v>
      </c>
      <c r="G268" s="108" t="s">
        <v>37</v>
      </c>
      <c r="H268" s="109">
        <v>10</v>
      </c>
      <c r="I268" s="63">
        <v>43500</v>
      </c>
      <c r="J268" s="114">
        <v>1</v>
      </c>
      <c r="K268" s="110"/>
      <c r="L268" s="110"/>
      <c r="M268" s="110"/>
      <c r="N268" s="110"/>
      <c r="O268" s="110">
        <v>1</v>
      </c>
      <c r="P268" s="110">
        <v>3</v>
      </c>
      <c r="Q268" s="110">
        <v>2</v>
      </c>
      <c r="R268" s="110">
        <v>2</v>
      </c>
      <c r="S268" s="104" t="s">
        <v>551</v>
      </c>
      <c r="T268" s="104">
        <v>8</v>
      </c>
      <c r="U268" s="118">
        <v>9000</v>
      </c>
      <c r="V268" s="118">
        <v>500</v>
      </c>
      <c r="W268" s="119">
        <v>4000</v>
      </c>
      <c r="X268" s="76"/>
      <c r="Y268" s="77"/>
      <c r="Z268" s="73">
        <v>0</v>
      </c>
      <c r="AA268" s="73" t="s">
        <v>22</v>
      </c>
      <c r="AB268" s="78" t="e">
        <v>#REF!</v>
      </c>
      <c r="AC268" s="78" t="s">
        <v>22</v>
      </c>
      <c r="AD268" s="78" t="s">
        <v>22</v>
      </c>
      <c r="AE268" s="78"/>
      <c r="AF268" s="79">
        <v>936</v>
      </c>
      <c r="AG268" s="80">
        <v>468</v>
      </c>
      <c r="AH268" s="80">
        <v>936</v>
      </c>
      <c r="AI268" s="75"/>
      <c r="AJ268" s="73"/>
      <c r="AK268" s="81">
        <v>0</v>
      </c>
    </row>
    <row r="269" spans="1:37" x14ac:dyDescent="0.25">
      <c r="A269" s="104">
        <v>1</v>
      </c>
      <c r="B269" s="105">
        <v>78580</v>
      </c>
      <c r="C269" s="105">
        <v>89</v>
      </c>
      <c r="D269" s="106" t="s">
        <v>3672</v>
      </c>
      <c r="E269" s="107">
        <v>2</v>
      </c>
      <c r="F269" s="74">
        <v>43502</v>
      </c>
      <c r="G269" s="108" t="e">
        <v>#N/A</v>
      </c>
      <c r="H269" s="109">
        <v>1</v>
      </c>
      <c r="I269" s="63">
        <v>43500</v>
      </c>
      <c r="J269" s="114">
        <v>2</v>
      </c>
      <c r="K269" s="110"/>
      <c r="L269" s="110"/>
      <c r="M269" s="110"/>
      <c r="N269" s="110">
        <v>1</v>
      </c>
      <c r="O269" s="110"/>
      <c r="P269" s="110"/>
      <c r="Q269" s="110"/>
      <c r="R269" s="110"/>
      <c r="S269" s="104" t="s">
        <v>551</v>
      </c>
      <c r="T269" s="104">
        <v>1</v>
      </c>
      <c r="U269" s="118">
        <v>660</v>
      </c>
      <c r="V269" s="118">
        <v>330</v>
      </c>
      <c r="W269" s="119">
        <v>330</v>
      </c>
      <c r="X269" s="76"/>
      <c r="Y269" s="77"/>
      <c r="Z269" s="73">
        <v>0</v>
      </c>
      <c r="AA269" s="73" t="s">
        <v>22</v>
      </c>
      <c r="AB269" s="78" t="e">
        <v>#REF!</v>
      </c>
      <c r="AC269" s="78" t="s">
        <v>22</v>
      </c>
      <c r="AD269" s="78" t="s">
        <v>22</v>
      </c>
      <c r="AE269" s="78"/>
      <c r="AF269" s="79">
        <v>1404</v>
      </c>
      <c r="AG269" s="80">
        <v>351</v>
      </c>
      <c r="AH269" s="80">
        <v>1404</v>
      </c>
      <c r="AI269" s="75"/>
      <c r="AJ269" s="73"/>
      <c r="AK269" s="81">
        <v>0</v>
      </c>
    </row>
    <row r="270" spans="1:37" x14ac:dyDescent="0.25">
      <c r="A270" s="104">
        <v>1</v>
      </c>
      <c r="B270" s="105">
        <v>78580</v>
      </c>
      <c r="C270" s="105">
        <v>85</v>
      </c>
      <c r="D270" s="106" t="s">
        <v>3671</v>
      </c>
      <c r="E270" s="107">
        <v>3</v>
      </c>
      <c r="F270" s="74">
        <v>43502</v>
      </c>
      <c r="G270" s="108" t="e">
        <v>#N/A</v>
      </c>
      <c r="H270" s="109">
        <v>2</v>
      </c>
      <c r="I270" s="63">
        <v>43500</v>
      </c>
      <c r="J270" s="114">
        <v>2</v>
      </c>
      <c r="K270" s="110"/>
      <c r="L270" s="110"/>
      <c r="M270" s="110"/>
      <c r="N270" s="110">
        <v>1</v>
      </c>
      <c r="O270" s="110"/>
      <c r="P270" s="110"/>
      <c r="Q270" s="110"/>
      <c r="R270" s="110"/>
      <c r="S270" s="104" t="s">
        <v>551</v>
      </c>
      <c r="T270" s="104">
        <v>1</v>
      </c>
      <c r="U270" s="118">
        <v>990</v>
      </c>
      <c r="V270" s="118">
        <v>330</v>
      </c>
      <c r="W270" s="119">
        <v>330</v>
      </c>
      <c r="X270" s="76"/>
      <c r="Y270" s="77"/>
      <c r="Z270" s="73">
        <v>0</v>
      </c>
      <c r="AA270" s="73" t="s">
        <v>22</v>
      </c>
      <c r="AB270" s="78" t="e">
        <v>#REF!</v>
      </c>
      <c r="AC270" s="78" t="s">
        <v>22</v>
      </c>
      <c r="AD270" s="78" t="s">
        <v>22</v>
      </c>
      <c r="AE270" s="78"/>
      <c r="AF270" s="79">
        <v>2040</v>
      </c>
      <c r="AG270" s="80">
        <v>680</v>
      </c>
      <c r="AH270" s="80">
        <v>2040</v>
      </c>
      <c r="AI270" s="75"/>
      <c r="AJ270" s="73"/>
      <c r="AK270" s="81">
        <v>0</v>
      </c>
    </row>
    <row r="271" spans="1:37" x14ac:dyDescent="0.25">
      <c r="A271" s="104">
        <v>1</v>
      </c>
      <c r="B271" s="105">
        <v>78580</v>
      </c>
      <c r="C271" s="105">
        <v>69</v>
      </c>
      <c r="D271" s="106" t="s">
        <v>3683</v>
      </c>
      <c r="E271" s="107">
        <v>2</v>
      </c>
      <c r="F271" s="74">
        <v>43502</v>
      </c>
      <c r="G271" s="108" t="e">
        <v>#N/A</v>
      </c>
      <c r="H271" s="109">
        <v>1</v>
      </c>
      <c r="I271" s="63">
        <v>43500</v>
      </c>
      <c r="J271" s="114">
        <v>2</v>
      </c>
      <c r="K271" s="110"/>
      <c r="L271" s="110"/>
      <c r="M271" s="110"/>
      <c r="N271" s="110">
        <v>1</v>
      </c>
      <c r="O271" s="110"/>
      <c r="P271" s="110"/>
      <c r="Q271" s="110"/>
      <c r="R271" s="110"/>
      <c r="S271" s="104" t="s">
        <v>551</v>
      </c>
      <c r="T271" s="104">
        <v>1</v>
      </c>
      <c r="U271" s="118">
        <v>1100</v>
      </c>
      <c r="V271" s="118">
        <v>550</v>
      </c>
      <c r="W271" s="119">
        <v>550</v>
      </c>
      <c r="X271" s="76"/>
      <c r="Y271" s="77"/>
      <c r="Z271" s="73">
        <v>0</v>
      </c>
      <c r="AA271" s="73" t="s">
        <v>22</v>
      </c>
      <c r="AB271" s="78" t="e">
        <v>#REF!</v>
      </c>
      <c r="AC271" s="78" t="s">
        <v>22</v>
      </c>
      <c r="AD271" s="78" t="s">
        <v>22</v>
      </c>
      <c r="AE271" s="78"/>
      <c r="AF271" s="79">
        <v>765</v>
      </c>
      <c r="AG271" s="80">
        <v>382.5</v>
      </c>
      <c r="AH271" s="80">
        <v>382.5</v>
      </c>
      <c r="AI271" s="75"/>
      <c r="AJ271" s="73"/>
      <c r="AK271" s="81">
        <v>0</v>
      </c>
    </row>
    <row r="272" spans="1:37" x14ac:dyDescent="0.25">
      <c r="A272" s="104">
        <v>1</v>
      </c>
      <c r="B272" s="105">
        <v>78580</v>
      </c>
      <c r="C272" s="105">
        <v>72</v>
      </c>
      <c r="D272" s="106" t="s">
        <v>3614</v>
      </c>
      <c r="E272" s="107">
        <v>2</v>
      </c>
      <c r="F272" s="74">
        <v>43502</v>
      </c>
      <c r="G272" s="108" t="e">
        <v>#N/A</v>
      </c>
      <c r="H272" s="109">
        <v>1</v>
      </c>
      <c r="I272" s="63">
        <v>43500</v>
      </c>
      <c r="J272" s="114">
        <v>2</v>
      </c>
      <c r="K272" s="110"/>
      <c r="L272" s="110"/>
      <c r="M272" s="110"/>
      <c r="N272" s="110">
        <v>1</v>
      </c>
      <c r="O272" s="110"/>
      <c r="P272" s="110"/>
      <c r="Q272" s="110"/>
      <c r="R272" s="110"/>
      <c r="S272" s="104" t="s">
        <v>551</v>
      </c>
      <c r="T272" s="104">
        <v>1</v>
      </c>
      <c r="U272" s="118">
        <v>1100</v>
      </c>
      <c r="V272" s="118">
        <v>550</v>
      </c>
      <c r="W272" s="119">
        <v>550</v>
      </c>
      <c r="X272" s="76"/>
      <c r="Y272" s="77"/>
      <c r="Z272" s="73">
        <v>0</v>
      </c>
      <c r="AA272" s="73" t="s">
        <v>22</v>
      </c>
      <c r="AB272" s="78" t="e">
        <v>#REF!</v>
      </c>
      <c r="AC272" s="78" t="s">
        <v>22</v>
      </c>
      <c r="AD272" s="78" t="s">
        <v>22</v>
      </c>
      <c r="AE272" s="78"/>
      <c r="AF272" s="79">
        <v>765</v>
      </c>
      <c r="AG272" s="80">
        <v>382.5</v>
      </c>
      <c r="AH272" s="80">
        <v>382.5</v>
      </c>
      <c r="AI272" s="75"/>
      <c r="AJ272" s="73"/>
      <c r="AK272" s="81">
        <v>0</v>
      </c>
    </row>
    <row r="273" spans="1:37" x14ac:dyDescent="0.25">
      <c r="A273" s="104">
        <v>1</v>
      </c>
      <c r="B273" s="105">
        <v>78580</v>
      </c>
      <c r="C273" s="105">
        <v>75</v>
      </c>
      <c r="D273" s="106" t="s">
        <v>3684</v>
      </c>
      <c r="E273" s="107">
        <v>1</v>
      </c>
      <c r="F273" s="74">
        <v>43502</v>
      </c>
      <c r="G273" s="108" t="e">
        <v>#N/A</v>
      </c>
      <c r="H273" s="109">
        <v>0</v>
      </c>
      <c r="I273" s="63">
        <v>43500</v>
      </c>
      <c r="J273" s="114">
        <v>2</v>
      </c>
      <c r="K273" s="110"/>
      <c r="L273" s="110"/>
      <c r="M273" s="110"/>
      <c r="N273" s="110">
        <v>1</v>
      </c>
      <c r="O273" s="110"/>
      <c r="P273" s="110"/>
      <c r="Q273" s="110"/>
      <c r="R273" s="110"/>
      <c r="S273" s="104" t="s">
        <v>551</v>
      </c>
      <c r="T273" s="104">
        <v>1</v>
      </c>
      <c r="U273" s="118">
        <v>550</v>
      </c>
      <c r="V273" s="118">
        <v>550</v>
      </c>
      <c r="W273" s="119">
        <v>550</v>
      </c>
      <c r="X273" s="76"/>
      <c r="Y273" s="77"/>
      <c r="Z273" s="73">
        <v>0</v>
      </c>
      <c r="AA273" s="73" t="s">
        <v>22</v>
      </c>
      <c r="AB273" s="78" t="e">
        <v>#REF!</v>
      </c>
      <c r="AC273" s="78" t="s">
        <v>22</v>
      </c>
      <c r="AD273" s="78" t="s">
        <v>22</v>
      </c>
      <c r="AE273" s="78"/>
      <c r="AF273" s="79">
        <v>2565</v>
      </c>
      <c r="AG273" s="80">
        <v>855</v>
      </c>
      <c r="AH273" s="80">
        <v>1710</v>
      </c>
      <c r="AI273" s="75"/>
      <c r="AJ273" s="73"/>
      <c r="AK273" s="81">
        <v>0</v>
      </c>
    </row>
    <row r="274" spans="1:37" x14ac:dyDescent="0.25">
      <c r="A274" s="104">
        <v>1</v>
      </c>
      <c r="B274" s="105">
        <v>64752</v>
      </c>
      <c r="C274" s="105">
        <v>10</v>
      </c>
      <c r="D274" s="106" t="s">
        <v>3685</v>
      </c>
      <c r="E274" s="107">
        <v>27</v>
      </c>
      <c r="F274" s="74">
        <v>43501</v>
      </c>
      <c r="G274" s="108" t="s">
        <v>37</v>
      </c>
      <c r="H274" s="109">
        <v>20</v>
      </c>
      <c r="I274" s="63">
        <v>43500</v>
      </c>
      <c r="J274" s="114">
        <v>2</v>
      </c>
      <c r="K274" s="110"/>
      <c r="L274" s="110"/>
      <c r="M274" s="110"/>
      <c r="N274" s="110"/>
      <c r="O274" s="110">
        <v>4</v>
      </c>
      <c r="P274" s="110"/>
      <c r="Q274" s="110"/>
      <c r="R274" s="110">
        <v>3</v>
      </c>
      <c r="S274" s="104" t="s">
        <v>551</v>
      </c>
      <c r="T274" s="104">
        <v>7</v>
      </c>
      <c r="U274" s="118">
        <v>13500</v>
      </c>
      <c r="V274" s="118">
        <v>500</v>
      </c>
      <c r="W274" s="119">
        <v>3500</v>
      </c>
      <c r="X274" s="76"/>
      <c r="Y274" s="77"/>
      <c r="Z274" s="73">
        <v>0</v>
      </c>
      <c r="AA274" s="73" t="s">
        <v>22</v>
      </c>
      <c r="AB274" s="78" t="e">
        <v>#REF!</v>
      </c>
      <c r="AC274" s="78" t="s">
        <v>22</v>
      </c>
      <c r="AD274" s="78" t="s">
        <v>22</v>
      </c>
      <c r="AE274" s="78"/>
      <c r="AF274" s="79">
        <v>1330</v>
      </c>
      <c r="AG274" s="80">
        <v>665</v>
      </c>
      <c r="AH274" s="80">
        <v>1330</v>
      </c>
      <c r="AI274" s="75"/>
      <c r="AJ274" s="73"/>
      <c r="AK274" s="81">
        <v>0</v>
      </c>
    </row>
    <row r="275" spans="1:37" x14ac:dyDescent="0.25">
      <c r="A275" s="104">
        <v>1</v>
      </c>
      <c r="B275" s="105">
        <v>78580</v>
      </c>
      <c r="C275" s="105">
        <v>108</v>
      </c>
      <c r="D275" s="106" t="s">
        <v>3686</v>
      </c>
      <c r="E275" s="107">
        <v>6</v>
      </c>
      <c r="F275" s="74">
        <v>43502</v>
      </c>
      <c r="G275" s="108" t="e">
        <v>#N/A</v>
      </c>
      <c r="H275" s="109">
        <v>5</v>
      </c>
      <c r="I275" s="63">
        <v>43500</v>
      </c>
      <c r="J275" s="114">
        <v>2</v>
      </c>
      <c r="K275" s="110"/>
      <c r="L275" s="110"/>
      <c r="M275" s="110"/>
      <c r="N275" s="110"/>
      <c r="O275" s="110">
        <v>1</v>
      </c>
      <c r="P275" s="110"/>
      <c r="Q275" s="110"/>
      <c r="R275" s="110"/>
      <c r="S275" s="104" t="s">
        <v>551</v>
      </c>
      <c r="T275" s="104">
        <v>1</v>
      </c>
      <c r="U275" s="118">
        <v>2200</v>
      </c>
      <c r="V275" s="118">
        <v>366.66666666666669</v>
      </c>
      <c r="W275" s="119">
        <v>366.66666666666669</v>
      </c>
      <c r="X275" s="76"/>
      <c r="Y275" s="77"/>
      <c r="Z275" s="73">
        <v>0</v>
      </c>
      <c r="AA275" s="73" t="s">
        <v>22</v>
      </c>
      <c r="AB275" s="78" t="e">
        <v>#REF!</v>
      </c>
      <c r="AC275" s="78" t="s">
        <v>22</v>
      </c>
      <c r="AD275" s="78" t="s">
        <v>22</v>
      </c>
      <c r="AE275" s="78"/>
      <c r="AF275" s="79">
        <v>855</v>
      </c>
      <c r="AG275" s="80">
        <v>855</v>
      </c>
      <c r="AH275" s="80">
        <v>855</v>
      </c>
      <c r="AI275" s="75"/>
      <c r="AJ275" s="73"/>
      <c r="AK275" s="81">
        <v>0</v>
      </c>
    </row>
    <row r="276" spans="1:37" x14ac:dyDescent="0.25">
      <c r="A276" s="104">
        <v>1</v>
      </c>
      <c r="B276" s="105">
        <v>64752</v>
      </c>
      <c r="C276" s="105">
        <v>15</v>
      </c>
      <c r="D276" s="106" t="s">
        <v>3687</v>
      </c>
      <c r="E276" s="107">
        <v>32</v>
      </c>
      <c r="F276" s="74">
        <v>43501</v>
      </c>
      <c r="G276" s="108" t="s">
        <v>37</v>
      </c>
      <c r="H276" s="109">
        <v>24</v>
      </c>
      <c r="I276" s="63">
        <v>43500</v>
      </c>
      <c r="J276" s="114">
        <v>2</v>
      </c>
      <c r="K276" s="110"/>
      <c r="L276" s="110"/>
      <c r="M276" s="110"/>
      <c r="N276" s="110"/>
      <c r="O276" s="110">
        <v>1</v>
      </c>
      <c r="P276" s="110">
        <v>5</v>
      </c>
      <c r="Q276" s="110">
        <v>2</v>
      </c>
      <c r="R276" s="110"/>
      <c r="S276" s="104" t="s">
        <v>551</v>
      </c>
      <c r="T276" s="104">
        <v>8</v>
      </c>
      <c r="U276" s="118">
        <v>12800</v>
      </c>
      <c r="V276" s="118">
        <v>400</v>
      </c>
      <c r="W276" s="119">
        <v>3200</v>
      </c>
      <c r="X276" s="76"/>
      <c r="Y276" s="77"/>
      <c r="Z276" s="73">
        <v>0</v>
      </c>
      <c r="AA276" s="73" t="s">
        <v>22</v>
      </c>
      <c r="AB276" s="78" t="e">
        <v>#REF!</v>
      </c>
      <c r="AC276" s="78" t="s">
        <v>22</v>
      </c>
      <c r="AD276" s="78" t="s">
        <v>22</v>
      </c>
      <c r="AE276" s="78"/>
      <c r="AF276" s="79">
        <v>855</v>
      </c>
      <c r="AG276" s="80">
        <v>855</v>
      </c>
      <c r="AH276" s="80">
        <v>855</v>
      </c>
      <c r="AI276" s="75"/>
      <c r="AJ276" s="73"/>
      <c r="AK276" s="81">
        <v>0</v>
      </c>
    </row>
    <row r="277" spans="1:37" x14ac:dyDescent="0.25">
      <c r="A277" s="104">
        <v>1</v>
      </c>
      <c r="B277" s="105">
        <v>72049</v>
      </c>
      <c r="C277" s="105">
        <v>4</v>
      </c>
      <c r="D277" s="106" t="s">
        <v>3688</v>
      </c>
      <c r="E277" s="107">
        <v>4</v>
      </c>
      <c r="F277" s="74">
        <v>43494</v>
      </c>
      <c r="G277" s="108" t="s">
        <v>37</v>
      </c>
      <c r="H277" s="109">
        <v>0</v>
      </c>
      <c r="I277" s="63">
        <v>43500</v>
      </c>
      <c r="J277" s="114">
        <v>3</v>
      </c>
      <c r="K277" s="110"/>
      <c r="L277" s="110"/>
      <c r="M277" s="110"/>
      <c r="N277" s="110">
        <v>3</v>
      </c>
      <c r="O277" s="115">
        <v>1</v>
      </c>
      <c r="P277" s="110"/>
      <c r="Q277" s="110"/>
      <c r="R277" s="110"/>
      <c r="S277" s="104" t="s">
        <v>546</v>
      </c>
      <c r="T277" s="104">
        <v>4</v>
      </c>
      <c r="U277" s="118">
        <v>10000</v>
      </c>
      <c r="V277" s="118">
        <v>2500</v>
      </c>
      <c r="W277" s="119">
        <v>10000</v>
      </c>
      <c r="X277" s="76"/>
      <c r="Y277" s="77"/>
      <c r="Z277" s="73">
        <v>0</v>
      </c>
      <c r="AA277" s="73" t="s">
        <v>22</v>
      </c>
      <c r="AB277" s="78" t="e">
        <v>#REF!</v>
      </c>
      <c r="AC277" s="78" t="s">
        <v>22</v>
      </c>
      <c r="AD277" s="78" t="s">
        <v>22</v>
      </c>
      <c r="AE277" s="78"/>
      <c r="AF277" s="79">
        <v>855</v>
      </c>
      <c r="AG277" s="80">
        <v>855</v>
      </c>
      <c r="AH277" s="80">
        <v>855</v>
      </c>
      <c r="AI277" s="75"/>
      <c r="AJ277" s="73"/>
      <c r="AK277" s="81">
        <v>0</v>
      </c>
    </row>
    <row r="278" spans="1:37" x14ac:dyDescent="0.25">
      <c r="A278" s="104">
        <v>1</v>
      </c>
      <c r="B278" s="105">
        <v>72049</v>
      </c>
      <c r="C278" s="105">
        <v>16</v>
      </c>
      <c r="D278" s="106" t="s">
        <v>3689</v>
      </c>
      <c r="E278" s="107">
        <v>4</v>
      </c>
      <c r="F278" s="74">
        <v>43494</v>
      </c>
      <c r="G278" s="108" t="s">
        <v>37</v>
      </c>
      <c r="H278" s="109">
        <v>1</v>
      </c>
      <c r="I278" s="63">
        <v>43500</v>
      </c>
      <c r="J278" s="114">
        <v>3</v>
      </c>
      <c r="K278" s="110"/>
      <c r="L278" s="110"/>
      <c r="M278" s="110"/>
      <c r="N278" s="110"/>
      <c r="O278" s="110">
        <v>1</v>
      </c>
      <c r="P278" s="110">
        <v>1</v>
      </c>
      <c r="Q278" s="110">
        <v>1</v>
      </c>
      <c r="R278" s="110"/>
      <c r="S278" s="104" t="s">
        <v>546</v>
      </c>
      <c r="T278" s="104">
        <v>3</v>
      </c>
      <c r="U278" s="118">
        <v>10000</v>
      </c>
      <c r="V278" s="118">
        <v>2500</v>
      </c>
      <c r="W278" s="119">
        <v>7500</v>
      </c>
      <c r="X278" s="76"/>
      <c r="Y278" s="77"/>
      <c r="Z278" s="73">
        <v>0</v>
      </c>
      <c r="AA278" s="73" t="s">
        <v>22</v>
      </c>
      <c r="AB278" s="78" t="e">
        <v>#REF!</v>
      </c>
      <c r="AC278" s="78" t="s">
        <v>22</v>
      </c>
      <c r="AD278" s="78" t="s">
        <v>22</v>
      </c>
      <c r="AE278" s="78"/>
      <c r="AF278" s="79">
        <v>1200</v>
      </c>
      <c r="AG278" s="80">
        <v>600</v>
      </c>
      <c r="AH278" s="80">
        <v>1200</v>
      </c>
      <c r="AI278" s="75"/>
      <c r="AJ278" s="73"/>
      <c r="AK278" s="81">
        <v>0</v>
      </c>
    </row>
    <row r="279" spans="1:37" x14ac:dyDescent="0.25">
      <c r="A279" s="104">
        <v>4</v>
      </c>
      <c r="B279" s="110">
        <v>76817</v>
      </c>
      <c r="C279" s="105">
        <v>8</v>
      </c>
      <c r="D279" s="106" t="s">
        <v>3634</v>
      </c>
      <c r="E279" s="107">
        <v>8</v>
      </c>
      <c r="F279" s="74">
        <v>43500</v>
      </c>
      <c r="G279" s="108" t="s">
        <v>150</v>
      </c>
      <c r="H279" s="109">
        <v>5</v>
      </c>
      <c r="I279" s="63">
        <v>43500</v>
      </c>
      <c r="J279" s="114">
        <v>6</v>
      </c>
      <c r="K279" s="110"/>
      <c r="L279" s="110"/>
      <c r="M279" s="110"/>
      <c r="N279" s="110">
        <v>1</v>
      </c>
      <c r="O279" s="110">
        <v>1</v>
      </c>
      <c r="P279" s="110"/>
      <c r="Q279" s="110">
        <v>1</v>
      </c>
      <c r="R279" s="110"/>
      <c r="S279" s="104" t="s">
        <v>546</v>
      </c>
      <c r="T279" s="104">
        <v>3</v>
      </c>
      <c r="U279" s="118">
        <v>4924</v>
      </c>
      <c r="V279" s="118">
        <v>615.5</v>
      </c>
      <c r="W279" s="119">
        <v>1846.5</v>
      </c>
      <c r="X279" s="76"/>
      <c r="Y279" s="77"/>
      <c r="Z279" s="73">
        <v>0</v>
      </c>
      <c r="AA279" s="73" t="s">
        <v>22</v>
      </c>
      <c r="AB279" s="78" t="e">
        <v>#REF!</v>
      </c>
      <c r="AC279" s="78" t="s">
        <v>22</v>
      </c>
      <c r="AD279" s="78" t="s">
        <v>22</v>
      </c>
      <c r="AE279" s="78"/>
      <c r="AF279" s="79">
        <v>700</v>
      </c>
      <c r="AG279" s="80">
        <v>700</v>
      </c>
      <c r="AH279" s="80">
        <v>700</v>
      </c>
      <c r="AI279" s="75"/>
      <c r="AJ279" s="73"/>
      <c r="AK279" s="81">
        <v>0</v>
      </c>
    </row>
    <row r="280" spans="1:37" x14ac:dyDescent="0.25">
      <c r="A280" s="104">
        <v>4</v>
      </c>
      <c r="B280" s="110">
        <v>76817</v>
      </c>
      <c r="C280" s="105">
        <v>3</v>
      </c>
      <c r="D280" s="106" t="s">
        <v>3690</v>
      </c>
      <c r="E280" s="107">
        <v>4</v>
      </c>
      <c r="F280" s="74">
        <v>43500</v>
      </c>
      <c r="G280" s="108" t="s">
        <v>150</v>
      </c>
      <c r="H280" s="109">
        <v>0</v>
      </c>
      <c r="I280" s="63">
        <v>43500</v>
      </c>
      <c r="J280" s="114">
        <v>6</v>
      </c>
      <c r="K280" s="110"/>
      <c r="L280" s="110"/>
      <c r="M280" s="110"/>
      <c r="N280" s="110">
        <v>3</v>
      </c>
      <c r="O280" s="110"/>
      <c r="P280" s="110"/>
      <c r="Q280" s="110">
        <v>1</v>
      </c>
      <c r="R280" s="110"/>
      <c r="S280" s="104" t="s">
        <v>546</v>
      </c>
      <c r="T280" s="104">
        <v>4</v>
      </c>
      <c r="U280" s="118">
        <v>3142</v>
      </c>
      <c r="V280" s="118">
        <v>785.5</v>
      </c>
      <c r="W280" s="119">
        <v>3142</v>
      </c>
      <c r="X280" s="76"/>
      <c r="Y280" s="77"/>
      <c r="Z280" s="73">
        <v>0</v>
      </c>
      <c r="AA280" s="73" t="s">
        <v>22</v>
      </c>
      <c r="AB280" s="78" t="e">
        <v>#REF!</v>
      </c>
      <c r="AC280" s="78" t="s">
        <v>22</v>
      </c>
      <c r="AD280" s="78" t="s">
        <v>22</v>
      </c>
      <c r="AE280" s="78"/>
      <c r="AF280" s="79">
        <v>6300</v>
      </c>
      <c r="AG280" s="80">
        <v>420</v>
      </c>
      <c r="AH280" s="80">
        <v>1680</v>
      </c>
      <c r="AI280" s="75"/>
      <c r="AJ280" s="73"/>
      <c r="AK280" s="81">
        <v>0</v>
      </c>
    </row>
    <row r="281" spans="1:37" x14ac:dyDescent="0.25">
      <c r="A281" s="104">
        <v>7</v>
      </c>
      <c r="B281" s="105">
        <v>77611</v>
      </c>
      <c r="C281" s="105">
        <v>3</v>
      </c>
      <c r="D281" s="106" t="s">
        <v>3691</v>
      </c>
      <c r="E281" s="107">
        <v>12</v>
      </c>
      <c r="F281" s="74">
        <v>43488</v>
      </c>
      <c r="G281" s="108" t="e">
        <v>#N/A</v>
      </c>
      <c r="H281" s="109">
        <v>0</v>
      </c>
      <c r="I281" s="63">
        <v>43500</v>
      </c>
      <c r="J281" s="114">
        <v>7</v>
      </c>
      <c r="K281" s="110"/>
      <c r="L281" s="110"/>
      <c r="M281" s="110"/>
      <c r="N281" s="110"/>
      <c r="O281" s="117">
        <v>4.5</v>
      </c>
      <c r="P281" s="110">
        <v>4.5</v>
      </c>
      <c r="Q281" s="110">
        <v>3</v>
      </c>
      <c r="R281" s="110"/>
      <c r="S281" s="104" t="s">
        <v>546</v>
      </c>
      <c r="T281" s="104">
        <v>12</v>
      </c>
      <c r="U281" s="118">
        <v>4940</v>
      </c>
      <c r="V281" s="118">
        <v>411.66666666666669</v>
      </c>
      <c r="W281" s="119">
        <v>4940</v>
      </c>
      <c r="X281" s="76"/>
      <c r="Y281" s="77"/>
      <c r="Z281" s="73">
        <v>0</v>
      </c>
      <c r="AA281" s="73" t="s">
        <v>22</v>
      </c>
      <c r="AB281" s="78" t="e">
        <v>#REF!</v>
      </c>
      <c r="AC281" s="78" t="s">
        <v>22</v>
      </c>
      <c r="AD281" s="78" t="s">
        <v>22</v>
      </c>
      <c r="AE281" s="78"/>
      <c r="AF281" s="79">
        <v>2160</v>
      </c>
      <c r="AG281" s="80">
        <v>360</v>
      </c>
      <c r="AH281" s="80">
        <v>720</v>
      </c>
      <c r="AI281" s="75"/>
      <c r="AJ281" s="73"/>
      <c r="AK281" s="81">
        <v>0</v>
      </c>
    </row>
    <row r="282" spans="1:37" x14ac:dyDescent="0.25">
      <c r="A282" s="104">
        <v>7</v>
      </c>
      <c r="B282" s="105">
        <v>76823</v>
      </c>
      <c r="C282" s="105">
        <v>11</v>
      </c>
      <c r="D282" s="106" t="s">
        <v>3692</v>
      </c>
      <c r="E282" s="107">
        <v>81</v>
      </c>
      <c r="F282" s="74">
        <v>43500</v>
      </c>
      <c r="G282" s="108" t="s">
        <v>37</v>
      </c>
      <c r="H282" s="109">
        <v>32</v>
      </c>
      <c r="I282" s="63">
        <v>43500</v>
      </c>
      <c r="J282" s="114">
        <v>8</v>
      </c>
      <c r="K282" s="110"/>
      <c r="L282" s="110"/>
      <c r="M282" s="110"/>
      <c r="N282" s="110">
        <v>9</v>
      </c>
      <c r="O282" s="110">
        <v>10</v>
      </c>
      <c r="P282" s="110">
        <v>10</v>
      </c>
      <c r="Q282" s="110">
        <v>10</v>
      </c>
      <c r="R282" s="110">
        <v>10</v>
      </c>
      <c r="S282" s="104" t="s">
        <v>546</v>
      </c>
      <c r="T282" s="104">
        <v>49</v>
      </c>
      <c r="U282" s="118">
        <v>27450</v>
      </c>
      <c r="V282" s="118">
        <v>338.88888888888891</v>
      </c>
      <c r="W282" s="119">
        <v>16605.555555555558</v>
      </c>
      <c r="X282" s="76"/>
      <c r="Y282" s="77"/>
      <c r="Z282" s="73">
        <v>0</v>
      </c>
      <c r="AA282" s="73" t="s">
        <v>22</v>
      </c>
      <c r="AB282" s="78" t="e">
        <v>#REF!</v>
      </c>
      <c r="AC282" s="78" t="s">
        <v>22</v>
      </c>
      <c r="AD282" s="78" t="s">
        <v>22</v>
      </c>
      <c r="AE282" s="78"/>
      <c r="AF282" s="79">
        <v>1460</v>
      </c>
      <c r="AG282" s="80">
        <v>365</v>
      </c>
      <c r="AH282" s="80">
        <v>1460</v>
      </c>
      <c r="AI282" s="75"/>
      <c r="AJ282" s="73"/>
      <c r="AK282" s="81">
        <v>0</v>
      </c>
    </row>
    <row r="283" spans="1:37" x14ac:dyDescent="0.25">
      <c r="A283" s="104">
        <v>7</v>
      </c>
      <c r="B283" s="105">
        <v>76468</v>
      </c>
      <c r="C283" s="105">
        <v>3</v>
      </c>
      <c r="D283" s="106" t="s">
        <v>3591</v>
      </c>
      <c r="E283" s="107">
        <v>65</v>
      </c>
      <c r="F283" s="74">
        <v>43503</v>
      </c>
      <c r="G283" s="108" t="e">
        <v>#N/A</v>
      </c>
      <c r="H283" s="109">
        <v>23</v>
      </c>
      <c r="I283" s="63">
        <v>43500</v>
      </c>
      <c r="J283" s="114">
        <v>9</v>
      </c>
      <c r="K283" s="110"/>
      <c r="L283" s="110"/>
      <c r="M283" s="110"/>
      <c r="N283" s="110">
        <v>10</v>
      </c>
      <c r="O283" s="110">
        <v>10</v>
      </c>
      <c r="P283" s="110">
        <v>10</v>
      </c>
      <c r="Q283" s="110">
        <v>10</v>
      </c>
      <c r="R283" s="110">
        <v>2</v>
      </c>
      <c r="S283" s="104" t="s">
        <v>551</v>
      </c>
      <c r="T283" s="104">
        <v>42</v>
      </c>
      <c r="U283" s="118">
        <v>17290</v>
      </c>
      <c r="V283" s="118">
        <v>266</v>
      </c>
      <c r="W283" s="119">
        <v>11172</v>
      </c>
      <c r="X283" s="76"/>
      <c r="Y283" s="77"/>
      <c r="Z283" s="73">
        <v>0</v>
      </c>
      <c r="AA283" s="73" t="s">
        <v>22</v>
      </c>
      <c r="AB283" s="78" t="e">
        <v>#REF!</v>
      </c>
      <c r="AC283" s="78" t="s">
        <v>22</v>
      </c>
      <c r="AD283" s="78" t="s">
        <v>22</v>
      </c>
      <c r="AE283" s="78"/>
      <c r="AF283" s="79">
        <v>2456</v>
      </c>
      <c r="AG283" s="80">
        <v>614</v>
      </c>
      <c r="AH283" s="80">
        <v>2456</v>
      </c>
      <c r="AI283" s="75"/>
      <c r="AJ283" s="73"/>
      <c r="AK283" s="81">
        <v>0</v>
      </c>
    </row>
    <row r="284" spans="1:37" x14ac:dyDescent="0.25">
      <c r="A284" s="104">
        <v>10</v>
      </c>
      <c r="B284" s="105">
        <v>78690</v>
      </c>
      <c r="C284" s="105">
        <v>2</v>
      </c>
      <c r="D284" s="106" t="s">
        <v>3693</v>
      </c>
      <c r="E284" s="107">
        <v>5</v>
      </c>
      <c r="F284" s="74">
        <v>43500</v>
      </c>
      <c r="G284" s="108" t="e">
        <v>#N/A</v>
      </c>
      <c r="H284" s="109">
        <v>0</v>
      </c>
      <c r="I284" s="63">
        <v>43500</v>
      </c>
      <c r="J284" s="114">
        <v>10</v>
      </c>
      <c r="K284" s="110"/>
      <c r="L284" s="110"/>
      <c r="M284" s="110"/>
      <c r="N284" s="110"/>
      <c r="O284" s="110">
        <v>5</v>
      </c>
      <c r="P284" s="110"/>
      <c r="Q284" s="110"/>
      <c r="R284" s="110"/>
      <c r="S284" s="104" t="s">
        <v>546</v>
      </c>
      <c r="T284" s="104">
        <v>5</v>
      </c>
      <c r="U284" s="118">
        <v>3062.5</v>
      </c>
      <c r="V284" s="118">
        <v>612.5</v>
      </c>
      <c r="W284" s="119">
        <v>3062.5</v>
      </c>
      <c r="X284" s="76"/>
      <c r="Y284" s="77"/>
      <c r="Z284" s="73">
        <v>0</v>
      </c>
      <c r="AA284" s="73" t="s">
        <v>22</v>
      </c>
      <c r="AB284" s="78" t="e">
        <v>#REF!</v>
      </c>
      <c r="AC284" s="78" t="s">
        <v>22</v>
      </c>
      <c r="AD284" s="78" t="s">
        <v>22</v>
      </c>
      <c r="AE284" s="78"/>
      <c r="AF284" s="79">
        <v>1734</v>
      </c>
      <c r="AG284" s="80">
        <v>867</v>
      </c>
      <c r="AH284" s="80">
        <v>1734</v>
      </c>
      <c r="AI284" s="75"/>
      <c r="AJ284" s="73"/>
      <c r="AK284" s="81">
        <v>0</v>
      </c>
    </row>
    <row r="285" spans="1:37" x14ac:dyDescent="0.25">
      <c r="A285" s="104">
        <v>10</v>
      </c>
      <c r="B285" s="105">
        <v>79085</v>
      </c>
      <c r="C285" s="105">
        <v>1</v>
      </c>
      <c r="D285" s="106" t="s">
        <v>3694</v>
      </c>
      <c r="E285" s="107">
        <v>88</v>
      </c>
      <c r="F285" s="74">
        <v>43501</v>
      </c>
      <c r="G285" s="108" t="s">
        <v>37</v>
      </c>
      <c r="H285" s="109">
        <v>30</v>
      </c>
      <c r="I285" s="63">
        <v>43500</v>
      </c>
      <c r="J285" s="114">
        <v>11</v>
      </c>
      <c r="K285" s="110"/>
      <c r="L285" s="110"/>
      <c r="M285" s="110"/>
      <c r="N285" s="110">
        <v>10</v>
      </c>
      <c r="O285" s="110">
        <v>12</v>
      </c>
      <c r="P285" s="110">
        <v>12</v>
      </c>
      <c r="Q285" s="110">
        <v>12</v>
      </c>
      <c r="R285" s="110">
        <v>12</v>
      </c>
      <c r="S285" s="104" t="s">
        <v>551</v>
      </c>
      <c r="T285" s="104">
        <v>58</v>
      </c>
      <c r="U285" s="118">
        <v>17600</v>
      </c>
      <c r="V285" s="118">
        <v>200</v>
      </c>
      <c r="W285" s="119">
        <v>11600</v>
      </c>
      <c r="X285" s="76"/>
      <c r="Y285" s="77"/>
      <c r="Z285" s="73">
        <v>0</v>
      </c>
      <c r="AA285" s="73" t="s">
        <v>22</v>
      </c>
      <c r="AB285" s="78" t="e">
        <v>#REF!</v>
      </c>
      <c r="AC285" s="78" t="s">
        <v>22</v>
      </c>
      <c r="AD285" s="78" t="s">
        <v>22</v>
      </c>
      <c r="AE285" s="78"/>
      <c r="AF285" s="79">
        <v>867</v>
      </c>
      <c r="AG285" s="80">
        <v>867</v>
      </c>
      <c r="AH285" s="80">
        <v>867</v>
      </c>
      <c r="AI285" s="75"/>
      <c r="AJ285" s="73"/>
      <c r="AK285" s="81">
        <v>0</v>
      </c>
    </row>
    <row r="286" spans="1:37" x14ac:dyDescent="0.25">
      <c r="A286" s="104">
        <v>12</v>
      </c>
      <c r="B286" s="105">
        <v>76370</v>
      </c>
      <c r="C286" s="105">
        <v>1</v>
      </c>
      <c r="D286" s="106" t="s">
        <v>3695</v>
      </c>
      <c r="E286" s="107">
        <v>3</v>
      </c>
      <c r="F286" s="74">
        <v>43497</v>
      </c>
      <c r="G286" s="108" t="e">
        <v>#N/A</v>
      </c>
      <c r="H286" s="109">
        <v>0</v>
      </c>
      <c r="I286" s="63">
        <v>43500</v>
      </c>
      <c r="J286" s="114">
        <v>12</v>
      </c>
      <c r="K286" s="110"/>
      <c r="L286" s="110"/>
      <c r="M286" s="110"/>
      <c r="N286" s="110">
        <v>1</v>
      </c>
      <c r="O286" s="110"/>
      <c r="P286" s="110"/>
      <c r="Q286" s="110">
        <v>2</v>
      </c>
      <c r="R286" s="110"/>
      <c r="S286" s="104" t="s">
        <v>546</v>
      </c>
      <c r="T286" s="104">
        <v>3</v>
      </c>
      <c r="U286" s="118">
        <v>3247.05</v>
      </c>
      <c r="V286" s="118">
        <v>1082.3500000000001</v>
      </c>
      <c r="W286" s="119">
        <v>3247.05</v>
      </c>
      <c r="X286" s="76"/>
      <c r="Y286" s="77"/>
      <c r="Z286" s="73">
        <v>0</v>
      </c>
      <c r="AA286" s="73" t="s">
        <v>22</v>
      </c>
      <c r="AB286" s="78" t="e">
        <v>#REF!</v>
      </c>
      <c r="AC286" s="78" t="s">
        <v>22</v>
      </c>
      <c r="AD286" s="78" t="s">
        <v>22</v>
      </c>
      <c r="AE286" s="78"/>
      <c r="AF286" s="79">
        <v>855</v>
      </c>
      <c r="AG286" s="80">
        <v>855</v>
      </c>
      <c r="AH286" s="80">
        <v>855</v>
      </c>
      <c r="AI286" s="75"/>
      <c r="AJ286" s="73"/>
      <c r="AK286" s="81">
        <v>0</v>
      </c>
    </row>
    <row r="287" spans="1:37" x14ac:dyDescent="0.25">
      <c r="A287" s="104">
        <v>12</v>
      </c>
      <c r="B287" s="105">
        <v>78768</v>
      </c>
      <c r="C287" s="105">
        <v>1</v>
      </c>
      <c r="D287" s="106" t="s">
        <v>3696</v>
      </c>
      <c r="E287" s="107">
        <v>1</v>
      </c>
      <c r="F287" s="74">
        <v>43500</v>
      </c>
      <c r="G287" s="108" t="e">
        <v>#N/A</v>
      </c>
      <c r="H287" s="109">
        <v>0</v>
      </c>
      <c r="I287" s="63">
        <v>43500</v>
      </c>
      <c r="J287" s="114">
        <v>12</v>
      </c>
      <c r="K287" s="110"/>
      <c r="L287" s="110"/>
      <c r="M287" s="110"/>
      <c r="N287" s="110"/>
      <c r="O287" s="110"/>
      <c r="P287" s="110">
        <v>1</v>
      </c>
      <c r="Q287" s="110"/>
      <c r="R287" s="110"/>
      <c r="S287" s="104" t="s">
        <v>546</v>
      </c>
      <c r="T287" s="104">
        <v>1</v>
      </c>
      <c r="U287" s="118">
        <v>1112.5</v>
      </c>
      <c r="V287" s="118">
        <v>1112.5</v>
      </c>
      <c r="W287" s="119">
        <v>1112.5</v>
      </c>
      <c r="X287" s="76"/>
      <c r="Y287" s="77"/>
      <c r="Z287" s="73">
        <v>0</v>
      </c>
      <c r="AA287" s="73" t="s">
        <v>22</v>
      </c>
      <c r="AB287" s="78" t="e">
        <v>#REF!</v>
      </c>
      <c r="AC287" s="78" t="s">
        <v>22</v>
      </c>
      <c r="AD287" s="78" t="s">
        <v>22</v>
      </c>
      <c r="AE287" s="78"/>
      <c r="AF287" s="79">
        <v>6186</v>
      </c>
      <c r="AG287" s="80">
        <v>386.625</v>
      </c>
      <c r="AH287" s="80">
        <v>2319.75</v>
      </c>
      <c r="AI287" s="75"/>
      <c r="AJ287" s="73"/>
      <c r="AK287" s="81">
        <v>0</v>
      </c>
    </row>
    <row r="288" spans="1:37" x14ac:dyDescent="0.25">
      <c r="A288" s="104">
        <v>12</v>
      </c>
      <c r="B288" s="105">
        <v>78636</v>
      </c>
      <c r="C288" s="105">
        <v>1</v>
      </c>
      <c r="D288" s="106" t="s">
        <v>3697</v>
      </c>
      <c r="E288" s="107">
        <v>1</v>
      </c>
      <c r="F288" s="74">
        <v>43500</v>
      </c>
      <c r="G288" s="108" t="e">
        <v>#N/A</v>
      </c>
      <c r="H288" s="109">
        <v>0</v>
      </c>
      <c r="I288" s="63">
        <v>43500</v>
      </c>
      <c r="J288" s="114">
        <v>12</v>
      </c>
      <c r="K288" s="110"/>
      <c r="L288" s="110"/>
      <c r="M288" s="110"/>
      <c r="N288" s="110"/>
      <c r="O288" s="110"/>
      <c r="P288" s="110">
        <v>1</v>
      </c>
      <c r="Q288" s="110"/>
      <c r="R288" s="110"/>
      <c r="S288" s="104" t="s">
        <v>546</v>
      </c>
      <c r="T288" s="104">
        <v>1</v>
      </c>
      <c r="U288" s="118">
        <v>300</v>
      </c>
      <c r="V288" s="118">
        <v>300</v>
      </c>
      <c r="W288" s="119">
        <v>300</v>
      </c>
      <c r="X288" s="76"/>
      <c r="Y288" s="77"/>
      <c r="Z288" s="73">
        <v>0</v>
      </c>
      <c r="AA288" s="73" t="s">
        <v>22</v>
      </c>
      <c r="AB288" s="78" t="e">
        <v>#REF!</v>
      </c>
      <c r="AC288" s="78" t="s">
        <v>22</v>
      </c>
      <c r="AD288" s="78" t="s">
        <v>22</v>
      </c>
      <c r="AE288" s="78"/>
      <c r="AF288" s="79">
        <v>4434</v>
      </c>
      <c r="AG288" s="80">
        <v>369.5</v>
      </c>
      <c r="AH288" s="80">
        <v>1108.5</v>
      </c>
      <c r="AI288" s="75"/>
      <c r="AJ288" s="73"/>
      <c r="AK288" s="81">
        <v>0</v>
      </c>
    </row>
    <row r="289" spans="1:37" x14ac:dyDescent="0.25">
      <c r="A289" s="104">
        <v>12</v>
      </c>
      <c r="B289" s="105">
        <v>78553</v>
      </c>
      <c r="C289" s="105">
        <v>1</v>
      </c>
      <c r="D289" s="106" t="s">
        <v>3698</v>
      </c>
      <c r="E289" s="107">
        <v>1</v>
      </c>
      <c r="F289" s="74">
        <v>43500</v>
      </c>
      <c r="G289" s="108" t="e">
        <v>#N/A</v>
      </c>
      <c r="H289" s="109">
        <v>0</v>
      </c>
      <c r="I289" s="63">
        <v>43500</v>
      </c>
      <c r="J289" s="114">
        <v>12</v>
      </c>
      <c r="K289" s="110"/>
      <c r="L289" s="110"/>
      <c r="M289" s="110"/>
      <c r="N289" s="110"/>
      <c r="O289" s="110"/>
      <c r="P289" s="110">
        <v>1</v>
      </c>
      <c r="Q289" s="110"/>
      <c r="R289" s="110"/>
      <c r="S289" s="104" t="s">
        <v>546</v>
      </c>
      <c r="T289" s="104">
        <v>1</v>
      </c>
      <c r="U289" s="118">
        <v>375</v>
      </c>
      <c r="V289" s="118">
        <v>375</v>
      </c>
      <c r="W289" s="119">
        <v>375</v>
      </c>
      <c r="X289" s="76"/>
      <c r="Y289" s="77"/>
      <c r="Z289" s="73">
        <v>0</v>
      </c>
      <c r="AA289" s="73" t="s">
        <v>22</v>
      </c>
      <c r="AB289" s="78" t="e">
        <v>#REF!</v>
      </c>
      <c r="AC289" s="78" t="s">
        <v>22</v>
      </c>
      <c r="AD289" s="78" t="s">
        <v>22</v>
      </c>
      <c r="AE289" s="78"/>
      <c r="AF289" s="79">
        <v>1530</v>
      </c>
      <c r="AG289" s="80">
        <v>765</v>
      </c>
      <c r="AH289" s="80">
        <v>1530</v>
      </c>
      <c r="AI289" s="75"/>
      <c r="AJ289" s="73"/>
      <c r="AK289" s="81">
        <v>0</v>
      </c>
    </row>
    <row r="290" spans="1:37" x14ac:dyDescent="0.25">
      <c r="A290" s="104">
        <v>12</v>
      </c>
      <c r="B290" s="105">
        <v>78905</v>
      </c>
      <c r="C290" s="105">
        <v>1</v>
      </c>
      <c r="D290" s="106" t="s">
        <v>3699</v>
      </c>
      <c r="E290" s="107">
        <v>1</v>
      </c>
      <c r="F290" s="74">
        <v>43500</v>
      </c>
      <c r="G290" s="108" t="e">
        <v>#N/A</v>
      </c>
      <c r="H290" s="109">
        <v>0</v>
      </c>
      <c r="I290" s="63">
        <v>43500</v>
      </c>
      <c r="J290" s="114">
        <v>12</v>
      </c>
      <c r="K290" s="110"/>
      <c r="L290" s="110"/>
      <c r="M290" s="110"/>
      <c r="N290" s="110"/>
      <c r="O290" s="110">
        <v>1</v>
      </c>
      <c r="P290" s="110"/>
      <c r="Q290" s="110"/>
      <c r="R290" s="110"/>
      <c r="S290" s="104" t="s">
        <v>546</v>
      </c>
      <c r="T290" s="104">
        <v>1</v>
      </c>
      <c r="U290" s="118">
        <v>400</v>
      </c>
      <c r="V290" s="118">
        <v>400</v>
      </c>
      <c r="W290" s="119">
        <v>400</v>
      </c>
      <c r="X290" s="76"/>
      <c r="Y290" s="77"/>
      <c r="Z290" s="73">
        <v>0</v>
      </c>
      <c r="AA290" s="73" t="s">
        <v>22</v>
      </c>
      <c r="AB290" s="78" t="e">
        <v>#REF!</v>
      </c>
      <c r="AC290" s="78" t="s">
        <v>22</v>
      </c>
      <c r="AD290" s="78" t="s">
        <v>22</v>
      </c>
      <c r="AE290" s="78"/>
      <c r="AF290" s="79">
        <v>1020</v>
      </c>
      <c r="AG290" s="80">
        <v>510</v>
      </c>
      <c r="AH290" s="80">
        <v>1020</v>
      </c>
      <c r="AI290" s="75"/>
      <c r="AJ290" s="73"/>
      <c r="AK290" s="81">
        <v>0</v>
      </c>
    </row>
    <row r="291" spans="1:37" x14ac:dyDescent="0.25">
      <c r="A291" s="104">
        <v>12</v>
      </c>
      <c r="B291" s="105">
        <v>75738</v>
      </c>
      <c r="C291" s="105">
        <v>2</v>
      </c>
      <c r="D291" s="106" t="s">
        <v>548</v>
      </c>
      <c r="E291" s="107">
        <v>9</v>
      </c>
      <c r="F291" s="74">
        <v>43500</v>
      </c>
      <c r="G291" s="108" t="s">
        <v>128</v>
      </c>
      <c r="H291" s="109">
        <v>0</v>
      </c>
      <c r="I291" s="63">
        <v>43500</v>
      </c>
      <c r="J291" s="114">
        <v>13</v>
      </c>
      <c r="K291" s="110"/>
      <c r="L291" s="110"/>
      <c r="M291" s="110"/>
      <c r="N291" s="110">
        <v>3</v>
      </c>
      <c r="O291" s="110">
        <v>3</v>
      </c>
      <c r="P291" s="110">
        <v>3</v>
      </c>
      <c r="Q291" s="110"/>
      <c r="R291" s="110"/>
      <c r="S291" s="104" t="s">
        <v>546</v>
      </c>
      <c r="T291" s="104">
        <v>9</v>
      </c>
      <c r="U291" s="118">
        <v>2673</v>
      </c>
      <c r="V291" s="118">
        <v>297</v>
      </c>
      <c r="W291" s="119">
        <v>2673</v>
      </c>
      <c r="X291" s="76"/>
      <c r="Y291" s="77"/>
      <c r="Z291" s="73">
        <v>0</v>
      </c>
      <c r="AA291" s="73" t="s">
        <v>22</v>
      </c>
      <c r="AB291" s="78" t="e">
        <v>#REF!</v>
      </c>
      <c r="AC291" s="78" t="s">
        <v>22</v>
      </c>
      <c r="AD291" s="78" t="s">
        <v>22</v>
      </c>
      <c r="AE291" s="78"/>
      <c r="AF291" s="79">
        <v>1689.47</v>
      </c>
      <c r="AG291" s="80">
        <v>563.15666666666664</v>
      </c>
      <c r="AH291" s="80">
        <v>1689.4699999999998</v>
      </c>
      <c r="AI291" s="75"/>
      <c r="AJ291" s="73"/>
      <c r="AK291" s="81">
        <v>0</v>
      </c>
    </row>
    <row r="292" spans="1:37" x14ac:dyDescent="0.25">
      <c r="A292" s="104">
        <v>12</v>
      </c>
      <c r="B292" s="105">
        <v>78735</v>
      </c>
      <c r="C292" s="105">
        <v>1</v>
      </c>
      <c r="D292" s="106" t="s">
        <v>3700</v>
      </c>
      <c r="E292" s="107">
        <v>4</v>
      </c>
      <c r="F292" s="74">
        <v>43501</v>
      </c>
      <c r="G292" s="108" t="e">
        <v>#N/A</v>
      </c>
      <c r="H292" s="109">
        <v>0</v>
      </c>
      <c r="I292" s="63">
        <v>43500</v>
      </c>
      <c r="J292" s="114">
        <v>13</v>
      </c>
      <c r="K292" s="110"/>
      <c r="L292" s="110"/>
      <c r="M292" s="110"/>
      <c r="N292" s="110"/>
      <c r="O292" s="110">
        <v>4</v>
      </c>
      <c r="P292" s="110"/>
      <c r="Q292" s="110"/>
      <c r="R292" s="110"/>
      <c r="S292" s="104" t="s">
        <v>551</v>
      </c>
      <c r="T292" s="104">
        <v>4</v>
      </c>
      <c r="U292" s="118">
        <v>3408</v>
      </c>
      <c r="V292" s="118">
        <v>852</v>
      </c>
      <c r="W292" s="119">
        <v>3408</v>
      </c>
      <c r="X292" s="76"/>
      <c r="Y292" s="77"/>
      <c r="Z292" s="73">
        <v>0</v>
      </c>
      <c r="AA292" s="73" t="s">
        <v>22</v>
      </c>
      <c r="AB292" s="78" t="e">
        <v>#REF!</v>
      </c>
      <c r="AC292" s="78" t="s">
        <v>22</v>
      </c>
      <c r="AD292" s="78" t="s">
        <v>22</v>
      </c>
      <c r="AE292" s="78"/>
      <c r="AF292" s="79">
        <v>3640</v>
      </c>
      <c r="AG292" s="80">
        <v>910</v>
      </c>
      <c r="AH292" s="80">
        <v>3640</v>
      </c>
      <c r="AI292" s="75"/>
      <c r="AJ292" s="73"/>
      <c r="AK292" s="81">
        <v>0</v>
      </c>
    </row>
    <row r="293" spans="1:37" x14ac:dyDescent="0.25">
      <c r="A293" s="104">
        <v>12</v>
      </c>
      <c r="B293" s="105">
        <v>79320</v>
      </c>
      <c r="C293" s="105">
        <v>1</v>
      </c>
      <c r="D293" s="106" t="s">
        <v>3701</v>
      </c>
      <c r="E293" s="107">
        <v>4</v>
      </c>
      <c r="F293" s="74">
        <v>43500</v>
      </c>
      <c r="G293" s="108" t="s">
        <v>128</v>
      </c>
      <c r="H293" s="109">
        <v>0</v>
      </c>
      <c r="I293" s="63">
        <v>43500</v>
      </c>
      <c r="J293" s="114">
        <v>13</v>
      </c>
      <c r="K293" s="110"/>
      <c r="L293" s="110"/>
      <c r="M293" s="110"/>
      <c r="N293" s="110"/>
      <c r="O293" s="110"/>
      <c r="P293" s="110">
        <v>4</v>
      </c>
      <c r="Q293" s="110"/>
      <c r="R293" s="110"/>
      <c r="S293" s="104" t="s">
        <v>546</v>
      </c>
      <c r="T293" s="104">
        <v>4</v>
      </c>
      <c r="U293" s="118">
        <v>2080</v>
      </c>
      <c r="V293" s="118">
        <v>520</v>
      </c>
      <c r="W293" s="119">
        <v>2080</v>
      </c>
      <c r="X293" s="76"/>
      <c r="Y293" s="77"/>
      <c r="Z293" s="73">
        <v>0</v>
      </c>
      <c r="AA293" s="73" t="s">
        <v>22</v>
      </c>
      <c r="AB293" s="78" t="e">
        <v>#REF!</v>
      </c>
      <c r="AC293" s="78" t="s">
        <v>22</v>
      </c>
      <c r="AD293" s="78" t="s">
        <v>22</v>
      </c>
      <c r="AE293" s="78"/>
      <c r="AF293" s="79">
        <v>855</v>
      </c>
      <c r="AG293" s="80">
        <v>855</v>
      </c>
      <c r="AH293" s="80">
        <v>855</v>
      </c>
      <c r="AI293" s="75"/>
      <c r="AJ293" s="73"/>
      <c r="AK293" s="81">
        <v>0</v>
      </c>
    </row>
    <row r="294" spans="1:37" x14ac:dyDescent="0.25">
      <c r="A294" s="104">
        <v>18</v>
      </c>
      <c r="B294" s="105">
        <v>73887</v>
      </c>
      <c r="C294" s="105">
        <v>24</v>
      </c>
      <c r="D294" s="106" t="s">
        <v>3702</v>
      </c>
      <c r="E294" s="107">
        <v>3</v>
      </c>
      <c r="F294" s="74">
        <v>43501</v>
      </c>
      <c r="G294" s="108" t="s">
        <v>128</v>
      </c>
      <c r="H294" s="109">
        <v>0</v>
      </c>
      <c r="I294" s="63">
        <v>43500</v>
      </c>
      <c r="J294" s="114">
        <v>18</v>
      </c>
      <c r="K294" s="110"/>
      <c r="L294" s="110"/>
      <c r="M294" s="110"/>
      <c r="N294" s="110">
        <v>3</v>
      </c>
      <c r="O294" s="110"/>
      <c r="P294" s="110"/>
      <c r="Q294" s="110"/>
      <c r="R294" s="110"/>
      <c r="S294" s="104" t="s">
        <v>551</v>
      </c>
      <c r="T294" s="104">
        <v>3</v>
      </c>
      <c r="U294" s="118">
        <v>1053</v>
      </c>
      <c r="V294" s="118">
        <v>351</v>
      </c>
      <c r="W294" s="119">
        <v>1053</v>
      </c>
      <c r="X294" s="76"/>
      <c r="Y294" s="77"/>
      <c r="Z294" s="73">
        <v>0</v>
      </c>
      <c r="AA294" s="73" t="s">
        <v>22</v>
      </c>
      <c r="AB294" s="78" t="e">
        <v>#REF!</v>
      </c>
      <c r="AC294" s="78" t="s">
        <v>22</v>
      </c>
      <c r="AD294" s="78" t="s">
        <v>22</v>
      </c>
      <c r="AE294" s="78"/>
      <c r="AF294" s="79">
        <v>855</v>
      </c>
      <c r="AG294" s="80">
        <v>855</v>
      </c>
      <c r="AH294" s="80">
        <v>855</v>
      </c>
      <c r="AI294" s="75"/>
      <c r="AJ294" s="73"/>
      <c r="AK294" s="81">
        <v>0</v>
      </c>
    </row>
    <row r="295" spans="1:37" x14ac:dyDescent="0.25">
      <c r="A295" s="104">
        <v>18</v>
      </c>
      <c r="B295" s="105">
        <v>73887</v>
      </c>
      <c r="C295" s="105">
        <v>13</v>
      </c>
      <c r="D295" s="106" t="s">
        <v>3703</v>
      </c>
      <c r="E295" s="107">
        <v>4</v>
      </c>
      <c r="F295" s="74">
        <v>43501</v>
      </c>
      <c r="G295" s="108" t="s">
        <v>128</v>
      </c>
      <c r="H295" s="109">
        <v>0</v>
      </c>
      <c r="I295" s="63">
        <v>43500</v>
      </c>
      <c r="J295" s="114">
        <v>18</v>
      </c>
      <c r="K295" s="110"/>
      <c r="L295" s="110"/>
      <c r="M295" s="110"/>
      <c r="N295" s="110">
        <v>4</v>
      </c>
      <c r="O295" s="110"/>
      <c r="P295" s="110"/>
      <c r="Q295" s="110"/>
      <c r="R295" s="110"/>
      <c r="S295" s="104" t="s">
        <v>551</v>
      </c>
      <c r="T295" s="104">
        <v>4</v>
      </c>
      <c r="U295" s="118">
        <v>2032</v>
      </c>
      <c r="V295" s="118">
        <v>508</v>
      </c>
      <c r="W295" s="119">
        <v>2032</v>
      </c>
      <c r="X295" s="76"/>
      <c r="Y295" s="77"/>
      <c r="Z295" s="73">
        <v>0</v>
      </c>
      <c r="AA295" s="73" t="s">
        <v>22</v>
      </c>
      <c r="AB295" s="78" t="e">
        <v>#REF!</v>
      </c>
      <c r="AC295" s="78" t="s">
        <v>22</v>
      </c>
      <c r="AD295" s="78" t="s">
        <v>22</v>
      </c>
      <c r="AE295" s="78"/>
      <c r="AF295" s="79">
        <v>855</v>
      </c>
      <c r="AG295" s="80">
        <v>855</v>
      </c>
      <c r="AH295" s="80">
        <v>855</v>
      </c>
      <c r="AI295" s="75"/>
      <c r="AJ295" s="73"/>
      <c r="AK295" s="81">
        <v>0</v>
      </c>
    </row>
    <row r="296" spans="1:37" x14ac:dyDescent="0.25">
      <c r="A296" s="104">
        <v>18</v>
      </c>
      <c r="B296" s="105">
        <v>73887</v>
      </c>
      <c r="C296" s="105">
        <v>10</v>
      </c>
      <c r="D296" s="106" t="s">
        <v>3704</v>
      </c>
      <c r="E296" s="107">
        <v>4</v>
      </c>
      <c r="F296" s="74">
        <v>43501</v>
      </c>
      <c r="G296" s="108" t="s">
        <v>128</v>
      </c>
      <c r="H296" s="109">
        <v>0</v>
      </c>
      <c r="I296" s="63">
        <v>43500</v>
      </c>
      <c r="J296" s="114">
        <v>18</v>
      </c>
      <c r="K296" s="110"/>
      <c r="L296" s="110"/>
      <c r="M296" s="110"/>
      <c r="N296" s="110">
        <v>1</v>
      </c>
      <c r="O296" s="110">
        <v>3</v>
      </c>
      <c r="P296" s="110"/>
      <c r="Q296" s="110"/>
      <c r="R296" s="110"/>
      <c r="S296" s="104" t="s">
        <v>551</v>
      </c>
      <c r="T296" s="104">
        <v>4</v>
      </c>
      <c r="U296" s="118">
        <v>2500</v>
      </c>
      <c r="V296" s="118">
        <v>625</v>
      </c>
      <c r="W296" s="119">
        <v>2500</v>
      </c>
      <c r="X296" s="76"/>
      <c r="Y296" s="77"/>
      <c r="Z296" s="73">
        <v>0</v>
      </c>
      <c r="AA296" s="73" t="s">
        <v>22</v>
      </c>
      <c r="AB296" s="78" t="e">
        <v>#REF!</v>
      </c>
      <c r="AC296" s="78" t="s">
        <v>22</v>
      </c>
      <c r="AD296" s="78" t="s">
        <v>22</v>
      </c>
      <c r="AE296" s="78"/>
      <c r="AF296" s="79">
        <v>93735</v>
      </c>
      <c r="AG296" s="80">
        <v>1735.8333333333333</v>
      </c>
      <c r="AH296" s="80">
        <v>8679.1666666666661</v>
      </c>
      <c r="AI296" s="75"/>
      <c r="AJ296" s="73"/>
      <c r="AK296" s="81">
        <v>0</v>
      </c>
    </row>
    <row r="297" spans="1:37" x14ac:dyDescent="0.25">
      <c r="A297" s="104">
        <v>18</v>
      </c>
      <c r="B297" s="105">
        <v>73887</v>
      </c>
      <c r="C297" s="105">
        <v>9</v>
      </c>
      <c r="D297" s="106" t="s">
        <v>3705</v>
      </c>
      <c r="E297" s="107">
        <v>2</v>
      </c>
      <c r="F297" s="74">
        <v>43501</v>
      </c>
      <c r="G297" s="108" t="s">
        <v>128</v>
      </c>
      <c r="H297" s="109">
        <v>0</v>
      </c>
      <c r="I297" s="63">
        <v>43500</v>
      </c>
      <c r="J297" s="114">
        <v>18</v>
      </c>
      <c r="K297" s="110"/>
      <c r="L297" s="110"/>
      <c r="M297" s="110"/>
      <c r="N297" s="110"/>
      <c r="O297" s="110">
        <v>2</v>
      </c>
      <c r="P297" s="110"/>
      <c r="Q297" s="110"/>
      <c r="R297" s="110"/>
      <c r="S297" s="104" t="s">
        <v>551</v>
      </c>
      <c r="T297" s="104">
        <v>2</v>
      </c>
      <c r="U297" s="118">
        <v>998</v>
      </c>
      <c r="V297" s="118">
        <v>499</v>
      </c>
      <c r="W297" s="119">
        <v>998</v>
      </c>
      <c r="X297" s="76"/>
      <c r="Y297" s="77"/>
      <c r="Z297" s="73">
        <v>0</v>
      </c>
      <c r="AA297" s="73" t="s">
        <v>22</v>
      </c>
      <c r="AB297" s="78" t="e">
        <v>#REF!</v>
      </c>
      <c r="AC297" s="78" t="s">
        <v>22</v>
      </c>
      <c r="AD297" s="78" t="s">
        <v>22</v>
      </c>
      <c r="AE297" s="78"/>
      <c r="AF297" s="79">
        <v>47488.584000000003</v>
      </c>
      <c r="AG297" s="80">
        <v>456.62100000000004</v>
      </c>
      <c r="AH297" s="80">
        <v>913.24200000000008</v>
      </c>
      <c r="AI297" s="75"/>
      <c r="AJ297" s="73"/>
      <c r="AK297" s="81">
        <v>0</v>
      </c>
    </row>
    <row r="298" spans="1:37" x14ac:dyDescent="0.25">
      <c r="A298" s="104">
        <v>18</v>
      </c>
      <c r="B298" s="105">
        <v>77808</v>
      </c>
      <c r="C298" s="105">
        <v>1</v>
      </c>
      <c r="D298" s="106" t="s">
        <v>3706</v>
      </c>
      <c r="E298" s="107">
        <v>18</v>
      </c>
      <c r="F298" s="74">
        <v>43500</v>
      </c>
      <c r="G298" s="108" t="s">
        <v>150</v>
      </c>
      <c r="H298" s="109">
        <v>0</v>
      </c>
      <c r="I298" s="63">
        <v>43500</v>
      </c>
      <c r="J298" s="114">
        <v>18</v>
      </c>
      <c r="K298" s="110"/>
      <c r="L298" s="110"/>
      <c r="M298" s="110"/>
      <c r="N298" s="110"/>
      <c r="O298" s="110">
        <v>5</v>
      </c>
      <c r="P298" s="110">
        <v>11</v>
      </c>
      <c r="Q298" s="110">
        <v>2</v>
      </c>
      <c r="R298" s="110"/>
      <c r="S298" s="104" t="s">
        <v>546</v>
      </c>
      <c r="T298" s="104">
        <v>18</v>
      </c>
      <c r="U298" s="118">
        <v>6840</v>
      </c>
      <c r="V298" s="118">
        <v>380</v>
      </c>
      <c r="W298" s="119">
        <v>6840</v>
      </c>
      <c r="X298" s="76"/>
      <c r="Y298" s="77"/>
      <c r="Z298" s="73">
        <v>0</v>
      </c>
      <c r="AA298" s="73" t="s">
        <v>22</v>
      </c>
      <c r="AB298" s="78" t="e">
        <v>#REF!</v>
      </c>
      <c r="AC298" s="78" t="s">
        <v>22</v>
      </c>
      <c r="AD298" s="78" t="s">
        <v>22</v>
      </c>
      <c r="AE298" s="78"/>
      <c r="AF298" s="79">
        <v>1800</v>
      </c>
      <c r="AG298" s="80">
        <v>450</v>
      </c>
      <c r="AH298" s="80">
        <v>1800</v>
      </c>
      <c r="AI298" s="75"/>
      <c r="AJ298" s="73"/>
      <c r="AK298" s="81">
        <v>0</v>
      </c>
    </row>
    <row r="299" spans="1:37" x14ac:dyDescent="0.25">
      <c r="A299" s="104">
        <v>18</v>
      </c>
      <c r="B299" s="105">
        <v>78386</v>
      </c>
      <c r="C299" s="105">
        <v>3</v>
      </c>
      <c r="D299" s="106" t="s">
        <v>3707</v>
      </c>
      <c r="E299" s="107">
        <v>13</v>
      </c>
      <c r="F299" s="74">
        <v>43500</v>
      </c>
      <c r="G299" s="108" t="s">
        <v>150</v>
      </c>
      <c r="H299" s="109">
        <v>0</v>
      </c>
      <c r="I299" s="63">
        <v>43500</v>
      </c>
      <c r="J299" s="114">
        <v>18</v>
      </c>
      <c r="K299" s="110"/>
      <c r="L299" s="110"/>
      <c r="M299" s="110"/>
      <c r="N299" s="110"/>
      <c r="O299" s="110"/>
      <c r="P299" s="110"/>
      <c r="Q299" s="110">
        <v>11</v>
      </c>
      <c r="R299" s="110">
        <v>2</v>
      </c>
      <c r="S299" s="104" t="s">
        <v>546</v>
      </c>
      <c r="T299" s="104">
        <v>13</v>
      </c>
      <c r="U299" s="118">
        <v>3796</v>
      </c>
      <c r="V299" s="118">
        <v>292</v>
      </c>
      <c r="W299" s="119">
        <v>3796</v>
      </c>
      <c r="X299" s="76"/>
      <c r="Y299" s="77"/>
      <c r="Z299" s="73">
        <v>0</v>
      </c>
      <c r="AA299" s="73" t="s">
        <v>22</v>
      </c>
      <c r="AB299" s="78" t="e">
        <v>#REF!</v>
      </c>
      <c r="AC299" s="78" t="s">
        <v>22</v>
      </c>
      <c r="AD299" s="78" t="s">
        <v>22</v>
      </c>
      <c r="AE299" s="78"/>
      <c r="AF299" s="79">
        <v>8492</v>
      </c>
      <c r="AG299" s="80">
        <v>424.6</v>
      </c>
      <c r="AH299" s="80">
        <v>2123</v>
      </c>
      <c r="AI299" s="75"/>
      <c r="AJ299" s="73"/>
      <c r="AK299" s="81">
        <v>0</v>
      </c>
    </row>
    <row r="300" spans="1:37" x14ac:dyDescent="0.25">
      <c r="A300" s="104">
        <v>1</v>
      </c>
      <c r="B300" s="105">
        <v>78580</v>
      </c>
      <c r="C300" s="105">
        <v>70</v>
      </c>
      <c r="D300" s="106" t="s">
        <v>3708</v>
      </c>
      <c r="E300" s="107">
        <v>1</v>
      </c>
      <c r="F300" s="74">
        <v>43502</v>
      </c>
      <c r="G300" s="108" t="e">
        <v>#N/A</v>
      </c>
      <c r="H300" s="109">
        <v>0</v>
      </c>
      <c r="I300" s="63">
        <v>43500</v>
      </c>
      <c r="J300" s="114">
        <v>1</v>
      </c>
      <c r="K300" s="110"/>
      <c r="L300" s="110"/>
      <c r="M300" s="110"/>
      <c r="N300" s="110"/>
      <c r="O300" s="110"/>
      <c r="P300" s="110">
        <v>1</v>
      </c>
      <c r="Q300" s="110"/>
      <c r="R300" s="110"/>
      <c r="S300" s="104" t="s">
        <v>551</v>
      </c>
      <c r="T300" s="104">
        <v>1</v>
      </c>
      <c r="U300" s="118">
        <v>550</v>
      </c>
      <c r="V300" s="118">
        <v>550</v>
      </c>
      <c r="W300" s="119">
        <v>550</v>
      </c>
      <c r="X300" s="76"/>
      <c r="Y300" s="77"/>
      <c r="Z300" s="73">
        <v>0</v>
      </c>
      <c r="AA300" s="73" t="s">
        <v>22</v>
      </c>
      <c r="AB300" s="78" t="e">
        <v>#REF!</v>
      </c>
      <c r="AC300" s="78" t="s">
        <v>22</v>
      </c>
      <c r="AD300" s="78" t="s">
        <v>22</v>
      </c>
      <c r="AE300" s="78"/>
      <c r="AF300" s="79">
        <v>23240</v>
      </c>
      <c r="AG300" s="80">
        <v>363.125</v>
      </c>
      <c r="AH300" s="80">
        <v>1815.625</v>
      </c>
      <c r="AI300" s="75"/>
      <c r="AJ300" s="73"/>
      <c r="AK300" s="81">
        <v>0</v>
      </c>
    </row>
    <row r="301" spans="1:37" x14ac:dyDescent="0.25">
      <c r="A301" s="104">
        <v>1</v>
      </c>
      <c r="B301" s="105">
        <v>64752</v>
      </c>
      <c r="C301" s="105">
        <v>10</v>
      </c>
      <c r="D301" s="106" t="s">
        <v>3685</v>
      </c>
      <c r="E301" s="107">
        <v>27</v>
      </c>
      <c r="F301" s="74">
        <v>43501</v>
      </c>
      <c r="G301" s="108" t="s">
        <v>37</v>
      </c>
      <c r="H301" s="109">
        <v>21</v>
      </c>
      <c r="I301" s="63">
        <v>43500</v>
      </c>
      <c r="J301" s="114">
        <v>1</v>
      </c>
      <c r="K301" s="110"/>
      <c r="L301" s="110"/>
      <c r="M301" s="110"/>
      <c r="N301" s="110"/>
      <c r="O301" s="110"/>
      <c r="P301" s="110">
        <v>4</v>
      </c>
      <c r="Q301" s="110">
        <v>1</v>
      </c>
      <c r="R301" s="110">
        <v>1</v>
      </c>
      <c r="S301" s="104" t="s">
        <v>551</v>
      </c>
      <c r="T301" s="104">
        <v>6</v>
      </c>
      <c r="U301" s="118">
        <v>13500</v>
      </c>
      <c r="V301" s="118">
        <v>500</v>
      </c>
      <c r="W301" s="119">
        <v>3000</v>
      </c>
      <c r="X301" s="76"/>
      <c r="Y301" s="77"/>
      <c r="Z301" s="73">
        <v>0</v>
      </c>
      <c r="AA301" s="73" t="s">
        <v>22</v>
      </c>
      <c r="AB301" s="78" t="e">
        <v>#REF!</v>
      </c>
      <c r="AC301" s="78" t="s">
        <v>22</v>
      </c>
      <c r="AD301" s="78" t="s">
        <v>22</v>
      </c>
      <c r="AE301" s="78"/>
      <c r="AF301" s="79">
        <v>2717</v>
      </c>
      <c r="AG301" s="80">
        <v>339.625</v>
      </c>
      <c r="AH301" s="80">
        <v>1358.5</v>
      </c>
      <c r="AI301" s="75"/>
      <c r="AJ301" s="73"/>
      <c r="AK301" s="81">
        <v>0</v>
      </c>
    </row>
    <row r="302" spans="1:37" x14ac:dyDescent="0.25">
      <c r="A302" s="104">
        <v>1</v>
      </c>
      <c r="B302" s="105">
        <v>64752</v>
      </c>
      <c r="C302" s="105">
        <v>15</v>
      </c>
      <c r="D302" s="106" t="s">
        <v>3687</v>
      </c>
      <c r="E302" s="107">
        <v>32</v>
      </c>
      <c r="F302" s="74">
        <v>43501</v>
      </c>
      <c r="G302" s="108" t="s">
        <v>37</v>
      </c>
      <c r="H302" s="109">
        <v>18</v>
      </c>
      <c r="I302" s="63">
        <v>43500</v>
      </c>
      <c r="J302" s="114">
        <v>1</v>
      </c>
      <c r="K302" s="110"/>
      <c r="L302" s="110"/>
      <c r="M302" s="110"/>
      <c r="N302" s="110"/>
      <c r="O302" s="110"/>
      <c r="P302" s="110">
        <v>4</v>
      </c>
      <c r="Q302" s="110">
        <v>8</v>
      </c>
      <c r="R302" s="110">
        <v>2</v>
      </c>
      <c r="S302" s="104" t="s">
        <v>551</v>
      </c>
      <c r="T302" s="104">
        <v>14</v>
      </c>
      <c r="U302" s="118">
        <v>12800</v>
      </c>
      <c r="V302" s="118">
        <v>400</v>
      </c>
      <c r="W302" s="119">
        <v>5600</v>
      </c>
      <c r="X302" s="76"/>
      <c r="Y302" s="77"/>
      <c r="Z302" s="73">
        <v>0</v>
      </c>
      <c r="AA302" s="73" t="s">
        <v>22</v>
      </c>
      <c r="AB302" s="78" t="e">
        <v>#REF!</v>
      </c>
      <c r="AC302" s="78" t="s">
        <v>22</v>
      </c>
      <c r="AD302" s="78" t="s">
        <v>22</v>
      </c>
      <c r="AE302" s="78"/>
      <c r="AF302" s="79">
        <v>1180</v>
      </c>
      <c r="AG302" s="80">
        <v>590</v>
      </c>
      <c r="AH302" s="80">
        <v>1180</v>
      </c>
      <c r="AI302" s="75"/>
      <c r="AJ302" s="73"/>
      <c r="AK302" s="81">
        <v>0</v>
      </c>
    </row>
    <row r="303" spans="1:37" x14ac:dyDescent="0.25">
      <c r="A303" s="104">
        <v>1</v>
      </c>
      <c r="B303" s="105">
        <v>64752</v>
      </c>
      <c r="C303" s="105">
        <v>11</v>
      </c>
      <c r="D303" s="106" t="s">
        <v>3709</v>
      </c>
      <c r="E303" s="107">
        <v>15</v>
      </c>
      <c r="F303" s="74">
        <v>43501</v>
      </c>
      <c r="G303" s="108" t="s">
        <v>37</v>
      </c>
      <c r="H303" s="109">
        <v>12</v>
      </c>
      <c r="I303" s="63">
        <v>43500</v>
      </c>
      <c r="J303" s="114">
        <v>1</v>
      </c>
      <c r="K303" s="110"/>
      <c r="L303" s="110"/>
      <c r="M303" s="110"/>
      <c r="N303" s="110"/>
      <c r="O303" s="110"/>
      <c r="P303" s="110"/>
      <c r="Q303" s="110"/>
      <c r="R303" s="110">
        <v>3</v>
      </c>
      <c r="S303" s="104" t="s">
        <v>551</v>
      </c>
      <c r="T303" s="104">
        <v>3</v>
      </c>
      <c r="U303" s="118">
        <v>9000</v>
      </c>
      <c r="V303" s="118">
        <v>600</v>
      </c>
      <c r="W303" s="119">
        <v>1800</v>
      </c>
      <c r="X303" s="76"/>
      <c r="Y303" s="77"/>
      <c r="Z303" s="73">
        <v>0</v>
      </c>
      <c r="AA303" s="73" t="s">
        <v>22</v>
      </c>
      <c r="AB303" s="78" t="e">
        <v>#REF!</v>
      </c>
      <c r="AC303" s="78" t="s">
        <v>22</v>
      </c>
      <c r="AD303" s="78" t="s">
        <v>22</v>
      </c>
      <c r="AE303" s="78"/>
      <c r="AF303" s="79">
        <v>12870</v>
      </c>
      <c r="AG303" s="80">
        <v>495</v>
      </c>
      <c r="AH303" s="80">
        <v>495</v>
      </c>
      <c r="AI303" s="75"/>
      <c r="AJ303" s="73"/>
      <c r="AK303" s="81">
        <v>0</v>
      </c>
    </row>
    <row r="304" spans="1:37" x14ac:dyDescent="0.25">
      <c r="A304" s="104">
        <v>1</v>
      </c>
      <c r="B304" s="105">
        <v>64752</v>
      </c>
      <c r="C304" s="105">
        <v>18</v>
      </c>
      <c r="D304" s="106" t="s">
        <v>3710</v>
      </c>
      <c r="E304" s="107">
        <v>2</v>
      </c>
      <c r="F304" s="74">
        <v>43501</v>
      </c>
      <c r="G304" s="108" t="s">
        <v>37</v>
      </c>
      <c r="H304" s="109">
        <v>1</v>
      </c>
      <c r="I304" s="63">
        <v>43500</v>
      </c>
      <c r="J304" s="114">
        <v>1</v>
      </c>
      <c r="K304" s="110"/>
      <c r="L304" s="110"/>
      <c r="M304" s="110"/>
      <c r="N304" s="110"/>
      <c r="O304" s="110"/>
      <c r="P304" s="110"/>
      <c r="Q304" s="110"/>
      <c r="R304" s="115">
        <v>1</v>
      </c>
      <c r="S304" s="104" t="s">
        <v>551</v>
      </c>
      <c r="T304" s="104">
        <v>1</v>
      </c>
      <c r="U304" s="118">
        <v>800</v>
      </c>
      <c r="V304" s="118">
        <v>400</v>
      </c>
      <c r="W304" s="119">
        <v>400</v>
      </c>
      <c r="X304" s="76"/>
      <c r="Y304" s="77"/>
      <c r="Z304" s="73">
        <v>0</v>
      </c>
      <c r="AA304" s="73" t="s">
        <v>22</v>
      </c>
      <c r="AB304" s="78" t="e">
        <v>#REF!</v>
      </c>
      <c r="AC304" s="78" t="s">
        <v>22</v>
      </c>
      <c r="AD304" s="78" t="s">
        <v>22</v>
      </c>
      <c r="AE304" s="78"/>
      <c r="AF304" s="79">
        <v>1980</v>
      </c>
      <c r="AG304" s="80">
        <v>495</v>
      </c>
      <c r="AH304" s="80">
        <v>1980</v>
      </c>
      <c r="AI304" s="75"/>
      <c r="AJ304" s="73"/>
      <c r="AK304" s="81">
        <v>0</v>
      </c>
    </row>
    <row r="305" spans="1:37" x14ac:dyDescent="0.25">
      <c r="A305" s="104">
        <v>1</v>
      </c>
      <c r="B305" s="105">
        <v>64752</v>
      </c>
      <c r="C305" s="105">
        <v>19</v>
      </c>
      <c r="D305" s="106" t="s">
        <v>3711</v>
      </c>
      <c r="E305" s="107">
        <v>4</v>
      </c>
      <c r="F305" s="74">
        <v>43501</v>
      </c>
      <c r="G305" s="108" t="s">
        <v>37</v>
      </c>
      <c r="H305" s="109">
        <v>3</v>
      </c>
      <c r="I305" s="63">
        <v>43500</v>
      </c>
      <c r="J305" s="114">
        <v>1</v>
      </c>
      <c r="K305" s="110"/>
      <c r="L305" s="110"/>
      <c r="M305" s="110"/>
      <c r="N305" s="110"/>
      <c r="O305" s="110"/>
      <c r="P305" s="110"/>
      <c r="Q305" s="110"/>
      <c r="R305" s="110">
        <v>1</v>
      </c>
      <c r="S305" s="104" t="s">
        <v>551</v>
      </c>
      <c r="T305" s="104">
        <v>1</v>
      </c>
      <c r="U305" s="118">
        <v>1800</v>
      </c>
      <c r="V305" s="118">
        <v>450</v>
      </c>
      <c r="W305" s="119">
        <v>450</v>
      </c>
      <c r="X305" s="76"/>
      <c r="Y305" s="77"/>
      <c r="Z305" s="73">
        <v>0</v>
      </c>
      <c r="AA305" s="73" t="s">
        <v>22</v>
      </c>
      <c r="AB305" s="78" t="e">
        <v>#REF!</v>
      </c>
      <c r="AC305" s="78" t="s">
        <v>22</v>
      </c>
      <c r="AD305" s="78" t="s">
        <v>22</v>
      </c>
      <c r="AE305" s="78"/>
      <c r="AF305" s="79">
        <v>855</v>
      </c>
      <c r="AG305" s="80">
        <v>855</v>
      </c>
      <c r="AH305" s="80">
        <v>855</v>
      </c>
      <c r="AI305" s="75"/>
      <c r="AJ305" s="73"/>
      <c r="AK305" s="81">
        <v>0</v>
      </c>
    </row>
    <row r="306" spans="1:37" x14ac:dyDescent="0.25">
      <c r="A306" s="104">
        <v>1</v>
      </c>
      <c r="B306" s="105">
        <v>64752</v>
      </c>
      <c r="C306" s="105">
        <v>12</v>
      </c>
      <c r="D306" s="106" t="s">
        <v>3712</v>
      </c>
      <c r="E306" s="107">
        <v>116</v>
      </c>
      <c r="F306" s="74">
        <v>43501</v>
      </c>
      <c r="G306" s="108" t="s">
        <v>37</v>
      </c>
      <c r="H306" s="109">
        <v>115</v>
      </c>
      <c r="I306" s="63">
        <v>43500</v>
      </c>
      <c r="J306" s="114">
        <v>1</v>
      </c>
      <c r="K306" s="110"/>
      <c r="L306" s="110"/>
      <c r="M306" s="110"/>
      <c r="N306" s="110"/>
      <c r="O306" s="110"/>
      <c r="P306" s="110"/>
      <c r="Q306" s="110"/>
      <c r="R306" s="110">
        <v>1</v>
      </c>
      <c r="S306" s="104" t="s">
        <v>551</v>
      </c>
      <c r="T306" s="104">
        <v>1</v>
      </c>
      <c r="U306" s="118">
        <v>2300</v>
      </c>
      <c r="V306" s="118">
        <v>19.827586206896552</v>
      </c>
      <c r="W306" s="119">
        <v>19.827586206896552</v>
      </c>
      <c r="X306" s="76"/>
      <c r="Y306" s="77"/>
      <c r="Z306" s="73">
        <v>0</v>
      </c>
      <c r="AA306" s="73" t="s">
        <v>22</v>
      </c>
      <c r="AB306" s="78" t="e">
        <v>#REF!</v>
      </c>
      <c r="AC306" s="78" t="s">
        <v>22</v>
      </c>
      <c r="AD306" s="78" t="s">
        <v>22</v>
      </c>
      <c r="AE306" s="78"/>
      <c r="AF306" s="79">
        <v>855</v>
      </c>
      <c r="AG306" s="80">
        <v>855</v>
      </c>
      <c r="AH306" s="80">
        <v>855</v>
      </c>
      <c r="AI306" s="75"/>
      <c r="AJ306" s="73"/>
      <c r="AK306" s="81">
        <v>0</v>
      </c>
    </row>
    <row r="307" spans="1:37" x14ac:dyDescent="0.25">
      <c r="A307" s="104">
        <v>1</v>
      </c>
      <c r="B307" s="105">
        <v>64752</v>
      </c>
      <c r="C307" s="105">
        <v>17</v>
      </c>
      <c r="D307" s="106" t="s">
        <v>3713</v>
      </c>
      <c r="E307" s="107">
        <v>2</v>
      </c>
      <c r="F307" s="74">
        <v>43501</v>
      </c>
      <c r="G307" s="108" t="s">
        <v>37</v>
      </c>
      <c r="H307" s="109">
        <v>0</v>
      </c>
      <c r="I307" s="63">
        <v>43500</v>
      </c>
      <c r="J307" s="114">
        <v>2</v>
      </c>
      <c r="K307" s="110"/>
      <c r="L307" s="110"/>
      <c r="M307" s="110"/>
      <c r="N307" s="110"/>
      <c r="O307" s="110"/>
      <c r="P307" s="110">
        <v>2</v>
      </c>
      <c r="Q307" s="110"/>
      <c r="R307" s="110"/>
      <c r="S307" s="104" t="s">
        <v>551</v>
      </c>
      <c r="T307" s="104">
        <v>2</v>
      </c>
      <c r="U307" s="118">
        <v>700</v>
      </c>
      <c r="V307" s="118">
        <v>350</v>
      </c>
      <c r="W307" s="119">
        <v>700</v>
      </c>
      <c r="X307" s="76"/>
      <c r="Y307" s="77"/>
      <c r="Z307" s="73">
        <v>0</v>
      </c>
      <c r="AA307" s="73" t="s">
        <v>22</v>
      </c>
      <c r="AB307" s="78" t="e">
        <v>#REF!</v>
      </c>
      <c r="AC307" s="78" t="s">
        <v>22</v>
      </c>
      <c r="AD307" s="78" t="s">
        <v>22</v>
      </c>
      <c r="AE307" s="78"/>
      <c r="AF307" s="79">
        <v>855</v>
      </c>
      <c r="AG307" s="80">
        <v>855</v>
      </c>
      <c r="AH307" s="80">
        <v>855</v>
      </c>
      <c r="AI307" s="75"/>
      <c r="AJ307" s="73"/>
      <c r="AK307" s="81">
        <v>0</v>
      </c>
    </row>
    <row r="308" spans="1:37" x14ac:dyDescent="0.25">
      <c r="A308" s="104">
        <v>1</v>
      </c>
      <c r="B308" s="105">
        <v>64752</v>
      </c>
      <c r="C308" s="105">
        <v>18</v>
      </c>
      <c r="D308" s="106" t="s">
        <v>3710</v>
      </c>
      <c r="E308" s="107">
        <v>2</v>
      </c>
      <c r="F308" s="74">
        <v>43501</v>
      </c>
      <c r="G308" s="108" t="s">
        <v>37</v>
      </c>
      <c r="H308" s="109">
        <v>1</v>
      </c>
      <c r="I308" s="63">
        <v>43500</v>
      </c>
      <c r="J308" s="114">
        <v>2</v>
      </c>
      <c r="K308" s="110"/>
      <c r="L308" s="110"/>
      <c r="M308" s="110"/>
      <c r="N308" s="110"/>
      <c r="O308" s="110"/>
      <c r="P308" s="110">
        <v>1</v>
      </c>
      <c r="Q308" s="110"/>
      <c r="R308" s="110"/>
      <c r="S308" s="104" t="s">
        <v>551</v>
      </c>
      <c r="T308" s="104">
        <v>1</v>
      </c>
      <c r="U308" s="118">
        <v>800</v>
      </c>
      <c r="V308" s="118">
        <v>400</v>
      </c>
      <c r="W308" s="119">
        <v>400</v>
      </c>
      <c r="X308" s="76"/>
      <c r="Y308" s="77"/>
      <c r="Z308" s="73">
        <v>0</v>
      </c>
      <c r="AA308" s="73" t="s">
        <v>22</v>
      </c>
      <c r="AB308" s="78" t="e">
        <v>#REF!</v>
      </c>
      <c r="AC308" s="78" t="s">
        <v>22</v>
      </c>
      <c r="AD308" s="78" t="s">
        <v>22</v>
      </c>
      <c r="AE308" s="78"/>
      <c r="AF308" s="79">
        <v>855</v>
      </c>
      <c r="AG308" s="80">
        <v>855</v>
      </c>
      <c r="AH308" s="80">
        <v>855</v>
      </c>
      <c r="AI308" s="75"/>
      <c r="AJ308" s="73"/>
      <c r="AK308" s="81">
        <v>0</v>
      </c>
    </row>
    <row r="309" spans="1:37" x14ac:dyDescent="0.25">
      <c r="A309" s="104">
        <v>1</v>
      </c>
      <c r="B309" s="105">
        <v>64752</v>
      </c>
      <c r="C309" s="105">
        <v>20</v>
      </c>
      <c r="D309" s="106" t="s">
        <v>3682</v>
      </c>
      <c r="E309" s="107">
        <v>18</v>
      </c>
      <c r="F309" s="74">
        <v>43501</v>
      </c>
      <c r="G309" s="108" t="s">
        <v>37</v>
      </c>
      <c r="H309" s="109">
        <v>15</v>
      </c>
      <c r="I309" s="63">
        <v>43500</v>
      </c>
      <c r="J309" s="114">
        <v>2</v>
      </c>
      <c r="K309" s="110"/>
      <c r="L309" s="110"/>
      <c r="M309" s="110"/>
      <c r="N309" s="110"/>
      <c r="O309" s="110"/>
      <c r="P309" s="110"/>
      <c r="Q309" s="110">
        <v>3</v>
      </c>
      <c r="R309" s="110"/>
      <c r="S309" s="104" t="s">
        <v>551</v>
      </c>
      <c r="T309" s="104">
        <v>3</v>
      </c>
      <c r="U309" s="118">
        <v>9000</v>
      </c>
      <c r="V309" s="118">
        <v>500</v>
      </c>
      <c r="W309" s="119">
        <v>1500</v>
      </c>
      <c r="X309" s="76"/>
      <c r="Y309" s="77"/>
      <c r="Z309" s="73">
        <v>0</v>
      </c>
      <c r="AA309" s="73" t="s">
        <v>22</v>
      </c>
      <c r="AB309" s="78" t="e">
        <v>#REF!</v>
      </c>
      <c r="AC309" s="78" t="s">
        <v>22</v>
      </c>
      <c r="AD309" s="78" t="s">
        <v>22</v>
      </c>
      <c r="AE309" s="78"/>
      <c r="AF309" s="79">
        <v>855</v>
      </c>
      <c r="AG309" s="80">
        <v>855</v>
      </c>
      <c r="AH309" s="80">
        <v>855</v>
      </c>
      <c r="AI309" s="75"/>
      <c r="AJ309" s="73"/>
      <c r="AK309" s="81">
        <v>0</v>
      </c>
    </row>
    <row r="310" spans="1:37" x14ac:dyDescent="0.25">
      <c r="A310" s="104">
        <v>1</v>
      </c>
      <c r="B310" s="105">
        <v>64752</v>
      </c>
      <c r="C310" s="105">
        <v>19</v>
      </c>
      <c r="D310" s="106" t="s">
        <v>3711</v>
      </c>
      <c r="E310" s="107">
        <v>4</v>
      </c>
      <c r="F310" s="74">
        <v>43501</v>
      </c>
      <c r="G310" s="108" t="s">
        <v>37</v>
      </c>
      <c r="H310" s="109">
        <v>2</v>
      </c>
      <c r="I310" s="63">
        <v>43500</v>
      </c>
      <c r="J310" s="114">
        <v>2</v>
      </c>
      <c r="K310" s="110"/>
      <c r="L310" s="110"/>
      <c r="M310" s="110"/>
      <c r="N310" s="110"/>
      <c r="O310" s="110"/>
      <c r="P310" s="110"/>
      <c r="Q310" s="110">
        <v>2</v>
      </c>
      <c r="R310" s="110"/>
      <c r="S310" s="104" t="s">
        <v>551</v>
      </c>
      <c r="T310" s="104">
        <v>2</v>
      </c>
      <c r="U310" s="118">
        <v>1800</v>
      </c>
      <c r="V310" s="118">
        <v>450</v>
      </c>
      <c r="W310" s="119">
        <v>900</v>
      </c>
      <c r="X310" s="76"/>
      <c r="Y310" s="77"/>
      <c r="Z310" s="73">
        <v>0</v>
      </c>
      <c r="AA310" s="73" t="s">
        <v>22</v>
      </c>
      <c r="AB310" s="78" t="e">
        <v>#REF!</v>
      </c>
      <c r="AC310" s="78" t="s">
        <v>22</v>
      </c>
      <c r="AD310" s="78" t="s">
        <v>22</v>
      </c>
      <c r="AE310" s="78"/>
      <c r="AF310" s="79">
        <v>855</v>
      </c>
      <c r="AG310" s="80">
        <v>855</v>
      </c>
      <c r="AH310" s="80">
        <v>855</v>
      </c>
      <c r="AI310" s="75"/>
      <c r="AJ310" s="73"/>
      <c r="AK310" s="81">
        <v>0</v>
      </c>
    </row>
    <row r="311" spans="1:37" x14ac:dyDescent="0.25">
      <c r="A311" s="104">
        <v>1</v>
      </c>
      <c r="B311" s="105">
        <v>64752</v>
      </c>
      <c r="C311" s="105">
        <v>11</v>
      </c>
      <c r="D311" s="106" t="s">
        <v>3709</v>
      </c>
      <c r="E311" s="107">
        <v>15</v>
      </c>
      <c r="F311" s="74">
        <v>43501</v>
      </c>
      <c r="G311" s="108" t="s">
        <v>37</v>
      </c>
      <c r="H311" s="109">
        <v>13</v>
      </c>
      <c r="I311" s="63">
        <v>43500</v>
      </c>
      <c r="J311" s="114">
        <v>2</v>
      </c>
      <c r="K311" s="110"/>
      <c r="L311" s="110"/>
      <c r="M311" s="110"/>
      <c r="N311" s="110"/>
      <c r="O311" s="110"/>
      <c r="P311" s="110"/>
      <c r="Q311" s="110">
        <v>1</v>
      </c>
      <c r="R311" s="110">
        <v>1</v>
      </c>
      <c r="S311" s="104" t="s">
        <v>551</v>
      </c>
      <c r="T311" s="104">
        <v>2</v>
      </c>
      <c r="U311" s="118">
        <v>9000</v>
      </c>
      <c r="V311" s="118">
        <v>600</v>
      </c>
      <c r="W311" s="119">
        <v>1200</v>
      </c>
      <c r="X311" s="76"/>
      <c r="Y311" s="77"/>
      <c r="Z311" s="73">
        <v>0</v>
      </c>
      <c r="AA311" s="73" t="s">
        <v>22</v>
      </c>
      <c r="AB311" s="78" t="e">
        <v>#REF!</v>
      </c>
      <c r="AC311" s="78" t="s">
        <v>22</v>
      </c>
      <c r="AD311" s="78" t="s">
        <v>22</v>
      </c>
      <c r="AE311" s="78"/>
      <c r="AF311" s="79">
        <v>855</v>
      </c>
      <c r="AG311" s="80">
        <v>855</v>
      </c>
      <c r="AH311" s="80">
        <v>855</v>
      </c>
      <c r="AI311" s="75"/>
      <c r="AJ311" s="73"/>
      <c r="AK311" s="81">
        <v>0</v>
      </c>
    </row>
    <row r="312" spans="1:37" x14ac:dyDescent="0.25">
      <c r="A312" s="104">
        <v>1</v>
      </c>
      <c r="B312" s="105">
        <v>64752</v>
      </c>
      <c r="C312" s="105">
        <v>15</v>
      </c>
      <c r="D312" s="106" t="s">
        <v>3687</v>
      </c>
      <c r="E312" s="107">
        <v>32</v>
      </c>
      <c r="F312" s="74">
        <v>43501</v>
      </c>
      <c r="G312" s="108" t="s">
        <v>37</v>
      </c>
      <c r="H312" s="109">
        <v>26</v>
      </c>
      <c r="I312" s="63">
        <v>43500</v>
      </c>
      <c r="J312" s="114">
        <v>3</v>
      </c>
      <c r="K312" s="110"/>
      <c r="L312" s="110"/>
      <c r="M312" s="110"/>
      <c r="N312" s="110"/>
      <c r="O312" s="110"/>
      <c r="P312" s="110"/>
      <c r="Q312" s="110">
        <v>3</v>
      </c>
      <c r="R312" s="110">
        <v>3</v>
      </c>
      <c r="S312" s="104" t="s">
        <v>551</v>
      </c>
      <c r="T312" s="104">
        <v>6</v>
      </c>
      <c r="U312" s="118">
        <v>12800</v>
      </c>
      <c r="V312" s="118">
        <v>400</v>
      </c>
      <c r="W312" s="119">
        <v>2400</v>
      </c>
      <c r="X312" s="76"/>
      <c r="Y312" s="77"/>
      <c r="Z312" s="73">
        <v>0</v>
      </c>
      <c r="AA312" s="73" t="s">
        <v>22</v>
      </c>
      <c r="AB312" s="78" t="e">
        <v>#REF!</v>
      </c>
      <c r="AC312" s="78" t="s">
        <v>22</v>
      </c>
      <c r="AD312" s="78" t="s">
        <v>22</v>
      </c>
      <c r="AE312" s="78"/>
      <c r="AF312" s="79">
        <v>855</v>
      </c>
      <c r="AG312" s="80">
        <v>855</v>
      </c>
      <c r="AH312" s="80">
        <v>855</v>
      </c>
      <c r="AI312" s="75"/>
      <c r="AJ312" s="73"/>
      <c r="AK312" s="81">
        <v>0</v>
      </c>
    </row>
    <row r="313" spans="1:37" x14ac:dyDescent="0.25">
      <c r="A313" s="104">
        <v>7</v>
      </c>
      <c r="B313" s="105">
        <v>77440</v>
      </c>
      <c r="C313" s="105">
        <v>1</v>
      </c>
      <c r="D313" s="106" t="s">
        <v>3714</v>
      </c>
      <c r="E313" s="107">
        <v>12</v>
      </c>
      <c r="F313" s="74">
        <v>43497</v>
      </c>
      <c r="G313" s="108" t="s">
        <v>150</v>
      </c>
      <c r="H313" s="109">
        <v>0</v>
      </c>
      <c r="I313" s="63">
        <v>43500</v>
      </c>
      <c r="J313" s="114">
        <v>7</v>
      </c>
      <c r="K313" s="110"/>
      <c r="L313" s="110"/>
      <c r="M313" s="110"/>
      <c r="N313" s="110"/>
      <c r="O313" s="110"/>
      <c r="P313" s="110"/>
      <c r="Q313" s="110">
        <v>3</v>
      </c>
      <c r="R313" s="110">
        <v>9</v>
      </c>
      <c r="S313" s="104" t="s">
        <v>546</v>
      </c>
      <c r="T313" s="104">
        <v>12</v>
      </c>
      <c r="U313" s="118">
        <v>1324</v>
      </c>
      <c r="V313" s="118">
        <v>110.33333333333333</v>
      </c>
      <c r="W313" s="119">
        <v>1324</v>
      </c>
      <c r="X313" s="76"/>
      <c r="Y313" s="77"/>
      <c r="Z313" s="73">
        <v>0</v>
      </c>
      <c r="AA313" s="73" t="s">
        <v>22</v>
      </c>
      <c r="AB313" s="78" t="e">
        <v>#REF!</v>
      </c>
      <c r="AC313" s="78" t="s">
        <v>22</v>
      </c>
      <c r="AD313" s="78" t="s">
        <v>22</v>
      </c>
      <c r="AE313" s="78"/>
      <c r="AF313" s="79">
        <v>91575.6</v>
      </c>
      <c r="AG313" s="80">
        <v>455.6</v>
      </c>
      <c r="AH313" s="80">
        <v>5011.6000000000004</v>
      </c>
      <c r="AI313" s="75"/>
      <c r="AJ313" s="73"/>
      <c r="AK313" s="81">
        <v>0</v>
      </c>
    </row>
    <row r="314" spans="1:37" x14ac:dyDescent="0.25">
      <c r="A314" s="104">
        <v>7</v>
      </c>
      <c r="B314" s="105">
        <v>71407</v>
      </c>
      <c r="C314" s="105">
        <v>10</v>
      </c>
      <c r="D314" s="106" t="s">
        <v>549</v>
      </c>
      <c r="E314" s="107">
        <v>16</v>
      </c>
      <c r="F314" s="74">
        <v>43503</v>
      </c>
      <c r="G314" s="108" t="e">
        <v>#N/A</v>
      </c>
      <c r="H314" s="109">
        <v>13</v>
      </c>
      <c r="I314" s="63">
        <v>43500</v>
      </c>
      <c r="J314" s="114">
        <v>7</v>
      </c>
      <c r="K314" s="110"/>
      <c r="L314" s="110"/>
      <c r="M314" s="110"/>
      <c r="N314" s="110">
        <v>3</v>
      </c>
      <c r="O314" s="110"/>
      <c r="P314" s="110"/>
      <c r="Q314" s="110"/>
      <c r="R314" s="110"/>
      <c r="S314" s="104" t="s">
        <v>551</v>
      </c>
      <c r="T314" s="104">
        <v>3</v>
      </c>
      <c r="U314" s="118">
        <v>1531.26</v>
      </c>
      <c r="V314" s="118">
        <v>95.703749999999999</v>
      </c>
      <c r="W314" s="119">
        <v>287.11124999999998</v>
      </c>
      <c r="X314" s="76"/>
      <c r="Y314" s="77"/>
      <c r="Z314" s="73">
        <v>0</v>
      </c>
      <c r="AA314" s="73" t="s">
        <v>22</v>
      </c>
      <c r="AB314" s="78" t="e">
        <v>#REF!</v>
      </c>
      <c r="AC314" s="78" t="s">
        <v>22</v>
      </c>
      <c r="AD314" s="78" t="s">
        <v>22</v>
      </c>
      <c r="AE314" s="78"/>
      <c r="AF314" s="79">
        <v>1014</v>
      </c>
      <c r="AG314" s="80">
        <v>338</v>
      </c>
      <c r="AH314" s="80">
        <v>1014</v>
      </c>
      <c r="AI314" s="75"/>
      <c r="AJ314" s="73"/>
      <c r="AK314" s="81">
        <v>0</v>
      </c>
    </row>
    <row r="315" spans="1:37" x14ac:dyDescent="0.25">
      <c r="A315" s="104">
        <v>7</v>
      </c>
      <c r="B315" s="105">
        <v>73829</v>
      </c>
      <c r="C315" s="105">
        <v>1</v>
      </c>
      <c r="D315" s="106" t="s">
        <v>3715</v>
      </c>
      <c r="E315" s="107">
        <v>24</v>
      </c>
      <c r="F315" s="74">
        <v>43502</v>
      </c>
      <c r="G315" s="108" t="s">
        <v>37</v>
      </c>
      <c r="H315" s="109">
        <v>15</v>
      </c>
      <c r="I315" s="63">
        <v>43500</v>
      </c>
      <c r="J315" s="114">
        <v>9</v>
      </c>
      <c r="K315" s="110"/>
      <c r="L315" s="110"/>
      <c r="M315" s="110"/>
      <c r="N315" s="110"/>
      <c r="O315" s="110"/>
      <c r="P315" s="110"/>
      <c r="Q315" s="110"/>
      <c r="R315" s="110">
        <v>9</v>
      </c>
      <c r="S315" s="104" t="s">
        <v>551</v>
      </c>
      <c r="T315" s="104">
        <v>9</v>
      </c>
      <c r="U315" s="118">
        <v>26756.464</v>
      </c>
      <c r="V315" s="118">
        <v>1114.8526666666667</v>
      </c>
      <c r="W315" s="119">
        <v>10033.673999999999</v>
      </c>
      <c r="X315" s="76"/>
      <c r="Y315" s="77"/>
      <c r="Z315" s="73">
        <v>0</v>
      </c>
      <c r="AA315" s="73" t="s">
        <v>22</v>
      </c>
      <c r="AB315" s="78" t="e">
        <v>#REF!</v>
      </c>
      <c r="AC315" s="78" t="s">
        <v>22</v>
      </c>
      <c r="AD315" s="78" t="s">
        <v>22</v>
      </c>
      <c r="AE315" s="78"/>
      <c r="AF315" s="79">
        <v>1209</v>
      </c>
      <c r="AG315" s="80">
        <v>604.5</v>
      </c>
      <c r="AH315" s="80">
        <v>1209</v>
      </c>
      <c r="AI315" s="75"/>
      <c r="AJ315" s="73"/>
      <c r="AK315" s="81">
        <v>0</v>
      </c>
    </row>
    <row r="316" spans="1:37" x14ac:dyDescent="0.25">
      <c r="A316" s="104">
        <v>10</v>
      </c>
      <c r="B316" s="105">
        <v>78690</v>
      </c>
      <c r="C316" s="105">
        <v>1</v>
      </c>
      <c r="D316" s="106" t="s">
        <v>3716</v>
      </c>
      <c r="E316" s="107">
        <v>5</v>
      </c>
      <c r="F316" s="74">
        <v>43500</v>
      </c>
      <c r="G316" s="108" t="e">
        <v>#N/A</v>
      </c>
      <c r="H316" s="109">
        <v>0</v>
      </c>
      <c r="I316" s="63">
        <v>43500</v>
      </c>
      <c r="J316" s="114">
        <v>10</v>
      </c>
      <c r="K316" s="110"/>
      <c r="L316" s="110"/>
      <c r="M316" s="110"/>
      <c r="N316" s="110"/>
      <c r="O316" s="110"/>
      <c r="P316" s="110">
        <v>5</v>
      </c>
      <c r="Q316" s="110"/>
      <c r="R316" s="110"/>
      <c r="S316" s="104" t="s">
        <v>546</v>
      </c>
      <c r="T316" s="104">
        <v>5</v>
      </c>
      <c r="U316" s="118">
        <v>1937.5</v>
      </c>
      <c r="V316" s="118">
        <v>387.5</v>
      </c>
      <c r="W316" s="119">
        <v>1937.5</v>
      </c>
      <c r="X316" s="76"/>
      <c r="Y316" s="77"/>
      <c r="Z316" s="73">
        <v>0</v>
      </c>
      <c r="AA316" s="73" t="s">
        <v>22</v>
      </c>
      <c r="AB316" s="78" t="e">
        <v>#REF!</v>
      </c>
      <c r="AC316" s="78" t="s">
        <v>22</v>
      </c>
      <c r="AD316" s="78" t="s">
        <v>22</v>
      </c>
      <c r="AE316" s="78"/>
      <c r="AF316" s="79">
        <v>1800</v>
      </c>
      <c r="AG316" s="80">
        <v>450</v>
      </c>
      <c r="AH316" s="80">
        <v>1800</v>
      </c>
      <c r="AI316" s="75"/>
      <c r="AJ316" s="73"/>
      <c r="AK316" s="81">
        <v>0</v>
      </c>
    </row>
    <row r="317" spans="1:37" x14ac:dyDescent="0.25">
      <c r="A317" s="104">
        <v>10</v>
      </c>
      <c r="B317" s="105">
        <v>79000</v>
      </c>
      <c r="C317" s="105">
        <v>1</v>
      </c>
      <c r="D317" s="106" t="s">
        <v>3717</v>
      </c>
      <c r="E317" s="107">
        <v>1</v>
      </c>
      <c r="F317" s="74">
        <v>43500</v>
      </c>
      <c r="G317" s="108" t="s">
        <v>27</v>
      </c>
      <c r="H317" s="109">
        <v>0</v>
      </c>
      <c r="I317" s="63">
        <v>43500</v>
      </c>
      <c r="J317" s="114">
        <v>10</v>
      </c>
      <c r="K317" s="110"/>
      <c r="L317" s="110"/>
      <c r="M317" s="110"/>
      <c r="N317" s="110"/>
      <c r="O317" s="110"/>
      <c r="P317" s="110">
        <v>1</v>
      </c>
      <c r="Q317" s="110"/>
      <c r="R317" s="110"/>
      <c r="S317" s="104" t="s">
        <v>546</v>
      </c>
      <c r="T317" s="104">
        <v>1</v>
      </c>
      <c r="U317" s="118">
        <v>239</v>
      </c>
      <c r="V317" s="118">
        <v>239</v>
      </c>
      <c r="W317" s="119">
        <v>239</v>
      </c>
      <c r="X317" s="76"/>
      <c r="Y317" s="77"/>
      <c r="Z317" s="73">
        <v>0</v>
      </c>
      <c r="AA317" s="73" t="s">
        <v>22</v>
      </c>
      <c r="AB317" s="78" t="e">
        <v>#REF!</v>
      </c>
      <c r="AC317" s="78" t="s">
        <v>22</v>
      </c>
      <c r="AD317" s="78" t="s">
        <v>22</v>
      </c>
      <c r="AE317" s="78"/>
      <c r="AF317" s="79">
        <v>1050</v>
      </c>
      <c r="AG317" s="80">
        <v>525</v>
      </c>
      <c r="AH317" s="80">
        <v>525</v>
      </c>
      <c r="AI317" s="75"/>
      <c r="AJ317" s="73"/>
      <c r="AK317" s="81">
        <v>0</v>
      </c>
    </row>
    <row r="318" spans="1:37" x14ac:dyDescent="0.25">
      <c r="A318" s="104">
        <v>10</v>
      </c>
      <c r="B318" s="105">
        <v>77854</v>
      </c>
      <c r="C318" s="105">
        <v>11</v>
      </c>
      <c r="D318" s="106" t="s">
        <v>3718</v>
      </c>
      <c r="E318" s="107">
        <v>2</v>
      </c>
      <c r="F318" s="74">
        <v>43500</v>
      </c>
      <c r="G318" s="108" t="e">
        <v>#N/A</v>
      </c>
      <c r="H318" s="109">
        <v>0</v>
      </c>
      <c r="I318" s="63">
        <v>43500</v>
      </c>
      <c r="J318" s="114">
        <v>10</v>
      </c>
      <c r="K318" s="110"/>
      <c r="L318" s="110"/>
      <c r="M318" s="110"/>
      <c r="N318" s="110"/>
      <c r="O318" s="110"/>
      <c r="P318" s="110">
        <v>2</v>
      </c>
      <c r="Q318" s="110"/>
      <c r="R318" s="110"/>
      <c r="S318" s="104" t="s">
        <v>546</v>
      </c>
      <c r="T318" s="104">
        <v>2</v>
      </c>
      <c r="U318" s="118">
        <v>500</v>
      </c>
      <c r="V318" s="118">
        <v>250</v>
      </c>
      <c r="W318" s="119">
        <v>500</v>
      </c>
      <c r="X318" s="76"/>
      <c r="Y318" s="77"/>
      <c r="Z318" s="73">
        <v>0</v>
      </c>
      <c r="AA318" s="73" t="s">
        <v>22</v>
      </c>
      <c r="AB318" s="78" t="e">
        <v>#REF!</v>
      </c>
      <c r="AC318" s="78" t="s">
        <v>22</v>
      </c>
      <c r="AD318" s="78" t="s">
        <v>22</v>
      </c>
      <c r="AE318" s="78"/>
      <c r="AF318" s="79">
        <v>1820</v>
      </c>
      <c r="AG318" s="80">
        <v>606.66666666666663</v>
      </c>
      <c r="AH318" s="80">
        <v>1820</v>
      </c>
      <c r="AI318" s="75"/>
      <c r="AJ318" s="73"/>
      <c r="AK318" s="81">
        <v>0</v>
      </c>
    </row>
    <row r="319" spans="1:37" x14ac:dyDescent="0.25">
      <c r="A319" s="104">
        <v>10</v>
      </c>
      <c r="B319" s="105">
        <v>79001</v>
      </c>
      <c r="C319" s="105">
        <v>1</v>
      </c>
      <c r="D319" s="106" t="s">
        <v>3719</v>
      </c>
      <c r="E319" s="107">
        <v>8</v>
      </c>
      <c r="F319" s="74">
        <v>43500</v>
      </c>
      <c r="G319" s="108" t="e">
        <v>#N/A</v>
      </c>
      <c r="H319" s="109">
        <v>0</v>
      </c>
      <c r="I319" s="63">
        <v>43500</v>
      </c>
      <c r="J319" s="114">
        <v>10</v>
      </c>
      <c r="K319" s="110"/>
      <c r="L319" s="110"/>
      <c r="M319" s="110"/>
      <c r="N319" s="110"/>
      <c r="O319" s="110"/>
      <c r="P319" s="110">
        <v>1</v>
      </c>
      <c r="Q319" s="110">
        <v>7</v>
      </c>
      <c r="R319" s="110"/>
      <c r="S319" s="104" t="s">
        <v>546</v>
      </c>
      <c r="T319" s="104">
        <v>8</v>
      </c>
      <c r="U319" s="118">
        <v>2889.2</v>
      </c>
      <c r="V319" s="118">
        <v>361.15</v>
      </c>
      <c r="W319" s="119">
        <v>2889.2</v>
      </c>
      <c r="X319" s="76"/>
      <c r="Y319" s="77"/>
      <c r="Z319" s="73">
        <v>0</v>
      </c>
      <c r="AA319" s="73" t="s">
        <v>22</v>
      </c>
      <c r="AB319" s="78" t="e">
        <v>#REF!</v>
      </c>
      <c r="AC319" s="78" t="s">
        <v>22</v>
      </c>
      <c r="AD319" s="78" t="s">
        <v>22</v>
      </c>
      <c r="AE319" s="78"/>
      <c r="AF319" s="79">
        <v>746.72</v>
      </c>
      <c r="AG319" s="80">
        <v>746.72</v>
      </c>
      <c r="AH319" s="80">
        <v>746.72</v>
      </c>
      <c r="AI319" s="75"/>
      <c r="AJ319" s="73"/>
      <c r="AK319" s="81">
        <v>0</v>
      </c>
    </row>
    <row r="320" spans="1:37" x14ac:dyDescent="0.25">
      <c r="A320" s="104">
        <v>10</v>
      </c>
      <c r="B320" s="105">
        <v>77908</v>
      </c>
      <c r="C320" s="105">
        <v>8</v>
      </c>
      <c r="D320" s="106" t="s">
        <v>3720</v>
      </c>
      <c r="E320" s="107">
        <v>12</v>
      </c>
      <c r="F320" s="74">
        <v>43501</v>
      </c>
      <c r="G320" s="108" t="s">
        <v>128</v>
      </c>
      <c r="H320" s="109">
        <v>4</v>
      </c>
      <c r="I320" s="63">
        <v>43500</v>
      </c>
      <c r="J320" s="114">
        <v>10</v>
      </c>
      <c r="K320" s="110"/>
      <c r="L320" s="110"/>
      <c r="M320" s="110"/>
      <c r="N320" s="110"/>
      <c r="O320" s="110"/>
      <c r="P320" s="110"/>
      <c r="Q320" s="110"/>
      <c r="R320" s="110">
        <v>8</v>
      </c>
      <c r="S320" s="104" t="s">
        <v>551</v>
      </c>
      <c r="T320" s="104">
        <v>8</v>
      </c>
      <c r="U320" s="118">
        <v>3420</v>
      </c>
      <c r="V320" s="118">
        <v>285</v>
      </c>
      <c r="W320" s="119">
        <v>2280</v>
      </c>
      <c r="X320" s="76"/>
      <c r="Y320" s="77"/>
      <c r="Z320" s="73">
        <v>0</v>
      </c>
      <c r="AA320" s="73" t="s">
        <v>22</v>
      </c>
      <c r="AB320" s="78" t="e">
        <v>#REF!</v>
      </c>
      <c r="AC320" s="78" t="s">
        <v>22</v>
      </c>
      <c r="AD320" s="78" t="s">
        <v>22</v>
      </c>
      <c r="AE320" s="78"/>
      <c r="AF320" s="79">
        <v>2692.96</v>
      </c>
      <c r="AG320" s="80">
        <v>897.65333333333331</v>
      </c>
      <c r="AH320" s="80">
        <v>897.65333333333331</v>
      </c>
      <c r="AI320" s="75"/>
      <c r="AJ320" s="73"/>
      <c r="AK320" s="81">
        <v>0</v>
      </c>
    </row>
    <row r="321" spans="1:37" x14ac:dyDescent="0.25">
      <c r="A321" s="104">
        <v>12</v>
      </c>
      <c r="B321" s="105">
        <v>79198</v>
      </c>
      <c r="C321" s="105">
        <v>1</v>
      </c>
      <c r="D321" s="106" t="s">
        <v>3721</v>
      </c>
      <c r="E321" s="107">
        <v>12</v>
      </c>
      <c r="F321" s="74">
        <v>43501</v>
      </c>
      <c r="G321" s="108" t="s">
        <v>37</v>
      </c>
      <c r="H321" s="109">
        <v>11</v>
      </c>
      <c r="I321" s="63">
        <v>43500</v>
      </c>
      <c r="J321" s="114">
        <v>13</v>
      </c>
      <c r="K321" s="110"/>
      <c r="L321" s="110"/>
      <c r="M321" s="110"/>
      <c r="N321" s="110"/>
      <c r="O321" s="110"/>
      <c r="P321" s="110"/>
      <c r="Q321" s="110">
        <v>0</v>
      </c>
      <c r="R321" s="110">
        <v>1</v>
      </c>
      <c r="S321" s="104" t="s">
        <v>551</v>
      </c>
      <c r="T321" s="104">
        <v>1</v>
      </c>
      <c r="U321" s="118">
        <v>5880</v>
      </c>
      <c r="V321" s="118">
        <v>490</v>
      </c>
      <c r="W321" s="119">
        <v>490</v>
      </c>
      <c r="X321" s="76"/>
      <c r="Y321" s="77"/>
      <c r="Z321" s="73">
        <v>0</v>
      </c>
      <c r="AA321" s="73" t="s">
        <v>22</v>
      </c>
      <c r="AB321" s="78" t="e">
        <v>#REF!</v>
      </c>
      <c r="AC321" s="78" t="s">
        <v>22</v>
      </c>
      <c r="AD321" s="78" t="s">
        <v>22</v>
      </c>
      <c r="AE321" s="78"/>
      <c r="AF321" s="79">
        <v>2692.95</v>
      </c>
      <c r="AG321" s="80">
        <v>897.65</v>
      </c>
      <c r="AH321" s="80">
        <v>1795.3</v>
      </c>
      <c r="AI321" s="75"/>
      <c r="AJ321" s="73"/>
      <c r="AK321" s="81">
        <v>0</v>
      </c>
    </row>
    <row r="322" spans="1:37" x14ac:dyDescent="0.25">
      <c r="A322" s="104">
        <v>18</v>
      </c>
      <c r="B322" s="105">
        <v>78386</v>
      </c>
      <c r="C322" s="105">
        <v>1</v>
      </c>
      <c r="D322" s="106" t="s">
        <v>3722</v>
      </c>
      <c r="E322" s="107">
        <v>3</v>
      </c>
      <c r="F322" s="74">
        <v>43500</v>
      </c>
      <c r="G322" s="108" t="s">
        <v>150</v>
      </c>
      <c r="H322" s="109">
        <v>0</v>
      </c>
      <c r="I322" s="63">
        <v>43500</v>
      </c>
      <c r="J322" s="114">
        <v>18</v>
      </c>
      <c r="K322" s="110"/>
      <c r="L322" s="110"/>
      <c r="M322" s="110"/>
      <c r="N322" s="110"/>
      <c r="O322" s="110"/>
      <c r="P322" s="110"/>
      <c r="Q322" s="110"/>
      <c r="R322" s="110">
        <v>3</v>
      </c>
      <c r="S322" s="104" t="s">
        <v>546</v>
      </c>
      <c r="T322" s="104">
        <v>3</v>
      </c>
      <c r="U322" s="118">
        <v>1095</v>
      </c>
      <c r="V322" s="118">
        <v>365</v>
      </c>
      <c r="W322" s="119">
        <v>1095</v>
      </c>
      <c r="X322" s="76"/>
      <c r="Y322" s="77"/>
      <c r="Z322" s="73">
        <v>0</v>
      </c>
      <c r="AA322" s="73" t="s">
        <v>22</v>
      </c>
      <c r="AB322" s="78" t="e">
        <v>#REF!</v>
      </c>
      <c r="AC322" s="78" t="s">
        <v>22</v>
      </c>
      <c r="AD322" s="78" t="s">
        <v>22</v>
      </c>
      <c r="AE322" s="78"/>
      <c r="AF322" s="79">
        <v>2154.37</v>
      </c>
      <c r="AG322" s="80">
        <v>1077.1849999999999</v>
      </c>
      <c r="AH322" s="80">
        <v>1077.1849999999999</v>
      </c>
      <c r="AI322" s="75"/>
      <c r="AJ322" s="73"/>
      <c r="AK322" s="81">
        <v>0</v>
      </c>
    </row>
    <row r="323" spans="1:37" x14ac:dyDescent="0.25">
      <c r="A323" s="104">
        <v>18</v>
      </c>
      <c r="B323" s="105">
        <v>78386</v>
      </c>
      <c r="C323" s="105">
        <v>2</v>
      </c>
      <c r="D323" s="106" t="s">
        <v>3723</v>
      </c>
      <c r="E323" s="107">
        <v>3</v>
      </c>
      <c r="F323" s="74">
        <v>43500</v>
      </c>
      <c r="G323" s="108" t="s">
        <v>150</v>
      </c>
      <c r="H323" s="109">
        <v>0</v>
      </c>
      <c r="I323" s="63">
        <v>43500</v>
      </c>
      <c r="J323" s="114">
        <v>18</v>
      </c>
      <c r="K323" s="110"/>
      <c r="L323" s="110"/>
      <c r="M323" s="110"/>
      <c r="N323" s="110"/>
      <c r="O323" s="110"/>
      <c r="P323" s="110"/>
      <c r="Q323" s="110"/>
      <c r="R323" s="110">
        <v>3</v>
      </c>
      <c r="S323" s="104" t="s">
        <v>546</v>
      </c>
      <c r="T323" s="104">
        <v>3</v>
      </c>
      <c r="U323" s="118">
        <v>1314</v>
      </c>
      <c r="V323" s="118">
        <v>438</v>
      </c>
      <c r="W323" s="119">
        <v>1314</v>
      </c>
      <c r="X323" s="76"/>
      <c r="Y323" s="77"/>
      <c r="Z323" s="73">
        <v>0</v>
      </c>
      <c r="AA323" s="73" t="s">
        <v>22</v>
      </c>
      <c r="AB323" s="78" t="e">
        <v>#REF!</v>
      </c>
      <c r="AC323" s="78" t="s">
        <v>22</v>
      </c>
      <c r="AD323" s="78" t="s">
        <v>22</v>
      </c>
      <c r="AE323" s="78"/>
      <c r="AF323" s="79">
        <v>960</v>
      </c>
      <c r="AG323" s="80">
        <v>480</v>
      </c>
      <c r="AH323" s="80">
        <v>480</v>
      </c>
      <c r="AI323" s="75"/>
      <c r="AJ323" s="73"/>
      <c r="AK323" s="81">
        <v>0</v>
      </c>
    </row>
    <row r="324" spans="1:37" x14ac:dyDescent="0.25">
      <c r="A324" s="104">
        <v>1</v>
      </c>
      <c r="B324" s="105">
        <v>64752</v>
      </c>
      <c r="C324" s="105">
        <v>15</v>
      </c>
      <c r="D324" s="106" t="s">
        <v>3687</v>
      </c>
      <c r="E324" s="107">
        <v>32</v>
      </c>
      <c r="F324" s="74">
        <v>43501</v>
      </c>
      <c r="G324" s="108" t="s">
        <v>37</v>
      </c>
      <c r="H324" s="109">
        <v>29</v>
      </c>
      <c r="I324" s="63">
        <v>43501</v>
      </c>
      <c r="J324" s="114">
        <v>1</v>
      </c>
      <c r="K324" s="110">
        <v>2</v>
      </c>
      <c r="L324" s="110">
        <v>1</v>
      </c>
      <c r="M324" s="110"/>
      <c r="N324" s="110"/>
      <c r="O324" s="110"/>
      <c r="P324" s="110"/>
      <c r="Q324" s="110"/>
      <c r="R324" s="110"/>
      <c r="S324" s="104" t="s">
        <v>551</v>
      </c>
      <c r="T324" s="104">
        <v>3</v>
      </c>
      <c r="U324" s="118">
        <v>12800</v>
      </c>
      <c r="V324" s="118">
        <v>400</v>
      </c>
      <c r="W324" s="119">
        <v>1200</v>
      </c>
      <c r="X324" s="76"/>
      <c r="Y324" s="77"/>
      <c r="Z324" s="73">
        <v>0</v>
      </c>
      <c r="AA324" s="73" t="s">
        <v>22</v>
      </c>
      <c r="AB324" s="78" t="e">
        <v>#REF!</v>
      </c>
      <c r="AC324" s="78" t="s">
        <v>22</v>
      </c>
      <c r="AD324" s="78" t="s">
        <v>22</v>
      </c>
      <c r="AE324" s="78"/>
      <c r="AF324" s="79">
        <v>1050</v>
      </c>
      <c r="AG324" s="80">
        <v>525</v>
      </c>
      <c r="AH324" s="80">
        <v>525</v>
      </c>
      <c r="AI324" s="75"/>
      <c r="AJ324" s="73"/>
      <c r="AK324" s="81">
        <v>0</v>
      </c>
    </row>
    <row r="325" spans="1:37" x14ac:dyDescent="0.25">
      <c r="A325" s="104">
        <v>1</v>
      </c>
      <c r="B325" s="105">
        <v>64752</v>
      </c>
      <c r="C325" s="105">
        <v>10</v>
      </c>
      <c r="D325" s="106" t="s">
        <v>3685</v>
      </c>
      <c r="E325" s="107">
        <v>27</v>
      </c>
      <c r="F325" s="74">
        <v>43501</v>
      </c>
      <c r="G325" s="108" t="s">
        <v>37</v>
      </c>
      <c r="H325" s="109">
        <v>19</v>
      </c>
      <c r="I325" s="63">
        <v>43501</v>
      </c>
      <c r="J325" s="114">
        <v>1</v>
      </c>
      <c r="K325" s="110">
        <v>3</v>
      </c>
      <c r="L325" s="110">
        <v>2</v>
      </c>
      <c r="M325" s="110">
        <v>3</v>
      </c>
      <c r="N325" s="110"/>
      <c r="O325" s="110"/>
      <c r="P325" s="110"/>
      <c r="Q325" s="110"/>
      <c r="R325" s="110"/>
      <c r="S325" s="104" t="s">
        <v>551</v>
      </c>
      <c r="T325" s="104">
        <v>8</v>
      </c>
      <c r="U325" s="118">
        <v>13500</v>
      </c>
      <c r="V325" s="118">
        <v>500</v>
      </c>
      <c r="W325" s="119">
        <v>4000</v>
      </c>
      <c r="X325" s="76"/>
      <c r="Y325" s="77"/>
      <c r="Z325" s="73">
        <v>0</v>
      </c>
      <c r="AA325" s="73" t="s">
        <v>22</v>
      </c>
      <c r="AB325" s="78" t="e">
        <v>#REF!</v>
      </c>
      <c r="AC325" s="78" t="s">
        <v>22</v>
      </c>
      <c r="AD325" s="78" t="s">
        <v>22</v>
      </c>
      <c r="AE325" s="78"/>
      <c r="AF325" s="79">
        <v>980</v>
      </c>
      <c r="AG325" s="80">
        <v>490</v>
      </c>
      <c r="AH325" s="80">
        <v>980</v>
      </c>
      <c r="AI325" s="75"/>
      <c r="AJ325" s="73"/>
      <c r="AK325" s="81">
        <v>0</v>
      </c>
    </row>
    <row r="326" spans="1:37" x14ac:dyDescent="0.25">
      <c r="A326" s="104">
        <v>1</v>
      </c>
      <c r="B326" s="105">
        <v>64752</v>
      </c>
      <c r="C326" s="105">
        <v>12</v>
      </c>
      <c r="D326" s="106" t="s">
        <v>3712</v>
      </c>
      <c r="E326" s="107">
        <v>116</v>
      </c>
      <c r="F326" s="74">
        <v>43501</v>
      </c>
      <c r="G326" s="108" t="s">
        <v>37</v>
      </c>
      <c r="H326" s="109">
        <v>114</v>
      </c>
      <c r="I326" s="63">
        <v>43501</v>
      </c>
      <c r="J326" s="114">
        <v>1</v>
      </c>
      <c r="K326" s="110">
        <v>1</v>
      </c>
      <c r="L326" s="110">
        <v>1</v>
      </c>
      <c r="M326" s="110"/>
      <c r="N326" s="110"/>
      <c r="O326" s="110"/>
      <c r="P326" s="110"/>
      <c r="Q326" s="110"/>
      <c r="R326" s="110"/>
      <c r="S326" s="104" t="s">
        <v>551</v>
      </c>
      <c r="T326" s="104">
        <v>2</v>
      </c>
      <c r="U326" s="118">
        <v>2300</v>
      </c>
      <c r="V326" s="118">
        <v>19.827586206896552</v>
      </c>
      <c r="W326" s="119">
        <v>39.655172413793103</v>
      </c>
      <c r="X326" s="76"/>
      <c r="Y326" s="77"/>
      <c r="Z326" s="73">
        <v>0</v>
      </c>
      <c r="AA326" s="73" t="s">
        <v>22</v>
      </c>
      <c r="AB326" s="78" t="e">
        <v>#REF!</v>
      </c>
      <c r="AC326" s="78" t="s">
        <v>22</v>
      </c>
      <c r="AD326" s="78" t="s">
        <v>22</v>
      </c>
      <c r="AE326" s="78"/>
      <c r="AF326" s="79">
        <v>2160</v>
      </c>
      <c r="AG326" s="80">
        <v>360</v>
      </c>
      <c r="AH326" s="80">
        <v>1080</v>
      </c>
      <c r="AI326" s="75"/>
      <c r="AJ326" s="73"/>
      <c r="AK326" s="81">
        <v>0</v>
      </c>
    </row>
    <row r="327" spans="1:37" x14ac:dyDescent="0.25">
      <c r="A327" s="104">
        <v>1</v>
      </c>
      <c r="B327" s="105">
        <v>64752</v>
      </c>
      <c r="C327" s="105">
        <v>20</v>
      </c>
      <c r="D327" s="106" t="s">
        <v>3682</v>
      </c>
      <c r="E327" s="107">
        <v>18</v>
      </c>
      <c r="F327" s="74">
        <v>43501</v>
      </c>
      <c r="G327" s="108" t="s">
        <v>37</v>
      </c>
      <c r="H327" s="109">
        <v>10</v>
      </c>
      <c r="I327" s="63">
        <v>43501</v>
      </c>
      <c r="J327" s="114">
        <v>1</v>
      </c>
      <c r="K327" s="110">
        <v>2</v>
      </c>
      <c r="L327" s="110">
        <v>3</v>
      </c>
      <c r="M327" s="110">
        <v>1</v>
      </c>
      <c r="N327" s="110">
        <v>2</v>
      </c>
      <c r="O327" s="110"/>
      <c r="P327" s="110"/>
      <c r="Q327" s="110"/>
      <c r="R327" s="110"/>
      <c r="S327" s="104" t="s">
        <v>551</v>
      </c>
      <c r="T327" s="104">
        <v>8</v>
      </c>
      <c r="U327" s="118">
        <v>9000</v>
      </c>
      <c r="V327" s="118">
        <v>500</v>
      </c>
      <c r="W327" s="119">
        <v>4000</v>
      </c>
      <c r="X327" s="76"/>
      <c r="Y327" s="77"/>
      <c r="Z327" s="73">
        <v>0</v>
      </c>
      <c r="AA327" s="73" t="s">
        <v>22</v>
      </c>
      <c r="AB327" s="78" t="e">
        <v>#REF!</v>
      </c>
      <c r="AC327" s="78" t="s">
        <v>22</v>
      </c>
      <c r="AD327" s="78" t="s">
        <v>22</v>
      </c>
      <c r="AE327" s="78"/>
      <c r="AF327" s="79">
        <v>960</v>
      </c>
      <c r="AG327" s="80">
        <v>480</v>
      </c>
      <c r="AH327" s="80">
        <v>480</v>
      </c>
      <c r="AI327" s="75"/>
      <c r="AJ327" s="73"/>
      <c r="AK327" s="81">
        <v>0</v>
      </c>
    </row>
    <row r="328" spans="1:37" x14ac:dyDescent="0.25">
      <c r="A328" s="104">
        <v>1</v>
      </c>
      <c r="B328" s="105">
        <v>64752</v>
      </c>
      <c r="C328" s="105">
        <v>11</v>
      </c>
      <c r="D328" s="106" t="s">
        <v>3709</v>
      </c>
      <c r="E328" s="107">
        <v>15</v>
      </c>
      <c r="F328" s="74">
        <v>43501</v>
      </c>
      <c r="G328" s="108" t="s">
        <v>37</v>
      </c>
      <c r="H328" s="109">
        <v>12</v>
      </c>
      <c r="I328" s="63">
        <v>43501</v>
      </c>
      <c r="J328" s="114">
        <v>1</v>
      </c>
      <c r="K328" s="110"/>
      <c r="L328" s="110">
        <v>2</v>
      </c>
      <c r="M328" s="110"/>
      <c r="N328" s="110">
        <v>1</v>
      </c>
      <c r="O328" s="110"/>
      <c r="P328" s="110"/>
      <c r="Q328" s="110"/>
      <c r="R328" s="110"/>
      <c r="S328" s="104" t="s">
        <v>551</v>
      </c>
      <c r="T328" s="104">
        <v>3</v>
      </c>
      <c r="U328" s="118">
        <v>9000</v>
      </c>
      <c r="V328" s="118">
        <v>600</v>
      </c>
      <c r="W328" s="119">
        <v>1800</v>
      </c>
      <c r="X328" s="76"/>
      <c r="Y328" s="77"/>
      <c r="Z328" s="73">
        <v>0</v>
      </c>
      <c r="AA328" s="73" t="s">
        <v>22</v>
      </c>
      <c r="AB328" s="78" t="e">
        <v>#REF!</v>
      </c>
      <c r="AC328" s="78" t="s">
        <v>22</v>
      </c>
      <c r="AD328" s="78" t="s">
        <v>22</v>
      </c>
      <c r="AE328" s="78"/>
      <c r="AF328" s="79">
        <v>2692.96</v>
      </c>
      <c r="AG328" s="80">
        <v>897.65333333333331</v>
      </c>
      <c r="AH328" s="80">
        <v>897.65333333333331</v>
      </c>
      <c r="AI328" s="75"/>
      <c r="AJ328" s="73"/>
      <c r="AK328" s="81">
        <v>0</v>
      </c>
    </row>
    <row r="329" spans="1:37" x14ac:dyDescent="0.25">
      <c r="A329" s="104">
        <v>1</v>
      </c>
      <c r="B329" s="105">
        <v>64752</v>
      </c>
      <c r="C329" s="105">
        <v>11</v>
      </c>
      <c r="D329" s="106" t="s">
        <v>3709</v>
      </c>
      <c r="E329" s="107">
        <v>15</v>
      </c>
      <c r="F329" s="74">
        <v>43501</v>
      </c>
      <c r="G329" s="108" t="s">
        <v>37</v>
      </c>
      <c r="H329" s="109">
        <v>8</v>
      </c>
      <c r="I329" s="63">
        <v>43501</v>
      </c>
      <c r="J329" s="114">
        <v>2</v>
      </c>
      <c r="K329" s="110">
        <v>2</v>
      </c>
      <c r="L329" s="110">
        <v>2</v>
      </c>
      <c r="M329" s="110">
        <v>3</v>
      </c>
      <c r="N329" s="110"/>
      <c r="O329" s="110"/>
      <c r="P329" s="110"/>
      <c r="Q329" s="110"/>
      <c r="R329" s="110"/>
      <c r="S329" s="104" t="s">
        <v>551</v>
      </c>
      <c r="T329" s="104">
        <v>7</v>
      </c>
      <c r="U329" s="118">
        <v>9000</v>
      </c>
      <c r="V329" s="118">
        <v>600</v>
      </c>
      <c r="W329" s="119">
        <v>4200</v>
      </c>
      <c r="X329" s="76"/>
      <c r="Y329" s="77"/>
      <c r="Z329" s="73">
        <v>0</v>
      </c>
      <c r="AA329" s="73" t="s">
        <v>22</v>
      </c>
      <c r="AB329" s="78" t="e">
        <v>#REF!</v>
      </c>
      <c r="AC329" s="78" t="s">
        <v>22</v>
      </c>
      <c r="AD329" s="78" t="s">
        <v>22</v>
      </c>
      <c r="AE329" s="78"/>
      <c r="AF329" s="79">
        <v>2692.95</v>
      </c>
      <c r="AG329" s="80">
        <v>897.65</v>
      </c>
      <c r="AH329" s="80">
        <v>1795.3</v>
      </c>
      <c r="AI329" s="75"/>
      <c r="AJ329" s="73"/>
      <c r="AK329" s="81">
        <v>0</v>
      </c>
    </row>
    <row r="330" spans="1:37" x14ac:dyDescent="0.25">
      <c r="A330" s="104">
        <v>1</v>
      </c>
      <c r="B330" s="105">
        <v>64752</v>
      </c>
      <c r="C330" s="105">
        <v>13</v>
      </c>
      <c r="D330" s="106" t="s">
        <v>3724</v>
      </c>
      <c r="E330" s="107">
        <v>5</v>
      </c>
      <c r="F330" s="74">
        <v>43501</v>
      </c>
      <c r="G330" s="108" t="s">
        <v>37</v>
      </c>
      <c r="H330" s="109">
        <v>3</v>
      </c>
      <c r="I330" s="63">
        <v>43501</v>
      </c>
      <c r="J330" s="114">
        <v>2</v>
      </c>
      <c r="K330" s="110"/>
      <c r="L330" s="110">
        <v>1</v>
      </c>
      <c r="M330" s="110">
        <v>1</v>
      </c>
      <c r="N330" s="110"/>
      <c r="O330" s="110"/>
      <c r="P330" s="110"/>
      <c r="Q330" s="110"/>
      <c r="R330" s="110"/>
      <c r="S330" s="104" t="s">
        <v>551</v>
      </c>
      <c r="T330" s="104">
        <v>2</v>
      </c>
      <c r="U330" s="118">
        <v>3000</v>
      </c>
      <c r="V330" s="118">
        <v>600</v>
      </c>
      <c r="W330" s="119">
        <v>1200</v>
      </c>
      <c r="X330" s="76"/>
      <c r="Y330" s="77"/>
      <c r="Z330" s="73">
        <v>0</v>
      </c>
      <c r="AA330" s="73" t="s">
        <v>22</v>
      </c>
      <c r="AB330" s="78" t="e">
        <v>#REF!</v>
      </c>
      <c r="AC330" s="78" t="s">
        <v>22</v>
      </c>
      <c r="AD330" s="78" t="s">
        <v>22</v>
      </c>
      <c r="AE330" s="78"/>
      <c r="AF330" s="79">
        <v>2692.96</v>
      </c>
      <c r="AG330" s="80">
        <v>897.65333333333331</v>
      </c>
      <c r="AH330" s="80">
        <v>897.65333333333331</v>
      </c>
      <c r="AI330" s="75"/>
      <c r="AJ330" s="73"/>
      <c r="AK330" s="81">
        <v>0</v>
      </c>
    </row>
    <row r="331" spans="1:37" x14ac:dyDescent="0.25">
      <c r="A331" s="104">
        <v>1</v>
      </c>
      <c r="B331" s="105">
        <v>64752</v>
      </c>
      <c r="C331" s="105">
        <v>10</v>
      </c>
      <c r="D331" s="106" t="s">
        <v>3685</v>
      </c>
      <c r="E331" s="107">
        <v>27</v>
      </c>
      <c r="F331" s="74">
        <v>43501</v>
      </c>
      <c r="G331" s="108" t="s">
        <v>37</v>
      </c>
      <c r="H331" s="109">
        <v>21</v>
      </c>
      <c r="I331" s="63">
        <v>43501</v>
      </c>
      <c r="J331" s="114">
        <v>2</v>
      </c>
      <c r="K331" s="110"/>
      <c r="L331" s="110">
        <v>4</v>
      </c>
      <c r="M331" s="110">
        <v>2</v>
      </c>
      <c r="N331" s="110"/>
      <c r="O331" s="110"/>
      <c r="P331" s="110"/>
      <c r="Q331" s="110"/>
      <c r="R331" s="110"/>
      <c r="S331" s="104" t="s">
        <v>551</v>
      </c>
      <c r="T331" s="104">
        <v>6</v>
      </c>
      <c r="U331" s="118">
        <v>13500</v>
      </c>
      <c r="V331" s="118">
        <v>500</v>
      </c>
      <c r="W331" s="119">
        <v>3000</v>
      </c>
      <c r="X331" s="76"/>
      <c r="Y331" s="77"/>
      <c r="Z331" s="73">
        <v>0</v>
      </c>
      <c r="AA331" s="73" t="s">
        <v>22</v>
      </c>
      <c r="AB331" s="78" t="e">
        <v>#REF!</v>
      </c>
      <c r="AC331" s="78" t="s">
        <v>22</v>
      </c>
      <c r="AD331" s="78" t="s">
        <v>22</v>
      </c>
      <c r="AE331" s="78"/>
      <c r="AF331" s="79">
        <v>8350</v>
      </c>
      <c r="AG331" s="80">
        <v>835</v>
      </c>
      <c r="AH331" s="80">
        <v>5845</v>
      </c>
      <c r="AI331" s="75"/>
      <c r="AJ331" s="73"/>
      <c r="AK331" s="81">
        <v>0</v>
      </c>
    </row>
    <row r="332" spans="1:37" x14ac:dyDescent="0.25">
      <c r="A332" s="104">
        <v>1</v>
      </c>
      <c r="B332" s="105">
        <v>72049</v>
      </c>
      <c r="C332" s="105">
        <v>3</v>
      </c>
      <c r="D332" s="106" t="s">
        <v>3725</v>
      </c>
      <c r="E332" s="113">
        <v>12</v>
      </c>
      <c r="F332" s="74">
        <v>43494</v>
      </c>
      <c r="G332" s="108" t="s">
        <v>20</v>
      </c>
      <c r="H332" s="109">
        <v>0</v>
      </c>
      <c r="I332" s="63">
        <v>43501</v>
      </c>
      <c r="J332" s="114">
        <v>3</v>
      </c>
      <c r="K332" s="110">
        <v>1</v>
      </c>
      <c r="L332" s="110"/>
      <c r="M332" s="110">
        <v>2</v>
      </c>
      <c r="N332" s="110">
        <v>1</v>
      </c>
      <c r="O332" s="110">
        <v>4</v>
      </c>
      <c r="P332" s="110">
        <v>3</v>
      </c>
      <c r="Q332" s="110">
        <v>1</v>
      </c>
      <c r="R332" s="110"/>
      <c r="S332" s="104" t="s">
        <v>546</v>
      </c>
      <c r="T332" s="104">
        <v>12</v>
      </c>
      <c r="U332" s="118">
        <v>14720</v>
      </c>
      <c r="V332" s="118">
        <v>1226.6666666666667</v>
      </c>
      <c r="W332" s="119">
        <v>14720</v>
      </c>
      <c r="X332" s="76"/>
      <c r="Y332" s="77"/>
      <c r="Z332" s="73">
        <v>0</v>
      </c>
      <c r="AA332" s="73" t="s">
        <v>22</v>
      </c>
      <c r="AB332" s="78" t="e">
        <v>#REF!</v>
      </c>
      <c r="AC332" s="78" t="s">
        <v>22</v>
      </c>
      <c r="AD332" s="78" t="s">
        <v>22</v>
      </c>
      <c r="AE332" s="78"/>
      <c r="AF332" s="79">
        <v>3640</v>
      </c>
      <c r="AG332" s="80">
        <v>910</v>
      </c>
      <c r="AH332" s="80">
        <v>3640</v>
      </c>
      <c r="AI332" s="75"/>
      <c r="AJ332" s="73"/>
      <c r="AK332" s="81">
        <v>0</v>
      </c>
    </row>
    <row r="333" spans="1:37" x14ac:dyDescent="0.25">
      <c r="A333" s="104">
        <v>1</v>
      </c>
      <c r="B333" s="105">
        <v>72049</v>
      </c>
      <c r="C333" s="105">
        <v>15</v>
      </c>
      <c r="D333" s="106" t="s">
        <v>3726</v>
      </c>
      <c r="E333" s="113">
        <v>12</v>
      </c>
      <c r="F333" s="74">
        <v>43494</v>
      </c>
      <c r="G333" s="108" t="s">
        <v>20</v>
      </c>
      <c r="H333" s="109">
        <v>0</v>
      </c>
      <c r="I333" s="63">
        <v>43501</v>
      </c>
      <c r="J333" s="114">
        <v>3</v>
      </c>
      <c r="K333" s="110">
        <v>3</v>
      </c>
      <c r="L333" s="110"/>
      <c r="M333" s="110"/>
      <c r="N333" s="110">
        <v>3</v>
      </c>
      <c r="O333" s="110">
        <v>1</v>
      </c>
      <c r="P333" s="110">
        <v>4</v>
      </c>
      <c r="Q333" s="110">
        <v>1</v>
      </c>
      <c r="R333" s="110"/>
      <c r="S333" s="104" t="s">
        <v>546</v>
      </c>
      <c r="T333" s="104">
        <v>12</v>
      </c>
      <c r="U333" s="118">
        <v>14720</v>
      </c>
      <c r="V333" s="118">
        <v>1226.6666666666667</v>
      </c>
      <c r="W333" s="119">
        <v>14720</v>
      </c>
      <c r="X333" s="76"/>
      <c r="Y333" s="77"/>
      <c r="Z333" s="73">
        <v>0</v>
      </c>
      <c r="AA333" s="73" t="s">
        <v>22</v>
      </c>
      <c r="AB333" s="78" t="e">
        <v>#REF!</v>
      </c>
      <c r="AC333" s="78" t="s">
        <v>22</v>
      </c>
      <c r="AD333" s="78" t="s">
        <v>22</v>
      </c>
      <c r="AE333" s="78"/>
      <c r="AF333" s="79">
        <v>855</v>
      </c>
      <c r="AG333" s="80">
        <v>855</v>
      </c>
      <c r="AH333" s="80">
        <v>855</v>
      </c>
      <c r="AI333" s="75"/>
      <c r="AJ333" s="73"/>
      <c r="AK333" s="81">
        <v>0</v>
      </c>
    </row>
    <row r="334" spans="1:37" x14ac:dyDescent="0.25">
      <c r="A334" s="104">
        <v>1</v>
      </c>
      <c r="B334" s="105">
        <v>72049</v>
      </c>
      <c r="C334" s="105">
        <v>16</v>
      </c>
      <c r="D334" s="106" t="s">
        <v>3689</v>
      </c>
      <c r="E334" s="107">
        <v>4</v>
      </c>
      <c r="F334" s="74">
        <v>43494</v>
      </c>
      <c r="G334" s="108" t="s">
        <v>37</v>
      </c>
      <c r="H334" s="109">
        <v>3</v>
      </c>
      <c r="I334" s="63">
        <v>43501</v>
      </c>
      <c r="J334" s="114">
        <v>3</v>
      </c>
      <c r="K334" s="110">
        <v>1</v>
      </c>
      <c r="L334" s="110"/>
      <c r="M334" s="110"/>
      <c r="N334" s="110"/>
      <c r="O334" s="110"/>
      <c r="P334" s="110"/>
      <c r="Q334" s="110"/>
      <c r="R334" s="110"/>
      <c r="S334" s="104" t="s">
        <v>546</v>
      </c>
      <c r="T334" s="104">
        <v>1</v>
      </c>
      <c r="U334" s="118">
        <v>10000</v>
      </c>
      <c r="V334" s="118">
        <v>2500</v>
      </c>
      <c r="W334" s="119">
        <v>2500</v>
      </c>
      <c r="X334" s="76"/>
      <c r="Y334" s="77"/>
      <c r="Z334" s="73">
        <v>0</v>
      </c>
      <c r="AA334" s="73" t="s">
        <v>22</v>
      </c>
      <c r="AB334" s="78" t="e">
        <v>#REF!</v>
      </c>
      <c r="AC334" s="78" t="s">
        <v>22</v>
      </c>
      <c r="AD334" s="78" t="s">
        <v>22</v>
      </c>
      <c r="AE334" s="78"/>
      <c r="AF334" s="79">
        <v>855</v>
      </c>
      <c r="AG334" s="80">
        <v>855</v>
      </c>
      <c r="AH334" s="80">
        <v>855</v>
      </c>
      <c r="AI334" s="75"/>
      <c r="AJ334" s="73"/>
      <c r="AK334" s="81">
        <v>0</v>
      </c>
    </row>
    <row r="335" spans="1:37" x14ac:dyDescent="0.25">
      <c r="A335" s="104">
        <v>1</v>
      </c>
      <c r="B335" s="105">
        <v>64752</v>
      </c>
      <c r="C335" s="105">
        <v>37</v>
      </c>
      <c r="D335" s="106" t="s">
        <v>3727</v>
      </c>
      <c r="E335" s="107">
        <v>12</v>
      </c>
      <c r="F335" s="74">
        <v>43501</v>
      </c>
      <c r="G335" s="108" t="s">
        <v>37</v>
      </c>
      <c r="H335" s="109">
        <v>6</v>
      </c>
      <c r="I335" s="63">
        <v>43501</v>
      </c>
      <c r="J335" s="114">
        <v>3</v>
      </c>
      <c r="K335" s="110"/>
      <c r="L335" s="110">
        <v>4</v>
      </c>
      <c r="M335" s="110">
        <v>2</v>
      </c>
      <c r="N335" s="110"/>
      <c r="O335" s="110"/>
      <c r="P335" s="110"/>
      <c r="Q335" s="110"/>
      <c r="R335" s="110"/>
      <c r="S335" s="104" t="s">
        <v>551</v>
      </c>
      <c r="T335" s="104">
        <v>6</v>
      </c>
      <c r="U335" s="118">
        <v>2400</v>
      </c>
      <c r="V335" s="118">
        <v>200</v>
      </c>
      <c r="W335" s="119">
        <v>1200</v>
      </c>
      <c r="X335" s="76"/>
      <c r="Y335" s="77"/>
      <c r="Z335" s="73">
        <v>0</v>
      </c>
      <c r="AA335" s="73" t="s">
        <v>22</v>
      </c>
      <c r="AB335" s="78" t="e">
        <v>#REF!</v>
      </c>
      <c r="AC335" s="78" t="s">
        <v>22</v>
      </c>
      <c r="AD335" s="78" t="s">
        <v>22</v>
      </c>
      <c r="AE335" s="78"/>
      <c r="AF335" s="79">
        <v>855</v>
      </c>
      <c r="AG335" s="80">
        <v>855</v>
      </c>
      <c r="AH335" s="80">
        <v>855</v>
      </c>
      <c r="AI335" s="75"/>
      <c r="AJ335" s="73"/>
      <c r="AK335" s="81">
        <v>0</v>
      </c>
    </row>
    <row r="336" spans="1:37" x14ac:dyDescent="0.25">
      <c r="A336" s="104">
        <v>4</v>
      </c>
      <c r="B336" s="105">
        <v>75398</v>
      </c>
      <c r="C336" s="105">
        <v>2</v>
      </c>
      <c r="D336" s="106" t="s">
        <v>3633</v>
      </c>
      <c r="E336" s="107">
        <v>129</v>
      </c>
      <c r="F336" s="74">
        <v>43481</v>
      </c>
      <c r="G336" s="108" t="s">
        <v>37</v>
      </c>
      <c r="H336" s="109">
        <v>101</v>
      </c>
      <c r="I336" s="63">
        <v>43501</v>
      </c>
      <c r="J336" s="114">
        <v>4</v>
      </c>
      <c r="K336" s="110">
        <v>4</v>
      </c>
      <c r="L336" s="110">
        <v>4</v>
      </c>
      <c r="M336" s="110">
        <v>4</v>
      </c>
      <c r="N336" s="110">
        <v>4</v>
      </c>
      <c r="O336" s="110">
        <v>5</v>
      </c>
      <c r="P336" s="110">
        <v>7</v>
      </c>
      <c r="Q336" s="110"/>
      <c r="R336" s="110"/>
      <c r="S336" s="104" t="s">
        <v>546</v>
      </c>
      <c r="T336" s="104">
        <v>28</v>
      </c>
      <c r="U336" s="118">
        <v>156520</v>
      </c>
      <c r="V336" s="118">
        <v>1213.3333333333333</v>
      </c>
      <c r="W336" s="119">
        <v>33973.333333333328</v>
      </c>
      <c r="X336" s="76"/>
      <c r="Y336" s="77"/>
      <c r="Z336" s="73">
        <v>0</v>
      </c>
      <c r="AA336" s="73" t="s">
        <v>22</v>
      </c>
      <c r="AB336" s="78" t="e">
        <v>#REF!</v>
      </c>
      <c r="AC336" s="78" t="s">
        <v>22</v>
      </c>
      <c r="AD336" s="78" t="s">
        <v>22</v>
      </c>
      <c r="AE336" s="78"/>
      <c r="AF336" s="79">
        <v>855</v>
      </c>
      <c r="AG336" s="80">
        <v>855</v>
      </c>
      <c r="AH336" s="80">
        <v>855</v>
      </c>
      <c r="AI336" s="75"/>
      <c r="AJ336" s="73"/>
      <c r="AK336" s="81">
        <v>0</v>
      </c>
    </row>
    <row r="337" spans="1:37" x14ac:dyDescent="0.25">
      <c r="A337" s="104">
        <v>4</v>
      </c>
      <c r="B337" s="105">
        <v>75398</v>
      </c>
      <c r="C337" s="105">
        <v>2</v>
      </c>
      <c r="D337" s="106" t="s">
        <v>3633</v>
      </c>
      <c r="E337" s="107">
        <v>129</v>
      </c>
      <c r="F337" s="74">
        <v>43481</v>
      </c>
      <c r="G337" s="108" t="s">
        <v>37</v>
      </c>
      <c r="H337" s="109">
        <v>99</v>
      </c>
      <c r="I337" s="63">
        <v>43501</v>
      </c>
      <c r="J337" s="114">
        <v>5</v>
      </c>
      <c r="K337" s="110">
        <v>5</v>
      </c>
      <c r="L337" s="110">
        <v>5</v>
      </c>
      <c r="M337" s="110">
        <v>5</v>
      </c>
      <c r="N337" s="110">
        <v>5</v>
      </c>
      <c r="O337" s="110">
        <v>5</v>
      </c>
      <c r="P337" s="110">
        <v>5</v>
      </c>
      <c r="Q337" s="110"/>
      <c r="R337" s="110"/>
      <c r="S337" s="104" t="s">
        <v>546</v>
      </c>
      <c r="T337" s="104">
        <v>30</v>
      </c>
      <c r="U337" s="118">
        <v>156520</v>
      </c>
      <c r="V337" s="118">
        <v>1213.3333333333333</v>
      </c>
      <c r="W337" s="119">
        <v>36400</v>
      </c>
      <c r="X337" s="76"/>
      <c r="Y337" s="77"/>
      <c r="Z337" s="73">
        <v>0</v>
      </c>
      <c r="AA337" s="73" t="s">
        <v>22</v>
      </c>
      <c r="AB337" s="78" t="e">
        <v>#REF!</v>
      </c>
      <c r="AC337" s="78" t="s">
        <v>22</v>
      </c>
      <c r="AD337" s="78" t="s">
        <v>22</v>
      </c>
      <c r="AE337" s="78"/>
      <c r="AF337" s="79">
        <v>855</v>
      </c>
      <c r="AG337" s="80">
        <v>855</v>
      </c>
      <c r="AH337" s="80">
        <v>855</v>
      </c>
      <c r="AI337" s="75"/>
      <c r="AJ337" s="73"/>
      <c r="AK337" s="81">
        <v>0</v>
      </c>
    </row>
    <row r="338" spans="1:37" x14ac:dyDescent="0.25">
      <c r="A338" s="104">
        <v>4</v>
      </c>
      <c r="B338" s="105">
        <v>75398</v>
      </c>
      <c r="C338" s="105">
        <v>2</v>
      </c>
      <c r="D338" s="106" t="s">
        <v>3633</v>
      </c>
      <c r="E338" s="107">
        <v>129</v>
      </c>
      <c r="F338" s="74">
        <v>43481</v>
      </c>
      <c r="G338" s="108" t="s">
        <v>37</v>
      </c>
      <c r="H338" s="109">
        <v>109</v>
      </c>
      <c r="I338" s="63">
        <v>43501</v>
      </c>
      <c r="J338" s="114">
        <v>6</v>
      </c>
      <c r="K338" s="110">
        <v>0</v>
      </c>
      <c r="L338" s="110">
        <v>0</v>
      </c>
      <c r="M338" s="110">
        <v>6</v>
      </c>
      <c r="N338" s="110">
        <v>5</v>
      </c>
      <c r="O338" s="110">
        <v>0</v>
      </c>
      <c r="P338" s="110">
        <v>9</v>
      </c>
      <c r="Q338" s="110"/>
      <c r="R338" s="110"/>
      <c r="S338" s="104" t="s">
        <v>546</v>
      </c>
      <c r="T338" s="104">
        <v>20</v>
      </c>
      <c r="U338" s="118">
        <v>156520</v>
      </c>
      <c r="V338" s="118">
        <v>1213.3333333333333</v>
      </c>
      <c r="W338" s="119">
        <v>24266.666666666664</v>
      </c>
      <c r="X338" s="76"/>
      <c r="Y338" s="77"/>
      <c r="Z338" s="73">
        <v>0</v>
      </c>
      <c r="AA338" s="73" t="s">
        <v>22</v>
      </c>
      <c r="AB338" s="78" t="e">
        <v>#REF!</v>
      </c>
      <c r="AC338" s="78" t="s">
        <v>22</v>
      </c>
      <c r="AD338" s="78" t="s">
        <v>22</v>
      </c>
      <c r="AE338" s="78"/>
      <c r="AF338" s="79">
        <v>855</v>
      </c>
      <c r="AG338" s="80">
        <v>855</v>
      </c>
      <c r="AH338" s="80">
        <v>855</v>
      </c>
      <c r="AI338" s="75"/>
      <c r="AJ338" s="73"/>
      <c r="AK338" s="81">
        <v>0</v>
      </c>
    </row>
    <row r="339" spans="1:37" x14ac:dyDescent="0.25">
      <c r="A339" s="104">
        <v>7</v>
      </c>
      <c r="B339" s="105">
        <v>76823</v>
      </c>
      <c r="C339" s="105">
        <v>11</v>
      </c>
      <c r="D339" s="106" t="s">
        <v>3692</v>
      </c>
      <c r="E339" s="107">
        <v>81</v>
      </c>
      <c r="F339" s="74">
        <v>43500</v>
      </c>
      <c r="G339" s="108" t="s">
        <v>37</v>
      </c>
      <c r="H339" s="109">
        <v>71</v>
      </c>
      <c r="I339" s="63">
        <v>43501</v>
      </c>
      <c r="J339" s="114">
        <v>7</v>
      </c>
      <c r="K339" s="110">
        <v>10</v>
      </c>
      <c r="L339" s="110"/>
      <c r="M339" s="110"/>
      <c r="N339" s="110"/>
      <c r="O339" s="110"/>
      <c r="P339" s="110"/>
      <c r="Q339" s="110"/>
      <c r="R339" s="110"/>
      <c r="S339" s="104" t="s">
        <v>546</v>
      </c>
      <c r="T339" s="104">
        <v>10</v>
      </c>
      <c r="U339" s="118">
        <v>27450</v>
      </c>
      <c r="V339" s="118">
        <v>338.88888888888891</v>
      </c>
      <c r="W339" s="119">
        <v>3388.8888888888891</v>
      </c>
      <c r="X339" s="76"/>
      <c r="Y339" s="77"/>
      <c r="Z339" s="73">
        <v>0</v>
      </c>
      <c r="AA339" s="73" t="s">
        <v>22</v>
      </c>
      <c r="AB339" s="78" t="e">
        <v>#REF!</v>
      </c>
      <c r="AC339" s="78" t="s">
        <v>22</v>
      </c>
      <c r="AD339" s="78" t="s">
        <v>22</v>
      </c>
      <c r="AE339" s="78"/>
      <c r="AF339" s="79">
        <v>855</v>
      </c>
      <c r="AG339" s="80">
        <v>855</v>
      </c>
      <c r="AH339" s="80">
        <v>855</v>
      </c>
      <c r="AI339" s="75"/>
      <c r="AJ339" s="73"/>
      <c r="AK339" s="81">
        <v>0</v>
      </c>
    </row>
    <row r="340" spans="1:37" x14ac:dyDescent="0.25">
      <c r="A340" s="104">
        <v>7</v>
      </c>
      <c r="B340" s="105">
        <v>70411</v>
      </c>
      <c r="C340" s="105">
        <v>37</v>
      </c>
      <c r="D340" s="106" t="s">
        <v>3728</v>
      </c>
      <c r="E340" s="107">
        <v>281</v>
      </c>
      <c r="F340" s="74">
        <v>43504</v>
      </c>
      <c r="G340" s="108" t="s">
        <v>31</v>
      </c>
      <c r="H340" s="109">
        <v>228</v>
      </c>
      <c r="I340" s="63">
        <v>43501</v>
      </c>
      <c r="J340" s="114">
        <v>7</v>
      </c>
      <c r="K340" s="110"/>
      <c r="L340" s="110">
        <v>10</v>
      </c>
      <c r="M340" s="110">
        <v>10</v>
      </c>
      <c r="N340" s="110">
        <v>11</v>
      </c>
      <c r="O340" s="110">
        <v>11</v>
      </c>
      <c r="P340" s="110">
        <v>11</v>
      </c>
      <c r="Q340" s="110"/>
      <c r="R340" s="110"/>
      <c r="S340" s="104" t="s">
        <v>551</v>
      </c>
      <c r="T340" s="104">
        <v>53</v>
      </c>
      <c r="U340" s="118">
        <v>71655</v>
      </c>
      <c r="V340" s="118">
        <v>255</v>
      </c>
      <c r="W340" s="119">
        <v>13515</v>
      </c>
      <c r="X340" s="76"/>
      <c r="Y340" s="77"/>
      <c r="Z340" s="73">
        <v>0</v>
      </c>
      <c r="AA340" s="73" t="s">
        <v>22</v>
      </c>
      <c r="AB340" s="78" t="e">
        <v>#REF!</v>
      </c>
      <c r="AC340" s="78" t="s">
        <v>22</v>
      </c>
      <c r="AD340" s="78" t="s">
        <v>22</v>
      </c>
      <c r="AE340" s="78"/>
      <c r="AF340" s="79">
        <v>855</v>
      </c>
      <c r="AG340" s="80">
        <v>855</v>
      </c>
      <c r="AH340" s="80">
        <v>855</v>
      </c>
      <c r="AI340" s="75"/>
      <c r="AJ340" s="73"/>
      <c r="AK340" s="81">
        <v>0</v>
      </c>
    </row>
    <row r="341" spans="1:37" x14ac:dyDescent="0.25">
      <c r="A341" s="104">
        <v>7</v>
      </c>
      <c r="B341" s="105">
        <v>76823</v>
      </c>
      <c r="C341" s="105">
        <v>11</v>
      </c>
      <c r="D341" s="106" t="s">
        <v>3692</v>
      </c>
      <c r="E341" s="107">
        <v>81</v>
      </c>
      <c r="F341" s="74">
        <v>43500</v>
      </c>
      <c r="G341" s="108" t="s">
        <v>37</v>
      </c>
      <c r="H341" s="109">
        <v>60</v>
      </c>
      <c r="I341" s="63">
        <v>43501</v>
      </c>
      <c r="J341" s="114">
        <v>8</v>
      </c>
      <c r="K341" s="110">
        <v>10</v>
      </c>
      <c r="L341" s="110">
        <v>10</v>
      </c>
      <c r="M341" s="110">
        <v>1</v>
      </c>
      <c r="N341" s="110"/>
      <c r="O341" s="110"/>
      <c r="P341" s="110"/>
      <c r="Q341" s="110"/>
      <c r="R341" s="110"/>
      <c r="S341" s="104" t="s">
        <v>546</v>
      </c>
      <c r="T341" s="104">
        <v>21</v>
      </c>
      <c r="U341" s="118">
        <v>27450</v>
      </c>
      <c r="V341" s="118">
        <v>338.88888888888891</v>
      </c>
      <c r="W341" s="119">
        <v>7116.666666666667</v>
      </c>
      <c r="X341" s="76"/>
      <c r="Y341" s="77"/>
      <c r="Z341" s="73">
        <v>0</v>
      </c>
      <c r="AA341" s="73" t="s">
        <v>22</v>
      </c>
      <c r="AB341" s="78" t="e">
        <v>#REF!</v>
      </c>
      <c r="AC341" s="78" t="s">
        <v>22</v>
      </c>
      <c r="AD341" s="78" t="s">
        <v>22</v>
      </c>
      <c r="AE341" s="78"/>
      <c r="AF341" s="79">
        <v>855</v>
      </c>
      <c r="AG341" s="80">
        <v>855</v>
      </c>
      <c r="AH341" s="80">
        <v>855</v>
      </c>
      <c r="AI341" s="75"/>
      <c r="AJ341" s="73"/>
      <c r="AK341" s="81">
        <v>0</v>
      </c>
    </row>
    <row r="342" spans="1:37" x14ac:dyDescent="0.25">
      <c r="A342" s="104">
        <v>7</v>
      </c>
      <c r="B342" s="105">
        <v>73829</v>
      </c>
      <c r="C342" s="105">
        <v>1</v>
      </c>
      <c r="D342" s="106" t="s">
        <v>3715</v>
      </c>
      <c r="E342" s="107">
        <v>24</v>
      </c>
      <c r="F342" s="74">
        <v>43502</v>
      </c>
      <c r="G342" s="108" t="s">
        <v>37</v>
      </c>
      <c r="H342" s="109">
        <v>4</v>
      </c>
      <c r="I342" s="63">
        <v>43501</v>
      </c>
      <c r="J342" s="114">
        <v>9</v>
      </c>
      <c r="K342" s="110">
        <v>8</v>
      </c>
      <c r="L342" s="110">
        <v>1</v>
      </c>
      <c r="M342" s="110">
        <v>4</v>
      </c>
      <c r="N342" s="110">
        <v>6</v>
      </c>
      <c r="O342" s="110">
        <v>1</v>
      </c>
      <c r="P342" s="110"/>
      <c r="Q342" s="110"/>
      <c r="R342" s="110"/>
      <c r="S342" s="104" t="s">
        <v>551</v>
      </c>
      <c r="T342" s="104">
        <v>20</v>
      </c>
      <c r="U342" s="118">
        <v>26756.464</v>
      </c>
      <c r="V342" s="118">
        <v>1114.8526666666667</v>
      </c>
      <c r="W342" s="119">
        <v>22297.053333333333</v>
      </c>
      <c r="X342" s="76"/>
      <c r="Y342" s="77"/>
      <c r="Z342" s="73">
        <v>0</v>
      </c>
      <c r="AA342" s="73" t="s">
        <v>22</v>
      </c>
      <c r="AB342" s="78" t="e">
        <v>#REF!</v>
      </c>
      <c r="AC342" s="78" t="s">
        <v>22</v>
      </c>
      <c r="AD342" s="78" t="s">
        <v>22</v>
      </c>
      <c r="AE342" s="78"/>
      <c r="AF342" s="79">
        <v>855</v>
      </c>
      <c r="AG342" s="80">
        <v>855</v>
      </c>
      <c r="AH342" s="80">
        <v>855</v>
      </c>
      <c r="AI342" s="75"/>
      <c r="AJ342" s="73"/>
      <c r="AK342" s="81">
        <v>0</v>
      </c>
    </row>
    <row r="343" spans="1:37" x14ac:dyDescent="0.25">
      <c r="A343" s="104">
        <v>7</v>
      </c>
      <c r="B343" s="105">
        <v>76823</v>
      </c>
      <c r="C343" s="105">
        <v>11</v>
      </c>
      <c r="D343" s="106" t="s">
        <v>3692</v>
      </c>
      <c r="E343" s="107">
        <v>81</v>
      </c>
      <c r="F343" s="74">
        <v>43500</v>
      </c>
      <c r="G343" s="108" t="s">
        <v>37</v>
      </c>
      <c r="H343" s="109">
        <v>71</v>
      </c>
      <c r="I343" s="63">
        <v>43501</v>
      </c>
      <c r="J343" s="114">
        <v>9</v>
      </c>
      <c r="K343" s="110"/>
      <c r="L343" s="110">
        <v>8</v>
      </c>
      <c r="M343" s="110">
        <v>2</v>
      </c>
      <c r="N343" s="110"/>
      <c r="O343" s="110"/>
      <c r="P343" s="110"/>
      <c r="Q343" s="110"/>
      <c r="R343" s="110"/>
      <c r="S343" s="104" t="s">
        <v>546</v>
      </c>
      <c r="T343" s="104">
        <v>10</v>
      </c>
      <c r="U343" s="118">
        <v>27450</v>
      </c>
      <c r="V343" s="118">
        <v>338.88888888888891</v>
      </c>
      <c r="W343" s="119">
        <v>3388.8888888888891</v>
      </c>
      <c r="X343" s="76"/>
      <c r="Y343" s="77"/>
      <c r="Z343" s="73">
        <v>0</v>
      </c>
      <c r="AA343" s="73" t="s">
        <v>22</v>
      </c>
      <c r="AB343" s="78" t="e">
        <v>#REF!</v>
      </c>
      <c r="AC343" s="78" t="s">
        <v>22</v>
      </c>
      <c r="AD343" s="78" t="s">
        <v>22</v>
      </c>
      <c r="AE343" s="78"/>
      <c r="AF343" s="79">
        <v>1380</v>
      </c>
      <c r="AG343" s="80">
        <v>460</v>
      </c>
      <c r="AH343" s="80">
        <v>1380</v>
      </c>
      <c r="AI343" s="75"/>
      <c r="AJ343" s="73"/>
      <c r="AK343" s="81">
        <v>0</v>
      </c>
    </row>
    <row r="344" spans="1:37" x14ac:dyDescent="0.25">
      <c r="A344" s="104">
        <v>10</v>
      </c>
      <c r="B344" s="105">
        <v>78731</v>
      </c>
      <c r="C344" s="105">
        <v>1</v>
      </c>
      <c r="D344" s="106" t="s">
        <v>3729</v>
      </c>
      <c r="E344" s="107">
        <v>110</v>
      </c>
      <c r="F344" s="74">
        <v>43502</v>
      </c>
      <c r="G344" s="108" t="s">
        <v>20</v>
      </c>
      <c r="H344" s="109">
        <v>98</v>
      </c>
      <c r="I344" s="63">
        <v>43501</v>
      </c>
      <c r="J344" s="114">
        <v>10</v>
      </c>
      <c r="K344" s="110">
        <v>6</v>
      </c>
      <c r="L344" s="110">
        <v>6</v>
      </c>
      <c r="M344" s="110"/>
      <c r="N344" s="110"/>
      <c r="O344" s="110"/>
      <c r="P344" s="110"/>
      <c r="Q344" s="110"/>
      <c r="R344" s="110"/>
      <c r="S344" s="104" t="s">
        <v>551</v>
      </c>
      <c r="T344" s="104">
        <v>12</v>
      </c>
      <c r="U344" s="118">
        <v>5520</v>
      </c>
      <c r="V344" s="118">
        <v>50.18181818181818</v>
      </c>
      <c r="W344" s="119">
        <v>602.18181818181813</v>
      </c>
      <c r="X344" s="76"/>
      <c r="Y344" s="77"/>
      <c r="Z344" s="73">
        <v>0</v>
      </c>
      <c r="AA344" s="73" t="s">
        <v>22</v>
      </c>
      <c r="AB344" s="78" t="e">
        <v>#REF!</v>
      </c>
      <c r="AC344" s="78" t="s">
        <v>22</v>
      </c>
      <c r="AD344" s="78" t="s">
        <v>22</v>
      </c>
      <c r="AE344" s="78"/>
      <c r="AF344" s="79">
        <v>6486</v>
      </c>
      <c r="AG344" s="80">
        <v>1081</v>
      </c>
      <c r="AH344" s="80">
        <v>6486</v>
      </c>
      <c r="AI344" s="75"/>
      <c r="AJ344" s="73"/>
      <c r="AK344" s="81">
        <v>0</v>
      </c>
    </row>
    <row r="345" spans="1:37" x14ac:dyDescent="0.25">
      <c r="A345" s="104">
        <v>10</v>
      </c>
      <c r="B345" s="105">
        <v>78927</v>
      </c>
      <c r="C345" s="105">
        <v>1</v>
      </c>
      <c r="D345" s="106" t="s">
        <v>3730</v>
      </c>
      <c r="E345" s="107">
        <v>37</v>
      </c>
      <c r="F345" s="74">
        <v>43502</v>
      </c>
      <c r="G345" s="108" t="s">
        <v>20</v>
      </c>
      <c r="H345" s="109">
        <v>0</v>
      </c>
      <c r="I345" s="63">
        <v>43501</v>
      </c>
      <c r="J345" s="114">
        <v>10</v>
      </c>
      <c r="K345" s="110"/>
      <c r="L345" s="110">
        <v>4</v>
      </c>
      <c r="M345" s="110">
        <v>12</v>
      </c>
      <c r="N345" s="110">
        <v>15</v>
      </c>
      <c r="O345" s="110">
        <v>6</v>
      </c>
      <c r="P345" s="110"/>
      <c r="Q345" s="110"/>
      <c r="R345" s="110"/>
      <c r="S345" s="104" t="s">
        <v>551</v>
      </c>
      <c r="T345" s="104">
        <v>37</v>
      </c>
      <c r="U345" s="118">
        <v>13660.4</v>
      </c>
      <c r="V345" s="118">
        <v>369.2</v>
      </c>
      <c r="W345" s="119">
        <v>13660.4</v>
      </c>
      <c r="X345" s="76"/>
      <c r="Y345" s="77"/>
      <c r="Z345" s="73">
        <v>0</v>
      </c>
      <c r="AA345" s="73" t="s">
        <v>22</v>
      </c>
      <c r="AB345" s="78" t="e">
        <v>#REF!</v>
      </c>
      <c r="AC345" s="78" t="s">
        <v>22</v>
      </c>
      <c r="AD345" s="78" t="s">
        <v>22</v>
      </c>
      <c r="AE345" s="78"/>
      <c r="AF345" s="79">
        <v>93735</v>
      </c>
      <c r="AG345" s="80">
        <v>1735.8333333333333</v>
      </c>
      <c r="AH345" s="80">
        <v>20830</v>
      </c>
      <c r="AI345" s="75"/>
      <c r="AJ345" s="73"/>
      <c r="AK345" s="81">
        <v>0</v>
      </c>
    </row>
    <row r="346" spans="1:37" x14ac:dyDescent="0.25">
      <c r="A346" s="104">
        <v>10</v>
      </c>
      <c r="B346" s="105">
        <v>79085</v>
      </c>
      <c r="C346" s="105">
        <v>1</v>
      </c>
      <c r="D346" s="106" t="s">
        <v>3694</v>
      </c>
      <c r="E346" s="107">
        <v>88</v>
      </c>
      <c r="F346" s="74">
        <v>43501</v>
      </c>
      <c r="G346" s="108" t="s">
        <v>37</v>
      </c>
      <c r="H346" s="109">
        <v>46</v>
      </c>
      <c r="I346" s="63">
        <v>43501</v>
      </c>
      <c r="J346" s="114">
        <v>11</v>
      </c>
      <c r="K346" s="110">
        <v>12</v>
      </c>
      <c r="L346" s="110">
        <v>12</v>
      </c>
      <c r="M346" s="110">
        <v>12</v>
      </c>
      <c r="N346" s="110">
        <v>6</v>
      </c>
      <c r="O346" s="110"/>
      <c r="P346" s="110"/>
      <c r="Q346" s="110"/>
      <c r="R346" s="110"/>
      <c r="S346" s="104" t="s">
        <v>551</v>
      </c>
      <c r="T346" s="104">
        <v>42</v>
      </c>
      <c r="U346" s="118">
        <v>17600</v>
      </c>
      <c r="V346" s="118">
        <v>200</v>
      </c>
      <c r="W346" s="119">
        <v>8400</v>
      </c>
      <c r="X346" s="76"/>
      <c r="Y346" s="77"/>
      <c r="Z346" s="73">
        <v>0</v>
      </c>
      <c r="AA346" s="73" t="s">
        <v>22</v>
      </c>
      <c r="AB346" s="78" t="e">
        <v>#REF!</v>
      </c>
      <c r="AC346" s="78" t="s">
        <v>22</v>
      </c>
      <c r="AD346" s="78" t="s">
        <v>22</v>
      </c>
      <c r="AE346" s="78"/>
      <c r="AF346" s="79">
        <v>3616</v>
      </c>
      <c r="AG346" s="80">
        <v>904</v>
      </c>
      <c r="AH346" s="80">
        <v>3616</v>
      </c>
      <c r="AI346" s="75"/>
      <c r="AJ346" s="73"/>
      <c r="AK346" s="81">
        <v>0</v>
      </c>
    </row>
    <row r="347" spans="1:37" x14ac:dyDescent="0.25">
      <c r="A347" s="104">
        <v>12</v>
      </c>
      <c r="B347" s="105">
        <v>78999</v>
      </c>
      <c r="C347" s="105">
        <v>1</v>
      </c>
      <c r="D347" s="106" t="s">
        <v>3731</v>
      </c>
      <c r="E347" s="107">
        <v>2</v>
      </c>
      <c r="F347" s="74">
        <v>43497</v>
      </c>
      <c r="G347" s="108" t="s">
        <v>37</v>
      </c>
      <c r="H347" s="109">
        <v>0</v>
      </c>
      <c r="I347" s="63">
        <v>43501</v>
      </c>
      <c r="J347" s="114">
        <v>12</v>
      </c>
      <c r="K347" s="110">
        <v>2</v>
      </c>
      <c r="L347" s="110"/>
      <c r="M347" s="110"/>
      <c r="N347" s="110"/>
      <c r="O347" s="110"/>
      <c r="P347" s="110"/>
      <c r="Q347" s="110"/>
      <c r="R347" s="110"/>
      <c r="S347" s="104" t="s">
        <v>546</v>
      </c>
      <c r="T347" s="104">
        <v>2</v>
      </c>
      <c r="U347" s="118">
        <v>1135</v>
      </c>
      <c r="V347" s="118">
        <v>567.5</v>
      </c>
      <c r="W347" s="119">
        <v>1135</v>
      </c>
      <c r="X347" s="76"/>
      <c r="Y347" s="77"/>
      <c r="Z347" s="73">
        <v>0</v>
      </c>
      <c r="AA347" s="73" t="s">
        <v>22</v>
      </c>
      <c r="AB347" s="78" t="e">
        <v>#REF!</v>
      </c>
      <c r="AC347" s="78" t="s">
        <v>22</v>
      </c>
      <c r="AD347" s="78" t="s">
        <v>22</v>
      </c>
      <c r="AE347" s="78"/>
      <c r="AF347" s="79">
        <v>3218</v>
      </c>
      <c r="AG347" s="80">
        <v>804.5</v>
      </c>
      <c r="AH347" s="80">
        <v>3218</v>
      </c>
      <c r="AI347" s="75"/>
      <c r="AJ347" s="73"/>
      <c r="AK347" s="81">
        <v>0</v>
      </c>
    </row>
    <row r="348" spans="1:37" x14ac:dyDescent="0.25">
      <c r="A348" s="104">
        <v>12</v>
      </c>
      <c r="B348" s="105">
        <v>78645</v>
      </c>
      <c r="C348" s="105">
        <v>1</v>
      </c>
      <c r="D348" s="106" t="s">
        <v>3732</v>
      </c>
      <c r="E348" s="107">
        <v>1</v>
      </c>
      <c r="F348" s="74">
        <v>43497</v>
      </c>
      <c r="G348" s="108" t="s">
        <v>37</v>
      </c>
      <c r="H348" s="109">
        <v>0</v>
      </c>
      <c r="I348" s="63">
        <v>43501</v>
      </c>
      <c r="J348" s="114">
        <v>12</v>
      </c>
      <c r="K348" s="110"/>
      <c r="L348" s="110">
        <v>1</v>
      </c>
      <c r="M348" s="110"/>
      <c r="N348" s="110"/>
      <c r="O348" s="110"/>
      <c r="P348" s="110"/>
      <c r="Q348" s="110"/>
      <c r="R348" s="110"/>
      <c r="S348" s="104" t="s">
        <v>546</v>
      </c>
      <c r="T348" s="104">
        <v>1</v>
      </c>
      <c r="U348" s="118">
        <v>1077</v>
      </c>
      <c r="V348" s="118">
        <v>1077</v>
      </c>
      <c r="W348" s="119">
        <v>1077</v>
      </c>
      <c r="X348" s="76"/>
      <c r="Y348" s="77"/>
      <c r="Z348" s="73">
        <v>0</v>
      </c>
      <c r="AA348" s="73" t="s">
        <v>22</v>
      </c>
      <c r="AB348" s="78" t="e">
        <v>#REF!</v>
      </c>
      <c r="AC348" s="78" t="s">
        <v>22</v>
      </c>
      <c r="AD348" s="78" t="s">
        <v>22</v>
      </c>
      <c r="AE348" s="78"/>
      <c r="AF348" s="79">
        <v>62205</v>
      </c>
      <c r="AG348" s="80">
        <v>165</v>
      </c>
      <c r="AH348" s="80">
        <v>19140</v>
      </c>
      <c r="AI348" s="75"/>
      <c r="AJ348" s="73"/>
      <c r="AK348" s="81">
        <v>0</v>
      </c>
    </row>
    <row r="349" spans="1:37" x14ac:dyDescent="0.25">
      <c r="A349" s="104">
        <v>12</v>
      </c>
      <c r="B349" s="105">
        <v>78645</v>
      </c>
      <c r="C349" s="105">
        <v>2</v>
      </c>
      <c r="D349" s="106" t="s">
        <v>3733</v>
      </c>
      <c r="E349" s="107">
        <v>1</v>
      </c>
      <c r="F349" s="74">
        <v>43497</v>
      </c>
      <c r="G349" s="108" t="s">
        <v>37</v>
      </c>
      <c r="H349" s="109">
        <v>0</v>
      </c>
      <c r="I349" s="63">
        <v>43501</v>
      </c>
      <c r="J349" s="114">
        <v>12</v>
      </c>
      <c r="K349" s="110"/>
      <c r="L349" s="110">
        <v>1</v>
      </c>
      <c r="M349" s="110"/>
      <c r="N349" s="110"/>
      <c r="O349" s="110"/>
      <c r="P349" s="110"/>
      <c r="Q349" s="110"/>
      <c r="R349" s="110"/>
      <c r="S349" s="104" t="s">
        <v>546</v>
      </c>
      <c r="T349" s="104">
        <v>1</v>
      </c>
      <c r="U349" s="118">
        <v>1102</v>
      </c>
      <c r="V349" s="118">
        <v>1102</v>
      </c>
      <c r="W349" s="119">
        <v>1102</v>
      </c>
      <c r="X349" s="76"/>
      <c r="Y349" s="77"/>
      <c r="Z349" s="73">
        <v>0</v>
      </c>
      <c r="AA349" s="73" t="s">
        <v>22</v>
      </c>
      <c r="AB349" s="78" t="e">
        <v>#REF!</v>
      </c>
      <c r="AC349" s="78" t="s">
        <v>22</v>
      </c>
      <c r="AD349" s="78" t="s">
        <v>22</v>
      </c>
      <c r="AE349" s="78"/>
      <c r="AF349" s="79">
        <v>21000</v>
      </c>
      <c r="AG349" s="80">
        <v>350</v>
      </c>
      <c r="AH349" s="80">
        <v>21000</v>
      </c>
      <c r="AI349" s="75"/>
      <c r="AJ349" s="73"/>
      <c r="AK349" s="81">
        <v>0</v>
      </c>
    </row>
    <row r="350" spans="1:37" x14ac:dyDescent="0.25">
      <c r="A350" s="104">
        <v>12</v>
      </c>
      <c r="B350" s="105">
        <v>79198</v>
      </c>
      <c r="C350" s="105">
        <v>1</v>
      </c>
      <c r="D350" s="106" t="s">
        <v>3721</v>
      </c>
      <c r="E350" s="107">
        <v>12</v>
      </c>
      <c r="F350" s="74">
        <v>43501</v>
      </c>
      <c r="G350" s="108" t="s">
        <v>37</v>
      </c>
      <c r="H350" s="109">
        <v>1</v>
      </c>
      <c r="I350" s="63">
        <v>43501</v>
      </c>
      <c r="J350" s="114">
        <v>13</v>
      </c>
      <c r="K350" s="110">
        <v>8</v>
      </c>
      <c r="L350" s="110">
        <v>3</v>
      </c>
      <c r="M350" s="115">
        <v>0</v>
      </c>
      <c r="N350" s="110"/>
      <c r="O350" s="110"/>
      <c r="P350" s="110"/>
      <c r="Q350" s="110"/>
      <c r="R350" s="110"/>
      <c r="S350" s="104" t="s">
        <v>551</v>
      </c>
      <c r="T350" s="104">
        <v>11</v>
      </c>
      <c r="U350" s="118">
        <v>5880</v>
      </c>
      <c r="V350" s="118">
        <v>490</v>
      </c>
      <c r="W350" s="119">
        <v>5390</v>
      </c>
      <c r="X350" s="76"/>
      <c r="Y350" s="77"/>
      <c r="Z350" s="73">
        <v>0</v>
      </c>
      <c r="AA350" s="73" t="s">
        <v>22</v>
      </c>
      <c r="AB350" s="78" t="e">
        <v>#REF!</v>
      </c>
      <c r="AC350" s="78" t="s">
        <v>22</v>
      </c>
      <c r="AD350" s="78" t="s">
        <v>22</v>
      </c>
      <c r="AE350" s="78"/>
      <c r="AF350" s="79">
        <v>730</v>
      </c>
      <c r="AG350" s="80">
        <v>365</v>
      </c>
      <c r="AH350" s="80">
        <v>730</v>
      </c>
      <c r="AI350" s="75"/>
      <c r="AJ350" s="73"/>
      <c r="AK350" s="81">
        <v>0</v>
      </c>
    </row>
    <row r="351" spans="1:37" x14ac:dyDescent="0.25">
      <c r="A351" s="104">
        <v>12</v>
      </c>
      <c r="B351" s="105">
        <v>75738</v>
      </c>
      <c r="C351" s="105">
        <v>1</v>
      </c>
      <c r="D351" s="106" t="s">
        <v>547</v>
      </c>
      <c r="E351" s="107">
        <v>9</v>
      </c>
      <c r="F351" s="74">
        <v>43500</v>
      </c>
      <c r="G351" s="108" t="s">
        <v>37</v>
      </c>
      <c r="H351" s="109">
        <v>0</v>
      </c>
      <c r="I351" s="63">
        <v>43501</v>
      </c>
      <c r="J351" s="114">
        <v>13</v>
      </c>
      <c r="K351" s="110"/>
      <c r="L351" s="110">
        <v>5</v>
      </c>
      <c r="M351" s="110">
        <v>4</v>
      </c>
      <c r="N351" s="110"/>
      <c r="O351" s="110"/>
      <c r="P351" s="110"/>
      <c r="Q351" s="110"/>
      <c r="R351" s="110"/>
      <c r="S351" s="104" t="s">
        <v>546</v>
      </c>
      <c r="T351" s="104">
        <v>9</v>
      </c>
      <c r="U351" s="118">
        <v>2851.2</v>
      </c>
      <c r="V351" s="118">
        <v>316.79999999999995</v>
      </c>
      <c r="W351" s="119">
        <v>2851.2</v>
      </c>
      <c r="X351" s="76"/>
      <c r="Y351" s="77"/>
      <c r="Z351" s="73">
        <v>0</v>
      </c>
      <c r="AA351" s="73" t="s">
        <v>22</v>
      </c>
      <c r="AB351" s="78" t="e">
        <v>#REF!</v>
      </c>
      <c r="AC351" s="78" t="s">
        <v>22</v>
      </c>
      <c r="AD351" s="78" t="s">
        <v>22</v>
      </c>
      <c r="AE351" s="78"/>
      <c r="AF351" s="79">
        <v>645</v>
      </c>
      <c r="AG351" s="80">
        <v>215</v>
      </c>
      <c r="AH351" s="80">
        <v>645</v>
      </c>
      <c r="AI351" s="75"/>
      <c r="AJ351" s="73"/>
      <c r="AK351" s="81">
        <v>0</v>
      </c>
    </row>
    <row r="352" spans="1:37" x14ac:dyDescent="0.25">
      <c r="A352" s="104">
        <v>18</v>
      </c>
      <c r="B352" s="105">
        <v>75212</v>
      </c>
      <c r="C352" s="105">
        <v>30</v>
      </c>
      <c r="D352" s="106" t="s">
        <v>3734</v>
      </c>
      <c r="E352" s="107">
        <v>14</v>
      </c>
      <c r="F352" s="74">
        <v>43497</v>
      </c>
      <c r="G352" s="108" t="s">
        <v>37</v>
      </c>
      <c r="H352" s="109">
        <v>0</v>
      </c>
      <c r="I352" s="63">
        <v>43501</v>
      </c>
      <c r="J352" s="114">
        <v>18</v>
      </c>
      <c r="K352" s="110">
        <v>7</v>
      </c>
      <c r="L352" s="110">
        <v>7</v>
      </c>
      <c r="M352" s="110"/>
      <c r="N352" s="110"/>
      <c r="O352" s="110"/>
      <c r="P352" s="110"/>
      <c r="Q352" s="110"/>
      <c r="R352" s="110"/>
      <c r="S352" s="104" t="s">
        <v>546</v>
      </c>
      <c r="T352" s="104">
        <v>14</v>
      </c>
      <c r="U352" s="118">
        <v>2800</v>
      </c>
      <c r="V352" s="118">
        <v>200</v>
      </c>
      <c r="W352" s="119">
        <v>2800</v>
      </c>
      <c r="X352" s="76"/>
      <c r="Y352" s="77"/>
      <c r="Z352" s="73">
        <v>0</v>
      </c>
      <c r="AA352" s="73" t="s">
        <v>22</v>
      </c>
      <c r="AB352" s="78" t="e">
        <v>#REF!</v>
      </c>
      <c r="AC352" s="78" t="s">
        <v>22</v>
      </c>
      <c r="AD352" s="78" t="s">
        <v>22</v>
      </c>
      <c r="AE352" s="78"/>
      <c r="AF352" s="79">
        <v>1800</v>
      </c>
      <c r="AG352" s="80">
        <v>600</v>
      </c>
      <c r="AH352" s="80">
        <v>1800</v>
      </c>
      <c r="AI352" s="75"/>
      <c r="AJ352" s="73"/>
      <c r="AK352" s="81">
        <v>0</v>
      </c>
    </row>
    <row r="353" spans="1:37" x14ac:dyDescent="0.25">
      <c r="A353" s="104">
        <v>18</v>
      </c>
      <c r="B353" s="105">
        <v>77693</v>
      </c>
      <c r="C353" s="105">
        <v>4</v>
      </c>
      <c r="D353" s="106" t="s">
        <v>3735</v>
      </c>
      <c r="E353" s="107">
        <v>8</v>
      </c>
      <c r="F353" s="74">
        <v>43501</v>
      </c>
      <c r="G353" s="108" t="s">
        <v>37</v>
      </c>
      <c r="H353" s="109">
        <v>0</v>
      </c>
      <c r="I353" s="63">
        <v>43501</v>
      </c>
      <c r="J353" s="114">
        <v>18</v>
      </c>
      <c r="K353" s="110">
        <v>4</v>
      </c>
      <c r="L353" s="110">
        <v>4</v>
      </c>
      <c r="M353" s="110"/>
      <c r="N353" s="110"/>
      <c r="O353" s="110"/>
      <c r="P353" s="110"/>
      <c r="Q353" s="110"/>
      <c r="R353" s="110"/>
      <c r="S353" s="104" t="s">
        <v>551</v>
      </c>
      <c r="T353" s="104">
        <v>8</v>
      </c>
      <c r="U353" s="118">
        <v>2565.1999999999998</v>
      </c>
      <c r="V353" s="118">
        <v>320.64999999999998</v>
      </c>
      <c r="W353" s="119">
        <v>2565.1999999999998</v>
      </c>
      <c r="X353" s="76"/>
      <c r="Y353" s="77"/>
      <c r="Z353" s="73">
        <v>0</v>
      </c>
      <c r="AA353" s="73" t="s">
        <v>22</v>
      </c>
      <c r="AB353" s="78" t="e">
        <v>#REF!</v>
      </c>
      <c r="AC353" s="78" t="s">
        <v>22</v>
      </c>
      <c r="AD353" s="78" t="s">
        <v>22</v>
      </c>
      <c r="AE353" s="78"/>
      <c r="AF353" s="79">
        <v>3468</v>
      </c>
      <c r="AG353" s="80">
        <v>867</v>
      </c>
      <c r="AH353" s="80">
        <v>3468</v>
      </c>
      <c r="AI353" s="75"/>
      <c r="AJ353" s="73"/>
      <c r="AK353" s="81">
        <v>0</v>
      </c>
    </row>
    <row r="354" spans="1:37" x14ac:dyDescent="0.25">
      <c r="A354" s="104">
        <v>1</v>
      </c>
      <c r="B354" s="105">
        <v>64752</v>
      </c>
      <c r="C354" s="105">
        <v>13</v>
      </c>
      <c r="D354" s="106" t="s">
        <v>3724</v>
      </c>
      <c r="E354" s="107">
        <v>5</v>
      </c>
      <c r="F354" s="74">
        <v>43501</v>
      </c>
      <c r="G354" s="108" t="s">
        <v>37</v>
      </c>
      <c r="H354" s="109">
        <v>2</v>
      </c>
      <c r="I354" s="63">
        <v>43501</v>
      </c>
      <c r="J354" s="114">
        <v>1</v>
      </c>
      <c r="K354" s="110"/>
      <c r="L354" s="110"/>
      <c r="M354" s="110">
        <v>3</v>
      </c>
      <c r="N354" s="110"/>
      <c r="O354" s="110"/>
      <c r="P354" s="110"/>
      <c r="Q354" s="110"/>
      <c r="R354" s="110"/>
      <c r="S354" s="104" t="s">
        <v>551</v>
      </c>
      <c r="T354" s="104">
        <v>3</v>
      </c>
      <c r="U354" s="118">
        <v>3000</v>
      </c>
      <c r="V354" s="118">
        <v>600</v>
      </c>
      <c r="W354" s="119">
        <v>1800</v>
      </c>
      <c r="X354" s="76"/>
      <c r="Y354" s="77"/>
      <c r="Z354" s="73">
        <v>0</v>
      </c>
      <c r="AA354" s="73" t="s">
        <v>22</v>
      </c>
      <c r="AB354" s="78" t="e">
        <v>#REF!</v>
      </c>
      <c r="AC354" s="78" t="s">
        <v>22</v>
      </c>
      <c r="AD354" s="78" t="s">
        <v>22</v>
      </c>
      <c r="AE354" s="78"/>
      <c r="AF354" s="79">
        <v>2072</v>
      </c>
      <c r="AG354" s="80">
        <v>259</v>
      </c>
      <c r="AH354" s="80">
        <v>2072</v>
      </c>
      <c r="AI354" s="75"/>
      <c r="AJ354" s="73"/>
      <c r="AK354" s="81">
        <v>0</v>
      </c>
    </row>
    <row r="355" spans="1:37" x14ac:dyDescent="0.25">
      <c r="A355" s="104">
        <v>1</v>
      </c>
      <c r="B355" s="105">
        <v>64752</v>
      </c>
      <c r="C355" s="105">
        <v>12</v>
      </c>
      <c r="D355" s="106" t="s">
        <v>3712</v>
      </c>
      <c r="E355" s="107">
        <v>116</v>
      </c>
      <c r="F355" s="74">
        <v>43501</v>
      </c>
      <c r="G355" s="108" t="s">
        <v>37</v>
      </c>
      <c r="H355" s="109">
        <v>115</v>
      </c>
      <c r="I355" s="63">
        <v>43501</v>
      </c>
      <c r="J355" s="114">
        <v>2</v>
      </c>
      <c r="K355" s="110"/>
      <c r="L355" s="110"/>
      <c r="M355" s="110">
        <v>1</v>
      </c>
      <c r="N355" s="110"/>
      <c r="O355" s="110"/>
      <c r="P355" s="110"/>
      <c r="Q355" s="110"/>
      <c r="R355" s="110"/>
      <c r="S355" s="104" t="s">
        <v>551</v>
      </c>
      <c r="T355" s="104">
        <v>1</v>
      </c>
      <c r="U355" s="118">
        <v>2300</v>
      </c>
      <c r="V355" s="118">
        <v>19.827586206896552</v>
      </c>
      <c r="W355" s="119">
        <v>19.827586206896552</v>
      </c>
      <c r="X355" s="76"/>
      <c r="Y355" s="77"/>
      <c r="Z355" s="73">
        <v>0</v>
      </c>
      <c r="AA355" s="73" t="s">
        <v>22</v>
      </c>
      <c r="AB355" s="78" t="e">
        <v>#REF!</v>
      </c>
      <c r="AC355" s="78" t="s">
        <v>22</v>
      </c>
      <c r="AD355" s="78" t="s">
        <v>22</v>
      </c>
      <c r="AE355" s="78"/>
      <c r="AF355" s="79">
        <v>702</v>
      </c>
      <c r="AG355" s="80">
        <v>234</v>
      </c>
      <c r="AH355" s="80">
        <v>702</v>
      </c>
      <c r="AI355" s="75"/>
      <c r="AJ355" s="73"/>
      <c r="AK355" s="81">
        <v>0</v>
      </c>
    </row>
    <row r="356" spans="1:37" x14ac:dyDescent="0.25">
      <c r="A356" s="104">
        <v>7</v>
      </c>
      <c r="B356" s="105">
        <v>76823</v>
      </c>
      <c r="C356" s="105">
        <v>7</v>
      </c>
      <c r="D356" s="106" t="s">
        <v>3736</v>
      </c>
      <c r="E356" s="107">
        <v>24</v>
      </c>
      <c r="F356" s="74">
        <v>43500</v>
      </c>
      <c r="G356" s="108" t="s">
        <v>37</v>
      </c>
      <c r="H356" s="109">
        <v>0</v>
      </c>
      <c r="I356" s="63">
        <v>43501</v>
      </c>
      <c r="J356" s="114">
        <v>8</v>
      </c>
      <c r="K356" s="110"/>
      <c r="L356" s="110"/>
      <c r="M356" s="110">
        <v>9</v>
      </c>
      <c r="N356" s="110">
        <v>10</v>
      </c>
      <c r="O356" s="110">
        <v>5</v>
      </c>
      <c r="P356" s="110"/>
      <c r="Q356" s="110"/>
      <c r="R356" s="110"/>
      <c r="S356" s="104" t="s">
        <v>546</v>
      </c>
      <c r="T356" s="104">
        <v>24</v>
      </c>
      <c r="U356" s="118">
        <v>8250</v>
      </c>
      <c r="V356" s="118">
        <v>343.75</v>
      </c>
      <c r="W356" s="119">
        <v>8250</v>
      </c>
      <c r="X356" s="76"/>
      <c r="Y356" s="77"/>
      <c r="Z356" s="73">
        <v>0</v>
      </c>
      <c r="AA356" s="73" t="s">
        <v>22</v>
      </c>
      <c r="AB356" s="78" t="e">
        <v>#REF!</v>
      </c>
      <c r="AC356" s="78" t="s">
        <v>22</v>
      </c>
      <c r="AD356" s="78" t="s">
        <v>22</v>
      </c>
      <c r="AE356" s="78"/>
      <c r="AF356" s="79">
        <v>2692.96</v>
      </c>
      <c r="AG356" s="80">
        <v>897.65333333333331</v>
      </c>
      <c r="AH356" s="80">
        <v>897.65333333333331</v>
      </c>
      <c r="AI356" s="75"/>
      <c r="AJ356" s="73"/>
      <c r="AK356" s="81">
        <v>0</v>
      </c>
    </row>
    <row r="357" spans="1:37" x14ac:dyDescent="0.25">
      <c r="A357" s="104">
        <v>7</v>
      </c>
      <c r="B357" s="105">
        <v>76823</v>
      </c>
      <c r="C357" s="105">
        <v>8</v>
      </c>
      <c r="D357" s="106" t="s">
        <v>3737</v>
      </c>
      <c r="E357" s="107">
        <v>15</v>
      </c>
      <c r="F357" s="74">
        <v>43500</v>
      </c>
      <c r="G357" s="108" t="s">
        <v>37</v>
      </c>
      <c r="H357" s="109">
        <v>0</v>
      </c>
      <c r="I357" s="63">
        <v>43501</v>
      </c>
      <c r="J357" s="114">
        <v>9</v>
      </c>
      <c r="K357" s="110"/>
      <c r="L357" s="110"/>
      <c r="M357" s="110">
        <v>2</v>
      </c>
      <c r="N357" s="110">
        <v>3</v>
      </c>
      <c r="O357" s="110">
        <v>8</v>
      </c>
      <c r="P357" s="110">
        <v>2</v>
      </c>
      <c r="Q357" s="110"/>
      <c r="R357" s="110"/>
      <c r="S357" s="104" t="s">
        <v>546</v>
      </c>
      <c r="T357" s="104">
        <v>15</v>
      </c>
      <c r="U357" s="118">
        <v>5130</v>
      </c>
      <c r="V357" s="118">
        <v>342</v>
      </c>
      <c r="W357" s="119">
        <v>5130</v>
      </c>
      <c r="X357" s="76"/>
      <c r="Y357" s="77"/>
      <c r="Z357" s="73">
        <v>0</v>
      </c>
      <c r="AA357" s="73" t="s">
        <v>22</v>
      </c>
      <c r="AB357" s="78" t="e">
        <v>#REF!</v>
      </c>
      <c r="AC357" s="78" t="s">
        <v>22</v>
      </c>
      <c r="AD357" s="78" t="s">
        <v>22</v>
      </c>
      <c r="AE357" s="78"/>
      <c r="AF357" s="79">
        <v>2585.25</v>
      </c>
      <c r="AG357" s="80">
        <v>861.75</v>
      </c>
      <c r="AH357" s="80">
        <v>1723.5</v>
      </c>
      <c r="AI357" s="75"/>
      <c r="AJ357" s="73"/>
      <c r="AK357" s="81">
        <v>0</v>
      </c>
    </row>
    <row r="358" spans="1:37" x14ac:dyDescent="0.25">
      <c r="A358" s="104">
        <v>12</v>
      </c>
      <c r="B358" s="105">
        <v>77898</v>
      </c>
      <c r="C358" s="105">
        <v>1</v>
      </c>
      <c r="D358" s="106" t="s">
        <v>3738</v>
      </c>
      <c r="E358" s="107">
        <v>2</v>
      </c>
      <c r="F358" s="74">
        <v>43501</v>
      </c>
      <c r="G358" s="108" t="s">
        <v>31</v>
      </c>
      <c r="H358" s="109">
        <v>0</v>
      </c>
      <c r="I358" s="63">
        <v>43501</v>
      </c>
      <c r="J358" s="114">
        <v>12</v>
      </c>
      <c r="K358" s="110"/>
      <c r="L358" s="110"/>
      <c r="M358" s="110">
        <v>2</v>
      </c>
      <c r="N358" s="110"/>
      <c r="O358" s="110"/>
      <c r="P358" s="110"/>
      <c r="Q358" s="110"/>
      <c r="R358" s="110"/>
      <c r="S358" s="104" t="s">
        <v>551</v>
      </c>
      <c r="T358" s="104">
        <v>2</v>
      </c>
      <c r="U358" s="118">
        <v>1666</v>
      </c>
      <c r="V358" s="118">
        <v>833</v>
      </c>
      <c r="W358" s="119">
        <v>1666</v>
      </c>
      <c r="X358" s="76"/>
      <c r="Y358" s="77"/>
      <c r="Z358" s="73">
        <v>0</v>
      </c>
      <c r="AA358" s="73" t="s">
        <v>22</v>
      </c>
      <c r="AB358" s="78" t="e">
        <v>#REF!</v>
      </c>
      <c r="AC358" s="78" t="s">
        <v>22</v>
      </c>
      <c r="AD358" s="78" t="s">
        <v>22</v>
      </c>
      <c r="AE358" s="78"/>
      <c r="AF358" s="79">
        <v>2692.95</v>
      </c>
      <c r="AG358" s="80">
        <v>897.65</v>
      </c>
      <c r="AH358" s="80">
        <v>897.65</v>
      </c>
      <c r="AI358" s="75"/>
      <c r="AJ358" s="73"/>
      <c r="AK358" s="81">
        <v>0</v>
      </c>
    </row>
    <row r="359" spans="1:37" x14ac:dyDescent="0.25">
      <c r="A359" s="104">
        <v>12</v>
      </c>
      <c r="B359" s="105">
        <v>75164</v>
      </c>
      <c r="C359" s="105">
        <v>1</v>
      </c>
      <c r="D359" s="106" t="s">
        <v>3650</v>
      </c>
      <c r="E359" s="107">
        <v>9</v>
      </c>
      <c r="F359" s="74">
        <v>43497</v>
      </c>
      <c r="G359" s="108" t="s">
        <v>37</v>
      </c>
      <c r="H359" s="109">
        <v>8</v>
      </c>
      <c r="I359" s="63">
        <v>43501</v>
      </c>
      <c r="J359" s="114">
        <v>12</v>
      </c>
      <c r="K359" s="110"/>
      <c r="L359" s="110"/>
      <c r="M359" s="110">
        <v>1</v>
      </c>
      <c r="N359" s="110"/>
      <c r="O359" s="110"/>
      <c r="P359" s="110"/>
      <c r="Q359" s="110"/>
      <c r="R359" s="110"/>
      <c r="S359" s="104" t="s">
        <v>546</v>
      </c>
      <c r="T359" s="104">
        <v>1</v>
      </c>
      <c r="U359" s="118">
        <v>9706.5</v>
      </c>
      <c r="V359" s="118">
        <v>1078.5</v>
      </c>
      <c r="W359" s="119">
        <v>1078.5</v>
      </c>
      <c r="X359" s="76"/>
      <c r="Y359" s="77"/>
      <c r="Z359" s="73">
        <v>0</v>
      </c>
      <c r="AA359" s="73" t="s">
        <v>22</v>
      </c>
      <c r="AB359" s="78" t="e">
        <v>#REF!</v>
      </c>
      <c r="AC359" s="78" t="s">
        <v>22</v>
      </c>
      <c r="AD359" s="78" t="s">
        <v>22</v>
      </c>
      <c r="AE359" s="78"/>
      <c r="AF359" s="79">
        <v>2800.68</v>
      </c>
      <c r="AG359" s="80">
        <v>933.56</v>
      </c>
      <c r="AH359" s="80">
        <v>933.56</v>
      </c>
      <c r="AI359" s="75"/>
      <c r="AJ359" s="73"/>
      <c r="AK359" s="81">
        <v>0</v>
      </c>
    </row>
    <row r="360" spans="1:37" x14ac:dyDescent="0.25">
      <c r="A360" s="104">
        <v>12</v>
      </c>
      <c r="B360" s="105">
        <v>79106</v>
      </c>
      <c r="C360" s="105">
        <v>1</v>
      </c>
      <c r="D360" s="106" t="s">
        <v>3739</v>
      </c>
      <c r="E360" s="107">
        <v>3</v>
      </c>
      <c r="F360" s="74">
        <v>43503</v>
      </c>
      <c r="G360" s="108" t="s">
        <v>31</v>
      </c>
      <c r="H360" s="109">
        <v>0</v>
      </c>
      <c r="I360" s="63">
        <v>43501</v>
      </c>
      <c r="J360" s="114">
        <v>13</v>
      </c>
      <c r="K360" s="110"/>
      <c r="L360" s="110"/>
      <c r="M360" s="110">
        <v>2</v>
      </c>
      <c r="N360" s="110">
        <v>1</v>
      </c>
      <c r="O360" s="110"/>
      <c r="P360" s="110"/>
      <c r="Q360" s="110"/>
      <c r="R360" s="110"/>
      <c r="S360" s="104" t="s">
        <v>551</v>
      </c>
      <c r="T360" s="104">
        <v>3</v>
      </c>
      <c r="U360" s="118">
        <v>1710</v>
      </c>
      <c r="V360" s="118">
        <v>570</v>
      </c>
      <c r="W360" s="119">
        <v>1710</v>
      </c>
      <c r="X360" s="76"/>
      <c r="Y360" s="77"/>
      <c r="Z360" s="73">
        <v>0</v>
      </c>
      <c r="AA360" s="73" t="s">
        <v>22</v>
      </c>
      <c r="AB360" s="78" t="e">
        <v>#REF!</v>
      </c>
      <c r="AC360" s="78" t="s">
        <v>22</v>
      </c>
      <c r="AD360" s="78" t="s">
        <v>22</v>
      </c>
      <c r="AE360" s="78"/>
      <c r="AF360" s="79">
        <v>2692.96</v>
      </c>
      <c r="AG360" s="80">
        <v>897.65333333333331</v>
      </c>
      <c r="AH360" s="80">
        <v>897.65333333333331</v>
      </c>
      <c r="AI360" s="75"/>
      <c r="AJ360" s="73"/>
      <c r="AK360" s="81">
        <v>0</v>
      </c>
    </row>
    <row r="361" spans="1:37" x14ac:dyDescent="0.25">
      <c r="A361" s="104">
        <v>12</v>
      </c>
      <c r="B361" s="105">
        <v>79106</v>
      </c>
      <c r="C361" s="105">
        <v>2</v>
      </c>
      <c r="D361" s="106" t="s">
        <v>3740</v>
      </c>
      <c r="E361" s="107">
        <v>3</v>
      </c>
      <c r="F361" s="74">
        <v>43503</v>
      </c>
      <c r="G361" s="108" t="s">
        <v>31</v>
      </c>
      <c r="H361" s="109">
        <v>0</v>
      </c>
      <c r="I361" s="63">
        <v>43501</v>
      </c>
      <c r="J361" s="114">
        <v>13</v>
      </c>
      <c r="K361" s="110"/>
      <c r="L361" s="110"/>
      <c r="M361" s="110">
        <v>1</v>
      </c>
      <c r="N361" s="110">
        <v>2</v>
      </c>
      <c r="O361" s="110"/>
      <c r="P361" s="110"/>
      <c r="Q361" s="110"/>
      <c r="R361" s="110"/>
      <c r="S361" s="104" t="s">
        <v>551</v>
      </c>
      <c r="T361" s="104">
        <v>3</v>
      </c>
      <c r="U361" s="118">
        <v>1710</v>
      </c>
      <c r="V361" s="118">
        <v>570</v>
      </c>
      <c r="W361" s="119">
        <v>1710</v>
      </c>
      <c r="X361" s="76"/>
      <c r="Y361" s="77"/>
      <c r="Z361" s="73">
        <v>0</v>
      </c>
      <c r="AA361" s="73" t="s">
        <v>22</v>
      </c>
      <c r="AB361" s="78" t="e">
        <v>#REF!</v>
      </c>
      <c r="AC361" s="78" t="s">
        <v>22</v>
      </c>
      <c r="AD361" s="78" t="s">
        <v>22</v>
      </c>
      <c r="AE361" s="78"/>
      <c r="AF361" s="79">
        <v>2692.96</v>
      </c>
      <c r="AG361" s="80">
        <v>897.65333333333331</v>
      </c>
      <c r="AH361" s="80">
        <v>897.65333333333331</v>
      </c>
      <c r="AI361" s="75"/>
      <c r="AJ361" s="73"/>
      <c r="AK361" s="81">
        <v>0</v>
      </c>
    </row>
    <row r="362" spans="1:37" x14ac:dyDescent="0.25">
      <c r="A362" s="104">
        <v>18</v>
      </c>
      <c r="B362" s="105">
        <v>77693</v>
      </c>
      <c r="C362" s="105">
        <v>8</v>
      </c>
      <c r="D362" s="106" t="s">
        <v>3741</v>
      </c>
      <c r="E362" s="107">
        <v>30</v>
      </c>
      <c r="F362" s="74">
        <v>43501</v>
      </c>
      <c r="G362" s="108" t="s">
        <v>37</v>
      </c>
      <c r="H362" s="109">
        <v>15</v>
      </c>
      <c r="I362" s="63">
        <v>43501</v>
      </c>
      <c r="J362" s="114">
        <v>18</v>
      </c>
      <c r="K362" s="110"/>
      <c r="L362" s="110"/>
      <c r="M362" s="110">
        <v>8</v>
      </c>
      <c r="N362" s="110">
        <v>5</v>
      </c>
      <c r="O362" s="110">
        <v>2</v>
      </c>
      <c r="P362" s="110"/>
      <c r="Q362" s="110"/>
      <c r="R362" s="110"/>
      <c r="S362" s="104" t="s">
        <v>551</v>
      </c>
      <c r="T362" s="104">
        <v>15</v>
      </c>
      <c r="U362" s="118">
        <v>12185.4</v>
      </c>
      <c r="V362" s="118">
        <v>406.18</v>
      </c>
      <c r="W362" s="119">
        <v>6092.7</v>
      </c>
      <c r="X362" s="76"/>
      <c r="Y362" s="77"/>
      <c r="Z362" s="73">
        <v>0</v>
      </c>
      <c r="AA362" s="73" t="s">
        <v>22</v>
      </c>
      <c r="AB362" s="78" t="e">
        <v>#REF!</v>
      </c>
      <c r="AC362" s="78" t="s">
        <v>22</v>
      </c>
      <c r="AD362" s="78" t="s">
        <v>22</v>
      </c>
      <c r="AE362" s="78"/>
      <c r="AF362" s="79">
        <v>2692.96</v>
      </c>
      <c r="AG362" s="80">
        <v>897.65333333333331</v>
      </c>
      <c r="AH362" s="80">
        <v>897.65333333333331</v>
      </c>
      <c r="AI362" s="75"/>
      <c r="AJ362" s="73"/>
      <c r="AK362" s="81">
        <v>0</v>
      </c>
    </row>
    <row r="363" spans="1:37" x14ac:dyDescent="0.25">
      <c r="A363" s="104">
        <v>1</v>
      </c>
      <c r="B363" s="105">
        <v>64752</v>
      </c>
      <c r="C363" s="105">
        <v>16</v>
      </c>
      <c r="D363" s="106" t="s">
        <v>3742</v>
      </c>
      <c r="E363" s="107">
        <v>2</v>
      </c>
      <c r="F363" s="74">
        <v>43501</v>
      </c>
      <c r="G363" s="108" t="s">
        <v>37</v>
      </c>
      <c r="H363" s="109">
        <v>1</v>
      </c>
      <c r="I363" s="63">
        <v>43501</v>
      </c>
      <c r="J363" s="114">
        <v>1</v>
      </c>
      <c r="K363" s="110"/>
      <c r="L363" s="110"/>
      <c r="M363" s="110"/>
      <c r="N363" s="110">
        <v>1</v>
      </c>
      <c r="O363" s="110"/>
      <c r="P363" s="110"/>
      <c r="Q363" s="110"/>
      <c r="R363" s="110"/>
      <c r="S363" s="104" t="s">
        <v>551</v>
      </c>
      <c r="T363" s="104">
        <v>1</v>
      </c>
      <c r="U363" s="118">
        <v>500</v>
      </c>
      <c r="V363" s="118">
        <v>250</v>
      </c>
      <c r="W363" s="119">
        <v>250</v>
      </c>
      <c r="X363" s="76"/>
      <c r="Y363" s="77"/>
      <c r="Z363" s="73">
        <v>0</v>
      </c>
      <c r="AA363" s="73" t="s">
        <v>22</v>
      </c>
      <c r="AB363" s="78" t="e">
        <v>#REF!</v>
      </c>
      <c r="AC363" s="78" t="s">
        <v>22</v>
      </c>
      <c r="AD363" s="78" t="s">
        <v>22</v>
      </c>
      <c r="AE363" s="78"/>
      <c r="AF363" s="79">
        <v>2692.95</v>
      </c>
      <c r="AG363" s="80">
        <v>897.65</v>
      </c>
      <c r="AH363" s="80">
        <v>897.65</v>
      </c>
      <c r="AI363" s="75"/>
      <c r="AJ363" s="73"/>
      <c r="AK363" s="81">
        <v>0</v>
      </c>
    </row>
    <row r="364" spans="1:37" x14ac:dyDescent="0.25">
      <c r="A364" s="104">
        <v>1</v>
      </c>
      <c r="B364" s="105">
        <v>64752</v>
      </c>
      <c r="C364" s="105">
        <v>31</v>
      </c>
      <c r="D364" s="106" t="s">
        <v>3743</v>
      </c>
      <c r="E364" s="107">
        <v>10</v>
      </c>
      <c r="F364" s="74">
        <v>43501</v>
      </c>
      <c r="G364" s="108" t="s">
        <v>37</v>
      </c>
      <c r="H364" s="109">
        <v>8</v>
      </c>
      <c r="I364" s="63">
        <v>43501</v>
      </c>
      <c r="J364" s="114">
        <v>1</v>
      </c>
      <c r="K364" s="110"/>
      <c r="L364" s="110"/>
      <c r="M364" s="110"/>
      <c r="N364" s="110">
        <v>2</v>
      </c>
      <c r="O364" s="110"/>
      <c r="P364" s="110"/>
      <c r="Q364" s="110"/>
      <c r="R364" s="110"/>
      <c r="S364" s="104" t="s">
        <v>551</v>
      </c>
      <c r="T364" s="104">
        <v>2</v>
      </c>
      <c r="U364" s="118">
        <v>600</v>
      </c>
      <c r="V364" s="118">
        <v>60</v>
      </c>
      <c r="W364" s="119">
        <v>120</v>
      </c>
      <c r="X364" s="76"/>
      <c r="Y364" s="77"/>
      <c r="Z364" s="73">
        <v>0</v>
      </c>
      <c r="AA364" s="73" t="s">
        <v>22</v>
      </c>
      <c r="AB364" s="78" t="e">
        <v>#REF!</v>
      </c>
      <c r="AC364" s="78" t="s">
        <v>22</v>
      </c>
      <c r="AD364" s="78" t="s">
        <v>22</v>
      </c>
      <c r="AE364" s="78"/>
      <c r="AF364" s="79">
        <v>2692.95</v>
      </c>
      <c r="AG364" s="80">
        <v>897.65</v>
      </c>
      <c r="AH364" s="80">
        <v>897.65</v>
      </c>
      <c r="AI364" s="75"/>
      <c r="AJ364" s="73"/>
      <c r="AK364" s="81">
        <v>0</v>
      </c>
    </row>
    <row r="365" spans="1:37" x14ac:dyDescent="0.25">
      <c r="A365" s="104">
        <v>1</v>
      </c>
      <c r="B365" s="105">
        <v>64752</v>
      </c>
      <c r="C365" s="105">
        <v>30</v>
      </c>
      <c r="D365" s="106" t="s">
        <v>3744</v>
      </c>
      <c r="E365" s="107">
        <v>26</v>
      </c>
      <c r="F365" s="74">
        <v>43497</v>
      </c>
      <c r="G365" s="108" t="s">
        <v>37</v>
      </c>
      <c r="H365" s="109">
        <v>7</v>
      </c>
      <c r="I365" s="63">
        <v>43501</v>
      </c>
      <c r="J365" s="114">
        <v>1</v>
      </c>
      <c r="K365" s="110"/>
      <c r="L365" s="110"/>
      <c r="M365" s="110"/>
      <c r="N365" s="110">
        <v>3</v>
      </c>
      <c r="O365" s="110">
        <v>8</v>
      </c>
      <c r="P365" s="110">
        <v>8</v>
      </c>
      <c r="Q365" s="110"/>
      <c r="R365" s="110"/>
      <c r="S365" s="104" t="s">
        <v>546</v>
      </c>
      <c r="T365" s="104">
        <v>19</v>
      </c>
      <c r="U365" s="118">
        <v>10400</v>
      </c>
      <c r="V365" s="118">
        <v>400</v>
      </c>
      <c r="W365" s="119">
        <v>7600</v>
      </c>
      <c r="X365" s="76"/>
      <c r="Y365" s="77"/>
      <c r="Z365" s="73">
        <v>0</v>
      </c>
      <c r="AA365" s="73" t="s">
        <v>22</v>
      </c>
      <c r="AB365" s="78" t="e">
        <v>#REF!</v>
      </c>
      <c r="AC365" s="78" t="s">
        <v>22</v>
      </c>
      <c r="AD365" s="78" t="s">
        <v>22</v>
      </c>
      <c r="AE365" s="78"/>
      <c r="AF365" s="79">
        <v>1831.22</v>
      </c>
      <c r="AG365" s="80">
        <v>1831.22</v>
      </c>
      <c r="AH365" s="80">
        <v>1831.22</v>
      </c>
      <c r="AI365" s="75"/>
      <c r="AJ365" s="73"/>
      <c r="AK365" s="81">
        <v>0</v>
      </c>
    </row>
    <row r="366" spans="1:37" x14ac:dyDescent="0.25">
      <c r="A366" s="104">
        <v>1</v>
      </c>
      <c r="B366" s="105">
        <v>64752</v>
      </c>
      <c r="C366" s="105">
        <v>15</v>
      </c>
      <c r="D366" s="106" t="s">
        <v>3687</v>
      </c>
      <c r="E366" s="107">
        <v>32</v>
      </c>
      <c r="F366" s="74">
        <v>43501</v>
      </c>
      <c r="G366" s="108" t="s">
        <v>37</v>
      </c>
      <c r="H366" s="109">
        <v>31</v>
      </c>
      <c r="I366" s="63">
        <v>43501</v>
      </c>
      <c r="J366" s="114">
        <v>2</v>
      </c>
      <c r="K366" s="110"/>
      <c r="L366" s="110"/>
      <c r="M366" s="110"/>
      <c r="N366" s="110">
        <v>1</v>
      </c>
      <c r="O366" s="110"/>
      <c r="P366" s="110"/>
      <c r="Q366" s="110"/>
      <c r="R366" s="110"/>
      <c r="S366" s="104" t="s">
        <v>551</v>
      </c>
      <c r="T366" s="104">
        <v>1</v>
      </c>
      <c r="U366" s="118">
        <v>12800</v>
      </c>
      <c r="V366" s="118">
        <v>400</v>
      </c>
      <c r="W366" s="119">
        <v>400</v>
      </c>
      <c r="X366" s="76"/>
      <c r="Y366" s="77"/>
      <c r="Z366" s="73">
        <v>0</v>
      </c>
      <c r="AA366" s="73" t="s">
        <v>22</v>
      </c>
      <c r="AB366" s="78" t="e">
        <v>#REF!</v>
      </c>
      <c r="AC366" s="78" t="s">
        <v>22</v>
      </c>
      <c r="AD366" s="78" t="s">
        <v>22</v>
      </c>
      <c r="AE366" s="78"/>
      <c r="AF366" s="79">
        <v>2692.96</v>
      </c>
      <c r="AG366" s="80">
        <v>897.65333333333331</v>
      </c>
      <c r="AH366" s="80">
        <v>897.65333333333331</v>
      </c>
      <c r="AI366" s="75"/>
      <c r="AJ366" s="73"/>
      <c r="AK366" s="81">
        <v>0</v>
      </c>
    </row>
    <row r="367" spans="1:37" x14ac:dyDescent="0.25">
      <c r="A367" s="104">
        <v>1</v>
      </c>
      <c r="B367" s="105">
        <v>64752</v>
      </c>
      <c r="C367" s="105">
        <v>22</v>
      </c>
      <c r="D367" s="106" t="s">
        <v>3745</v>
      </c>
      <c r="E367" s="107">
        <v>1</v>
      </c>
      <c r="F367" s="74">
        <v>43497</v>
      </c>
      <c r="G367" s="108" t="s">
        <v>37</v>
      </c>
      <c r="H367" s="109">
        <v>0</v>
      </c>
      <c r="I367" s="63">
        <v>43501</v>
      </c>
      <c r="J367" s="114">
        <v>2</v>
      </c>
      <c r="K367" s="110"/>
      <c r="L367" s="110"/>
      <c r="M367" s="110"/>
      <c r="N367" s="110">
        <v>1</v>
      </c>
      <c r="O367" s="110"/>
      <c r="P367" s="110"/>
      <c r="Q367" s="110"/>
      <c r="R367" s="110"/>
      <c r="S367" s="104" t="s">
        <v>546</v>
      </c>
      <c r="T367" s="104">
        <v>1</v>
      </c>
      <c r="U367" s="118">
        <v>450</v>
      </c>
      <c r="V367" s="118">
        <v>450</v>
      </c>
      <c r="W367" s="119">
        <v>450</v>
      </c>
      <c r="X367" s="76"/>
      <c r="Y367" s="77"/>
      <c r="Z367" s="73">
        <v>0</v>
      </c>
      <c r="AA367" s="73" t="s">
        <v>22</v>
      </c>
      <c r="AB367" s="78" t="e">
        <v>#REF!</v>
      </c>
      <c r="AC367" s="78" t="s">
        <v>22</v>
      </c>
      <c r="AD367" s="78" t="s">
        <v>22</v>
      </c>
      <c r="AE367" s="78"/>
      <c r="AF367" s="79">
        <v>2692.96</v>
      </c>
      <c r="AG367" s="80">
        <v>897.65333333333331</v>
      </c>
      <c r="AH367" s="80">
        <v>897.65333333333331</v>
      </c>
      <c r="AI367" s="75"/>
      <c r="AJ367" s="73"/>
      <c r="AK367" s="81">
        <v>0</v>
      </c>
    </row>
    <row r="368" spans="1:37" x14ac:dyDescent="0.25">
      <c r="A368" s="104">
        <v>1</v>
      </c>
      <c r="B368" s="105">
        <v>64752</v>
      </c>
      <c r="C368" s="105">
        <v>23</v>
      </c>
      <c r="D368" s="106" t="s">
        <v>3746</v>
      </c>
      <c r="E368" s="107">
        <v>16</v>
      </c>
      <c r="F368" s="74">
        <v>43497</v>
      </c>
      <c r="G368" s="108" t="s">
        <v>31</v>
      </c>
      <c r="H368" s="109">
        <v>8</v>
      </c>
      <c r="I368" s="63">
        <v>43501</v>
      </c>
      <c r="J368" s="114">
        <v>2</v>
      </c>
      <c r="K368" s="110"/>
      <c r="L368" s="110"/>
      <c r="M368" s="110"/>
      <c r="N368" s="110">
        <v>1</v>
      </c>
      <c r="O368" s="110">
        <v>7</v>
      </c>
      <c r="P368" s="110"/>
      <c r="Q368" s="110"/>
      <c r="R368" s="110"/>
      <c r="S368" s="104" t="s">
        <v>546</v>
      </c>
      <c r="T368" s="104">
        <v>8</v>
      </c>
      <c r="U368" s="118">
        <v>5760</v>
      </c>
      <c r="V368" s="118">
        <v>360</v>
      </c>
      <c r="W368" s="119">
        <v>2880</v>
      </c>
      <c r="X368" s="76"/>
      <c r="Y368" s="77"/>
      <c r="Z368" s="73">
        <v>0</v>
      </c>
      <c r="AA368" s="73" t="s">
        <v>22</v>
      </c>
      <c r="AB368" s="78" t="e">
        <v>#REF!</v>
      </c>
      <c r="AC368" s="78" t="s">
        <v>22</v>
      </c>
      <c r="AD368" s="78" t="s">
        <v>22</v>
      </c>
      <c r="AE368" s="78"/>
      <c r="AF368" s="79">
        <v>2692.96</v>
      </c>
      <c r="AG368" s="80">
        <v>897.65333333333331</v>
      </c>
      <c r="AH368" s="80">
        <v>897.65333333333331</v>
      </c>
      <c r="AI368" s="75"/>
      <c r="AJ368" s="73"/>
      <c r="AK368" s="81">
        <v>0</v>
      </c>
    </row>
    <row r="369" spans="1:37" x14ac:dyDescent="0.25">
      <c r="A369" s="104">
        <v>4</v>
      </c>
      <c r="B369" s="105">
        <v>75398</v>
      </c>
      <c r="C369" s="105">
        <v>3</v>
      </c>
      <c r="D369" s="106" t="s">
        <v>3747</v>
      </c>
      <c r="E369" s="107">
        <v>1</v>
      </c>
      <c r="F369" s="74">
        <v>43481</v>
      </c>
      <c r="G369" s="108" t="s">
        <v>37</v>
      </c>
      <c r="H369" s="109">
        <v>0</v>
      </c>
      <c r="I369" s="63">
        <v>43501</v>
      </c>
      <c r="J369" s="114">
        <v>6</v>
      </c>
      <c r="K369" s="110"/>
      <c r="L369" s="110"/>
      <c r="M369" s="110"/>
      <c r="N369" s="110">
        <v>1</v>
      </c>
      <c r="O369" s="110"/>
      <c r="P369" s="110"/>
      <c r="Q369" s="110"/>
      <c r="R369" s="110"/>
      <c r="S369" s="104" t="s">
        <v>546</v>
      </c>
      <c r="T369" s="104">
        <v>1</v>
      </c>
      <c r="U369" s="118">
        <v>585</v>
      </c>
      <c r="V369" s="118">
        <v>585</v>
      </c>
      <c r="W369" s="119">
        <v>585</v>
      </c>
      <c r="X369" s="76"/>
      <c r="Y369" s="77"/>
      <c r="Z369" s="73">
        <v>0</v>
      </c>
      <c r="AA369" s="73" t="s">
        <v>22</v>
      </c>
      <c r="AB369" s="78" t="e">
        <v>#REF!</v>
      </c>
      <c r="AC369" s="78" t="s">
        <v>22</v>
      </c>
      <c r="AD369" s="78" t="s">
        <v>22</v>
      </c>
      <c r="AE369" s="78"/>
      <c r="AF369" s="79">
        <v>2692.95</v>
      </c>
      <c r="AG369" s="80">
        <v>897.65</v>
      </c>
      <c r="AH369" s="80">
        <v>897.65</v>
      </c>
      <c r="AI369" s="75"/>
      <c r="AJ369" s="73"/>
      <c r="AK369" s="81">
        <v>0</v>
      </c>
    </row>
    <row r="370" spans="1:37" x14ac:dyDescent="0.25">
      <c r="A370" s="104">
        <v>7</v>
      </c>
      <c r="B370" s="105">
        <v>76823</v>
      </c>
      <c r="C370" s="105">
        <v>10</v>
      </c>
      <c r="D370" s="106" t="s">
        <v>3748</v>
      </c>
      <c r="E370" s="107">
        <v>3</v>
      </c>
      <c r="F370" s="74">
        <v>43500</v>
      </c>
      <c r="G370" s="108" t="s">
        <v>37</v>
      </c>
      <c r="H370" s="109">
        <v>0</v>
      </c>
      <c r="I370" s="63">
        <v>43501</v>
      </c>
      <c r="J370" s="114">
        <v>8</v>
      </c>
      <c r="K370" s="110"/>
      <c r="L370" s="110"/>
      <c r="M370" s="110"/>
      <c r="N370" s="110"/>
      <c r="O370" s="110">
        <v>3</v>
      </c>
      <c r="P370" s="110"/>
      <c r="Q370" s="110"/>
      <c r="R370" s="110"/>
      <c r="S370" s="104" t="s">
        <v>546</v>
      </c>
      <c r="T370" s="104">
        <v>3</v>
      </c>
      <c r="U370" s="118">
        <v>1470</v>
      </c>
      <c r="V370" s="118">
        <v>490</v>
      </c>
      <c r="W370" s="119">
        <v>1470</v>
      </c>
      <c r="X370" s="76"/>
      <c r="Y370" s="77"/>
      <c r="Z370" s="73">
        <v>0</v>
      </c>
      <c r="AA370" s="73" t="s">
        <v>22</v>
      </c>
      <c r="AB370" s="78" t="e">
        <v>#REF!</v>
      </c>
      <c r="AC370" s="78" t="s">
        <v>22</v>
      </c>
      <c r="AD370" s="78" t="s">
        <v>22</v>
      </c>
      <c r="AE370" s="78"/>
      <c r="AF370" s="79">
        <v>2692.95</v>
      </c>
      <c r="AG370" s="80">
        <v>897.65</v>
      </c>
      <c r="AH370" s="80">
        <v>897.65</v>
      </c>
      <c r="AI370" s="75"/>
      <c r="AJ370" s="73"/>
      <c r="AK370" s="81">
        <v>0</v>
      </c>
    </row>
    <row r="371" spans="1:37" x14ac:dyDescent="0.25">
      <c r="A371" s="104">
        <v>7</v>
      </c>
      <c r="B371" s="105">
        <v>76823</v>
      </c>
      <c r="C371" s="105">
        <v>9</v>
      </c>
      <c r="D371" s="106" t="s">
        <v>3749</v>
      </c>
      <c r="E371" s="107">
        <v>2</v>
      </c>
      <c r="F371" s="74">
        <v>43500</v>
      </c>
      <c r="G371" s="108" t="s">
        <v>37</v>
      </c>
      <c r="H371" s="109">
        <v>0</v>
      </c>
      <c r="I371" s="63">
        <v>43501</v>
      </c>
      <c r="J371" s="114">
        <v>8</v>
      </c>
      <c r="K371" s="110"/>
      <c r="L371" s="110"/>
      <c r="M371" s="110"/>
      <c r="N371" s="110"/>
      <c r="O371" s="110">
        <v>2</v>
      </c>
      <c r="P371" s="110"/>
      <c r="Q371" s="110"/>
      <c r="R371" s="110"/>
      <c r="S371" s="104" t="s">
        <v>546</v>
      </c>
      <c r="T371" s="104">
        <v>2</v>
      </c>
      <c r="U371" s="118">
        <v>1190</v>
      </c>
      <c r="V371" s="118">
        <v>595</v>
      </c>
      <c r="W371" s="119">
        <v>1190</v>
      </c>
      <c r="X371" s="76"/>
      <c r="Y371" s="77"/>
      <c r="Z371" s="73">
        <v>0</v>
      </c>
      <c r="AA371" s="73" t="s">
        <v>22</v>
      </c>
      <c r="AB371" s="78" t="e">
        <v>#REF!</v>
      </c>
      <c r="AC371" s="78" t="s">
        <v>22</v>
      </c>
      <c r="AD371" s="78" t="s">
        <v>22</v>
      </c>
      <c r="AE371" s="78"/>
      <c r="AF371" s="79">
        <v>2692.96</v>
      </c>
      <c r="AG371" s="80">
        <v>897.65333333333331</v>
      </c>
      <c r="AH371" s="80">
        <v>1795.3066666666666</v>
      </c>
      <c r="AI371" s="75"/>
      <c r="AJ371" s="73"/>
      <c r="AK371" s="81">
        <v>0</v>
      </c>
    </row>
    <row r="372" spans="1:37" x14ac:dyDescent="0.25">
      <c r="A372" s="104">
        <v>10</v>
      </c>
      <c r="B372" s="105">
        <v>78927</v>
      </c>
      <c r="C372" s="105">
        <v>3</v>
      </c>
      <c r="D372" s="106" t="s">
        <v>3750</v>
      </c>
      <c r="E372" s="107">
        <v>8</v>
      </c>
      <c r="F372" s="74">
        <v>43502</v>
      </c>
      <c r="G372" s="108" t="s">
        <v>20</v>
      </c>
      <c r="H372" s="109">
        <v>-6</v>
      </c>
      <c r="I372" s="63">
        <v>43501</v>
      </c>
      <c r="J372" s="114">
        <v>10</v>
      </c>
      <c r="K372" s="110"/>
      <c r="L372" s="110"/>
      <c r="M372" s="110"/>
      <c r="N372" s="110"/>
      <c r="O372" s="110">
        <v>4</v>
      </c>
      <c r="P372" s="110">
        <v>10</v>
      </c>
      <c r="Q372" s="110"/>
      <c r="R372" s="110"/>
      <c r="S372" s="104" t="s">
        <v>551</v>
      </c>
      <c r="T372" s="104">
        <v>14</v>
      </c>
      <c r="U372" s="118">
        <v>10914.2</v>
      </c>
      <c r="V372" s="118">
        <v>1364.2750000000001</v>
      </c>
      <c r="W372" s="119">
        <v>19099.850000000002</v>
      </c>
      <c r="X372" s="76"/>
      <c r="Y372" s="77"/>
      <c r="Z372" s="73">
        <v>0</v>
      </c>
      <c r="AA372" s="73" t="s">
        <v>22</v>
      </c>
      <c r="AB372" s="78" t="e">
        <v>#REF!</v>
      </c>
      <c r="AC372" s="78" t="s">
        <v>22</v>
      </c>
      <c r="AD372" s="78" t="s">
        <v>22</v>
      </c>
      <c r="AE372" s="78"/>
      <c r="AF372" s="79">
        <v>2800.68</v>
      </c>
      <c r="AG372" s="80">
        <v>933.56</v>
      </c>
      <c r="AH372" s="80">
        <v>933.56</v>
      </c>
      <c r="AI372" s="75"/>
      <c r="AJ372" s="73"/>
      <c r="AK372" s="81">
        <v>0</v>
      </c>
    </row>
    <row r="373" spans="1:37" x14ac:dyDescent="0.25">
      <c r="A373" s="104">
        <v>10</v>
      </c>
      <c r="B373" s="105">
        <v>79050</v>
      </c>
      <c r="C373" s="105">
        <v>1</v>
      </c>
      <c r="D373" s="106" t="s">
        <v>3751</v>
      </c>
      <c r="E373" s="107">
        <v>2</v>
      </c>
      <c r="F373" s="74">
        <v>43501</v>
      </c>
      <c r="G373" s="108" t="s">
        <v>20</v>
      </c>
      <c r="H373" s="109">
        <v>0</v>
      </c>
      <c r="I373" s="63">
        <v>43501</v>
      </c>
      <c r="J373" s="114">
        <v>11</v>
      </c>
      <c r="K373" s="110"/>
      <c r="L373" s="110"/>
      <c r="M373" s="110"/>
      <c r="N373" s="110">
        <v>2</v>
      </c>
      <c r="O373" s="110"/>
      <c r="P373" s="110"/>
      <c r="Q373" s="110"/>
      <c r="R373" s="110"/>
      <c r="S373" s="104" t="s">
        <v>551</v>
      </c>
      <c r="T373" s="104">
        <v>2</v>
      </c>
      <c r="U373" s="118">
        <v>300</v>
      </c>
      <c r="V373" s="118">
        <v>150</v>
      </c>
      <c r="W373" s="119">
        <v>300</v>
      </c>
      <c r="X373" s="76"/>
      <c r="Y373" s="77"/>
      <c r="Z373" s="73">
        <v>0</v>
      </c>
      <c r="AA373" s="73" t="s">
        <v>22</v>
      </c>
      <c r="AB373" s="78" t="e">
        <v>#REF!</v>
      </c>
      <c r="AC373" s="78" t="s">
        <v>22</v>
      </c>
      <c r="AD373" s="78" t="s">
        <v>22</v>
      </c>
      <c r="AE373" s="78"/>
      <c r="AF373" s="79">
        <v>2692.95</v>
      </c>
      <c r="AG373" s="80">
        <v>897.65</v>
      </c>
      <c r="AH373" s="80">
        <v>2692.95</v>
      </c>
      <c r="AI373" s="75"/>
      <c r="AJ373" s="73"/>
      <c r="AK373" s="81">
        <v>0</v>
      </c>
    </row>
    <row r="374" spans="1:37" x14ac:dyDescent="0.25">
      <c r="A374" s="104">
        <v>10</v>
      </c>
      <c r="B374" s="105">
        <v>78909</v>
      </c>
      <c r="C374" s="105">
        <v>1</v>
      </c>
      <c r="D374" s="106" t="s">
        <v>3752</v>
      </c>
      <c r="E374" s="107">
        <v>2</v>
      </c>
      <c r="F374" s="74">
        <v>43502</v>
      </c>
      <c r="G374" s="108" t="s">
        <v>20</v>
      </c>
      <c r="H374" s="109">
        <v>0</v>
      </c>
      <c r="I374" s="63">
        <v>43501</v>
      </c>
      <c r="J374" s="114">
        <v>11</v>
      </c>
      <c r="K374" s="110"/>
      <c r="L374" s="110"/>
      <c r="M374" s="110"/>
      <c r="N374" s="110">
        <v>2</v>
      </c>
      <c r="O374" s="110"/>
      <c r="P374" s="110"/>
      <c r="Q374" s="110"/>
      <c r="R374" s="110"/>
      <c r="S374" s="104" t="s">
        <v>551</v>
      </c>
      <c r="T374" s="104">
        <v>2</v>
      </c>
      <c r="U374" s="118">
        <v>500</v>
      </c>
      <c r="V374" s="118">
        <v>250</v>
      </c>
      <c r="W374" s="119">
        <v>500</v>
      </c>
      <c r="X374" s="76"/>
      <c r="Y374" s="77"/>
      <c r="Z374" s="73">
        <v>0</v>
      </c>
      <c r="AA374" s="73" t="s">
        <v>22</v>
      </c>
      <c r="AB374" s="78" t="e">
        <v>#REF!</v>
      </c>
      <c r="AC374" s="78" t="s">
        <v>22</v>
      </c>
      <c r="AD374" s="78" t="s">
        <v>22</v>
      </c>
      <c r="AE374" s="78"/>
      <c r="AF374" s="79">
        <v>2692.96</v>
      </c>
      <c r="AG374" s="80">
        <v>897.65333333333331</v>
      </c>
      <c r="AH374" s="80">
        <v>897.65333333333331</v>
      </c>
      <c r="AI374" s="75"/>
      <c r="AJ374" s="73"/>
      <c r="AK374" s="81">
        <v>0</v>
      </c>
    </row>
    <row r="375" spans="1:37" x14ac:dyDescent="0.25">
      <c r="A375" s="104">
        <v>10</v>
      </c>
      <c r="B375" s="105">
        <v>79005</v>
      </c>
      <c r="C375" s="105">
        <v>1</v>
      </c>
      <c r="D375" s="106" t="s">
        <v>3753</v>
      </c>
      <c r="E375" s="107">
        <v>3</v>
      </c>
      <c r="F375" s="74">
        <v>43501</v>
      </c>
      <c r="G375" s="108" t="s">
        <v>20</v>
      </c>
      <c r="H375" s="109">
        <v>0</v>
      </c>
      <c r="I375" s="63">
        <v>43501</v>
      </c>
      <c r="J375" s="114">
        <v>11</v>
      </c>
      <c r="K375" s="110"/>
      <c r="L375" s="110"/>
      <c r="M375" s="110"/>
      <c r="N375" s="110">
        <v>3</v>
      </c>
      <c r="O375" s="110"/>
      <c r="P375" s="110"/>
      <c r="Q375" s="110"/>
      <c r="R375" s="110"/>
      <c r="S375" s="104" t="s">
        <v>551</v>
      </c>
      <c r="T375" s="104">
        <v>3</v>
      </c>
      <c r="U375" s="118">
        <v>870</v>
      </c>
      <c r="V375" s="118">
        <v>290</v>
      </c>
      <c r="W375" s="119">
        <v>870</v>
      </c>
      <c r="X375" s="76"/>
      <c r="Y375" s="77"/>
      <c r="Z375" s="73">
        <v>0</v>
      </c>
      <c r="AA375" s="73" t="s">
        <v>22</v>
      </c>
      <c r="AB375" s="78" t="e">
        <v>#REF!</v>
      </c>
      <c r="AC375" s="78" t="s">
        <v>22</v>
      </c>
      <c r="AD375" s="78" t="s">
        <v>22</v>
      </c>
      <c r="AE375" s="78"/>
      <c r="AF375" s="79">
        <v>2692.95</v>
      </c>
      <c r="AG375" s="80">
        <v>897.65</v>
      </c>
      <c r="AH375" s="80">
        <v>897.65</v>
      </c>
      <c r="AI375" s="75"/>
      <c r="AJ375" s="73"/>
      <c r="AK375" s="81">
        <v>0</v>
      </c>
    </row>
    <row r="376" spans="1:37" x14ac:dyDescent="0.25">
      <c r="A376" s="104">
        <v>10</v>
      </c>
      <c r="B376" s="105">
        <v>79043</v>
      </c>
      <c r="C376" s="105">
        <v>1</v>
      </c>
      <c r="D376" s="106" t="s">
        <v>3754</v>
      </c>
      <c r="E376" s="107">
        <v>10</v>
      </c>
      <c r="F376" s="74">
        <v>43501</v>
      </c>
      <c r="G376" s="108" t="s">
        <v>31</v>
      </c>
      <c r="H376" s="109">
        <v>0</v>
      </c>
      <c r="I376" s="63">
        <v>43501</v>
      </c>
      <c r="J376" s="114">
        <v>11</v>
      </c>
      <c r="K376" s="110"/>
      <c r="L376" s="110"/>
      <c r="M376" s="110"/>
      <c r="N376" s="110"/>
      <c r="O376" s="110">
        <v>10</v>
      </c>
      <c r="P376" s="110"/>
      <c r="Q376" s="110"/>
      <c r="R376" s="110"/>
      <c r="S376" s="104" t="s">
        <v>551</v>
      </c>
      <c r="T376" s="104">
        <v>10</v>
      </c>
      <c r="U376" s="118">
        <v>2950</v>
      </c>
      <c r="V376" s="118">
        <v>295</v>
      </c>
      <c r="W376" s="119">
        <v>2950</v>
      </c>
      <c r="X376" s="76"/>
      <c r="Y376" s="77"/>
      <c r="Z376" s="73">
        <v>0</v>
      </c>
      <c r="AA376" s="73" t="s">
        <v>22</v>
      </c>
      <c r="AB376" s="78" t="e">
        <v>#REF!</v>
      </c>
      <c r="AC376" s="78" t="s">
        <v>22</v>
      </c>
      <c r="AD376" s="78" t="s">
        <v>22</v>
      </c>
      <c r="AE376" s="78"/>
      <c r="AF376" s="79">
        <v>15664</v>
      </c>
      <c r="AG376" s="80">
        <v>356</v>
      </c>
      <c r="AH376" s="80">
        <v>15664</v>
      </c>
      <c r="AI376" s="75"/>
      <c r="AJ376" s="73"/>
      <c r="AK376" s="81">
        <v>0</v>
      </c>
    </row>
    <row r="377" spans="1:37" x14ac:dyDescent="0.25">
      <c r="A377" s="104">
        <v>10</v>
      </c>
      <c r="B377" s="105">
        <v>78812</v>
      </c>
      <c r="C377" s="105">
        <v>1</v>
      </c>
      <c r="D377" s="106" t="s">
        <v>3755</v>
      </c>
      <c r="E377" s="107">
        <v>1</v>
      </c>
      <c r="F377" s="74">
        <v>43502</v>
      </c>
      <c r="G377" s="108" t="s">
        <v>20</v>
      </c>
      <c r="H377" s="109">
        <v>0</v>
      </c>
      <c r="I377" s="63">
        <v>43501</v>
      </c>
      <c r="J377" s="114">
        <v>11</v>
      </c>
      <c r="K377" s="110"/>
      <c r="L377" s="110"/>
      <c r="M377" s="110"/>
      <c r="N377" s="110"/>
      <c r="O377" s="110">
        <v>1</v>
      </c>
      <c r="P377" s="110"/>
      <c r="Q377" s="110"/>
      <c r="R377" s="110"/>
      <c r="S377" s="104" t="s">
        <v>551</v>
      </c>
      <c r="T377" s="104">
        <v>1</v>
      </c>
      <c r="U377" s="118">
        <v>355</v>
      </c>
      <c r="V377" s="118">
        <v>355</v>
      </c>
      <c r="W377" s="119">
        <v>355</v>
      </c>
      <c r="X377" s="76"/>
      <c r="Y377" s="77"/>
      <c r="Z377" s="73">
        <v>0</v>
      </c>
      <c r="AA377" s="73" t="s">
        <v>22</v>
      </c>
      <c r="AB377" s="78" t="e">
        <v>#REF!</v>
      </c>
      <c r="AC377" s="78" t="s">
        <v>22</v>
      </c>
      <c r="AD377" s="78" t="s">
        <v>22</v>
      </c>
      <c r="AE377" s="78"/>
      <c r="AF377" s="79">
        <v>1911</v>
      </c>
      <c r="AG377" s="80">
        <v>273</v>
      </c>
      <c r="AH377" s="80">
        <v>1911</v>
      </c>
      <c r="AI377" s="75"/>
      <c r="AJ377" s="73"/>
      <c r="AK377" s="81">
        <v>0</v>
      </c>
    </row>
    <row r="378" spans="1:37" x14ac:dyDescent="0.25">
      <c r="A378" s="104">
        <v>10</v>
      </c>
      <c r="B378" s="105">
        <v>78812</v>
      </c>
      <c r="C378" s="105">
        <v>3</v>
      </c>
      <c r="D378" s="106" t="s">
        <v>3756</v>
      </c>
      <c r="E378" s="107">
        <v>1</v>
      </c>
      <c r="F378" s="74">
        <v>43502</v>
      </c>
      <c r="G378" s="108" t="s">
        <v>20</v>
      </c>
      <c r="H378" s="109">
        <v>0</v>
      </c>
      <c r="I378" s="63">
        <v>43501</v>
      </c>
      <c r="J378" s="114">
        <v>11</v>
      </c>
      <c r="K378" s="110"/>
      <c r="L378" s="110"/>
      <c r="M378" s="110"/>
      <c r="N378" s="110"/>
      <c r="O378" s="110">
        <v>1</v>
      </c>
      <c r="P378" s="110"/>
      <c r="Q378" s="110"/>
      <c r="R378" s="110"/>
      <c r="S378" s="104" t="s">
        <v>551</v>
      </c>
      <c r="T378" s="104">
        <v>1</v>
      </c>
      <c r="U378" s="118">
        <v>255</v>
      </c>
      <c r="V378" s="118">
        <v>255</v>
      </c>
      <c r="W378" s="119">
        <v>255</v>
      </c>
      <c r="X378" s="76"/>
      <c r="Y378" s="77"/>
      <c r="Z378" s="73">
        <v>0</v>
      </c>
      <c r="AA378" s="73" t="s">
        <v>22</v>
      </c>
      <c r="AB378" s="78" t="e">
        <v>#REF!</v>
      </c>
      <c r="AC378" s="78" t="s">
        <v>22</v>
      </c>
      <c r="AD378" s="78" t="s">
        <v>22</v>
      </c>
      <c r="AE378" s="78"/>
      <c r="AF378" s="79">
        <v>4626</v>
      </c>
      <c r="AG378" s="80">
        <v>257</v>
      </c>
      <c r="AH378" s="80">
        <v>4369</v>
      </c>
      <c r="AI378" s="75"/>
      <c r="AJ378" s="73"/>
      <c r="AK378" s="81">
        <v>0</v>
      </c>
    </row>
    <row r="379" spans="1:37" x14ac:dyDescent="0.25">
      <c r="A379" s="104">
        <v>12</v>
      </c>
      <c r="B379" s="105">
        <v>78637</v>
      </c>
      <c r="C379" s="105">
        <v>1</v>
      </c>
      <c r="D379" s="106" t="s">
        <v>3757</v>
      </c>
      <c r="E379" s="107">
        <v>1</v>
      </c>
      <c r="F379" s="74">
        <v>43501</v>
      </c>
      <c r="G379" s="108" t="s">
        <v>31</v>
      </c>
      <c r="H379" s="109">
        <v>0</v>
      </c>
      <c r="I379" s="63">
        <v>43501</v>
      </c>
      <c r="J379" s="114">
        <v>12</v>
      </c>
      <c r="K379" s="110"/>
      <c r="L379" s="110"/>
      <c r="M379" s="110"/>
      <c r="N379" s="110"/>
      <c r="O379" s="110">
        <v>1</v>
      </c>
      <c r="P379" s="110"/>
      <c r="Q379" s="110"/>
      <c r="R379" s="110"/>
      <c r="S379" s="104" t="s">
        <v>551</v>
      </c>
      <c r="T379" s="104">
        <v>1</v>
      </c>
      <c r="U379" s="118">
        <v>669.6</v>
      </c>
      <c r="V379" s="118">
        <v>669.6</v>
      </c>
      <c r="W379" s="119">
        <v>669.6</v>
      </c>
      <c r="X379" s="76"/>
      <c r="Y379" s="77"/>
      <c r="Z379" s="73">
        <v>0</v>
      </c>
      <c r="AA379" s="73" t="s">
        <v>22</v>
      </c>
      <c r="AB379" s="78" t="e">
        <v>#REF!</v>
      </c>
      <c r="AC379" s="78" t="s">
        <v>22</v>
      </c>
      <c r="AD379" s="78" t="s">
        <v>22</v>
      </c>
      <c r="AE379" s="78"/>
      <c r="AF379" s="79">
        <v>768</v>
      </c>
      <c r="AG379" s="80">
        <v>192</v>
      </c>
      <c r="AH379" s="80">
        <v>768</v>
      </c>
      <c r="AI379" s="75"/>
      <c r="AJ379" s="73"/>
      <c r="AK379" s="81">
        <v>0</v>
      </c>
    </row>
    <row r="380" spans="1:37" x14ac:dyDescent="0.25">
      <c r="A380" s="104">
        <v>12</v>
      </c>
      <c r="B380" s="105">
        <v>78637</v>
      </c>
      <c r="C380" s="105">
        <v>2</v>
      </c>
      <c r="D380" s="106" t="s">
        <v>3758</v>
      </c>
      <c r="E380" s="107">
        <v>3</v>
      </c>
      <c r="F380" s="74">
        <v>43501</v>
      </c>
      <c r="G380" s="108" t="s">
        <v>31</v>
      </c>
      <c r="H380" s="109">
        <v>1</v>
      </c>
      <c r="I380" s="63">
        <v>43501</v>
      </c>
      <c r="J380" s="114">
        <v>12</v>
      </c>
      <c r="K380" s="110"/>
      <c r="L380" s="110"/>
      <c r="M380" s="110"/>
      <c r="N380" s="110"/>
      <c r="O380" s="110">
        <v>2</v>
      </c>
      <c r="P380" s="110"/>
      <c r="Q380" s="110"/>
      <c r="R380" s="110"/>
      <c r="S380" s="104" t="s">
        <v>551</v>
      </c>
      <c r="T380" s="104">
        <v>2</v>
      </c>
      <c r="U380" s="118">
        <v>1026</v>
      </c>
      <c r="V380" s="118">
        <v>342</v>
      </c>
      <c r="W380" s="119">
        <v>684</v>
      </c>
      <c r="X380" s="76"/>
      <c r="Y380" s="77"/>
      <c r="Z380" s="73">
        <v>0</v>
      </c>
      <c r="AA380" s="73" t="s">
        <v>22</v>
      </c>
      <c r="AB380" s="78" t="e">
        <v>#REF!</v>
      </c>
      <c r="AC380" s="78" t="s">
        <v>22</v>
      </c>
      <c r="AD380" s="78" t="s">
        <v>22</v>
      </c>
      <c r="AE380" s="78"/>
      <c r="AF380" s="79">
        <v>1285</v>
      </c>
      <c r="AG380" s="80">
        <v>257</v>
      </c>
      <c r="AH380" s="80">
        <v>1285</v>
      </c>
      <c r="AI380" s="75"/>
      <c r="AJ380" s="73"/>
      <c r="AK380" s="81">
        <v>0</v>
      </c>
    </row>
    <row r="381" spans="1:37" x14ac:dyDescent="0.25">
      <c r="A381" s="104">
        <v>12</v>
      </c>
      <c r="B381" s="105">
        <v>79037</v>
      </c>
      <c r="C381" s="105">
        <v>1</v>
      </c>
      <c r="D381" s="106" t="s">
        <v>3759</v>
      </c>
      <c r="E381" s="107">
        <v>1</v>
      </c>
      <c r="F381" s="74">
        <v>43501</v>
      </c>
      <c r="G381" s="108" t="s">
        <v>31</v>
      </c>
      <c r="H381" s="109">
        <v>0</v>
      </c>
      <c r="I381" s="63">
        <v>43501</v>
      </c>
      <c r="J381" s="114">
        <v>12</v>
      </c>
      <c r="K381" s="110"/>
      <c r="L381" s="110"/>
      <c r="M381" s="110"/>
      <c r="N381" s="110"/>
      <c r="O381" s="110">
        <v>1</v>
      </c>
      <c r="P381" s="110"/>
      <c r="Q381" s="110"/>
      <c r="R381" s="110"/>
      <c r="S381" s="104" t="s">
        <v>551</v>
      </c>
      <c r="T381" s="104">
        <v>1</v>
      </c>
      <c r="U381" s="118">
        <v>568</v>
      </c>
      <c r="V381" s="118">
        <v>568</v>
      </c>
      <c r="W381" s="119">
        <v>568</v>
      </c>
      <c r="X381" s="76"/>
      <c r="Y381" s="77"/>
      <c r="Z381" s="73">
        <v>0</v>
      </c>
      <c r="AA381" s="73" t="s">
        <v>22</v>
      </c>
      <c r="AB381" s="78" t="e">
        <v>#REF!</v>
      </c>
      <c r="AC381" s="78" t="s">
        <v>22</v>
      </c>
      <c r="AD381" s="78" t="s">
        <v>22</v>
      </c>
      <c r="AE381" s="78"/>
      <c r="AF381" s="79">
        <v>2289.44</v>
      </c>
      <c r="AG381" s="80">
        <v>763.14666666666665</v>
      </c>
      <c r="AH381" s="80">
        <v>2289.44</v>
      </c>
      <c r="AI381" s="75"/>
      <c r="AJ381" s="73"/>
      <c r="AK381" s="81">
        <v>0</v>
      </c>
    </row>
    <row r="382" spans="1:37" x14ac:dyDescent="0.25">
      <c r="A382" s="104">
        <v>12</v>
      </c>
      <c r="B382" s="105">
        <v>78502</v>
      </c>
      <c r="C382" s="105">
        <v>1</v>
      </c>
      <c r="D382" s="106" t="s">
        <v>3760</v>
      </c>
      <c r="E382" s="107">
        <v>3</v>
      </c>
      <c r="F382" s="74">
        <v>43501</v>
      </c>
      <c r="G382" s="108" t="s">
        <v>31</v>
      </c>
      <c r="H382" s="109">
        <v>2</v>
      </c>
      <c r="I382" s="63">
        <v>43501</v>
      </c>
      <c r="J382" s="114">
        <v>12</v>
      </c>
      <c r="K382" s="110"/>
      <c r="L382" s="110"/>
      <c r="M382" s="110"/>
      <c r="N382" s="110">
        <v>1</v>
      </c>
      <c r="O382" s="110"/>
      <c r="P382" s="110"/>
      <c r="Q382" s="110"/>
      <c r="R382" s="110"/>
      <c r="S382" s="104" t="s">
        <v>551</v>
      </c>
      <c r="T382" s="104">
        <v>1</v>
      </c>
      <c r="U382" s="118">
        <v>870</v>
      </c>
      <c r="V382" s="118">
        <v>290</v>
      </c>
      <c r="W382" s="119">
        <v>290</v>
      </c>
      <c r="X382" s="76"/>
      <c r="Y382" s="77"/>
      <c r="Z382" s="73">
        <v>0</v>
      </c>
      <c r="AA382" s="73" t="s">
        <v>22</v>
      </c>
      <c r="AB382" s="78" t="e">
        <v>#REF!</v>
      </c>
      <c r="AC382" s="78" t="s">
        <v>22</v>
      </c>
      <c r="AD382" s="78" t="s">
        <v>22</v>
      </c>
      <c r="AE382" s="78"/>
      <c r="AF382" s="79">
        <v>360</v>
      </c>
      <c r="AG382" s="80">
        <v>360</v>
      </c>
      <c r="AH382" s="80">
        <v>360</v>
      </c>
      <c r="AI382" s="75"/>
      <c r="AJ382" s="73"/>
      <c r="AK382" s="81">
        <v>0</v>
      </c>
    </row>
    <row r="383" spans="1:37" x14ac:dyDescent="0.25">
      <c r="A383" s="104">
        <v>12</v>
      </c>
      <c r="B383" s="105">
        <v>78515</v>
      </c>
      <c r="C383" s="105">
        <v>1</v>
      </c>
      <c r="D383" s="106" t="s">
        <v>3761</v>
      </c>
      <c r="E383" s="107">
        <v>5</v>
      </c>
      <c r="F383" s="74">
        <v>43503</v>
      </c>
      <c r="G383" s="108" t="s">
        <v>31</v>
      </c>
      <c r="H383" s="109">
        <v>0</v>
      </c>
      <c r="I383" s="63">
        <v>43501</v>
      </c>
      <c r="J383" s="114">
        <v>13</v>
      </c>
      <c r="K383" s="110"/>
      <c r="L383" s="110"/>
      <c r="M383" s="110"/>
      <c r="N383" s="110">
        <v>5</v>
      </c>
      <c r="O383" s="110"/>
      <c r="P383" s="110"/>
      <c r="Q383" s="110"/>
      <c r="R383" s="110"/>
      <c r="S383" s="104" t="s">
        <v>551</v>
      </c>
      <c r="T383" s="104">
        <v>5</v>
      </c>
      <c r="U383" s="118">
        <v>2335</v>
      </c>
      <c r="V383" s="118">
        <v>467</v>
      </c>
      <c r="W383" s="119">
        <v>2335</v>
      </c>
      <c r="X383" s="76"/>
      <c r="Y383" s="77"/>
      <c r="Z383" s="73">
        <v>0</v>
      </c>
      <c r="AA383" s="73" t="s">
        <v>22</v>
      </c>
      <c r="AB383" s="78" t="e">
        <v>#REF!</v>
      </c>
      <c r="AC383" s="78" t="s">
        <v>22</v>
      </c>
      <c r="AD383" s="78" t="s">
        <v>22</v>
      </c>
      <c r="AE383" s="78"/>
      <c r="AF383" s="79">
        <v>343.42</v>
      </c>
      <c r="AG383" s="80">
        <v>343.42</v>
      </c>
      <c r="AH383" s="80">
        <v>343.42</v>
      </c>
      <c r="AI383" s="75"/>
      <c r="AJ383" s="73"/>
      <c r="AK383" s="81">
        <v>0</v>
      </c>
    </row>
    <row r="384" spans="1:37" x14ac:dyDescent="0.25">
      <c r="A384" s="104">
        <v>12</v>
      </c>
      <c r="B384" s="105">
        <v>72844</v>
      </c>
      <c r="C384" s="105">
        <v>1</v>
      </c>
      <c r="D384" s="106" t="s">
        <v>3762</v>
      </c>
      <c r="E384" s="107">
        <v>8</v>
      </c>
      <c r="F384" s="74">
        <v>43503</v>
      </c>
      <c r="G384" s="108" t="s">
        <v>20</v>
      </c>
      <c r="H384" s="109">
        <v>0</v>
      </c>
      <c r="I384" s="63">
        <v>43501</v>
      </c>
      <c r="J384" s="114">
        <v>13</v>
      </c>
      <c r="K384" s="110"/>
      <c r="L384" s="110"/>
      <c r="M384" s="110"/>
      <c r="N384" s="110">
        <v>1</v>
      </c>
      <c r="O384" s="110">
        <v>7</v>
      </c>
      <c r="P384" s="110"/>
      <c r="Q384" s="110"/>
      <c r="R384" s="110"/>
      <c r="S384" s="104" t="s">
        <v>551</v>
      </c>
      <c r="T384" s="104">
        <v>8</v>
      </c>
      <c r="U384" s="118">
        <v>3104</v>
      </c>
      <c r="V384" s="118">
        <v>388</v>
      </c>
      <c r="W384" s="119">
        <v>3104</v>
      </c>
      <c r="X384" s="76"/>
      <c r="Y384" s="77"/>
      <c r="Z384" s="73">
        <v>0</v>
      </c>
      <c r="AA384" s="73" t="s">
        <v>22</v>
      </c>
      <c r="AB384" s="78" t="e">
        <v>#REF!</v>
      </c>
      <c r="AC384" s="78" t="s">
        <v>22</v>
      </c>
      <c r="AD384" s="78" t="s">
        <v>22</v>
      </c>
      <c r="AE384" s="78"/>
      <c r="AF384" s="79">
        <v>2289.4499999999998</v>
      </c>
      <c r="AG384" s="80">
        <v>763.15</v>
      </c>
      <c r="AH384" s="80">
        <v>2289.4499999999998</v>
      </c>
      <c r="AI384" s="75"/>
      <c r="AJ384" s="73"/>
      <c r="AK384" s="81">
        <v>0</v>
      </c>
    </row>
    <row r="385" spans="1:37" x14ac:dyDescent="0.25">
      <c r="A385" s="104">
        <v>18</v>
      </c>
      <c r="B385" s="105">
        <v>77693</v>
      </c>
      <c r="C385" s="105">
        <v>1</v>
      </c>
      <c r="D385" s="106" t="s">
        <v>3763</v>
      </c>
      <c r="E385" s="107">
        <v>13</v>
      </c>
      <c r="F385" s="74">
        <v>43501</v>
      </c>
      <c r="G385" s="108" t="s">
        <v>37</v>
      </c>
      <c r="H385" s="109">
        <v>3</v>
      </c>
      <c r="I385" s="63">
        <v>43501</v>
      </c>
      <c r="J385" s="114">
        <v>18</v>
      </c>
      <c r="K385" s="110"/>
      <c r="L385" s="110"/>
      <c r="M385" s="110"/>
      <c r="N385" s="110">
        <v>3</v>
      </c>
      <c r="O385" s="110">
        <v>7</v>
      </c>
      <c r="P385" s="110"/>
      <c r="Q385" s="110"/>
      <c r="R385" s="110"/>
      <c r="S385" s="104" t="s">
        <v>551</v>
      </c>
      <c r="T385" s="104">
        <v>10</v>
      </c>
      <c r="U385" s="118">
        <v>3890.77</v>
      </c>
      <c r="V385" s="118">
        <v>299.29000000000002</v>
      </c>
      <c r="W385" s="119">
        <v>2992.9</v>
      </c>
      <c r="X385" s="76"/>
      <c r="Y385" s="77"/>
      <c r="Z385" s="73">
        <v>0</v>
      </c>
      <c r="AA385" s="73" t="s">
        <v>22</v>
      </c>
      <c r="AB385" s="78" t="e">
        <v>#REF!</v>
      </c>
      <c r="AC385" s="78" t="s">
        <v>22</v>
      </c>
      <c r="AD385" s="78" t="s">
        <v>22</v>
      </c>
      <c r="AE385" s="78"/>
      <c r="AF385" s="79">
        <v>91575.6</v>
      </c>
      <c r="AG385" s="80">
        <v>455.6</v>
      </c>
      <c r="AH385" s="80">
        <v>28247.200000000001</v>
      </c>
      <c r="AI385" s="75"/>
      <c r="AJ385" s="73"/>
      <c r="AK385" s="81">
        <v>0</v>
      </c>
    </row>
    <row r="386" spans="1:37" x14ac:dyDescent="0.25">
      <c r="A386" s="104">
        <v>1</v>
      </c>
      <c r="B386" s="105">
        <v>64752</v>
      </c>
      <c r="C386" s="105">
        <v>24</v>
      </c>
      <c r="D386" s="106" t="s">
        <v>3764</v>
      </c>
      <c r="E386" s="107">
        <v>4</v>
      </c>
      <c r="F386" s="74">
        <v>43497</v>
      </c>
      <c r="G386" s="108" t="s">
        <v>37</v>
      </c>
      <c r="H386" s="109">
        <v>0</v>
      </c>
      <c r="I386" s="63">
        <v>43501</v>
      </c>
      <c r="J386" s="114">
        <v>2</v>
      </c>
      <c r="K386" s="110"/>
      <c r="L386" s="110"/>
      <c r="M386" s="110"/>
      <c r="N386" s="110"/>
      <c r="O386" s="110"/>
      <c r="P386" s="110">
        <v>4</v>
      </c>
      <c r="Q386" s="110"/>
      <c r="R386" s="110"/>
      <c r="S386" s="104" t="s">
        <v>546</v>
      </c>
      <c r="T386" s="104">
        <v>4</v>
      </c>
      <c r="U386" s="118">
        <v>1260</v>
      </c>
      <c r="V386" s="118">
        <v>315</v>
      </c>
      <c r="W386" s="119">
        <v>1260</v>
      </c>
      <c r="X386" s="76"/>
      <c r="Y386" s="77"/>
      <c r="Z386" s="73">
        <v>0</v>
      </c>
      <c r="AA386" s="73" t="s">
        <v>22</v>
      </c>
      <c r="AB386" s="78" t="e">
        <v>#REF!</v>
      </c>
      <c r="AC386" s="78" t="s">
        <v>22</v>
      </c>
      <c r="AD386" s="78" t="s">
        <v>22</v>
      </c>
      <c r="AE386" s="78"/>
      <c r="AF386" s="79">
        <v>14950</v>
      </c>
      <c r="AG386" s="80">
        <v>1495</v>
      </c>
      <c r="AH386" s="80">
        <v>14950</v>
      </c>
      <c r="AI386" s="75"/>
      <c r="AJ386" s="73"/>
      <c r="AK386" s="81">
        <v>0</v>
      </c>
    </row>
    <row r="387" spans="1:37" x14ac:dyDescent="0.25">
      <c r="A387" s="104">
        <v>4</v>
      </c>
      <c r="B387" s="105">
        <v>78889</v>
      </c>
      <c r="C387" s="105">
        <v>3</v>
      </c>
      <c r="D387" s="106" t="s">
        <v>3765</v>
      </c>
      <c r="E387" s="107">
        <v>7</v>
      </c>
      <c r="F387" s="74">
        <v>43504</v>
      </c>
      <c r="G387" s="108" t="s">
        <v>31</v>
      </c>
      <c r="H387" s="109">
        <v>6</v>
      </c>
      <c r="I387" s="63">
        <v>43501</v>
      </c>
      <c r="J387" s="114">
        <v>4</v>
      </c>
      <c r="K387" s="110"/>
      <c r="L387" s="110"/>
      <c r="M387" s="110"/>
      <c r="N387" s="110"/>
      <c r="O387" s="110">
        <v>1</v>
      </c>
      <c r="P387" s="110"/>
      <c r="Q387" s="110"/>
      <c r="R387" s="110"/>
      <c r="S387" s="104" t="s">
        <v>551</v>
      </c>
      <c r="T387" s="104">
        <v>1</v>
      </c>
      <c r="U387" s="118">
        <v>1360</v>
      </c>
      <c r="V387" s="118">
        <v>194.28571428571428</v>
      </c>
      <c r="W387" s="119">
        <v>194.28571428571428</v>
      </c>
      <c r="X387" s="76"/>
      <c r="Y387" s="77"/>
      <c r="Z387" s="73">
        <v>0</v>
      </c>
      <c r="AA387" s="73" t="s">
        <v>22</v>
      </c>
      <c r="AB387" s="78" t="e">
        <v>#REF!</v>
      </c>
      <c r="AC387" s="78" t="s">
        <v>22</v>
      </c>
      <c r="AD387" s="78" t="s">
        <v>22</v>
      </c>
      <c r="AE387" s="78"/>
      <c r="AF387" s="79">
        <v>12560</v>
      </c>
      <c r="AG387" s="80">
        <v>1570</v>
      </c>
      <c r="AH387" s="80">
        <v>12560</v>
      </c>
      <c r="AI387" s="75"/>
      <c r="AJ387" s="73"/>
      <c r="AK387" s="81">
        <v>0</v>
      </c>
    </row>
    <row r="388" spans="1:37" x14ac:dyDescent="0.25">
      <c r="A388" s="104">
        <v>4</v>
      </c>
      <c r="B388" s="105">
        <v>78889</v>
      </c>
      <c r="C388" s="105">
        <v>2</v>
      </c>
      <c r="D388" s="106" t="s">
        <v>3766</v>
      </c>
      <c r="E388" s="107">
        <v>2</v>
      </c>
      <c r="F388" s="74">
        <v>43504</v>
      </c>
      <c r="G388" s="108" t="s">
        <v>31</v>
      </c>
      <c r="H388" s="109">
        <v>0</v>
      </c>
      <c r="I388" s="63">
        <v>43501</v>
      </c>
      <c r="J388" s="114">
        <v>4</v>
      </c>
      <c r="K388" s="110"/>
      <c r="L388" s="110"/>
      <c r="M388" s="110"/>
      <c r="N388" s="110"/>
      <c r="O388" s="110">
        <v>2</v>
      </c>
      <c r="P388" s="110"/>
      <c r="Q388" s="110"/>
      <c r="R388" s="110"/>
      <c r="S388" s="104" t="s">
        <v>551</v>
      </c>
      <c r="T388" s="104">
        <v>2</v>
      </c>
      <c r="U388" s="118">
        <v>1440</v>
      </c>
      <c r="V388" s="118">
        <v>720</v>
      </c>
      <c r="W388" s="119">
        <v>1440</v>
      </c>
      <c r="X388" s="76"/>
      <c r="Y388" s="77"/>
      <c r="Z388" s="73">
        <v>0</v>
      </c>
      <c r="AA388" s="73" t="s">
        <v>22</v>
      </c>
      <c r="AB388" s="78" t="e">
        <v>#REF!</v>
      </c>
      <c r="AC388" s="78" t="s">
        <v>22</v>
      </c>
      <c r="AD388" s="78" t="s">
        <v>22</v>
      </c>
      <c r="AE388" s="78"/>
      <c r="AF388" s="79">
        <v>56000</v>
      </c>
      <c r="AG388" s="80">
        <v>500</v>
      </c>
      <c r="AH388" s="80">
        <v>500</v>
      </c>
      <c r="AI388" s="75"/>
      <c r="AJ388" s="73"/>
      <c r="AK388" s="81">
        <v>0</v>
      </c>
    </row>
    <row r="389" spans="1:37" x14ac:dyDescent="0.25">
      <c r="A389" s="104">
        <v>7</v>
      </c>
      <c r="B389" s="105">
        <v>76823</v>
      </c>
      <c r="C389" s="105">
        <v>12</v>
      </c>
      <c r="D389" s="106" t="s">
        <v>3767</v>
      </c>
      <c r="E389" s="107">
        <v>24</v>
      </c>
      <c r="F389" s="74">
        <v>43500</v>
      </c>
      <c r="G389" s="108" t="s">
        <v>37</v>
      </c>
      <c r="H389" s="109">
        <v>12</v>
      </c>
      <c r="I389" s="63">
        <v>43501</v>
      </c>
      <c r="J389" s="114">
        <v>8</v>
      </c>
      <c r="K389" s="110"/>
      <c r="L389" s="110"/>
      <c r="M389" s="110"/>
      <c r="N389" s="110"/>
      <c r="O389" s="110"/>
      <c r="P389" s="110">
        <v>12</v>
      </c>
      <c r="Q389" s="110"/>
      <c r="R389" s="110"/>
      <c r="S389" s="104" t="s">
        <v>546</v>
      </c>
      <c r="T389" s="104">
        <v>12</v>
      </c>
      <c r="U389" s="118">
        <v>4920</v>
      </c>
      <c r="V389" s="118">
        <v>205</v>
      </c>
      <c r="W389" s="119">
        <v>2460</v>
      </c>
      <c r="X389" s="82"/>
      <c r="Z389">
        <v>0</v>
      </c>
      <c r="AK389" s="83"/>
    </row>
    <row r="390" spans="1:37" x14ac:dyDescent="0.25">
      <c r="A390" s="104">
        <v>7</v>
      </c>
      <c r="B390" s="105">
        <v>76823</v>
      </c>
      <c r="C390" s="105">
        <v>12</v>
      </c>
      <c r="D390" s="106" t="s">
        <v>3767</v>
      </c>
      <c r="E390" s="107">
        <v>24</v>
      </c>
      <c r="F390" s="74">
        <v>43500</v>
      </c>
      <c r="G390" s="108" t="s">
        <v>37</v>
      </c>
      <c r="H390" s="109">
        <v>21</v>
      </c>
      <c r="I390" s="63">
        <v>43501</v>
      </c>
      <c r="J390" s="114">
        <v>9</v>
      </c>
      <c r="K390" s="110"/>
      <c r="L390" s="110"/>
      <c r="M390" s="110"/>
      <c r="N390" s="110"/>
      <c r="O390" s="110"/>
      <c r="P390" s="110">
        <v>3</v>
      </c>
      <c r="Q390" s="110"/>
      <c r="R390" s="110"/>
      <c r="S390" s="104" t="s">
        <v>546</v>
      </c>
      <c r="T390" s="104">
        <v>3</v>
      </c>
      <c r="U390" s="118">
        <v>4920</v>
      </c>
      <c r="V390" s="118">
        <v>205</v>
      </c>
      <c r="W390" s="119">
        <v>615</v>
      </c>
      <c r="X390" s="82"/>
      <c r="Z390">
        <v>0</v>
      </c>
      <c r="AK390" s="83"/>
    </row>
    <row r="391" spans="1:37" x14ac:dyDescent="0.25">
      <c r="A391" s="104">
        <v>7</v>
      </c>
      <c r="B391" s="105">
        <v>73829</v>
      </c>
      <c r="C391" s="105">
        <v>2</v>
      </c>
      <c r="D391" s="106" t="s">
        <v>3768</v>
      </c>
      <c r="E391" s="107">
        <v>27</v>
      </c>
      <c r="F391" s="74">
        <v>43502</v>
      </c>
      <c r="G391" s="108" t="s">
        <v>37</v>
      </c>
      <c r="H391" s="109">
        <v>22</v>
      </c>
      <c r="I391" s="63">
        <v>43501</v>
      </c>
      <c r="J391" s="114">
        <v>9</v>
      </c>
      <c r="K391" s="110"/>
      <c r="L391" s="110"/>
      <c r="M391" s="110"/>
      <c r="N391" s="110"/>
      <c r="O391" s="110"/>
      <c r="P391" s="110">
        <v>5</v>
      </c>
      <c r="Q391" s="110"/>
      <c r="R391" s="110"/>
      <c r="S391" s="104" t="s">
        <v>551</v>
      </c>
      <c r="T391" s="104">
        <v>5</v>
      </c>
      <c r="U391" s="118">
        <v>23279.526000000002</v>
      </c>
      <c r="V391" s="118">
        <v>862.20466666666675</v>
      </c>
      <c r="W391" s="119">
        <v>4311.0233333333335</v>
      </c>
      <c r="X391" s="82"/>
      <c r="Z391">
        <v>0</v>
      </c>
      <c r="AK391" s="83"/>
    </row>
    <row r="392" spans="1:37" x14ac:dyDescent="0.25">
      <c r="A392" s="104">
        <v>10</v>
      </c>
      <c r="B392" s="105">
        <v>78812</v>
      </c>
      <c r="C392" s="105">
        <v>2</v>
      </c>
      <c r="D392" s="106" t="s">
        <v>3769</v>
      </c>
      <c r="E392" s="107">
        <v>3</v>
      </c>
      <c r="F392" s="74">
        <v>43502</v>
      </c>
      <c r="G392" s="108" t="s">
        <v>20</v>
      </c>
      <c r="H392" s="109">
        <v>0</v>
      </c>
      <c r="I392" s="63">
        <v>43501</v>
      </c>
      <c r="J392" s="114">
        <v>11</v>
      </c>
      <c r="K392" s="110"/>
      <c r="L392" s="110"/>
      <c r="M392" s="110"/>
      <c r="N392" s="110"/>
      <c r="O392" s="110"/>
      <c r="P392" s="110">
        <v>3</v>
      </c>
      <c r="Q392" s="110"/>
      <c r="R392" s="110"/>
      <c r="S392" s="104" t="s">
        <v>551</v>
      </c>
      <c r="T392" s="104">
        <v>3</v>
      </c>
      <c r="U392" s="118">
        <v>765</v>
      </c>
      <c r="V392" s="118">
        <v>255</v>
      </c>
      <c r="W392" s="119">
        <v>765</v>
      </c>
      <c r="X392" s="82"/>
      <c r="Z392">
        <v>0</v>
      </c>
      <c r="AK392" s="83"/>
    </row>
    <row r="393" spans="1:37" x14ac:dyDescent="0.25">
      <c r="A393" s="104">
        <v>10</v>
      </c>
      <c r="B393" s="105">
        <v>78861</v>
      </c>
      <c r="C393" s="105">
        <v>1</v>
      </c>
      <c r="D393" s="106" t="s">
        <v>3770</v>
      </c>
      <c r="E393" s="107">
        <v>8</v>
      </c>
      <c r="F393" s="74">
        <v>43502</v>
      </c>
      <c r="G393" s="108" t="s">
        <v>20</v>
      </c>
      <c r="H393" s="109">
        <v>0</v>
      </c>
      <c r="I393" s="63">
        <v>43501</v>
      </c>
      <c r="J393" s="114">
        <v>11</v>
      </c>
      <c r="K393" s="110"/>
      <c r="L393" s="110"/>
      <c r="M393" s="110"/>
      <c r="N393" s="110"/>
      <c r="O393" s="110"/>
      <c r="P393" s="110">
        <v>8</v>
      </c>
      <c r="Q393" s="110"/>
      <c r="R393" s="110"/>
      <c r="S393" s="104" t="s">
        <v>551</v>
      </c>
      <c r="T393" s="104">
        <v>8</v>
      </c>
      <c r="U393" s="118">
        <v>1344</v>
      </c>
      <c r="V393" s="118">
        <v>168</v>
      </c>
      <c r="W393" s="119">
        <v>1344</v>
      </c>
      <c r="X393" s="82"/>
      <c r="Z393">
        <v>0</v>
      </c>
      <c r="AK393" s="83"/>
    </row>
    <row r="394" spans="1:37" x14ac:dyDescent="0.25">
      <c r="A394" s="104">
        <v>10</v>
      </c>
      <c r="B394" s="105">
        <v>78861</v>
      </c>
      <c r="C394" s="105">
        <v>2</v>
      </c>
      <c r="D394" s="106" t="s">
        <v>3771</v>
      </c>
      <c r="E394" s="107">
        <v>5</v>
      </c>
      <c r="F394" s="74">
        <v>43502</v>
      </c>
      <c r="G394" s="108" t="s">
        <v>20</v>
      </c>
      <c r="H394" s="109">
        <v>3</v>
      </c>
      <c r="I394" s="63">
        <v>43501</v>
      </c>
      <c r="J394" s="114">
        <v>11</v>
      </c>
      <c r="K394" s="110"/>
      <c r="L394" s="110"/>
      <c r="M394" s="110"/>
      <c r="N394" s="110"/>
      <c r="O394" s="110"/>
      <c r="P394" s="110">
        <v>2</v>
      </c>
      <c r="Q394" s="110"/>
      <c r="R394" s="110"/>
      <c r="S394" s="104" t="s">
        <v>551</v>
      </c>
      <c r="T394" s="104">
        <v>2</v>
      </c>
      <c r="U394" s="118">
        <v>840</v>
      </c>
      <c r="V394" s="118">
        <v>168</v>
      </c>
      <c r="W394" s="119">
        <v>336</v>
      </c>
      <c r="X394" s="82"/>
      <c r="Z394">
        <v>0</v>
      </c>
      <c r="AK394" s="83"/>
    </row>
    <row r="395" spans="1:37" x14ac:dyDescent="0.25">
      <c r="A395" s="104">
        <v>12</v>
      </c>
      <c r="B395" s="105">
        <v>70426</v>
      </c>
      <c r="C395" s="105">
        <v>1</v>
      </c>
      <c r="D395" s="106" t="s">
        <v>3772</v>
      </c>
      <c r="E395" s="107">
        <v>3</v>
      </c>
      <c r="F395" s="74">
        <v>43500</v>
      </c>
      <c r="G395" s="108" t="s">
        <v>31</v>
      </c>
      <c r="H395" s="109">
        <v>2</v>
      </c>
      <c r="I395" s="63">
        <v>43501</v>
      </c>
      <c r="J395" s="114">
        <v>12</v>
      </c>
      <c r="K395" s="110"/>
      <c r="L395" s="110"/>
      <c r="M395" s="110"/>
      <c r="N395" s="110"/>
      <c r="O395" s="110"/>
      <c r="P395" s="110">
        <v>1</v>
      </c>
      <c r="Q395" s="110"/>
      <c r="R395" s="110"/>
      <c r="S395" s="104" t="s">
        <v>546</v>
      </c>
      <c r="T395" s="104">
        <v>1</v>
      </c>
      <c r="U395" s="118">
        <v>352</v>
      </c>
      <c r="V395" s="118">
        <v>117.33333333333333</v>
      </c>
      <c r="W395" s="119">
        <v>117.33333333333333</v>
      </c>
      <c r="X395" s="82"/>
      <c r="Z395">
        <v>0</v>
      </c>
      <c r="AK395" s="83"/>
    </row>
    <row r="396" spans="1:37" x14ac:dyDescent="0.25">
      <c r="A396" s="104">
        <v>12</v>
      </c>
      <c r="B396" s="105">
        <v>79024</v>
      </c>
      <c r="C396" s="105">
        <v>1</v>
      </c>
      <c r="D396" s="106" t="s">
        <v>3773</v>
      </c>
      <c r="E396" s="107">
        <v>1</v>
      </c>
      <c r="F396" s="74">
        <v>43501</v>
      </c>
      <c r="G396" s="108" t="s">
        <v>31</v>
      </c>
      <c r="H396" s="109">
        <v>0</v>
      </c>
      <c r="I396" s="63">
        <v>43501</v>
      </c>
      <c r="J396" s="114">
        <v>12</v>
      </c>
      <c r="K396" s="110"/>
      <c r="L396" s="110"/>
      <c r="M396" s="110"/>
      <c r="N396" s="110"/>
      <c r="O396" s="110"/>
      <c r="P396" s="110">
        <v>1</v>
      </c>
      <c r="Q396" s="110"/>
      <c r="R396" s="110"/>
      <c r="S396" s="104" t="s">
        <v>551</v>
      </c>
      <c r="T396" s="104">
        <v>1</v>
      </c>
      <c r="U396" s="118">
        <v>396</v>
      </c>
      <c r="V396" s="118">
        <v>396</v>
      </c>
      <c r="W396" s="119">
        <v>396</v>
      </c>
      <c r="X396" s="82"/>
      <c r="Z396">
        <v>0</v>
      </c>
      <c r="AK396" s="83"/>
    </row>
    <row r="397" spans="1:37" x14ac:dyDescent="0.25">
      <c r="A397" s="104">
        <v>12</v>
      </c>
      <c r="B397" s="105">
        <v>78902</v>
      </c>
      <c r="C397" s="105">
        <v>1</v>
      </c>
      <c r="D397" s="106" t="s">
        <v>3774</v>
      </c>
      <c r="E397" s="107">
        <v>2</v>
      </c>
      <c r="F397" s="74">
        <v>43501</v>
      </c>
      <c r="G397" s="108" t="s">
        <v>31</v>
      </c>
      <c r="H397" s="109">
        <v>0</v>
      </c>
      <c r="I397" s="63">
        <v>43501</v>
      </c>
      <c r="J397" s="114">
        <v>12</v>
      </c>
      <c r="K397" s="110"/>
      <c r="L397" s="110"/>
      <c r="M397" s="110"/>
      <c r="N397" s="110"/>
      <c r="O397" s="110"/>
      <c r="P397" s="110">
        <v>2</v>
      </c>
      <c r="Q397" s="110"/>
      <c r="R397" s="110"/>
      <c r="S397" s="104" t="s">
        <v>551</v>
      </c>
      <c r="T397" s="104">
        <v>2</v>
      </c>
      <c r="U397" s="118">
        <v>816</v>
      </c>
      <c r="V397" s="118">
        <v>408</v>
      </c>
      <c r="W397" s="119">
        <v>816</v>
      </c>
      <c r="X397" s="82"/>
      <c r="Z397">
        <v>0</v>
      </c>
      <c r="AK397" s="83"/>
    </row>
    <row r="398" spans="1:37" x14ac:dyDescent="0.25">
      <c r="A398" s="104">
        <v>12</v>
      </c>
      <c r="B398" s="105">
        <v>78812</v>
      </c>
      <c r="C398" s="105">
        <v>4</v>
      </c>
      <c r="D398" s="106" t="s">
        <v>3775</v>
      </c>
      <c r="E398" s="107">
        <v>5</v>
      </c>
      <c r="F398" s="74">
        <v>43502</v>
      </c>
      <c r="G398" s="108" t="s">
        <v>31</v>
      </c>
      <c r="H398" s="109">
        <v>0</v>
      </c>
      <c r="I398" s="63">
        <v>43501</v>
      </c>
      <c r="J398" s="114">
        <v>13</v>
      </c>
      <c r="K398" s="110"/>
      <c r="L398" s="110"/>
      <c r="M398" s="110"/>
      <c r="N398" s="110"/>
      <c r="O398" s="110"/>
      <c r="P398" s="110">
        <v>5</v>
      </c>
      <c r="Q398" s="110"/>
      <c r="R398" s="110"/>
      <c r="S398" s="104" t="s">
        <v>551</v>
      </c>
      <c r="T398" s="104">
        <v>5</v>
      </c>
      <c r="U398" s="118">
        <v>1000</v>
      </c>
      <c r="V398" s="118">
        <v>200</v>
      </c>
      <c r="W398" s="119">
        <v>1000</v>
      </c>
      <c r="X398" s="82"/>
      <c r="Z398">
        <v>0</v>
      </c>
      <c r="AK398" s="83"/>
    </row>
    <row r="399" spans="1:37" x14ac:dyDescent="0.25">
      <c r="A399" s="104">
        <v>18</v>
      </c>
      <c r="B399" s="105">
        <v>77693</v>
      </c>
      <c r="C399" s="105">
        <v>5</v>
      </c>
      <c r="D399" s="106" t="s">
        <v>3776</v>
      </c>
      <c r="E399" s="107">
        <v>7</v>
      </c>
      <c r="F399" s="74">
        <v>43501</v>
      </c>
      <c r="G399" s="108" t="s">
        <v>37</v>
      </c>
      <c r="H399" s="109">
        <v>0</v>
      </c>
      <c r="I399" s="63">
        <v>43501</v>
      </c>
      <c r="J399" s="114">
        <v>18</v>
      </c>
      <c r="K399" s="110"/>
      <c r="L399" s="110"/>
      <c r="M399" s="110"/>
      <c r="N399" s="110"/>
      <c r="O399" s="110"/>
      <c r="P399" s="110">
        <v>7</v>
      </c>
      <c r="Q399" s="110"/>
      <c r="R399" s="110"/>
      <c r="S399" s="104" t="s">
        <v>551</v>
      </c>
      <c r="T399" s="104">
        <v>7</v>
      </c>
      <c r="U399" s="118">
        <v>2933</v>
      </c>
      <c r="V399" s="118">
        <v>419</v>
      </c>
      <c r="W399" s="119">
        <v>2933</v>
      </c>
      <c r="X399" s="82"/>
      <c r="Z399">
        <v>0</v>
      </c>
      <c r="AK399" s="83"/>
    </row>
  </sheetData>
  <conditionalFormatting sqref="X2:X169 X217:X388">
    <cfRule type="cellIs" dxfId="40" priority="6" operator="equal">
      <formula>0</formula>
    </cfRule>
  </conditionalFormatting>
  <conditionalFormatting sqref="X2:X169 X217:X388">
    <cfRule type="cellIs" dxfId="39" priority="5" operator="equal">
      <formula>1</formula>
    </cfRule>
  </conditionalFormatting>
  <conditionalFormatting sqref="X170:X216">
    <cfRule type="cellIs" dxfId="38" priority="4" operator="equal">
      <formula>0</formula>
    </cfRule>
  </conditionalFormatting>
  <conditionalFormatting sqref="X170:X216">
    <cfRule type="cellIs" dxfId="37" priority="3" operator="equal">
      <formula>1</formula>
    </cfRule>
  </conditionalFormatting>
  <conditionalFormatting sqref="D2:D134 D175:D399">
    <cfRule type="duplicateValues" dxfId="36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B625-9C29-4707-9C3C-70B3FADBEBC5}">
  <dimension ref="A1:B410"/>
  <sheetViews>
    <sheetView workbookViewId="0">
      <selection activeCell="E27" sqref="E27"/>
    </sheetView>
  </sheetViews>
  <sheetFormatPr defaultRowHeight="15" x14ac:dyDescent="0.25"/>
  <cols>
    <col min="1" max="1" width="14.85546875" customWidth="1"/>
    <col min="2" max="2" width="14.85546875" bestFit="1" customWidth="1"/>
  </cols>
  <sheetData>
    <row r="1" spans="1:2" ht="15.75" thickBot="1" x14ac:dyDescent="0.3">
      <c r="A1" s="88" t="s">
        <v>897</v>
      </c>
      <c r="B1" s="92" t="s">
        <v>520</v>
      </c>
    </row>
    <row r="2" spans="1:2" ht="15.75" thickTop="1" x14ac:dyDescent="0.25">
      <c r="A2" s="89" t="s">
        <v>898</v>
      </c>
      <c r="B2" s="93">
        <v>43462</v>
      </c>
    </row>
    <row r="3" spans="1:2" x14ac:dyDescent="0.25">
      <c r="A3" s="90" t="s">
        <v>899</v>
      </c>
      <c r="B3" s="94">
        <v>43462</v>
      </c>
    </row>
    <row r="4" spans="1:2" x14ac:dyDescent="0.25">
      <c r="A4" s="89" t="s">
        <v>900</v>
      </c>
      <c r="B4" s="93">
        <v>43462</v>
      </c>
    </row>
    <row r="5" spans="1:2" x14ac:dyDescent="0.25">
      <c r="A5" s="90" t="s">
        <v>901</v>
      </c>
      <c r="B5" s="94">
        <v>43462</v>
      </c>
    </row>
    <row r="6" spans="1:2" x14ac:dyDescent="0.25">
      <c r="A6" s="89" t="s">
        <v>902</v>
      </c>
      <c r="B6" s="93">
        <v>43462</v>
      </c>
    </row>
    <row r="7" spans="1:2" x14ac:dyDescent="0.25">
      <c r="A7" s="90" t="s">
        <v>903</v>
      </c>
      <c r="B7" s="94">
        <v>43462</v>
      </c>
    </row>
    <row r="8" spans="1:2" x14ac:dyDescent="0.25">
      <c r="A8" s="89" t="s">
        <v>904</v>
      </c>
      <c r="B8" s="93">
        <v>43462</v>
      </c>
    </row>
    <row r="9" spans="1:2" x14ac:dyDescent="0.25">
      <c r="A9" s="90" t="s">
        <v>905</v>
      </c>
      <c r="B9" s="94">
        <v>43462</v>
      </c>
    </row>
    <row r="10" spans="1:2" x14ac:dyDescent="0.25">
      <c r="A10" s="89" t="s">
        <v>906</v>
      </c>
      <c r="B10" s="93">
        <v>43461</v>
      </c>
    </row>
    <row r="11" spans="1:2" x14ac:dyDescent="0.25">
      <c r="A11" s="90" t="s">
        <v>907</v>
      </c>
      <c r="B11" s="94">
        <v>43462</v>
      </c>
    </row>
    <row r="12" spans="1:2" x14ac:dyDescent="0.25">
      <c r="A12" s="89" t="s">
        <v>908</v>
      </c>
      <c r="B12" s="93">
        <v>43462</v>
      </c>
    </row>
    <row r="13" spans="1:2" x14ac:dyDescent="0.25">
      <c r="A13" s="90" t="s">
        <v>909</v>
      </c>
      <c r="B13" s="94">
        <v>43462</v>
      </c>
    </row>
    <row r="14" spans="1:2" x14ac:dyDescent="0.25">
      <c r="A14" s="89" t="s">
        <v>910</v>
      </c>
      <c r="B14" s="93">
        <v>43462</v>
      </c>
    </row>
    <row r="15" spans="1:2" x14ac:dyDescent="0.25">
      <c r="A15" s="90" t="s">
        <v>911</v>
      </c>
      <c r="B15" s="94">
        <v>43462</v>
      </c>
    </row>
    <row r="16" spans="1:2" x14ac:dyDescent="0.25">
      <c r="A16" s="89" t="s">
        <v>912</v>
      </c>
      <c r="B16" s="93">
        <v>43462</v>
      </c>
    </row>
    <row r="17" spans="1:2" x14ac:dyDescent="0.25">
      <c r="A17" s="90" t="s">
        <v>913</v>
      </c>
      <c r="B17" s="94">
        <v>43462</v>
      </c>
    </row>
    <row r="18" spans="1:2" x14ac:dyDescent="0.25">
      <c r="A18" s="89" t="s">
        <v>914</v>
      </c>
      <c r="B18" s="93">
        <v>43462</v>
      </c>
    </row>
    <row r="19" spans="1:2" x14ac:dyDescent="0.25">
      <c r="A19" s="90" t="s">
        <v>915</v>
      </c>
      <c r="B19" s="94">
        <v>43462</v>
      </c>
    </row>
    <row r="20" spans="1:2" x14ac:dyDescent="0.25">
      <c r="A20" s="89" t="s">
        <v>916</v>
      </c>
      <c r="B20" s="93">
        <v>43462</v>
      </c>
    </row>
    <row r="21" spans="1:2" x14ac:dyDescent="0.25">
      <c r="A21" s="90" t="s">
        <v>917</v>
      </c>
      <c r="B21" s="94">
        <v>43462</v>
      </c>
    </row>
    <row r="22" spans="1:2" x14ac:dyDescent="0.25">
      <c r="A22" s="89" t="s">
        <v>918</v>
      </c>
      <c r="B22" s="93">
        <v>43461</v>
      </c>
    </row>
    <row r="23" spans="1:2" x14ac:dyDescent="0.25">
      <c r="A23" s="90" t="s">
        <v>919</v>
      </c>
      <c r="B23" s="94">
        <v>43467</v>
      </c>
    </row>
    <row r="24" spans="1:2" x14ac:dyDescent="0.25">
      <c r="A24" s="89" t="s">
        <v>920</v>
      </c>
      <c r="B24" s="93">
        <v>43467</v>
      </c>
    </row>
    <row r="25" spans="1:2" x14ac:dyDescent="0.25">
      <c r="A25" s="90" t="s">
        <v>921</v>
      </c>
      <c r="B25" s="94">
        <v>43467</v>
      </c>
    </row>
    <row r="26" spans="1:2" x14ac:dyDescent="0.25">
      <c r="A26" s="89" t="s">
        <v>922</v>
      </c>
      <c r="B26" s="93">
        <v>43467</v>
      </c>
    </row>
    <row r="27" spans="1:2" x14ac:dyDescent="0.25">
      <c r="A27" s="90" t="s">
        <v>923</v>
      </c>
      <c r="B27" s="94">
        <v>43467</v>
      </c>
    </row>
    <row r="28" spans="1:2" x14ac:dyDescent="0.25">
      <c r="A28" s="89" t="s">
        <v>924</v>
      </c>
      <c r="B28" s="93">
        <v>43467</v>
      </c>
    </row>
    <row r="29" spans="1:2" x14ac:dyDescent="0.25">
      <c r="A29" s="90" t="s">
        <v>925</v>
      </c>
      <c r="B29" s="94">
        <v>43467</v>
      </c>
    </row>
    <row r="30" spans="1:2" x14ac:dyDescent="0.25">
      <c r="A30" s="89" t="s">
        <v>926</v>
      </c>
      <c r="B30" s="93">
        <v>43467</v>
      </c>
    </row>
    <row r="31" spans="1:2" x14ac:dyDescent="0.25">
      <c r="A31" s="90" t="s">
        <v>927</v>
      </c>
      <c r="B31" s="94">
        <v>43467</v>
      </c>
    </row>
    <row r="32" spans="1:2" x14ac:dyDescent="0.25">
      <c r="A32" s="89" t="s">
        <v>928</v>
      </c>
      <c r="B32" s="93">
        <v>43467</v>
      </c>
    </row>
    <row r="33" spans="1:2" x14ac:dyDescent="0.25">
      <c r="A33" s="90" t="s">
        <v>929</v>
      </c>
      <c r="B33" s="94">
        <v>43462</v>
      </c>
    </row>
    <row r="34" spans="1:2" x14ac:dyDescent="0.25">
      <c r="A34" s="89" t="s">
        <v>930</v>
      </c>
      <c r="B34" s="93">
        <v>43462</v>
      </c>
    </row>
    <row r="35" spans="1:2" x14ac:dyDescent="0.25">
      <c r="A35" s="90" t="s">
        <v>931</v>
      </c>
      <c r="B35" s="94">
        <v>43461</v>
      </c>
    </row>
    <row r="36" spans="1:2" x14ac:dyDescent="0.25">
      <c r="A36" s="89" t="s">
        <v>932</v>
      </c>
      <c r="B36" s="93">
        <v>43461</v>
      </c>
    </row>
    <row r="37" spans="1:2" x14ac:dyDescent="0.25">
      <c r="A37" s="90" t="s">
        <v>933</v>
      </c>
      <c r="B37" s="94">
        <v>43461</v>
      </c>
    </row>
    <row r="38" spans="1:2" x14ac:dyDescent="0.25">
      <c r="A38" s="89" t="s">
        <v>934</v>
      </c>
      <c r="B38" s="93">
        <v>43461</v>
      </c>
    </row>
    <row r="39" spans="1:2" x14ac:dyDescent="0.25">
      <c r="A39" s="90" t="s">
        <v>935</v>
      </c>
      <c r="B39" s="94">
        <v>43461</v>
      </c>
    </row>
    <row r="40" spans="1:2" x14ac:dyDescent="0.25">
      <c r="A40" s="89" t="s">
        <v>936</v>
      </c>
      <c r="B40" s="93">
        <v>43461</v>
      </c>
    </row>
    <row r="41" spans="1:2" x14ac:dyDescent="0.25">
      <c r="A41" s="90" t="s">
        <v>937</v>
      </c>
      <c r="B41" s="94">
        <v>43461</v>
      </c>
    </row>
    <row r="42" spans="1:2" x14ac:dyDescent="0.25">
      <c r="A42" s="89" t="s">
        <v>938</v>
      </c>
      <c r="B42" s="95">
        <v>43462</v>
      </c>
    </row>
    <row r="43" spans="1:2" x14ac:dyDescent="0.25">
      <c r="A43" s="90" t="s">
        <v>939</v>
      </c>
      <c r="B43" s="96">
        <v>43462</v>
      </c>
    </row>
    <row r="44" spans="1:2" x14ac:dyDescent="0.25">
      <c r="A44" s="89" t="s">
        <v>940</v>
      </c>
      <c r="B44" s="93">
        <v>43462</v>
      </c>
    </row>
    <row r="45" spans="1:2" x14ac:dyDescent="0.25">
      <c r="A45" s="90" t="s">
        <v>941</v>
      </c>
      <c r="B45" s="94">
        <v>43461</v>
      </c>
    </row>
    <row r="46" spans="1:2" x14ac:dyDescent="0.25">
      <c r="A46" s="89" t="s">
        <v>942</v>
      </c>
      <c r="B46" s="93">
        <v>43461</v>
      </c>
    </row>
    <row r="47" spans="1:2" x14ac:dyDescent="0.25">
      <c r="A47" s="90" t="s">
        <v>943</v>
      </c>
      <c r="B47" s="94">
        <v>43461</v>
      </c>
    </row>
    <row r="48" spans="1:2" x14ac:dyDescent="0.25">
      <c r="A48" s="89" t="s">
        <v>944</v>
      </c>
      <c r="B48" s="93">
        <v>43461</v>
      </c>
    </row>
    <row r="49" spans="1:2" x14ac:dyDescent="0.25">
      <c r="A49" s="90" t="s">
        <v>945</v>
      </c>
      <c r="B49" s="94">
        <v>43461</v>
      </c>
    </row>
    <row r="50" spans="1:2" x14ac:dyDescent="0.25">
      <c r="A50" s="89" t="s">
        <v>946</v>
      </c>
      <c r="B50" s="93">
        <v>43461</v>
      </c>
    </row>
    <row r="51" spans="1:2" x14ac:dyDescent="0.25">
      <c r="A51" s="90" t="s">
        <v>947</v>
      </c>
      <c r="B51" s="94">
        <v>43462</v>
      </c>
    </row>
    <row r="52" spans="1:2" x14ac:dyDescent="0.25">
      <c r="A52" s="89" t="s">
        <v>948</v>
      </c>
      <c r="B52" s="93">
        <v>43462</v>
      </c>
    </row>
    <row r="53" spans="1:2" x14ac:dyDescent="0.25">
      <c r="A53" s="90" t="s">
        <v>949</v>
      </c>
      <c r="B53" s="94">
        <v>43462</v>
      </c>
    </row>
    <row r="54" spans="1:2" x14ac:dyDescent="0.25">
      <c r="A54" s="89" t="s">
        <v>950</v>
      </c>
      <c r="B54" s="93">
        <v>43461</v>
      </c>
    </row>
    <row r="55" spans="1:2" x14ac:dyDescent="0.25">
      <c r="A55" s="90" t="s">
        <v>951</v>
      </c>
      <c r="B55" s="94">
        <v>43461</v>
      </c>
    </row>
    <row r="56" spans="1:2" x14ac:dyDescent="0.25">
      <c r="A56" s="89" t="s">
        <v>952</v>
      </c>
      <c r="B56" s="93">
        <v>43461</v>
      </c>
    </row>
    <row r="57" spans="1:2" x14ac:dyDescent="0.25">
      <c r="A57" s="90" t="s">
        <v>953</v>
      </c>
      <c r="B57" s="94">
        <v>43461</v>
      </c>
    </row>
    <row r="58" spans="1:2" x14ac:dyDescent="0.25">
      <c r="A58" s="89" t="s">
        <v>954</v>
      </c>
      <c r="B58" s="93">
        <v>43461</v>
      </c>
    </row>
    <row r="59" spans="1:2" x14ac:dyDescent="0.25">
      <c r="A59" s="90" t="s">
        <v>955</v>
      </c>
      <c r="B59" s="94">
        <v>43461</v>
      </c>
    </row>
    <row r="60" spans="1:2" x14ac:dyDescent="0.25">
      <c r="A60" s="89" t="s">
        <v>956</v>
      </c>
      <c r="B60" s="93">
        <v>43461</v>
      </c>
    </row>
    <row r="61" spans="1:2" x14ac:dyDescent="0.25">
      <c r="A61" s="90" t="s">
        <v>957</v>
      </c>
      <c r="B61" s="94">
        <v>43461</v>
      </c>
    </row>
    <row r="62" spans="1:2" x14ac:dyDescent="0.25">
      <c r="A62" s="89" t="s">
        <v>563</v>
      </c>
      <c r="B62" s="93">
        <v>43461</v>
      </c>
    </row>
    <row r="63" spans="1:2" x14ac:dyDescent="0.25">
      <c r="A63" s="90" t="s">
        <v>562</v>
      </c>
      <c r="B63" s="94">
        <v>43461</v>
      </c>
    </row>
    <row r="64" spans="1:2" x14ac:dyDescent="0.25">
      <c r="A64" s="89" t="s">
        <v>958</v>
      </c>
      <c r="B64" s="93">
        <v>43461</v>
      </c>
    </row>
    <row r="65" spans="1:2" x14ac:dyDescent="0.25">
      <c r="A65" s="90" t="s">
        <v>959</v>
      </c>
      <c r="B65" s="94">
        <v>43461</v>
      </c>
    </row>
    <row r="66" spans="1:2" x14ac:dyDescent="0.25">
      <c r="A66" s="89" t="s">
        <v>960</v>
      </c>
      <c r="B66" s="93">
        <v>43461</v>
      </c>
    </row>
    <row r="67" spans="1:2" x14ac:dyDescent="0.25">
      <c r="A67" s="90" t="s">
        <v>961</v>
      </c>
      <c r="B67" s="94">
        <v>43461</v>
      </c>
    </row>
    <row r="68" spans="1:2" x14ac:dyDescent="0.25">
      <c r="A68" s="89" t="s">
        <v>962</v>
      </c>
      <c r="B68" s="93">
        <v>43461</v>
      </c>
    </row>
    <row r="69" spans="1:2" x14ac:dyDescent="0.25">
      <c r="A69" s="90" t="s">
        <v>963</v>
      </c>
      <c r="B69" s="94">
        <v>43461</v>
      </c>
    </row>
    <row r="70" spans="1:2" x14ac:dyDescent="0.25">
      <c r="A70" s="89" t="s">
        <v>964</v>
      </c>
      <c r="B70" s="93">
        <v>43461</v>
      </c>
    </row>
    <row r="71" spans="1:2" x14ac:dyDescent="0.25">
      <c r="A71" s="90" t="s">
        <v>965</v>
      </c>
      <c r="B71" s="94">
        <v>43461</v>
      </c>
    </row>
    <row r="72" spans="1:2" x14ac:dyDescent="0.25">
      <c r="A72" s="89" t="s">
        <v>966</v>
      </c>
      <c r="B72" s="93">
        <v>43461</v>
      </c>
    </row>
    <row r="73" spans="1:2" x14ac:dyDescent="0.25">
      <c r="A73" s="90" t="s">
        <v>967</v>
      </c>
      <c r="B73" s="94">
        <v>43461</v>
      </c>
    </row>
    <row r="74" spans="1:2" x14ac:dyDescent="0.25">
      <c r="A74" s="89" t="s">
        <v>968</v>
      </c>
      <c r="B74" s="95">
        <v>43461</v>
      </c>
    </row>
    <row r="75" spans="1:2" x14ac:dyDescent="0.25">
      <c r="A75" s="90" t="s">
        <v>969</v>
      </c>
      <c r="B75" s="96">
        <v>43461</v>
      </c>
    </row>
    <row r="76" spans="1:2" x14ac:dyDescent="0.25">
      <c r="A76" s="89" t="s">
        <v>970</v>
      </c>
      <c r="B76" s="95">
        <v>43461</v>
      </c>
    </row>
    <row r="77" spans="1:2" x14ac:dyDescent="0.25">
      <c r="A77" s="90" t="s">
        <v>971</v>
      </c>
      <c r="B77" s="96">
        <v>43461</v>
      </c>
    </row>
    <row r="78" spans="1:2" x14ac:dyDescent="0.25">
      <c r="A78" s="89" t="s">
        <v>972</v>
      </c>
      <c r="B78" s="95">
        <v>43461</v>
      </c>
    </row>
    <row r="79" spans="1:2" x14ac:dyDescent="0.25">
      <c r="A79" s="90" t="s">
        <v>973</v>
      </c>
      <c r="B79" s="94">
        <v>43461</v>
      </c>
    </row>
    <row r="80" spans="1:2" x14ac:dyDescent="0.25">
      <c r="A80" s="89" t="s">
        <v>974</v>
      </c>
      <c r="B80" s="95">
        <v>43461</v>
      </c>
    </row>
    <row r="81" spans="1:2" x14ac:dyDescent="0.25">
      <c r="A81" s="90" t="s">
        <v>975</v>
      </c>
      <c r="B81" s="96">
        <v>43461</v>
      </c>
    </row>
    <row r="82" spans="1:2" x14ac:dyDescent="0.25">
      <c r="A82" s="89" t="s">
        <v>976</v>
      </c>
      <c r="B82" s="95">
        <v>43461</v>
      </c>
    </row>
    <row r="83" spans="1:2" x14ac:dyDescent="0.25">
      <c r="A83" s="90" t="s">
        <v>977</v>
      </c>
      <c r="B83" s="96">
        <v>43461</v>
      </c>
    </row>
    <row r="84" spans="1:2" x14ac:dyDescent="0.25">
      <c r="A84" s="89" t="s">
        <v>561</v>
      </c>
      <c r="B84" s="95">
        <v>43461</v>
      </c>
    </row>
    <row r="85" spans="1:2" x14ac:dyDescent="0.25">
      <c r="A85" s="90" t="s">
        <v>978</v>
      </c>
      <c r="B85" s="94">
        <v>43461</v>
      </c>
    </row>
    <row r="86" spans="1:2" x14ac:dyDescent="0.25">
      <c r="A86" s="89" t="s">
        <v>979</v>
      </c>
      <c r="B86" s="93">
        <v>43461</v>
      </c>
    </row>
    <row r="87" spans="1:2" x14ac:dyDescent="0.25">
      <c r="A87" s="90" t="s">
        <v>980</v>
      </c>
      <c r="B87" s="94">
        <v>43461</v>
      </c>
    </row>
    <row r="88" spans="1:2" x14ac:dyDescent="0.25">
      <c r="A88" s="89" t="s">
        <v>981</v>
      </c>
      <c r="B88" s="95">
        <v>43461</v>
      </c>
    </row>
    <row r="89" spans="1:2" x14ac:dyDescent="0.25">
      <c r="A89" s="90" t="s">
        <v>982</v>
      </c>
      <c r="B89" s="96">
        <v>43461</v>
      </c>
    </row>
    <row r="90" spans="1:2" x14ac:dyDescent="0.25">
      <c r="A90" s="89" t="s">
        <v>983</v>
      </c>
      <c r="B90" s="95">
        <v>43461</v>
      </c>
    </row>
    <row r="91" spans="1:2" x14ac:dyDescent="0.25">
      <c r="A91" s="90" t="s">
        <v>984</v>
      </c>
      <c r="B91" s="94">
        <v>43461</v>
      </c>
    </row>
    <row r="92" spans="1:2" x14ac:dyDescent="0.25">
      <c r="A92" s="89" t="s">
        <v>985</v>
      </c>
      <c r="B92" s="93">
        <v>43461</v>
      </c>
    </row>
    <row r="93" spans="1:2" x14ac:dyDescent="0.25">
      <c r="A93" s="90" t="s">
        <v>986</v>
      </c>
      <c r="B93" s="94">
        <v>43461</v>
      </c>
    </row>
    <row r="94" spans="1:2" x14ac:dyDescent="0.25">
      <c r="A94" s="89" t="s">
        <v>987</v>
      </c>
      <c r="B94" s="93">
        <v>43462</v>
      </c>
    </row>
    <row r="95" spans="1:2" x14ac:dyDescent="0.25">
      <c r="A95" s="90" t="s">
        <v>988</v>
      </c>
      <c r="B95" s="94">
        <v>43462</v>
      </c>
    </row>
    <row r="96" spans="1:2" x14ac:dyDescent="0.25">
      <c r="A96" s="89" t="s">
        <v>989</v>
      </c>
      <c r="B96" s="93">
        <v>43461</v>
      </c>
    </row>
    <row r="97" spans="1:2" x14ac:dyDescent="0.25">
      <c r="A97" s="90" t="s">
        <v>990</v>
      </c>
      <c r="B97" s="97">
        <v>43462</v>
      </c>
    </row>
    <row r="98" spans="1:2" x14ac:dyDescent="0.25">
      <c r="A98" s="89" t="s">
        <v>566</v>
      </c>
      <c r="B98" s="98">
        <v>43462</v>
      </c>
    </row>
    <row r="99" spans="1:2" x14ac:dyDescent="0.25">
      <c r="A99" s="90" t="s">
        <v>565</v>
      </c>
      <c r="B99" s="97">
        <v>43462</v>
      </c>
    </row>
    <row r="100" spans="1:2" x14ac:dyDescent="0.25">
      <c r="A100" s="89" t="s">
        <v>568</v>
      </c>
      <c r="B100" s="98">
        <v>43462</v>
      </c>
    </row>
    <row r="101" spans="1:2" x14ac:dyDescent="0.25">
      <c r="A101" s="90" t="s">
        <v>567</v>
      </c>
      <c r="B101" s="97">
        <v>43462</v>
      </c>
    </row>
    <row r="102" spans="1:2" x14ac:dyDescent="0.25">
      <c r="A102" s="89" t="s">
        <v>991</v>
      </c>
      <c r="B102" s="98">
        <v>43462</v>
      </c>
    </row>
    <row r="103" spans="1:2" x14ac:dyDescent="0.25">
      <c r="A103" s="90" t="s">
        <v>992</v>
      </c>
      <c r="B103" s="97">
        <v>43462</v>
      </c>
    </row>
    <row r="104" spans="1:2" x14ac:dyDescent="0.25">
      <c r="A104" s="89" t="s">
        <v>993</v>
      </c>
      <c r="B104" s="98">
        <v>43462</v>
      </c>
    </row>
    <row r="105" spans="1:2" x14ac:dyDescent="0.25">
      <c r="A105" s="90" t="s">
        <v>994</v>
      </c>
      <c r="B105" s="97">
        <v>43462</v>
      </c>
    </row>
    <row r="106" spans="1:2" x14ac:dyDescent="0.25">
      <c r="A106" s="89" t="s">
        <v>995</v>
      </c>
      <c r="B106" s="98">
        <v>43462</v>
      </c>
    </row>
    <row r="107" spans="1:2" x14ac:dyDescent="0.25">
      <c r="A107" s="90" t="s">
        <v>996</v>
      </c>
      <c r="B107" s="97">
        <v>43462</v>
      </c>
    </row>
    <row r="108" spans="1:2" x14ac:dyDescent="0.25">
      <c r="A108" s="89" t="s">
        <v>997</v>
      </c>
      <c r="B108" s="98">
        <v>43462</v>
      </c>
    </row>
    <row r="109" spans="1:2" x14ac:dyDescent="0.25">
      <c r="A109" s="90" t="s">
        <v>998</v>
      </c>
      <c r="B109" s="97">
        <v>43462</v>
      </c>
    </row>
    <row r="110" spans="1:2" x14ac:dyDescent="0.25">
      <c r="A110" s="89" t="s">
        <v>999</v>
      </c>
      <c r="B110" s="98">
        <v>43462</v>
      </c>
    </row>
    <row r="111" spans="1:2" x14ac:dyDescent="0.25">
      <c r="A111" s="90" t="s">
        <v>1000</v>
      </c>
      <c r="B111" s="97">
        <v>43462</v>
      </c>
    </row>
    <row r="112" spans="1:2" x14ac:dyDescent="0.25">
      <c r="A112" s="89" t="s">
        <v>1001</v>
      </c>
      <c r="B112" s="98">
        <v>43462</v>
      </c>
    </row>
    <row r="113" spans="1:2" x14ac:dyDescent="0.25">
      <c r="A113" s="90" t="s">
        <v>1002</v>
      </c>
      <c r="B113" s="97">
        <v>43462</v>
      </c>
    </row>
    <row r="114" spans="1:2" x14ac:dyDescent="0.25">
      <c r="A114" s="89" t="s">
        <v>1003</v>
      </c>
      <c r="B114" s="98">
        <v>43462</v>
      </c>
    </row>
    <row r="115" spans="1:2" x14ac:dyDescent="0.25">
      <c r="A115" s="90" t="s">
        <v>1004</v>
      </c>
      <c r="B115" s="97">
        <v>43462</v>
      </c>
    </row>
    <row r="116" spans="1:2" x14ac:dyDescent="0.25">
      <c r="A116" s="89" t="s">
        <v>1005</v>
      </c>
      <c r="B116" s="98">
        <v>43462</v>
      </c>
    </row>
    <row r="117" spans="1:2" x14ac:dyDescent="0.25">
      <c r="A117" s="90" t="s">
        <v>1006</v>
      </c>
      <c r="B117" s="97">
        <v>43462</v>
      </c>
    </row>
    <row r="118" spans="1:2" x14ac:dyDescent="0.25">
      <c r="A118" s="89" t="s">
        <v>1007</v>
      </c>
      <c r="B118" s="98">
        <v>43462</v>
      </c>
    </row>
    <row r="119" spans="1:2" x14ac:dyDescent="0.25">
      <c r="A119" s="90" t="s">
        <v>1008</v>
      </c>
      <c r="B119" s="97">
        <v>43462</v>
      </c>
    </row>
    <row r="120" spans="1:2" x14ac:dyDescent="0.25">
      <c r="A120" s="89" t="s">
        <v>1009</v>
      </c>
      <c r="B120" s="98">
        <v>43462</v>
      </c>
    </row>
    <row r="121" spans="1:2" x14ac:dyDescent="0.25">
      <c r="A121" s="90" t="s">
        <v>1010</v>
      </c>
      <c r="B121" s="97">
        <v>43462</v>
      </c>
    </row>
    <row r="122" spans="1:2" x14ac:dyDescent="0.25">
      <c r="A122" s="89" t="s">
        <v>1011</v>
      </c>
      <c r="B122" s="98">
        <v>43462</v>
      </c>
    </row>
    <row r="123" spans="1:2" x14ac:dyDescent="0.25">
      <c r="A123" s="90" t="s">
        <v>1012</v>
      </c>
      <c r="B123" s="97">
        <v>43462</v>
      </c>
    </row>
    <row r="124" spans="1:2" x14ac:dyDescent="0.25">
      <c r="A124" s="89" t="s">
        <v>1013</v>
      </c>
      <c r="B124" s="98">
        <v>43462</v>
      </c>
    </row>
    <row r="125" spans="1:2" x14ac:dyDescent="0.25">
      <c r="A125" s="90" t="s">
        <v>1014</v>
      </c>
      <c r="B125" s="97">
        <v>43462</v>
      </c>
    </row>
    <row r="126" spans="1:2" x14ac:dyDescent="0.25">
      <c r="A126" s="89" t="s">
        <v>1015</v>
      </c>
      <c r="B126" s="98">
        <v>43462</v>
      </c>
    </row>
    <row r="127" spans="1:2" x14ac:dyDescent="0.25">
      <c r="A127" s="90" t="s">
        <v>1016</v>
      </c>
      <c r="B127" s="97">
        <v>43462</v>
      </c>
    </row>
    <row r="128" spans="1:2" x14ac:dyDescent="0.25">
      <c r="A128" s="89" t="s">
        <v>1017</v>
      </c>
      <c r="B128" s="98">
        <v>43462</v>
      </c>
    </row>
    <row r="129" spans="1:2" x14ac:dyDescent="0.25">
      <c r="A129" s="90" t="s">
        <v>1018</v>
      </c>
      <c r="B129" s="97">
        <v>43462</v>
      </c>
    </row>
    <row r="130" spans="1:2" x14ac:dyDescent="0.25">
      <c r="A130" s="89" t="s">
        <v>1019</v>
      </c>
      <c r="B130" s="98">
        <v>43465</v>
      </c>
    </row>
    <row r="131" spans="1:2" x14ac:dyDescent="0.25">
      <c r="A131" s="90" t="s">
        <v>1020</v>
      </c>
      <c r="B131" s="97">
        <v>43462</v>
      </c>
    </row>
    <row r="132" spans="1:2" x14ac:dyDescent="0.25">
      <c r="A132" s="89" t="s">
        <v>1021</v>
      </c>
      <c r="B132" s="98">
        <v>43462</v>
      </c>
    </row>
    <row r="133" spans="1:2" x14ac:dyDescent="0.25">
      <c r="A133" s="90" t="s">
        <v>1022</v>
      </c>
      <c r="B133" s="97">
        <v>43462</v>
      </c>
    </row>
    <row r="134" spans="1:2" x14ac:dyDescent="0.25">
      <c r="A134" s="89" t="s">
        <v>1023</v>
      </c>
      <c r="B134" s="98">
        <v>43455</v>
      </c>
    </row>
    <row r="135" spans="1:2" x14ac:dyDescent="0.25">
      <c r="A135" s="90" t="s">
        <v>1024</v>
      </c>
      <c r="B135" s="97">
        <v>43462</v>
      </c>
    </row>
    <row r="136" spans="1:2" x14ac:dyDescent="0.25">
      <c r="A136" s="89" t="s">
        <v>1025</v>
      </c>
      <c r="B136" s="98">
        <v>43461</v>
      </c>
    </row>
    <row r="137" spans="1:2" x14ac:dyDescent="0.25">
      <c r="A137" s="90" t="s">
        <v>1026</v>
      </c>
      <c r="B137" s="97">
        <v>43462</v>
      </c>
    </row>
    <row r="138" spans="1:2" x14ac:dyDescent="0.25">
      <c r="A138" s="89" t="s">
        <v>1027</v>
      </c>
      <c r="B138" s="98">
        <v>43462</v>
      </c>
    </row>
    <row r="139" spans="1:2" x14ac:dyDescent="0.25">
      <c r="A139" s="90" t="s">
        <v>1028</v>
      </c>
      <c r="B139" s="97">
        <v>43462</v>
      </c>
    </row>
    <row r="140" spans="1:2" x14ac:dyDescent="0.25">
      <c r="A140" s="89" t="s">
        <v>1029</v>
      </c>
      <c r="B140" s="98">
        <v>43462</v>
      </c>
    </row>
    <row r="141" spans="1:2" x14ac:dyDescent="0.25">
      <c r="A141" s="90" t="s">
        <v>1030</v>
      </c>
      <c r="B141" s="97">
        <v>43462</v>
      </c>
    </row>
    <row r="142" spans="1:2" x14ac:dyDescent="0.25">
      <c r="A142" s="89" t="s">
        <v>1031</v>
      </c>
      <c r="B142" s="98">
        <v>43462</v>
      </c>
    </row>
    <row r="143" spans="1:2" x14ac:dyDescent="0.25">
      <c r="A143" s="90" t="s">
        <v>1032</v>
      </c>
      <c r="B143" s="97">
        <v>43462</v>
      </c>
    </row>
    <row r="144" spans="1:2" x14ac:dyDescent="0.25">
      <c r="A144" s="89" t="s">
        <v>1033</v>
      </c>
      <c r="B144" s="98">
        <v>43462</v>
      </c>
    </row>
    <row r="145" spans="1:2" x14ac:dyDescent="0.25">
      <c r="A145" s="90" t="s">
        <v>1034</v>
      </c>
      <c r="B145" s="97">
        <v>43462</v>
      </c>
    </row>
    <row r="146" spans="1:2" x14ac:dyDescent="0.25">
      <c r="A146" s="89" t="s">
        <v>1035</v>
      </c>
      <c r="B146" s="98">
        <v>43462</v>
      </c>
    </row>
    <row r="147" spans="1:2" x14ac:dyDescent="0.25">
      <c r="A147" s="90" t="s">
        <v>1036</v>
      </c>
      <c r="B147" s="97">
        <v>43462</v>
      </c>
    </row>
    <row r="148" spans="1:2" x14ac:dyDescent="0.25">
      <c r="A148" s="89" t="s">
        <v>1037</v>
      </c>
      <c r="B148" s="98">
        <v>43462</v>
      </c>
    </row>
    <row r="149" spans="1:2" x14ac:dyDescent="0.25">
      <c r="A149" s="90" t="s">
        <v>1038</v>
      </c>
      <c r="B149" s="97">
        <v>43462</v>
      </c>
    </row>
    <row r="150" spans="1:2" x14ac:dyDescent="0.25">
      <c r="A150" s="89" t="s">
        <v>1039</v>
      </c>
      <c r="B150" s="98">
        <v>43462</v>
      </c>
    </row>
    <row r="151" spans="1:2" x14ac:dyDescent="0.25">
      <c r="A151" s="90" t="s">
        <v>1040</v>
      </c>
      <c r="B151" s="97">
        <v>43462</v>
      </c>
    </row>
    <row r="152" spans="1:2" x14ac:dyDescent="0.25">
      <c r="A152" s="89" t="s">
        <v>1041</v>
      </c>
      <c r="B152" s="98">
        <v>43462</v>
      </c>
    </row>
    <row r="153" spans="1:2" x14ac:dyDescent="0.25">
      <c r="A153" s="90" t="s">
        <v>1042</v>
      </c>
      <c r="B153" s="97">
        <v>43462</v>
      </c>
    </row>
    <row r="154" spans="1:2" x14ac:dyDescent="0.25">
      <c r="A154" s="89" t="s">
        <v>1043</v>
      </c>
      <c r="B154" s="98">
        <v>43462</v>
      </c>
    </row>
    <row r="155" spans="1:2" x14ac:dyDescent="0.25">
      <c r="A155" s="90" t="s">
        <v>1044</v>
      </c>
      <c r="B155" s="97">
        <v>43462</v>
      </c>
    </row>
    <row r="156" spans="1:2" x14ac:dyDescent="0.25">
      <c r="A156" s="89" t="s">
        <v>1045</v>
      </c>
      <c r="B156" s="98">
        <v>43462</v>
      </c>
    </row>
    <row r="157" spans="1:2" x14ac:dyDescent="0.25">
      <c r="A157" s="90" t="s">
        <v>1046</v>
      </c>
      <c r="B157" s="97">
        <v>43462</v>
      </c>
    </row>
    <row r="158" spans="1:2" x14ac:dyDescent="0.25">
      <c r="A158" s="89" t="s">
        <v>1047</v>
      </c>
      <c r="B158" s="98">
        <v>43462</v>
      </c>
    </row>
    <row r="159" spans="1:2" x14ac:dyDescent="0.25">
      <c r="A159" s="90" t="s">
        <v>1048</v>
      </c>
      <c r="B159" s="97">
        <v>43462</v>
      </c>
    </row>
    <row r="160" spans="1:2" x14ac:dyDescent="0.25">
      <c r="A160" s="89" t="s">
        <v>1049</v>
      </c>
      <c r="B160" s="98">
        <v>43462</v>
      </c>
    </row>
    <row r="161" spans="1:2" x14ac:dyDescent="0.25">
      <c r="A161" s="90" t="s">
        <v>1050</v>
      </c>
      <c r="B161" s="97">
        <v>43462</v>
      </c>
    </row>
    <row r="162" spans="1:2" x14ac:dyDescent="0.25">
      <c r="A162" s="89" t="s">
        <v>1051</v>
      </c>
      <c r="B162" s="98">
        <v>43462</v>
      </c>
    </row>
    <row r="163" spans="1:2" x14ac:dyDescent="0.25">
      <c r="A163" s="90" t="s">
        <v>1052</v>
      </c>
      <c r="B163" s="97">
        <v>43462</v>
      </c>
    </row>
    <row r="164" spans="1:2" x14ac:dyDescent="0.25">
      <c r="A164" s="89" t="s">
        <v>1053</v>
      </c>
      <c r="B164" s="98">
        <v>43462</v>
      </c>
    </row>
    <row r="165" spans="1:2" x14ac:dyDescent="0.25">
      <c r="A165" s="90" t="s">
        <v>1054</v>
      </c>
      <c r="B165" s="97">
        <v>43462</v>
      </c>
    </row>
    <row r="166" spans="1:2" x14ac:dyDescent="0.25">
      <c r="A166" s="89" t="s">
        <v>1055</v>
      </c>
      <c r="B166" s="98">
        <v>43462</v>
      </c>
    </row>
    <row r="167" spans="1:2" x14ac:dyDescent="0.25">
      <c r="A167" s="90" t="s">
        <v>1056</v>
      </c>
      <c r="B167" s="97">
        <v>43462</v>
      </c>
    </row>
    <row r="168" spans="1:2" x14ac:dyDescent="0.25">
      <c r="A168" s="89" t="s">
        <v>1057</v>
      </c>
      <c r="B168" s="98">
        <v>43462</v>
      </c>
    </row>
    <row r="169" spans="1:2" x14ac:dyDescent="0.25">
      <c r="A169" s="90" t="s">
        <v>1058</v>
      </c>
      <c r="B169" s="97">
        <v>43462</v>
      </c>
    </row>
    <row r="170" spans="1:2" x14ac:dyDescent="0.25">
      <c r="A170" s="89" t="s">
        <v>1059</v>
      </c>
      <c r="B170" s="98">
        <v>43462</v>
      </c>
    </row>
    <row r="171" spans="1:2" x14ac:dyDescent="0.25">
      <c r="A171" s="90" t="s">
        <v>1060</v>
      </c>
      <c r="B171" s="97">
        <v>43462</v>
      </c>
    </row>
    <row r="172" spans="1:2" x14ac:dyDescent="0.25">
      <c r="A172" s="89" t="s">
        <v>1061</v>
      </c>
      <c r="B172" s="98">
        <v>43462</v>
      </c>
    </row>
    <row r="173" spans="1:2" x14ac:dyDescent="0.25">
      <c r="A173" s="90" t="s">
        <v>1062</v>
      </c>
      <c r="B173" s="97">
        <v>43462</v>
      </c>
    </row>
    <row r="174" spans="1:2" x14ac:dyDescent="0.25">
      <c r="A174" s="89" t="s">
        <v>1063</v>
      </c>
      <c r="B174" s="98">
        <v>43462</v>
      </c>
    </row>
    <row r="175" spans="1:2" x14ac:dyDescent="0.25">
      <c r="A175" s="90" t="s">
        <v>1064</v>
      </c>
      <c r="B175" s="97">
        <v>43462</v>
      </c>
    </row>
    <row r="176" spans="1:2" x14ac:dyDescent="0.25">
      <c r="A176" s="89" t="s">
        <v>1065</v>
      </c>
      <c r="B176" s="98">
        <v>43462</v>
      </c>
    </row>
    <row r="177" spans="1:2" x14ac:dyDescent="0.25">
      <c r="A177" s="90" t="s">
        <v>1066</v>
      </c>
      <c r="B177" s="97">
        <v>43462</v>
      </c>
    </row>
    <row r="178" spans="1:2" x14ac:dyDescent="0.25">
      <c r="A178" s="89" t="s">
        <v>1067</v>
      </c>
      <c r="B178" s="98">
        <v>43462</v>
      </c>
    </row>
    <row r="179" spans="1:2" x14ac:dyDescent="0.25">
      <c r="A179" s="90" t="s">
        <v>1068</v>
      </c>
      <c r="B179" s="97">
        <v>43462</v>
      </c>
    </row>
    <row r="180" spans="1:2" x14ac:dyDescent="0.25">
      <c r="A180" s="89" t="s">
        <v>1069</v>
      </c>
      <c r="B180" s="98">
        <v>43462</v>
      </c>
    </row>
    <row r="181" spans="1:2" x14ac:dyDescent="0.25">
      <c r="A181" s="90" t="s">
        <v>1070</v>
      </c>
      <c r="B181" s="97">
        <v>43462</v>
      </c>
    </row>
    <row r="182" spans="1:2" x14ac:dyDescent="0.25">
      <c r="A182" s="89" t="s">
        <v>1071</v>
      </c>
      <c r="B182" s="98">
        <v>43462</v>
      </c>
    </row>
    <row r="183" spans="1:2" x14ac:dyDescent="0.25">
      <c r="A183" s="90" t="s">
        <v>1072</v>
      </c>
      <c r="B183" s="97">
        <v>43462</v>
      </c>
    </row>
    <row r="184" spans="1:2" x14ac:dyDescent="0.25">
      <c r="A184" s="89" t="s">
        <v>1073</v>
      </c>
      <c r="B184" s="98">
        <v>43462</v>
      </c>
    </row>
    <row r="185" spans="1:2" x14ac:dyDescent="0.25">
      <c r="A185" s="90" t="s">
        <v>1074</v>
      </c>
      <c r="B185" s="97">
        <v>43462</v>
      </c>
    </row>
    <row r="186" spans="1:2" x14ac:dyDescent="0.25">
      <c r="A186" s="89" t="s">
        <v>1075</v>
      </c>
      <c r="B186" s="98">
        <v>43462</v>
      </c>
    </row>
    <row r="187" spans="1:2" x14ac:dyDescent="0.25">
      <c r="A187" s="90" t="s">
        <v>1076</v>
      </c>
      <c r="B187" s="97">
        <v>43462</v>
      </c>
    </row>
    <row r="188" spans="1:2" x14ac:dyDescent="0.25">
      <c r="A188" s="89" t="s">
        <v>1077</v>
      </c>
      <c r="B188" s="98">
        <v>43462</v>
      </c>
    </row>
    <row r="189" spans="1:2" x14ac:dyDescent="0.25">
      <c r="A189" s="90" t="s">
        <v>1078</v>
      </c>
      <c r="B189" s="97">
        <v>43462</v>
      </c>
    </row>
    <row r="190" spans="1:2" x14ac:dyDescent="0.25">
      <c r="A190" s="89" t="s">
        <v>1079</v>
      </c>
      <c r="B190" s="98">
        <v>43462</v>
      </c>
    </row>
    <row r="191" spans="1:2" x14ac:dyDescent="0.25">
      <c r="A191" s="90" t="s">
        <v>1080</v>
      </c>
      <c r="B191" s="97">
        <v>43462</v>
      </c>
    </row>
    <row r="192" spans="1:2" x14ac:dyDescent="0.25">
      <c r="A192" s="89" t="s">
        <v>1081</v>
      </c>
      <c r="B192" s="98">
        <v>43462</v>
      </c>
    </row>
    <row r="193" spans="1:2" x14ac:dyDescent="0.25">
      <c r="A193" s="90" t="s">
        <v>1082</v>
      </c>
      <c r="B193" s="97">
        <v>43462</v>
      </c>
    </row>
    <row r="194" spans="1:2" x14ac:dyDescent="0.25">
      <c r="A194" s="89" t="s">
        <v>1083</v>
      </c>
      <c r="B194" s="98">
        <v>43462</v>
      </c>
    </row>
    <row r="195" spans="1:2" x14ac:dyDescent="0.25">
      <c r="A195" s="90" t="s">
        <v>1084</v>
      </c>
      <c r="B195" s="97">
        <v>43462</v>
      </c>
    </row>
    <row r="196" spans="1:2" x14ac:dyDescent="0.25">
      <c r="A196" s="89" t="s">
        <v>1085</v>
      </c>
      <c r="B196" s="98">
        <v>43462</v>
      </c>
    </row>
    <row r="197" spans="1:2" x14ac:dyDescent="0.25">
      <c r="A197" s="90" t="s">
        <v>1086</v>
      </c>
      <c r="B197" s="97">
        <v>43462</v>
      </c>
    </row>
    <row r="198" spans="1:2" x14ac:dyDescent="0.25">
      <c r="A198" s="89" t="s">
        <v>1087</v>
      </c>
      <c r="B198" s="98">
        <v>43462</v>
      </c>
    </row>
    <row r="199" spans="1:2" x14ac:dyDescent="0.25">
      <c r="A199" s="90" t="s">
        <v>1088</v>
      </c>
      <c r="B199" s="97">
        <v>43462</v>
      </c>
    </row>
    <row r="200" spans="1:2" x14ac:dyDescent="0.25">
      <c r="A200" s="89" t="s">
        <v>1089</v>
      </c>
      <c r="B200" s="98">
        <v>43462</v>
      </c>
    </row>
    <row r="201" spans="1:2" x14ac:dyDescent="0.25">
      <c r="A201" s="90" t="s">
        <v>1090</v>
      </c>
      <c r="B201" s="97">
        <v>43462</v>
      </c>
    </row>
    <row r="202" spans="1:2" x14ac:dyDescent="0.25">
      <c r="A202" s="89" t="s">
        <v>1091</v>
      </c>
      <c r="B202" s="98">
        <v>43462</v>
      </c>
    </row>
    <row r="203" spans="1:2" x14ac:dyDescent="0.25">
      <c r="A203" s="90" t="s">
        <v>1092</v>
      </c>
      <c r="B203" s="97">
        <v>43462</v>
      </c>
    </row>
    <row r="204" spans="1:2" x14ac:dyDescent="0.25">
      <c r="A204" s="89" t="s">
        <v>1093</v>
      </c>
      <c r="B204" s="98">
        <v>43462</v>
      </c>
    </row>
    <row r="205" spans="1:2" x14ac:dyDescent="0.25">
      <c r="A205" s="90" t="s">
        <v>1094</v>
      </c>
      <c r="B205" s="97">
        <v>43462</v>
      </c>
    </row>
    <row r="206" spans="1:2" x14ac:dyDescent="0.25">
      <c r="A206" s="89" t="s">
        <v>1095</v>
      </c>
      <c r="B206" s="98">
        <v>43462</v>
      </c>
    </row>
    <row r="207" spans="1:2" x14ac:dyDescent="0.25">
      <c r="A207" s="90" t="s">
        <v>1096</v>
      </c>
      <c r="B207" s="97">
        <v>43462</v>
      </c>
    </row>
    <row r="208" spans="1:2" x14ac:dyDescent="0.25">
      <c r="A208" s="89" t="s">
        <v>1097</v>
      </c>
      <c r="B208" s="98">
        <v>43462</v>
      </c>
    </row>
    <row r="209" spans="1:2" x14ac:dyDescent="0.25">
      <c r="A209" s="90" t="s">
        <v>1098</v>
      </c>
      <c r="B209" s="97">
        <v>43462</v>
      </c>
    </row>
    <row r="210" spans="1:2" x14ac:dyDescent="0.25">
      <c r="A210" s="89" t="s">
        <v>1099</v>
      </c>
      <c r="B210" s="98">
        <v>43462</v>
      </c>
    </row>
    <row r="211" spans="1:2" x14ac:dyDescent="0.25">
      <c r="A211" s="90" t="s">
        <v>1100</v>
      </c>
      <c r="B211" s="97">
        <v>43462</v>
      </c>
    </row>
    <row r="212" spans="1:2" x14ac:dyDescent="0.25">
      <c r="A212" s="89" t="s">
        <v>1101</v>
      </c>
      <c r="B212" s="98">
        <v>43462</v>
      </c>
    </row>
    <row r="213" spans="1:2" x14ac:dyDescent="0.25">
      <c r="A213" s="90" t="s">
        <v>1102</v>
      </c>
      <c r="B213" s="97">
        <v>43462</v>
      </c>
    </row>
    <row r="214" spans="1:2" x14ac:dyDescent="0.25">
      <c r="A214" s="89" t="s">
        <v>1103</v>
      </c>
      <c r="B214" s="98">
        <v>43462</v>
      </c>
    </row>
    <row r="215" spans="1:2" x14ac:dyDescent="0.25">
      <c r="A215" s="90" t="s">
        <v>1104</v>
      </c>
      <c r="B215" s="97">
        <v>43462</v>
      </c>
    </row>
    <row r="216" spans="1:2" x14ac:dyDescent="0.25">
      <c r="A216" s="89" t="s">
        <v>1105</v>
      </c>
      <c r="B216" s="98">
        <v>43462</v>
      </c>
    </row>
    <row r="217" spans="1:2" x14ac:dyDescent="0.25">
      <c r="A217" s="90" t="s">
        <v>1106</v>
      </c>
      <c r="B217" s="97">
        <v>43462</v>
      </c>
    </row>
    <row r="218" spans="1:2" x14ac:dyDescent="0.25">
      <c r="A218" s="89" t="s">
        <v>1107</v>
      </c>
      <c r="B218" s="98">
        <v>43462</v>
      </c>
    </row>
    <row r="219" spans="1:2" x14ac:dyDescent="0.25">
      <c r="A219" s="90" t="s">
        <v>1108</v>
      </c>
      <c r="B219" s="97">
        <v>43462</v>
      </c>
    </row>
    <row r="220" spans="1:2" x14ac:dyDescent="0.25">
      <c r="A220" s="89" t="s">
        <v>1109</v>
      </c>
      <c r="B220" s="98">
        <v>43462</v>
      </c>
    </row>
    <row r="221" spans="1:2" x14ac:dyDescent="0.25">
      <c r="A221" s="90" t="s">
        <v>1110</v>
      </c>
      <c r="B221" s="97">
        <v>43462</v>
      </c>
    </row>
    <row r="222" spans="1:2" x14ac:dyDescent="0.25">
      <c r="A222" s="89" t="s">
        <v>1111</v>
      </c>
      <c r="B222" s="98">
        <v>43462</v>
      </c>
    </row>
    <row r="223" spans="1:2" x14ac:dyDescent="0.25">
      <c r="A223" s="90" t="s">
        <v>1112</v>
      </c>
      <c r="B223" s="97">
        <v>43462</v>
      </c>
    </row>
    <row r="224" spans="1:2" x14ac:dyDescent="0.25">
      <c r="A224" s="89" t="s">
        <v>1113</v>
      </c>
      <c r="B224" s="98">
        <v>43462</v>
      </c>
    </row>
    <row r="225" spans="1:2" x14ac:dyDescent="0.25">
      <c r="A225" s="90" t="s">
        <v>1114</v>
      </c>
      <c r="B225" s="97">
        <v>43462</v>
      </c>
    </row>
    <row r="226" spans="1:2" x14ac:dyDescent="0.25">
      <c r="A226" s="89" t="s">
        <v>1115</v>
      </c>
      <c r="B226" s="98">
        <v>43462</v>
      </c>
    </row>
    <row r="227" spans="1:2" x14ac:dyDescent="0.25">
      <c r="A227" s="90" t="s">
        <v>1116</v>
      </c>
      <c r="B227" s="97">
        <v>43462</v>
      </c>
    </row>
    <row r="228" spans="1:2" x14ac:dyDescent="0.25">
      <c r="A228" s="89" t="s">
        <v>560</v>
      </c>
      <c r="B228" s="98">
        <v>43461</v>
      </c>
    </row>
    <row r="229" spans="1:2" x14ac:dyDescent="0.25">
      <c r="A229" s="90" t="s">
        <v>1117</v>
      </c>
      <c r="B229" s="97">
        <v>43462</v>
      </c>
    </row>
    <row r="230" spans="1:2" x14ac:dyDescent="0.25">
      <c r="A230" s="89" t="s">
        <v>1118</v>
      </c>
      <c r="B230" s="98">
        <v>43462</v>
      </c>
    </row>
    <row r="231" spans="1:2" x14ac:dyDescent="0.25">
      <c r="A231" s="90" t="s">
        <v>1119</v>
      </c>
      <c r="B231" s="97">
        <v>43462</v>
      </c>
    </row>
    <row r="232" spans="1:2" x14ac:dyDescent="0.25">
      <c r="A232" s="89" t="s">
        <v>1120</v>
      </c>
      <c r="B232" s="98">
        <v>43462</v>
      </c>
    </row>
    <row r="233" spans="1:2" x14ac:dyDescent="0.25">
      <c r="A233" s="90" t="s">
        <v>1121</v>
      </c>
      <c r="B233" s="97">
        <v>43462</v>
      </c>
    </row>
    <row r="234" spans="1:2" x14ac:dyDescent="0.25">
      <c r="A234" s="89" t="s">
        <v>1122</v>
      </c>
      <c r="B234" s="98">
        <v>43462</v>
      </c>
    </row>
    <row r="235" spans="1:2" x14ac:dyDescent="0.25">
      <c r="A235" s="90" t="s">
        <v>1123</v>
      </c>
      <c r="B235" s="97">
        <v>43462</v>
      </c>
    </row>
    <row r="236" spans="1:2" x14ac:dyDescent="0.25">
      <c r="A236" s="89" t="s">
        <v>1124</v>
      </c>
      <c r="B236" s="98">
        <v>43462</v>
      </c>
    </row>
    <row r="237" spans="1:2" x14ac:dyDescent="0.25">
      <c r="A237" s="90" t="s">
        <v>1125</v>
      </c>
      <c r="B237" s="97">
        <v>43465</v>
      </c>
    </row>
    <row r="238" spans="1:2" x14ac:dyDescent="0.25">
      <c r="A238" s="89" t="s">
        <v>1126</v>
      </c>
      <c r="B238" s="98">
        <v>43465</v>
      </c>
    </row>
    <row r="239" spans="1:2" x14ac:dyDescent="0.25">
      <c r="A239" s="90" t="s">
        <v>1127</v>
      </c>
      <c r="B239" s="97">
        <v>43462</v>
      </c>
    </row>
    <row r="240" spans="1:2" x14ac:dyDescent="0.25">
      <c r="A240" s="89" t="s">
        <v>1128</v>
      </c>
      <c r="B240" s="98">
        <v>43462</v>
      </c>
    </row>
    <row r="241" spans="1:2" x14ac:dyDescent="0.25">
      <c r="A241" s="90" t="s">
        <v>1129</v>
      </c>
      <c r="B241" s="97">
        <v>43462</v>
      </c>
    </row>
    <row r="242" spans="1:2" x14ac:dyDescent="0.25">
      <c r="A242" s="89" t="s">
        <v>1130</v>
      </c>
      <c r="B242" s="98">
        <v>43462</v>
      </c>
    </row>
    <row r="243" spans="1:2" x14ac:dyDescent="0.25">
      <c r="A243" s="90" t="s">
        <v>1131</v>
      </c>
      <c r="B243" s="97">
        <v>43462</v>
      </c>
    </row>
    <row r="244" spans="1:2" x14ac:dyDescent="0.25">
      <c r="A244" s="89" t="s">
        <v>1132</v>
      </c>
      <c r="B244" s="98">
        <v>43462</v>
      </c>
    </row>
    <row r="245" spans="1:2" x14ac:dyDescent="0.25">
      <c r="A245" s="90" t="s">
        <v>1133</v>
      </c>
      <c r="B245" s="97">
        <v>43462</v>
      </c>
    </row>
    <row r="246" spans="1:2" x14ac:dyDescent="0.25">
      <c r="A246" s="89" t="s">
        <v>1134</v>
      </c>
      <c r="B246" s="98">
        <v>43462</v>
      </c>
    </row>
    <row r="247" spans="1:2" x14ac:dyDescent="0.25">
      <c r="A247" s="90" t="s">
        <v>1135</v>
      </c>
      <c r="B247" s="97">
        <v>43462</v>
      </c>
    </row>
    <row r="248" spans="1:2" x14ac:dyDescent="0.25">
      <c r="A248" s="89" t="s">
        <v>1136</v>
      </c>
      <c r="B248" s="98">
        <v>43462</v>
      </c>
    </row>
    <row r="249" spans="1:2" x14ac:dyDescent="0.25">
      <c r="A249" s="90" t="s">
        <v>1137</v>
      </c>
      <c r="B249" s="97">
        <v>43462</v>
      </c>
    </row>
    <row r="250" spans="1:2" x14ac:dyDescent="0.25">
      <c r="A250" s="89" t="s">
        <v>554</v>
      </c>
      <c r="B250" s="98">
        <v>43461</v>
      </c>
    </row>
    <row r="251" spans="1:2" x14ac:dyDescent="0.25">
      <c r="A251" s="90" t="s">
        <v>1138</v>
      </c>
      <c r="B251" s="97">
        <v>43461</v>
      </c>
    </row>
    <row r="252" spans="1:2" x14ac:dyDescent="0.25">
      <c r="A252" s="89" t="s">
        <v>1139</v>
      </c>
      <c r="B252" s="98">
        <v>43461</v>
      </c>
    </row>
    <row r="253" spans="1:2" x14ac:dyDescent="0.25">
      <c r="A253" s="90" t="s">
        <v>1140</v>
      </c>
      <c r="B253" s="97">
        <v>43461</v>
      </c>
    </row>
    <row r="254" spans="1:2" x14ac:dyDescent="0.25">
      <c r="A254" s="89" t="s">
        <v>1141</v>
      </c>
      <c r="B254" s="98">
        <v>43461</v>
      </c>
    </row>
    <row r="255" spans="1:2" x14ac:dyDescent="0.25">
      <c r="A255" s="90" t="s">
        <v>1142</v>
      </c>
      <c r="B255" s="97">
        <v>43461</v>
      </c>
    </row>
    <row r="256" spans="1:2" x14ac:dyDescent="0.25">
      <c r="A256" s="89" t="s">
        <v>1143</v>
      </c>
      <c r="B256" s="98">
        <v>43461</v>
      </c>
    </row>
    <row r="257" spans="1:2" x14ac:dyDescent="0.25">
      <c r="A257" s="90" t="s">
        <v>1144</v>
      </c>
      <c r="B257" s="97">
        <v>43467</v>
      </c>
    </row>
    <row r="258" spans="1:2" x14ac:dyDescent="0.25">
      <c r="A258" s="89" t="s">
        <v>1145</v>
      </c>
      <c r="B258" s="98">
        <v>43467</v>
      </c>
    </row>
    <row r="259" spans="1:2" x14ac:dyDescent="0.25">
      <c r="A259" s="90" t="s">
        <v>1146</v>
      </c>
      <c r="B259" s="97">
        <v>43467</v>
      </c>
    </row>
    <row r="260" spans="1:2" x14ac:dyDescent="0.25">
      <c r="A260" s="89" t="s">
        <v>1147</v>
      </c>
      <c r="B260" s="98">
        <v>43467</v>
      </c>
    </row>
    <row r="261" spans="1:2" x14ac:dyDescent="0.25">
      <c r="A261" s="90" t="s">
        <v>1148</v>
      </c>
      <c r="B261" s="97">
        <v>43467</v>
      </c>
    </row>
    <row r="262" spans="1:2" x14ac:dyDescent="0.25">
      <c r="A262" s="89" t="s">
        <v>1149</v>
      </c>
      <c r="B262" s="98">
        <v>43467</v>
      </c>
    </row>
    <row r="263" spans="1:2" x14ac:dyDescent="0.25">
      <c r="A263" s="90" t="s">
        <v>1150</v>
      </c>
      <c r="B263" s="97">
        <v>43467</v>
      </c>
    </row>
    <row r="264" spans="1:2" x14ac:dyDescent="0.25">
      <c r="A264" s="89" t="s">
        <v>1151</v>
      </c>
      <c r="B264" s="98">
        <v>43467</v>
      </c>
    </row>
    <row r="265" spans="1:2" x14ac:dyDescent="0.25">
      <c r="A265" s="90" t="s">
        <v>1152</v>
      </c>
      <c r="B265" s="97">
        <v>43467</v>
      </c>
    </row>
    <row r="266" spans="1:2" x14ac:dyDescent="0.25">
      <c r="A266" s="89" t="s">
        <v>1153</v>
      </c>
      <c r="B266" s="98">
        <v>43467</v>
      </c>
    </row>
    <row r="267" spans="1:2" x14ac:dyDescent="0.25">
      <c r="A267" s="90" t="s">
        <v>1154</v>
      </c>
      <c r="B267" s="97">
        <v>43467</v>
      </c>
    </row>
    <row r="268" spans="1:2" x14ac:dyDescent="0.25">
      <c r="A268" s="89" t="s">
        <v>1155</v>
      </c>
      <c r="B268" s="98">
        <v>43467</v>
      </c>
    </row>
    <row r="269" spans="1:2" x14ac:dyDescent="0.25">
      <c r="A269" s="90" t="s">
        <v>1156</v>
      </c>
      <c r="B269" s="97">
        <v>43467</v>
      </c>
    </row>
    <row r="270" spans="1:2" x14ac:dyDescent="0.25">
      <c r="A270" s="89" t="s">
        <v>1157</v>
      </c>
      <c r="B270" s="98">
        <v>43467</v>
      </c>
    </row>
    <row r="271" spans="1:2" x14ac:dyDescent="0.25">
      <c r="A271" s="90" t="s">
        <v>1158</v>
      </c>
      <c r="B271" s="97">
        <v>43462</v>
      </c>
    </row>
    <row r="272" spans="1:2" x14ac:dyDescent="0.25">
      <c r="A272" s="89" t="s">
        <v>1159</v>
      </c>
      <c r="B272" s="98">
        <v>43462</v>
      </c>
    </row>
    <row r="273" spans="1:2" x14ac:dyDescent="0.25">
      <c r="A273" s="90" t="s">
        <v>1160</v>
      </c>
      <c r="B273" s="97">
        <v>43462</v>
      </c>
    </row>
    <row r="274" spans="1:2" x14ac:dyDescent="0.25">
      <c r="A274" s="89" t="s">
        <v>1161</v>
      </c>
      <c r="B274" s="98">
        <v>43462</v>
      </c>
    </row>
    <row r="275" spans="1:2" x14ac:dyDescent="0.25">
      <c r="A275" s="90" t="s">
        <v>1162</v>
      </c>
      <c r="B275" s="97">
        <v>43462</v>
      </c>
    </row>
    <row r="276" spans="1:2" x14ac:dyDescent="0.25">
      <c r="A276" s="89" t="s">
        <v>1163</v>
      </c>
      <c r="B276" s="98">
        <v>43462</v>
      </c>
    </row>
    <row r="277" spans="1:2" x14ac:dyDescent="0.25">
      <c r="A277" s="90" t="s">
        <v>1164</v>
      </c>
      <c r="B277" s="97">
        <v>43462</v>
      </c>
    </row>
    <row r="278" spans="1:2" x14ac:dyDescent="0.25">
      <c r="A278" s="89" t="s">
        <v>558</v>
      </c>
      <c r="B278" s="98">
        <v>43461</v>
      </c>
    </row>
    <row r="279" spans="1:2" x14ac:dyDescent="0.25">
      <c r="A279" s="90" t="s">
        <v>559</v>
      </c>
      <c r="B279" s="97">
        <v>43461</v>
      </c>
    </row>
    <row r="280" spans="1:2" x14ac:dyDescent="0.25">
      <c r="A280" s="89" t="s">
        <v>557</v>
      </c>
      <c r="B280" s="98">
        <v>43461</v>
      </c>
    </row>
    <row r="281" spans="1:2" x14ac:dyDescent="0.25">
      <c r="A281" s="90" t="s">
        <v>572</v>
      </c>
      <c r="B281" s="97">
        <v>43461</v>
      </c>
    </row>
    <row r="282" spans="1:2" x14ac:dyDescent="0.25">
      <c r="A282" s="89" t="s">
        <v>570</v>
      </c>
      <c r="B282" s="98">
        <v>43461</v>
      </c>
    </row>
    <row r="283" spans="1:2" x14ac:dyDescent="0.25">
      <c r="A283" s="90" t="s">
        <v>569</v>
      </c>
      <c r="B283" s="97">
        <v>43461</v>
      </c>
    </row>
    <row r="284" spans="1:2" x14ac:dyDescent="0.25">
      <c r="A284" s="89" t="s">
        <v>1165</v>
      </c>
      <c r="B284" s="98">
        <v>43461</v>
      </c>
    </row>
    <row r="285" spans="1:2" x14ac:dyDescent="0.25">
      <c r="A285" s="90" t="s">
        <v>571</v>
      </c>
      <c r="B285" s="97">
        <v>43461</v>
      </c>
    </row>
    <row r="286" spans="1:2" x14ac:dyDescent="0.25">
      <c r="A286" s="89" t="s">
        <v>555</v>
      </c>
      <c r="B286" s="98">
        <v>43461</v>
      </c>
    </row>
    <row r="287" spans="1:2" x14ac:dyDescent="0.25">
      <c r="A287" s="90" t="s">
        <v>1166</v>
      </c>
      <c r="B287" s="97">
        <v>43461</v>
      </c>
    </row>
    <row r="288" spans="1:2" x14ac:dyDescent="0.25">
      <c r="A288" s="89" t="s">
        <v>1167</v>
      </c>
      <c r="B288" s="98">
        <v>43462</v>
      </c>
    </row>
    <row r="289" spans="1:2" x14ac:dyDescent="0.25">
      <c r="A289" s="90" t="s">
        <v>1168</v>
      </c>
      <c r="B289" s="97">
        <v>43462</v>
      </c>
    </row>
    <row r="290" spans="1:2" x14ac:dyDescent="0.25">
      <c r="A290" s="89" t="s">
        <v>1169</v>
      </c>
      <c r="B290" s="98">
        <v>43462</v>
      </c>
    </row>
    <row r="291" spans="1:2" x14ac:dyDescent="0.25">
      <c r="A291" s="90" t="s">
        <v>1170</v>
      </c>
      <c r="B291" s="97">
        <v>43462</v>
      </c>
    </row>
    <row r="292" spans="1:2" x14ac:dyDescent="0.25">
      <c r="A292" s="89" t="s">
        <v>1171</v>
      </c>
      <c r="B292" s="98">
        <v>43462</v>
      </c>
    </row>
    <row r="293" spans="1:2" x14ac:dyDescent="0.25">
      <c r="A293" s="90" t="s">
        <v>1172</v>
      </c>
      <c r="B293" s="97">
        <v>43462</v>
      </c>
    </row>
    <row r="294" spans="1:2" x14ac:dyDescent="0.25">
      <c r="A294" s="89" t="s">
        <v>1173</v>
      </c>
      <c r="B294" s="98">
        <v>43462</v>
      </c>
    </row>
    <row r="295" spans="1:2" x14ac:dyDescent="0.25">
      <c r="A295" s="90" t="s">
        <v>1174</v>
      </c>
      <c r="B295" s="97">
        <v>43462</v>
      </c>
    </row>
    <row r="296" spans="1:2" x14ac:dyDescent="0.25">
      <c r="A296" s="89" t="s">
        <v>1175</v>
      </c>
      <c r="B296" s="98">
        <v>43462</v>
      </c>
    </row>
    <row r="297" spans="1:2" x14ac:dyDescent="0.25">
      <c r="A297" s="90" t="s">
        <v>1176</v>
      </c>
      <c r="B297" s="97">
        <v>43462</v>
      </c>
    </row>
    <row r="298" spans="1:2" x14ac:dyDescent="0.25">
      <c r="A298" s="89" t="s">
        <v>1177</v>
      </c>
      <c r="B298" s="98">
        <v>43462</v>
      </c>
    </row>
    <row r="299" spans="1:2" x14ac:dyDescent="0.25">
      <c r="A299" s="90" t="s">
        <v>1178</v>
      </c>
      <c r="B299" s="97">
        <v>43462</v>
      </c>
    </row>
    <row r="300" spans="1:2" x14ac:dyDescent="0.25">
      <c r="A300" s="89" t="s">
        <v>1179</v>
      </c>
      <c r="B300" s="98">
        <v>43462</v>
      </c>
    </row>
    <row r="301" spans="1:2" x14ac:dyDescent="0.25">
      <c r="A301" s="90" t="s">
        <v>1180</v>
      </c>
      <c r="B301" s="97">
        <v>43461</v>
      </c>
    </row>
    <row r="302" spans="1:2" x14ac:dyDescent="0.25">
      <c r="A302" s="89" t="s">
        <v>1181</v>
      </c>
      <c r="B302" s="98">
        <v>43461</v>
      </c>
    </row>
    <row r="303" spans="1:2" x14ac:dyDescent="0.25">
      <c r="A303" s="90" t="s">
        <v>1182</v>
      </c>
      <c r="B303" s="97">
        <v>43461</v>
      </c>
    </row>
    <row r="304" spans="1:2" x14ac:dyDescent="0.25">
      <c r="A304" s="89" t="s">
        <v>1183</v>
      </c>
      <c r="B304" s="98">
        <v>43461</v>
      </c>
    </row>
    <row r="305" spans="1:2" x14ac:dyDescent="0.25">
      <c r="A305" s="90" t="s">
        <v>1184</v>
      </c>
      <c r="B305" s="97">
        <v>43461</v>
      </c>
    </row>
    <row r="306" spans="1:2" x14ac:dyDescent="0.25">
      <c r="A306" s="89" t="s">
        <v>1185</v>
      </c>
      <c r="B306" s="98">
        <v>43461</v>
      </c>
    </row>
    <row r="307" spans="1:2" x14ac:dyDescent="0.25">
      <c r="A307" s="90" t="s">
        <v>1186</v>
      </c>
      <c r="B307" s="97">
        <v>43461</v>
      </c>
    </row>
    <row r="308" spans="1:2" x14ac:dyDescent="0.25">
      <c r="A308" s="89" t="s">
        <v>556</v>
      </c>
      <c r="B308" s="98">
        <v>43461</v>
      </c>
    </row>
    <row r="309" spans="1:2" x14ac:dyDescent="0.25">
      <c r="A309" s="90" t="s">
        <v>1187</v>
      </c>
      <c r="B309" s="97">
        <v>43461</v>
      </c>
    </row>
    <row r="310" spans="1:2" x14ac:dyDescent="0.25">
      <c r="A310" s="89" t="s">
        <v>1188</v>
      </c>
      <c r="B310" s="98">
        <v>43461</v>
      </c>
    </row>
    <row r="311" spans="1:2" x14ac:dyDescent="0.25">
      <c r="A311" s="90" t="s">
        <v>1189</v>
      </c>
      <c r="B311" s="97">
        <v>43461</v>
      </c>
    </row>
    <row r="312" spans="1:2" x14ac:dyDescent="0.25">
      <c r="A312" s="89" t="s">
        <v>1190</v>
      </c>
      <c r="B312" s="98">
        <v>43461</v>
      </c>
    </row>
    <row r="313" spans="1:2" x14ac:dyDescent="0.25">
      <c r="A313" s="90" t="s">
        <v>1191</v>
      </c>
      <c r="B313" s="97">
        <v>43461</v>
      </c>
    </row>
    <row r="314" spans="1:2" x14ac:dyDescent="0.25">
      <c r="A314" s="89" t="s">
        <v>1192</v>
      </c>
      <c r="B314" s="98">
        <v>43461</v>
      </c>
    </row>
    <row r="315" spans="1:2" x14ac:dyDescent="0.25">
      <c r="A315" s="90" t="s">
        <v>1193</v>
      </c>
      <c r="B315" s="97">
        <v>43461</v>
      </c>
    </row>
    <row r="316" spans="1:2" x14ac:dyDescent="0.25">
      <c r="A316" s="89" t="s">
        <v>1194</v>
      </c>
      <c r="B316" s="98">
        <v>43461</v>
      </c>
    </row>
    <row r="317" spans="1:2" x14ac:dyDescent="0.25">
      <c r="A317" s="90" t="s">
        <v>1195</v>
      </c>
      <c r="B317" s="97">
        <v>43461</v>
      </c>
    </row>
    <row r="318" spans="1:2" x14ac:dyDescent="0.25">
      <c r="A318" s="89" t="s">
        <v>1196</v>
      </c>
      <c r="B318" s="98">
        <v>43461</v>
      </c>
    </row>
    <row r="319" spans="1:2" x14ac:dyDescent="0.25">
      <c r="A319" s="90" t="s">
        <v>1197</v>
      </c>
      <c r="B319" s="97">
        <v>43462</v>
      </c>
    </row>
    <row r="320" spans="1:2" x14ac:dyDescent="0.25">
      <c r="A320" s="89" t="s">
        <v>1198</v>
      </c>
      <c r="B320" s="98">
        <v>43462</v>
      </c>
    </row>
    <row r="321" spans="1:2" x14ac:dyDescent="0.25">
      <c r="A321" s="90" t="s">
        <v>1199</v>
      </c>
      <c r="B321" s="97" t="s">
        <v>1200</v>
      </c>
    </row>
    <row r="322" spans="1:2" x14ac:dyDescent="0.25">
      <c r="A322" s="89" t="s">
        <v>1201</v>
      </c>
      <c r="B322" s="98" t="s">
        <v>1200</v>
      </c>
    </row>
    <row r="323" spans="1:2" x14ac:dyDescent="0.25">
      <c r="A323" s="90" t="s">
        <v>1202</v>
      </c>
      <c r="B323" s="97" t="s">
        <v>1200</v>
      </c>
    </row>
    <row r="324" spans="1:2" x14ac:dyDescent="0.25">
      <c r="A324" s="89" t="s">
        <v>1203</v>
      </c>
      <c r="B324" s="98" t="s">
        <v>1200</v>
      </c>
    </row>
    <row r="325" spans="1:2" x14ac:dyDescent="0.25">
      <c r="A325" s="90" t="s">
        <v>1204</v>
      </c>
      <c r="B325" s="97">
        <v>43467</v>
      </c>
    </row>
    <row r="326" spans="1:2" x14ac:dyDescent="0.25">
      <c r="A326" s="89" t="s">
        <v>1205</v>
      </c>
      <c r="B326" s="98">
        <v>43467</v>
      </c>
    </row>
    <row r="327" spans="1:2" x14ac:dyDescent="0.25">
      <c r="A327" s="90" t="s">
        <v>1206</v>
      </c>
      <c r="B327" s="97">
        <v>43467</v>
      </c>
    </row>
    <row r="328" spans="1:2" x14ac:dyDescent="0.25">
      <c r="A328" s="89" t="s">
        <v>1207</v>
      </c>
      <c r="B328" s="98">
        <v>43467</v>
      </c>
    </row>
    <row r="329" spans="1:2" x14ac:dyDescent="0.25">
      <c r="A329" s="90" t="s">
        <v>1208</v>
      </c>
      <c r="B329" s="97">
        <v>43467</v>
      </c>
    </row>
    <row r="330" spans="1:2" x14ac:dyDescent="0.25">
      <c r="A330" s="89" t="s">
        <v>1209</v>
      </c>
      <c r="B330" s="98">
        <v>43467</v>
      </c>
    </row>
    <row r="331" spans="1:2" x14ac:dyDescent="0.25">
      <c r="A331" s="90" t="s">
        <v>1210</v>
      </c>
      <c r="B331" s="97">
        <v>43467</v>
      </c>
    </row>
    <row r="332" spans="1:2" x14ac:dyDescent="0.25">
      <c r="A332" s="89" t="s">
        <v>1211</v>
      </c>
      <c r="B332" s="98">
        <v>43467</v>
      </c>
    </row>
    <row r="333" spans="1:2" x14ac:dyDescent="0.25">
      <c r="A333" s="90" t="s">
        <v>1212</v>
      </c>
      <c r="B333" s="97">
        <v>43467</v>
      </c>
    </row>
    <row r="334" spans="1:2" x14ac:dyDescent="0.25">
      <c r="A334" s="89" t="s">
        <v>1213</v>
      </c>
      <c r="B334" s="98">
        <v>43467</v>
      </c>
    </row>
    <row r="335" spans="1:2" x14ac:dyDescent="0.25">
      <c r="A335" s="90" t="s">
        <v>553</v>
      </c>
      <c r="B335" s="97">
        <v>43462</v>
      </c>
    </row>
    <row r="336" spans="1:2" x14ac:dyDescent="0.25">
      <c r="A336" s="89" t="s">
        <v>552</v>
      </c>
      <c r="B336" s="98">
        <v>43462</v>
      </c>
    </row>
    <row r="337" spans="1:2" x14ac:dyDescent="0.25">
      <c r="A337" s="90" t="s">
        <v>1214</v>
      </c>
      <c r="B337" s="97">
        <v>43461</v>
      </c>
    </row>
    <row r="338" spans="1:2" x14ac:dyDescent="0.25">
      <c r="A338" s="89" t="s">
        <v>1215</v>
      </c>
      <c r="B338" s="98">
        <v>43462</v>
      </c>
    </row>
    <row r="339" spans="1:2" x14ac:dyDescent="0.25">
      <c r="A339" s="90" t="s">
        <v>1216</v>
      </c>
      <c r="B339" s="97">
        <v>43462</v>
      </c>
    </row>
    <row r="340" spans="1:2" x14ac:dyDescent="0.25">
      <c r="A340" s="89" t="s">
        <v>1217</v>
      </c>
      <c r="B340" s="98">
        <v>43462</v>
      </c>
    </row>
    <row r="341" spans="1:2" x14ac:dyDescent="0.25">
      <c r="A341" s="90" t="s">
        <v>1218</v>
      </c>
      <c r="B341" s="97">
        <v>43462</v>
      </c>
    </row>
    <row r="342" spans="1:2" x14ac:dyDescent="0.25">
      <c r="A342" s="89" t="s">
        <v>1219</v>
      </c>
      <c r="B342" s="98">
        <v>43462</v>
      </c>
    </row>
    <row r="343" spans="1:2" x14ac:dyDescent="0.25">
      <c r="A343" s="90" t="s">
        <v>1220</v>
      </c>
      <c r="B343" s="97">
        <v>43462</v>
      </c>
    </row>
    <row r="344" spans="1:2" x14ac:dyDescent="0.25">
      <c r="A344" s="89" t="s">
        <v>1221</v>
      </c>
      <c r="B344" s="98">
        <v>43462</v>
      </c>
    </row>
    <row r="345" spans="1:2" x14ac:dyDescent="0.25">
      <c r="A345" s="90" t="s">
        <v>1222</v>
      </c>
      <c r="B345" s="97">
        <v>43462</v>
      </c>
    </row>
    <row r="346" spans="1:2" x14ac:dyDescent="0.25">
      <c r="A346" s="89" t="s">
        <v>1223</v>
      </c>
      <c r="B346" s="98">
        <v>43462</v>
      </c>
    </row>
    <row r="347" spans="1:2" x14ac:dyDescent="0.25">
      <c r="A347" s="90" t="s">
        <v>1224</v>
      </c>
      <c r="B347" s="97">
        <v>43462</v>
      </c>
    </row>
    <row r="348" spans="1:2" x14ac:dyDescent="0.25">
      <c r="A348" s="89" t="s">
        <v>1225</v>
      </c>
      <c r="B348" s="98">
        <v>43462</v>
      </c>
    </row>
    <row r="349" spans="1:2" x14ac:dyDescent="0.25">
      <c r="A349" s="90" t="s">
        <v>1226</v>
      </c>
      <c r="B349" s="97">
        <v>43462</v>
      </c>
    </row>
    <row r="350" spans="1:2" x14ac:dyDescent="0.25">
      <c r="A350" s="89" t="s">
        <v>1227</v>
      </c>
      <c r="B350" s="98">
        <v>43462</v>
      </c>
    </row>
    <row r="351" spans="1:2" x14ac:dyDescent="0.25">
      <c r="A351" s="90" t="s">
        <v>1228</v>
      </c>
      <c r="B351" s="97">
        <v>43462</v>
      </c>
    </row>
    <row r="352" spans="1:2" x14ac:dyDescent="0.25">
      <c r="A352" s="89" t="s">
        <v>1229</v>
      </c>
      <c r="B352" s="98">
        <v>43462</v>
      </c>
    </row>
    <row r="353" spans="1:2" x14ac:dyDescent="0.25">
      <c r="A353" s="90" t="s">
        <v>1230</v>
      </c>
      <c r="B353" s="97">
        <v>43462</v>
      </c>
    </row>
    <row r="354" spans="1:2" x14ac:dyDescent="0.25">
      <c r="A354" s="89" t="s">
        <v>1231</v>
      </c>
      <c r="B354" s="98">
        <v>43462</v>
      </c>
    </row>
    <row r="355" spans="1:2" x14ac:dyDescent="0.25">
      <c r="A355" s="90" t="s">
        <v>1232</v>
      </c>
      <c r="B355" s="97">
        <v>43462</v>
      </c>
    </row>
    <row r="356" spans="1:2" x14ac:dyDescent="0.25">
      <c r="A356" s="89" t="s">
        <v>1233</v>
      </c>
      <c r="B356" s="98">
        <v>43462</v>
      </c>
    </row>
    <row r="357" spans="1:2" x14ac:dyDescent="0.25">
      <c r="A357" s="90" t="s">
        <v>1234</v>
      </c>
      <c r="B357" s="97">
        <v>43462</v>
      </c>
    </row>
    <row r="358" spans="1:2" x14ac:dyDescent="0.25">
      <c r="A358" s="89" t="s">
        <v>1235</v>
      </c>
      <c r="B358" s="98">
        <v>43462</v>
      </c>
    </row>
    <row r="359" spans="1:2" x14ac:dyDescent="0.25">
      <c r="A359" s="90" t="s">
        <v>1236</v>
      </c>
      <c r="B359" s="97">
        <v>43462</v>
      </c>
    </row>
    <row r="360" spans="1:2" x14ac:dyDescent="0.25">
      <c r="A360" s="89" t="s">
        <v>1237</v>
      </c>
      <c r="B360" s="98">
        <v>43462</v>
      </c>
    </row>
    <row r="361" spans="1:2" x14ac:dyDescent="0.25">
      <c r="A361" s="90" t="s">
        <v>1238</v>
      </c>
      <c r="B361" s="97">
        <v>43462</v>
      </c>
    </row>
    <row r="362" spans="1:2" x14ac:dyDescent="0.25">
      <c r="A362" s="89" t="s">
        <v>1239</v>
      </c>
      <c r="B362" s="98">
        <v>43461</v>
      </c>
    </row>
    <row r="363" spans="1:2" x14ac:dyDescent="0.25">
      <c r="A363" s="90" t="s">
        <v>1240</v>
      </c>
      <c r="B363" s="97">
        <v>43461</v>
      </c>
    </row>
    <row r="364" spans="1:2" x14ac:dyDescent="0.25">
      <c r="A364" s="89" t="s">
        <v>1241</v>
      </c>
      <c r="B364" s="98">
        <v>43461</v>
      </c>
    </row>
    <row r="365" spans="1:2" x14ac:dyDescent="0.25">
      <c r="A365" s="90" t="s">
        <v>1242</v>
      </c>
      <c r="B365" s="97">
        <v>43461</v>
      </c>
    </row>
    <row r="366" spans="1:2" x14ac:dyDescent="0.25">
      <c r="A366" s="89" t="s">
        <v>1243</v>
      </c>
      <c r="B366" s="98">
        <v>43461</v>
      </c>
    </row>
    <row r="367" spans="1:2" x14ac:dyDescent="0.25">
      <c r="A367" s="90" t="s">
        <v>1244</v>
      </c>
      <c r="B367" s="97">
        <v>43461</v>
      </c>
    </row>
    <row r="368" spans="1:2" x14ac:dyDescent="0.25">
      <c r="A368" s="89" t="s">
        <v>1245</v>
      </c>
      <c r="B368" s="98">
        <v>43461</v>
      </c>
    </row>
    <row r="369" spans="1:2" x14ac:dyDescent="0.25">
      <c r="A369" s="90" t="s">
        <v>1246</v>
      </c>
      <c r="B369" s="97">
        <v>43461</v>
      </c>
    </row>
    <row r="370" spans="1:2" x14ac:dyDescent="0.25">
      <c r="A370" s="89" t="s">
        <v>1247</v>
      </c>
      <c r="B370" s="98">
        <v>43461</v>
      </c>
    </row>
    <row r="371" spans="1:2" x14ac:dyDescent="0.25">
      <c r="A371" s="90" t="s">
        <v>1248</v>
      </c>
      <c r="B371" s="97">
        <v>43462</v>
      </c>
    </row>
    <row r="372" spans="1:2" x14ac:dyDescent="0.25">
      <c r="A372" s="89" t="s">
        <v>1249</v>
      </c>
      <c r="B372" s="98">
        <v>43461</v>
      </c>
    </row>
    <row r="373" spans="1:2" x14ac:dyDescent="0.25">
      <c r="A373" s="90" t="s">
        <v>1250</v>
      </c>
      <c r="B373" s="97">
        <v>43461</v>
      </c>
    </row>
    <row r="374" spans="1:2" x14ac:dyDescent="0.25">
      <c r="A374" s="89" t="s">
        <v>1251</v>
      </c>
      <c r="B374" s="98">
        <v>43461</v>
      </c>
    </row>
    <row r="375" spans="1:2" x14ac:dyDescent="0.25">
      <c r="A375" s="90" t="s">
        <v>1252</v>
      </c>
      <c r="B375" s="97">
        <v>43461</v>
      </c>
    </row>
    <row r="376" spans="1:2" x14ac:dyDescent="0.25">
      <c r="A376" s="89" t="s">
        <v>1253</v>
      </c>
      <c r="B376" s="98">
        <v>43461</v>
      </c>
    </row>
    <row r="377" spans="1:2" x14ac:dyDescent="0.25">
      <c r="A377" s="90" t="s">
        <v>1254</v>
      </c>
      <c r="B377" s="97">
        <v>43461</v>
      </c>
    </row>
    <row r="378" spans="1:2" x14ac:dyDescent="0.25">
      <c r="A378" s="89" t="s">
        <v>1255</v>
      </c>
      <c r="B378" s="98">
        <v>43461</v>
      </c>
    </row>
    <row r="379" spans="1:2" x14ac:dyDescent="0.25">
      <c r="A379" s="90" t="s">
        <v>1256</v>
      </c>
      <c r="B379" s="97">
        <v>43461</v>
      </c>
    </row>
    <row r="380" spans="1:2" x14ac:dyDescent="0.25">
      <c r="A380" s="89" t="s">
        <v>1257</v>
      </c>
      <c r="B380" s="98">
        <v>43461</v>
      </c>
    </row>
    <row r="381" spans="1:2" x14ac:dyDescent="0.25">
      <c r="A381" s="90" t="s">
        <v>1258</v>
      </c>
      <c r="B381" s="97">
        <v>43461</v>
      </c>
    </row>
    <row r="382" spans="1:2" x14ac:dyDescent="0.25">
      <c r="A382" s="89" t="s">
        <v>1259</v>
      </c>
      <c r="B382" s="98">
        <v>43461</v>
      </c>
    </row>
    <row r="383" spans="1:2" x14ac:dyDescent="0.25">
      <c r="A383" s="90" t="s">
        <v>1260</v>
      </c>
      <c r="B383" s="97">
        <v>43461</v>
      </c>
    </row>
    <row r="384" spans="1:2" x14ac:dyDescent="0.25">
      <c r="A384" s="89" t="s">
        <v>1261</v>
      </c>
      <c r="B384" s="98">
        <v>43461</v>
      </c>
    </row>
    <row r="385" spans="1:2" x14ac:dyDescent="0.25">
      <c r="A385" s="90" t="s">
        <v>1262</v>
      </c>
      <c r="B385" s="97">
        <v>43461</v>
      </c>
    </row>
    <row r="386" spans="1:2" x14ac:dyDescent="0.25">
      <c r="A386" s="89" t="s">
        <v>1263</v>
      </c>
      <c r="B386" s="98">
        <v>43461</v>
      </c>
    </row>
    <row r="387" spans="1:2" x14ac:dyDescent="0.25">
      <c r="A387" s="90" t="s">
        <v>1264</v>
      </c>
      <c r="B387" s="97">
        <v>43461</v>
      </c>
    </row>
    <row r="388" spans="1:2" x14ac:dyDescent="0.25">
      <c r="A388" s="89" t="s">
        <v>1265</v>
      </c>
      <c r="B388" s="98">
        <v>43461</v>
      </c>
    </row>
    <row r="389" spans="1:2" x14ac:dyDescent="0.25">
      <c r="A389" s="90" t="s">
        <v>1266</v>
      </c>
      <c r="B389" s="97">
        <v>43462</v>
      </c>
    </row>
    <row r="390" spans="1:2" x14ac:dyDescent="0.25">
      <c r="A390" s="89" t="s">
        <v>1267</v>
      </c>
      <c r="B390" s="98">
        <v>43462</v>
      </c>
    </row>
    <row r="391" spans="1:2" x14ac:dyDescent="0.25">
      <c r="A391" s="90" t="s">
        <v>1268</v>
      </c>
      <c r="B391" s="97">
        <v>43462</v>
      </c>
    </row>
    <row r="392" spans="1:2" x14ac:dyDescent="0.25">
      <c r="A392" s="89" t="s">
        <v>1269</v>
      </c>
      <c r="B392" s="98">
        <v>43462</v>
      </c>
    </row>
    <row r="393" spans="1:2" x14ac:dyDescent="0.25">
      <c r="A393" s="90" t="s">
        <v>1270</v>
      </c>
      <c r="B393" s="97">
        <v>43462</v>
      </c>
    </row>
    <row r="394" spans="1:2" x14ac:dyDescent="0.25">
      <c r="A394" s="89" t="s">
        <v>1271</v>
      </c>
      <c r="B394" s="98">
        <v>43462</v>
      </c>
    </row>
    <row r="395" spans="1:2" x14ac:dyDescent="0.25">
      <c r="A395" s="90" t="s">
        <v>1272</v>
      </c>
      <c r="B395" s="97">
        <v>43462</v>
      </c>
    </row>
    <row r="396" spans="1:2" x14ac:dyDescent="0.25">
      <c r="A396" s="89" t="s">
        <v>1273</v>
      </c>
      <c r="B396" s="98">
        <v>43462</v>
      </c>
    </row>
    <row r="397" spans="1:2" x14ac:dyDescent="0.25">
      <c r="A397" s="90" t="s">
        <v>1274</v>
      </c>
      <c r="B397" s="97">
        <v>43462</v>
      </c>
    </row>
    <row r="398" spans="1:2" x14ac:dyDescent="0.25">
      <c r="A398" s="89" t="s">
        <v>1275</v>
      </c>
      <c r="B398" s="98">
        <v>43462</v>
      </c>
    </row>
    <row r="399" spans="1:2" x14ac:dyDescent="0.25">
      <c r="A399" s="90" t="s">
        <v>1276</v>
      </c>
      <c r="B399" s="97">
        <v>43462</v>
      </c>
    </row>
    <row r="400" spans="1:2" x14ac:dyDescent="0.25">
      <c r="A400" s="89" t="s">
        <v>1277</v>
      </c>
      <c r="B400" s="98">
        <v>43462</v>
      </c>
    </row>
    <row r="401" spans="1:2" x14ac:dyDescent="0.25">
      <c r="A401" s="90" t="s">
        <v>1278</v>
      </c>
      <c r="B401" s="97">
        <v>43462</v>
      </c>
    </row>
    <row r="402" spans="1:2" x14ac:dyDescent="0.25">
      <c r="A402" s="89" t="s">
        <v>1279</v>
      </c>
      <c r="B402" s="98">
        <v>43462</v>
      </c>
    </row>
    <row r="403" spans="1:2" x14ac:dyDescent="0.25">
      <c r="A403" s="90" t="s">
        <v>1280</v>
      </c>
      <c r="B403" s="97">
        <v>43462</v>
      </c>
    </row>
    <row r="404" spans="1:2" x14ac:dyDescent="0.25">
      <c r="A404" s="89" t="s">
        <v>1281</v>
      </c>
      <c r="B404" s="98">
        <v>43462</v>
      </c>
    </row>
    <row r="405" spans="1:2" x14ac:dyDescent="0.25">
      <c r="A405" s="90" t="s">
        <v>1282</v>
      </c>
      <c r="B405" s="97">
        <v>43462</v>
      </c>
    </row>
    <row r="406" spans="1:2" x14ac:dyDescent="0.25">
      <c r="A406" s="89" t="s">
        <v>1283</v>
      </c>
      <c r="B406" s="98">
        <v>43462</v>
      </c>
    </row>
    <row r="407" spans="1:2" x14ac:dyDescent="0.25">
      <c r="A407" s="90" t="s">
        <v>1284</v>
      </c>
      <c r="B407" s="97">
        <v>43461</v>
      </c>
    </row>
    <row r="408" spans="1:2" x14ac:dyDescent="0.25">
      <c r="A408" s="89" t="s">
        <v>1285</v>
      </c>
      <c r="B408" s="98">
        <v>43461</v>
      </c>
    </row>
    <row r="409" spans="1:2" x14ac:dyDescent="0.25">
      <c r="A409" s="90" t="s">
        <v>1286</v>
      </c>
      <c r="B409" s="97">
        <v>43461</v>
      </c>
    </row>
    <row r="410" spans="1:2" x14ac:dyDescent="0.25">
      <c r="A410" s="91" t="s">
        <v>1287</v>
      </c>
      <c r="B410" s="99">
        <v>43461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88F5-6509-4D93-B84B-0DC65FCF9D99}">
  <dimension ref="A3:E1187"/>
  <sheetViews>
    <sheetView workbookViewId="0">
      <selection activeCell="B14" sqref="B14"/>
    </sheetView>
  </sheetViews>
  <sheetFormatPr defaultRowHeight="15" x14ac:dyDescent="0.25"/>
  <cols>
    <col min="1" max="1" width="40.7109375" bestFit="1" customWidth="1"/>
    <col min="2" max="2" width="17.5703125" bestFit="1" customWidth="1"/>
    <col min="3" max="3" width="35.140625" bestFit="1" customWidth="1"/>
    <col min="4" max="4" width="21.85546875" bestFit="1" customWidth="1"/>
    <col min="5" max="5" width="17.5703125" bestFit="1" customWidth="1"/>
    <col min="6" max="6" width="21.7109375" bestFit="1" customWidth="1"/>
    <col min="7" max="7" width="17.5703125" bestFit="1" customWidth="1"/>
  </cols>
  <sheetData>
    <row r="3" spans="1:5" x14ac:dyDescent="0.25">
      <c r="A3" s="62" t="s">
        <v>452</v>
      </c>
      <c r="B3" s="62" t="s">
        <v>4</v>
      </c>
      <c r="C3" s="62" t="s">
        <v>5</v>
      </c>
      <c r="D3" s="62" t="s">
        <v>9</v>
      </c>
      <c r="E3" t="s">
        <v>1292</v>
      </c>
    </row>
    <row r="4" spans="1:5" x14ac:dyDescent="0.25">
      <c r="A4" s="63">
        <v>43433</v>
      </c>
      <c r="B4">
        <v>75467</v>
      </c>
      <c r="E4" s="66">
        <v>1</v>
      </c>
    </row>
    <row r="5" spans="1:5" x14ac:dyDescent="0.25">
      <c r="A5" t="s">
        <v>1314</v>
      </c>
      <c r="E5" s="66">
        <v>1</v>
      </c>
    </row>
    <row r="6" spans="1:5" x14ac:dyDescent="0.25">
      <c r="A6" s="63">
        <v>43473</v>
      </c>
      <c r="B6">
        <v>74294</v>
      </c>
      <c r="C6">
        <v>4</v>
      </c>
      <c r="D6" t="s">
        <v>31</v>
      </c>
      <c r="E6" s="66">
        <v>1</v>
      </c>
    </row>
    <row r="7" spans="1:5" x14ac:dyDescent="0.25">
      <c r="B7" t="s">
        <v>490</v>
      </c>
      <c r="E7" s="66">
        <v>1</v>
      </c>
    </row>
    <row r="8" spans="1:5" x14ac:dyDescent="0.25">
      <c r="A8" t="s">
        <v>1316</v>
      </c>
      <c r="E8" s="66">
        <v>1</v>
      </c>
    </row>
    <row r="9" spans="1:5" x14ac:dyDescent="0.25">
      <c r="A9" s="63">
        <v>43475</v>
      </c>
      <c r="B9">
        <v>77249</v>
      </c>
      <c r="C9">
        <v>2</v>
      </c>
      <c r="D9" t="s">
        <v>31</v>
      </c>
      <c r="E9" s="66">
        <v>0</v>
      </c>
    </row>
    <row r="10" spans="1:5" x14ac:dyDescent="0.25">
      <c r="B10" t="s">
        <v>495</v>
      </c>
      <c r="E10" s="66">
        <v>0</v>
      </c>
    </row>
    <row r="11" spans="1:5" x14ac:dyDescent="0.25">
      <c r="A11" t="s">
        <v>1317</v>
      </c>
      <c r="E11" s="66">
        <v>0</v>
      </c>
    </row>
    <row r="12" spans="1:5" x14ac:dyDescent="0.25">
      <c r="A12" s="63">
        <v>43481</v>
      </c>
      <c r="B12">
        <v>75398</v>
      </c>
      <c r="C12">
        <v>1</v>
      </c>
      <c r="D12" t="s">
        <v>37</v>
      </c>
      <c r="E12" s="66">
        <v>1</v>
      </c>
    </row>
    <row r="13" spans="1:5" x14ac:dyDescent="0.25">
      <c r="C13">
        <v>2</v>
      </c>
      <c r="D13" t="s">
        <v>37</v>
      </c>
      <c r="E13" s="66">
        <v>0</v>
      </c>
    </row>
    <row r="14" spans="1:5" x14ac:dyDescent="0.25">
      <c r="C14">
        <v>3</v>
      </c>
      <c r="D14" t="s">
        <v>37</v>
      </c>
      <c r="E14" s="66">
        <v>0</v>
      </c>
    </row>
    <row r="15" spans="1:5" x14ac:dyDescent="0.25">
      <c r="C15">
        <v>4</v>
      </c>
      <c r="D15" t="s">
        <v>128</v>
      </c>
      <c r="E15" s="66">
        <v>1</v>
      </c>
    </row>
    <row r="16" spans="1:5" x14ac:dyDescent="0.25">
      <c r="C16">
        <v>5</v>
      </c>
      <c r="D16" t="s">
        <v>128</v>
      </c>
      <c r="E16" s="66">
        <v>0</v>
      </c>
    </row>
    <row r="17" spans="1:5" x14ac:dyDescent="0.25">
      <c r="B17" t="s">
        <v>497</v>
      </c>
      <c r="E17" s="66">
        <v>2</v>
      </c>
    </row>
    <row r="18" spans="1:5" x14ac:dyDescent="0.25">
      <c r="B18">
        <v>75692</v>
      </c>
      <c r="C18">
        <v>11</v>
      </c>
      <c r="D18" t="s">
        <v>37</v>
      </c>
      <c r="E18" s="66">
        <v>1</v>
      </c>
    </row>
    <row r="19" spans="1:5" x14ac:dyDescent="0.25">
      <c r="B19" t="s">
        <v>491</v>
      </c>
      <c r="E19" s="66">
        <v>1</v>
      </c>
    </row>
    <row r="20" spans="1:5" x14ac:dyDescent="0.25">
      <c r="A20" t="s">
        <v>1318</v>
      </c>
      <c r="E20" s="66">
        <v>3</v>
      </c>
    </row>
    <row r="21" spans="1:5" x14ac:dyDescent="0.25">
      <c r="A21" s="63">
        <v>43482</v>
      </c>
      <c r="B21">
        <v>76191</v>
      </c>
      <c r="C21">
        <v>1</v>
      </c>
      <c r="D21" t="s">
        <v>20</v>
      </c>
      <c r="E21" s="66">
        <v>1</v>
      </c>
    </row>
    <row r="22" spans="1:5" x14ac:dyDescent="0.25">
      <c r="B22" t="s">
        <v>1303</v>
      </c>
      <c r="E22" s="66">
        <v>1</v>
      </c>
    </row>
    <row r="23" spans="1:5" x14ac:dyDescent="0.25">
      <c r="B23">
        <v>77011</v>
      </c>
      <c r="C23">
        <v>1</v>
      </c>
      <c r="D23" t="s">
        <v>150</v>
      </c>
      <c r="E23" s="66">
        <v>1</v>
      </c>
    </row>
    <row r="24" spans="1:5" x14ac:dyDescent="0.25">
      <c r="B24" t="s">
        <v>1307</v>
      </c>
      <c r="E24" s="66">
        <v>1</v>
      </c>
    </row>
    <row r="25" spans="1:5" x14ac:dyDescent="0.25">
      <c r="A25" t="s">
        <v>1319</v>
      </c>
      <c r="E25" s="66">
        <v>2</v>
      </c>
    </row>
    <row r="26" spans="1:5" x14ac:dyDescent="0.25">
      <c r="A26" s="63">
        <v>43483</v>
      </c>
      <c r="B26">
        <v>77249</v>
      </c>
      <c r="C26">
        <v>1</v>
      </c>
      <c r="D26" t="s">
        <v>31</v>
      </c>
      <c r="E26" s="66">
        <v>1</v>
      </c>
    </row>
    <row r="27" spans="1:5" x14ac:dyDescent="0.25">
      <c r="C27">
        <v>4</v>
      </c>
      <c r="D27" t="s">
        <v>31</v>
      </c>
      <c r="E27" s="66">
        <v>0</v>
      </c>
    </row>
    <row r="28" spans="1:5" x14ac:dyDescent="0.25">
      <c r="B28" t="s">
        <v>495</v>
      </c>
      <c r="E28" s="66">
        <v>1</v>
      </c>
    </row>
    <row r="29" spans="1:5" x14ac:dyDescent="0.25">
      <c r="A29" t="s">
        <v>1320</v>
      </c>
      <c r="E29" s="66">
        <v>1</v>
      </c>
    </row>
    <row r="30" spans="1:5" x14ac:dyDescent="0.25">
      <c r="A30" s="63">
        <v>43487</v>
      </c>
      <c r="B30">
        <v>77945</v>
      </c>
      <c r="C30">
        <v>1</v>
      </c>
      <c r="D30" t="s">
        <v>31</v>
      </c>
      <c r="E30" s="66">
        <v>1</v>
      </c>
    </row>
    <row r="31" spans="1:5" x14ac:dyDescent="0.25">
      <c r="C31">
        <v>2</v>
      </c>
      <c r="D31" t="s">
        <v>31</v>
      </c>
      <c r="E31" s="66">
        <v>0</v>
      </c>
    </row>
    <row r="32" spans="1:5" x14ac:dyDescent="0.25">
      <c r="C32">
        <v>3</v>
      </c>
      <c r="D32" t="s">
        <v>31</v>
      </c>
      <c r="E32" s="66">
        <v>0</v>
      </c>
    </row>
    <row r="33" spans="1:5" x14ac:dyDescent="0.25">
      <c r="B33" t="s">
        <v>1312</v>
      </c>
      <c r="E33" s="66">
        <v>1</v>
      </c>
    </row>
    <row r="34" spans="1:5" x14ac:dyDescent="0.25">
      <c r="B34">
        <v>77947</v>
      </c>
      <c r="C34">
        <v>1</v>
      </c>
      <c r="D34" t="s">
        <v>31</v>
      </c>
      <c r="E34" s="66">
        <v>1</v>
      </c>
    </row>
    <row r="35" spans="1:5" x14ac:dyDescent="0.25">
      <c r="C35">
        <v>2</v>
      </c>
      <c r="D35" t="s">
        <v>31</v>
      </c>
      <c r="E35" s="66">
        <v>0</v>
      </c>
    </row>
    <row r="36" spans="1:5" x14ac:dyDescent="0.25">
      <c r="C36">
        <v>15</v>
      </c>
      <c r="D36" t="s">
        <v>31</v>
      </c>
      <c r="E36" s="66">
        <v>0</v>
      </c>
    </row>
    <row r="37" spans="1:5" x14ac:dyDescent="0.25">
      <c r="B37" t="s">
        <v>1313</v>
      </c>
      <c r="E37" s="66">
        <v>1</v>
      </c>
    </row>
    <row r="38" spans="1:5" x14ac:dyDescent="0.25">
      <c r="A38" t="s">
        <v>1321</v>
      </c>
      <c r="E38" s="66">
        <v>2</v>
      </c>
    </row>
    <row r="39" spans="1:5" x14ac:dyDescent="0.25">
      <c r="A39" s="63">
        <v>43489</v>
      </c>
      <c r="B39">
        <v>77249</v>
      </c>
      <c r="C39">
        <v>3</v>
      </c>
      <c r="D39" t="s">
        <v>31</v>
      </c>
      <c r="E39" s="66">
        <v>0</v>
      </c>
    </row>
    <row r="40" spans="1:5" x14ac:dyDescent="0.25">
      <c r="C40">
        <v>10</v>
      </c>
      <c r="D40" t="s">
        <v>20</v>
      </c>
      <c r="E40" s="66">
        <v>1</v>
      </c>
    </row>
    <row r="41" spans="1:5" x14ac:dyDescent="0.25">
      <c r="C41">
        <v>11</v>
      </c>
      <c r="D41" t="s">
        <v>31</v>
      </c>
      <c r="E41" s="66">
        <v>0</v>
      </c>
    </row>
    <row r="42" spans="1:5" x14ac:dyDescent="0.25">
      <c r="C42">
        <v>15</v>
      </c>
      <c r="D42" t="s">
        <v>31</v>
      </c>
      <c r="E42" s="66">
        <v>0</v>
      </c>
    </row>
    <row r="43" spans="1:5" x14ac:dyDescent="0.25">
      <c r="B43" t="s">
        <v>495</v>
      </c>
      <c r="E43" s="66">
        <v>1</v>
      </c>
    </row>
    <row r="44" spans="1:5" x14ac:dyDescent="0.25">
      <c r="A44" t="s">
        <v>1322</v>
      </c>
      <c r="E44" s="66">
        <v>1</v>
      </c>
    </row>
    <row r="45" spans="1:5" x14ac:dyDescent="0.25">
      <c r="A45" s="63">
        <v>43493</v>
      </c>
      <c r="B45">
        <v>75745</v>
      </c>
      <c r="C45">
        <v>13</v>
      </c>
      <c r="D45" t="s">
        <v>37</v>
      </c>
      <c r="E45" s="66">
        <v>1</v>
      </c>
    </row>
    <row r="46" spans="1:5" x14ac:dyDescent="0.25">
      <c r="B46" t="s">
        <v>1299</v>
      </c>
      <c r="E46" s="66">
        <v>1</v>
      </c>
    </row>
    <row r="47" spans="1:5" x14ac:dyDescent="0.25">
      <c r="B47">
        <v>76528</v>
      </c>
      <c r="C47">
        <v>1</v>
      </c>
      <c r="D47" t="s">
        <v>31</v>
      </c>
      <c r="E47" s="66">
        <v>1</v>
      </c>
    </row>
    <row r="48" spans="1:5" x14ac:dyDescent="0.25">
      <c r="B48" t="s">
        <v>2616</v>
      </c>
      <c r="E48" s="66">
        <v>1</v>
      </c>
    </row>
    <row r="49" spans="1:5" x14ac:dyDescent="0.25">
      <c r="A49" t="s">
        <v>1323</v>
      </c>
      <c r="E49" s="66">
        <v>2</v>
      </c>
    </row>
    <row r="50" spans="1:5" x14ac:dyDescent="0.25">
      <c r="A50" s="63">
        <v>43494</v>
      </c>
      <c r="B50">
        <v>72049</v>
      </c>
      <c r="E50" s="66">
        <v>1</v>
      </c>
    </row>
    <row r="51" spans="1:5" x14ac:dyDescent="0.25">
      <c r="B51">
        <v>74968</v>
      </c>
      <c r="C51">
        <v>1</v>
      </c>
      <c r="D51" t="s">
        <v>20</v>
      </c>
      <c r="E51" s="66">
        <v>1</v>
      </c>
    </row>
    <row r="52" spans="1:5" x14ac:dyDescent="0.25">
      <c r="C52">
        <v>2</v>
      </c>
      <c r="D52" t="s">
        <v>20</v>
      </c>
      <c r="E52" s="66">
        <v>0</v>
      </c>
    </row>
    <row r="53" spans="1:5" x14ac:dyDescent="0.25">
      <c r="C53">
        <v>3</v>
      </c>
      <c r="D53" t="s">
        <v>20</v>
      </c>
      <c r="E53" s="66">
        <v>0</v>
      </c>
    </row>
    <row r="54" spans="1:5" x14ac:dyDescent="0.25">
      <c r="B54" t="s">
        <v>1295</v>
      </c>
      <c r="E54" s="66">
        <v>1</v>
      </c>
    </row>
    <row r="55" spans="1:5" x14ac:dyDescent="0.25">
      <c r="B55">
        <v>77393</v>
      </c>
      <c r="C55">
        <v>1</v>
      </c>
      <c r="D55" t="s">
        <v>31</v>
      </c>
      <c r="E55" s="66">
        <v>1</v>
      </c>
    </row>
    <row r="56" spans="1:5" x14ac:dyDescent="0.25">
      <c r="B56" t="s">
        <v>2617</v>
      </c>
      <c r="E56" s="66">
        <v>1</v>
      </c>
    </row>
    <row r="57" spans="1:5" x14ac:dyDescent="0.25">
      <c r="A57" t="s">
        <v>1324</v>
      </c>
      <c r="E57" s="66">
        <v>3</v>
      </c>
    </row>
    <row r="58" spans="1:5" x14ac:dyDescent="0.25">
      <c r="A58" s="63">
        <v>43495</v>
      </c>
      <c r="B58">
        <v>76192</v>
      </c>
      <c r="C58">
        <v>1</v>
      </c>
      <c r="D58" t="s">
        <v>20</v>
      </c>
      <c r="E58" s="66">
        <v>1</v>
      </c>
    </row>
    <row r="59" spans="1:5" x14ac:dyDescent="0.25">
      <c r="C59">
        <v>2</v>
      </c>
      <c r="D59" t="s">
        <v>20</v>
      </c>
      <c r="E59" s="66">
        <v>0</v>
      </c>
    </row>
    <row r="60" spans="1:5" x14ac:dyDescent="0.25">
      <c r="C60">
        <v>3</v>
      </c>
      <c r="D60" t="s">
        <v>20</v>
      </c>
      <c r="E60" s="66">
        <v>0</v>
      </c>
    </row>
    <row r="61" spans="1:5" x14ac:dyDescent="0.25">
      <c r="C61">
        <v>4</v>
      </c>
      <c r="D61" t="s">
        <v>20</v>
      </c>
      <c r="E61" s="66">
        <v>0</v>
      </c>
    </row>
    <row r="62" spans="1:5" x14ac:dyDescent="0.25">
      <c r="C62">
        <v>5</v>
      </c>
      <c r="D62" t="s">
        <v>20</v>
      </c>
      <c r="E62" s="66">
        <v>0</v>
      </c>
    </row>
    <row r="63" spans="1:5" x14ac:dyDescent="0.25">
      <c r="C63">
        <v>6</v>
      </c>
      <c r="D63" t="s">
        <v>20</v>
      </c>
      <c r="E63" s="66">
        <v>0</v>
      </c>
    </row>
    <row r="64" spans="1:5" x14ac:dyDescent="0.25">
      <c r="B64" t="s">
        <v>1304</v>
      </c>
      <c r="E64" s="66">
        <v>1</v>
      </c>
    </row>
    <row r="65" spans="1:5" x14ac:dyDescent="0.25">
      <c r="A65" t="s">
        <v>1325</v>
      </c>
      <c r="E65" s="66">
        <v>1</v>
      </c>
    </row>
    <row r="66" spans="1:5" x14ac:dyDescent="0.25">
      <c r="A66" s="63">
        <v>43497</v>
      </c>
      <c r="B66">
        <v>70634</v>
      </c>
      <c r="C66">
        <v>1</v>
      </c>
      <c r="D66" t="s">
        <v>31</v>
      </c>
      <c r="E66" s="66">
        <v>1</v>
      </c>
    </row>
    <row r="67" spans="1:5" x14ac:dyDescent="0.25">
      <c r="C67">
        <v>2</v>
      </c>
      <c r="D67" t="s">
        <v>31</v>
      </c>
      <c r="E67" s="66">
        <v>0</v>
      </c>
    </row>
    <row r="68" spans="1:5" x14ac:dyDescent="0.25">
      <c r="C68">
        <v>3</v>
      </c>
      <c r="D68" t="s">
        <v>31</v>
      </c>
      <c r="E68" s="66">
        <v>0</v>
      </c>
    </row>
    <row r="69" spans="1:5" x14ac:dyDescent="0.25">
      <c r="C69">
        <v>4</v>
      </c>
      <c r="D69" t="s">
        <v>31</v>
      </c>
      <c r="E69" s="66">
        <v>0</v>
      </c>
    </row>
    <row r="70" spans="1:5" x14ac:dyDescent="0.25">
      <c r="B70" t="s">
        <v>1293</v>
      </c>
      <c r="E70" s="66">
        <v>1</v>
      </c>
    </row>
    <row r="71" spans="1:5" x14ac:dyDescent="0.25">
      <c r="B71">
        <v>79375</v>
      </c>
      <c r="C71">
        <v>1</v>
      </c>
      <c r="D71" t="s">
        <v>37</v>
      </c>
      <c r="E71" s="66">
        <v>1</v>
      </c>
    </row>
    <row r="72" spans="1:5" x14ac:dyDescent="0.25">
      <c r="B72" t="s">
        <v>2618</v>
      </c>
      <c r="E72" s="66">
        <v>1</v>
      </c>
    </row>
    <row r="73" spans="1:5" x14ac:dyDescent="0.25">
      <c r="B73">
        <v>79170</v>
      </c>
      <c r="C73">
        <v>1</v>
      </c>
      <c r="D73" t="s">
        <v>1536</v>
      </c>
      <c r="E73" s="66">
        <v>1</v>
      </c>
    </row>
    <row r="74" spans="1:5" x14ac:dyDescent="0.25">
      <c r="B74" t="s">
        <v>2619</v>
      </c>
      <c r="E74" s="66">
        <v>1</v>
      </c>
    </row>
    <row r="75" spans="1:5" x14ac:dyDescent="0.25">
      <c r="B75">
        <v>78150</v>
      </c>
      <c r="C75">
        <v>1</v>
      </c>
      <c r="D75" t="s">
        <v>31</v>
      </c>
      <c r="E75" s="66">
        <v>1</v>
      </c>
    </row>
    <row r="76" spans="1:5" x14ac:dyDescent="0.25">
      <c r="C76">
        <v>2</v>
      </c>
      <c r="D76" t="s">
        <v>31</v>
      </c>
      <c r="E76" s="66">
        <v>0</v>
      </c>
    </row>
    <row r="77" spans="1:5" x14ac:dyDescent="0.25">
      <c r="C77">
        <v>3</v>
      </c>
      <c r="D77" t="s">
        <v>31</v>
      </c>
      <c r="E77" s="66">
        <v>0</v>
      </c>
    </row>
    <row r="78" spans="1:5" x14ac:dyDescent="0.25">
      <c r="B78" t="s">
        <v>2620</v>
      </c>
      <c r="E78" s="66">
        <v>1</v>
      </c>
    </row>
    <row r="79" spans="1:5" x14ac:dyDescent="0.25">
      <c r="B79">
        <v>78593</v>
      </c>
      <c r="C79">
        <v>1</v>
      </c>
      <c r="D79" t="s">
        <v>37</v>
      </c>
      <c r="E79" s="66">
        <v>1</v>
      </c>
    </row>
    <row r="80" spans="1:5" x14ac:dyDescent="0.25">
      <c r="C80">
        <v>2</v>
      </c>
      <c r="D80" t="s">
        <v>37</v>
      </c>
      <c r="E80" s="66">
        <v>0</v>
      </c>
    </row>
    <row r="81" spans="2:5" x14ac:dyDescent="0.25">
      <c r="C81">
        <v>3</v>
      </c>
      <c r="D81" t="s">
        <v>37</v>
      </c>
      <c r="E81" s="66">
        <v>1</v>
      </c>
    </row>
    <row r="82" spans="2:5" x14ac:dyDescent="0.25">
      <c r="C82">
        <v>4</v>
      </c>
      <c r="D82" t="s">
        <v>37</v>
      </c>
      <c r="E82" s="66">
        <v>0</v>
      </c>
    </row>
    <row r="83" spans="2:5" x14ac:dyDescent="0.25">
      <c r="B83" t="s">
        <v>2621</v>
      </c>
      <c r="E83" s="66">
        <v>2</v>
      </c>
    </row>
    <row r="84" spans="2:5" x14ac:dyDescent="0.25">
      <c r="B84">
        <v>79010</v>
      </c>
      <c r="C84">
        <v>1</v>
      </c>
      <c r="D84" t="s">
        <v>20</v>
      </c>
      <c r="E84" s="66">
        <v>1</v>
      </c>
    </row>
    <row r="85" spans="2:5" x14ac:dyDescent="0.25">
      <c r="B85" t="s">
        <v>2622</v>
      </c>
      <c r="E85" s="66">
        <v>1</v>
      </c>
    </row>
    <row r="86" spans="2:5" x14ac:dyDescent="0.25">
      <c r="B86">
        <v>78645</v>
      </c>
      <c r="C86">
        <v>1</v>
      </c>
      <c r="D86" t="s">
        <v>128</v>
      </c>
      <c r="E86" s="66">
        <v>1</v>
      </c>
    </row>
    <row r="87" spans="2:5" x14ac:dyDescent="0.25">
      <c r="C87">
        <v>2</v>
      </c>
      <c r="D87" t="s">
        <v>128</v>
      </c>
      <c r="E87" s="66">
        <v>0</v>
      </c>
    </row>
    <row r="88" spans="2:5" x14ac:dyDescent="0.25">
      <c r="B88" t="s">
        <v>2623</v>
      </c>
      <c r="E88" s="66">
        <v>1</v>
      </c>
    </row>
    <row r="89" spans="2:5" x14ac:dyDescent="0.25">
      <c r="B89">
        <v>78661</v>
      </c>
      <c r="C89">
        <v>1</v>
      </c>
      <c r="D89" t="s">
        <v>37</v>
      </c>
      <c r="E89" s="66">
        <v>1</v>
      </c>
    </row>
    <row r="90" spans="2:5" x14ac:dyDescent="0.25">
      <c r="C90">
        <v>2</v>
      </c>
      <c r="D90" t="s">
        <v>37</v>
      </c>
      <c r="E90" s="66">
        <v>0</v>
      </c>
    </row>
    <row r="91" spans="2:5" x14ac:dyDescent="0.25">
      <c r="B91" t="s">
        <v>2624</v>
      </c>
      <c r="E91" s="66">
        <v>1</v>
      </c>
    </row>
    <row r="92" spans="2:5" x14ac:dyDescent="0.25">
      <c r="B92">
        <v>75811</v>
      </c>
      <c r="C92">
        <v>1</v>
      </c>
      <c r="D92" t="s">
        <v>37</v>
      </c>
      <c r="E92" s="66">
        <v>1</v>
      </c>
    </row>
    <row r="93" spans="2:5" x14ac:dyDescent="0.25">
      <c r="C93">
        <v>2</v>
      </c>
      <c r="D93" t="s">
        <v>37</v>
      </c>
      <c r="E93" s="66">
        <v>0</v>
      </c>
    </row>
    <row r="94" spans="2:5" x14ac:dyDescent="0.25">
      <c r="C94">
        <v>3</v>
      </c>
      <c r="D94" t="s">
        <v>37</v>
      </c>
      <c r="E94" s="66">
        <v>0</v>
      </c>
    </row>
    <row r="95" spans="2:5" x14ac:dyDescent="0.25">
      <c r="B95" t="s">
        <v>2625</v>
      </c>
      <c r="E95" s="66">
        <v>1</v>
      </c>
    </row>
    <row r="96" spans="2:5" x14ac:dyDescent="0.25">
      <c r="B96">
        <v>78388</v>
      </c>
      <c r="C96">
        <v>1</v>
      </c>
      <c r="D96" t="s">
        <v>31</v>
      </c>
      <c r="E96" s="66">
        <v>1</v>
      </c>
    </row>
    <row r="97" spans="1:5" x14ac:dyDescent="0.25">
      <c r="B97" t="s">
        <v>2626</v>
      </c>
      <c r="E97" s="66">
        <v>1</v>
      </c>
    </row>
    <row r="98" spans="1:5" x14ac:dyDescent="0.25">
      <c r="B98">
        <v>77440</v>
      </c>
      <c r="C98">
        <v>1</v>
      </c>
      <c r="D98" t="s">
        <v>150</v>
      </c>
      <c r="E98" s="66">
        <v>1</v>
      </c>
    </row>
    <row r="99" spans="1:5" x14ac:dyDescent="0.25">
      <c r="B99" t="s">
        <v>2627</v>
      </c>
      <c r="E99" s="66">
        <v>1</v>
      </c>
    </row>
    <row r="100" spans="1:5" x14ac:dyDescent="0.25">
      <c r="B100">
        <v>75212</v>
      </c>
      <c r="C100">
        <v>30</v>
      </c>
      <c r="D100" t="s">
        <v>150</v>
      </c>
      <c r="E100" s="66">
        <v>1</v>
      </c>
    </row>
    <row r="101" spans="1:5" x14ac:dyDescent="0.25">
      <c r="B101" t="s">
        <v>2628</v>
      </c>
      <c r="E101" s="66">
        <v>1</v>
      </c>
    </row>
    <row r="102" spans="1:5" x14ac:dyDescent="0.25">
      <c r="B102">
        <v>79284</v>
      </c>
      <c r="C102">
        <v>1</v>
      </c>
      <c r="D102" t="s">
        <v>128</v>
      </c>
      <c r="E102" s="66">
        <v>1</v>
      </c>
    </row>
    <row r="103" spans="1:5" x14ac:dyDescent="0.25">
      <c r="B103" t="s">
        <v>2629</v>
      </c>
      <c r="E103" s="66">
        <v>1</v>
      </c>
    </row>
    <row r="104" spans="1:5" x14ac:dyDescent="0.25">
      <c r="B104">
        <v>79011</v>
      </c>
      <c r="C104">
        <v>2</v>
      </c>
      <c r="D104" t="s">
        <v>37</v>
      </c>
      <c r="E104" s="66">
        <v>1</v>
      </c>
    </row>
    <row r="105" spans="1:5" x14ac:dyDescent="0.25">
      <c r="C105">
        <v>3</v>
      </c>
      <c r="D105" t="s">
        <v>37</v>
      </c>
      <c r="E105" s="66">
        <v>0</v>
      </c>
    </row>
    <row r="106" spans="1:5" x14ac:dyDescent="0.25">
      <c r="B106" t="s">
        <v>2630</v>
      </c>
      <c r="E106" s="66">
        <v>1</v>
      </c>
    </row>
    <row r="107" spans="1:5" x14ac:dyDescent="0.25">
      <c r="A107" t="s">
        <v>1326</v>
      </c>
      <c r="E107" s="66">
        <v>15</v>
      </c>
    </row>
    <row r="108" spans="1:5" x14ac:dyDescent="0.25">
      <c r="A108" s="63">
        <v>43502</v>
      </c>
      <c r="B108">
        <v>59584</v>
      </c>
      <c r="C108">
        <v>10</v>
      </c>
      <c r="D108" t="s">
        <v>20</v>
      </c>
      <c r="E108" s="66">
        <v>1</v>
      </c>
    </row>
    <row r="109" spans="1:5" x14ac:dyDescent="0.25">
      <c r="C109">
        <v>12</v>
      </c>
      <c r="D109" t="s">
        <v>20</v>
      </c>
      <c r="E109" s="66">
        <v>0</v>
      </c>
    </row>
    <row r="110" spans="1:5" x14ac:dyDescent="0.25">
      <c r="C110">
        <v>66</v>
      </c>
      <c r="D110" t="s">
        <v>20</v>
      </c>
      <c r="E110" s="66">
        <v>0</v>
      </c>
    </row>
    <row r="111" spans="1:5" x14ac:dyDescent="0.25">
      <c r="C111">
        <v>67</v>
      </c>
      <c r="D111" t="s">
        <v>20</v>
      </c>
      <c r="E111" s="66">
        <v>0</v>
      </c>
    </row>
    <row r="112" spans="1:5" x14ac:dyDescent="0.25">
      <c r="B112" t="s">
        <v>500</v>
      </c>
      <c r="E112" s="66">
        <v>1</v>
      </c>
    </row>
    <row r="113" spans="2:5" x14ac:dyDescent="0.25">
      <c r="B113">
        <v>75103</v>
      </c>
      <c r="C113">
        <v>3</v>
      </c>
      <c r="D113" t="s">
        <v>31</v>
      </c>
      <c r="E113" s="66">
        <v>1</v>
      </c>
    </row>
    <row r="114" spans="2:5" x14ac:dyDescent="0.25">
      <c r="C114">
        <v>4</v>
      </c>
      <c r="D114" t="s">
        <v>31</v>
      </c>
      <c r="E114" s="66">
        <v>0</v>
      </c>
    </row>
    <row r="115" spans="2:5" x14ac:dyDescent="0.25">
      <c r="C115">
        <v>5</v>
      </c>
      <c r="D115" t="s">
        <v>31</v>
      </c>
      <c r="E115" s="66">
        <v>0</v>
      </c>
    </row>
    <row r="116" spans="2:5" x14ac:dyDescent="0.25">
      <c r="C116">
        <v>6</v>
      </c>
      <c r="D116" t="s">
        <v>31</v>
      </c>
      <c r="E116" s="66">
        <v>0</v>
      </c>
    </row>
    <row r="117" spans="2:5" x14ac:dyDescent="0.25">
      <c r="C117">
        <v>7</v>
      </c>
      <c r="D117" t="s">
        <v>31</v>
      </c>
      <c r="E117" s="66">
        <v>0</v>
      </c>
    </row>
    <row r="118" spans="2:5" x14ac:dyDescent="0.25">
      <c r="C118">
        <v>10</v>
      </c>
      <c r="D118" t="s">
        <v>31</v>
      </c>
      <c r="E118" s="66">
        <v>0</v>
      </c>
    </row>
    <row r="119" spans="2:5" x14ac:dyDescent="0.25">
      <c r="C119">
        <v>11</v>
      </c>
      <c r="D119" t="s">
        <v>31</v>
      </c>
      <c r="E119" s="66">
        <v>0</v>
      </c>
    </row>
    <row r="120" spans="2:5" x14ac:dyDescent="0.25">
      <c r="C120">
        <v>12</v>
      </c>
      <c r="D120" t="s">
        <v>31</v>
      </c>
      <c r="E120" s="66">
        <v>0</v>
      </c>
    </row>
    <row r="121" spans="2:5" x14ac:dyDescent="0.25">
      <c r="C121">
        <v>13</v>
      </c>
      <c r="D121" t="s">
        <v>31</v>
      </c>
      <c r="E121" s="66">
        <v>0</v>
      </c>
    </row>
    <row r="122" spans="2:5" x14ac:dyDescent="0.25">
      <c r="C122">
        <v>14</v>
      </c>
      <c r="D122" t="s">
        <v>31</v>
      </c>
      <c r="E122" s="66">
        <v>0</v>
      </c>
    </row>
    <row r="123" spans="2:5" x14ac:dyDescent="0.25">
      <c r="C123">
        <v>15</v>
      </c>
      <c r="D123" t="s">
        <v>31</v>
      </c>
      <c r="E123" s="66">
        <v>0</v>
      </c>
    </row>
    <row r="124" spans="2:5" x14ac:dyDescent="0.25">
      <c r="B124" t="s">
        <v>1296</v>
      </c>
      <c r="E124" s="66">
        <v>1</v>
      </c>
    </row>
    <row r="125" spans="2:5" x14ac:dyDescent="0.25">
      <c r="B125">
        <v>76884</v>
      </c>
      <c r="C125">
        <v>1</v>
      </c>
      <c r="D125" t="s">
        <v>37</v>
      </c>
      <c r="E125" s="66">
        <v>1</v>
      </c>
    </row>
    <row r="126" spans="2:5" x14ac:dyDescent="0.25">
      <c r="B126" t="s">
        <v>494</v>
      </c>
      <c r="E126" s="66">
        <v>1</v>
      </c>
    </row>
    <row r="127" spans="2:5" x14ac:dyDescent="0.25">
      <c r="B127">
        <v>77560</v>
      </c>
      <c r="C127">
        <v>1</v>
      </c>
      <c r="D127" t="s">
        <v>31</v>
      </c>
      <c r="E127" s="66">
        <v>1</v>
      </c>
    </row>
    <row r="128" spans="2:5" x14ac:dyDescent="0.25">
      <c r="B128" t="s">
        <v>1310</v>
      </c>
      <c r="E128" s="66">
        <v>1</v>
      </c>
    </row>
    <row r="129" spans="2:5" x14ac:dyDescent="0.25">
      <c r="B129">
        <v>78927</v>
      </c>
      <c r="C129">
        <v>1</v>
      </c>
      <c r="D129" t="s">
        <v>37</v>
      </c>
      <c r="E129" s="66">
        <v>1</v>
      </c>
    </row>
    <row r="130" spans="2:5" x14ac:dyDescent="0.25">
      <c r="C130">
        <v>2</v>
      </c>
      <c r="D130" t="s">
        <v>20</v>
      </c>
      <c r="E130" s="66">
        <v>1</v>
      </c>
    </row>
    <row r="131" spans="2:5" x14ac:dyDescent="0.25">
      <c r="C131">
        <v>3</v>
      </c>
      <c r="D131" t="s">
        <v>20</v>
      </c>
      <c r="E131" s="66">
        <v>0</v>
      </c>
    </row>
    <row r="132" spans="2:5" x14ac:dyDescent="0.25">
      <c r="C132">
        <v>4</v>
      </c>
      <c r="D132" t="s">
        <v>31</v>
      </c>
      <c r="E132" s="66">
        <v>1</v>
      </c>
    </row>
    <row r="133" spans="2:5" x14ac:dyDescent="0.25">
      <c r="C133">
        <v>5</v>
      </c>
      <c r="D133" t="s">
        <v>31</v>
      </c>
      <c r="E133" s="66">
        <v>0</v>
      </c>
    </row>
    <row r="134" spans="2:5" x14ac:dyDescent="0.25">
      <c r="C134">
        <v>6</v>
      </c>
      <c r="D134" t="s">
        <v>31</v>
      </c>
      <c r="E134" s="66">
        <v>0</v>
      </c>
    </row>
    <row r="135" spans="2:5" x14ac:dyDescent="0.25">
      <c r="B135" t="s">
        <v>2631</v>
      </c>
      <c r="E135" s="66">
        <v>3</v>
      </c>
    </row>
    <row r="136" spans="2:5" x14ac:dyDescent="0.25">
      <c r="B136">
        <v>78306</v>
      </c>
      <c r="C136">
        <v>1</v>
      </c>
      <c r="D136" t="s">
        <v>20</v>
      </c>
      <c r="E136" s="66">
        <v>1</v>
      </c>
    </row>
    <row r="137" spans="2:5" x14ac:dyDescent="0.25">
      <c r="B137" t="s">
        <v>2632</v>
      </c>
      <c r="E137" s="66">
        <v>1</v>
      </c>
    </row>
    <row r="138" spans="2:5" x14ac:dyDescent="0.25">
      <c r="B138">
        <v>78511</v>
      </c>
      <c r="C138">
        <v>1</v>
      </c>
      <c r="D138" t="s">
        <v>31</v>
      </c>
      <c r="E138" s="66">
        <v>1</v>
      </c>
    </row>
    <row r="139" spans="2:5" x14ac:dyDescent="0.25">
      <c r="C139">
        <v>2</v>
      </c>
      <c r="D139" t="s">
        <v>31</v>
      </c>
      <c r="E139" s="66">
        <v>0</v>
      </c>
    </row>
    <row r="140" spans="2:5" x14ac:dyDescent="0.25">
      <c r="B140" t="s">
        <v>2633</v>
      </c>
      <c r="E140" s="66">
        <v>1</v>
      </c>
    </row>
    <row r="141" spans="2:5" x14ac:dyDescent="0.25">
      <c r="B141">
        <v>76762</v>
      </c>
      <c r="C141">
        <v>4</v>
      </c>
      <c r="D141" t="s">
        <v>20</v>
      </c>
      <c r="E141" s="66">
        <v>1</v>
      </c>
    </row>
    <row r="142" spans="2:5" x14ac:dyDescent="0.25">
      <c r="C142">
        <v>5</v>
      </c>
      <c r="D142" t="s">
        <v>20</v>
      </c>
      <c r="E142" s="66">
        <v>0</v>
      </c>
    </row>
    <row r="143" spans="2:5" x14ac:dyDescent="0.25">
      <c r="C143">
        <v>6</v>
      </c>
      <c r="D143" t="s">
        <v>20</v>
      </c>
      <c r="E143" s="66">
        <v>0</v>
      </c>
    </row>
    <row r="144" spans="2:5" x14ac:dyDescent="0.25">
      <c r="C144">
        <v>7</v>
      </c>
      <c r="D144" t="s">
        <v>20</v>
      </c>
      <c r="E144" s="66">
        <v>0</v>
      </c>
    </row>
    <row r="145" spans="2:5" x14ac:dyDescent="0.25">
      <c r="C145">
        <v>8</v>
      </c>
      <c r="D145" t="s">
        <v>20</v>
      </c>
      <c r="E145" s="66">
        <v>0</v>
      </c>
    </row>
    <row r="146" spans="2:5" x14ac:dyDescent="0.25">
      <c r="B146" t="s">
        <v>2634</v>
      </c>
      <c r="E146" s="66">
        <v>1</v>
      </c>
    </row>
    <row r="147" spans="2:5" x14ac:dyDescent="0.25">
      <c r="B147">
        <v>79240</v>
      </c>
      <c r="C147">
        <v>1</v>
      </c>
      <c r="D147" t="s">
        <v>20</v>
      </c>
      <c r="E147" s="66">
        <v>1</v>
      </c>
    </row>
    <row r="148" spans="2:5" x14ac:dyDescent="0.25">
      <c r="C148">
        <v>2</v>
      </c>
      <c r="D148" t="s">
        <v>20</v>
      </c>
      <c r="E148" s="66">
        <v>0</v>
      </c>
    </row>
    <row r="149" spans="2:5" x14ac:dyDescent="0.25">
      <c r="B149" t="s">
        <v>2635</v>
      </c>
      <c r="E149" s="66">
        <v>1</v>
      </c>
    </row>
    <row r="150" spans="2:5" x14ac:dyDescent="0.25">
      <c r="B150">
        <v>78710</v>
      </c>
      <c r="C150">
        <v>1</v>
      </c>
      <c r="D150" t="s">
        <v>20</v>
      </c>
      <c r="E150" s="66">
        <v>1</v>
      </c>
    </row>
    <row r="151" spans="2:5" x14ac:dyDescent="0.25">
      <c r="C151">
        <v>2</v>
      </c>
      <c r="D151" t="s">
        <v>31</v>
      </c>
      <c r="E151" s="66">
        <v>1</v>
      </c>
    </row>
    <row r="152" spans="2:5" x14ac:dyDescent="0.25">
      <c r="C152">
        <v>3</v>
      </c>
      <c r="D152" t="s">
        <v>20</v>
      </c>
      <c r="E152" s="66">
        <v>0</v>
      </c>
    </row>
    <row r="153" spans="2:5" x14ac:dyDescent="0.25">
      <c r="B153" t="s">
        <v>2636</v>
      </c>
      <c r="E153" s="66">
        <v>2</v>
      </c>
    </row>
    <row r="154" spans="2:5" x14ac:dyDescent="0.25">
      <c r="B154">
        <v>78812</v>
      </c>
      <c r="C154">
        <v>1</v>
      </c>
      <c r="D154" t="s">
        <v>128</v>
      </c>
      <c r="E154" s="66">
        <v>1</v>
      </c>
    </row>
    <row r="155" spans="2:5" x14ac:dyDescent="0.25">
      <c r="C155">
        <v>2</v>
      </c>
      <c r="D155" t="s">
        <v>128</v>
      </c>
      <c r="E155" s="66">
        <v>0</v>
      </c>
    </row>
    <row r="156" spans="2:5" x14ac:dyDescent="0.25">
      <c r="C156">
        <v>3</v>
      </c>
      <c r="D156" t="s">
        <v>128</v>
      </c>
      <c r="E156" s="66">
        <v>0</v>
      </c>
    </row>
    <row r="157" spans="2:5" x14ac:dyDescent="0.25">
      <c r="C157">
        <v>4</v>
      </c>
      <c r="D157" t="s">
        <v>37</v>
      </c>
      <c r="E157" s="66">
        <v>1</v>
      </c>
    </row>
    <row r="158" spans="2:5" x14ac:dyDescent="0.25">
      <c r="C158">
        <v>5</v>
      </c>
      <c r="D158" t="s">
        <v>37</v>
      </c>
      <c r="E158" s="66">
        <v>0</v>
      </c>
    </row>
    <row r="159" spans="2:5" x14ac:dyDescent="0.25">
      <c r="C159">
        <v>6</v>
      </c>
      <c r="D159" t="s">
        <v>37</v>
      </c>
      <c r="E159" s="66">
        <v>0</v>
      </c>
    </row>
    <row r="160" spans="2:5" x14ac:dyDescent="0.25">
      <c r="C160">
        <v>7</v>
      </c>
      <c r="D160" t="s">
        <v>37</v>
      </c>
      <c r="E160" s="66">
        <v>0</v>
      </c>
    </row>
    <row r="161" spans="2:5" x14ac:dyDescent="0.25">
      <c r="B161" t="s">
        <v>2637</v>
      </c>
      <c r="E161" s="66">
        <v>2</v>
      </c>
    </row>
    <row r="162" spans="2:5" x14ac:dyDescent="0.25">
      <c r="B162">
        <v>79502</v>
      </c>
      <c r="C162">
        <v>1</v>
      </c>
      <c r="D162" t="s">
        <v>20</v>
      </c>
      <c r="E162" s="66">
        <v>1</v>
      </c>
    </row>
    <row r="163" spans="2:5" x14ac:dyDescent="0.25">
      <c r="C163">
        <v>2</v>
      </c>
      <c r="D163" t="s">
        <v>20</v>
      </c>
      <c r="E163" s="66">
        <v>0</v>
      </c>
    </row>
    <row r="164" spans="2:5" x14ac:dyDescent="0.25">
      <c r="B164" t="s">
        <v>2638</v>
      </c>
      <c r="E164" s="66">
        <v>1</v>
      </c>
    </row>
    <row r="165" spans="2:5" x14ac:dyDescent="0.25">
      <c r="B165">
        <v>78491</v>
      </c>
      <c r="C165">
        <v>1</v>
      </c>
      <c r="D165" t="s">
        <v>31</v>
      </c>
      <c r="E165" s="66">
        <v>1</v>
      </c>
    </row>
    <row r="166" spans="2:5" x14ac:dyDescent="0.25">
      <c r="B166" t="s">
        <v>2639</v>
      </c>
      <c r="E166" s="66">
        <v>1</v>
      </c>
    </row>
    <row r="167" spans="2:5" x14ac:dyDescent="0.25">
      <c r="B167">
        <v>78711</v>
      </c>
      <c r="C167">
        <v>1</v>
      </c>
      <c r="D167" t="s">
        <v>31</v>
      </c>
      <c r="E167" s="66">
        <v>1</v>
      </c>
    </row>
    <row r="168" spans="2:5" x14ac:dyDescent="0.25">
      <c r="B168" t="s">
        <v>2640</v>
      </c>
      <c r="E168" s="66">
        <v>1</v>
      </c>
    </row>
    <row r="169" spans="2:5" x14ac:dyDescent="0.25">
      <c r="B169">
        <v>77207</v>
      </c>
      <c r="C169">
        <v>1</v>
      </c>
      <c r="D169" t="s">
        <v>31</v>
      </c>
      <c r="E169" s="66">
        <v>1</v>
      </c>
    </row>
    <row r="170" spans="2:5" x14ac:dyDescent="0.25">
      <c r="C170">
        <v>2</v>
      </c>
      <c r="D170" t="s">
        <v>31</v>
      </c>
      <c r="E170" s="66">
        <v>0</v>
      </c>
    </row>
    <row r="171" spans="2:5" x14ac:dyDescent="0.25">
      <c r="C171">
        <v>3</v>
      </c>
      <c r="D171" t="s">
        <v>31</v>
      </c>
      <c r="E171" s="66">
        <v>0</v>
      </c>
    </row>
    <row r="172" spans="2:5" x14ac:dyDescent="0.25">
      <c r="C172">
        <v>4</v>
      </c>
      <c r="D172" t="s">
        <v>31</v>
      </c>
      <c r="E172" s="66">
        <v>0</v>
      </c>
    </row>
    <row r="173" spans="2:5" x14ac:dyDescent="0.25">
      <c r="C173">
        <v>5</v>
      </c>
      <c r="D173" t="s">
        <v>31</v>
      </c>
      <c r="E173" s="66">
        <v>0</v>
      </c>
    </row>
    <row r="174" spans="2:5" x14ac:dyDescent="0.25">
      <c r="C174">
        <v>6</v>
      </c>
      <c r="D174" t="s">
        <v>31</v>
      </c>
      <c r="E174" s="66">
        <v>0</v>
      </c>
    </row>
    <row r="175" spans="2:5" x14ac:dyDescent="0.25">
      <c r="C175">
        <v>7</v>
      </c>
      <c r="D175" t="s">
        <v>31</v>
      </c>
      <c r="E175" s="66">
        <v>0</v>
      </c>
    </row>
    <row r="176" spans="2:5" x14ac:dyDescent="0.25">
      <c r="C176">
        <v>8</v>
      </c>
      <c r="D176" t="s">
        <v>31</v>
      </c>
      <c r="E176" s="66">
        <v>0</v>
      </c>
    </row>
    <row r="177" spans="2:5" x14ac:dyDescent="0.25">
      <c r="C177">
        <v>9</v>
      </c>
      <c r="D177" t="s">
        <v>31</v>
      </c>
      <c r="E177" s="66">
        <v>0</v>
      </c>
    </row>
    <row r="178" spans="2:5" x14ac:dyDescent="0.25">
      <c r="C178">
        <v>10</v>
      </c>
      <c r="D178" t="s">
        <v>31</v>
      </c>
      <c r="E178" s="66">
        <v>0</v>
      </c>
    </row>
    <row r="179" spans="2:5" x14ac:dyDescent="0.25">
      <c r="C179">
        <v>11</v>
      </c>
      <c r="D179" t="s">
        <v>31</v>
      </c>
      <c r="E179" s="66">
        <v>0</v>
      </c>
    </row>
    <row r="180" spans="2:5" x14ac:dyDescent="0.25">
      <c r="C180">
        <v>12</v>
      </c>
      <c r="D180" t="s">
        <v>31</v>
      </c>
      <c r="E180" s="66">
        <v>0</v>
      </c>
    </row>
    <row r="181" spans="2:5" x14ac:dyDescent="0.25">
      <c r="C181">
        <v>13</v>
      </c>
      <c r="D181" t="s">
        <v>31</v>
      </c>
      <c r="E181" s="66">
        <v>0</v>
      </c>
    </row>
    <row r="182" spans="2:5" x14ac:dyDescent="0.25">
      <c r="C182">
        <v>14</v>
      </c>
      <c r="D182" t="s">
        <v>20</v>
      </c>
      <c r="E182" s="66">
        <v>1</v>
      </c>
    </row>
    <row r="183" spans="2:5" x14ac:dyDescent="0.25">
      <c r="C183">
        <v>15</v>
      </c>
      <c r="D183" t="s">
        <v>20</v>
      </c>
      <c r="E183" s="66">
        <v>0</v>
      </c>
    </row>
    <row r="184" spans="2:5" x14ac:dyDescent="0.25">
      <c r="C184">
        <v>16</v>
      </c>
      <c r="D184" t="s">
        <v>20</v>
      </c>
      <c r="E184" s="66">
        <v>0</v>
      </c>
    </row>
    <row r="185" spans="2:5" x14ac:dyDescent="0.25">
      <c r="C185">
        <v>17</v>
      </c>
      <c r="D185" t="s">
        <v>20</v>
      </c>
      <c r="E185" s="66">
        <v>0</v>
      </c>
    </row>
    <row r="186" spans="2:5" x14ac:dyDescent="0.25">
      <c r="C186">
        <v>18</v>
      </c>
      <c r="D186" t="s">
        <v>20</v>
      </c>
      <c r="E186" s="66">
        <v>0</v>
      </c>
    </row>
    <row r="187" spans="2:5" x14ac:dyDescent="0.25">
      <c r="C187">
        <v>19</v>
      </c>
      <c r="D187" t="s">
        <v>20</v>
      </c>
      <c r="E187" s="66">
        <v>0</v>
      </c>
    </row>
    <row r="188" spans="2:5" x14ac:dyDescent="0.25">
      <c r="C188">
        <v>20</v>
      </c>
      <c r="D188" t="s">
        <v>20</v>
      </c>
      <c r="E188" s="66">
        <v>0</v>
      </c>
    </row>
    <row r="189" spans="2:5" x14ac:dyDescent="0.25">
      <c r="B189" t="s">
        <v>2641</v>
      </c>
      <c r="E189" s="66">
        <v>2</v>
      </c>
    </row>
    <row r="190" spans="2:5" x14ac:dyDescent="0.25">
      <c r="B190">
        <v>78854</v>
      </c>
      <c r="C190">
        <v>1</v>
      </c>
      <c r="D190" t="s">
        <v>31</v>
      </c>
      <c r="E190" s="66">
        <v>1</v>
      </c>
    </row>
    <row r="191" spans="2:5" x14ac:dyDescent="0.25">
      <c r="B191" t="s">
        <v>2642</v>
      </c>
      <c r="E191" s="66">
        <v>1</v>
      </c>
    </row>
    <row r="192" spans="2:5" x14ac:dyDescent="0.25">
      <c r="B192">
        <v>78643</v>
      </c>
      <c r="C192">
        <v>5</v>
      </c>
      <c r="D192" t="s">
        <v>31</v>
      </c>
      <c r="E192" s="66">
        <v>1</v>
      </c>
    </row>
    <row r="193" spans="2:5" x14ac:dyDescent="0.25">
      <c r="B193" t="s">
        <v>2643</v>
      </c>
      <c r="E193" s="66">
        <v>1</v>
      </c>
    </row>
    <row r="194" spans="2:5" x14ac:dyDescent="0.25">
      <c r="B194">
        <v>78667</v>
      </c>
      <c r="C194">
        <v>1</v>
      </c>
      <c r="D194" t="s">
        <v>31</v>
      </c>
      <c r="E194" s="66">
        <v>1</v>
      </c>
    </row>
    <row r="195" spans="2:5" x14ac:dyDescent="0.25">
      <c r="B195" t="s">
        <v>2644</v>
      </c>
      <c r="E195" s="66">
        <v>1</v>
      </c>
    </row>
    <row r="196" spans="2:5" x14ac:dyDescent="0.25">
      <c r="B196">
        <v>73829</v>
      </c>
      <c r="C196">
        <v>1</v>
      </c>
      <c r="D196" t="s">
        <v>37</v>
      </c>
      <c r="E196" s="66">
        <v>1</v>
      </c>
    </row>
    <row r="197" spans="2:5" x14ac:dyDescent="0.25">
      <c r="C197">
        <v>2</v>
      </c>
      <c r="D197" t="s">
        <v>37</v>
      </c>
      <c r="E197" s="66">
        <v>0</v>
      </c>
    </row>
    <row r="198" spans="2:5" x14ac:dyDescent="0.25">
      <c r="C198">
        <v>3</v>
      </c>
      <c r="D198" t="s">
        <v>37</v>
      </c>
      <c r="E198" s="66">
        <v>0</v>
      </c>
    </row>
    <row r="199" spans="2:5" x14ac:dyDescent="0.25">
      <c r="C199">
        <v>4</v>
      </c>
      <c r="D199" t="s">
        <v>37</v>
      </c>
      <c r="E199" s="66">
        <v>0</v>
      </c>
    </row>
    <row r="200" spans="2:5" x14ac:dyDescent="0.25">
      <c r="C200">
        <v>5</v>
      </c>
      <c r="D200" t="s">
        <v>37</v>
      </c>
      <c r="E200" s="66">
        <v>0</v>
      </c>
    </row>
    <row r="201" spans="2:5" x14ac:dyDescent="0.25">
      <c r="C201">
        <v>6</v>
      </c>
      <c r="D201" t="s">
        <v>37</v>
      </c>
      <c r="E201" s="66">
        <v>0</v>
      </c>
    </row>
    <row r="202" spans="2:5" x14ac:dyDescent="0.25">
      <c r="C202">
        <v>7</v>
      </c>
      <c r="D202" t="s">
        <v>37</v>
      </c>
      <c r="E202" s="66">
        <v>0</v>
      </c>
    </row>
    <row r="203" spans="2:5" x14ac:dyDescent="0.25">
      <c r="C203">
        <v>8</v>
      </c>
      <c r="D203" t="s">
        <v>37</v>
      </c>
      <c r="E203" s="66">
        <v>0</v>
      </c>
    </row>
    <row r="204" spans="2:5" x14ac:dyDescent="0.25">
      <c r="B204" t="s">
        <v>2645</v>
      </c>
      <c r="E204" s="66">
        <v>1</v>
      </c>
    </row>
    <row r="205" spans="2:5" x14ac:dyDescent="0.25">
      <c r="B205">
        <v>77060</v>
      </c>
      <c r="C205">
        <v>2</v>
      </c>
      <c r="D205" t="s">
        <v>20</v>
      </c>
      <c r="E205" s="66">
        <v>1</v>
      </c>
    </row>
    <row r="206" spans="2:5" x14ac:dyDescent="0.25">
      <c r="B206" t="s">
        <v>2646</v>
      </c>
      <c r="E206" s="66">
        <v>1</v>
      </c>
    </row>
    <row r="207" spans="2:5" x14ac:dyDescent="0.25">
      <c r="B207">
        <v>77378</v>
      </c>
      <c r="C207">
        <v>1</v>
      </c>
      <c r="D207" t="s">
        <v>20</v>
      </c>
      <c r="E207" s="66">
        <v>1</v>
      </c>
    </row>
    <row r="208" spans="2:5" x14ac:dyDescent="0.25">
      <c r="B208" t="s">
        <v>2647</v>
      </c>
      <c r="E208" s="66">
        <v>1</v>
      </c>
    </row>
    <row r="209" spans="1:5" x14ac:dyDescent="0.25">
      <c r="B209">
        <v>78861</v>
      </c>
      <c r="C209">
        <v>1</v>
      </c>
      <c r="D209" t="s">
        <v>37</v>
      </c>
      <c r="E209" s="66">
        <v>1</v>
      </c>
    </row>
    <row r="210" spans="1:5" x14ac:dyDescent="0.25">
      <c r="C210">
        <v>2</v>
      </c>
      <c r="D210" t="s">
        <v>37</v>
      </c>
      <c r="E210" s="66">
        <v>0</v>
      </c>
    </row>
    <row r="211" spans="1:5" x14ac:dyDescent="0.25">
      <c r="B211" t="s">
        <v>2648</v>
      </c>
      <c r="E211" s="66">
        <v>1</v>
      </c>
    </row>
    <row r="212" spans="1:5" x14ac:dyDescent="0.25">
      <c r="B212">
        <v>78731</v>
      </c>
      <c r="C212">
        <v>1</v>
      </c>
      <c r="D212" t="s">
        <v>128</v>
      </c>
      <c r="E212" s="66">
        <v>1</v>
      </c>
    </row>
    <row r="213" spans="1:5" x14ac:dyDescent="0.25">
      <c r="B213" t="s">
        <v>2649</v>
      </c>
      <c r="E213" s="66">
        <v>1</v>
      </c>
    </row>
    <row r="214" spans="1:5" x14ac:dyDescent="0.25">
      <c r="B214">
        <v>78170</v>
      </c>
      <c r="C214">
        <v>1</v>
      </c>
      <c r="D214" t="s">
        <v>20</v>
      </c>
      <c r="E214" s="66">
        <v>1</v>
      </c>
    </row>
    <row r="215" spans="1:5" x14ac:dyDescent="0.25">
      <c r="C215">
        <v>2</v>
      </c>
      <c r="D215" t="s">
        <v>20</v>
      </c>
      <c r="E215" s="66">
        <v>0</v>
      </c>
    </row>
    <row r="216" spans="1:5" x14ac:dyDescent="0.25">
      <c r="B216" t="s">
        <v>2650</v>
      </c>
      <c r="E216" s="66">
        <v>1</v>
      </c>
    </row>
    <row r="217" spans="1:5" x14ac:dyDescent="0.25">
      <c r="A217" t="s">
        <v>1327</v>
      </c>
      <c r="E217" s="66">
        <v>29</v>
      </c>
    </row>
    <row r="218" spans="1:5" x14ac:dyDescent="0.25">
      <c r="A218" s="63">
        <v>43503</v>
      </c>
      <c r="B218">
        <v>72906</v>
      </c>
      <c r="C218">
        <v>2</v>
      </c>
      <c r="D218" t="s">
        <v>31</v>
      </c>
      <c r="E218" s="66">
        <v>1</v>
      </c>
    </row>
    <row r="219" spans="1:5" x14ac:dyDescent="0.25">
      <c r="C219">
        <v>3</v>
      </c>
      <c r="D219" t="s">
        <v>31</v>
      </c>
      <c r="E219" s="66">
        <v>0</v>
      </c>
    </row>
    <row r="220" spans="1:5" x14ac:dyDescent="0.25">
      <c r="C220">
        <v>4</v>
      </c>
      <c r="D220" t="s">
        <v>31</v>
      </c>
      <c r="E220" s="66">
        <v>0</v>
      </c>
    </row>
    <row r="221" spans="1:5" x14ac:dyDescent="0.25">
      <c r="C221">
        <v>5</v>
      </c>
      <c r="D221" t="s">
        <v>31</v>
      </c>
      <c r="E221" s="66">
        <v>0</v>
      </c>
    </row>
    <row r="222" spans="1:5" x14ac:dyDescent="0.25">
      <c r="C222">
        <v>6</v>
      </c>
      <c r="D222" t="s">
        <v>31</v>
      </c>
      <c r="E222" s="66">
        <v>0</v>
      </c>
    </row>
    <row r="223" spans="1:5" x14ac:dyDescent="0.25">
      <c r="C223">
        <v>7</v>
      </c>
      <c r="D223" t="s">
        <v>31</v>
      </c>
      <c r="E223" s="66">
        <v>0</v>
      </c>
    </row>
    <row r="224" spans="1:5" x14ac:dyDescent="0.25">
      <c r="C224">
        <v>8</v>
      </c>
      <c r="D224" t="s">
        <v>31</v>
      </c>
      <c r="E224" s="66">
        <v>0</v>
      </c>
    </row>
    <row r="225" spans="2:5" x14ac:dyDescent="0.25">
      <c r="B225" t="s">
        <v>1294</v>
      </c>
      <c r="E225" s="66">
        <v>1</v>
      </c>
    </row>
    <row r="226" spans="2:5" x14ac:dyDescent="0.25">
      <c r="B226">
        <v>79106</v>
      </c>
      <c r="C226">
        <v>1</v>
      </c>
      <c r="D226" t="s">
        <v>128</v>
      </c>
      <c r="E226" s="66">
        <v>1</v>
      </c>
    </row>
    <row r="227" spans="2:5" x14ac:dyDescent="0.25">
      <c r="C227">
        <v>2</v>
      </c>
      <c r="D227" t="s">
        <v>128</v>
      </c>
      <c r="E227" s="66">
        <v>0</v>
      </c>
    </row>
    <row r="228" spans="2:5" x14ac:dyDescent="0.25">
      <c r="B228" t="s">
        <v>2651</v>
      </c>
      <c r="E228" s="66">
        <v>1</v>
      </c>
    </row>
    <row r="229" spans="2:5" x14ac:dyDescent="0.25">
      <c r="B229">
        <v>79342</v>
      </c>
      <c r="C229">
        <v>1</v>
      </c>
      <c r="D229" t="s">
        <v>27</v>
      </c>
      <c r="E229" s="66">
        <v>1</v>
      </c>
    </row>
    <row r="230" spans="2:5" x14ac:dyDescent="0.25">
      <c r="B230" t="s">
        <v>2652</v>
      </c>
      <c r="E230" s="66">
        <v>1</v>
      </c>
    </row>
    <row r="231" spans="2:5" x14ac:dyDescent="0.25">
      <c r="B231">
        <v>73251</v>
      </c>
      <c r="C231">
        <v>28</v>
      </c>
      <c r="D231" t="s">
        <v>20</v>
      </c>
      <c r="E231" s="66">
        <v>1</v>
      </c>
    </row>
    <row r="232" spans="2:5" x14ac:dyDescent="0.25">
      <c r="C232">
        <v>29</v>
      </c>
      <c r="D232" t="s">
        <v>20</v>
      </c>
      <c r="E232" s="66">
        <v>0</v>
      </c>
    </row>
    <row r="233" spans="2:5" x14ac:dyDescent="0.25">
      <c r="C233">
        <v>30</v>
      </c>
      <c r="D233" t="s">
        <v>20</v>
      </c>
      <c r="E233" s="66">
        <v>0</v>
      </c>
    </row>
    <row r="234" spans="2:5" x14ac:dyDescent="0.25">
      <c r="C234">
        <v>31</v>
      </c>
      <c r="D234" t="s">
        <v>20</v>
      </c>
      <c r="E234" s="66">
        <v>0</v>
      </c>
    </row>
    <row r="235" spans="2:5" x14ac:dyDescent="0.25">
      <c r="C235">
        <v>32</v>
      </c>
      <c r="D235" t="s">
        <v>20</v>
      </c>
      <c r="E235" s="66">
        <v>0</v>
      </c>
    </row>
    <row r="236" spans="2:5" x14ac:dyDescent="0.25">
      <c r="C236">
        <v>33</v>
      </c>
      <c r="D236" t="s">
        <v>20</v>
      </c>
      <c r="E236" s="66">
        <v>0</v>
      </c>
    </row>
    <row r="237" spans="2:5" x14ac:dyDescent="0.25">
      <c r="C237">
        <v>36</v>
      </c>
      <c r="D237" t="s">
        <v>20</v>
      </c>
      <c r="E237" s="66">
        <v>0</v>
      </c>
    </row>
    <row r="238" spans="2:5" x14ac:dyDescent="0.25">
      <c r="C238">
        <v>37</v>
      </c>
      <c r="D238" t="s">
        <v>20</v>
      </c>
      <c r="E238" s="66">
        <v>0</v>
      </c>
    </row>
    <row r="239" spans="2:5" x14ac:dyDescent="0.25">
      <c r="C239">
        <v>41</v>
      </c>
      <c r="D239" t="s">
        <v>20</v>
      </c>
      <c r="E239" s="66">
        <v>0</v>
      </c>
    </row>
    <row r="240" spans="2:5" x14ac:dyDescent="0.25">
      <c r="C240">
        <v>42</v>
      </c>
      <c r="D240" t="s">
        <v>20</v>
      </c>
      <c r="E240" s="66">
        <v>0</v>
      </c>
    </row>
    <row r="241" spans="2:5" x14ac:dyDescent="0.25">
      <c r="C241">
        <v>43</v>
      </c>
      <c r="D241" t="s">
        <v>20</v>
      </c>
      <c r="E241" s="66">
        <v>0</v>
      </c>
    </row>
    <row r="242" spans="2:5" x14ac:dyDescent="0.25">
      <c r="B242" t="s">
        <v>2653</v>
      </c>
      <c r="E242" s="66">
        <v>1</v>
      </c>
    </row>
    <row r="243" spans="2:5" x14ac:dyDescent="0.25">
      <c r="B243">
        <v>78614</v>
      </c>
      <c r="C243">
        <v>1</v>
      </c>
      <c r="D243" t="s">
        <v>20</v>
      </c>
      <c r="E243" s="66">
        <v>1</v>
      </c>
    </row>
    <row r="244" spans="2:5" x14ac:dyDescent="0.25">
      <c r="B244" t="s">
        <v>2654</v>
      </c>
      <c r="E244" s="66">
        <v>1</v>
      </c>
    </row>
    <row r="245" spans="2:5" x14ac:dyDescent="0.25">
      <c r="B245">
        <v>78720</v>
      </c>
      <c r="C245">
        <v>1</v>
      </c>
      <c r="D245" t="s">
        <v>20</v>
      </c>
      <c r="E245" s="66">
        <v>1</v>
      </c>
    </row>
    <row r="246" spans="2:5" x14ac:dyDescent="0.25">
      <c r="B246" t="s">
        <v>2655</v>
      </c>
      <c r="E246" s="66">
        <v>1</v>
      </c>
    </row>
    <row r="247" spans="2:5" x14ac:dyDescent="0.25">
      <c r="B247">
        <v>78933</v>
      </c>
      <c r="C247">
        <v>1</v>
      </c>
      <c r="D247" t="s">
        <v>20</v>
      </c>
      <c r="E247" s="66">
        <v>1</v>
      </c>
    </row>
    <row r="248" spans="2:5" x14ac:dyDescent="0.25">
      <c r="B248" t="s">
        <v>2656</v>
      </c>
      <c r="E248" s="66">
        <v>1</v>
      </c>
    </row>
    <row r="249" spans="2:5" x14ac:dyDescent="0.25">
      <c r="B249">
        <v>78529</v>
      </c>
      <c r="C249">
        <v>1</v>
      </c>
      <c r="D249" t="s">
        <v>31</v>
      </c>
      <c r="E249" s="66">
        <v>1</v>
      </c>
    </row>
    <row r="250" spans="2:5" x14ac:dyDescent="0.25">
      <c r="C250">
        <v>2</v>
      </c>
      <c r="D250" t="s">
        <v>31</v>
      </c>
      <c r="E250" s="66">
        <v>0</v>
      </c>
    </row>
    <row r="251" spans="2:5" x14ac:dyDescent="0.25">
      <c r="C251">
        <v>3</v>
      </c>
      <c r="D251" t="s">
        <v>31</v>
      </c>
      <c r="E251" s="66">
        <v>0</v>
      </c>
    </row>
    <row r="252" spans="2:5" x14ac:dyDescent="0.25">
      <c r="C252">
        <v>4</v>
      </c>
      <c r="D252" t="s">
        <v>31</v>
      </c>
      <c r="E252" s="66">
        <v>0</v>
      </c>
    </row>
    <row r="253" spans="2:5" x14ac:dyDescent="0.25">
      <c r="B253" t="s">
        <v>2657</v>
      </c>
      <c r="E253" s="66">
        <v>1</v>
      </c>
    </row>
    <row r="254" spans="2:5" x14ac:dyDescent="0.25">
      <c r="B254">
        <v>78545</v>
      </c>
      <c r="C254">
        <v>1</v>
      </c>
      <c r="D254" t="s">
        <v>20</v>
      </c>
      <c r="E254" s="66">
        <v>1</v>
      </c>
    </row>
    <row r="255" spans="2:5" x14ac:dyDescent="0.25">
      <c r="B255" t="s">
        <v>2658</v>
      </c>
      <c r="E255" s="66">
        <v>1</v>
      </c>
    </row>
    <row r="256" spans="2:5" x14ac:dyDescent="0.25">
      <c r="B256">
        <v>72221</v>
      </c>
      <c r="C256">
        <v>1</v>
      </c>
      <c r="D256" t="s">
        <v>31</v>
      </c>
      <c r="E256" s="66">
        <v>1</v>
      </c>
    </row>
    <row r="257" spans="2:5" x14ac:dyDescent="0.25">
      <c r="C257">
        <v>2</v>
      </c>
      <c r="D257" t="s">
        <v>20</v>
      </c>
      <c r="E257" s="66">
        <v>1</v>
      </c>
    </row>
    <row r="258" spans="2:5" x14ac:dyDescent="0.25">
      <c r="C258">
        <v>3</v>
      </c>
      <c r="D258" t="s">
        <v>31</v>
      </c>
      <c r="E258" s="66">
        <v>0</v>
      </c>
    </row>
    <row r="259" spans="2:5" x14ac:dyDescent="0.25">
      <c r="C259">
        <v>4</v>
      </c>
      <c r="D259" t="s">
        <v>31</v>
      </c>
      <c r="E259" s="66">
        <v>0</v>
      </c>
    </row>
    <row r="260" spans="2:5" x14ac:dyDescent="0.25">
      <c r="B260" t="s">
        <v>2659</v>
      </c>
      <c r="E260" s="66">
        <v>2</v>
      </c>
    </row>
    <row r="261" spans="2:5" x14ac:dyDescent="0.25">
      <c r="B261">
        <v>78706</v>
      </c>
      <c r="C261">
        <v>1</v>
      </c>
      <c r="D261" t="s">
        <v>31</v>
      </c>
      <c r="E261" s="66">
        <v>1</v>
      </c>
    </row>
    <row r="262" spans="2:5" x14ac:dyDescent="0.25">
      <c r="C262">
        <v>2</v>
      </c>
      <c r="D262" t="s">
        <v>31</v>
      </c>
      <c r="E262" s="66">
        <v>0</v>
      </c>
    </row>
    <row r="263" spans="2:5" x14ac:dyDescent="0.25">
      <c r="B263" t="s">
        <v>2660</v>
      </c>
      <c r="E263" s="66">
        <v>1</v>
      </c>
    </row>
    <row r="264" spans="2:5" x14ac:dyDescent="0.25">
      <c r="B264">
        <v>78949</v>
      </c>
      <c r="C264">
        <v>1</v>
      </c>
      <c r="D264" t="s">
        <v>20</v>
      </c>
      <c r="E264" s="66">
        <v>1</v>
      </c>
    </row>
    <row r="265" spans="2:5" x14ac:dyDescent="0.25">
      <c r="B265" t="s">
        <v>2661</v>
      </c>
      <c r="E265" s="66">
        <v>1</v>
      </c>
    </row>
    <row r="266" spans="2:5" x14ac:dyDescent="0.25">
      <c r="B266">
        <v>79189</v>
      </c>
      <c r="C266">
        <v>1</v>
      </c>
      <c r="D266" t="s">
        <v>20</v>
      </c>
      <c r="E266" s="66">
        <v>1</v>
      </c>
    </row>
    <row r="267" spans="2:5" x14ac:dyDescent="0.25">
      <c r="B267" t="s">
        <v>2662</v>
      </c>
      <c r="E267" s="66">
        <v>1</v>
      </c>
    </row>
    <row r="268" spans="2:5" x14ac:dyDescent="0.25">
      <c r="B268">
        <v>78050</v>
      </c>
      <c r="C268">
        <v>1</v>
      </c>
      <c r="D268" t="s">
        <v>31</v>
      </c>
      <c r="E268" s="66">
        <v>1</v>
      </c>
    </row>
    <row r="269" spans="2:5" x14ac:dyDescent="0.25">
      <c r="B269" t="s">
        <v>2663</v>
      </c>
      <c r="E269" s="66">
        <v>1</v>
      </c>
    </row>
    <row r="270" spans="2:5" x14ac:dyDescent="0.25">
      <c r="B270">
        <v>79322</v>
      </c>
      <c r="C270">
        <v>1</v>
      </c>
      <c r="D270" t="s">
        <v>20</v>
      </c>
      <c r="E270" s="66">
        <v>1</v>
      </c>
    </row>
    <row r="271" spans="2:5" x14ac:dyDescent="0.25">
      <c r="B271" t="s">
        <v>2664</v>
      </c>
      <c r="E271" s="66">
        <v>1</v>
      </c>
    </row>
    <row r="272" spans="2:5" x14ac:dyDescent="0.25">
      <c r="B272">
        <v>77187</v>
      </c>
      <c r="C272">
        <v>1</v>
      </c>
      <c r="D272" t="s">
        <v>20</v>
      </c>
      <c r="E272" s="66">
        <v>1</v>
      </c>
    </row>
    <row r="273" spans="2:5" x14ac:dyDescent="0.25">
      <c r="C273">
        <v>2</v>
      </c>
      <c r="D273" t="s">
        <v>20</v>
      </c>
      <c r="E273" s="66">
        <v>0</v>
      </c>
    </row>
    <row r="274" spans="2:5" x14ac:dyDescent="0.25">
      <c r="B274" t="s">
        <v>2665</v>
      </c>
      <c r="E274" s="66">
        <v>1</v>
      </c>
    </row>
    <row r="275" spans="2:5" x14ac:dyDescent="0.25">
      <c r="B275">
        <v>72844</v>
      </c>
      <c r="C275">
        <v>1</v>
      </c>
      <c r="D275" t="s">
        <v>150</v>
      </c>
      <c r="E275" s="66">
        <v>1</v>
      </c>
    </row>
    <row r="276" spans="2:5" x14ac:dyDescent="0.25">
      <c r="B276" t="s">
        <v>2666</v>
      </c>
      <c r="E276" s="66">
        <v>1</v>
      </c>
    </row>
    <row r="277" spans="2:5" x14ac:dyDescent="0.25">
      <c r="B277">
        <v>78616</v>
      </c>
      <c r="C277">
        <v>1</v>
      </c>
      <c r="D277" t="s">
        <v>20</v>
      </c>
      <c r="E277" s="66">
        <v>1</v>
      </c>
    </row>
    <row r="278" spans="2:5" x14ac:dyDescent="0.25">
      <c r="B278" t="s">
        <v>2667</v>
      </c>
      <c r="E278" s="66">
        <v>1</v>
      </c>
    </row>
    <row r="279" spans="2:5" x14ac:dyDescent="0.25">
      <c r="B279">
        <v>79347</v>
      </c>
      <c r="C279">
        <v>1</v>
      </c>
      <c r="D279" t="s">
        <v>20</v>
      </c>
      <c r="E279" s="66">
        <v>1</v>
      </c>
    </row>
    <row r="280" spans="2:5" x14ac:dyDescent="0.25">
      <c r="B280" t="s">
        <v>2668</v>
      </c>
      <c r="E280" s="66">
        <v>1</v>
      </c>
    </row>
    <row r="281" spans="2:5" x14ac:dyDescent="0.25">
      <c r="B281">
        <v>75954</v>
      </c>
      <c r="C281">
        <v>27</v>
      </c>
      <c r="D281" t="s">
        <v>20</v>
      </c>
      <c r="E281" s="66">
        <v>1</v>
      </c>
    </row>
    <row r="282" spans="2:5" x14ac:dyDescent="0.25">
      <c r="C282">
        <v>28</v>
      </c>
      <c r="D282" t="s">
        <v>20</v>
      </c>
      <c r="E282" s="66">
        <v>0</v>
      </c>
    </row>
    <row r="283" spans="2:5" x14ac:dyDescent="0.25">
      <c r="C283">
        <v>29</v>
      </c>
      <c r="D283" t="s">
        <v>20</v>
      </c>
      <c r="E283" s="66">
        <v>0</v>
      </c>
    </row>
    <row r="284" spans="2:5" x14ac:dyDescent="0.25">
      <c r="C284">
        <v>41</v>
      </c>
      <c r="D284" t="s">
        <v>20</v>
      </c>
      <c r="E284" s="66">
        <v>0</v>
      </c>
    </row>
    <row r="285" spans="2:5" x14ac:dyDescent="0.25">
      <c r="C285">
        <v>42</v>
      </c>
      <c r="D285" t="s">
        <v>20</v>
      </c>
      <c r="E285" s="66">
        <v>0</v>
      </c>
    </row>
    <row r="286" spans="2:5" x14ac:dyDescent="0.25">
      <c r="B286" t="s">
        <v>2669</v>
      </c>
      <c r="E286" s="66">
        <v>1</v>
      </c>
    </row>
    <row r="287" spans="2:5" x14ac:dyDescent="0.25">
      <c r="B287">
        <v>77938</v>
      </c>
      <c r="C287">
        <v>1</v>
      </c>
      <c r="D287" t="s">
        <v>20</v>
      </c>
      <c r="E287" s="66">
        <v>1</v>
      </c>
    </row>
    <row r="288" spans="2:5" x14ac:dyDescent="0.25">
      <c r="B288" t="s">
        <v>2670</v>
      </c>
      <c r="E288" s="66">
        <v>1</v>
      </c>
    </row>
    <row r="289" spans="2:5" x14ac:dyDescent="0.25">
      <c r="B289">
        <v>78778</v>
      </c>
      <c r="C289">
        <v>1</v>
      </c>
      <c r="D289" t="s">
        <v>31</v>
      </c>
      <c r="E289" s="66">
        <v>1</v>
      </c>
    </row>
    <row r="290" spans="2:5" x14ac:dyDescent="0.25">
      <c r="C290">
        <v>2</v>
      </c>
      <c r="D290" t="s">
        <v>31</v>
      </c>
      <c r="E290" s="66">
        <v>1</v>
      </c>
    </row>
    <row r="291" spans="2:5" x14ac:dyDescent="0.25">
      <c r="B291" t="s">
        <v>2671</v>
      </c>
      <c r="E291" s="66">
        <v>2</v>
      </c>
    </row>
    <row r="292" spans="2:5" x14ac:dyDescent="0.25">
      <c r="B292">
        <v>78538</v>
      </c>
      <c r="C292">
        <v>4</v>
      </c>
      <c r="D292" t="s">
        <v>20</v>
      </c>
      <c r="E292" s="66">
        <v>1</v>
      </c>
    </row>
    <row r="293" spans="2:5" x14ac:dyDescent="0.25">
      <c r="C293">
        <v>5</v>
      </c>
      <c r="D293" t="s">
        <v>20</v>
      </c>
      <c r="E293" s="66">
        <v>0</v>
      </c>
    </row>
    <row r="294" spans="2:5" x14ac:dyDescent="0.25">
      <c r="C294">
        <v>6</v>
      </c>
      <c r="D294" t="s">
        <v>20</v>
      </c>
      <c r="E294" s="66">
        <v>0</v>
      </c>
    </row>
    <row r="295" spans="2:5" x14ac:dyDescent="0.25">
      <c r="B295" t="s">
        <v>2672</v>
      </c>
      <c r="E295" s="66">
        <v>1</v>
      </c>
    </row>
    <row r="296" spans="2:5" x14ac:dyDescent="0.25">
      <c r="B296">
        <v>78820</v>
      </c>
      <c r="C296">
        <v>1</v>
      </c>
      <c r="D296" t="s">
        <v>20</v>
      </c>
      <c r="E296" s="66">
        <v>1</v>
      </c>
    </row>
    <row r="297" spans="2:5" x14ac:dyDescent="0.25">
      <c r="C297">
        <v>2</v>
      </c>
      <c r="D297" t="s">
        <v>31</v>
      </c>
      <c r="E297" s="66">
        <v>1</v>
      </c>
    </row>
    <row r="298" spans="2:5" x14ac:dyDescent="0.25">
      <c r="C298">
        <v>3</v>
      </c>
      <c r="D298" t="s">
        <v>31</v>
      </c>
      <c r="E298" s="66">
        <v>0</v>
      </c>
    </row>
    <row r="299" spans="2:5" x14ac:dyDescent="0.25">
      <c r="C299">
        <v>4</v>
      </c>
      <c r="D299" t="s">
        <v>31</v>
      </c>
      <c r="E299" s="66">
        <v>0</v>
      </c>
    </row>
    <row r="300" spans="2:5" x14ac:dyDescent="0.25">
      <c r="C300">
        <v>5</v>
      </c>
      <c r="D300" t="s">
        <v>31</v>
      </c>
      <c r="E300" s="66">
        <v>0</v>
      </c>
    </row>
    <row r="301" spans="2:5" x14ac:dyDescent="0.25">
      <c r="B301" t="s">
        <v>2673</v>
      </c>
      <c r="E301" s="66">
        <v>2</v>
      </c>
    </row>
    <row r="302" spans="2:5" x14ac:dyDescent="0.25">
      <c r="B302">
        <v>79311</v>
      </c>
      <c r="C302">
        <v>1</v>
      </c>
      <c r="D302" t="s">
        <v>20</v>
      </c>
      <c r="E302" s="66">
        <v>1</v>
      </c>
    </row>
    <row r="303" spans="2:5" x14ac:dyDescent="0.25">
      <c r="C303">
        <v>2</v>
      </c>
      <c r="D303" t="s">
        <v>20</v>
      </c>
      <c r="E303" s="66">
        <v>0</v>
      </c>
    </row>
    <row r="304" spans="2:5" x14ac:dyDescent="0.25">
      <c r="B304" t="s">
        <v>2674</v>
      </c>
      <c r="E304" s="66">
        <v>1</v>
      </c>
    </row>
    <row r="305" spans="2:5" x14ac:dyDescent="0.25">
      <c r="B305">
        <v>78729</v>
      </c>
      <c r="C305">
        <v>1</v>
      </c>
      <c r="D305" t="s">
        <v>31</v>
      </c>
      <c r="E305" s="66">
        <v>1</v>
      </c>
    </row>
    <row r="306" spans="2:5" x14ac:dyDescent="0.25">
      <c r="B306" t="s">
        <v>2675</v>
      </c>
      <c r="E306" s="66">
        <v>1</v>
      </c>
    </row>
    <row r="307" spans="2:5" x14ac:dyDescent="0.25">
      <c r="B307">
        <v>79220</v>
      </c>
      <c r="C307">
        <v>1</v>
      </c>
      <c r="D307" t="s">
        <v>20</v>
      </c>
      <c r="E307" s="66">
        <v>1</v>
      </c>
    </row>
    <row r="308" spans="2:5" x14ac:dyDescent="0.25">
      <c r="B308" t="s">
        <v>2676</v>
      </c>
      <c r="E308" s="66">
        <v>1</v>
      </c>
    </row>
    <row r="309" spans="2:5" x14ac:dyDescent="0.25">
      <c r="B309">
        <v>79133</v>
      </c>
      <c r="C309">
        <v>1</v>
      </c>
      <c r="D309" t="s">
        <v>31</v>
      </c>
      <c r="E309" s="66">
        <v>1</v>
      </c>
    </row>
    <row r="310" spans="2:5" x14ac:dyDescent="0.25">
      <c r="B310" t="s">
        <v>2677</v>
      </c>
      <c r="E310" s="66">
        <v>1</v>
      </c>
    </row>
    <row r="311" spans="2:5" x14ac:dyDescent="0.25">
      <c r="B311">
        <v>77615</v>
      </c>
      <c r="C311">
        <v>1</v>
      </c>
      <c r="D311" t="s">
        <v>31</v>
      </c>
      <c r="E311" s="66">
        <v>1</v>
      </c>
    </row>
    <row r="312" spans="2:5" x14ac:dyDescent="0.25">
      <c r="C312">
        <v>2</v>
      </c>
      <c r="D312" t="s">
        <v>31</v>
      </c>
      <c r="E312" s="66">
        <v>0</v>
      </c>
    </row>
    <row r="313" spans="2:5" x14ac:dyDescent="0.25">
      <c r="C313">
        <v>3</v>
      </c>
      <c r="D313" t="s">
        <v>31</v>
      </c>
      <c r="E313" s="66">
        <v>0</v>
      </c>
    </row>
    <row r="314" spans="2:5" x14ac:dyDescent="0.25">
      <c r="C314">
        <v>4</v>
      </c>
      <c r="D314" t="s">
        <v>20</v>
      </c>
      <c r="E314" s="66">
        <v>1</v>
      </c>
    </row>
    <row r="315" spans="2:5" x14ac:dyDescent="0.25">
      <c r="C315">
        <v>5</v>
      </c>
      <c r="D315" t="s">
        <v>20</v>
      </c>
      <c r="E315" s="66">
        <v>0</v>
      </c>
    </row>
    <row r="316" spans="2:5" x14ac:dyDescent="0.25">
      <c r="C316">
        <v>6</v>
      </c>
      <c r="D316" t="s">
        <v>20</v>
      </c>
      <c r="E316" s="66">
        <v>0</v>
      </c>
    </row>
    <row r="317" spans="2:5" x14ac:dyDescent="0.25">
      <c r="C317">
        <v>7</v>
      </c>
      <c r="D317" t="s">
        <v>20</v>
      </c>
      <c r="E317" s="66">
        <v>0</v>
      </c>
    </row>
    <row r="318" spans="2:5" x14ac:dyDescent="0.25">
      <c r="C318">
        <v>8</v>
      </c>
      <c r="D318" t="s">
        <v>20</v>
      </c>
      <c r="E318" s="66">
        <v>0</v>
      </c>
    </row>
    <row r="319" spans="2:5" x14ac:dyDescent="0.25">
      <c r="C319">
        <v>9</v>
      </c>
      <c r="D319" t="s">
        <v>20</v>
      </c>
      <c r="E319" s="66">
        <v>0</v>
      </c>
    </row>
    <row r="320" spans="2:5" x14ac:dyDescent="0.25">
      <c r="C320">
        <v>10</v>
      </c>
      <c r="D320" t="s">
        <v>20</v>
      </c>
      <c r="E320" s="66">
        <v>0</v>
      </c>
    </row>
    <row r="321" spans="2:5" x14ac:dyDescent="0.25">
      <c r="C321">
        <v>11</v>
      </c>
      <c r="D321" t="s">
        <v>31</v>
      </c>
      <c r="E321" s="66">
        <v>0</v>
      </c>
    </row>
    <row r="322" spans="2:5" x14ac:dyDescent="0.25">
      <c r="C322">
        <v>12</v>
      </c>
      <c r="D322" t="s">
        <v>31</v>
      </c>
      <c r="E322" s="66">
        <v>0</v>
      </c>
    </row>
    <row r="323" spans="2:5" x14ac:dyDescent="0.25">
      <c r="C323">
        <v>13</v>
      </c>
      <c r="D323" t="s">
        <v>20</v>
      </c>
      <c r="E323" s="66">
        <v>0</v>
      </c>
    </row>
    <row r="324" spans="2:5" x14ac:dyDescent="0.25">
      <c r="B324" t="s">
        <v>2678</v>
      </c>
      <c r="E324" s="66">
        <v>2</v>
      </c>
    </row>
    <row r="325" spans="2:5" x14ac:dyDescent="0.25">
      <c r="B325">
        <v>78707</v>
      </c>
      <c r="C325">
        <v>1</v>
      </c>
      <c r="D325" t="s">
        <v>20</v>
      </c>
      <c r="E325" s="66">
        <v>1</v>
      </c>
    </row>
    <row r="326" spans="2:5" x14ac:dyDescent="0.25">
      <c r="B326" t="s">
        <v>2679</v>
      </c>
      <c r="E326" s="66">
        <v>1</v>
      </c>
    </row>
    <row r="327" spans="2:5" x14ac:dyDescent="0.25">
      <c r="B327">
        <v>78640</v>
      </c>
      <c r="C327">
        <v>1</v>
      </c>
      <c r="D327" t="s">
        <v>20</v>
      </c>
      <c r="E327" s="66">
        <v>1</v>
      </c>
    </row>
    <row r="328" spans="2:5" x14ac:dyDescent="0.25">
      <c r="C328">
        <v>3</v>
      </c>
      <c r="D328" t="s">
        <v>20</v>
      </c>
      <c r="E328" s="66">
        <v>0</v>
      </c>
    </row>
    <row r="329" spans="2:5" x14ac:dyDescent="0.25">
      <c r="B329" t="s">
        <v>2680</v>
      </c>
      <c r="E329" s="66">
        <v>1</v>
      </c>
    </row>
    <row r="330" spans="2:5" x14ac:dyDescent="0.25">
      <c r="B330">
        <v>78715</v>
      </c>
      <c r="C330">
        <v>1</v>
      </c>
      <c r="D330" t="s">
        <v>31</v>
      </c>
      <c r="E330" s="66">
        <v>1</v>
      </c>
    </row>
    <row r="331" spans="2:5" x14ac:dyDescent="0.25">
      <c r="B331" t="s">
        <v>2681</v>
      </c>
      <c r="E331" s="66">
        <v>1</v>
      </c>
    </row>
    <row r="332" spans="2:5" x14ac:dyDescent="0.25">
      <c r="B332">
        <v>74695</v>
      </c>
      <c r="C332">
        <v>1</v>
      </c>
      <c r="D332" t="s">
        <v>20</v>
      </c>
      <c r="E332" s="66">
        <v>1</v>
      </c>
    </row>
    <row r="333" spans="2:5" x14ac:dyDescent="0.25">
      <c r="C333">
        <v>2</v>
      </c>
      <c r="D333" t="s">
        <v>20</v>
      </c>
      <c r="E333" s="66">
        <v>0</v>
      </c>
    </row>
    <row r="334" spans="2:5" x14ac:dyDescent="0.25">
      <c r="C334">
        <v>3</v>
      </c>
      <c r="D334" t="s">
        <v>20</v>
      </c>
      <c r="E334" s="66">
        <v>0</v>
      </c>
    </row>
    <row r="335" spans="2:5" x14ac:dyDescent="0.25">
      <c r="C335">
        <v>4</v>
      </c>
      <c r="D335" t="s">
        <v>20</v>
      </c>
      <c r="E335" s="66">
        <v>0</v>
      </c>
    </row>
    <row r="336" spans="2:5" x14ac:dyDescent="0.25">
      <c r="C336">
        <v>5</v>
      </c>
      <c r="D336" t="s">
        <v>31</v>
      </c>
      <c r="E336" s="66">
        <v>1</v>
      </c>
    </row>
    <row r="337" spans="2:5" x14ac:dyDescent="0.25">
      <c r="B337" t="s">
        <v>2682</v>
      </c>
      <c r="E337" s="66">
        <v>2</v>
      </c>
    </row>
    <row r="338" spans="2:5" x14ac:dyDescent="0.25">
      <c r="B338">
        <v>79411</v>
      </c>
      <c r="C338">
        <v>1</v>
      </c>
      <c r="D338" t="s">
        <v>20</v>
      </c>
      <c r="E338" s="66">
        <v>1</v>
      </c>
    </row>
    <row r="339" spans="2:5" x14ac:dyDescent="0.25">
      <c r="B339" t="s">
        <v>2683</v>
      </c>
      <c r="E339" s="66">
        <v>1</v>
      </c>
    </row>
    <row r="340" spans="2:5" x14ac:dyDescent="0.25">
      <c r="B340">
        <v>78994</v>
      </c>
      <c r="C340">
        <v>1</v>
      </c>
      <c r="D340" t="s">
        <v>20</v>
      </c>
      <c r="E340" s="66">
        <v>1</v>
      </c>
    </row>
    <row r="341" spans="2:5" x14ac:dyDescent="0.25">
      <c r="C341">
        <v>2</v>
      </c>
      <c r="D341" t="s">
        <v>20</v>
      </c>
      <c r="E341" s="66">
        <v>0</v>
      </c>
    </row>
    <row r="342" spans="2:5" x14ac:dyDescent="0.25">
      <c r="B342" t="s">
        <v>2684</v>
      </c>
      <c r="E342" s="66">
        <v>1</v>
      </c>
    </row>
    <row r="343" spans="2:5" x14ac:dyDescent="0.25">
      <c r="B343">
        <v>78515</v>
      </c>
      <c r="C343">
        <v>1</v>
      </c>
      <c r="D343" t="s">
        <v>150</v>
      </c>
      <c r="E343" s="66">
        <v>1</v>
      </c>
    </row>
    <row r="344" spans="2:5" x14ac:dyDescent="0.25">
      <c r="B344" t="s">
        <v>2685</v>
      </c>
      <c r="E344" s="66">
        <v>1</v>
      </c>
    </row>
    <row r="345" spans="2:5" x14ac:dyDescent="0.25">
      <c r="B345">
        <v>76468</v>
      </c>
      <c r="C345">
        <v>1</v>
      </c>
      <c r="D345" t="s">
        <v>1536</v>
      </c>
      <c r="E345" s="66">
        <v>1</v>
      </c>
    </row>
    <row r="346" spans="2:5" x14ac:dyDescent="0.25">
      <c r="C346">
        <v>2</v>
      </c>
      <c r="D346" t="s">
        <v>1536</v>
      </c>
      <c r="E346" s="66">
        <v>0</v>
      </c>
    </row>
    <row r="347" spans="2:5" x14ac:dyDescent="0.25">
      <c r="C347">
        <v>3</v>
      </c>
      <c r="D347" t="s">
        <v>1536</v>
      </c>
      <c r="E347" s="66">
        <v>0</v>
      </c>
    </row>
    <row r="348" spans="2:5" x14ac:dyDescent="0.25">
      <c r="C348">
        <v>4</v>
      </c>
      <c r="D348" t="s">
        <v>1536</v>
      </c>
      <c r="E348" s="66">
        <v>0</v>
      </c>
    </row>
    <row r="349" spans="2:5" x14ac:dyDescent="0.25">
      <c r="C349">
        <v>5</v>
      </c>
      <c r="D349" t="s">
        <v>1536</v>
      </c>
      <c r="E349" s="66">
        <v>0</v>
      </c>
    </row>
    <row r="350" spans="2:5" x14ac:dyDescent="0.25">
      <c r="C350">
        <v>6</v>
      </c>
      <c r="D350" t="s">
        <v>1536</v>
      </c>
      <c r="E350" s="66">
        <v>0</v>
      </c>
    </row>
    <row r="351" spans="2:5" x14ac:dyDescent="0.25">
      <c r="B351" t="s">
        <v>2686</v>
      </c>
      <c r="E351" s="66">
        <v>1</v>
      </c>
    </row>
    <row r="352" spans="2:5" x14ac:dyDescent="0.25">
      <c r="B352">
        <v>79017</v>
      </c>
      <c r="C352">
        <v>1</v>
      </c>
      <c r="D352" t="s">
        <v>31</v>
      </c>
      <c r="E352" s="66">
        <v>1</v>
      </c>
    </row>
    <row r="353" spans="2:5" x14ac:dyDescent="0.25">
      <c r="B353" t="s">
        <v>2687</v>
      </c>
      <c r="E353" s="66">
        <v>1</v>
      </c>
    </row>
    <row r="354" spans="2:5" x14ac:dyDescent="0.25">
      <c r="B354">
        <v>77765</v>
      </c>
      <c r="C354">
        <v>1</v>
      </c>
      <c r="D354" t="s">
        <v>20</v>
      </c>
      <c r="E354" s="66">
        <v>1</v>
      </c>
    </row>
    <row r="355" spans="2:5" x14ac:dyDescent="0.25">
      <c r="C355">
        <v>2</v>
      </c>
      <c r="D355" t="s">
        <v>20</v>
      </c>
      <c r="E355" s="66">
        <v>0</v>
      </c>
    </row>
    <row r="356" spans="2:5" x14ac:dyDescent="0.25">
      <c r="C356">
        <v>4</v>
      </c>
      <c r="D356" t="s">
        <v>20</v>
      </c>
      <c r="E356" s="66">
        <v>0</v>
      </c>
    </row>
    <row r="357" spans="2:5" x14ac:dyDescent="0.25">
      <c r="C357">
        <v>5</v>
      </c>
      <c r="D357" t="s">
        <v>20</v>
      </c>
      <c r="E357" s="66">
        <v>0</v>
      </c>
    </row>
    <row r="358" spans="2:5" x14ac:dyDescent="0.25">
      <c r="C358">
        <v>22</v>
      </c>
      <c r="D358" t="s">
        <v>20</v>
      </c>
      <c r="E358" s="66">
        <v>0</v>
      </c>
    </row>
    <row r="359" spans="2:5" x14ac:dyDescent="0.25">
      <c r="B359" t="s">
        <v>2688</v>
      </c>
      <c r="E359" s="66">
        <v>1</v>
      </c>
    </row>
    <row r="360" spans="2:5" x14ac:dyDescent="0.25">
      <c r="B360">
        <v>78930</v>
      </c>
      <c r="C360">
        <v>1</v>
      </c>
      <c r="D360" t="s">
        <v>20</v>
      </c>
      <c r="E360" s="66">
        <v>1</v>
      </c>
    </row>
    <row r="361" spans="2:5" x14ac:dyDescent="0.25">
      <c r="B361" t="s">
        <v>2689</v>
      </c>
      <c r="E361" s="66">
        <v>1</v>
      </c>
    </row>
    <row r="362" spans="2:5" x14ac:dyDescent="0.25">
      <c r="B362">
        <v>78098</v>
      </c>
      <c r="C362">
        <v>1</v>
      </c>
      <c r="D362" t="s">
        <v>20</v>
      </c>
      <c r="E362" s="66">
        <v>1</v>
      </c>
    </row>
    <row r="363" spans="2:5" x14ac:dyDescent="0.25">
      <c r="C363">
        <v>2</v>
      </c>
      <c r="D363" t="s">
        <v>20</v>
      </c>
      <c r="E363" s="66">
        <v>0</v>
      </c>
    </row>
    <row r="364" spans="2:5" x14ac:dyDescent="0.25">
      <c r="C364">
        <v>3</v>
      </c>
      <c r="D364" t="s">
        <v>20</v>
      </c>
      <c r="E364" s="66">
        <v>0</v>
      </c>
    </row>
    <row r="365" spans="2:5" x14ac:dyDescent="0.25">
      <c r="C365">
        <v>4</v>
      </c>
      <c r="D365" t="s">
        <v>20</v>
      </c>
      <c r="E365" s="66">
        <v>0</v>
      </c>
    </row>
    <row r="366" spans="2:5" x14ac:dyDescent="0.25">
      <c r="C366">
        <v>5</v>
      </c>
      <c r="D366" t="s">
        <v>20</v>
      </c>
      <c r="E366" s="66">
        <v>0</v>
      </c>
    </row>
    <row r="367" spans="2:5" x14ac:dyDescent="0.25">
      <c r="C367">
        <v>6</v>
      </c>
      <c r="D367" t="s">
        <v>31</v>
      </c>
      <c r="E367" s="66">
        <v>1</v>
      </c>
    </row>
    <row r="368" spans="2:5" x14ac:dyDescent="0.25">
      <c r="C368">
        <v>7</v>
      </c>
      <c r="D368" t="s">
        <v>31</v>
      </c>
      <c r="E368" s="66">
        <v>0</v>
      </c>
    </row>
    <row r="369" spans="1:5" x14ac:dyDescent="0.25">
      <c r="C369">
        <v>8</v>
      </c>
      <c r="D369" t="s">
        <v>31</v>
      </c>
      <c r="E369" s="66">
        <v>0</v>
      </c>
    </row>
    <row r="370" spans="1:5" x14ac:dyDescent="0.25">
      <c r="C370">
        <v>9</v>
      </c>
      <c r="D370" t="s">
        <v>31</v>
      </c>
      <c r="E370" s="66">
        <v>0</v>
      </c>
    </row>
    <row r="371" spans="1:5" x14ac:dyDescent="0.25">
      <c r="C371">
        <v>10</v>
      </c>
      <c r="D371" t="s">
        <v>31</v>
      </c>
      <c r="E371" s="66">
        <v>0</v>
      </c>
    </row>
    <row r="372" spans="1:5" x14ac:dyDescent="0.25">
      <c r="B372" t="s">
        <v>2690</v>
      </c>
      <c r="E372" s="66">
        <v>2</v>
      </c>
    </row>
    <row r="373" spans="1:5" x14ac:dyDescent="0.25">
      <c r="B373">
        <v>78866</v>
      </c>
      <c r="C373">
        <v>1</v>
      </c>
      <c r="D373" t="s">
        <v>31</v>
      </c>
      <c r="E373" s="66">
        <v>1</v>
      </c>
    </row>
    <row r="374" spans="1:5" x14ac:dyDescent="0.25">
      <c r="C374">
        <v>2</v>
      </c>
      <c r="D374" t="s">
        <v>31</v>
      </c>
      <c r="E374" s="66">
        <v>0</v>
      </c>
    </row>
    <row r="375" spans="1:5" x14ac:dyDescent="0.25">
      <c r="B375" t="s">
        <v>2691</v>
      </c>
      <c r="E375" s="66">
        <v>1</v>
      </c>
    </row>
    <row r="376" spans="1:5" x14ac:dyDescent="0.25">
      <c r="A376" t="s">
        <v>1328</v>
      </c>
      <c r="E376" s="66">
        <v>48</v>
      </c>
    </row>
    <row r="377" spans="1:5" x14ac:dyDescent="0.25">
      <c r="A377" s="63">
        <v>43504</v>
      </c>
      <c r="B377">
        <v>70411</v>
      </c>
      <c r="E377" s="66">
        <v>1</v>
      </c>
    </row>
    <row r="378" spans="1:5" x14ac:dyDescent="0.25">
      <c r="B378">
        <v>76028</v>
      </c>
      <c r="C378">
        <v>32</v>
      </c>
      <c r="D378" t="s">
        <v>20</v>
      </c>
      <c r="E378" s="66">
        <v>1</v>
      </c>
    </row>
    <row r="379" spans="1:5" x14ac:dyDescent="0.25">
      <c r="C379">
        <v>44</v>
      </c>
      <c r="D379" t="s">
        <v>27</v>
      </c>
      <c r="E379" s="66">
        <v>1</v>
      </c>
    </row>
    <row r="380" spans="1:5" x14ac:dyDescent="0.25">
      <c r="B380" t="s">
        <v>1301</v>
      </c>
      <c r="E380" s="66">
        <v>2</v>
      </c>
    </row>
    <row r="381" spans="1:5" x14ac:dyDescent="0.25">
      <c r="B381">
        <v>77211</v>
      </c>
      <c r="C381">
        <v>1</v>
      </c>
      <c r="D381" t="s">
        <v>31</v>
      </c>
      <c r="E381" s="66">
        <v>1</v>
      </c>
    </row>
    <row r="382" spans="1:5" x14ac:dyDescent="0.25">
      <c r="C382">
        <v>2</v>
      </c>
      <c r="D382" t="s">
        <v>31</v>
      </c>
      <c r="E382" s="66">
        <v>0</v>
      </c>
    </row>
    <row r="383" spans="1:5" x14ac:dyDescent="0.25">
      <c r="B383" t="s">
        <v>1309</v>
      </c>
      <c r="E383" s="66">
        <v>1</v>
      </c>
    </row>
    <row r="384" spans="1:5" x14ac:dyDescent="0.25">
      <c r="B384">
        <v>78986</v>
      </c>
      <c r="C384">
        <v>1</v>
      </c>
      <c r="D384" t="s">
        <v>31</v>
      </c>
      <c r="E384" s="66">
        <v>1</v>
      </c>
    </row>
    <row r="385" spans="2:5" x14ac:dyDescent="0.25">
      <c r="B385" t="s">
        <v>2692</v>
      </c>
      <c r="E385" s="66">
        <v>1</v>
      </c>
    </row>
    <row r="386" spans="2:5" x14ac:dyDescent="0.25">
      <c r="B386">
        <v>78822</v>
      </c>
      <c r="C386">
        <v>1</v>
      </c>
      <c r="D386" t="s">
        <v>31</v>
      </c>
      <c r="E386" s="66">
        <v>1</v>
      </c>
    </row>
    <row r="387" spans="2:5" x14ac:dyDescent="0.25">
      <c r="C387">
        <v>2</v>
      </c>
      <c r="D387" t="s">
        <v>31</v>
      </c>
      <c r="E387" s="66">
        <v>0</v>
      </c>
    </row>
    <row r="388" spans="2:5" x14ac:dyDescent="0.25">
      <c r="C388">
        <v>3</v>
      </c>
      <c r="D388" t="s">
        <v>31</v>
      </c>
      <c r="E388" s="66">
        <v>0</v>
      </c>
    </row>
    <row r="389" spans="2:5" x14ac:dyDescent="0.25">
      <c r="C389">
        <v>4</v>
      </c>
      <c r="D389" t="s">
        <v>31</v>
      </c>
      <c r="E389" s="66">
        <v>0</v>
      </c>
    </row>
    <row r="390" spans="2:5" x14ac:dyDescent="0.25">
      <c r="B390" t="s">
        <v>2693</v>
      </c>
      <c r="E390" s="66">
        <v>1</v>
      </c>
    </row>
    <row r="391" spans="2:5" x14ac:dyDescent="0.25">
      <c r="B391">
        <v>76704</v>
      </c>
      <c r="C391">
        <v>1</v>
      </c>
      <c r="D391" t="s">
        <v>20</v>
      </c>
      <c r="E391" s="66">
        <v>1</v>
      </c>
    </row>
    <row r="392" spans="2:5" x14ac:dyDescent="0.25">
      <c r="B392" t="s">
        <v>2694</v>
      </c>
      <c r="E392" s="66">
        <v>1</v>
      </c>
    </row>
    <row r="393" spans="2:5" x14ac:dyDescent="0.25">
      <c r="B393">
        <v>75728</v>
      </c>
      <c r="C393">
        <v>1</v>
      </c>
      <c r="D393" t="s">
        <v>31</v>
      </c>
      <c r="E393" s="66">
        <v>1</v>
      </c>
    </row>
    <row r="394" spans="2:5" x14ac:dyDescent="0.25">
      <c r="C394">
        <v>2</v>
      </c>
      <c r="D394" t="s">
        <v>31</v>
      </c>
      <c r="E394" s="66">
        <v>0</v>
      </c>
    </row>
    <row r="395" spans="2:5" x14ac:dyDescent="0.25">
      <c r="C395">
        <v>3</v>
      </c>
      <c r="D395" t="s">
        <v>31</v>
      </c>
      <c r="E395" s="66">
        <v>0</v>
      </c>
    </row>
    <row r="396" spans="2:5" x14ac:dyDescent="0.25">
      <c r="C396">
        <v>4</v>
      </c>
      <c r="D396" t="s">
        <v>31</v>
      </c>
      <c r="E396" s="66">
        <v>0</v>
      </c>
    </row>
    <row r="397" spans="2:5" x14ac:dyDescent="0.25">
      <c r="C397">
        <v>5</v>
      </c>
      <c r="D397" t="s">
        <v>31</v>
      </c>
      <c r="E397" s="66">
        <v>0</v>
      </c>
    </row>
    <row r="398" spans="2:5" x14ac:dyDescent="0.25">
      <c r="C398">
        <v>9</v>
      </c>
      <c r="D398" t="s">
        <v>20</v>
      </c>
      <c r="E398" s="66">
        <v>1</v>
      </c>
    </row>
    <row r="399" spans="2:5" x14ac:dyDescent="0.25">
      <c r="B399" t="s">
        <v>2695</v>
      </c>
      <c r="E399" s="66">
        <v>2</v>
      </c>
    </row>
    <row r="400" spans="2:5" x14ac:dyDescent="0.25">
      <c r="B400">
        <v>78789</v>
      </c>
      <c r="C400">
        <v>1</v>
      </c>
      <c r="D400" t="s">
        <v>31</v>
      </c>
      <c r="E400" s="66">
        <v>1</v>
      </c>
    </row>
    <row r="401" spans="2:5" x14ac:dyDescent="0.25">
      <c r="B401" t="s">
        <v>2696</v>
      </c>
      <c r="E401" s="66">
        <v>1</v>
      </c>
    </row>
    <row r="402" spans="2:5" x14ac:dyDescent="0.25">
      <c r="B402">
        <v>77630</v>
      </c>
      <c r="C402">
        <v>1</v>
      </c>
      <c r="D402" t="s">
        <v>20</v>
      </c>
      <c r="E402" s="66">
        <v>1</v>
      </c>
    </row>
    <row r="403" spans="2:5" x14ac:dyDescent="0.25">
      <c r="C403">
        <v>2</v>
      </c>
      <c r="D403" t="s">
        <v>20</v>
      </c>
      <c r="E403" s="66">
        <v>0</v>
      </c>
    </row>
    <row r="404" spans="2:5" x14ac:dyDescent="0.25">
      <c r="C404">
        <v>3</v>
      </c>
      <c r="D404" t="s">
        <v>20</v>
      </c>
      <c r="E404" s="66">
        <v>0</v>
      </c>
    </row>
    <row r="405" spans="2:5" x14ac:dyDescent="0.25">
      <c r="B405" t="s">
        <v>2697</v>
      </c>
      <c r="E405" s="66">
        <v>1</v>
      </c>
    </row>
    <row r="406" spans="2:5" x14ac:dyDescent="0.25">
      <c r="B406">
        <v>76076</v>
      </c>
      <c r="C406">
        <v>1</v>
      </c>
      <c r="D406" t="s">
        <v>31</v>
      </c>
      <c r="E406" s="66">
        <v>1</v>
      </c>
    </row>
    <row r="407" spans="2:5" x14ac:dyDescent="0.25">
      <c r="C407">
        <v>2</v>
      </c>
      <c r="D407" t="s">
        <v>31</v>
      </c>
      <c r="E407" s="66">
        <v>0</v>
      </c>
    </row>
    <row r="408" spans="2:5" x14ac:dyDescent="0.25">
      <c r="C408">
        <v>3</v>
      </c>
      <c r="D408" t="s">
        <v>31</v>
      </c>
      <c r="E408" s="66">
        <v>0</v>
      </c>
    </row>
    <row r="409" spans="2:5" x14ac:dyDescent="0.25">
      <c r="C409">
        <v>4</v>
      </c>
      <c r="D409" t="s">
        <v>31</v>
      </c>
      <c r="E409" s="66">
        <v>0</v>
      </c>
    </row>
    <row r="410" spans="2:5" x14ac:dyDescent="0.25">
      <c r="B410" t="s">
        <v>2698</v>
      </c>
      <c r="E410" s="66">
        <v>1</v>
      </c>
    </row>
    <row r="411" spans="2:5" x14ac:dyDescent="0.25">
      <c r="B411">
        <v>78889</v>
      </c>
      <c r="C411">
        <v>1</v>
      </c>
      <c r="D411" t="s">
        <v>31</v>
      </c>
      <c r="E411" s="66">
        <v>1</v>
      </c>
    </row>
    <row r="412" spans="2:5" x14ac:dyDescent="0.25">
      <c r="C412">
        <v>2</v>
      </c>
      <c r="D412" t="s">
        <v>31</v>
      </c>
      <c r="E412" s="66">
        <v>0</v>
      </c>
    </row>
    <row r="413" spans="2:5" x14ac:dyDescent="0.25">
      <c r="C413">
        <v>3</v>
      </c>
      <c r="D413" t="s">
        <v>31</v>
      </c>
      <c r="E413" s="66">
        <v>0</v>
      </c>
    </row>
    <row r="414" spans="2:5" x14ac:dyDescent="0.25">
      <c r="C414">
        <v>4</v>
      </c>
      <c r="D414" t="s">
        <v>31</v>
      </c>
      <c r="E414" s="66">
        <v>0</v>
      </c>
    </row>
    <row r="415" spans="2:5" x14ac:dyDescent="0.25">
      <c r="B415" t="s">
        <v>2699</v>
      </c>
      <c r="E415" s="66">
        <v>1</v>
      </c>
    </row>
    <row r="416" spans="2:5" x14ac:dyDescent="0.25">
      <c r="B416">
        <v>79076</v>
      </c>
      <c r="C416">
        <v>1</v>
      </c>
      <c r="D416" t="s">
        <v>31</v>
      </c>
      <c r="E416" s="66">
        <v>1</v>
      </c>
    </row>
    <row r="417" spans="2:5" x14ac:dyDescent="0.25">
      <c r="B417" t="s">
        <v>2700</v>
      </c>
      <c r="E417" s="66">
        <v>1</v>
      </c>
    </row>
    <row r="418" spans="2:5" x14ac:dyDescent="0.25">
      <c r="B418">
        <v>78569</v>
      </c>
      <c r="C418">
        <v>1</v>
      </c>
      <c r="D418" t="s">
        <v>31</v>
      </c>
      <c r="E418" s="66">
        <v>1</v>
      </c>
    </row>
    <row r="419" spans="2:5" x14ac:dyDescent="0.25">
      <c r="B419" t="s">
        <v>2701</v>
      </c>
      <c r="E419" s="66">
        <v>1</v>
      </c>
    </row>
    <row r="420" spans="2:5" x14ac:dyDescent="0.25">
      <c r="B420">
        <v>79186</v>
      </c>
      <c r="C420">
        <v>1</v>
      </c>
      <c r="D420" t="s">
        <v>20</v>
      </c>
      <c r="E420" s="66">
        <v>1</v>
      </c>
    </row>
    <row r="421" spans="2:5" x14ac:dyDescent="0.25">
      <c r="B421" t="s">
        <v>2702</v>
      </c>
      <c r="E421" s="66">
        <v>1</v>
      </c>
    </row>
    <row r="422" spans="2:5" x14ac:dyDescent="0.25">
      <c r="B422">
        <v>76592</v>
      </c>
      <c r="C422">
        <v>1</v>
      </c>
      <c r="D422" t="s">
        <v>20</v>
      </c>
      <c r="E422" s="66">
        <v>1</v>
      </c>
    </row>
    <row r="423" spans="2:5" x14ac:dyDescent="0.25">
      <c r="C423">
        <v>2</v>
      </c>
      <c r="D423" t="s">
        <v>20</v>
      </c>
      <c r="E423" s="66">
        <v>0</v>
      </c>
    </row>
    <row r="424" spans="2:5" x14ac:dyDescent="0.25">
      <c r="C424">
        <v>19</v>
      </c>
      <c r="D424" t="s">
        <v>20</v>
      </c>
      <c r="E424" s="66">
        <v>0</v>
      </c>
    </row>
    <row r="425" spans="2:5" x14ac:dyDescent="0.25">
      <c r="C425">
        <v>22</v>
      </c>
      <c r="D425" t="s">
        <v>20</v>
      </c>
      <c r="E425" s="66">
        <v>0</v>
      </c>
    </row>
    <row r="426" spans="2:5" x14ac:dyDescent="0.25">
      <c r="B426" t="s">
        <v>2703</v>
      </c>
      <c r="E426" s="66">
        <v>1</v>
      </c>
    </row>
    <row r="427" spans="2:5" x14ac:dyDescent="0.25">
      <c r="B427">
        <v>78401</v>
      </c>
      <c r="C427">
        <v>1</v>
      </c>
      <c r="D427" t="s">
        <v>31</v>
      </c>
      <c r="E427" s="66">
        <v>1</v>
      </c>
    </row>
    <row r="428" spans="2:5" x14ac:dyDescent="0.25">
      <c r="C428">
        <v>2</v>
      </c>
      <c r="D428" t="s">
        <v>20</v>
      </c>
      <c r="E428" s="66">
        <v>1</v>
      </c>
    </row>
    <row r="429" spans="2:5" x14ac:dyDescent="0.25">
      <c r="B429" t="s">
        <v>2704</v>
      </c>
      <c r="E429" s="66">
        <v>2</v>
      </c>
    </row>
    <row r="430" spans="2:5" x14ac:dyDescent="0.25">
      <c r="B430">
        <v>77607</v>
      </c>
      <c r="C430">
        <v>1</v>
      </c>
      <c r="D430" t="s">
        <v>31</v>
      </c>
      <c r="E430" s="66">
        <v>1</v>
      </c>
    </row>
    <row r="431" spans="2:5" x14ac:dyDescent="0.25">
      <c r="C431">
        <v>2</v>
      </c>
      <c r="D431" t="s">
        <v>31</v>
      </c>
      <c r="E431" s="66">
        <v>0</v>
      </c>
    </row>
    <row r="432" spans="2:5" x14ac:dyDescent="0.25">
      <c r="C432">
        <v>3</v>
      </c>
      <c r="D432" t="s">
        <v>31</v>
      </c>
      <c r="E432" s="66">
        <v>0</v>
      </c>
    </row>
    <row r="433" spans="2:5" x14ac:dyDescent="0.25">
      <c r="C433">
        <v>4</v>
      </c>
      <c r="D433" t="s">
        <v>31</v>
      </c>
      <c r="E433" s="66">
        <v>0</v>
      </c>
    </row>
    <row r="434" spans="2:5" x14ac:dyDescent="0.25">
      <c r="C434">
        <v>5</v>
      </c>
      <c r="D434" t="s">
        <v>20</v>
      </c>
      <c r="E434" s="66">
        <v>1</v>
      </c>
    </row>
    <row r="435" spans="2:5" x14ac:dyDescent="0.25">
      <c r="C435">
        <v>6</v>
      </c>
      <c r="D435" t="s">
        <v>31</v>
      </c>
      <c r="E435" s="66">
        <v>0</v>
      </c>
    </row>
    <row r="436" spans="2:5" x14ac:dyDescent="0.25">
      <c r="B436" t="s">
        <v>2705</v>
      </c>
      <c r="E436" s="66">
        <v>2</v>
      </c>
    </row>
    <row r="437" spans="2:5" x14ac:dyDescent="0.25">
      <c r="B437">
        <v>78517</v>
      </c>
      <c r="C437">
        <v>1</v>
      </c>
      <c r="D437" t="s">
        <v>31</v>
      </c>
      <c r="E437" s="66">
        <v>1</v>
      </c>
    </row>
    <row r="438" spans="2:5" x14ac:dyDescent="0.25">
      <c r="C438">
        <v>2</v>
      </c>
      <c r="D438" t="s">
        <v>31</v>
      </c>
      <c r="E438" s="66">
        <v>0</v>
      </c>
    </row>
    <row r="439" spans="2:5" x14ac:dyDescent="0.25">
      <c r="B439" t="s">
        <v>2706</v>
      </c>
      <c r="E439" s="66">
        <v>1</v>
      </c>
    </row>
    <row r="440" spans="2:5" x14ac:dyDescent="0.25">
      <c r="B440">
        <v>78964</v>
      </c>
      <c r="C440">
        <v>1</v>
      </c>
      <c r="D440" t="s">
        <v>31</v>
      </c>
      <c r="E440" s="66">
        <v>1</v>
      </c>
    </row>
    <row r="441" spans="2:5" x14ac:dyDescent="0.25">
      <c r="B441" t="s">
        <v>2707</v>
      </c>
      <c r="E441" s="66">
        <v>1</v>
      </c>
    </row>
    <row r="442" spans="2:5" x14ac:dyDescent="0.25">
      <c r="B442">
        <v>79048</v>
      </c>
      <c r="C442">
        <v>1</v>
      </c>
      <c r="D442" t="s">
        <v>20</v>
      </c>
      <c r="E442" s="66">
        <v>1</v>
      </c>
    </row>
    <row r="443" spans="2:5" x14ac:dyDescent="0.25">
      <c r="B443" t="s">
        <v>2708</v>
      </c>
      <c r="E443" s="66">
        <v>1</v>
      </c>
    </row>
    <row r="444" spans="2:5" x14ac:dyDescent="0.25">
      <c r="B444">
        <v>78047</v>
      </c>
      <c r="C444">
        <v>1</v>
      </c>
      <c r="D444" t="s">
        <v>31</v>
      </c>
      <c r="E444" s="66">
        <v>1</v>
      </c>
    </row>
    <row r="445" spans="2:5" x14ac:dyDescent="0.25">
      <c r="C445">
        <v>2</v>
      </c>
      <c r="D445" t="s">
        <v>31</v>
      </c>
      <c r="E445" s="66">
        <v>0</v>
      </c>
    </row>
    <row r="446" spans="2:5" x14ac:dyDescent="0.25">
      <c r="C446">
        <v>3</v>
      </c>
      <c r="D446" t="s">
        <v>31</v>
      </c>
      <c r="E446" s="66">
        <v>0</v>
      </c>
    </row>
    <row r="447" spans="2:5" x14ac:dyDescent="0.25">
      <c r="C447">
        <v>4</v>
      </c>
      <c r="D447" t="s">
        <v>31</v>
      </c>
      <c r="E447" s="66">
        <v>0</v>
      </c>
    </row>
    <row r="448" spans="2:5" x14ac:dyDescent="0.25">
      <c r="C448">
        <v>5</v>
      </c>
      <c r="D448" t="s">
        <v>31</v>
      </c>
      <c r="E448" s="66">
        <v>0</v>
      </c>
    </row>
    <row r="449" spans="2:5" x14ac:dyDescent="0.25">
      <c r="B449" t="s">
        <v>2709</v>
      </c>
      <c r="E449" s="66">
        <v>1</v>
      </c>
    </row>
    <row r="450" spans="2:5" x14ac:dyDescent="0.25">
      <c r="B450">
        <v>79307</v>
      </c>
      <c r="C450">
        <v>5</v>
      </c>
      <c r="D450" t="s">
        <v>20</v>
      </c>
      <c r="E450" s="66">
        <v>1</v>
      </c>
    </row>
    <row r="451" spans="2:5" x14ac:dyDescent="0.25">
      <c r="B451" t="s">
        <v>2710</v>
      </c>
      <c r="E451" s="66">
        <v>1</v>
      </c>
    </row>
    <row r="452" spans="2:5" x14ac:dyDescent="0.25">
      <c r="B452">
        <v>77142</v>
      </c>
      <c r="C452">
        <v>1</v>
      </c>
      <c r="D452" t="s">
        <v>20</v>
      </c>
      <c r="E452" s="66">
        <v>1</v>
      </c>
    </row>
    <row r="453" spans="2:5" x14ac:dyDescent="0.25">
      <c r="C453">
        <v>2</v>
      </c>
      <c r="D453" t="s">
        <v>20</v>
      </c>
      <c r="E453" s="66">
        <v>0</v>
      </c>
    </row>
    <row r="454" spans="2:5" x14ac:dyDescent="0.25">
      <c r="B454" t="s">
        <v>2711</v>
      </c>
      <c r="E454" s="66">
        <v>1</v>
      </c>
    </row>
    <row r="455" spans="2:5" x14ac:dyDescent="0.25">
      <c r="B455">
        <v>78759</v>
      </c>
      <c r="C455">
        <v>1</v>
      </c>
      <c r="D455" t="s">
        <v>31</v>
      </c>
      <c r="E455" s="66">
        <v>1</v>
      </c>
    </row>
    <row r="456" spans="2:5" x14ac:dyDescent="0.25">
      <c r="C456">
        <v>2</v>
      </c>
      <c r="D456" t="s">
        <v>31</v>
      </c>
      <c r="E456" s="66">
        <v>0</v>
      </c>
    </row>
    <row r="457" spans="2:5" x14ac:dyDescent="0.25">
      <c r="B457" t="s">
        <v>2712</v>
      </c>
      <c r="E457" s="66">
        <v>1</v>
      </c>
    </row>
    <row r="458" spans="2:5" x14ac:dyDescent="0.25">
      <c r="B458">
        <v>78225</v>
      </c>
      <c r="C458">
        <v>1</v>
      </c>
      <c r="D458" t="s">
        <v>31</v>
      </c>
      <c r="E458" s="66">
        <v>1</v>
      </c>
    </row>
    <row r="459" spans="2:5" x14ac:dyDescent="0.25">
      <c r="C459">
        <v>2</v>
      </c>
      <c r="D459" t="s">
        <v>31</v>
      </c>
      <c r="E459" s="66">
        <v>0</v>
      </c>
    </row>
    <row r="460" spans="2:5" x14ac:dyDescent="0.25">
      <c r="C460">
        <v>3</v>
      </c>
      <c r="D460" t="s">
        <v>31</v>
      </c>
      <c r="E460" s="66">
        <v>0</v>
      </c>
    </row>
    <row r="461" spans="2:5" x14ac:dyDescent="0.25">
      <c r="C461">
        <v>4</v>
      </c>
      <c r="D461" t="s">
        <v>31</v>
      </c>
      <c r="E461" s="66">
        <v>0</v>
      </c>
    </row>
    <row r="462" spans="2:5" x14ac:dyDescent="0.25">
      <c r="C462">
        <v>5</v>
      </c>
      <c r="D462" t="s">
        <v>31</v>
      </c>
      <c r="E462" s="66">
        <v>0</v>
      </c>
    </row>
    <row r="463" spans="2:5" x14ac:dyDescent="0.25">
      <c r="C463">
        <v>6</v>
      </c>
      <c r="D463" t="s">
        <v>31</v>
      </c>
      <c r="E463" s="66">
        <v>0</v>
      </c>
    </row>
    <row r="464" spans="2:5" x14ac:dyDescent="0.25">
      <c r="C464">
        <v>7</v>
      </c>
      <c r="D464" t="s">
        <v>31</v>
      </c>
      <c r="E464" s="66">
        <v>0</v>
      </c>
    </row>
    <row r="465" spans="2:5" x14ac:dyDescent="0.25">
      <c r="C465">
        <v>8</v>
      </c>
      <c r="D465" t="s">
        <v>31</v>
      </c>
      <c r="E465" s="66">
        <v>0</v>
      </c>
    </row>
    <row r="466" spans="2:5" x14ac:dyDescent="0.25">
      <c r="C466">
        <v>9</v>
      </c>
      <c r="D466" t="s">
        <v>20</v>
      </c>
      <c r="E466" s="66">
        <v>1</v>
      </c>
    </row>
    <row r="467" spans="2:5" x14ac:dyDescent="0.25">
      <c r="C467">
        <v>10</v>
      </c>
      <c r="D467" t="s">
        <v>20</v>
      </c>
      <c r="E467" s="66">
        <v>0</v>
      </c>
    </row>
    <row r="468" spans="2:5" x14ac:dyDescent="0.25">
      <c r="C468">
        <v>11</v>
      </c>
      <c r="D468" t="s">
        <v>20</v>
      </c>
      <c r="E468" s="66">
        <v>0</v>
      </c>
    </row>
    <row r="469" spans="2:5" x14ac:dyDescent="0.25">
      <c r="C469">
        <v>12</v>
      </c>
      <c r="D469" t="s">
        <v>20</v>
      </c>
      <c r="E469" s="66">
        <v>0</v>
      </c>
    </row>
    <row r="470" spans="2:5" x14ac:dyDescent="0.25">
      <c r="C470">
        <v>13</v>
      </c>
      <c r="D470" t="s">
        <v>20</v>
      </c>
      <c r="E470" s="66">
        <v>0</v>
      </c>
    </row>
    <row r="471" spans="2:5" x14ac:dyDescent="0.25">
      <c r="C471">
        <v>14</v>
      </c>
      <c r="D471" t="s">
        <v>20</v>
      </c>
      <c r="E471" s="66">
        <v>0</v>
      </c>
    </row>
    <row r="472" spans="2:5" x14ac:dyDescent="0.25">
      <c r="B472" t="s">
        <v>2713</v>
      </c>
      <c r="E472" s="66">
        <v>2</v>
      </c>
    </row>
    <row r="473" spans="2:5" x14ac:dyDescent="0.25">
      <c r="B473">
        <v>78226</v>
      </c>
      <c r="C473">
        <v>1</v>
      </c>
      <c r="D473" t="s">
        <v>31</v>
      </c>
      <c r="E473" s="66">
        <v>1</v>
      </c>
    </row>
    <row r="474" spans="2:5" x14ac:dyDescent="0.25">
      <c r="C474">
        <v>2</v>
      </c>
      <c r="D474" t="s">
        <v>20</v>
      </c>
      <c r="E474" s="66">
        <v>1</v>
      </c>
    </row>
    <row r="475" spans="2:5" x14ac:dyDescent="0.25">
      <c r="C475">
        <v>3</v>
      </c>
      <c r="D475" t="s">
        <v>31</v>
      </c>
      <c r="E475" s="66">
        <v>0</v>
      </c>
    </row>
    <row r="476" spans="2:5" x14ac:dyDescent="0.25">
      <c r="C476">
        <v>4</v>
      </c>
      <c r="D476" t="s">
        <v>20</v>
      </c>
      <c r="E476" s="66">
        <v>0</v>
      </c>
    </row>
    <row r="477" spans="2:5" x14ac:dyDescent="0.25">
      <c r="C477">
        <v>5</v>
      </c>
      <c r="D477" t="s">
        <v>20</v>
      </c>
      <c r="E477" s="66">
        <v>0</v>
      </c>
    </row>
    <row r="478" spans="2:5" x14ac:dyDescent="0.25">
      <c r="C478">
        <v>6</v>
      </c>
      <c r="D478" t="s">
        <v>20</v>
      </c>
      <c r="E478" s="66">
        <v>0</v>
      </c>
    </row>
    <row r="479" spans="2:5" x14ac:dyDescent="0.25">
      <c r="C479">
        <v>7</v>
      </c>
      <c r="D479" t="s">
        <v>20</v>
      </c>
      <c r="E479" s="66">
        <v>0</v>
      </c>
    </row>
    <row r="480" spans="2:5" x14ac:dyDescent="0.25">
      <c r="C480">
        <v>8</v>
      </c>
      <c r="D480" t="s">
        <v>20</v>
      </c>
      <c r="E480" s="66">
        <v>0</v>
      </c>
    </row>
    <row r="481" spans="2:5" x14ac:dyDescent="0.25">
      <c r="C481">
        <v>9</v>
      </c>
      <c r="D481" t="s">
        <v>20</v>
      </c>
      <c r="E481" s="66">
        <v>0</v>
      </c>
    </row>
    <row r="482" spans="2:5" x14ac:dyDescent="0.25">
      <c r="B482" t="s">
        <v>2714</v>
      </c>
      <c r="E482" s="66">
        <v>2</v>
      </c>
    </row>
    <row r="483" spans="2:5" x14ac:dyDescent="0.25">
      <c r="B483">
        <v>78171</v>
      </c>
      <c r="C483">
        <v>1</v>
      </c>
      <c r="D483" t="s">
        <v>31</v>
      </c>
      <c r="E483" s="66">
        <v>1</v>
      </c>
    </row>
    <row r="484" spans="2:5" x14ac:dyDescent="0.25">
      <c r="B484" t="s">
        <v>2715</v>
      </c>
      <c r="E484" s="66">
        <v>1</v>
      </c>
    </row>
    <row r="485" spans="2:5" x14ac:dyDescent="0.25">
      <c r="B485">
        <v>78680</v>
      </c>
      <c r="C485">
        <v>1</v>
      </c>
      <c r="D485" t="s">
        <v>20</v>
      </c>
      <c r="E485" s="66">
        <v>1</v>
      </c>
    </row>
    <row r="486" spans="2:5" x14ac:dyDescent="0.25">
      <c r="B486" t="s">
        <v>2716</v>
      </c>
      <c r="E486" s="66">
        <v>1</v>
      </c>
    </row>
    <row r="487" spans="2:5" x14ac:dyDescent="0.25">
      <c r="B487">
        <v>78506</v>
      </c>
      <c r="C487">
        <v>1</v>
      </c>
      <c r="D487" t="s">
        <v>20</v>
      </c>
      <c r="E487" s="66">
        <v>1</v>
      </c>
    </row>
    <row r="488" spans="2:5" x14ac:dyDescent="0.25">
      <c r="C488">
        <v>2</v>
      </c>
      <c r="D488" t="s">
        <v>20</v>
      </c>
      <c r="E488" s="66">
        <v>0</v>
      </c>
    </row>
    <row r="489" spans="2:5" x14ac:dyDescent="0.25">
      <c r="C489">
        <v>3</v>
      </c>
      <c r="D489" t="s">
        <v>20</v>
      </c>
      <c r="E489" s="66">
        <v>0</v>
      </c>
    </row>
    <row r="490" spans="2:5" x14ac:dyDescent="0.25">
      <c r="C490">
        <v>4</v>
      </c>
      <c r="D490" t="s">
        <v>20</v>
      </c>
      <c r="E490" s="66">
        <v>0</v>
      </c>
    </row>
    <row r="491" spans="2:5" x14ac:dyDescent="0.25">
      <c r="B491" t="s">
        <v>2717</v>
      </c>
      <c r="E491" s="66">
        <v>1</v>
      </c>
    </row>
    <row r="492" spans="2:5" x14ac:dyDescent="0.25">
      <c r="B492">
        <v>74964</v>
      </c>
      <c r="C492">
        <v>17</v>
      </c>
      <c r="D492" t="s">
        <v>20</v>
      </c>
      <c r="E492" s="66">
        <v>1</v>
      </c>
    </row>
    <row r="493" spans="2:5" x14ac:dyDescent="0.25">
      <c r="C493">
        <v>18</v>
      </c>
      <c r="D493" t="s">
        <v>20</v>
      </c>
      <c r="E493" s="66">
        <v>0</v>
      </c>
    </row>
    <row r="494" spans="2:5" x14ac:dyDescent="0.25">
      <c r="C494">
        <v>19</v>
      </c>
      <c r="D494" t="s">
        <v>20</v>
      </c>
      <c r="E494" s="66">
        <v>0</v>
      </c>
    </row>
    <row r="495" spans="2:5" x14ac:dyDescent="0.25">
      <c r="C495">
        <v>20</v>
      </c>
      <c r="D495" t="s">
        <v>20</v>
      </c>
      <c r="E495" s="66">
        <v>0</v>
      </c>
    </row>
    <row r="496" spans="2:5" x14ac:dyDescent="0.25">
      <c r="C496">
        <v>21</v>
      </c>
      <c r="D496" t="s">
        <v>20</v>
      </c>
      <c r="E496" s="66">
        <v>0</v>
      </c>
    </row>
    <row r="497" spans="2:5" x14ac:dyDescent="0.25">
      <c r="C497">
        <v>22</v>
      </c>
      <c r="D497" t="s">
        <v>20</v>
      </c>
      <c r="E497" s="66">
        <v>0</v>
      </c>
    </row>
    <row r="498" spans="2:5" x14ac:dyDescent="0.25">
      <c r="B498" t="s">
        <v>2718</v>
      </c>
      <c r="E498" s="66">
        <v>1</v>
      </c>
    </row>
    <row r="499" spans="2:5" x14ac:dyDescent="0.25">
      <c r="B499">
        <v>78448</v>
      </c>
      <c r="C499">
        <v>1</v>
      </c>
      <c r="D499" t="s">
        <v>20</v>
      </c>
      <c r="E499" s="66">
        <v>1</v>
      </c>
    </row>
    <row r="500" spans="2:5" x14ac:dyDescent="0.25">
      <c r="C500">
        <v>2</v>
      </c>
      <c r="D500" t="s">
        <v>20</v>
      </c>
      <c r="E500" s="66">
        <v>0</v>
      </c>
    </row>
    <row r="501" spans="2:5" x14ac:dyDescent="0.25">
      <c r="C501">
        <v>3</v>
      </c>
      <c r="D501" t="s">
        <v>20</v>
      </c>
      <c r="E501" s="66">
        <v>0</v>
      </c>
    </row>
    <row r="502" spans="2:5" x14ac:dyDescent="0.25">
      <c r="C502">
        <v>4</v>
      </c>
      <c r="D502" t="s">
        <v>20</v>
      </c>
      <c r="E502" s="66">
        <v>0</v>
      </c>
    </row>
    <row r="503" spans="2:5" x14ac:dyDescent="0.25">
      <c r="C503">
        <v>5</v>
      </c>
      <c r="D503" t="s">
        <v>20</v>
      </c>
      <c r="E503" s="66">
        <v>0</v>
      </c>
    </row>
    <row r="504" spans="2:5" x14ac:dyDescent="0.25">
      <c r="C504">
        <v>6</v>
      </c>
      <c r="D504" t="s">
        <v>20</v>
      </c>
      <c r="E504" s="66">
        <v>0</v>
      </c>
    </row>
    <row r="505" spans="2:5" x14ac:dyDescent="0.25">
      <c r="C505">
        <v>7</v>
      </c>
      <c r="D505" t="s">
        <v>20</v>
      </c>
      <c r="E505" s="66">
        <v>0</v>
      </c>
    </row>
    <row r="506" spans="2:5" x14ac:dyDescent="0.25">
      <c r="C506">
        <v>8</v>
      </c>
      <c r="D506" t="s">
        <v>20</v>
      </c>
      <c r="E506" s="66">
        <v>0</v>
      </c>
    </row>
    <row r="507" spans="2:5" x14ac:dyDescent="0.25">
      <c r="C507">
        <v>9</v>
      </c>
      <c r="D507" t="s">
        <v>20</v>
      </c>
      <c r="E507" s="66">
        <v>0</v>
      </c>
    </row>
    <row r="508" spans="2:5" x14ac:dyDescent="0.25">
      <c r="C508">
        <v>10</v>
      </c>
      <c r="D508" t="s">
        <v>20</v>
      </c>
      <c r="E508" s="66">
        <v>0</v>
      </c>
    </row>
    <row r="509" spans="2:5" x14ac:dyDescent="0.25">
      <c r="C509">
        <v>11</v>
      </c>
      <c r="D509" t="s">
        <v>20</v>
      </c>
      <c r="E509" s="66">
        <v>0</v>
      </c>
    </row>
    <row r="510" spans="2:5" x14ac:dyDescent="0.25">
      <c r="C510">
        <v>12</v>
      </c>
      <c r="D510" t="s">
        <v>20</v>
      </c>
      <c r="E510" s="66">
        <v>0</v>
      </c>
    </row>
    <row r="511" spans="2:5" x14ac:dyDescent="0.25">
      <c r="C511">
        <v>13</v>
      </c>
      <c r="D511" t="s">
        <v>20</v>
      </c>
      <c r="E511" s="66">
        <v>0</v>
      </c>
    </row>
    <row r="512" spans="2:5" x14ac:dyDescent="0.25">
      <c r="C512">
        <v>14</v>
      </c>
      <c r="D512" t="s">
        <v>20</v>
      </c>
      <c r="E512" s="66">
        <v>0</v>
      </c>
    </row>
    <row r="513" spans="1:5" x14ac:dyDescent="0.25">
      <c r="C513">
        <v>15</v>
      </c>
      <c r="D513" t="s">
        <v>20</v>
      </c>
      <c r="E513" s="66">
        <v>0</v>
      </c>
    </row>
    <row r="514" spans="1:5" x14ac:dyDescent="0.25">
      <c r="C514">
        <v>16</v>
      </c>
      <c r="D514" t="s">
        <v>20</v>
      </c>
      <c r="E514" s="66">
        <v>0</v>
      </c>
    </row>
    <row r="515" spans="1:5" x14ac:dyDescent="0.25">
      <c r="C515">
        <v>17</v>
      </c>
      <c r="D515" t="s">
        <v>20</v>
      </c>
      <c r="E515" s="66">
        <v>0</v>
      </c>
    </row>
    <row r="516" spans="1:5" x14ac:dyDescent="0.25">
      <c r="C516">
        <v>18</v>
      </c>
      <c r="D516" t="s">
        <v>20</v>
      </c>
      <c r="E516" s="66">
        <v>0</v>
      </c>
    </row>
    <row r="517" spans="1:5" x14ac:dyDescent="0.25">
      <c r="C517">
        <v>19</v>
      </c>
      <c r="D517" t="s">
        <v>20</v>
      </c>
      <c r="E517" s="66">
        <v>0</v>
      </c>
    </row>
    <row r="518" spans="1:5" x14ac:dyDescent="0.25">
      <c r="C518">
        <v>20</v>
      </c>
      <c r="D518" t="s">
        <v>20</v>
      </c>
      <c r="E518" s="66">
        <v>0</v>
      </c>
    </row>
    <row r="519" spans="1:5" x14ac:dyDescent="0.25">
      <c r="B519" t="s">
        <v>2719</v>
      </c>
      <c r="E519" s="66">
        <v>1</v>
      </c>
    </row>
    <row r="520" spans="1:5" x14ac:dyDescent="0.25">
      <c r="B520">
        <v>78525</v>
      </c>
      <c r="C520">
        <v>1</v>
      </c>
      <c r="D520" t="s">
        <v>20</v>
      </c>
      <c r="E520" s="66">
        <v>1</v>
      </c>
    </row>
    <row r="521" spans="1:5" x14ac:dyDescent="0.25">
      <c r="B521" t="s">
        <v>2720</v>
      </c>
      <c r="E521" s="66">
        <v>1</v>
      </c>
    </row>
    <row r="522" spans="1:5" x14ac:dyDescent="0.25">
      <c r="B522">
        <v>79168</v>
      </c>
      <c r="C522">
        <v>1</v>
      </c>
      <c r="D522" t="s">
        <v>20</v>
      </c>
      <c r="E522" s="66">
        <v>1</v>
      </c>
    </row>
    <row r="523" spans="1:5" x14ac:dyDescent="0.25">
      <c r="B523" t="s">
        <v>2721</v>
      </c>
      <c r="E523" s="66">
        <v>1</v>
      </c>
    </row>
    <row r="524" spans="1:5" x14ac:dyDescent="0.25">
      <c r="B524">
        <v>78624</v>
      </c>
      <c r="C524">
        <v>4</v>
      </c>
      <c r="D524" t="s">
        <v>27</v>
      </c>
      <c r="E524" s="66">
        <v>1</v>
      </c>
    </row>
    <row r="525" spans="1:5" x14ac:dyDescent="0.25">
      <c r="B525" t="s">
        <v>2722</v>
      </c>
      <c r="E525" s="66">
        <v>1</v>
      </c>
    </row>
    <row r="526" spans="1:5" x14ac:dyDescent="0.25">
      <c r="A526" t="s">
        <v>1329</v>
      </c>
      <c r="E526" s="66">
        <v>40</v>
      </c>
    </row>
    <row r="527" spans="1:5" x14ac:dyDescent="0.25">
      <c r="A527" s="63">
        <v>43507</v>
      </c>
      <c r="B527">
        <v>67150</v>
      </c>
      <c r="C527">
        <v>41</v>
      </c>
      <c r="D527" t="s">
        <v>31</v>
      </c>
      <c r="E527" s="66">
        <v>1</v>
      </c>
    </row>
    <row r="528" spans="1:5" x14ac:dyDescent="0.25">
      <c r="C528">
        <v>42</v>
      </c>
      <c r="D528" t="s">
        <v>31</v>
      </c>
      <c r="E528" s="66">
        <v>0</v>
      </c>
    </row>
    <row r="529" spans="3:5" x14ac:dyDescent="0.25">
      <c r="C529">
        <v>43</v>
      </c>
      <c r="D529" t="s">
        <v>31</v>
      </c>
      <c r="E529" s="66">
        <v>0</v>
      </c>
    </row>
    <row r="530" spans="3:5" x14ac:dyDescent="0.25">
      <c r="C530">
        <v>44</v>
      </c>
      <c r="D530" t="s">
        <v>31</v>
      </c>
      <c r="E530" s="66">
        <v>0</v>
      </c>
    </row>
    <row r="531" spans="3:5" x14ac:dyDescent="0.25">
      <c r="C531">
        <v>45</v>
      </c>
      <c r="D531" t="s">
        <v>31</v>
      </c>
      <c r="E531" s="66">
        <v>0</v>
      </c>
    </row>
    <row r="532" spans="3:5" x14ac:dyDescent="0.25">
      <c r="C532">
        <v>46</v>
      </c>
      <c r="D532" t="s">
        <v>31</v>
      </c>
      <c r="E532" s="66">
        <v>0</v>
      </c>
    </row>
    <row r="533" spans="3:5" x14ac:dyDescent="0.25">
      <c r="C533">
        <v>47</v>
      </c>
      <c r="D533" t="s">
        <v>31</v>
      </c>
      <c r="E533" s="66">
        <v>0</v>
      </c>
    </row>
    <row r="534" spans="3:5" x14ac:dyDescent="0.25">
      <c r="C534">
        <v>48</v>
      </c>
      <c r="D534" t="s">
        <v>31</v>
      </c>
      <c r="E534" s="66">
        <v>0</v>
      </c>
    </row>
    <row r="535" spans="3:5" x14ac:dyDescent="0.25">
      <c r="C535">
        <v>49</v>
      </c>
      <c r="D535" t="s">
        <v>31</v>
      </c>
      <c r="E535" s="66">
        <v>0</v>
      </c>
    </row>
    <row r="536" spans="3:5" x14ac:dyDescent="0.25">
      <c r="C536">
        <v>50</v>
      </c>
      <c r="D536" t="s">
        <v>31</v>
      </c>
      <c r="E536" s="66">
        <v>0</v>
      </c>
    </row>
    <row r="537" spans="3:5" x14ac:dyDescent="0.25">
      <c r="C537">
        <v>51</v>
      </c>
      <c r="D537" t="s">
        <v>31</v>
      </c>
      <c r="E537" s="66">
        <v>0</v>
      </c>
    </row>
    <row r="538" spans="3:5" x14ac:dyDescent="0.25">
      <c r="C538">
        <v>52</v>
      </c>
      <c r="D538" t="s">
        <v>31</v>
      </c>
      <c r="E538" s="66">
        <v>0</v>
      </c>
    </row>
    <row r="539" spans="3:5" x14ac:dyDescent="0.25">
      <c r="C539">
        <v>53</v>
      </c>
      <c r="D539" t="s">
        <v>31</v>
      </c>
      <c r="E539" s="66">
        <v>0</v>
      </c>
    </row>
    <row r="540" spans="3:5" x14ac:dyDescent="0.25">
      <c r="C540">
        <v>55</v>
      </c>
      <c r="D540" t="s">
        <v>31</v>
      </c>
      <c r="E540" s="66">
        <v>0</v>
      </c>
    </row>
    <row r="541" spans="3:5" x14ac:dyDescent="0.25">
      <c r="C541">
        <v>56</v>
      </c>
      <c r="D541" t="s">
        <v>31</v>
      </c>
      <c r="E541" s="66">
        <v>0</v>
      </c>
    </row>
    <row r="542" spans="3:5" x14ac:dyDescent="0.25">
      <c r="C542">
        <v>57</v>
      </c>
      <c r="D542" t="s">
        <v>31</v>
      </c>
      <c r="E542" s="66">
        <v>0</v>
      </c>
    </row>
    <row r="543" spans="3:5" x14ac:dyDescent="0.25">
      <c r="C543">
        <v>58</v>
      </c>
      <c r="D543" t="s">
        <v>31</v>
      </c>
      <c r="E543" s="66">
        <v>0</v>
      </c>
    </row>
    <row r="544" spans="3:5" x14ac:dyDescent="0.25">
      <c r="C544">
        <v>59</v>
      </c>
      <c r="D544" t="s">
        <v>31</v>
      </c>
      <c r="E544" s="66">
        <v>0</v>
      </c>
    </row>
    <row r="545" spans="2:5" x14ac:dyDescent="0.25">
      <c r="C545">
        <v>60</v>
      </c>
      <c r="D545" t="s">
        <v>31</v>
      </c>
      <c r="E545" s="66">
        <v>0</v>
      </c>
    </row>
    <row r="546" spans="2:5" x14ac:dyDescent="0.25">
      <c r="C546">
        <v>61</v>
      </c>
      <c r="D546" t="s">
        <v>31</v>
      </c>
      <c r="E546" s="66">
        <v>0</v>
      </c>
    </row>
    <row r="547" spans="2:5" x14ac:dyDescent="0.25">
      <c r="B547" t="s">
        <v>505</v>
      </c>
      <c r="E547" s="66">
        <v>1</v>
      </c>
    </row>
    <row r="548" spans="2:5" x14ac:dyDescent="0.25">
      <c r="B548">
        <v>75462</v>
      </c>
      <c r="C548">
        <v>14</v>
      </c>
      <c r="D548" t="s">
        <v>20</v>
      </c>
      <c r="E548" s="66">
        <v>0</v>
      </c>
    </row>
    <row r="549" spans="2:5" x14ac:dyDescent="0.25">
      <c r="B549" t="s">
        <v>1297</v>
      </c>
      <c r="E549" s="66">
        <v>0</v>
      </c>
    </row>
    <row r="550" spans="2:5" x14ac:dyDescent="0.25">
      <c r="B550">
        <v>75745</v>
      </c>
      <c r="C550">
        <v>5</v>
      </c>
      <c r="D550" t="s">
        <v>20</v>
      </c>
      <c r="E550" s="66">
        <v>1</v>
      </c>
    </row>
    <row r="551" spans="2:5" x14ac:dyDescent="0.25">
      <c r="C551">
        <v>6</v>
      </c>
      <c r="D551" t="s">
        <v>20</v>
      </c>
      <c r="E551" s="66">
        <v>0</v>
      </c>
    </row>
    <row r="552" spans="2:5" x14ac:dyDescent="0.25">
      <c r="C552">
        <v>7</v>
      </c>
      <c r="D552" t="s">
        <v>20</v>
      </c>
      <c r="E552" s="66">
        <v>0</v>
      </c>
    </row>
    <row r="553" spans="2:5" x14ac:dyDescent="0.25">
      <c r="C553">
        <v>8</v>
      </c>
      <c r="D553" t="s">
        <v>20</v>
      </c>
      <c r="E553" s="66">
        <v>0</v>
      </c>
    </row>
    <row r="554" spans="2:5" x14ac:dyDescent="0.25">
      <c r="C554">
        <v>9</v>
      </c>
      <c r="D554" t="s">
        <v>20</v>
      </c>
      <c r="E554" s="66">
        <v>0</v>
      </c>
    </row>
    <row r="555" spans="2:5" x14ac:dyDescent="0.25">
      <c r="C555">
        <v>21</v>
      </c>
      <c r="D555" t="s">
        <v>20</v>
      </c>
      <c r="E555" s="66">
        <v>0</v>
      </c>
    </row>
    <row r="556" spans="2:5" x14ac:dyDescent="0.25">
      <c r="B556" t="s">
        <v>1299</v>
      </c>
      <c r="E556" s="66">
        <v>1</v>
      </c>
    </row>
    <row r="557" spans="2:5" x14ac:dyDescent="0.25">
      <c r="B557">
        <v>75746</v>
      </c>
      <c r="C557">
        <v>5</v>
      </c>
      <c r="D557" t="s">
        <v>20</v>
      </c>
      <c r="E557" s="66">
        <v>1</v>
      </c>
    </row>
    <row r="558" spans="2:5" x14ac:dyDescent="0.25">
      <c r="C558">
        <v>6</v>
      </c>
      <c r="D558" t="s">
        <v>20</v>
      </c>
      <c r="E558" s="66">
        <v>0</v>
      </c>
    </row>
    <row r="559" spans="2:5" x14ac:dyDescent="0.25">
      <c r="C559">
        <v>7</v>
      </c>
      <c r="D559" t="s">
        <v>20</v>
      </c>
      <c r="E559" s="66">
        <v>0</v>
      </c>
    </row>
    <row r="560" spans="2:5" x14ac:dyDescent="0.25">
      <c r="C560">
        <v>8</v>
      </c>
      <c r="D560" t="s">
        <v>20</v>
      </c>
      <c r="E560" s="66">
        <v>0</v>
      </c>
    </row>
    <row r="561" spans="2:5" x14ac:dyDescent="0.25">
      <c r="C561">
        <v>22</v>
      </c>
      <c r="D561" t="s">
        <v>20</v>
      </c>
      <c r="E561" s="66">
        <v>0</v>
      </c>
    </row>
    <row r="562" spans="2:5" x14ac:dyDescent="0.25">
      <c r="C562">
        <v>24</v>
      </c>
      <c r="D562" t="s">
        <v>20</v>
      </c>
      <c r="E562" s="66">
        <v>0</v>
      </c>
    </row>
    <row r="563" spans="2:5" x14ac:dyDescent="0.25">
      <c r="C563">
        <v>25</v>
      </c>
      <c r="D563" t="s">
        <v>20</v>
      </c>
      <c r="E563" s="66">
        <v>0</v>
      </c>
    </row>
    <row r="564" spans="2:5" x14ac:dyDescent="0.25">
      <c r="C564">
        <v>26</v>
      </c>
      <c r="D564" t="s">
        <v>20</v>
      </c>
      <c r="E564" s="66">
        <v>0</v>
      </c>
    </row>
    <row r="565" spans="2:5" x14ac:dyDescent="0.25">
      <c r="C565">
        <v>29</v>
      </c>
      <c r="D565" t="s">
        <v>20</v>
      </c>
      <c r="E565" s="66">
        <v>0</v>
      </c>
    </row>
    <row r="566" spans="2:5" x14ac:dyDescent="0.25">
      <c r="C566">
        <v>31</v>
      </c>
      <c r="D566" t="s">
        <v>20</v>
      </c>
      <c r="E566" s="66">
        <v>0</v>
      </c>
    </row>
    <row r="567" spans="2:5" x14ac:dyDescent="0.25">
      <c r="C567">
        <v>34</v>
      </c>
      <c r="D567" t="s">
        <v>20</v>
      </c>
      <c r="E567" s="66">
        <v>0</v>
      </c>
    </row>
    <row r="568" spans="2:5" x14ac:dyDescent="0.25">
      <c r="B568" t="s">
        <v>1300</v>
      </c>
      <c r="E568" s="66">
        <v>1</v>
      </c>
    </row>
    <row r="569" spans="2:5" x14ac:dyDescent="0.25">
      <c r="B569">
        <v>75966</v>
      </c>
      <c r="C569">
        <v>8</v>
      </c>
      <c r="D569" t="s">
        <v>20</v>
      </c>
      <c r="E569" s="66">
        <v>1</v>
      </c>
    </row>
    <row r="570" spans="2:5" x14ac:dyDescent="0.25">
      <c r="B570" t="s">
        <v>502</v>
      </c>
      <c r="E570" s="66">
        <v>1</v>
      </c>
    </row>
    <row r="571" spans="2:5" x14ac:dyDescent="0.25">
      <c r="B571">
        <v>77926</v>
      </c>
      <c r="C571">
        <v>1</v>
      </c>
      <c r="D571" t="s">
        <v>27</v>
      </c>
      <c r="E571" s="66">
        <v>1</v>
      </c>
    </row>
    <row r="572" spans="2:5" x14ac:dyDescent="0.25">
      <c r="B572" t="s">
        <v>503</v>
      </c>
      <c r="E572" s="66">
        <v>1</v>
      </c>
    </row>
    <row r="573" spans="2:5" x14ac:dyDescent="0.25">
      <c r="B573">
        <v>78875</v>
      </c>
      <c r="C573">
        <v>1</v>
      </c>
      <c r="D573" t="s">
        <v>27</v>
      </c>
      <c r="E573" s="66">
        <v>1</v>
      </c>
    </row>
    <row r="574" spans="2:5" x14ac:dyDescent="0.25">
      <c r="B574" t="s">
        <v>2723</v>
      </c>
      <c r="E574" s="66">
        <v>1</v>
      </c>
    </row>
    <row r="575" spans="2:5" x14ac:dyDescent="0.25">
      <c r="B575">
        <v>67875</v>
      </c>
      <c r="C575">
        <v>1</v>
      </c>
      <c r="D575" t="s">
        <v>20</v>
      </c>
      <c r="E575" s="66">
        <v>1</v>
      </c>
    </row>
    <row r="576" spans="2:5" x14ac:dyDescent="0.25">
      <c r="B576" t="s">
        <v>2724</v>
      </c>
      <c r="E576" s="66">
        <v>1</v>
      </c>
    </row>
    <row r="577" spans="2:5" x14ac:dyDescent="0.25">
      <c r="B577">
        <v>79098</v>
      </c>
      <c r="C577">
        <v>1</v>
      </c>
      <c r="D577" t="s">
        <v>20</v>
      </c>
      <c r="E577" s="66">
        <v>1</v>
      </c>
    </row>
    <row r="578" spans="2:5" x14ac:dyDescent="0.25">
      <c r="B578" t="s">
        <v>2725</v>
      </c>
      <c r="E578" s="66">
        <v>1</v>
      </c>
    </row>
    <row r="579" spans="2:5" x14ac:dyDescent="0.25">
      <c r="B579">
        <v>79285</v>
      </c>
      <c r="C579">
        <v>1</v>
      </c>
      <c r="D579" t="s">
        <v>20</v>
      </c>
      <c r="E579" s="66">
        <v>1</v>
      </c>
    </row>
    <row r="580" spans="2:5" x14ac:dyDescent="0.25">
      <c r="B580" t="s">
        <v>2726</v>
      </c>
      <c r="E580" s="66">
        <v>1</v>
      </c>
    </row>
    <row r="581" spans="2:5" x14ac:dyDescent="0.25">
      <c r="B581">
        <v>79164</v>
      </c>
      <c r="C581">
        <v>1</v>
      </c>
      <c r="D581" t="s">
        <v>20</v>
      </c>
      <c r="E581" s="66">
        <v>1</v>
      </c>
    </row>
    <row r="582" spans="2:5" x14ac:dyDescent="0.25">
      <c r="B582" t="s">
        <v>2727</v>
      </c>
      <c r="E582" s="66">
        <v>1</v>
      </c>
    </row>
    <row r="583" spans="2:5" x14ac:dyDescent="0.25">
      <c r="B583">
        <v>70875</v>
      </c>
      <c r="C583">
        <v>1</v>
      </c>
      <c r="D583" t="s">
        <v>27</v>
      </c>
      <c r="E583" s="66">
        <v>1</v>
      </c>
    </row>
    <row r="584" spans="2:5" x14ac:dyDescent="0.25">
      <c r="B584" t="s">
        <v>2728</v>
      </c>
      <c r="E584" s="66">
        <v>1</v>
      </c>
    </row>
    <row r="585" spans="2:5" x14ac:dyDescent="0.25">
      <c r="B585">
        <v>79124</v>
      </c>
      <c r="C585">
        <v>1</v>
      </c>
      <c r="D585" t="s">
        <v>20</v>
      </c>
      <c r="E585" s="66">
        <v>1</v>
      </c>
    </row>
    <row r="586" spans="2:5" x14ac:dyDescent="0.25">
      <c r="B586" t="s">
        <v>2729</v>
      </c>
      <c r="E586" s="66">
        <v>1</v>
      </c>
    </row>
    <row r="587" spans="2:5" x14ac:dyDescent="0.25">
      <c r="B587">
        <v>78703</v>
      </c>
      <c r="C587">
        <v>1</v>
      </c>
      <c r="D587" t="s">
        <v>20</v>
      </c>
      <c r="E587" s="66">
        <v>1</v>
      </c>
    </row>
    <row r="588" spans="2:5" x14ac:dyDescent="0.25">
      <c r="B588" t="s">
        <v>2730</v>
      </c>
      <c r="E588" s="66">
        <v>1</v>
      </c>
    </row>
    <row r="589" spans="2:5" x14ac:dyDescent="0.25">
      <c r="B589">
        <v>78699</v>
      </c>
      <c r="C589">
        <v>1</v>
      </c>
      <c r="D589" t="s">
        <v>20</v>
      </c>
      <c r="E589" s="66">
        <v>1</v>
      </c>
    </row>
    <row r="590" spans="2:5" x14ac:dyDescent="0.25">
      <c r="C590">
        <v>2</v>
      </c>
      <c r="D590" t="s">
        <v>20</v>
      </c>
      <c r="E590" s="66">
        <v>0</v>
      </c>
    </row>
    <row r="591" spans="2:5" x14ac:dyDescent="0.25">
      <c r="C591">
        <v>3</v>
      </c>
      <c r="D591" t="s">
        <v>20</v>
      </c>
      <c r="E591" s="66">
        <v>0</v>
      </c>
    </row>
    <row r="592" spans="2:5" x14ac:dyDescent="0.25">
      <c r="C592">
        <v>4</v>
      </c>
      <c r="D592" t="s">
        <v>20</v>
      </c>
      <c r="E592" s="66">
        <v>0</v>
      </c>
    </row>
    <row r="593" spans="2:5" x14ac:dyDescent="0.25">
      <c r="C593">
        <v>5</v>
      </c>
      <c r="D593" t="s">
        <v>20</v>
      </c>
      <c r="E593" s="66">
        <v>0</v>
      </c>
    </row>
    <row r="594" spans="2:5" x14ac:dyDescent="0.25">
      <c r="C594">
        <v>6</v>
      </c>
      <c r="D594" t="s">
        <v>20</v>
      </c>
      <c r="E594" s="66">
        <v>0</v>
      </c>
    </row>
    <row r="595" spans="2:5" x14ac:dyDescent="0.25">
      <c r="B595" t="s">
        <v>2731</v>
      </c>
      <c r="E595" s="66">
        <v>1</v>
      </c>
    </row>
    <row r="596" spans="2:5" x14ac:dyDescent="0.25">
      <c r="B596">
        <v>77910</v>
      </c>
      <c r="C596">
        <v>1</v>
      </c>
      <c r="D596" t="s">
        <v>20</v>
      </c>
      <c r="E596" s="66">
        <v>1</v>
      </c>
    </row>
    <row r="597" spans="2:5" x14ac:dyDescent="0.25">
      <c r="C597">
        <v>2</v>
      </c>
      <c r="D597" t="s">
        <v>20</v>
      </c>
      <c r="E597" s="66">
        <v>0</v>
      </c>
    </row>
    <row r="598" spans="2:5" x14ac:dyDescent="0.25">
      <c r="B598" t="s">
        <v>2732</v>
      </c>
      <c r="E598" s="66">
        <v>1</v>
      </c>
    </row>
    <row r="599" spans="2:5" x14ac:dyDescent="0.25">
      <c r="B599">
        <v>79370</v>
      </c>
      <c r="C599">
        <v>1</v>
      </c>
      <c r="D599" t="s">
        <v>20</v>
      </c>
      <c r="E599" s="66">
        <v>1</v>
      </c>
    </row>
    <row r="600" spans="2:5" x14ac:dyDescent="0.25">
      <c r="B600" t="s">
        <v>2733</v>
      </c>
      <c r="E600" s="66">
        <v>1</v>
      </c>
    </row>
    <row r="601" spans="2:5" x14ac:dyDescent="0.25">
      <c r="B601">
        <v>78110</v>
      </c>
      <c r="C601">
        <v>1</v>
      </c>
      <c r="D601" t="s">
        <v>20</v>
      </c>
      <c r="E601" s="66">
        <v>1</v>
      </c>
    </row>
    <row r="602" spans="2:5" x14ac:dyDescent="0.25">
      <c r="C602">
        <v>2</v>
      </c>
      <c r="D602" t="s">
        <v>20</v>
      </c>
      <c r="E602" s="66">
        <v>0</v>
      </c>
    </row>
    <row r="603" spans="2:5" x14ac:dyDescent="0.25">
      <c r="C603">
        <v>3</v>
      </c>
      <c r="D603" t="s">
        <v>20</v>
      </c>
      <c r="E603" s="66">
        <v>0</v>
      </c>
    </row>
    <row r="604" spans="2:5" x14ac:dyDescent="0.25">
      <c r="B604" t="s">
        <v>2734</v>
      </c>
      <c r="E604" s="66">
        <v>1</v>
      </c>
    </row>
    <row r="605" spans="2:5" x14ac:dyDescent="0.25">
      <c r="B605">
        <v>78607</v>
      </c>
      <c r="C605">
        <v>1</v>
      </c>
      <c r="D605" t="s">
        <v>20</v>
      </c>
      <c r="E605" s="66">
        <v>1</v>
      </c>
    </row>
    <row r="606" spans="2:5" x14ac:dyDescent="0.25">
      <c r="C606">
        <v>2</v>
      </c>
      <c r="D606" t="s">
        <v>20</v>
      </c>
      <c r="E606" s="66">
        <v>0</v>
      </c>
    </row>
    <row r="607" spans="2:5" x14ac:dyDescent="0.25">
      <c r="C607">
        <v>3</v>
      </c>
      <c r="D607" t="s">
        <v>20</v>
      </c>
      <c r="E607" s="66">
        <v>0</v>
      </c>
    </row>
    <row r="608" spans="2:5" x14ac:dyDescent="0.25">
      <c r="C608">
        <v>4</v>
      </c>
      <c r="D608" t="s">
        <v>20</v>
      </c>
      <c r="E608" s="66">
        <v>0</v>
      </c>
    </row>
    <row r="609" spans="2:5" x14ac:dyDescent="0.25">
      <c r="B609" t="s">
        <v>2735</v>
      </c>
      <c r="E609" s="66">
        <v>1</v>
      </c>
    </row>
    <row r="610" spans="2:5" x14ac:dyDescent="0.25">
      <c r="B610">
        <v>78221</v>
      </c>
      <c r="C610">
        <v>1</v>
      </c>
      <c r="D610" t="s">
        <v>20</v>
      </c>
      <c r="E610" s="66">
        <v>1</v>
      </c>
    </row>
    <row r="611" spans="2:5" x14ac:dyDescent="0.25">
      <c r="C611">
        <v>2</v>
      </c>
      <c r="D611" t="s">
        <v>20</v>
      </c>
      <c r="E611" s="66">
        <v>0</v>
      </c>
    </row>
    <row r="612" spans="2:5" x14ac:dyDescent="0.25">
      <c r="C612">
        <v>3</v>
      </c>
      <c r="D612" t="s">
        <v>20</v>
      </c>
      <c r="E612" s="66">
        <v>0</v>
      </c>
    </row>
    <row r="613" spans="2:5" x14ac:dyDescent="0.25">
      <c r="C613">
        <v>4</v>
      </c>
      <c r="D613" t="s">
        <v>20</v>
      </c>
      <c r="E613" s="66">
        <v>0</v>
      </c>
    </row>
    <row r="614" spans="2:5" x14ac:dyDescent="0.25">
      <c r="C614">
        <v>5</v>
      </c>
      <c r="D614" t="s">
        <v>20</v>
      </c>
      <c r="E614" s="66">
        <v>0</v>
      </c>
    </row>
    <row r="615" spans="2:5" x14ac:dyDescent="0.25">
      <c r="C615">
        <v>6</v>
      </c>
      <c r="D615" t="s">
        <v>20</v>
      </c>
      <c r="E615" s="66">
        <v>0</v>
      </c>
    </row>
    <row r="616" spans="2:5" x14ac:dyDescent="0.25">
      <c r="C616">
        <v>7</v>
      </c>
      <c r="D616" t="s">
        <v>20</v>
      </c>
      <c r="E616" s="66">
        <v>0</v>
      </c>
    </row>
    <row r="617" spans="2:5" x14ac:dyDescent="0.25">
      <c r="C617">
        <v>8</v>
      </c>
      <c r="D617" t="s">
        <v>20</v>
      </c>
      <c r="E617" s="66">
        <v>0</v>
      </c>
    </row>
    <row r="618" spans="2:5" x14ac:dyDescent="0.25">
      <c r="C618">
        <v>9</v>
      </c>
      <c r="D618" t="s">
        <v>20</v>
      </c>
      <c r="E618" s="66">
        <v>0</v>
      </c>
    </row>
    <row r="619" spans="2:5" x14ac:dyDescent="0.25">
      <c r="C619">
        <v>10</v>
      </c>
      <c r="D619" t="s">
        <v>20</v>
      </c>
      <c r="E619" s="66">
        <v>0</v>
      </c>
    </row>
    <row r="620" spans="2:5" x14ac:dyDescent="0.25">
      <c r="C620">
        <v>11</v>
      </c>
      <c r="D620" t="s">
        <v>20</v>
      </c>
      <c r="E620" s="66">
        <v>0</v>
      </c>
    </row>
    <row r="621" spans="2:5" x14ac:dyDescent="0.25">
      <c r="C621">
        <v>12</v>
      </c>
      <c r="D621" t="s">
        <v>20</v>
      </c>
      <c r="E621" s="66">
        <v>0</v>
      </c>
    </row>
    <row r="622" spans="2:5" x14ac:dyDescent="0.25">
      <c r="C622">
        <v>13</v>
      </c>
      <c r="D622" t="s">
        <v>20</v>
      </c>
      <c r="E622" s="66">
        <v>0</v>
      </c>
    </row>
    <row r="623" spans="2:5" x14ac:dyDescent="0.25">
      <c r="C623">
        <v>14</v>
      </c>
      <c r="D623" t="s">
        <v>20</v>
      </c>
      <c r="E623" s="66">
        <v>0</v>
      </c>
    </row>
    <row r="624" spans="2:5" x14ac:dyDescent="0.25">
      <c r="C624">
        <v>15</v>
      </c>
      <c r="D624" t="s">
        <v>20</v>
      </c>
      <c r="E624" s="66">
        <v>0</v>
      </c>
    </row>
    <row r="625" spans="2:5" x14ac:dyDescent="0.25">
      <c r="C625">
        <v>16</v>
      </c>
      <c r="D625" t="s">
        <v>20</v>
      </c>
      <c r="E625" s="66">
        <v>0</v>
      </c>
    </row>
    <row r="626" spans="2:5" x14ac:dyDescent="0.25">
      <c r="B626" t="s">
        <v>2736</v>
      </c>
      <c r="E626" s="66">
        <v>1</v>
      </c>
    </row>
    <row r="627" spans="2:5" x14ac:dyDescent="0.25">
      <c r="B627">
        <v>77356</v>
      </c>
      <c r="C627">
        <v>1</v>
      </c>
      <c r="D627" t="s">
        <v>31</v>
      </c>
      <c r="E627" s="66">
        <v>1</v>
      </c>
    </row>
    <row r="628" spans="2:5" x14ac:dyDescent="0.25">
      <c r="C628">
        <v>2</v>
      </c>
      <c r="D628" t="s">
        <v>31</v>
      </c>
      <c r="E628" s="66">
        <v>0</v>
      </c>
    </row>
    <row r="629" spans="2:5" x14ac:dyDescent="0.25">
      <c r="C629">
        <v>3</v>
      </c>
      <c r="D629" t="s">
        <v>31</v>
      </c>
      <c r="E629" s="66">
        <v>0</v>
      </c>
    </row>
    <row r="630" spans="2:5" x14ac:dyDescent="0.25">
      <c r="C630">
        <v>4</v>
      </c>
      <c r="D630" t="s">
        <v>20</v>
      </c>
      <c r="E630" s="66">
        <v>1</v>
      </c>
    </row>
    <row r="631" spans="2:5" x14ac:dyDescent="0.25">
      <c r="C631">
        <v>5</v>
      </c>
      <c r="D631" t="s">
        <v>20</v>
      </c>
      <c r="E631" s="66">
        <v>0</v>
      </c>
    </row>
    <row r="632" spans="2:5" x14ac:dyDescent="0.25">
      <c r="C632">
        <v>6</v>
      </c>
      <c r="D632" t="s">
        <v>20</v>
      </c>
      <c r="E632" s="66">
        <v>0</v>
      </c>
    </row>
    <row r="633" spans="2:5" x14ac:dyDescent="0.25">
      <c r="C633">
        <v>7</v>
      </c>
      <c r="D633" t="s">
        <v>20</v>
      </c>
      <c r="E633" s="66">
        <v>0</v>
      </c>
    </row>
    <row r="634" spans="2:5" x14ac:dyDescent="0.25">
      <c r="C634">
        <v>8</v>
      </c>
      <c r="D634" t="s">
        <v>20</v>
      </c>
      <c r="E634" s="66">
        <v>0</v>
      </c>
    </row>
    <row r="635" spans="2:5" x14ac:dyDescent="0.25">
      <c r="C635">
        <v>9</v>
      </c>
      <c r="D635" t="s">
        <v>20</v>
      </c>
      <c r="E635" s="66">
        <v>0</v>
      </c>
    </row>
    <row r="636" spans="2:5" x14ac:dyDescent="0.25">
      <c r="C636">
        <v>10</v>
      </c>
      <c r="D636" t="s">
        <v>20</v>
      </c>
      <c r="E636" s="66">
        <v>0</v>
      </c>
    </row>
    <row r="637" spans="2:5" x14ac:dyDescent="0.25">
      <c r="C637">
        <v>11</v>
      </c>
      <c r="D637" t="s">
        <v>20</v>
      </c>
      <c r="E637" s="66">
        <v>0</v>
      </c>
    </row>
    <row r="638" spans="2:5" x14ac:dyDescent="0.25">
      <c r="C638">
        <v>12</v>
      </c>
      <c r="D638" t="s">
        <v>20</v>
      </c>
      <c r="E638" s="66">
        <v>0</v>
      </c>
    </row>
    <row r="639" spans="2:5" x14ac:dyDescent="0.25">
      <c r="C639">
        <v>13</v>
      </c>
      <c r="D639" t="s">
        <v>20</v>
      </c>
      <c r="E639" s="66">
        <v>0</v>
      </c>
    </row>
    <row r="640" spans="2:5" x14ac:dyDescent="0.25">
      <c r="C640">
        <v>14</v>
      </c>
      <c r="D640" t="s">
        <v>20</v>
      </c>
      <c r="E640" s="66">
        <v>0</v>
      </c>
    </row>
    <row r="641" spans="2:5" x14ac:dyDescent="0.25">
      <c r="C641">
        <v>15</v>
      </c>
      <c r="D641" t="s">
        <v>20</v>
      </c>
      <c r="E641" s="66">
        <v>0</v>
      </c>
    </row>
    <row r="642" spans="2:5" x14ac:dyDescent="0.25">
      <c r="C642">
        <v>16</v>
      </c>
      <c r="D642" t="s">
        <v>20</v>
      </c>
      <c r="E642" s="66">
        <v>0</v>
      </c>
    </row>
    <row r="643" spans="2:5" x14ac:dyDescent="0.25">
      <c r="C643">
        <v>17</v>
      </c>
      <c r="D643" t="s">
        <v>20</v>
      </c>
      <c r="E643" s="66">
        <v>0</v>
      </c>
    </row>
    <row r="644" spans="2:5" x14ac:dyDescent="0.25">
      <c r="C644">
        <v>18</v>
      </c>
      <c r="D644" t="s">
        <v>20</v>
      </c>
      <c r="E644" s="66">
        <v>0</v>
      </c>
    </row>
    <row r="645" spans="2:5" x14ac:dyDescent="0.25">
      <c r="C645">
        <v>19</v>
      </c>
      <c r="D645" t="s">
        <v>20</v>
      </c>
      <c r="E645" s="66">
        <v>0</v>
      </c>
    </row>
    <row r="646" spans="2:5" x14ac:dyDescent="0.25">
      <c r="C646">
        <v>20</v>
      </c>
      <c r="D646" t="s">
        <v>20</v>
      </c>
      <c r="E646" s="66">
        <v>0</v>
      </c>
    </row>
    <row r="647" spans="2:5" x14ac:dyDescent="0.25">
      <c r="C647">
        <v>21</v>
      </c>
      <c r="D647" t="s">
        <v>20</v>
      </c>
      <c r="E647" s="66">
        <v>0</v>
      </c>
    </row>
    <row r="648" spans="2:5" x14ac:dyDescent="0.25">
      <c r="C648">
        <v>22</v>
      </c>
      <c r="D648" t="s">
        <v>20</v>
      </c>
      <c r="E648" s="66">
        <v>0</v>
      </c>
    </row>
    <row r="649" spans="2:5" x14ac:dyDescent="0.25">
      <c r="C649">
        <v>23</v>
      </c>
      <c r="D649" t="s">
        <v>20</v>
      </c>
      <c r="E649" s="66">
        <v>0</v>
      </c>
    </row>
    <row r="650" spans="2:5" x14ac:dyDescent="0.25">
      <c r="C650">
        <v>25</v>
      </c>
      <c r="D650" t="s">
        <v>20</v>
      </c>
      <c r="E650" s="66">
        <v>0</v>
      </c>
    </row>
    <row r="651" spans="2:5" x14ac:dyDescent="0.25">
      <c r="B651" t="s">
        <v>2737</v>
      </c>
      <c r="E651" s="66">
        <v>2</v>
      </c>
    </row>
    <row r="652" spans="2:5" x14ac:dyDescent="0.25">
      <c r="B652">
        <v>75090</v>
      </c>
      <c r="C652">
        <v>1</v>
      </c>
      <c r="D652" t="s">
        <v>31</v>
      </c>
      <c r="E652" s="66">
        <v>1</v>
      </c>
    </row>
    <row r="653" spans="2:5" x14ac:dyDescent="0.25">
      <c r="C653">
        <v>2</v>
      </c>
      <c r="D653" t="s">
        <v>31</v>
      </c>
      <c r="E653" s="66">
        <v>0</v>
      </c>
    </row>
    <row r="654" spans="2:5" x14ac:dyDescent="0.25">
      <c r="C654">
        <v>3</v>
      </c>
      <c r="D654" t="s">
        <v>20</v>
      </c>
      <c r="E654" s="66">
        <v>1</v>
      </c>
    </row>
    <row r="655" spans="2:5" x14ac:dyDescent="0.25">
      <c r="C655">
        <v>4</v>
      </c>
      <c r="D655" t="s">
        <v>31</v>
      </c>
      <c r="E655" s="66">
        <v>0</v>
      </c>
    </row>
    <row r="656" spans="2:5" x14ac:dyDescent="0.25">
      <c r="B656" t="s">
        <v>2738</v>
      </c>
      <c r="E656" s="66">
        <v>2</v>
      </c>
    </row>
    <row r="657" spans="1:5" x14ac:dyDescent="0.25">
      <c r="B657">
        <v>79110</v>
      </c>
      <c r="C657">
        <v>1</v>
      </c>
      <c r="D657" t="s">
        <v>20</v>
      </c>
      <c r="E657" s="66">
        <v>1</v>
      </c>
    </row>
    <row r="658" spans="1:5" x14ac:dyDescent="0.25">
      <c r="B658" t="s">
        <v>2739</v>
      </c>
      <c r="E658" s="66">
        <v>1</v>
      </c>
    </row>
    <row r="659" spans="1:5" x14ac:dyDescent="0.25">
      <c r="B659">
        <v>78106</v>
      </c>
      <c r="C659">
        <v>1</v>
      </c>
      <c r="D659" t="s">
        <v>27</v>
      </c>
      <c r="E659" s="66">
        <v>1</v>
      </c>
    </row>
    <row r="660" spans="1:5" x14ac:dyDescent="0.25">
      <c r="C660">
        <v>2</v>
      </c>
      <c r="D660" t="s">
        <v>27</v>
      </c>
      <c r="E660" s="66">
        <v>0</v>
      </c>
    </row>
    <row r="661" spans="1:5" x14ac:dyDescent="0.25">
      <c r="C661">
        <v>3</v>
      </c>
      <c r="D661" t="s">
        <v>27</v>
      </c>
      <c r="E661" s="66">
        <v>0</v>
      </c>
    </row>
    <row r="662" spans="1:5" x14ac:dyDescent="0.25">
      <c r="C662">
        <v>4</v>
      </c>
      <c r="D662" t="s">
        <v>27</v>
      </c>
      <c r="E662" s="66">
        <v>0</v>
      </c>
    </row>
    <row r="663" spans="1:5" x14ac:dyDescent="0.25">
      <c r="B663" t="s">
        <v>2740</v>
      </c>
      <c r="E663" s="66">
        <v>1</v>
      </c>
    </row>
    <row r="664" spans="1:5" x14ac:dyDescent="0.25">
      <c r="B664">
        <v>79035</v>
      </c>
      <c r="C664">
        <v>1</v>
      </c>
      <c r="D664" t="s">
        <v>20</v>
      </c>
      <c r="E664" s="66">
        <v>1</v>
      </c>
    </row>
    <row r="665" spans="1:5" x14ac:dyDescent="0.25">
      <c r="B665" t="s">
        <v>2741</v>
      </c>
      <c r="E665" s="66">
        <v>1</v>
      </c>
    </row>
    <row r="666" spans="1:5" x14ac:dyDescent="0.25">
      <c r="B666">
        <v>79116</v>
      </c>
      <c r="C666">
        <v>1</v>
      </c>
      <c r="D666" t="s">
        <v>20</v>
      </c>
      <c r="E666" s="66">
        <v>1</v>
      </c>
    </row>
    <row r="667" spans="1:5" x14ac:dyDescent="0.25">
      <c r="B667" t="s">
        <v>2742</v>
      </c>
      <c r="E667" s="66">
        <v>1</v>
      </c>
    </row>
    <row r="668" spans="1:5" x14ac:dyDescent="0.25">
      <c r="A668" t="s">
        <v>1330</v>
      </c>
      <c r="E668" s="66">
        <v>27</v>
      </c>
    </row>
    <row r="669" spans="1:5" x14ac:dyDescent="0.25">
      <c r="A669" s="63">
        <v>43501</v>
      </c>
      <c r="B669">
        <v>75697</v>
      </c>
      <c r="C669">
        <v>1</v>
      </c>
      <c r="D669" t="s">
        <v>31</v>
      </c>
      <c r="E669" s="66">
        <v>1</v>
      </c>
    </row>
    <row r="670" spans="1:5" x14ac:dyDescent="0.25">
      <c r="C670">
        <v>2</v>
      </c>
      <c r="D670" t="s">
        <v>31</v>
      </c>
      <c r="E670" s="66">
        <v>0</v>
      </c>
    </row>
    <row r="671" spans="1:5" x14ac:dyDescent="0.25">
      <c r="C671">
        <v>3</v>
      </c>
      <c r="D671" t="s">
        <v>31</v>
      </c>
      <c r="E671" s="66">
        <v>0</v>
      </c>
    </row>
    <row r="672" spans="1:5" x14ac:dyDescent="0.25">
      <c r="C672">
        <v>4</v>
      </c>
      <c r="D672" t="s">
        <v>31</v>
      </c>
      <c r="E672" s="66">
        <v>0</v>
      </c>
    </row>
    <row r="673" spans="2:5" x14ac:dyDescent="0.25">
      <c r="B673" t="s">
        <v>1298</v>
      </c>
      <c r="E673" s="66">
        <v>1</v>
      </c>
    </row>
    <row r="674" spans="2:5" x14ac:dyDescent="0.25">
      <c r="B674">
        <v>79198</v>
      </c>
      <c r="C674">
        <v>1</v>
      </c>
      <c r="D674" t="s">
        <v>150</v>
      </c>
      <c r="E674" s="66">
        <v>1</v>
      </c>
    </row>
    <row r="675" spans="2:5" x14ac:dyDescent="0.25">
      <c r="B675" t="s">
        <v>2743</v>
      </c>
      <c r="E675" s="66">
        <v>1</v>
      </c>
    </row>
    <row r="676" spans="2:5" x14ac:dyDescent="0.25">
      <c r="B676">
        <v>78651</v>
      </c>
      <c r="C676">
        <v>1</v>
      </c>
      <c r="D676" t="s">
        <v>31</v>
      </c>
      <c r="E676" s="66">
        <v>1</v>
      </c>
    </row>
    <row r="677" spans="2:5" x14ac:dyDescent="0.25">
      <c r="C677">
        <v>2</v>
      </c>
      <c r="D677" t="s">
        <v>31</v>
      </c>
      <c r="E677" s="66">
        <v>0</v>
      </c>
    </row>
    <row r="678" spans="2:5" x14ac:dyDescent="0.25">
      <c r="C678">
        <v>3</v>
      </c>
      <c r="D678" t="s">
        <v>31</v>
      </c>
      <c r="E678" s="66">
        <v>0</v>
      </c>
    </row>
    <row r="679" spans="2:5" x14ac:dyDescent="0.25">
      <c r="B679" t="s">
        <v>2744</v>
      </c>
      <c r="E679" s="66">
        <v>1</v>
      </c>
    </row>
    <row r="680" spans="2:5" x14ac:dyDescent="0.25">
      <c r="B680">
        <v>64752</v>
      </c>
      <c r="C680">
        <v>8</v>
      </c>
      <c r="D680" t="s">
        <v>37</v>
      </c>
      <c r="E680" s="66">
        <v>1</v>
      </c>
    </row>
    <row r="681" spans="2:5" x14ac:dyDescent="0.25">
      <c r="C681">
        <v>10</v>
      </c>
      <c r="D681" t="s">
        <v>37</v>
      </c>
      <c r="E681" s="66">
        <v>0</v>
      </c>
    </row>
    <row r="682" spans="2:5" x14ac:dyDescent="0.25">
      <c r="C682">
        <v>11</v>
      </c>
      <c r="D682" t="s">
        <v>37</v>
      </c>
      <c r="E682" s="66">
        <v>0</v>
      </c>
    </row>
    <row r="683" spans="2:5" x14ac:dyDescent="0.25">
      <c r="C683">
        <v>12</v>
      </c>
      <c r="D683" t="s">
        <v>37</v>
      </c>
      <c r="E683" s="66">
        <v>0</v>
      </c>
    </row>
    <row r="684" spans="2:5" x14ac:dyDescent="0.25">
      <c r="C684">
        <v>13</v>
      </c>
      <c r="D684" t="s">
        <v>37</v>
      </c>
      <c r="E684" s="66">
        <v>0</v>
      </c>
    </row>
    <row r="685" spans="2:5" x14ac:dyDescent="0.25">
      <c r="C685">
        <v>14</v>
      </c>
      <c r="D685" t="s">
        <v>37</v>
      </c>
      <c r="E685" s="66">
        <v>0</v>
      </c>
    </row>
    <row r="686" spans="2:5" x14ac:dyDescent="0.25">
      <c r="C686">
        <v>15</v>
      </c>
      <c r="D686" t="s">
        <v>37</v>
      </c>
      <c r="E686" s="66">
        <v>0</v>
      </c>
    </row>
    <row r="687" spans="2:5" x14ac:dyDescent="0.25">
      <c r="C687">
        <v>16</v>
      </c>
      <c r="D687" t="s">
        <v>37</v>
      </c>
      <c r="E687" s="66">
        <v>0</v>
      </c>
    </row>
    <row r="688" spans="2:5" x14ac:dyDescent="0.25">
      <c r="C688">
        <v>17</v>
      </c>
      <c r="D688" t="s">
        <v>37</v>
      </c>
      <c r="E688" s="66">
        <v>0</v>
      </c>
    </row>
    <row r="689" spans="2:5" x14ac:dyDescent="0.25">
      <c r="C689">
        <v>18</v>
      </c>
      <c r="D689" t="s">
        <v>37</v>
      </c>
      <c r="E689" s="66">
        <v>0</v>
      </c>
    </row>
    <row r="690" spans="2:5" x14ac:dyDescent="0.25">
      <c r="C690">
        <v>19</v>
      </c>
      <c r="D690" t="s">
        <v>37</v>
      </c>
      <c r="E690" s="66">
        <v>0</v>
      </c>
    </row>
    <row r="691" spans="2:5" x14ac:dyDescent="0.25">
      <c r="C691">
        <v>20</v>
      </c>
      <c r="D691" t="s">
        <v>37</v>
      </c>
      <c r="E691" s="66">
        <v>0</v>
      </c>
    </row>
    <row r="692" spans="2:5" x14ac:dyDescent="0.25">
      <c r="C692">
        <v>22</v>
      </c>
      <c r="D692" t="s">
        <v>37</v>
      </c>
      <c r="E692" s="66">
        <v>0</v>
      </c>
    </row>
    <row r="693" spans="2:5" x14ac:dyDescent="0.25">
      <c r="C693">
        <v>23</v>
      </c>
      <c r="D693" t="s">
        <v>31</v>
      </c>
      <c r="E693" s="66">
        <v>1</v>
      </c>
    </row>
    <row r="694" spans="2:5" x14ac:dyDescent="0.25">
      <c r="C694">
        <v>24</v>
      </c>
      <c r="D694" t="s">
        <v>37</v>
      </c>
      <c r="E694" s="66">
        <v>0</v>
      </c>
    </row>
    <row r="695" spans="2:5" x14ac:dyDescent="0.25">
      <c r="C695">
        <v>30</v>
      </c>
      <c r="D695" t="s">
        <v>37</v>
      </c>
      <c r="E695" s="66">
        <v>0</v>
      </c>
    </row>
    <row r="696" spans="2:5" x14ac:dyDescent="0.25">
      <c r="C696">
        <v>31</v>
      </c>
      <c r="D696" t="s">
        <v>37</v>
      </c>
      <c r="E696" s="66">
        <v>0</v>
      </c>
    </row>
    <row r="697" spans="2:5" x14ac:dyDescent="0.25">
      <c r="C697">
        <v>37</v>
      </c>
      <c r="D697" t="s">
        <v>37</v>
      </c>
      <c r="E697" s="66">
        <v>0</v>
      </c>
    </row>
    <row r="698" spans="2:5" x14ac:dyDescent="0.25">
      <c r="C698">
        <v>40</v>
      </c>
      <c r="D698" t="s">
        <v>37</v>
      </c>
      <c r="E698" s="66">
        <v>0</v>
      </c>
    </row>
    <row r="699" spans="2:5" x14ac:dyDescent="0.25">
      <c r="B699" t="s">
        <v>2745</v>
      </c>
      <c r="E699" s="66">
        <v>2</v>
      </c>
    </row>
    <row r="700" spans="2:5" x14ac:dyDescent="0.25">
      <c r="B700">
        <v>77741</v>
      </c>
      <c r="C700">
        <v>5</v>
      </c>
      <c r="D700" t="s">
        <v>31</v>
      </c>
      <c r="E700" s="66">
        <v>1</v>
      </c>
    </row>
    <row r="701" spans="2:5" x14ac:dyDescent="0.25">
      <c r="C701">
        <v>6</v>
      </c>
      <c r="D701" t="s">
        <v>31</v>
      </c>
      <c r="E701" s="66">
        <v>0</v>
      </c>
    </row>
    <row r="702" spans="2:5" x14ac:dyDescent="0.25">
      <c r="C702">
        <v>8</v>
      </c>
      <c r="D702" t="s">
        <v>20</v>
      </c>
      <c r="E702" s="66">
        <v>1</v>
      </c>
    </row>
    <row r="703" spans="2:5" x14ac:dyDescent="0.25">
      <c r="C703">
        <v>9</v>
      </c>
      <c r="D703" t="s">
        <v>31</v>
      </c>
      <c r="E703" s="66">
        <v>0</v>
      </c>
    </row>
    <row r="704" spans="2:5" x14ac:dyDescent="0.25">
      <c r="C704">
        <v>10</v>
      </c>
      <c r="D704" t="s">
        <v>20</v>
      </c>
      <c r="E704" s="66">
        <v>0</v>
      </c>
    </row>
    <row r="705" spans="2:5" x14ac:dyDescent="0.25">
      <c r="C705">
        <v>11</v>
      </c>
      <c r="D705" t="s">
        <v>31</v>
      </c>
      <c r="E705" s="66">
        <v>0</v>
      </c>
    </row>
    <row r="706" spans="2:5" x14ac:dyDescent="0.25">
      <c r="C706">
        <v>12</v>
      </c>
      <c r="D706" t="s">
        <v>31</v>
      </c>
      <c r="E706" s="66">
        <v>0</v>
      </c>
    </row>
    <row r="707" spans="2:5" x14ac:dyDescent="0.25">
      <c r="C707">
        <v>13</v>
      </c>
      <c r="D707" t="s">
        <v>20</v>
      </c>
      <c r="E707" s="66">
        <v>0</v>
      </c>
    </row>
    <row r="708" spans="2:5" x14ac:dyDescent="0.25">
      <c r="C708">
        <v>15</v>
      </c>
      <c r="D708" t="s">
        <v>20</v>
      </c>
      <c r="E708" s="66">
        <v>0</v>
      </c>
    </row>
    <row r="709" spans="2:5" x14ac:dyDescent="0.25">
      <c r="C709">
        <v>17</v>
      </c>
      <c r="D709" t="s">
        <v>31</v>
      </c>
      <c r="E709" s="66">
        <v>0</v>
      </c>
    </row>
    <row r="710" spans="2:5" x14ac:dyDescent="0.25">
      <c r="C710">
        <v>18</v>
      </c>
      <c r="D710" t="s">
        <v>31</v>
      </c>
      <c r="E710" s="66">
        <v>0</v>
      </c>
    </row>
    <row r="711" spans="2:5" x14ac:dyDescent="0.25">
      <c r="C711">
        <v>19</v>
      </c>
      <c r="D711" t="s">
        <v>31</v>
      </c>
      <c r="E711" s="66">
        <v>0</v>
      </c>
    </row>
    <row r="712" spans="2:5" x14ac:dyDescent="0.25">
      <c r="B712" t="s">
        <v>2746</v>
      </c>
      <c r="E712" s="66">
        <v>2</v>
      </c>
    </row>
    <row r="713" spans="2:5" x14ac:dyDescent="0.25">
      <c r="B713">
        <v>78936</v>
      </c>
      <c r="C713">
        <v>1</v>
      </c>
      <c r="D713" t="s">
        <v>37</v>
      </c>
      <c r="E713" s="66">
        <v>1</v>
      </c>
    </row>
    <row r="714" spans="2:5" x14ac:dyDescent="0.25">
      <c r="B714" t="s">
        <v>2747</v>
      </c>
      <c r="E714" s="66">
        <v>1</v>
      </c>
    </row>
    <row r="715" spans="2:5" x14ac:dyDescent="0.25">
      <c r="B715">
        <v>79024</v>
      </c>
      <c r="C715">
        <v>1</v>
      </c>
      <c r="D715" t="s">
        <v>1536</v>
      </c>
      <c r="E715" s="66">
        <v>1</v>
      </c>
    </row>
    <row r="716" spans="2:5" x14ac:dyDescent="0.25">
      <c r="B716" t="s">
        <v>2748</v>
      </c>
      <c r="E716" s="66">
        <v>1</v>
      </c>
    </row>
    <row r="717" spans="2:5" x14ac:dyDescent="0.25">
      <c r="B717">
        <v>78637</v>
      </c>
      <c r="C717">
        <v>1</v>
      </c>
      <c r="D717" t="s">
        <v>128</v>
      </c>
      <c r="E717" s="66">
        <v>1</v>
      </c>
    </row>
    <row r="718" spans="2:5" x14ac:dyDescent="0.25">
      <c r="C718">
        <v>2</v>
      </c>
      <c r="D718" t="s">
        <v>128</v>
      </c>
      <c r="E718" s="66">
        <v>0</v>
      </c>
    </row>
    <row r="719" spans="2:5" x14ac:dyDescent="0.25">
      <c r="B719" t="s">
        <v>2749</v>
      </c>
      <c r="E719" s="66">
        <v>1</v>
      </c>
    </row>
    <row r="720" spans="2:5" x14ac:dyDescent="0.25">
      <c r="B720">
        <v>78931</v>
      </c>
      <c r="C720">
        <v>1</v>
      </c>
      <c r="D720" t="s">
        <v>128</v>
      </c>
      <c r="E720" s="66">
        <v>1</v>
      </c>
    </row>
    <row r="721" spans="2:5" x14ac:dyDescent="0.25">
      <c r="B721" t="s">
        <v>2750</v>
      </c>
      <c r="E721" s="66">
        <v>1</v>
      </c>
    </row>
    <row r="722" spans="2:5" x14ac:dyDescent="0.25">
      <c r="B722">
        <v>79418</v>
      </c>
      <c r="C722">
        <v>1</v>
      </c>
      <c r="D722" t="s">
        <v>20</v>
      </c>
      <c r="E722" s="66">
        <v>1</v>
      </c>
    </row>
    <row r="723" spans="2:5" x14ac:dyDescent="0.25">
      <c r="C723">
        <v>2</v>
      </c>
      <c r="D723" t="s">
        <v>20</v>
      </c>
      <c r="E723" s="66">
        <v>0</v>
      </c>
    </row>
    <row r="724" spans="2:5" x14ac:dyDescent="0.25">
      <c r="C724">
        <v>3</v>
      </c>
      <c r="D724" t="s">
        <v>20</v>
      </c>
      <c r="E724" s="66">
        <v>0</v>
      </c>
    </row>
    <row r="725" spans="2:5" x14ac:dyDescent="0.25">
      <c r="C725">
        <v>4</v>
      </c>
      <c r="D725" t="s">
        <v>20</v>
      </c>
      <c r="E725" s="66">
        <v>0</v>
      </c>
    </row>
    <row r="726" spans="2:5" x14ac:dyDescent="0.25">
      <c r="B726" t="s">
        <v>2751</v>
      </c>
      <c r="E726" s="66">
        <v>1</v>
      </c>
    </row>
    <row r="727" spans="2:5" x14ac:dyDescent="0.25">
      <c r="B727">
        <v>73887</v>
      </c>
      <c r="C727">
        <v>1</v>
      </c>
      <c r="D727" t="s">
        <v>128</v>
      </c>
      <c r="E727" s="66">
        <v>1</v>
      </c>
    </row>
    <row r="728" spans="2:5" x14ac:dyDescent="0.25">
      <c r="C728">
        <v>3</v>
      </c>
      <c r="D728" t="s">
        <v>128</v>
      </c>
      <c r="E728" s="66">
        <v>0</v>
      </c>
    </row>
    <row r="729" spans="2:5" x14ac:dyDescent="0.25">
      <c r="C729">
        <v>4</v>
      </c>
      <c r="D729" t="s">
        <v>128</v>
      </c>
      <c r="E729" s="66">
        <v>0</v>
      </c>
    </row>
    <row r="730" spans="2:5" x14ac:dyDescent="0.25">
      <c r="C730">
        <v>5</v>
      </c>
      <c r="D730" t="s">
        <v>128</v>
      </c>
      <c r="E730" s="66">
        <v>0</v>
      </c>
    </row>
    <row r="731" spans="2:5" x14ac:dyDescent="0.25">
      <c r="C731">
        <v>6</v>
      </c>
      <c r="D731" t="s">
        <v>128</v>
      </c>
      <c r="E731" s="66">
        <v>0</v>
      </c>
    </row>
    <row r="732" spans="2:5" x14ac:dyDescent="0.25">
      <c r="C732">
        <v>7</v>
      </c>
      <c r="D732" t="s">
        <v>128</v>
      </c>
      <c r="E732" s="66">
        <v>0</v>
      </c>
    </row>
    <row r="733" spans="2:5" x14ac:dyDescent="0.25">
      <c r="C733">
        <v>8</v>
      </c>
      <c r="D733" t="s">
        <v>128</v>
      </c>
      <c r="E733" s="66">
        <v>0</v>
      </c>
    </row>
    <row r="734" spans="2:5" x14ac:dyDescent="0.25">
      <c r="C734">
        <v>9</v>
      </c>
      <c r="D734" t="s">
        <v>128</v>
      </c>
      <c r="E734" s="66">
        <v>0</v>
      </c>
    </row>
    <row r="735" spans="2:5" x14ac:dyDescent="0.25">
      <c r="C735">
        <v>10</v>
      </c>
      <c r="D735" t="s">
        <v>128</v>
      </c>
      <c r="E735" s="66">
        <v>0</v>
      </c>
    </row>
    <row r="736" spans="2:5" x14ac:dyDescent="0.25">
      <c r="C736">
        <v>11</v>
      </c>
      <c r="D736" t="s">
        <v>128</v>
      </c>
      <c r="E736" s="66">
        <v>0</v>
      </c>
    </row>
    <row r="737" spans="2:5" x14ac:dyDescent="0.25">
      <c r="C737">
        <v>12</v>
      </c>
      <c r="D737" t="s">
        <v>128</v>
      </c>
      <c r="E737" s="66">
        <v>0</v>
      </c>
    </row>
    <row r="738" spans="2:5" x14ac:dyDescent="0.25">
      <c r="C738">
        <v>13</v>
      </c>
      <c r="D738" t="s">
        <v>128</v>
      </c>
      <c r="E738" s="66">
        <v>0</v>
      </c>
    </row>
    <row r="739" spans="2:5" x14ac:dyDescent="0.25">
      <c r="C739">
        <v>15</v>
      </c>
      <c r="D739" t="s">
        <v>31</v>
      </c>
      <c r="E739" s="66">
        <v>1</v>
      </c>
    </row>
    <row r="740" spans="2:5" x14ac:dyDescent="0.25">
      <c r="C740">
        <v>16</v>
      </c>
      <c r="D740" t="s">
        <v>128</v>
      </c>
      <c r="E740" s="66">
        <v>0</v>
      </c>
    </row>
    <row r="741" spans="2:5" x14ac:dyDescent="0.25">
      <c r="C741">
        <v>18</v>
      </c>
      <c r="D741" t="s">
        <v>128</v>
      </c>
      <c r="E741" s="66">
        <v>0</v>
      </c>
    </row>
    <row r="742" spans="2:5" x14ac:dyDescent="0.25">
      <c r="C742">
        <v>19</v>
      </c>
      <c r="D742" t="s">
        <v>128</v>
      </c>
      <c r="E742" s="66">
        <v>0</v>
      </c>
    </row>
    <row r="743" spans="2:5" x14ac:dyDescent="0.25">
      <c r="C743">
        <v>20</v>
      </c>
      <c r="D743" t="s">
        <v>128</v>
      </c>
      <c r="E743" s="66">
        <v>0</v>
      </c>
    </row>
    <row r="744" spans="2:5" x14ac:dyDescent="0.25">
      <c r="C744">
        <v>21</v>
      </c>
      <c r="D744" t="s">
        <v>128</v>
      </c>
      <c r="E744" s="66">
        <v>0</v>
      </c>
    </row>
    <row r="745" spans="2:5" x14ac:dyDescent="0.25">
      <c r="C745">
        <v>23</v>
      </c>
      <c r="D745" t="s">
        <v>128</v>
      </c>
      <c r="E745" s="66">
        <v>0</v>
      </c>
    </row>
    <row r="746" spans="2:5" x14ac:dyDescent="0.25">
      <c r="C746">
        <v>24</v>
      </c>
      <c r="D746" t="s">
        <v>128</v>
      </c>
      <c r="E746" s="66">
        <v>0</v>
      </c>
    </row>
    <row r="747" spans="2:5" x14ac:dyDescent="0.25">
      <c r="C747">
        <v>26</v>
      </c>
      <c r="D747" t="s">
        <v>128</v>
      </c>
      <c r="E747" s="66">
        <v>0</v>
      </c>
    </row>
    <row r="748" spans="2:5" x14ac:dyDescent="0.25">
      <c r="B748" t="s">
        <v>2752</v>
      </c>
      <c r="E748" s="66">
        <v>2</v>
      </c>
    </row>
    <row r="749" spans="2:5" x14ac:dyDescent="0.25">
      <c r="B749">
        <v>77908</v>
      </c>
      <c r="C749">
        <v>1</v>
      </c>
      <c r="D749" t="s">
        <v>150</v>
      </c>
      <c r="E749" s="66">
        <v>1</v>
      </c>
    </row>
    <row r="750" spans="2:5" x14ac:dyDescent="0.25">
      <c r="C750">
        <v>2</v>
      </c>
      <c r="D750" t="s">
        <v>150</v>
      </c>
      <c r="E750" s="66">
        <v>0</v>
      </c>
    </row>
    <row r="751" spans="2:5" x14ac:dyDescent="0.25">
      <c r="C751">
        <v>3</v>
      </c>
      <c r="D751" t="s">
        <v>150</v>
      </c>
      <c r="E751" s="66">
        <v>0</v>
      </c>
    </row>
    <row r="752" spans="2:5" x14ac:dyDescent="0.25">
      <c r="C752">
        <v>4</v>
      </c>
      <c r="D752" t="s">
        <v>150</v>
      </c>
      <c r="E752" s="66">
        <v>0</v>
      </c>
    </row>
    <row r="753" spans="2:5" x14ac:dyDescent="0.25">
      <c r="C753">
        <v>5</v>
      </c>
      <c r="D753" t="s">
        <v>150</v>
      </c>
      <c r="E753" s="66">
        <v>0</v>
      </c>
    </row>
    <row r="754" spans="2:5" x14ac:dyDescent="0.25">
      <c r="C754">
        <v>6</v>
      </c>
      <c r="D754" t="s">
        <v>150</v>
      </c>
      <c r="E754" s="66">
        <v>0</v>
      </c>
    </row>
    <row r="755" spans="2:5" x14ac:dyDescent="0.25">
      <c r="C755">
        <v>7</v>
      </c>
      <c r="D755" t="s">
        <v>150</v>
      </c>
      <c r="E755" s="66">
        <v>0</v>
      </c>
    </row>
    <row r="756" spans="2:5" x14ac:dyDescent="0.25">
      <c r="C756">
        <v>8</v>
      </c>
      <c r="D756" t="s">
        <v>128</v>
      </c>
      <c r="E756" s="66">
        <v>1</v>
      </c>
    </row>
    <row r="757" spans="2:5" x14ac:dyDescent="0.25">
      <c r="C757">
        <v>9</v>
      </c>
      <c r="D757" t="s">
        <v>150</v>
      </c>
      <c r="E757" s="66">
        <v>0</v>
      </c>
    </row>
    <row r="758" spans="2:5" x14ac:dyDescent="0.25">
      <c r="C758">
        <v>10</v>
      </c>
      <c r="D758" t="s">
        <v>150</v>
      </c>
      <c r="E758" s="66">
        <v>0</v>
      </c>
    </row>
    <row r="759" spans="2:5" x14ac:dyDescent="0.25">
      <c r="B759" t="s">
        <v>2753</v>
      </c>
      <c r="E759" s="66">
        <v>2</v>
      </c>
    </row>
    <row r="760" spans="2:5" x14ac:dyDescent="0.25">
      <c r="B760">
        <v>75392</v>
      </c>
      <c r="C760">
        <v>1</v>
      </c>
      <c r="D760" t="s">
        <v>31</v>
      </c>
      <c r="E760" s="66">
        <v>1</v>
      </c>
    </row>
    <row r="761" spans="2:5" x14ac:dyDescent="0.25">
      <c r="B761" t="s">
        <v>2754</v>
      </c>
      <c r="E761" s="66">
        <v>1</v>
      </c>
    </row>
    <row r="762" spans="2:5" x14ac:dyDescent="0.25">
      <c r="B762">
        <v>79043</v>
      </c>
      <c r="C762">
        <v>1</v>
      </c>
      <c r="D762" t="s">
        <v>128</v>
      </c>
      <c r="E762" s="66">
        <v>1</v>
      </c>
    </row>
    <row r="763" spans="2:5" x14ac:dyDescent="0.25">
      <c r="B763" t="s">
        <v>2755</v>
      </c>
      <c r="E763" s="66">
        <v>1</v>
      </c>
    </row>
    <row r="764" spans="2:5" x14ac:dyDescent="0.25">
      <c r="B764">
        <v>78744</v>
      </c>
      <c r="C764">
        <v>1</v>
      </c>
      <c r="D764" t="s">
        <v>31</v>
      </c>
      <c r="E764" s="66">
        <v>1</v>
      </c>
    </row>
    <row r="765" spans="2:5" x14ac:dyDescent="0.25">
      <c r="B765" t="s">
        <v>2756</v>
      </c>
      <c r="E765" s="66">
        <v>1</v>
      </c>
    </row>
    <row r="766" spans="2:5" x14ac:dyDescent="0.25">
      <c r="B766">
        <v>79085</v>
      </c>
      <c r="C766">
        <v>1</v>
      </c>
      <c r="D766" t="s">
        <v>150</v>
      </c>
      <c r="E766" s="66">
        <v>1</v>
      </c>
    </row>
    <row r="767" spans="2:5" x14ac:dyDescent="0.25">
      <c r="B767" t="s">
        <v>2757</v>
      </c>
      <c r="E767" s="66">
        <v>1</v>
      </c>
    </row>
    <row r="768" spans="2:5" x14ac:dyDescent="0.25">
      <c r="B768">
        <v>78663</v>
      </c>
      <c r="C768">
        <v>1</v>
      </c>
      <c r="D768" t="s">
        <v>20</v>
      </c>
      <c r="E768" s="66">
        <v>1</v>
      </c>
    </row>
    <row r="769" spans="2:5" x14ac:dyDescent="0.25">
      <c r="B769" t="s">
        <v>2758</v>
      </c>
      <c r="E769" s="66">
        <v>1</v>
      </c>
    </row>
    <row r="770" spans="2:5" x14ac:dyDescent="0.25">
      <c r="B770">
        <v>78806</v>
      </c>
      <c r="C770">
        <v>1</v>
      </c>
      <c r="D770" t="s">
        <v>31</v>
      </c>
      <c r="E770" s="66">
        <v>1</v>
      </c>
    </row>
    <row r="771" spans="2:5" x14ac:dyDescent="0.25">
      <c r="C771">
        <v>2</v>
      </c>
      <c r="D771" t="s">
        <v>31</v>
      </c>
      <c r="E771" s="66">
        <v>0</v>
      </c>
    </row>
    <row r="772" spans="2:5" x14ac:dyDescent="0.25">
      <c r="C772">
        <v>3</v>
      </c>
      <c r="D772" t="s">
        <v>31</v>
      </c>
      <c r="E772" s="66">
        <v>0</v>
      </c>
    </row>
    <row r="773" spans="2:5" x14ac:dyDescent="0.25">
      <c r="B773" t="s">
        <v>2759</v>
      </c>
      <c r="E773" s="66">
        <v>1</v>
      </c>
    </row>
    <row r="774" spans="2:5" x14ac:dyDescent="0.25">
      <c r="B774">
        <v>78521</v>
      </c>
      <c r="C774">
        <v>1</v>
      </c>
      <c r="D774" t="s">
        <v>37</v>
      </c>
      <c r="E774" s="66">
        <v>1</v>
      </c>
    </row>
    <row r="775" spans="2:5" x14ac:dyDescent="0.25">
      <c r="B775" t="s">
        <v>2760</v>
      </c>
      <c r="E775" s="66">
        <v>1</v>
      </c>
    </row>
    <row r="776" spans="2:5" x14ac:dyDescent="0.25">
      <c r="B776">
        <v>79005</v>
      </c>
      <c r="C776">
        <v>1</v>
      </c>
      <c r="D776" t="s">
        <v>128</v>
      </c>
      <c r="E776" s="66">
        <v>1</v>
      </c>
    </row>
    <row r="777" spans="2:5" x14ac:dyDescent="0.25">
      <c r="B777" t="s">
        <v>2761</v>
      </c>
      <c r="E777" s="66">
        <v>1</v>
      </c>
    </row>
    <row r="778" spans="2:5" x14ac:dyDescent="0.25">
      <c r="B778">
        <v>77693</v>
      </c>
      <c r="C778">
        <v>1</v>
      </c>
      <c r="D778" t="s">
        <v>37</v>
      </c>
      <c r="E778" s="66">
        <v>1</v>
      </c>
    </row>
    <row r="779" spans="2:5" x14ac:dyDescent="0.25">
      <c r="C779">
        <v>2</v>
      </c>
      <c r="D779" t="s">
        <v>37</v>
      </c>
      <c r="E779" s="66">
        <v>0</v>
      </c>
    </row>
    <row r="780" spans="2:5" x14ac:dyDescent="0.25">
      <c r="C780">
        <v>3</v>
      </c>
      <c r="D780" t="s">
        <v>37</v>
      </c>
      <c r="E780" s="66">
        <v>0</v>
      </c>
    </row>
    <row r="781" spans="2:5" x14ac:dyDescent="0.25">
      <c r="C781">
        <v>4</v>
      </c>
      <c r="D781" t="s">
        <v>37</v>
      </c>
      <c r="E781" s="66">
        <v>0</v>
      </c>
    </row>
    <row r="782" spans="2:5" x14ac:dyDescent="0.25">
      <c r="C782">
        <v>5</v>
      </c>
      <c r="D782" t="s">
        <v>37</v>
      </c>
      <c r="E782" s="66">
        <v>0</v>
      </c>
    </row>
    <row r="783" spans="2:5" x14ac:dyDescent="0.25">
      <c r="C783">
        <v>6</v>
      </c>
      <c r="D783" t="s">
        <v>37</v>
      </c>
      <c r="E783" s="66">
        <v>0</v>
      </c>
    </row>
    <row r="784" spans="2:5" x14ac:dyDescent="0.25">
      <c r="C784">
        <v>7</v>
      </c>
      <c r="D784" t="s">
        <v>37</v>
      </c>
      <c r="E784" s="66">
        <v>0</v>
      </c>
    </row>
    <row r="785" spans="1:5" x14ac:dyDescent="0.25">
      <c r="C785">
        <v>8</v>
      </c>
      <c r="D785" t="s">
        <v>37</v>
      </c>
      <c r="E785" s="66">
        <v>0</v>
      </c>
    </row>
    <row r="786" spans="1:5" x14ac:dyDescent="0.25">
      <c r="C786">
        <v>9</v>
      </c>
      <c r="D786" t="s">
        <v>37</v>
      </c>
      <c r="E786" s="66">
        <v>0</v>
      </c>
    </row>
    <row r="787" spans="1:5" x14ac:dyDescent="0.25">
      <c r="C787">
        <v>10</v>
      </c>
      <c r="D787" t="s">
        <v>37</v>
      </c>
      <c r="E787" s="66">
        <v>0</v>
      </c>
    </row>
    <row r="788" spans="1:5" x14ac:dyDescent="0.25">
      <c r="C788">
        <v>11</v>
      </c>
      <c r="D788" t="s">
        <v>37</v>
      </c>
      <c r="E788" s="66">
        <v>0</v>
      </c>
    </row>
    <row r="789" spans="1:5" x14ac:dyDescent="0.25">
      <c r="B789" t="s">
        <v>2762</v>
      </c>
      <c r="E789" s="66">
        <v>1</v>
      </c>
    </row>
    <row r="790" spans="1:5" x14ac:dyDescent="0.25">
      <c r="B790">
        <v>78971</v>
      </c>
      <c r="C790">
        <v>1</v>
      </c>
      <c r="D790" t="s">
        <v>31</v>
      </c>
      <c r="E790" s="66">
        <v>1</v>
      </c>
    </row>
    <row r="791" spans="1:5" x14ac:dyDescent="0.25">
      <c r="B791" t="s">
        <v>2763</v>
      </c>
      <c r="E791" s="66">
        <v>1</v>
      </c>
    </row>
    <row r="792" spans="1:5" x14ac:dyDescent="0.25">
      <c r="B792">
        <v>79019</v>
      </c>
      <c r="C792">
        <v>1</v>
      </c>
      <c r="D792" t="s">
        <v>20</v>
      </c>
      <c r="E792" s="66">
        <v>1</v>
      </c>
    </row>
    <row r="793" spans="1:5" x14ac:dyDescent="0.25">
      <c r="B793" t="s">
        <v>2764</v>
      </c>
      <c r="E793" s="66">
        <v>1</v>
      </c>
    </row>
    <row r="794" spans="1:5" x14ac:dyDescent="0.25">
      <c r="A794" t="s">
        <v>2765</v>
      </c>
      <c r="E794" s="66">
        <v>27</v>
      </c>
    </row>
    <row r="795" spans="1:5" x14ac:dyDescent="0.25">
      <c r="A795" s="63">
        <v>43508</v>
      </c>
      <c r="B795">
        <v>76093</v>
      </c>
      <c r="C795">
        <v>2</v>
      </c>
      <c r="D795" t="s">
        <v>31</v>
      </c>
      <c r="E795" s="66">
        <v>1</v>
      </c>
    </row>
    <row r="796" spans="1:5" x14ac:dyDescent="0.25">
      <c r="B796" t="s">
        <v>1302</v>
      </c>
      <c r="E796" s="66">
        <v>1</v>
      </c>
    </row>
    <row r="797" spans="1:5" x14ac:dyDescent="0.25">
      <c r="B797">
        <v>77180</v>
      </c>
      <c r="C797">
        <v>1</v>
      </c>
      <c r="D797" t="s">
        <v>20</v>
      </c>
      <c r="E797" s="66">
        <v>1</v>
      </c>
    </row>
    <row r="798" spans="1:5" x14ac:dyDescent="0.25">
      <c r="C798">
        <v>2</v>
      </c>
      <c r="D798" t="s">
        <v>20</v>
      </c>
      <c r="E798" s="66">
        <v>0</v>
      </c>
    </row>
    <row r="799" spans="1:5" x14ac:dyDescent="0.25">
      <c r="C799">
        <v>3</v>
      </c>
      <c r="D799" t="s">
        <v>20</v>
      </c>
      <c r="E799" s="66">
        <v>0</v>
      </c>
    </row>
    <row r="800" spans="1:5" x14ac:dyDescent="0.25">
      <c r="C800">
        <v>4</v>
      </c>
      <c r="D800" t="s">
        <v>20</v>
      </c>
      <c r="E800" s="66">
        <v>0</v>
      </c>
    </row>
    <row r="801" spans="2:5" x14ac:dyDescent="0.25">
      <c r="C801">
        <v>5</v>
      </c>
      <c r="D801" t="s">
        <v>20</v>
      </c>
      <c r="E801" s="66">
        <v>0</v>
      </c>
    </row>
    <row r="802" spans="2:5" x14ac:dyDescent="0.25">
      <c r="C802">
        <v>6</v>
      </c>
      <c r="D802" t="s">
        <v>20</v>
      </c>
      <c r="E802" s="66">
        <v>0</v>
      </c>
    </row>
    <row r="803" spans="2:5" x14ac:dyDescent="0.25">
      <c r="C803">
        <v>7</v>
      </c>
      <c r="D803" t="s">
        <v>20</v>
      </c>
      <c r="E803" s="66">
        <v>0</v>
      </c>
    </row>
    <row r="804" spans="2:5" x14ac:dyDescent="0.25">
      <c r="C804">
        <v>8</v>
      </c>
      <c r="D804" t="s">
        <v>20</v>
      </c>
      <c r="E804" s="66">
        <v>0</v>
      </c>
    </row>
    <row r="805" spans="2:5" x14ac:dyDescent="0.25">
      <c r="C805">
        <v>9</v>
      </c>
      <c r="D805" t="s">
        <v>20</v>
      </c>
      <c r="E805" s="66">
        <v>0</v>
      </c>
    </row>
    <row r="806" spans="2:5" x14ac:dyDescent="0.25">
      <c r="C806">
        <v>10</v>
      </c>
      <c r="D806" t="s">
        <v>20</v>
      </c>
      <c r="E806" s="66">
        <v>0</v>
      </c>
    </row>
    <row r="807" spans="2:5" x14ac:dyDescent="0.25">
      <c r="C807">
        <v>11</v>
      </c>
      <c r="D807" t="s">
        <v>20</v>
      </c>
      <c r="E807" s="66">
        <v>0</v>
      </c>
    </row>
    <row r="808" spans="2:5" x14ac:dyDescent="0.25">
      <c r="C808">
        <v>12</v>
      </c>
      <c r="D808" t="s">
        <v>20</v>
      </c>
      <c r="E808" s="66">
        <v>0</v>
      </c>
    </row>
    <row r="809" spans="2:5" x14ac:dyDescent="0.25">
      <c r="B809" t="s">
        <v>1308</v>
      </c>
      <c r="E809" s="66">
        <v>1</v>
      </c>
    </row>
    <row r="810" spans="2:5" x14ac:dyDescent="0.25">
      <c r="B810">
        <v>78982</v>
      </c>
      <c r="C810">
        <v>1</v>
      </c>
      <c r="D810" t="s">
        <v>20</v>
      </c>
      <c r="E810" s="66">
        <v>1</v>
      </c>
    </row>
    <row r="811" spans="2:5" x14ac:dyDescent="0.25">
      <c r="B811" t="s">
        <v>2766</v>
      </c>
      <c r="E811" s="66">
        <v>1</v>
      </c>
    </row>
    <row r="812" spans="2:5" x14ac:dyDescent="0.25">
      <c r="B812">
        <v>78590</v>
      </c>
      <c r="C812">
        <v>1</v>
      </c>
      <c r="D812" t="s">
        <v>20</v>
      </c>
      <c r="E812" s="66">
        <v>1</v>
      </c>
    </row>
    <row r="813" spans="2:5" x14ac:dyDescent="0.25">
      <c r="B813" t="s">
        <v>2767</v>
      </c>
      <c r="E813" s="66">
        <v>1</v>
      </c>
    </row>
    <row r="814" spans="2:5" x14ac:dyDescent="0.25">
      <c r="B814">
        <v>77375</v>
      </c>
      <c r="C814">
        <v>1</v>
      </c>
      <c r="D814" t="s">
        <v>20</v>
      </c>
      <c r="E814" s="66">
        <v>1</v>
      </c>
    </row>
    <row r="815" spans="2:5" x14ac:dyDescent="0.25">
      <c r="C815">
        <v>2</v>
      </c>
      <c r="D815" t="s">
        <v>20</v>
      </c>
      <c r="E815" s="66">
        <v>0</v>
      </c>
    </row>
    <row r="816" spans="2:5" x14ac:dyDescent="0.25">
      <c r="C816">
        <v>3</v>
      </c>
      <c r="D816" t="s">
        <v>20</v>
      </c>
      <c r="E816" s="66">
        <v>0</v>
      </c>
    </row>
    <row r="817" spans="2:5" x14ac:dyDescent="0.25">
      <c r="C817">
        <v>5</v>
      </c>
      <c r="D817" t="s">
        <v>20</v>
      </c>
      <c r="E817" s="66">
        <v>0</v>
      </c>
    </row>
    <row r="818" spans="2:5" x14ac:dyDescent="0.25">
      <c r="C818">
        <v>6</v>
      </c>
      <c r="D818" t="s">
        <v>20</v>
      </c>
      <c r="E818" s="66">
        <v>0</v>
      </c>
    </row>
    <row r="819" spans="2:5" x14ac:dyDescent="0.25">
      <c r="C819">
        <v>7</v>
      </c>
      <c r="D819" t="s">
        <v>20</v>
      </c>
      <c r="E819" s="66">
        <v>0</v>
      </c>
    </row>
    <row r="820" spans="2:5" x14ac:dyDescent="0.25">
      <c r="C820">
        <v>8</v>
      </c>
      <c r="D820" t="s">
        <v>20</v>
      </c>
      <c r="E820" s="66">
        <v>0</v>
      </c>
    </row>
    <row r="821" spans="2:5" x14ac:dyDescent="0.25">
      <c r="B821" t="s">
        <v>2768</v>
      </c>
      <c r="E821" s="66">
        <v>1</v>
      </c>
    </row>
    <row r="822" spans="2:5" x14ac:dyDescent="0.25">
      <c r="B822">
        <v>78603</v>
      </c>
      <c r="C822">
        <v>1</v>
      </c>
      <c r="D822" t="s">
        <v>20</v>
      </c>
      <c r="E822" s="66">
        <v>1</v>
      </c>
    </row>
    <row r="823" spans="2:5" x14ac:dyDescent="0.25">
      <c r="C823">
        <v>2</v>
      </c>
      <c r="D823" t="s">
        <v>20</v>
      </c>
      <c r="E823" s="66">
        <v>0</v>
      </c>
    </row>
    <row r="824" spans="2:5" x14ac:dyDescent="0.25">
      <c r="B824" t="s">
        <v>2769</v>
      </c>
      <c r="E824" s="66">
        <v>1</v>
      </c>
    </row>
    <row r="825" spans="2:5" x14ac:dyDescent="0.25">
      <c r="B825">
        <v>78535</v>
      </c>
      <c r="C825">
        <v>1</v>
      </c>
      <c r="D825" t="s">
        <v>20</v>
      </c>
      <c r="E825" s="66">
        <v>1</v>
      </c>
    </row>
    <row r="826" spans="2:5" x14ac:dyDescent="0.25">
      <c r="C826">
        <v>2</v>
      </c>
      <c r="D826" t="s">
        <v>20</v>
      </c>
      <c r="E826" s="66">
        <v>0</v>
      </c>
    </row>
    <row r="827" spans="2:5" x14ac:dyDescent="0.25">
      <c r="C827">
        <v>3</v>
      </c>
      <c r="D827" t="s">
        <v>20</v>
      </c>
      <c r="E827" s="66">
        <v>0</v>
      </c>
    </row>
    <row r="828" spans="2:5" x14ac:dyDescent="0.25">
      <c r="C828">
        <v>4</v>
      </c>
      <c r="D828" t="s">
        <v>20</v>
      </c>
      <c r="E828" s="66">
        <v>0</v>
      </c>
    </row>
    <row r="829" spans="2:5" x14ac:dyDescent="0.25">
      <c r="B829" t="s">
        <v>2770</v>
      </c>
      <c r="E829" s="66">
        <v>1</v>
      </c>
    </row>
    <row r="830" spans="2:5" x14ac:dyDescent="0.25">
      <c r="B830">
        <v>76939</v>
      </c>
      <c r="C830">
        <v>2</v>
      </c>
      <c r="D830" t="s">
        <v>20</v>
      </c>
      <c r="E830" s="66">
        <v>1</v>
      </c>
    </row>
    <row r="831" spans="2:5" x14ac:dyDescent="0.25">
      <c r="C831">
        <v>3</v>
      </c>
      <c r="D831" t="s">
        <v>20</v>
      </c>
      <c r="E831" s="66">
        <v>0</v>
      </c>
    </row>
    <row r="832" spans="2:5" x14ac:dyDescent="0.25">
      <c r="C832">
        <v>4</v>
      </c>
      <c r="D832" t="s">
        <v>20</v>
      </c>
      <c r="E832" s="66">
        <v>0</v>
      </c>
    </row>
    <row r="833" spans="2:5" x14ac:dyDescent="0.25">
      <c r="B833" t="s">
        <v>2771</v>
      </c>
      <c r="E833" s="66">
        <v>1</v>
      </c>
    </row>
    <row r="834" spans="2:5" x14ac:dyDescent="0.25">
      <c r="B834">
        <v>79014</v>
      </c>
      <c r="C834">
        <v>1</v>
      </c>
      <c r="D834" t="s">
        <v>20</v>
      </c>
      <c r="E834" s="66">
        <v>1</v>
      </c>
    </row>
    <row r="835" spans="2:5" x14ac:dyDescent="0.25">
      <c r="B835" t="s">
        <v>2772</v>
      </c>
      <c r="E835" s="66">
        <v>1</v>
      </c>
    </row>
    <row r="836" spans="2:5" x14ac:dyDescent="0.25">
      <c r="B836">
        <v>79121</v>
      </c>
      <c r="C836">
        <v>1</v>
      </c>
      <c r="D836" t="s">
        <v>27</v>
      </c>
      <c r="E836" s="66">
        <v>1</v>
      </c>
    </row>
    <row r="837" spans="2:5" x14ac:dyDescent="0.25">
      <c r="B837" t="s">
        <v>2773</v>
      </c>
      <c r="E837" s="66">
        <v>1</v>
      </c>
    </row>
    <row r="838" spans="2:5" x14ac:dyDescent="0.25">
      <c r="B838">
        <v>78727</v>
      </c>
      <c r="C838">
        <v>1</v>
      </c>
      <c r="D838" t="s">
        <v>20</v>
      </c>
      <c r="E838" s="66">
        <v>1</v>
      </c>
    </row>
    <row r="839" spans="2:5" x14ac:dyDescent="0.25">
      <c r="B839" t="s">
        <v>2774</v>
      </c>
      <c r="E839" s="66">
        <v>1</v>
      </c>
    </row>
    <row r="840" spans="2:5" x14ac:dyDescent="0.25">
      <c r="B840">
        <v>78279</v>
      </c>
      <c r="C840">
        <v>1</v>
      </c>
      <c r="D840" t="s">
        <v>20</v>
      </c>
      <c r="E840" s="66">
        <v>1</v>
      </c>
    </row>
    <row r="841" spans="2:5" x14ac:dyDescent="0.25">
      <c r="C841">
        <v>2</v>
      </c>
      <c r="D841" t="s">
        <v>20</v>
      </c>
      <c r="E841" s="66">
        <v>0</v>
      </c>
    </row>
    <row r="842" spans="2:5" x14ac:dyDescent="0.25">
      <c r="B842" t="s">
        <v>2775</v>
      </c>
      <c r="E842" s="66">
        <v>1</v>
      </c>
    </row>
    <row r="843" spans="2:5" x14ac:dyDescent="0.25">
      <c r="B843">
        <v>74124</v>
      </c>
      <c r="C843">
        <v>1</v>
      </c>
      <c r="D843" t="s">
        <v>150</v>
      </c>
      <c r="E843" s="66">
        <v>1</v>
      </c>
    </row>
    <row r="844" spans="2:5" x14ac:dyDescent="0.25">
      <c r="C844">
        <v>2</v>
      </c>
      <c r="D844" t="s">
        <v>150</v>
      </c>
      <c r="E844" s="66">
        <v>0</v>
      </c>
    </row>
    <row r="845" spans="2:5" x14ac:dyDescent="0.25">
      <c r="C845">
        <v>3</v>
      </c>
      <c r="D845" t="s">
        <v>150</v>
      </c>
      <c r="E845" s="66">
        <v>0</v>
      </c>
    </row>
    <row r="846" spans="2:5" x14ac:dyDescent="0.25">
      <c r="C846">
        <v>4</v>
      </c>
      <c r="D846" t="s">
        <v>150</v>
      </c>
      <c r="E846" s="66">
        <v>0</v>
      </c>
    </row>
    <row r="847" spans="2:5" x14ac:dyDescent="0.25">
      <c r="C847">
        <v>5</v>
      </c>
      <c r="D847" t="s">
        <v>150</v>
      </c>
      <c r="E847" s="66">
        <v>0</v>
      </c>
    </row>
    <row r="848" spans="2:5" x14ac:dyDescent="0.25">
      <c r="C848">
        <v>6</v>
      </c>
      <c r="D848" t="s">
        <v>150</v>
      </c>
      <c r="E848" s="66">
        <v>0</v>
      </c>
    </row>
    <row r="849" spans="3:5" x14ac:dyDescent="0.25">
      <c r="C849">
        <v>7</v>
      </c>
      <c r="D849" t="s">
        <v>150</v>
      </c>
      <c r="E849" s="66">
        <v>0</v>
      </c>
    </row>
    <row r="850" spans="3:5" x14ac:dyDescent="0.25">
      <c r="C850">
        <v>8</v>
      </c>
      <c r="D850" t="s">
        <v>150</v>
      </c>
      <c r="E850" s="66">
        <v>0</v>
      </c>
    </row>
    <row r="851" spans="3:5" x14ac:dyDescent="0.25">
      <c r="C851">
        <v>9</v>
      </c>
      <c r="D851" t="s">
        <v>150</v>
      </c>
      <c r="E851" s="66">
        <v>0</v>
      </c>
    </row>
    <row r="852" spans="3:5" x14ac:dyDescent="0.25">
      <c r="C852">
        <v>10</v>
      </c>
      <c r="D852" t="s">
        <v>150</v>
      </c>
      <c r="E852" s="66">
        <v>0</v>
      </c>
    </row>
    <row r="853" spans="3:5" x14ac:dyDescent="0.25">
      <c r="C853">
        <v>11</v>
      </c>
      <c r="D853" t="s">
        <v>150</v>
      </c>
      <c r="E853" s="66">
        <v>0</v>
      </c>
    </row>
    <row r="854" spans="3:5" x14ac:dyDescent="0.25">
      <c r="C854">
        <v>12</v>
      </c>
      <c r="D854" t="s">
        <v>150</v>
      </c>
      <c r="E854" s="66">
        <v>0</v>
      </c>
    </row>
    <row r="855" spans="3:5" x14ac:dyDescent="0.25">
      <c r="C855">
        <v>13</v>
      </c>
      <c r="D855" t="s">
        <v>150</v>
      </c>
      <c r="E855" s="66">
        <v>0</v>
      </c>
    </row>
    <row r="856" spans="3:5" x14ac:dyDescent="0.25">
      <c r="C856">
        <v>14</v>
      </c>
      <c r="D856" t="s">
        <v>150</v>
      </c>
      <c r="E856" s="66">
        <v>0</v>
      </c>
    </row>
    <row r="857" spans="3:5" x14ac:dyDescent="0.25">
      <c r="C857">
        <v>15</v>
      </c>
      <c r="D857" t="s">
        <v>150</v>
      </c>
      <c r="E857" s="66">
        <v>0</v>
      </c>
    </row>
    <row r="858" spans="3:5" x14ac:dyDescent="0.25">
      <c r="C858">
        <v>16</v>
      </c>
      <c r="D858" t="s">
        <v>150</v>
      </c>
      <c r="E858" s="66">
        <v>0</v>
      </c>
    </row>
    <row r="859" spans="3:5" x14ac:dyDescent="0.25">
      <c r="C859">
        <v>17</v>
      </c>
      <c r="D859" t="s">
        <v>150</v>
      </c>
      <c r="E859" s="66">
        <v>0</v>
      </c>
    </row>
    <row r="860" spans="3:5" x14ac:dyDescent="0.25">
      <c r="C860">
        <v>18</v>
      </c>
      <c r="D860" t="s">
        <v>150</v>
      </c>
      <c r="E860" s="66">
        <v>0</v>
      </c>
    </row>
    <row r="861" spans="3:5" x14ac:dyDescent="0.25">
      <c r="C861">
        <v>19</v>
      </c>
      <c r="D861" t="s">
        <v>150</v>
      </c>
      <c r="E861" s="66">
        <v>0</v>
      </c>
    </row>
    <row r="862" spans="3:5" x14ac:dyDescent="0.25">
      <c r="C862">
        <v>20</v>
      </c>
      <c r="D862" t="s">
        <v>150</v>
      </c>
      <c r="E862" s="66">
        <v>0</v>
      </c>
    </row>
    <row r="863" spans="3:5" x14ac:dyDescent="0.25">
      <c r="C863">
        <v>21</v>
      </c>
      <c r="D863" t="s">
        <v>150</v>
      </c>
      <c r="E863" s="66">
        <v>0</v>
      </c>
    </row>
    <row r="864" spans="3:5" x14ac:dyDescent="0.25">
      <c r="C864">
        <v>22</v>
      </c>
      <c r="D864" t="s">
        <v>150</v>
      </c>
      <c r="E864" s="66">
        <v>0</v>
      </c>
    </row>
    <row r="865" spans="2:5" x14ac:dyDescent="0.25">
      <c r="C865">
        <v>23</v>
      </c>
      <c r="D865" t="s">
        <v>150</v>
      </c>
      <c r="E865" s="66">
        <v>0</v>
      </c>
    </row>
    <row r="866" spans="2:5" x14ac:dyDescent="0.25">
      <c r="C866">
        <v>24</v>
      </c>
      <c r="D866" t="s">
        <v>150</v>
      </c>
      <c r="E866" s="66">
        <v>0</v>
      </c>
    </row>
    <row r="867" spans="2:5" x14ac:dyDescent="0.25">
      <c r="C867">
        <v>25</v>
      </c>
      <c r="D867" t="s">
        <v>150</v>
      </c>
      <c r="E867" s="66">
        <v>0</v>
      </c>
    </row>
    <row r="868" spans="2:5" x14ac:dyDescent="0.25">
      <c r="C868">
        <v>26</v>
      </c>
      <c r="D868" t="s">
        <v>150</v>
      </c>
      <c r="E868" s="66">
        <v>0</v>
      </c>
    </row>
    <row r="869" spans="2:5" x14ac:dyDescent="0.25">
      <c r="C869">
        <v>27</v>
      </c>
      <c r="D869" t="s">
        <v>150</v>
      </c>
      <c r="E869" s="66">
        <v>0</v>
      </c>
    </row>
    <row r="870" spans="2:5" x14ac:dyDescent="0.25">
      <c r="C870">
        <v>28</v>
      </c>
      <c r="D870" t="s">
        <v>150</v>
      </c>
      <c r="E870" s="66">
        <v>0</v>
      </c>
    </row>
    <row r="871" spans="2:5" x14ac:dyDescent="0.25">
      <c r="B871" t="s">
        <v>2776</v>
      </c>
      <c r="E871" s="66">
        <v>1</v>
      </c>
    </row>
    <row r="872" spans="2:5" x14ac:dyDescent="0.25">
      <c r="B872">
        <v>78534</v>
      </c>
      <c r="C872">
        <v>1</v>
      </c>
      <c r="D872" t="s">
        <v>20</v>
      </c>
      <c r="E872" s="66">
        <v>1</v>
      </c>
    </row>
    <row r="873" spans="2:5" x14ac:dyDescent="0.25">
      <c r="C873">
        <v>2</v>
      </c>
      <c r="D873" t="s">
        <v>20</v>
      </c>
      <c r="E873" s="66">
        <v>0</v>
      </c>
    </row>
    <row r="874" spans="2:5" x14ac:dyDescent="0.25">
      <c r="B874" t="s">
        <v>2777</v>
      </c>
      <c r="E874" s="66">
        <v>1</v>
      </c>
    </row>
    <row r="875" spans="2:5" x14ac:dyDescent="0.25">
      <c r="B875">
        <v>78926</v>
      </c>
      <c r="C875">
        <v>1</v>
      </c>
      <c r="D875" t="s">
        <v>20</v>
      </c>
      <c r="E875" s="66">
        <v>1</v>
      </c>
    </row>
    <row r="876" spans="2:5" x14ac:dyDescent="0.25">
      <c r="B876" t="s">
        <v>2778</v>
      </c>
      <c r="E876" s="66">
        <v>1</v>
      </c>
    </row>
    <row r="877" spans="2:5" x14ac:dyDescent="0.25">
      <c r="B877">
        <v>77868</v>
      </c>
      <c r="C877">
        <v>1</v>
      </c>
      <c r="D877" t="s">
        <v>20</v>
      </c>
      <c r="E877" s="66">
        <v>1</v>
      </c>
    </row>
    <row r="878" spans="2:5" x14ac:dyDescent="0.25">
      <c r="C878">
        <v>2</v>
      </c>
      <c r="D878" t="s">
        <v>20</v>
      </c>
      <c r="E878" s="66">
        <v>0</v>
      </c>
    </row>
    <row r="879" spans="2:5" x14ac:dyDescent="0.25">
      <c r="B879" t="s">
        <v>2779</v>
      </c>
      <c r="E879" s="66">
        <v>1</v>
      </c>
    </row>
    <row r="880" spans="2:5" x14ac:dyDescent="0.25">
      <c r="B880">
        <v>78664</v>
      </c>
      <c r="C880">
        <v>1</v>
      </c>
      <c r="D880" t="s">
        <v>20</v>
      </c>
      <c r="E880" s="66">
        <v>1</v>
      </c>
    </row>
    <row r="881" spans="2:5" x14ac:dyDescent="0.25">
      <c r="C881">
        <v>2</v>
      </c>
      <c r="D881" t="s">
        <v>20</v>
      </c>
      <c r="E881" s="66">
        <v>0</v>
      </c>
    </row>
    <row r="882" spans="2:5" x14ac:dyDescent="0.25">
      <c r="C882">
        <v>3</v>
      </c>
      <c r="D882" t="s">
        <v>20</v>
      </c>
      <c r="E882" s="66">
        <v>0</v>
      </c>
    </row>
    <row r="883" spans="2:5" x14ac:dyDescent="0.25">
      <c r="B883" t="s">
        <v>2780</v>
      </c>
      <c r="E883" s="66">
        <v>1</v>
      </c>
    </row>
    <row r="884" spans="2:5" x14ac:dyDescent="0.25">
      <c r="B884">
        <v>79049</v>
      </c>
      <c r="C884">
        <v>1</v>
      </c>
      <c r="D884" t="s">
        <v>20</v>
      </c>
      <c r="E884" s="66">
        <v>1</v>
      </c>
    </row>
    <row r="885" spans="2:5" x14ac:dyDescent="0.25">
      <c r="C885">
        <v>2</v>
      </c>
      <c r="D885" t="s">
        <v>20</v>
      </c>
      <c r="E885" s="66">
        <v>0</v>
      </c>
    </row>
    <row r="886" spans="2:5" x14ac:dyDescent="0.25">
      <c r="B886" t="s">
        <v>2781</v>
      </c>
      <c r="E886" s="66">
        <v>1</v>
      </c>
    </row>
    <row r="887" spans="2:5" x14ac:dyDescent="0.25">
      <c r="B887">
        <v>78220</v>
      </c>
      <c r="C887">
        <v>1</v>
      </c>
      <c r="D887" t="s">
        <v>20</v>
      </c>
      <c r="E887" s="66">
        <v>1</v>
      </c>
    </row>
    <row r="888" spans="2:5" x14ac:dyDescent="0.25">
      <c r="C888">
        <v>2</v>
      </c>
      <c r="D888" t="s">
        <v>20</v>
      </c>
      <c r="E888" s="66">
        <v>0</v>
      </c>
    </row>
    <row r="889" spans="2:5" x14ac:dyDescent="0.25">
      <c r="C889">
        <v>3</v>
      </c>
      <c r="D889" t="s">
        <v>20</v>
      </c>
      <c r="E889" s="66">
        <v>0</v>
      </c>
    </row>
    <row r="890" spans="2:5" x14ac:dyDescent="0.25">
      <c r="C890">
        <v>4</v>
      </c>
      <c r="D890" t="s">
        <v>20</v>
      </c>
      <c r="E890" s="66">
        <v>0</v>
      </c>
    </row>
    <row r="891" spans="2:5" x14ac:dyDescent="0.25">
      <c r="C891">
        <v>5</v>
      </c>
      <c r="D891" t="s">
        <v>20</v>
      </c>
      <c r="E891" s="66">
        <v>0</v>
      </c>
    </row>
    <row r="892" spans="2:5" x14ac:dyDescent="0.25">
      <c r="C892">
        <v>6</v>
      </c>
      <c r="D892" t="s">
        <v>20</v>
      </c>
      <c r="E892" s="66">
        <v>0</v>
      </c>
    </row>
    <row r="893" spans="2:5" x14ac:dyDescent="0.25">
      <c r="C893">
        <v>7</v>
      </c>
      <c r="D893" t="s">
        <v>20</v>
      </c>
      <c r="E893" s="66">
        <v>0</v>
      </c>
    </row>
    <row r="894" spans="2:5" x14ac:dyDescent="0.25">
      <c r="C894">
        <v>8</v>
      </c>
      <c r="D894" t="s">
        <v>20</v>
      </c>
      <c r="E894" s="66">
        <v>0</v>
      </c>
    </row>
    <row r="895" spans="2:5" x14ac:dyDescent="0.25">
      <c r="C895">
        <v>9</v>
      </c>
      <c r="D895" t="s">
        <v>20</v>
      </c>
      <c r="E895" s="66">
        <v>0</v>
      </c>
    </row>
    <row r="896" spans="2:5" x14ac:dyDescent="0.25">
      <c r="C896">
        <v>10</v>
      </c>
      <c r="D896" t="s">
        <v>20</v>
      </c>
      <c r="E896" s="66">
        <v>0</v>
      </c>
    </row>
    <row r="897" spans="2:5" x14ac:dyDescent="0.25">
      <c r="C897">
        <v>11</v>
      </c>
      <c r="D897" t="s">
        <v>20</v>
      </c>
      <c r="E897" s="66">
        <v>0</v>
      </c>
    </row>
    <row r="898" spans="2:5" x14ac:dyDescent="0.25">
      <c r="C898">
        <v>12</v>
      </c>
      <c r="D898" t="s">
        <v>20</v>
      </c>
      <c r="E898" s="66">
        <v>0</v>
      </c>
    </row>
    <row r="899" spans="2:5" x14ac:dyDescent="0.25">
      <c r="C899">
        <v>13</v>
      </c>
      <c r="D899" t="s">
        <v>20</v>
      </c>
      <c r="E899" s="66">
        <v>0</v>
      </c>
    </row>
    <row r="900" spans="2:5" x14ac:dyDescent="0.25">
      <c r="C900">
        <v>14</v>
      </c>
      <c r="D900" t="s">
        <v>20</v>
      </c>
      <c r="E900" s="66">
        <v>0</v>
      </c>
    </row>
    <row r="901" spans="2:5" x14ac:dyDescent="0.25">
      <c r="C901">
        <v>15</v>
      </c>
      <c r="D901" t="s">
        <v>20</v>
      </c>
      <c r="E901" s="66">
        <v>0</v>
      </c>
    </row>
    <row r="902" spans="2:5" x14ac:dyDescent="0.25">
      <c r="B902" t="s">
        <v>2782</v>
      </c>
      <c r="E902" s="66">
        <v>1</v>
      </c>
    </row>
    <row r="903" spans="2:5" x14ac:dyDescent="0.25">
      <c r="B903">
        <v>78469</v>
      </c>
      <c r="C903">
        <v>1</v>
      </c>
      <c r="D903" t="s">
        <v>20</v>
      </c>
      <c r="E903" s="66">
        <v>1</v>
      </c>
    </row>
    <row r="904" spans="2:5" x14ac:dyDescent="0.25">
      <c r="C904">
        <v>2</v>
      </c>
      <c r="D904" t="s">
        <v>20</v>
      </c>
      <c r="E904" s="66">
        <v>0</v>
      </c>
    </row>
    <row r="905" spans="2:5" x14ac:dyDescent="0.25">
      <c r="B905" t="s">
        <v>2783</v>
      </c>
      <c r="E905" s="66">
        <v>1</v>
      </c>
    </row>
    <row r="906" spans="2:5" x14ac:dyDescent="0.25">
      <c r="B906">
        <v>78694</v>
      </c>
      <c r="C906">
        <v>1</v>
      </c>
      <c r="D906" t="s">
        <v>31</v>
      </c>
      <c r="E906" s="66">
        <v>1</v>
      </c>
    </row>
    <row r="907" spans="2:5" x14ac:dyDescent="0.25">
      <c r="C907">
        <v>2</v>
      </c>
      <c r="D907" t="s">
        <v>20</v>
      </c>
      <c r="E907" s="66">
        <v>1</v>
      </c>
    </row>
    <row r="908" spans="2:5" x14ac:dyDescent="0.25">
      <c r="C908">
        <v>3</v>
      </c>
      <c r="D908" t="s">
        <v>31</v>
      </c>
      <c r="E908" s="66">
        <v>0</v>
      </c>
    </row>
    <row r="909" spans="2:5" x14ac:dyDescent="0.25">
      <c r="B909" t="s">
        <v>2784</v>
      </c>
      <c r="E909" s="66">
        <v>2</v>
      </c>
    </row>
    <row r="910" spans="2:5" x14ac:dyDescent="0.25">
      <c r="B910">
        <v>78798</v>
      </c>
      <c r="C910">
        <v>1</v>
      </c>
      <c r="D910" t="s">
        <v>20</v>
      </c>
      <c r="E910" s="66">
        <v>1</v>
      </c>
    </row>
    <row r="911" spans="2:5" x14ac:dyDescent="0.25">
      <c r="C911">
        <v>2</v>
      </c>
      <c r="D911" t="s">
        <v>20</v>
      </c>
      <c r="E911" s="66">
        <v>0</v>
      </c>
    </row>
    <row r="912" spans="2:5" x14ac:dyDescent="0.25">
      <c r="B912" t="s">
        <v>2785</v>
      </c>
      <c r="E912" s="66">
        <v>1</v>
      </c>
    </row>
    <row r="913" spans="2:5" x14ac:dyDescent="0.25">
      <c r="B913">
        <v>78165</v>
      </c>
      <c r="C913">
        <v>1</v>
      </c>
      <c r="D913" t="s">
        <v>20</v>
      </c>
      <c r="E913" s="66">
        <v>1</v>
      </c>
    </row>
    <row r="914" spans="2:5" x14ac:dyDescent="0.25">
      <c r="C914">
        <v>2</v>
      </c>
      <c r="D914" t="s">
        <v>20</v>
      </c>
      <c r="E914" s="66">
        <v>0</v>
      </c>
    </row>
    <row r="915" spans="2:5" x14ac:dyDescent="0.25">
      <c r="C915">
        <v>3</v>
      </c>
      <c r="D915" t="s">
        <v>20</v>
      </c>
      <c r="E915" s="66">
        <v>0</v>
      </c>
    </row>
    <row r="916" spans="2:5" x14ac:dyDescent="0.25">
      <c r="C916">
        <v>4</v>
      </c>
      <c r="D916" t="s">
        <v>20</v>
      </c>
      <c r="E916" s="66">
        <v>0</v>
      </c>
    </row>
    <row r="917" spans="2:5" x14ac:dyDescent="0.25">
      <c r="C917">
        <v>5</v>
      </c>
      <c r="D917" t="s">
        <v>20</v>
      </c>
      <c r="E917" s="66">
        <v>0</v>
      </c>
    </row>
    <row r="918" spans="2:5" x14ac:dyDescent="0.25">
      <c r="C918">
        <v>6</v>
      </c>
      <c r="D918" t="s">
        <v>20</v>
      </c>
      <c r="E918" s="66">
        <v>0</v>
      </c>
    </row>
    <row r="919" spans="2:5" x14ac:dyDescent="0.25">
      <c r="C919">
        <v>7</v>
      </c>
      <c r="D919" t="s">
        <v>20</v>
      </c>
      <c r="E919" s="66">
        <v>0</v>
      </c>
    </row>
    <row r="920" spans="2:5" x14ac:dyDescent="0.25">
      <c r="B920" t="s">
        <v>2786</v>
      </c>
      <c r="E920" s="66">
        <v>1</v>
      </c>
    </row>
    <row r="921" spans="2:5" x14ac:dyDescent="0.25">
      <c r="B921">
        <v>78423</v>
      </c>
      <c r="C921">
        <v>8</v>
      </c>
      <c r="D921" t="s">
        <v>31</v>
      </c>
      <c r="E921" s="66">
        <v>1</v>
      </c>
    </row>
    <row r="922" spans="2:5" x14ac:dyDescent="0.25">
      <c r="C922">
        <v>9</v>
      </c>
      <c r="D922" t="s">
        <v>31</v>
      </c>
      <c r="E922" s="66">
        <v>0</v>
      </c>
    </row>
    <row r="923" spans="2:5" x14ac:dyDescent="0.25">
      <c r="C923">
        <v>10</v>
      </c>
      <c r="D923" t="s">
        <v>31</v>
      </c>
      <c r="E923" s="66">
        <v>0</v>
      </c>
    </row>
    <row r="924" spans="2:5" x14ac:dyDescent="0.25">
      <c r="C924">
        <v>11</v>
      </c>
      <c r="D924" t="s">
        <v>31</v>
      </c>
      <c r="E924" s="66">
        <v>0</v>
      </c>
    </row>
    <row r="925" spans="2:5" x14ac:dyDescent="0.25">
      <c r="C925">
        <v>12</v>
      </c>
      <c r="D925" t="s">
        <v>31</v>
      </c>
      <c r="E925" s="66">
        <v>0</v>
      </c>
    </row>
    <row r="926" spans="2:5" x14ac:dyDescent="0.25">
      <c r="C926">
        <v>13</v>
      </c>
      <c r="D926" t="s">
        <v>31</v>
      </c>
      <c r="E926" s="66">
        <v>0</v>
      </c>
    </row>
    <row r="927" spans="2:5" x14ac:dyDescent="0.25">
      <c r="C927">
        <v>14</v>
      </c>
      <c r="D927" t="s">
        <v>31</v>
      </c>
      <c r="E927" s="66">
        <v>0</v>
      </c>
    </row>
    <row r="928" spans="2:5" x14ac:dyDescent="0.25">
      <c r="B928" t="s">
        <v>2787</v>
      </c>
      <c r="E928" s="66">
        <v>1</v>
      </c>
    </row>
    <row r="929" spans="2:5" x14ac:dyDescent="0.25">
      <c r="B929">
        <v>78988</v>
      </c>
      <c r="C929">
        <v>1</v>
      </c>
      <c r="D929" t="s">
        <v>20</v>
      </c>
      <c r="E929" s="66">
        <v>1</v>
      </c>
    </row>
    <row r="930" spans="2:5" x14ac:dyDescent="0.25">
      <c r="C930">
        <v>2</v>
      </c>
      <c r="D930" t="s">
        <v>20</v>
      </c>
      <c r="E930" s="66">
        <v>0</v>
      </c>
    </row>
    <row r="931" spans="2:5" x14ac:dyDescent="0.25">
      <c r="B931" t="s">
        <v>2788</v>
      </c>
      <c r="E931" s="66">
        <v>1</v>
      </c>
    </row>
    <row r="932" spans="2:5" x14ac:dyDescent="0.25">
      <c r="B932">
        <v>79431</v>
      </c>
      <c r="C932">
        <v>1</v>
      </c>
      <c r="D932" t="s">
        <v>27</v>
      </c>
      <c r="E932" s="66">
        <v>1</v>
      </c>
    </row>
    <row r="933" spans="2:5" x14ac:dyDescent="0.25">
      <c r="B933" t="s">
        <v>2789</v>
      </c>
      <c r="E933" s="66">
        <v>1</v>
      </c>
    </row>
    <row r="934" spans="2:5" x14ac:dyDescent="0.25">
      <c r="B934">
        <v>74964</v>
      </c>
      <c r="C934">
        <v>1</v>
      </c>
      <c r="D934" t="s">
        <v>27</v>
      </c>
      <c r="E934" s="66">
        <v>1</v>
      </c>
    </row>
    <row r="935" spans="2:5" x14ac:dyDescent="0.25">
      <c r="C935">
        <v>2</v>
      </c>
      <c r="D935" t="s">
        <v>27</v>
      </c>
      <c r="E935" s="66">
        <v>0</v>
      </c>
    </row>
    <row r="936" spans="2:5" x14ac:dyDescent="0.25">
      <c r="C936">
        <v>3</v>
      </c>
      <c r="D936" t="s">
        <v>27</v>
      </c>
      <c r="E936" s="66">
        <v>0</v>
      </c>
    </row>
    <row r="937" spans="2:5" x14ac:dyDescent="0.25">
      <c r="C937">
        <v>4</v>
      </c>
      <c r="D937" t="s">
        <v>27</v>
      </c>
      <c r="E937" s="66">
        <v>0</v>
      </c>
    </row>
    <row r="938" spans="2:5" x14ac:dyDescent="0.25">
      <c r="C938">
        <v>5</v>
      </c>
      <c r="D938" t="s">
        <v>27</v>
      </c>
      <c r="E938" s="66">
        <v>0</v>
      </c>
    </row>
    <row r="939" spans="2:5" x14ac:dyDescent="0.25">
      <c r="C939">
        <v>6</v>
      </c>
      <c r="D939" t="s">
        <v>27</v>
      </c>
      <c r="E939" s="66">
        <v>0</v>
      </c>
    </row>
    <row r="940" spans="2:5" x14ac:dyDescent="0.25">
      <c r="C940">
        <v>7</v>
      </c>
      <c r="D940" t="s">
        <v>27</v>
      </c>
      <c r="E940" s="66">
        <v>0</v>
      </c>
    </row>
    <row r="941" spans="2:5" x14ac:dyDescent="0.25">
      <c r="C941">
        <v>8</v>
      </c>
      <c r="D941" t="s">
        <v>27</v>
      </c>
      <c r="E941" s="66">
        <v>0</v>
      </c>
    </row>
    <row r="942" spans="2:5" x14ac:dyDescent="0.25">
      <c r="C942">
        <v>9</v>
      </c>
      <c r="D942" t="s">
        <v>27</v>
      </c>
      <c r="E942" s="66">
        <v>0</v>
      </c>
    </row>
    <row r="943" spans="2:5" x14ac:dyDescent="0.25">
      <c r="C943">
        <v>10</v>
      </c>
      <c r="D943" t="s">
        <v>27</v>
      </c>
      <c r="E943" s="66">
        <v>0</v>
      </c>
    </row>
    <row r="944" spans="2:5" x14ac:dyDescent="0.25">
      <c r="C944">
        <v>11</v>
      </c>
      <c r="D944" t="s">
        <v>27</v>
      </c>
      <c r="E944" s="66">
        <v>0</v>
      </c>
    </row>
    <row r="945" spans="1:5" x14ac:dyDescent="0.25">
      <c r="C945">
        <v>12</v>
      </c>
      <c r="D945" t="s">
        <v>27</v>
      </c>
      <c r="E945" s="66">
        <v>0</v>
      </c>
    </row>
    <row r="946" spans="1:5" x14ac:dyDescent="0.25">
      <c r="C946">
        <v>13</v>
      </c>
      <c r="D946" t="s">
        <v>27</v>
      </c>
      <c r="E946" s="66">
        <v>0</v>
      </c>
    </row>
    <row r="947" spans="1:5" x14ac:dyDescent="0.25">
      <c r="C947">
        <v>14</v>
      </c>
      <c r="D947" t="s">
        <v>27</v>
      </c>
      <c r="E947" s="66">
        <v>0</v>
      </c>
    </row>
    <row r="948" spans="1:5" x14ac:dyDescent="0.25">
      <c r="C948">
        <v>15</v>
      </c>
      <c r="D948" t="s">
        <v>27</v>
      </c>
      <c r="E948" s="66">
        <v>0</v>
      </c>
    </row>
    <row r="949" spans="1:5" x14ac:dyDescent="0.25">
      <c r="C949">
        <v>16</v>
      </c>
      <c r="D949" t="s">
        <v>27</v>
      </c>
      <c r="E949" s="66">
        <v>0</v>
      </c>
    </row>
    <row r="950" spans="1:5" x14ac:dyDescent="0.25">
      <c r="C950">
        <v>23</v>
      </c>
      <c r="D950" t="s">
        <v>27</v>
      </c>
      <c r="E950" s="66">
        <v>0</v>
      </c>
    </row>
    <row r="951" spans="1:5" x14ac:dyDescent="0.25">
      <c r="B951" t="s">
        <v>2718</v>
      </c>
      <c r="E951" s="66">
        <v>1</v>
      </c>
    </row>
    <row r="952" spans="1:5" x14ac:dyDescent="0.25">
      <c r="B952">
        <v>75212</v>
      </c>
      <c r="C952">
        <v>38</v>
      </c>
      <c r="D952" t="s">
        <v>20</v>
      </c>
      <c r="E952" s="66">
        <v>1</v>
      </c>
    </row>
    <row r="953" spans="1:5" x14ac:dyDescent="0.25">
      <c r="B953" t="s">
        <v>2628</v>
      </c>
      <c r="E953" s="66">
        <v>1</v>
      </c>
    </row>
    <row r="954" spans="1:5" x14ac:dyDescent="0.25">
      <c r="B954">
        <v>78825</v>
      </c>
      <c r="C954">
        <v>1</v>
      </c>
      <c r="D954" t="s">
        <v>31</v>
      </c>
      <c r="E954" s="66">
        <v>1</v>
      </c>
    </row>
    <row r="955" spans="1:5" x14ac:dyDescent="0.25">
      <c r="C955">
        <v>2</v>
      </c>
      <c r="D955" t="s">
        <v>31</v>
      </c>
      <c r="E955" s="66">
        <v>0</v>
      </c>
    </row>
    <row r="956" spans="1:5" x14ac:dyDescent="0.25">
      <c r="B956" t="s">
        <v>2790</v>
      </c>
      <c r="E956" s="66">
        <v>1</v>
      </c>
    </row>
    <row r="957" spans="1:5" x14ac:dyDescent="0.25">
      <c r="A957" t="s">
        <v>2791</v>
      </c>
      <c r="E957" s="66">
        <v>30</v>
      </c>
    </row>
    <row r="958" spans="1:5" x14ac:dyDescent="0.25">
      <c r="A958" s="63">
        <v>43500</v>
      </c>
      <c r="B958">
        <v>75693</v>
      </c>
      <c r="C958">
        <v>4</v>
      </c>
      <c r="D958" t="s">
        <v>31</v>
      </c>
      <c r="E958" s="66">
        <v>1</v>
      </c>
    </row>
    <row r="959" spans="1:5" x14ac:dyDescent="0.25">
      <c r="C959">
        <v>5</v>
      </c>
      <c r="D959" t="s">
        <v>31</v>
      </c>
      <c r="E959" s="66">
        <v>0</v>
      </c>
    </row>
    <row r="960" spans="1:5" x14ac:dyDescent="0.25">
      <c r="C960">
        <v>6</v>
      </c>
      <c r="D960" t="s">
        <v>31</v>
      </c>
      <c r="E960" s="66">
        <v>0</v>
      </c>
    </row>
    <row r="961" spans="3:5" x14ac:dyDescent="0.25">
      <c r="C961">
        <v>7</v>
      </c>
      <c r="D961" t="s">
        <v>31</v>
      </c>
      <c r="E961" s="66">
        <v>0</v>
      </c>
    </row>
    <row r="962" spans="3:5" x14ac:dyDescent="0.25">
      <c r="C962">
        <v>8</v>
      </c>
      <c r="D962" t="s">
        <v>20</v>
      </c>
      <c r="E962" s="66">
        <v>1</v>
      </c>
    </row>
    <row r="963" spans="3:5" x14ac:dyDescent="0.25">
      <c r="C963">
        <v>12</v>
      </c>
      <c r="D963" t="s">
        <v>20</v>
      </c>
      <c r="E963" s="66">
        <v>0</v>
      </c>
    </row>
    <row r="964" spans="3:5" x14ac:dyDescent="0.25">
      <c r="C964">
        <v>13</v>
      </c>
      <c r="D964" t="s">
        <v>20</v>
      </c>
      <c r="E964" s="66">
        <v>0</v>
      </c>
    </row>
    <row r="965" spans="3:5" x14ac:dyDescent="0.25">
      <c r="C965">
        <v>14</v>
      </c>
      <c r="D965" t="s">
        <v>20</v>
      </c>
      <c r="E965" s="66">
        <v>0</v>
      </c>
    </row>
    <row r="966" spans="3:5" x14ac:dyDescent="0.25">
      <c r="C966">
        <v>17</v>
      </c>
      <c r="D966" t="s">
        <v>20</v>
      </c>
      <c r="E966" s="66">
        <v>0</v>
      </c>
    </row>
    <row r="967" spans="3:5" x14ac:dyDescent="0.25">
      <c r="C967">
        <v>18</v>
      </c>
      <c r="D967" t="s">
        <v>20</v>
      </c>
      <c r="E967" s="66">
        <v>0</v>
      </c>
    </row>
    <row r="968" spans="3:5" x14ac:dyDescent="0.25">
      <c r="C968">
        <v>19</v>
      </c>
      <c r="D968" t="s">
        <v>20</v>
      </c>
      <c r="E968" s="66">
        <v>0</v>
      </c>
    </row>
    <row r="969" spans="3:5" x14ac:dyDescent="0.25">
      <c r="C969">
        <v>20</v>
      </c>
      <c r="D969" t="s">
        <v>20</v>
      </c>
      <c r="E969" s="66">
        <v>0</v>
      </c>
    </row>
    <row r="970" spans="3:5" x14ac:dyDescent="0.25">
      <c r="C970">
        <v>21</v>
      </c>
      <c r="D970" t="s">
        <v>20</v>
      </c>
      <c r="E970" s="66">
        <v>0</v>
      </c>
    </row>
    <row r="971" spans="3:5" x14ac:dyDescent="0.25">
      <c r="C971">
        <v>22</v>
      </c>
      <c r="D971" t="s">
        <v>20</v>
      </c>
      <c r="E971" s="66">
        <v>0</v>
      </c>
    </row>
    <row r="972" spans="3:5" x14ac:dyDescent="0.25">
      <c r="C972">
        <v>23</v>
      </c>
      <c r="D972" t="s">
        <v>20</v>
      </c>
      <c r="E972" s="66">
        <v>0</v>
      </c>
    </row>
    <row r="973" spans="3:5" x14ac:dyDescent="0.25">
      <c r="C973">
        <v>24</v>
      </c>
      <c r="D973" t="s">
        <v>20</v>
      </c>
      <c r="E973" s="66">
        <v>0</v>
      </c>
    </row>
    <row r="974" spans="3:5" x14ac:dyDescent="0.25">
      <c r="C974">
        <v>25</v>
      </c>
      <c r="D974" t="s">
        <v>20</v>
      </c>
      <c r="E974" s="66">
        <v>0</v>
      </c>
    </row>
    <row r="975" spans="3:5" x14ac:dyDescent="0.25">
      <c r="C975">
        <v>26</v>
      </c>
      <c r="D975" t="s">
        <v>20</v>
      </c>
      <c r="E975" s="66">
        <v>0</v>
      </c>
    </row>
    <row r="976" spans="3:5" x14ac:dyDescent="0.25">
      <c r="C976">
        <v>27</v>
      </c>
      <c r="D976" t="s">
        <v>20</v>
      </c>
      <c r="E976" s="66">
        <v>0</v>
      </c>
    </row>
    <row r="977" spans="2:5" x14ac:dyDescent="0.25">
      <c r="C977">
        <v>28</v>
      </c>
      <c r="D977" t="s">
        <v>20</v>
      </c>
      <c r="E977" s="66">
        <v>0</v>
      </c>
    </row>
    <row r="978" spans="2:5" x14ac:dyDescent="0.25">
      <c r="C978">
        <v>29</v>
      </c>
      <c r="D978" t="s">
        <v>20</v>
      </c>
      <c r="E978" s="66">
        <v>0</v>
      </c>
    </row>
    <row r="979" spans="2:5" x14ac:dyDescent="0.25">
      <c r="C979">
        <v>30</v>
      </c>
      <c r="D979" t="s">
        <v>20</v>
      </c>
      <c r="E979" s="66">
        <v>0</v>
      </c>
    </row>
    <row r="980" spans="2:5" x14ac:dyDescent="0.25">
      <c r="C980">
        <v>31</v>
      </c>
      <c r="D980" t="s">
        <v>20</v>
      </c>
      <c r="E980" s="66">
        <v>0</v>
      </c>
    </row>
    <row r="981" spans="2:5" x14ac:dyDescent="0.25">
      <c r="C981">
        <v>32</v>
      </c>
      <c r="D981" t="s">
        <v>20</v>
      </c>
      <c r="E981" s="66">
        <v>0</v>
      </c>
    </row>
    <row r="982" spans="2:5" x14ac:dyDescent="0.25">
      <c r="C982">
        <v>33</v>
      </c>
      <c r="D982" t="s">
        <v>20</v>
      </c>
      <c r="E982" s="66">
        <v>0</v>
      </c>
    </row>
    <row r="983" spans="2:5" x14ac:dyDescent="0.25">
      <c r="C983">
        <v>36</v>
      </c>
      <c r="D983" t="s">
        <v>20</v>
      </c>
      <c r="E983" s="66">
        <v>0</v>
      </c>
    </row>
    <row r="984" spans="2:5" x14ac:dyDescent="0.25">
      <c r="C984">
        <v>40</v>
      </c>
      <c r="D984" t="s">
        <v>20</v>
      </c>
      <c r="E984" s="66">
        <v>0</v>
      </c>
    </row>
    <row r="985" spans="2:5" x14ac:dyDescent="0.25">
      <c r="C985">
        <v>41</v>
      </c>
      <c r="D985" t="s">
        <v>20</v>
      </c>
      <c r="E985" s="66">
        <v>0</v>
      </c>
    </row>
    <row r="986" spans="2:5" x14ac:dyDescent="0.25">
      <c r="C986">
        <v>42</v>
      </c>
      <c r="D986" t="s">
        <v>20</v>
      </c>
      <c r="E986" s="66">
        <v>0</v>
      </c>
    </row>
    <row r="987" spans="2:5" x14ac:dyDescent="0.25">
      <c r="C987">
        <v>43</v>
      </c>
      <c r="D987" t="s">
        <v>20</v>
      </c>
      <c r="E987" s="66">
        <v>0</v>
      </c>
    </row>
    <row r="988" spans="2:5" x14ac:dyDescent="0.25">
      <c r="C988">
        <v>44</v>
      </c>
      <c r="D988" t="s">
        <v>31</v>
      </c>
      <c r="E988" s="66">
        <v>0</v>
      </c>
    </row>
    <row r="989" spans="2:5" x14ac:dyDescent="0.25">
      <c r="C989">
        <v>45</v>
      </c>
      <c r="D989" t="s">
        <v>20</v>
      </c>
      <c r="E989" s="66">
        <v>0</v>
      </c>
    </row>
    <row r="990" spans="2:5" x14ac:dyDescent="0.25">
      <c r="B990" t="s">
        <v>487</v>
      </c>
      <c r="E990" s="66">
        <v>2</v>
      </c>
    </row>
    <row r="991" spans="2:5" x14ac:dyDescent="0.25">
      <c r="B991">
        <v>76823</v>
      </c>
      <c r="C991">
        <v>1</v>
      </c>
      <c r="D991" t="s">
        <v>31</v>
      </c>
      <c r="E991" s="66">
        <v>1</v>
      </c>
    </row>
    <row r="992" spans="2:5" x14ac:dyDescent="0.25">
      <c r="C992">
        <v>3</v>
      </c>
      <c r="D992" t="s">
        <v>31</v>
      </c>
      <c r="E992" s="66">
        <v>0</v>
      </c>
    </row>
    <row r="993" spans="2:5" x14ac:dyDescent="0.25">
      <c r="C993">
        <v>4</v>
      </c>
      <c r="D993" t="s">
        <v>31</v>
      </c>
      <c r="E993" s="66">
        <v>0</v>
      </c>
    </row>
    <row r="994" spans="2:5" x14ac:dyDescent="0.25">
      <c r="C994">
        <v>5</v>
      </c>
      <c r="D994" t="s">
        <v>31</v>
      </c>
      <c r="E994" s="66">
        <v>0</v>
      </c>
    </row>
    <row r="995" spans="2:5" x14ac:dyDescent="0.25">
      <c r="C995">
        <v>6</v>
      </c>
      <c r="D995" t="s">
        <v>31</v>
      </c>
      <c r="E995" s="66">
        <v>0</v>
      </c>
    </row>
    <row r="996" spans="2:5" x14ac:dyDescent="0.25">
      <c r="C996">
        <v>7</v>
      </c>
      <c r="D996" t="s">
        <v>37</v>
      </c>
      <c r="E996" s="66">
        <v>1</v>
      </c>
    </row>
    <row r="997" spans="2:5" x14ac:dyDescent="0.25">
      <c r="C997">
        <v>8</v>
      </c>
      <c r="D997" t="s">
        <v>37</v>
      </c>
      <c r="E997" s="66">
        <v>0</v>
      </c>
    </row>
    <row r="998" spans="2:5" x14ac:dyDescent="0.25">
      <c r="C998">
        <v>9</v>
      </c>
      <c r="D998" t="s">
        <v>37</v>
      </c>
      <c r="E998" s="66">
        <v>0</v>
      </c>
    </row>
    <row r="999" spans="2:5" x14ac:dyDescent="0.25">
      <c r="C999">
        <v>10</v>
      </c>
      <c r="D999" t="s">
        <v>37</v>
      </c>
      <c r="E999" s="66">
        <v>0</v>
      </c>
    </row>
    <row r="1000" spans="2:5" x14ac:dyDescent="0.25">
      <c r="C1000">
        <v>11</v>
      </c>
      <c r="D1000" t="s">
        <v>37</v>
      </c>
      <c r="E1000" s="66">
        <v>0</v>
      </c>
    </row>
    <row r="1001" spans="2:5" x14ac:dyDescent="0.25">
      <c r="C1001">
        <v>12</v>
      </c>
      <c r="D1001" t="s">
        <v>37</v>
      </c>
      <c r="E1001" s="66">
        <v>0</v>
      </c>
    </row>
    <row r="1002" spans="2:5" x14ac:dyDescent="0.25">
      <c r="C1002">
        <v>13</v>
      </c>
      <c r="D1002" t="s">
        <v>31</v>
      </c>
      <c r="E1002" s="66">
        <v>1</v>
      </c>
    </row>
    <row r="1003" spans="2:5" x14ac:dyDescent="0.25">
      <c r="B1003" t="s">
        <v>1305</v>
      </c>
      <c r="E1003" s="66">
        <v>3</v>
      </c>
    </row>
    <row r="1004" spans="2:5" x14ac:dyDescent="0.25">
      <c r="B1004">
        <v>78650</v>
      </c>
      <c r="C1004">
        <v>1</v>
      </c>
      <c r="D1004" t="s">
        <v>150</v>
      </c>
      <c r="E1004" s="66">
        <v>1</v>
      </c>
    </row>
    <row r="1005" spans="2:5" x14ac:dyDescent="0.25">
      <c r="C1005">
        <v>2</v>
      </c>
      <c r="D1005" t="s">
        <v>150</v>
      </c>
      <c r="E1005" s="66">
        <v>0</v>
      </c>
    </row>
    <row r="1006" spans="2:5" x14ac:dyDescent="0.25">
      <c r="B1006" t="s">
        <v>2792</v>
      </c>
      <c r="E1006" s="66">
        <v>1</v>
      </c>
    </row>
    <row r="1007" spans="2:5" x14ac:dyDescent="0.25">
      <c r="B1007">
        <v>77808</v>
      </c>
      <c r="C1007">
        <v>1</v>
      </c>
      <c r="D1007" t="s">
        <v>1536</v>
      </c>
      <c r="E1007" s="66">
        <v>1</v>
      </c>
    </row>
    <row r="1008" spans="2:5" x14ac:dyDescent="0.25">
      <c r="C1008">
        <v>2</v>
      </c>
      <c r="D1008" t="s">
        <v>1536</v>
      </c>
      <c r="E1008" s="66">
        <v>0</v>
      </c>
    </row>
    <row r="1009" spans="2:5" x14ac:dyDescent="0.25">
      <c r="B1009" t="s">
        <v>2793</v>
      </c>
      <c r="E1009" s="66">
        <v>1</v>
      </c>
    </row>
    <row r="1010" spans="2:5" x14ac:dyDescent="0.25">
      <c r="B1010">
        <v>75738</v>
      </c>
      <c r="C1010">
        <v>1</v>
      </c>
      <c r="D1010" t="s">
        <v>150</v>
      </c>
      <c r="E1010" s="66">
        <v>1</v>
      </c>
    </row>
    <row r="1011" spans="2:5" x14ac:dyDescent="0.25">
      <c r="C1011">
        <v>2</v>
      </c>
      <c r="D1011" t="s">
        <v>150</v>
      </c>
      <c r="E1011" s="66">
        <v>0</v>
      </c>
    </row>
    <row r="1012" spans="2:5" x14ac:dyDescent="0.25">
      <c r="B1012" t="s">
        <v>2794</v>
      </c>
      <c r="E1012" s="66">
        <v>1</v>
      </c>
    </row>
    <row r="1013" spans="2:5" x14ac:dyDescent="0.25">
      <c r="B1013">
        <v>78290</v>
      </c>
      <c r="C1013">
        <v>1</v>
      </c>
      <c r="D1013" t="s">
        <v>31</v>
      </c>
      <c r="E1013" s="66">
        <v>1</v>
      </c>
    </row>
    <row r="1014" spans="2:5" x14ac:dyDescent="0.25">
      <c r="B1014" t="s">
        <v>2795</v>
      </c>
      <c r="E1014" s="66">
        <v>1</v>
      </c>
    </row>
    <row r="1015" spans="2:5" x14ac:dyDescent="0.25">
      <c r="B1015">
        <v>79320</v>
      </c>
      <c r="C1015">
        <v>1</v>
      </c>
      <c r="D1015" t="s">
        <v>128</v>
      </c>
      <c r="E1015" s="66">
        <v>1</v>
      </c>
    </row>
    <row r="1016" spans="2:5" x14ac:dyDescent="0.25">
      <c r="B1016" t="s">
        <v>2796</v>
      </c>
      <c r="E1016" s="66">
        <v>1</v>
      </c>
    </row>
    <row r="1017" spans="2:5" x14ac:dyDescent="0.25">
      <c r="B1017">
        <v>76817</v>
      </c>
      <c r="C1017">
        <v>1</v>
      </c>
      <c r="D1017" t="s">
        <v>150</v>
      </c>
      <c r="E1017" s="66">
        <v>1</v>
      </c>
    </row>
    <row r="1018" spans="2:5" x14ac:dyDescent="0.25">
      <c r="C1018">
        <v>2</v>
      </c>
      <c r="D1018" t="s">
        <v>150</v>
      </c>
      <c r="E1018" s="66">
        <v>0</v>
      </c>
    </row>
    <row r="1019" spans="2:5" x14ac:dyDescent="0.25">
      <c r="C1019">
        <v>3</v>
      </c>
      <c r="D1019" t="s">
        <v>150</v>
      </c>
      <c r="E1019" s="66">
        <v>0</v>
      </c>
    </row>
    <row r="1020" spans="2:5" x14ac:dyDescent="0.25">
      <c r="C1020">
        <v>4</v>
      </c>
      <c r="D1020" t="s">
        <v>150</v>
      </c>
      <c r="E1020" s="66">
        <v>0</v>
      </c>
    </row>
    <row r="1021" spans="2:5" x14ac:dyDescent="0.25">
      <c r="C1021">
        <v>5</v>
      </c>
      <c r="D1021" t="s">
        <v>150</v>
      </c>
      <c r="E1021" s="66">
        <v>0</v>
      </c>
    </row>
    <row r="1022" spans="2:5" x14ac:dyDescent="0.25">
      <c r="C1022">
        <v>6</v>
      </c>
      <c r="D1022" t="s">
        <v>150</v>
      </c>
      <c r="E1022" s="66">
        <v>0</v>
      </c>
    </row>
    <row r="1023" spans="2:5" x14ac:dyDescent="0.25">
      <c r="C1023">
        <v>7</v>
      </c>
      <c r="D1023" t="s">
        <v>150</v>
      </c>
      <c r="E1023" s="66">
        <v>0</v>
      </c>
    </row>
    <row r="1024" spans="2:5" x14ac:dyDescent="0.25">
      <c r="C1024">
        <v>8</v>
      </c>
      <c r="D1024" t="s">
        <v>150</v>
      </c>
      <c r="E1024" s="66">
        <v>0</v>
      </c>
    </row>
    <row r="1025" spans="2:5" x14ac:dyDescent="0.25">
      <c r="C1025">
        <v>9</v>
      </c>
      <c r="D1025" t="s">
        <v>150</v>
      </c>
      <c r="E1025" s="66">
        <v>0</v>
      </c>
    </row>
    <row r="1026" spans="2:5" x14ac:dyDescent="0.25">
      <c r="C1026">
        <v>10</v>
      </c>
      <c r="D1026" t="s">
        <v>150</v>
      </c>
      <c r="E1026" s="66">
        <v>0</v>
      </c>
    </row>
    <row r="1027" spans="2:5" x14ac:dyDescent="0.25">
      <c r="C1027">
        <v>11</v>
      </c>
      <c r="D1027" t="s">
        <v>150</v>
      </c>
      <c r="E1027" s="66">
        <v>0</v>
      </c>
    </row>
    <row r="1028" spans="2:5" x14ac:dyDescent="0.25">
      <c r="C1028">
        <v>12</v>
      </c>
      <c r="D1028" t="s">
        <v>150</v>
      </c>
      <c r="E1028" s="66">
        <v>0</v>
      </c>
    </row>
    <row r="1029" spans="2:5" x14ac:dyDescent="0.25">
      <c r="C1029">
        <v>13</v>
      </c>
      <c r="D1029" t="s">
        <v>150</v>
      </c>
      <c r="E1029" s="66">
        <v>0</v>
      </c>
    </row>
    <row r="1030" spans="2:5" x14ac:dyDescent="0.25">
      <c r="C1030">
        <v>14</v>
      </c>
      <c r="D1030" t="s">
        <v>150</v>
      </c>
      <c r="E1030" s="66">
        <v>0</v>
      </c>
    </row>
    <row r="1031" spans="2:5" x14ac:dyDescent="0.25">
      <c r="B1031" t="s">
        <v>2797</v>
      </c>
      <c r="E1031" s="66">
        <v>1</v>
      </c>
    </row>
    <row r="1032" spans="2:5" x14ac:dyDescent="0.25">
      <c r="B1032">
        <v>79034</v>
      </c>
      <c r="C1032">
        <v>1</v>
      </c>
      <c r="D1032" t="s">
        <v>31</v>
      </c>
      <c r="E1032" s="66">
        <v>1</v>
      </c>
    </row>
    <row r="1033" spans="2:5" x14ac:dyDescent="0.25">
      <c r="B1033" t="s">
        <v>2798</v>
      </c>
      <c r="E1033" s="66">
        <v>1</v>
      </c>
    </row>
    <row r="1034" spans="2:5" x14ac:dyDescent="0.25">
      <c r="B1034">
        <v>78442</v>
      </c>
      <c r="C1034">
        <v>1</v>
      </c>
      <c r="D1034" t="s">
        <v>31</v>
      </c>
      <c r="E1034" s="66">
        <v>1</v>
      </c>
    </row>
    <row r="1035" spans="2:5" x14ac:dyDescent="0.25">
      <c r="B1035" t="s">
        <v>2799</v>
      </c>
      <c r="E1035" s="66">
        <v>1</v>
      </c>
    </row>
    <row r="1036" spans="2:5" x14ac:dyDescent="0.25">
      <c r="B1036">
        <v>77175</v>
      </c>
      <c r="C1036">
        <v>17</v>
      </c>
      <c r="D1036" t="s">
        <v>31</v>
      </c>
      <c r="E1036" s="66">
        <v>1</v>
      </c>
    </row>
    <row r="1037" spans="2:5" x14ac:dyDescent="0.25">
      <c r="C1037">
        <v>18</v>
      </c>
      <c r="D1037" t="s">
        <v>31</v>
      </c>
      <c r="E1037" s="66">
        <v>0</v>
      </c>
    </row>
    <row r="1038" spans="2:5" x14ac:dyDescent="0.25">
      <c r="C1038">
        <v>19</v>
      </c>
      <c r="D1038" t="s">
        <v>31</v>
      </c>
      <c r="E1038" s="66">
        <v>0</v>
      </c>
    </row>
    <row r="1039" spans="2:5" x14ac:dyDescent="0.25">
      <c r="C1039">
        <v>20</v>
      </c>
      <c r="D1039" t="s">
        <v>31</v>
      </c>
      <c r="E1039" s="66">
        <v>0</v>
      </c>
    </row>
    <row r="1040" spans="2:5" x14ac:dyDescent="0.25">
      <c r="C1040">
        <v>21</v>
      </c>
      <c r="D1040" t="s">
        <v>20</v>
      </c>
      <c r="E1040" s="66">
        <v>1</v>
      </c>
    </row>
    <row r="1041" spans="3:5" x14ac:dyDescent="0.25">
      <c r="C1041">
        <v>22</v>
      </c>
      <c r="D1041" t="s">
        <v>20</v>
      </c>
      <c r="E1041" s="66">
        <v>0</v>
      </c>
    </row>
    <row r="1042" spans="3:5" x14ac:dyDescent="0.25">
      <c r="C1042">
        <v>23</v>
      </c>
      <c r="D1042" t="s">
        <v>31</v>
      </c>
      <c r="E1042" s="66">
        <v>0</v>
      </c>
    </row>
    <row r="1043" spans="3:5" x14ac:dyDescent="0.25">
      <c r="C1043">
        <v>24</v>
      </c>
      <c r="D1043" t="s">
        <v>31</v>
      </c>
      <c r="E1043" s="66">
        <v>0</v>
      </c>
    </row>
    <row r="1044" spans="3:5" x14ac:dyDescent="0.25">
      <c r="C1044">
        <v>25</v>
      </c>
      <c r="D1044" t="s">
        <v>31</v>
      </c>
      <c r="E1044" s="66">
        <v>0</v>
      </c>
    </row>
    <row r="1045" spans="3:5" x14ac:dyDescent="0.25">
      <c r="C1045">
        <v>26</v>
      </c>
      <c r="D1045" t="s">
        <v>31</v>
      </c>
      <c r="E1045" s="66">
        <v>0</v>
      </c>
    </row>
    <row r="1046" spans="3:5" x14ac:dyDescent="0.25">
      <c r="C1046">
        <v>27</v>
      </c>
      <c r="D1046" t="s">
        <v>31</v>
      </c>
      <c r="E1046" s="66">
        <v>0</v>
      </c>
    </row>
    <row r="1047" spans="3:5" x14ac:dyDescent="0.25">
      <c r="C1047">
        <v>28</v>
      </c>
      <c r="D1047" t="s">
        <v>31</v>
      </c>
      <c r="E1047" s="66">
        <v>0</v>
      </c>
    </row>
    <row r="1048" spans="3:5" x14ac:dyDescent="0.25">
      <c r="C1048">
        <v>29</v>
      </c>
      <c r="D1048" t="s">
        <v>31</v>
      </c>
      <c r="E1048" s="66">
        <v>0</v>
      </c>
    </row>
    <row r="1049" spans="3:5" x14ac:dyDescent="0.25">
      <c r="C1049">
        <v>30</v>
      </c>
      <c r="D1049" t="s">
        <v>31</v>
      </c>
      <c r="E1049" s="66">
        <v>0</v>
      </c>
    </row>
    <row r="1050" spans="3:5" x14ac:dyDescent="0.25">
      <c r="C1050">
        <v>31</v>
      </c>
      <c r="D1050" t="s">
        <v>20</v>
      </c>
      <c r="E1050" s="66">
        <v>0</v>
      </c>
    </row>
    <row r="1051" spans="3:5" x14ac:dyDescent="0.25">
      <c r="C1051">
        <v>32</v>
      </c>
      <c r="D1051" t="s">
        <v>20</v>
      </c>
      <c r="E1051" s="66">
        <v>0</v>
      </c>
    </row>
    <row r="1052" spans="3:5" x14ac:dyDescent="0.25">
      <c r="C1052">
        <v>33</v>
      </c>
      <c r="D1052" t="s">
        <v>31</v>
      </c>
      <c r="E1052" s="66">
        <v>0</v>
      </c>
    </row>
    <row r="1053" spans="3:5" x14ac:dyDescent="0.25">
      <c r="C1053">
        <v>34</v>
      </c>
      <c r="D1053" t="s">
        <v>31</v>
      </c>
      <c r="E1053" s="66">
        <v>0</v>
      </c>
    </row>
    <row r="1054" spans="3:5" x14ac:dyDescent="0.25">
      <c r="C1054">
        <v>143</v>
      </c>
      <c r="D1054" t="s">
        <v>31</v>
      </c>
      <c r="E1054" s="66">
        <v>0</v>
      </c>
    </row>
    <row r="1055" spans="3:5" x14ac:dyDescent="0.25">
      <c r="C1055">
        <v>144</v>
      </c>
      <c r="D1055" t="s">
        <v>31</v>
      </c>
      <c r="E1055" s="66">
        <v>0</v>
      </c>
    </row>
    <row r="1056" spans="3:5" x14ac:dyDescent="0.25">
      <c r="C1056">
        <v>145</v>
      </c>
      <c r="D1056" t="s">
        <v>31</v>
      </c>
      <c r="E1056" s="66">
        <v>0</v>
      </c>
    </row>
    <row r="1057" spans="1:5" x14ac:dyDescent="0.25">
      <c r="B1057" t="s">
        <v>2800</v>
      </c>
      <c r="E1057" s="66">
        <v>2</v>
      </c>
    </row>
    <row r="1058" spans="1:5" x14ac:dyDescent="0.25">
      <c r="B1058">
        <v>78864</v>
      </c>
      <c r="C1058">
        <v>1</v>
      </c>
      <c r="D1058" t="s">
        <v>31</v>
      </c>
      <c r="E1058" s="66">
        <v>1</v>
      </c>
    </row>
    <row r="1059" spans="1:5" x14ac:dyDescent="0.25">
      <c r="C1059">
        <v>2</v>
      </c>
      <c r="D1059" t="s">
        <v>31</v>
      </c>
      <c r="E1059" s="66">
        <v>0</v>
      </c>
    </row>
    <row r="1060" spans="1:5" x14ac:dyDescent="0.25">
      <c r="B1060" t="s">
        <v>2801</v>
      </c>
      <c r="E1060" s="66">
        <v>1</v>
      </c>
    </row>
    <row r="1061" spans="1:5" x14ac:dyDescent="0.25">
      <c r="B1061">
        <v>78386</v>
      </c>
      <c r="C1061">
        <v>1</v>
      </c>
      <c r="D1061" t="s">
        <v>150</v>
      </c>
      <c r="E1061" s="66">
        <v>1</v>
      </c>
    </row>
    <row r="1062" spans="1:5" x14ac:dyDescent="0.25">
      <c r="C1062">
        <v>2</v>
      </c>
      <c r="D1062" t="s">
        <v>150</v>
      </c>
      <c r="E1062" s="66">
        <v>0</v>
      </c>
    </row>
    <row r="1063" spans="1:5" x14ac:dyDescent="0.25">
      <c r="C1063">
        <v>3</v>
      </c>
      <c r="D1063" t="s">
        <v>150</v>
      </c>
      <c r="E1063" s="66">
        <v>0</v>
      </c>
    </row>
    <row r="1064" spans="1:5" x14ac:dyDescent="0.25">
      <c r="B1064" t="s">
        <v>2802</v>
      </c>
      <c r="E1064" s="66">
        <v>1</v>
      </c>
    </row>
    <row r="1065" spans="1:5" x14ac:dyDescent="0.25">
      <c r="A1065" t="s">
        <v>2803</v>
      </c>
      <c r="E1065" s="66">
        <v>17</v>
      </c>
    </row>
    <row r="1066" spans="1:5" x14ac:dyDescent="0.25">
      <c r="A1066" s="63">
        <v>43509</v>
      </c>
      <c r="B1066">
        <v>75462</v>
      </c>
      <c r="C1066">
        <v>4</v>
      </c>
      <c r="D1066" t="s">
        <v>20</v>
      </c>
      <c r="E1066" s="66">
        <v>1</v>
      </c>
    </row>
    <row r="1067" spans="1:5" x14ac:dyDescent="0.25">
      <c r="C1067">
        <v>5</v>
      </c>
      <c r="D1067" t="s">
        <v>20</v>
      </c>
      <c r="E1067" s="66">
        <v>0</v>
      </c>
    </row>
    <row r="1068" spans="1:5" x14ac:dyDescent="0.25">
      <c r="C1068">
        <v>6</v>
      </c>
      <c r="D1068" t="s">
        <v>20</v>
      </c>
      <c r="E1068" s="66">
        <v>0</v>
      </c>
    </row>
    <row r="1069" spans="1:5" x14ac:dyDescent="0.25">
      <c r="C1069">
        <v>7</v>
      </c>
      <c r="D1069" t="s">
        <v>20</v>
      </c>
      <c r="E1069" s="66">
        <v>0</v>
      </c>
    </row>
    <row r="1070" spans="1:5" x14ac:dyDescent="0.25">
      <c r="C1070">
        <v>8</v>
      </c>
      <c r="D1070" t="s">
        <v>20</v>
      </c>
      <c r="E1070" s="66">
        <v>0</v>
      </c>
    </row>
    <row r="1071" spans="1:5" x14ac:dyDescent="0.25">
      <c r="C1071">
        <v>9</v>
      </c>
      <c r="D1071" t="s">
        <v>20</v>
      </c>
      <c r="E1071" s="66">
        <v>0</v>
      </c>
    </row>
    <row r="1072" spans="1:5" x14ac:dyDescent="0.25">
      <c r="C1072">
        <v>10</v>
      </c>
      <c r="D1072" t="s">
        <v>20</v>
      </c>
      <c r="E1072" s="66">
        <v>0</v>
      </c>
    </row>
    <row r="1073" spans="2:5" x14ac:dyDescent="0.25">
      <c r="C1073">
        <v>11</v>
      </c>
      <c r="D1073" t="s">
        <v>20</v>
      </c>
      <c r="E1073" s="66">
        <v>0</v>
      </c>
    </row>
    <row r="1074" spans="2:5" x14ac:dyDescent="0.25">
      <c r="C1074">
        <v>15</v>
      </c>
      <c r="D1074" t="s">
        <v>20</v>
      </c>
      <c r="E1074" s="66">
        <v>0</v>
      </c>
    </row>
    <row r="1075" spans="2:5" x14ac:dyDescent="0.25">
      <c r="B1075" t="s">
        <v>1297</v>
      </c>
      <c r="E1075" s="66">
        <v>1</v>
      </c>
    </row>
    <row r="1076" spans="2:5" x14ac:dyDescent="0.25">
      <c r="B1076">
        <v>75475</v>
      </c>
      <c r="C1076">
        <v>5</v>
      </c>
      <c r="D1076" t="s">
        <v>20</v>
      </c>
      <c r="E1076" s="66">
        <v>1</v>
      </c>
    </row>
    <row r="1077" spans="2:5" x14ac:dyDescent="0.25">
      <c r="C1077">
        <v>6</v>
      </c>
      <c r="D1077" t="s">
        <v>20</v>
      </c>
      <c r="E1077" s="66">
        <v>0</v>
      </c>
    </row>
    <row r="1078" spans="2:5" x14ac:dyDescent="0.25">
      <c r="C1078">
        <v>7</v>
      </c>
      <c r="D1078" t="s">
        <v>20</v>
      </c>
      <c r="E1078" s="66">
        <v>0</v>
      </c>
    </row>
    <row r="1079" spans="2:5" x14ac:dyDescent="0.25">
      <c r="C1079">
        <v>8</v>
      </c>
      <c r="D1079" t="s">
        <v>20</v>
      </c>
      <c r="E1079" s="66">
        <v>0</v>
      </c>
    </row>
    <row r="1080" spans="2:5" x14ac:dyDescent="0.25">
      <c r="C1080">
        <v>9</v>
      </c>
      <c r="D1080" t="s">
        <v>20</v>
      </c>
      <c r="E1080" s="66">
        <v>0</v>
      </c>
    </row>
    <row r="1081" spans="2:5" x14ac:dyDescent="0.25">
      <c r="C1081">
        <v>10</v>
      </c>
      <c r="D1081" t="s">
        <v>20</v>
      </c>
      <c r="E1081" s="66">
        <v>0</v>
      </c>
    </row>
    <row r="1082" spans="2:5" x14ac:dyDescent="0.25">
      <c r="C1082">
        <v>27</v>
      </c>
      <c r="D1082" t="s">
        <v>20</v>
      </c>
      <c r="E1082" s="66">
        <v>0</v>
      </c>
    </row>
    <row r="1083" spans="2:5" x14ac:dyDescent="0.25">
      <c r="C1083">
        <v>28</v>
      </c>
      <c r="D1083" t="s">
        <v>20</v>
      </c>
      <c r="E1083" s="66">
        <v>0</v>
      </c>
    </row>
    <row r="1084" spans="2:5" x14ac:dyDescent="0.25">
      <c r="B1084" t="s">
        <v>488</v>
      </c>
      <c r="E1084" s="66">
        <v>1</v>
      </c>
    </row>
    <row r="1085" spans="2:5" x14ac:dyDescent="0.25">
      <c r="B1085">
        <v>75859</v>
      </c>
      <c r="C1085">
        <v>91</v>
      </c>
      <c r="D1085" t="s">
        <v>27</v>
      </c>
      <c r="E1085" s="66">
        <v>1</v>
      </c>
    </row>
    <row r="1086" spans="2:5" x14ac:dyDescent="0.25">
      <c r="B1086" t="s">
        <v>492</v>
      </c>
      <c r="E1086" s="66">
        <v>1</v>
      </c>
    </row>
    <row r="1087" spans="2:5" x14ac:dyDescent="0.25">
      <c r="B1087">
        <v>76203</v>
      </c>
      <c r="C1087">
        <v>28</v>
      </c>
      <c r="D1087" t="s">
        <v>20</v>
      </c>
      <c r="E1087" s="66">
        <v>1</v>
      </c>
    </row>
    <row r="1088" spans="2:5" x14ac:dyDescent="0.25">
      <c r="C1088">
        <v>29</v>
      </c>
      <c r="D1088" t="s">
        <v>20</v>
      </c>
      <c r="E1088" s="66">
        <v>0</v>
      </c>
    </row>
    <row r="1089" spans="2:5" x14ac:dyDescent="0.25">
      <c r="C1089">
        <v>30</v>
      </c>
      <c r="D1089" t="s">
        <v>20</v>
      </c>
      <c r="E1089" s="66">
        <v>0</v>
      </c>
    </row>
    <row r="1090" spans="2:5" x14ac:dyDescent="0.25">
      <c r="C1090">
        <v>31</v>
      </c>
      <c r="D1090" t="s">
        <v>20</v>
      </c>
      <c r="E1090" s="66">
        <v>0</v>
      </c>
    </row>
    <row r="1091" spans="2:5" x14ac:dyDescent="0.25">
      <c r="C1091">
        <v>32</v>
      </c>
      <c r="D1091" t="s">
        <v>20</v>
      </c>
      <c r="E1091" s="66">
        <v>0</v>
      </c>
    </row>
    <row r="1092" spans="2:5" x14ac:dyDescent="0.25">
      <c r="B1092" t="s">
        <v>493</v>
      </c>
      <c r="E1092" s="66">
        <v>1</v>
      </c>
    </row>
    <row r="1093" spans="2:5" x14ac:dyDescent="0.25">
      <c r="B1093">
        <v>78559</v>
      </c>
      <c r="C1093">
        <v>1</v>
      </c>
      <c r="D1093" t="s">
        <v>20</v>
      </c>
      <c r="E1093" s="66">
        <v>1</v>
      </c>
    </row>
    <row r="1094" spans="2:5" x14ac:dyDescent="0.25">
      <c r="C1094">
        <v>2</v>
      </c>
      <c r="D1094" t="s">
        <v>20</v>
      </c>
      <c r="E1094" s="66">
        <v>0</v>
      </c>
    </row>
    <row r="1095" spans="2:5" x14ac:dyDescent="0.25">
      <c r="C1095">
        <v>3</v>
      </c>
      <c r="D1095" t="s">
        <v>20</v>
      </c>
      <c r="E1095" s="66">
        <v>0</v>
      </c>
    </row>
    <row r="1096" spans="2:5" x14ac:dyDescent="0.25">
      <c r="C1096">
        <v>4</v>
      </c>
      <c r="D1096" t="s">
        <v>31</v>
      </c>
      <c r="E1096" s="66">
        <v>1</v>
      </c>
    </row>
    <row r="1097" spans="2:5" x14ac:dyDescent="0.25">
      <c r="C1097">
        <v>5</v>
      </c>
      <c r="D1097" t="s">
        <v>20</v>
      </c>
      <c r="E1097" s="66">
        <v>0</v>
      </c>
    </row>
    <row r="1098" spans="2:5" x14ac:dyDescent="0.25">
      <c r="C1098">
        <v>6</v>
      </c>
      <c r="D1098" t="s">
        <v>20</v>
      </c>
      <c r="E1098" s="66">
        <v>0</v>
      </c>
    </row>
    <row r="1099" spans="2:5" x14ac:dyDescent="0.25">
      <c r="C1099">
        <v>7</v>
      </c>
      <c r="D1099" t="s">
        <v>20</v>
      </c>
      <c r="E1099" s="66">
        <v>0</v>
      </c>
    </row>
    <row r="1100" spans="2:5" x14ac:dyDescent="0.25">
      <c r="C1100">
        <v>8</v>
      </c>
      <c r="D1100" t="s">
        <v>31</v>
      </c>
      <c r="E1100" s="66">
        <v>0</v>
      </c>
    </row>
    <row r="1101" spans="2:5" x14ac:dyDescent="0.25">
      <c r="C1101">
        <v>9</v>
      </c>
      <c r="D1101" t="s">
        <v>20</v>
      </c>
      <c r="E1101" s="66">
        <v>0</v>
      </c>
    </row>
    <row r="1102" spans="2:5" x14ac:dyDescent="0.25">
      <c r="C1102">
        <v>10</v>
      </c>
      <c r="D1102" t="s">
        <v>31</v>
      </c>
      <c r="E1102" s="66">
        <v>0</v>
      </c>
    </row>
    <row r="1103" spans="2:5" x14ac:dyDescent="0.25">
      <c r="B1103" t="s">
        <v>2804</v>
      </c>
      <c r="E1103" s="66">
        <v>2</v>
      </c>
    </row>
    <row r="1104" spans="2:5" x14ac:dyDescent="0.25">
      <c r="B1104">
        <v>79135</v>
      </c>
      <c r="C1104">
        <v>1</v>
      </c>
      <c r="D1104" t="s">
        <v>20</v>
      </c>
      <c r="E1104" s="66">
        <v>1</v>
      </c>
    </row>
    <row r="1105" spans="2:5" x14ac:dyDescent="0.25">
      <c r="B1105" t="s">
        <v>2805</v>
      </c>
      <c r="E1105" s="66">
        <v>1</v>
      </c>
    </row>
    <row r="1106" spans="2:5" x14ac:dyDescent="0.25">
      <c r="B1106">
        <v>79201</v>
      </c>
      <c r="C1106">
        <v>1</v>
      </c>
      <c r="D1106" t="s">
        <v>27</v>
      </c>
      <c r="E1106" s="66">
        <v>1</v>
      </c>
    </row>
    <row r="1107" spans="2:5" x14ac:dyDescent="0.25">
      <c r="B1107" t="s">
        <v>2806</v>
      </c>
      <c r="E1107" s="66">
        <v>1</v>
      </c>
    </row>
    <row r="1108" spans="2:5" x14ac:dyDescent="0.25">
      <c r="B1108">
        <v>72101</v>
      </c>
      <c r="C1108">
        <v>1</v>
      </c>
      <c r="D1108" t="s">
        <v>20</v>
      </c>
      <c r="E1108" s="66">
        <v>1</v>
      </c>
    </row>
    <row r="1109" spans="2:5" x14ac:dyDescent="0.25">
      <c r="B1109" t="s">
        <v>2807</v>
      </c>
      <c r="E1109" s="66">
        <v>1</v>
      </c>
    </row>
    <row r="1110" spans="2:5" x14ac:dyDescent="0.25">
      <c r="B1110">
        <v>78943</v>
      </c>
      <c r="C1110">
        <v>1</v>
      </c>
      <c r="D1110" t="s">
        <v>20</v>
      </c>
      <c r="E1110" s="66">
        <v>1</v>
      </c>
    </row>
    <row r="1111" spans="2:5" x14ac:dyDescent="0.25">
      <c r="B1111" t="s">
        <v>2808</v>
      </c>
      <c r="E1111" s="66">
        <v>1</v>
      </c>
    </row>
    <row r="1112" spans="2:5" x14ac:dyDescent="0.25">
      <c r="B1112">
        <v>78328</v>
      </c>
      <c r="C1112">
        <v>1</v>
      </c>
      <c r="D1112" t="s">
        <v>20</v>
      </c>
      <c r="E1112" s="66">
        <v>1</v>
      </c>
    </row>
    <row r="1113" spans="2:5" x14ac:dyDescent="0.25">
      <c r="C1113">
        <v>2</v>
      </c>
      <c r="D1113" t="s">
        <v>20</v>
      </c>
      <c r="E1113" s="66">
        <v>0</v>
      </c>
    </row>
    <row r="1114" spans="2:5" x14ac:dyDescent="0.25">
      <c r="C1114">
        <v>3</v>
      </c>
      <c r="D1114" t="s">
        <v>20</v>
      </c>
      <c r="E1114" s="66">
        <v>0</v>
      </c>
    </row>
    <row r="1115" spans="2:5" x14ac:dyDescent="0.25">
      <c r="C1115">
        <v>4</v>
      </c>
      <c r="D1115" t="s">
        <v>20</v>
      </c>
      <c r="E1115" s="66">
        <v>0</v>
      </c>
    </row>
    <row r="1116" spans="2:5" x14ac:dyDescent="0.25">
      <c r="C1116">
        <v>5</v>
      </c>
      <c r="D1116" t="s">
        <v>20</v>
      </c>
      <c r="E1116" s="66">
        <v>0</v>
      </c>
    </row>
    <row r="1117" spans="2:5" x14ac:dyDescent="0.25">
      <c r="C1117">
        <v>6</v>
      </c>
      <c r="D1117" t="s">
        <v>20</v>
      </c>
      <c r="E1117" s="66">
        <v>0</v>
      </c>
    </row>
    <row r="1118" spans="2:5" x14ac:dyDescent="0.25">
      <c r="C1118">
        <v>7</v>
      </c>
      <c r="D1118" t="s">
        <v>20</v>
      </c>
      <c r="E1118" s="66">
        <v>0</v>
      </c>
    </row>
    <row r="1119" spans="2:5" x14ac:dyDescent="0.25">
      <c r="C1119">
        <v>8</v>
      </c>
      <c r="D1119" t="s">
        <v>20</v>
      </c>
      <c r="E1119" s="66">
        <v>0</v>
      </c>
    </row>
    <row r="1120" spans="2:5" x14ac:dyDescent="0.25">
      <c r="C1120">
        <v>9</v>
      </c>
      <c r="D1120" t="s">
        <v>20</v>
      </c>
      <c r="E1120" s="66">
        <v>0</v>
      </c>
    </row>
    <row r="1121" spans="2:5" x14ac:dyDescent="0.25">
      <c r="C1121">
        <v>10</v>
      </c>
      <c r="D1121" t="s">
        <v>20</v>
      </c>
      <c r="E1121" s="66">
        <v>0</v>
      </c>
    </row>
    <row r="1122" spans="2:5" x14ac:dyDescent="0.25">
      <c r="C1122">
        <v>11</v>
      </c>
      <c r="D1122" t="s">
        <v>20</v>
      </c>
      <c r="E1122" s="66">
        <v>0</v>
      </c>
    </row>
    <row r="1123" spans="2:5" x14ac:dyDescent="0.25">
      <c r="C1123">
        <v>12</v>
      </c>
      <c r="D1123" t="s">
        <v>20</v>
      </c>
      <c r="E1123" s="66">
        <v>0</v>
      </c>
    </row>
    <row r="1124" spans="2:5" x14ac:dyDescent="0.25">
      <c r="C1124">
        <v>13</v>
      </c>
      <c r="D1124" t="s">
        <v>20</v>
      </c>
      <c r="E1124" s="66">
        <v>0</v>
      </c>
    </row>
    <row r="1125" spans="2:5" x14ac:dyDescent="0.25">
      <c r="C1125">
        <v>14</v>
      </c>
      <c r="D1125" t="s">
        <v>20</v>
      </c>
      <c r="E1125" s="66">
        <v>0</v>
      </c>
    </row>
    <row r="1126" spans="2:5" x14ac:dyDescent="0.25">
      <c r="C1126">
        <v>15</v>
      </c>
      <c r="D1126" t="s">
        <v>20</v>
      </c>
      <c r="E1126" s="66">
        <v>0</v>
      </c>
    </row>
    <row r="1127" spans="2:5" x14ac:dyDescent="0.25">
      <c r="C1127">
        <v>16</v>
      </c>
      <c r="D1127" t="s">
        <v>20</v>
      </c>
      <c r="E1127" s="66">
        <v>0</v>
      </c>
    </row>
    <row r="1128" spans="2:5" x14ac:dyDescent="0.25">
      <c r="C1128">
        <v>17</v>
      </c>
      <c r="D1128" t="s">
        <v>20</v>
      </c>
      <c r="E1128" s="66">
        <v>0</v>
      </c>
    </row>
    <row r="1129" spans="2:5" x14ac:dyDescent="0.25">
      <c r="C1129">
        <v>18</v>
      </c>
      <c r="D1129" t="s">
        <v>20</v>
      </c>
      <c r="E1129" s="66">
        <v>0</v>
      </c>
    </row>
    <row r="1130" spans="2:5" x14ac:dyDescent="0.25">
      <c r="B1130" t="s">
        <v>2809</v>
      </c>
      <c r="E1130" s="66">
        <v>1</v>
      </c>
    </row>
    <row r="1131" spans="2:5" x14ac:dyDescent="0.25">
      <c r="B1131">
        <v>79157</v>
      </c>
      <c r="C1131">
        <v>1</v>
      </c>
      <c r="D1131" t="s">
        <v>20</v>
      </c>
      <c r="E1131" s="66">
        <v>1</v>
      </c>
    </row>
    <row r="1132" spans="2:5" x14ac:dyDescent="0.25">
      <c r="C1132">
        <v>2</v>
      </c>
      <c r="D1132" t="s">
        <v>20</v>
      </c>
      <c r="E1132" s="66">
        <v>0</v>
      </c>
    </row>
    <row r="1133" spans="2:5" x14ac:dyDescent="0.25">
      <c r="C1133">
        <v>3</v>
      </c>
      <c r="D1133" t="s">
        <v>20</v>
      </c>
      <c r="E1133" s="66">
        <v>0</v>
      </c>
    </row>
    <row r="1134" spans="2:5" x14ac:dyDescent="0.25">
      <c r="B1134" t="s">
        <v>2810</v>
      </c>
      <c r="E1134" s="66">
        <v>1</v>
      </c>
    </row>
    <row r="1135" spans="2:5" x14ac:dyDescent="0.25">
      <c r="B1135">
        <v>79264</v>
      </c>
      <c r="C1135">
        <v>1</v>
      </c>
      <c r="D1135" t="s">
        <v>31</v>
      </c>
      <c r="E1135" s="66">
        <v>1</v>
      </c>
    </row>
    <row r="1136" spans="2:5" x14ac:dyDescent="0.25">
      <c r="B1136" t="s">
        <v>2811</v>
      </c>
      <c r="E1136" s="66">
        <v>1</v>
      </c>
    </row>
    <row r="1137" spans="2:5" x14ac:dyDescent="0.25">
      <c r="B1137">
        <v>79234</v>
      </c>
      <c r="C1137">
        <v>1</v>
      </c>
      <c r="D1137" t="s">
        <v>20</v>
      </c>
      <c r="E1137" s="66">
        <v>1</v>
      </c>
    </row>
    <row r="1138" spans="2:5" x14ac:dyDescent="0.25">
      <c r="B1138" t="s">
        <v>2812</v>
      </c>
      <c r="E1138" s="66">
        <v>1</v>
      </c>
    </row>
    <row r="1139" spans="2:5" x14ac:dyDescent="0.25">
      <c r="B1139">
        <v>77922</v>
      </c>
      <c r="C1139">
        <v>1</v>
      </c>
      <c r="D1139" t="s">
        <v>20</v>
      </c>
      <c r="E1139" s="66">
        <v>1</v>
      </c>
    </row>
    <row r="1140" spans="2:5" x14ac:dyDescent="0.25">
      <c r="C1140">
        <v>2</v>
      </c>
      <c r="D1140" t="s">
        <v>20</v>
      </c>
      <c r="E1140" s="66">
        <v>0</v>
      </c>
    </row>
    <row r="1141" spans="2:5" x14ac:dyDescent="0.25">
      <c r="C1141">
        <v>3</v>
      </c>
      <c r="D1141" t="s">
        <v>20</v>
      </c>
      <c r="E1141" s="66">
        <v>0</v>
      </c>
    </row>
    <row r="1142" spans="2:5" x14ac:dyDescent="0.25">
      <c r="C1142">
        <v>4</v>
      </c>
      <c r="D1142" t="s">
        <v>20</v>
      </c>
      <c r="E1142" s="66">
        <v>0</v>
      </c>
    </row>
    <row r="1143" spans="2:5" x14ac:dyDescent="0.25">
      <c r="C1143">
        <v>5</v>
      </c>
      <c r="D1143" t="s">
        <v>20</v>
      </c>
      <c r="E1143" s="66">
        <v>0</v>
      </c>
    </row>
    <row r="1144" spans="2:5" x14ac:dyDescent="0.25">
      <c r="C1144">
        <v>6</v>
      </c>
      <c r="D1144" t="s">
        <v>20</v>
      </c>
      <c r="E1144" s="66">
        <v>0</v>
      </c>
    </row>
    <row r="1145" spans="2:5" x14ac:dyDescent="0.25">
      <c r="C1145">
        <v>7</v>
      </c>
      <c r="D1145" t="s">
        <v>20</v>
      </c>
      <c r="E1145" s="66">
        <v>0</v>
      </c>
    </row>
    <row r="1146" spans="2:5" x14ac:dyDescent="0.25">
      <c r="C1146">
        <v>8</v>
      </c>
      <c r="D1146" t="s">
        <v>20</v>
      </c>
      <c r="E1146" s="66">
        <v>0</v>
      </c>
    </row>
    <row r="1147" spans="2:5" x14ac:dyDescent="0.25">
      <c r="C1147">
        <v>9</v>
      </c>
      <c r="D1147" t="s">
        <v>20</v>
      </c>
      <c r="E1147" s="66">
        <v>0</v>
      </c>
    </row>
    <row r="1148" spans="2:5" x14ac:dyDescent="0.25">
      <c r="C1148">
        <v>10</v>
      </c>
      <c r="D1148" t="s">
        <v>20</v>
      </c>
      <c r="E1148" s="66">
        <v>0</v>
      </c>
    </row>
    <row r="1149" spans="2:5" x14ac:dyDescent="0.25">
      <c r="C1149">
        <v>11</v>
      </c>
      <c r="D1149" t="s">
        <v>20</v>
      </c>
      <c r="E1149" s="66">
        <v>0</v>
      </c>
    </row>
    <row r="1150" spans="2:5" x14ac:dyDescent="0.25">
      <c r="B1150" t="s">
        <v>2813</v>
      </c>
      <c r="E1150" s="66">
        <v>1</v>
      </c>
    </row>
    <row r="1151" spans="2:5" x14ac:dyDescent="0.25">
      <c r="B1151">
        <v>78968</v>
      </c>
      <c r="C1151">
        <v>1</v>
      </c>
      <c r="D1151" t="s">
        <v>31</v>
      </c>
      <c r="E1151" s="66">
        <v>1</v>
      </c>
    </row>
    <row r="1152" spans="2:5" x14ac:dyDescent="0.25">
      <c r="B1152" t="s">
        <v>2814</v>
      </c>
      <c r="E1152" s="66">
        <v>1</v>
      </c>
    </row>
    <row r="1153" spans="2:5" x14ac:dyDescent="0.25">
      <c r="B1153">
        <v>77432</v>
      </c>
      <c r="C1153">
        <v>1</v>
      </c>
      <c r="D1153" t="s">
        <v>20</v>
      </c>
      <c r="E1153" s="66">
        <v>1</v>
      </c>
    </row>
    <row r="1154" spans="2:5" x14ac:dyDescent="0.25">
      <c r="C1154">
        <v>2</v>
      </c>
      <c r="D1154" t="s">
        <v>20</v>
      </c>
      <c r="E1154" s="66">
        <v>0</v>
      </c>
    </row>
    <row r="1155" spans="2:5" x14ac:dyDescent="0.25">
      <c r="C1155">
        <v>3</v>
      </c>
      <c r="D1155" t="s">
        <v>20</v>
      </c>
      <c r="E1155" s="66">
        <v>0</v>
      </c>
    </row>
    <row r="1156" spans="2:5" x14ac:dyDescent="0.25">
      <c r="C1156">
        <v>4</v>
      </c>
      <c r="D1156" t="s">
        <v>20</v>
      </c>
      <c r="E1156" s="66">
        <v>0</v>
      </c>
    </row>
    <row r="1157" spans="2:5" x14ac:dyDescent="0.25">
      <c r="C1157">
        <v>5</v>
      </c>
      <c r="D1157" t="s">
        <v>20</v>
      </c>
      <c r="E1157" s="66">
        <v>0</v>
      </c>
    </row>
    <row r="1158" spans="2:5" x14ac:dyDescent="0.25">
      <c r="C1158">
        <v>6</v>
      </c>
      <c r="D1158" t="s">
        <v>20</v>
      </c>
      <c r="E1158" s="66">
        <v>0</v>
      </c>
    </row>
    <row r="1159" spans="2:5" x14ac:dyDescent="0.25">
      <c r="C1159">
        <v>7</v>
      </c>
      <c r="D1159" t="s">
        <v>20</v>
      </c>
      <c r="E1159" s="66">
        <v>0</v>
      </c>
    </row>
    <row r="1160" spans="2:5" x14ac:dyDescent="0.25">
      <c r="B1160" t="s">
        <v>2815</v>
      </c>
      <c r="E1160" s="66">
        <v>1</v>
      </c>
    </row>
    <row r="1161" spans="2:5" x14ac:dyDescent="0.25">
      <c r="B1161">
        <v>78796</v>
      </c>
      <c r="C1161">
        <v>1</v>
      </c>
      <c r="D1161" t="s">
        <v>20</v>
      </c>
      <c r="E1161" s="66">
        <v>1</v>
      </c>
    </row>
    <row r="1162" spans="2:5" x14ac:dyDescent="0.25">
      <c r="C1162">
        <v>2</v>
      </c>
      <c r="D1162" t="s">
        <v>20</v>
      </c>
      <c r="E1162" s="66">
        <v>0</v>
      </c>
    </row>
    <row r="1163" spans="2:5" x14ac:dyDescent="0.25">
      <c r="C1163">
        <v>3</v>
      </c>
      <c r="D1163" t="s">
        <v>20</v>
      </c>
      <c r="E1163" s="66">
        <v>0</v>
      </c>
    </row>
    <row r="1164" spans="2:5" x14ac:dyDescent="0.25">
      <c r="B1164" t="s">
        <v>2816</v>
      </c>
      <c r="E1164" s="66">
        <v>1</v>
      </c>
    </row>
    <row r="1165" spans="2:5" x14ac:dyDescent="0.25">
      <c r="B1165">
        <v>79125</v>
      </c>
      <c r="C1165">
        <v>1</v>
      </c>
      <c r="D1165" t="s">
        <v>20</v>
      </c>
      <c r="E1165" s="66">
        <v>1</v>
      </c>
    </row>
    <row r="1166" spans="2:5" x14ac:dyDescent="0.25">
      <c r="B1166" t="s">
        <v>2817</v>
      </c>
      <c r="E1166" s="66">
        <v>1</v>
      </c>
    </row>
    <row r="1167" spans="2:5" x14ac:dyDescent="0.25">
      <c r="B1167">
        <v>76021</v>
      </c>
      <c r="C1167">
        <v>1</v>
      </c>
      <c r="D1167" t="s">
        <v>20</v>
      </c>
      <c r="E1167" s="66">
        <v>1</v>
      </c>
    </row>
    <row r="1168" spans="2:5" x14ac:dyDescent="0.25">
      <c r="B1168" t="s">
        <v>2818</v>
      </c>
      <c r="E1168" s="66">
        <v>1</v>
      </c>
    </row>
    <row r="1169" spans="1:5" x14ac:dyDescent="0.25">
      <c r="B1169">
        <v>78588</v>
      </c>
      <c r="C1169">
        <v>1</v>
      </c>
      <c r="D1169" t="s">
        <v>27</v>
      </c>
      <c r="E1169" s="66">
        <v>1</v>
      </c>
    </row>
    <row r="1170" spans="1:5" x14ac:dyDescent="0.25">
      <c r="C1170">
        <v>2</v>
      </c>
      <c r="D1170" t="s">
        <v>27</v>
      </c>
      <c r="E1170" s="66">
        <v>0</v>
      </c>
    </row>
    <row r="1171" spans="1:5" x14ac:dyDescent="0.25">
      <c r="B1171" t="s">
        <v>2819</v>
      </c>
      <c r="E1171" s="66">
        <v>1</v>
      </c>
    </row>
    <row r="1172" spans="1:5" x14ac:dyDescent="0.25">
      <c r="A1172" t="s">
        <v>2820</v>
      </c>
      <c r="E1172" s="66">
        <v>21</v>
      </c>
    </row>
    <row r="1173" spans="1:5" x14ac:dyDescent="0.25">
      <c r="A1173" s="63">
        <v>43496</v>
      </c>
      <c r="B1173">
        <v>76983</v>
      </c>
      <c r="C1173">
        <v>1</v>
      </c>
      <c r="D1173" t="s">
        <v>31</v>
      </c>
      <c r="E1173" s="66">
        <v>1</v>
      </c>
    </row>
    <row r="1174" spans="1:5" x14ac:dyDescent="0.25">
      <c r="B1174" t="s">
        <v>1306</v>
      </c>
      <c r="E1174" s="66">
        <v>1</v>
      </c>
    </row>
    <row r="1175" spans="1:5" x14ac:dyDescent="0.25">
      <c r="B1175">
        <v>77608</v>
      </c>
      <c r="C1175">
        <v>1</v>
      </c>
      <c r="D1175" t="s">
        <v>37</v>
      </c>
      <c r="E1175" s="66">
        <v>1</v>
      </c>
    </row>
    <row r="1176" spans="1:5" x14ac:dyDescent="0.25">
      <c r="B1176" t="s">
        <v>1311</v>
      </c>
      <c r="E1176" s="66">
        <v>1</v>
      </c>
    </row>
    <row r="1177" spans="1:5" x14ac:dyDescent="0.25">
      <c r="B1177">
        <v>78272</v>
      </c>
      <c r="C1177">
        <v>1</v>
      </c>
      <c r="D1177" t="s">
        <v>31</v>
      </c>
      <c r="E1177" s="66">
        <v>1</v>
      </c>
    </row>
    <row r="1178" spans="1:5" x14ac:dyDescent="0.25">
      <c r="C1178">
        <v>2</v>
      </c>
      <c r="D1178" t="s">
        <v>20</v>
      </c>
      <c r="E1178" s="66">
        <v>1</v>
      </c>
    </row>
    <row r="1179" spans="1:5" x14ac:dyDescent="0.25">
      <c r="B1179" t="s">
        <v>2821</v>
      </c>
      <c r="E1179" s="66">
        <v>2</v>
      </c>
    </row>
    <row r="1180" spans="1:5" x14ac:dyDescent="0.25">
      <c r="B1180">
        <v>78686</v>
      </c>
      <c r="C1180">
        <v>1</v>
      </c>
      <c r="D1180" t="s">
        <v>128</v>
      </c>
      <c r="E1180" s="66">
        <v>1</v>
      </c>
    </row>
    <row r="1181" spans="1:5" x14ac:dyDescent="0.25">
      <c r="C1181">
        <v>2</v>
      </c>
      <c r="D1181" t="s">
        <v>128</v>
      </c>
      <c r="E1181" s="66">
        <v>0</v>
      </c>
    </row>
    <row r="1182" spans="1:5" x14ac:dyDescent="0.25">
      <c r="B1182" t="s">
        <v>2822</v>
      </c>
      <c r="E1182" s="66">
        <v>1</v>
      </c>
    </row>
    <row r="1183" spans="1:5" x14ac:dyDescent="0.25">
      <c r="B1183">
        <v>77939</v>
      </c>
      <c r="C1183">
        <v>3</v>
      </c>
      <c r="D1183" t="s">
        <v>31</v>
      </c>
      <c r="E1183" s="66">
        <v>1</v>
      </c>
    </row>
    <row r="1184" spans="1:5" x14ac:dyDescent="0.25">
      <c r="C1184">
        <v>4</v>
      </c>
      <c r="D1184" t="s">
        <v>31</v>
      </c>
      <c r="E1184" s="66">
        <v>0</v>
      </c>
    </row>
    <row r="1185" spans="1:5" x14ac:dyDescent="0.25">
      <c r="B1185" t="s">
        <v>2823</v>
      </c>
      <c r="E1185" s="66">
        <v>1</v>
      </c>
    </row>
    <row r="1186" spans="1:5" x14ac:dyDescent="0.25">
      <c r="A1186" t="s">
        <v>2824</v>
      </c>
      <c r="E1186" s="66">
        <v>6</v>
      </c>
    </row>
    <row r="1187" spans="1:5" x14ac:dyDescent="0.25">
      <c r="A1187" t="s">
        <v>485</v>
      </c>
      <c r="E1187" s="66">
        <v>277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30C04-097F-4201-A9C3-F2229B278295}">
  <dimension ref="A3:B390"/>
  <sheetViews>
    <sheetView workbookViewId="0">
      <selection activeCell="A15" sqref="A15"/>
    </sheetView>
  </sheetViews>
  <sheetFormatPr defaultRowHeight="15" x14ac:dyDescent="0.25"/>
  <cols>
    <col min="1" max="1" width="13.140625" bestFit="1" customWidth="1"/>
    <col min="2" max="2" width="30" bestFit="1" customWidth="1"/>
  </cols>
  <sheetData>
    <row r="3" spans="1:2" x14ac:dyDescent="0.25">
      <c r="A3" s="62" t="s">
        <v>483</v>
      </c>
      <c r="B3" t="s">
        <v>573</v>
      </c>
    </row>
    <row r="4" spans="1:2" x14ac:dyDescent="0.25">
      <c r="A4" s="84">
        <v>70411</v>
      </c>
      <c r="B4" s="66">
        <v>211</v>
      </c>
    </row>
    <row r="5" spans="1:2" x14ac:dyDescent="0.25">
      <c r="A5" s="85">
        <v>4</v>
      </c>
      <c r="B5" s="66">
        <v>158</v>
      </c>
    </row>
    <row r="6" spans="1:2" x14ac:dyDescent="0.25">
      <c r="A6" s="85">
        <v>37</v>
      </c>
      <c r="B6" s="66">
        <v>53</v>
      </c>
    </row>
    <row r="7" spans="1:2" x14ac:dyDescent="0.25">
      <c r="A7" s="84">
        <v>71407</v>
      </c>
      <c r="B7" s="66">
        <v>16</v>
      </c>
    </row>
    <row r="8" spans="1:2" x14ac:dyDescent="0.25">
      <c r="A8" s="85">
        <v>5</v>
      </c>
      <c r="B8" s="66">
        <v>13</v>
      </c>
    </row>
    <row r="9" spans="1:2" x14ac:dyDescent="0.25">
      <c r="A9" s="85">
        <v>10</v>
      </c>
      <c r="B9" s="66">
        <v>3</v>
      </c>
    </row>
    <row r="10" spans="1:2" x14ac:dyDescent="0.25">
      <c r="A10" s="84">
        <v>72049</v>
      </c>
      <c r="B10" s="66">
        <v>32</v>
      </c>
    </row>
    <row r="11" spans="1:2" x14ac:dyDescent="0.25">
      <c r="A11" s="85">
        <v>3</v>
      </c>
      <c r="B11" s="66">
        <v>12</v>
      </c>
    </row>
    <row r="12" spans="1:2" x14ac:dyDescent="0.25">
      <c r="A12" s="85">
        <v>4</v>
      </c>
      <c r="B12" s="66">
        <v>4</v>
      </c>
    </row>
    <row r="13" spans="1:2" x14ac:dyDescent="0.25">
      <c r="A13" s="85">
        <v>15</v>
      </c>
      <c r="B13" s="66">
        <v>12</v>
      </c>
    </row>
    <row r="14" spans="1:2" x14ac:dyDescent="0.25">
      <c r="A14" s="85">
        <v>16</v>
      </c>
      <c r="B14" s="66">
        <v>4</v>
      </c>
    </row>
    <row r="15" spans="1:2" x14ac:dyDescent="0.25">
      <c r="A15" s="84">
        <v>75664</v>
      </c>
      <c r="B15" s="66">
        <v>8</v>
      </c>
    </row>
    <row r="16" spans="1:2" x14ac:dyDescent="0.25">
      <c r="A16" s="85">
        <v>12</v>
      </c>
      <c r="B16" s="66">
        <v>8</v>
      </c>
    </row>
    <row r="17" spans="1:2" x14ac:dyDescent="0.25">
      <c r="A17" s="84">
        <v>75692</v>
      </c>
      <c r="B17" s="66">
        <v>8</v>
      </c>
    </row>
    <row r="18" spans="1:2" x14ac:dyDescent="0.25">
      <c r="A18" s="85">
        <v>6</v>
      </c>
      <c r="B18" s="66">
        <v>3</v>
      </c>
    </row>
    <row r="19" spans="1:2" x14ac:dyDescent="0.25">
      <c r="A19" s="85">
        <v>7</v>
      </c>
      <c r="B19" s="66">
        <v>1</v>
      </c>
    </row>
    <row r="20" spans="1:2" x14ac:dyDescent="0.25">
      <c r="A20" s="85">
        <v>8</v>
      </c>
      <c r="B20" s="66">
        <v>2</v>
      </c>
    </row>
    <row r="21" spans="1:2" x14ac:dyDescent="0.25">
      <c r="A21" s="85">
        <v>9</v>
      </c>
      <c r="B21" s="66">
        <v>2</v>
      </c>
    </row>
    <row r="22" spans="1:2" x14ac:dyDescent="0.25">
      <c r="A22" s="84">
        <v>75738</v>
      </c>
      <c r="B22" s="66">
        <v>18</v>
      </c>
    </row>
    <row r="23" spans="1:2" x14ac:dyDescent="0.25">
      <c r="A23" s="85">
        <v>1</v>
      </c>
      <c r="B23" s="66">
        <v>9</v>
      </c>
    </row>
    <row r="24" spans="1:2" x14ac:dyDescent="0.25">
      <c r="A24" s="85">
        <v>2</v>
      </c>
      <c r="B24" s="66">
        <v>9</v>
      </c>
    </row>
    <row r="25" spans="1:2" x14ac:dyDescent="0.25">
      <c r="A25" s="84">
        <v>75745</v>
      </c>
      <c r="B25" s="66">
        <v>4</v>
      </c>
    </row>
    <row r="26" spans="1:2" x14ac:dyDescent="0.25">
      <c r="A26" s="85">
        <v>13</v>
      </c>
      <c r="B26" s="66">
        <v>4</v>
      </c>
    </row>
    <row r="27" spans="1:2" x14ac:dyDescent="0.25">
      <c r="A27" s="84">
        <v>78945</v>
      </c>
      <c r="B27" s="66">
        <v>3</v>
      </c>
    </row>
    <row r="28" spans="1:2" x14ac:dyDescent="0.25">
      <c r="A28" s="85">
        <v>1</v>
      </c>
      <c r="B28" s="66">
        <v>3</v>
      </c>
    </row>
    <row r="29" spans="1:2" x14ac:dyDescent="0.25">
      <c r="A29" s="84">
        <v>78580</v>
      </c>
      <c r="B29" s="66">
        <v>116</v>
      </c>
    </row>
    <row r="30" spans="1:2" x14ac:dyDescent="0.25">
      <c r="A30" s="85">
        <v>1</v>
      </c>
      <c r="B30" s="66">
        <v>3</v>
      </c>
    </row>
    <row r="31" spans="1:2" x14ac:dyDescent="0.25">
      <c r="A31" s="85">
        <v>2</v>
      </c>
      <c r="B31" s="66">
        <v>2</v>
      </c>
    </row>
    <row r="32" spans="1:2" x14ac:dyDescent="0.25">
      <c r="A32" s="85">
        <v>3</v>
      </c>
      <c r="B32" s="66">
        <v>1</v>
      </c>
    </row>
    <row r="33" spans="1:2" x14ac:dyDescent="0.25">
      <c r="A33" s="85">
        <v>4</v>
      </c>
      <c r="B33" s="66">
        <v>1</v>
      </c>
    </row>
    <row r="34" spans="1:2" x14ac:dyDescent="0.25">
      <c r="A34" s="85">
        <v>5</v>
      </c>
      <c r="B34" s="66">
        <v>2</v>
      </c>
    </row>
    <row r="35" spans="1:2" x14ac:dyDescent="0.25">
      <c r="A35" s="85">
        <v>6</v>
      </c>
      <c r="B35" s="66">
        <v>2</v>
      </c>
    </row>
    <row r="36" spans="1:2" x14ac:dyDescent="0.25">
      <c r="A36" s="85">
        <v>7</v>
      </c>
      <c r="B36" s="66">
        <v>1</v>
      </c>
    </row>
    <row r="37" spans="1:2" x14ac:dyDescent="0.25">
      <c r="A37" s="85">
        <v>8</v>
      </c>
      <c r="B37" s="66">
        <v>1</v>
      </c>
    </row>
    <row r="38" spans="1:2" x14ac:dyDescent="0.25">
      <c r="A38" s="85">
        <v>9</v>
      </c>
      <c r="B38" s="66">
        <v>1</v>
      </c>
    </row>
    <row r="39" spans="1:2" x14ac:dyDescent="0.25">
      <c r="A39" s="85">
        <v>10</v>
      </c>
      <c r="B39" s="66">
        <v>2</v>
      </c>
    </row>
    <row r="40" spans="1:2" x14ac:dyDescent="0.25">
      <c r="A40" s="85">
        <v>11</v>
      </c>
      <c r="B40" s="66">
        <v>1</v>
      </c>
    </row>
    <row r="41" spans="1:2" x14ac:dyDescent="0.25">
      <c r="A41" s="85">
        <v>12</v>
      </c>
      <c r="B41" s="66">
        <v>1</v>
      </c>
    </row>
    <row r="42" spans="1:2" x14ac:dyDescent="0.25">
      <c r="A42" s="85">
        <v>13</v>
      </c>
      <c r="B42" s="66">
        <v>2</v>
      </c>
    </row>
    <row r="43" spans="1:2" x14ac:dyDescent="0.25">
      <c r="A43" s="85">
        <v>14</v>
      </c>
      <c r="B43" s="66">
        <v>1</v>
      </c>
    </row>
    <row r="44" spans="1:2" x14ac:dyDescent="0.25">
      <c r="A44" s="85">
        <v>15</v>
      </c>
      <c r="B44" s="66">
        <v>2</v>
      </c>
    </row>
    <row r="45" spans="1:2" x14ac:dyDescent="0.25">
      <c r="A45" s="85">
        <v>16</v>
      </c>
      <c r="B45" s="66">
        <v>1</v>
      </c>
    </row>
    <row r="46" spans="1:2" x14ac:dyDescent="0.25">
      <c r="A46" s="85">
        <v>17</v>
      </c>
      <c r="B46" s="66">
        <v>1</v>
      </c>
    </row>
    <row r="47" spans="1:2" x14ac:dyDescent="0.25">
      <c r="A47" s="85">
        <v>18</v>
      </c>
      <c r="B47" s="66">
        <v>2</v>
      </c>
    </row>
    <row r="48" spans="1:2" x14ac:dyDescent="0.25">
      <c r="A48" s="85">
        <v>19</v>
      </c>
      <c r="B48" s="66">
        <v>2</v>
      </c>
    </row>
    <row r="49" spans="1:2" x14ac:dyDescent="0.25">
      <c r="A49" s="85">
        <v>20</v>
      </c>
      <c r="B49" s="66">
        <v>1</v>
      </c>
    </row>
    <row r="50" spans="1:2" x14ac:dyDescent="0.25">
      <c r="A50" s="85">
        <v>22</v>
      </c>
      <c r="B50" s="66">
        <v>2</v>
      </c>
    </row>
    <row r="51" spans="1:2" x14ac:dyDescent="0.25">
      <c r="A51" s="85">
        <v>23</v>
      </c>
      <c r="B51" s="66">
        <v>2</v>
      </c>
    </row>
    <row r="52" spans="1:2" x14ac:dyDescent="0.25">
      <c r="A52" s="85">
        <v>24</v>
      </c>
      <c r="B52" s="66">
        <v>2</v>
      </c>
    </row>
    <row r="53" spans="1:2" x14ac:dyDescent="0.25">
      <c r="A53" s="85">
        <v>25</v>
      </c>
      <c r="B53" s="66">
        <v>3</v>
      </c>
    </row>
    <row r="54" spans="1:2" x14ac:dyDescent="0.25">
      <c r="A54" s="85">
        <v>26</v>
      </c>
      <c r="B54" s="66">
        <v>1</v>
      </c>
    </row>
    <row r="55" spans="1:2" x14ac:dyDescent="0.25">
      <c r="A55" s="85">
        <v>30</v>
      </c>
      <c r="B55" s="66">
        <v>1</v>
      </c>
    </row>
    <row r="56" spans="1:2" x14ac:dyDescent="0.25">
      <c r="A56" s="85">
        <v>32</v>
      </c>
      <c r="B56" s="66">
        <v>2</v>
      </c>
    </row>
    <row r="57" spans="1:2" x14ac:dyDescent="0.25">
      <c r="A57" s="85">
        <v>33</v>
      </c>
      <c r="B57" s="66">
        <v>1</v>
      </c>
    </row>
    <row r="58" spans="1:2" x14ac:dyDescent="0.25">
      <c r="A58" s="85">
        <v>34</v>
      </c>
      <c r="B58" s="66">
        <v>1</v>
      </c>
    </row>
    <row r="59" spans="1:2" x14ac:dyDescent="0.25">
      <c r="A59" s="85">
        <v>35</v>
      </c>
      <c r="B59" s="66">
        <v>1</v>
      </c>
    </row>
    <row r="60" spans="1:2" x14ac:dyDescent="0.25">
      <c r="A60" s="85">
        <v>39</v>
      </c>
      <c r="B60" s="66">
        <v>1</v>
      </c>
    </row>
    <row r="61" spans="1:2" x14ac:dyDescent="0.25">
      <c r="A61" s="85">
        <v>42</v>
      </c>
      <c r="B61" s="66">
        <v>1</v>
      </c>
    </row>
    <row r="62" spans="1:2" x14ac:dyDescent="0.25">
      <c r="A62" s="85">
        <v>61</v>
      </c>
      <c r="B62" s="66">
        <v>1</v>
      </c>
    </row>
    <row r="63" spans="1:2" x14ac:dyDescent="0.25">
      <c r="A63" s="85">
        <v>62</v>
      </c>
      <c r="B63" s="66">
        <v>2</v>
      </c>
    </row>
    <row r="64" spans="1:2" x14ac:dyDescent="0.25">
      <c r="A64" s="85">
        <v>63</v>
      </c>
      <c r="B64" s="66">
        <v>2</v>
      </c>
    </row>
    <row r="65" spans="1:2" x14ac:dyDescent="0.25">
      <c r="A65" s="85">
        <v>64</v>
      </c>
      <c r="B65" s="66">
        <v>1</v>
      </c>
    </row>
    <row r="66" spans="1:2" x14ac:dyDescent="0.25">
      <c r="A66" s="85">
        <v>65</v>
      </c>
      <c r="B66" s="66">
        <v>1</v>
      </c>
    </row>
    <row r="67" spans="1:2" x14ac:dyDescent="0.25">
      <c r="A67" s="85">
        <v>66</v>
      </c>
      <c r="B67" s="66">
        <v>1</v>
      </c>
    </row>
    <row r="68" spans="1:2" x14ac:dyDescent="0.25">
      <c r="A68" s="85">
        <v>68</v>
      </c>
      <c r="B68" s="66">
        <v>1</v>
      </c>
    </row>
    <row r="69" spans="1:2" x14ac:dyDescent="0.25">
      <c r="A69" s="85">
        <v>72</v>
      </c>
      <c r="B69" s="66">
        <v>2</v>
      </c>
    </row>
    <row r="70" spans="1:2" x14ac:dyDescent="0.25">
      <c r="A70" s="85">
        <v>74</v>
      </c>
      <c r="B70" s="66">
        <v>1</v>
      </c>
    </row>
    <row r="71" spans="1:2" x14ac:dyDescent="0.25">
      <c r="A71" s="85">
        <v>77</v>
      </c>
      <c r="B71" s="66">
        <v>2</v>
      </c>
    </row>
    <row r="72" spans="1:2" x14ac:dyDescent="0.25">
      <c r="A72" s="85">
        <v>79</v>
      </c>
      <c r="B72" s="66">
        <v>2</v>
      </c>
    </row>
    <row r="73" spans="1:2" x14ac:dyDescent="0.25">
      <c r="A73" s="85">
        <v>80</v>
      </c>
      <c r="B73" s="66">
        <v>1</v>
      </c>
    </row>
    <row r="74" spans="1:2" x14ac:dyDescent="0.25">
      <c r="A74" s="85">
        <v>81</v>
      </c>
      <c r="B74" s="66">
        <v>1</v>
      </c>
    </row>
    <row r="75" spans="1:2" x14ac:dyDescent="0.25">
      <c r="A75" s="85">
        <v>82</v>
      </c>
      <c r="B75" s="66">
        <v>1</v>
      </c>
    </row>
    <row r="76" spans="1:2" x14ac:dyDescent="0.25">
      <c r="A76" s="85">
        <v>83</v>
      </c>
      <c r="B76" s="66">
        <v>1</v>
      </c>
    </row>
    <row r="77" spans="1:2" x14ac:dyDescent="0.25">
      <c r="A77" s="85">
        <v>84</v>
      </c>
      <c r="B77" s="66">
        <v>1</v>
      </c>
    </row>
    <row r="78" spans="1:2" x14ac:dyDescent="0.25">
      <c r="A78" s="85">
        <v>85</v>
      </c>
      <c r="B78" s="66">
        <v>3</v>
      </c>
    </row>
    <row r="79" spans="1:2" x14ac:dyDescent="0.25">
      <c r="A79" s="85">
        <v>86</v>
      </c>
      <c r="B79" s="66">
        <v>1</v>
      </c>
    </row>
    <row r="80" spans="1:2" x14ac:dyDescent="0.25">
      <c r="A80" s="85">
        <v>87</v>
      </c>
      <c r="B80" s="66">
        <v>2</v>
      </c>
    </row>
    <row r="81" spans="1:2" x14ac:dyDescent="0.25">
      <c r="A81" s="85">
        <v>93</v>
      </c>
      <c r="B81" s="66">
        <v>1</v>
      </c>
    </row>
    <row r="82" spans="1:2" x14ac:dyDescent="0.25">
      <c r="A82" s="85">
        <v>96</v>
      </c>
      <c r="B82" s="66">
        <v>3</v>
      </c>
    </row>
    <row r="83" spans="1:2" x14ac:dyDescent="0.25">
      <c r="A83" s="85">
        <v>97</v>
      </c>
      <c r="B83" s="66">
        <v>1</v>
      </c>
    </row>
    <row r="84" spans="1:2" x14ac:dyDescent="0.25">
      <c r="A84" s="85">
        <v>98</v>
      </c>
      <c r="B84" s="66">
        <v>1</v>
      </c>
    </row>
    <row r="85" spans="1:2" x14ac:dyDescent="0.25">
      <c r="A85" s="85">
        <v>101</v>
      </c>
      <c r="B85" s="66">
        <v>1</v>
      </c>
    </row>
    <row r="86" spans="1:2" x14ac:dyDescent="0.25">
      <c r="A86" s="85">
        <v>103</v>
      </c>
      <c r="B86" s="66">
        <v>1</v>
      </c>
    </row>
    <row r="87" spans="1:2" x14ac:dyDescent="0.25">
      <c r="A87" s="85">
        <v>105</v>
      </c>
      <c r="B87" s="66">
        <v>2</v>
      </c>
    </row>
    <row r="88" spans="1:2" x14ac:dyDescent="0.25">
      <c r="A88" s="85">
        <v>106</v>
      </c>
      <c r="B88" s="66">
        <v>1</v>
      </c>
    </row>
    <row r="89" spans="1:2" x14ac:dyDescent="0.25">
      <c r="A89" s="85">
        <v>119</v>
      </c>
      <c r="B89" s="66">
        <v>1</v>
      </c>
    </row>
    <row r="90" spans="1:2" x14ac:dyDescent="0.25">
      <c r="A90" s="85">
        <v>124</v>
      </c>
      <c r="B90" s="66">
        <v>1</v>
      </c>
    </row>
    <row r="91" spans="1:2" x14ac:dyDescent="0.25">
      <c r="A91" s="85">
        <v>134</v>
      </c>
      <c r="B91" s="66">
        <v>1</v>
      </c>
    </row>
    <row r="92" spans="1:2" x14ac:dyDescent="0.25">
      <c r="A92" s="85">
        <v>41</v>
      </c>
      <c r="B92" s="66">
        <v>2</v>
      </c>
    </row>
    <row r="93" spans="1:2" x14ac:dyDescent="0.25">
      <c r="A93" s="85">
        <v>94</v>
      </c>
      <c r="B93" s="66">
        <v>3</v>
      </c>
    </row>
    <row r="94" spans="1:2" x14ac:dyDescent="0.25">
      <c r="A94" s="85">
        <v>95</v>
      </c>
      <c r="B94" s="66">
        <v>2</v>
      </c>
    </row>
    <row r="95" spans="1:2" x14ac:dyDescent="0.25">
      <c r="A95" s="85">
        <v>102</v>
      </c>
      <c r="B95" s="66">
        <v>1</v>
      </c>
    </row>
    <row r="96" spans="1:2" x14ac:dyDescent="0.25">
      <c r="A96" s="85">
        <v>44</v>
      </c>
      <c r="B96" s="66">
        <v>1</v>
      </c>
    </row>
    <row r="97" spans="1:2" x14ac:dyDescent="0.25">
      <c r="A97" s="85">
        <v>99</v>
      </c>
      <c r="B97" s="66">
        <v>2</v>
      </c>
    </row>
    <row r="98" spans="1:2" x14ac:dyDescent="0.25">
      <c r="A98" s="85">
        <v>100</v>
      </c>
      <c r="B98" s="66">
        <v>2</v>
      </c>
    </row>
    <row r="99" spans="1:2" x14ac:dyDescent="0.25">
      <c r="A99" s="85">
        <v>67</v>
      </c>
      <c r="B99" s="66">
        <v>1</v>
      </c>
    </row>
    <row r="100" spans="1:2" x14ac:dyDescent="0.25">
      <c r="A100" s="85">
        <v>88</v>
      </c>
      <c r="B100" s="66">
        <v>1</v>
      </c>
    </row>
    <row r="101" spans="1:2" x14ac:dyDescent="0.25">
      <c r="A101" s="85">
        <v>43</v>
      </c>
      <c r="B101" s="66">
        <v>2</v>
      </c>
    </row>
    <row r="102" spans="1:2" x14ac:dyDescent="0.25">
      <c r="A102" s="85">
        <v>76</v>
      </c>
      <c r="B102" s="66">
        <v>1</v>
      </c>
    </row>
    <row r="103" spans="1:2" x14ac:dyDescent="0.25">
      <c r="A103" s="85">
        <v>91</v>
      </c>
      <c r="B103" s="66">
        <v>1</v>
      </c>
    </row>
    <row r="104" spans="1:2" x14ac:dyDescent="0.25">
      <c r="A104" s="85">
        <v>89</v>
      </c>
      <c r="B104" s="66">
        <v>2</v>
      </c>
    </row>
    <row r="105" spans="1:2" x14ac:dyDescent="0.25">
      <c r="A105" s="85">
        <v>92</v>
      </c>
      <c r="B105" s="66">
        <v>1</v>
      </c>
    </row>
    <row r="106" spans="1:2" x14ac:dyDescent="0.25">
      <c r="A106" s="85">
        <v>90</v>
      </c>
      <c r="B106" s="66">
        <v>1</v>
      </c>
    </row>
    <row r="107" spans="1:2" x14ac:dyDescent="0.25">
      <c r="A107" s="85">
        <v>69</v>
      </c>
      <c r="B107" s="66">
        <v>1</v>
      </c>
    </row>
    <row r="108" spans="1:2" x14ac:dyDescent="0.25">
      <c r="A108" s="85">
        <v>75</v>
      </c>
      <c r="B108" s="66">
        <v>1</v>
      </c>
    </row>
    <row r="109" spans="1:2" x14ac:dyDescent="0.25">
      <c r="A109" s="85">
        <v>108</v>
      </c>
      <c r="B109" s="66">
        <v>1</v>
      </c>
    </row>
    <row r="110" spans="1:2" x14ac:dyDescent="0.25">
      <c r="A110" s="85">
        <v>70</v>
      </c>
      <c r="B110" s="66">
        <v>1</v>
      </c>
    </row>
    <row r="111" spans="1:2" x14ac:dyDescent="0.25">
      <c r="A111" s="84">
        <v>78266</v>
      </c>
      <c r="B111" s="66">
        <v>26</v>
      </c>
    </row>
    <row r="112" spans="1:2" x14ac:dyDescent="0.25">
      <c r="A112" s="85">
        <v>1</v>
      </c>
      <c r="B112" s="66">
        <v>26</v>
      </c>
    </row>
    <row r="113" spans="1:2" x14ac:dyDescent="0.25">
      <c r="A113" s="84">
        <v>77268</v>
      </c>
      <c r="B113" s="66">
        <v>11</v>
      </c>
    </row>
    <row r="114" spans="1:2" x14ac:dyDescent="0.25">
      <c r="A114" s="85">
        <v>1</v>
      </c>
      <c r="B114" s="66">
        <v>11</v>
      </c>
    </row>
    <row r="115" spans="1:2" x14ac:dyDescent="0.25">
      <c r="A115" s="84">
        <v>76336</v>
      </c>
      <c r="B115" s="66">
        <v>1</v>
      </c>
    </row>
    <row r="116" spans="1:2" x14ac:dyDescent="0.25">
      <c r="A116" s="85">
        <v>13</v>
      </c>
      <c r="B116" s="66">
        <v>1</v>
      </c>
    </row>
    <row r="117" spans="1:2" x14ac:dyDescent="0.25">
      <c r="A117" s="84">
        <v>75966</v>
      </c>
      <c r="B117" s="66">
        <v>209</v>
      </c>
    </row>
    <row r="118" spans="1:2" x14ac:dyDescent="0.25">
      <c r="A118" s="85">
        <v>1</v>
      </c>
      <c r="B118" s="66">
        <v>151</v>
      </c>
    </row>
    <row r="119" spans="1:2" x14ac:dyDescent="0.25">
      <c r="A119" s="85">
        <v>8</v>
      </c>
      <c r="B119" s="66">
        <v>58</v>
      </c>
    </row>
    <row r="120" spans="1:2" x14ac:dyDescent="0.25">
      <c r="A120" s="84">
        <v>78947</v>
      </c>
      <c r="B120" s="66">
        <v>4</v>
      </c>
    </row>
    <row r="121" spans="1:2" x14ac:dyDescent="0.25">
      <c r="A121" s="85">
        <v>1</v>
      </c>
      <c r="B121" s="66">
        <v>4</v>
      </c>
    </row>
    <row r="122" spans="1:2" x14ac:dyDescent="0.25">
      <c r="A122" s="84">
        <v>78633</v>
      </c>
      <c r="B122" s="66">
        <v>1</v>
      </c>
    </row>
    <row r="123" spans="1:2" x14ac:dyDescent="0.25">
      <c r="A123" s="85">
        <v>1</v>
      </c>
      <c r="B123" s="66">
        <v>1</v>
      </c>
    </row>
    <row r="124" spans="1:2" x14ac:dyDescent="0.25">
      <c r="A124" s="84">
        <v>78824</v>
      </c>
      <c r="B124" s="66">
        <v>2</v>
      </c>
    </row>
    <row r="125" spans="1:2" x14ac:dyDescent="0.25">
      <c r="A125" s="85">
        <v>1</v>
      </c>
      <c r="B125" s="66">
        <v>2</v>
      </c>
    </row>
    <row r="126" spans="1:2" x14ac:dyDescent="0.25">
      <c r="A126" s="84">
        <v>77601</v>
      </c>
      <c r="B126" s="66">
        <v>1</v>
      </c>
    </row>
    <row r="127" spans="1:2" x14ac:dyDescent="0.25">
      <c r="A127" s="85">
        <v>1</v>
      </c>
      <c r="B127" s="66">
        <v>1</v>
      </c>
    </row>
    <row r="128" spans="1:2" x14ac:dyDescent="0.25">
      <c r="A128" s="84">
        <v>78682</v>
      </c>
      <c r="B128" s="66">
        <v>6</v>
      </c>
    </row>
    <row r="129" spans="1:2" x14ac:dyDescent="0.25">
      <c r="A129" s="85">
        <v>1</v>
      </c>
      <c r="B129" s="66">
        <v>6</v>
      </c>
    </row>
    <row r="130" spans="1:2" x14ac:dyDescent="0.25">
      <c r="A130" s="84">
        <v>76087</v>
      </c>
      <c r="B130" s="66">
        <v>12</v>
      </c>
    </row>
    <row r="131" spans="1:2" x14ac:dyDescent="0.25">
      <c r="A131" s="85">
        <v>1</v>
      </c>
      <c r="B131" s="66">
        <v>3</v>
      </c>
    </row>
    <row r="132" spans="1:2" x14ac:dyDescent="0.25">
      <c r="A132" s="85">
        <v>2</v>
      </c>
      <c r="B132" s="66">
        <v>3</v>
      </c>
    </row>
    <row r="133" spans="1:2" x14ac:dyDescent="0.25">
      <c r="A133" s="85">
        <v>3</v>
      </c>
      <c r="B133" s="66">
        <v>3</v>
      </c>
    </row>
    <row r="134" spans="1:2" x14ac:dyDescent="0.25">
      <c r="A134" s="85">
        <v>4</v>
      </c>
      <c r="B134" s="66">
        <v>3</v>
      </c>
    </row>
    <row r="135" spans="1:2" x14ac:dyDescent="0.25">
      <c r="A135" s="84">
        <v>73887</v>
      </c>
      <c r="B135" s="66">
        <v>132</v>
      </c>
    </row>
    <row r="136" spans="1:2" x14ac:dyDescent="0.25">
      <c r="A136" s="85">
        <v>1</v>
      </c>
      <c r="B136" s="66">
        <v>7</v>
      </c>
    </row>
    <row r="137" spans="1:2" x14ac:dyDescent="0.25">
      <c r="A137" s="85">
        <v>3</v>
      </c>
      <c r="B137" s="66">
        <v>34</v>
      </c>
    </row>
    <row r="138" spans="1:2" x14ac:dyDescent="0.25">
      <c r="A138" s="85">
        <v>4</v>
      </c>
      <c r="B138" s="66">
        <v>1</v>
      </c>
    </row>
    <row r="139" spans="1:2" x14ac:dyDescent="0.25">
      <c r="A139" s="85">
        <v>5</v>
      </c>
      <c r="B139" s="66">
        <v>2</v>
      </c>
    </row>
    <row r="140" spans="1:2" x14ac:dyDescent="0.25">
      <c r="A140" s="85">
        <v>6</v>
      </c>
      <c r="B140" s="66">
        <v>1</v>
      </c>
    </row>
    <row r="141" spans="1:2" x14ac:dyDescent="0.25">
      <c r="A141" s="85">
        <v>7</v>
      </c>
      <c r="B141" s="66">
        <v>30</v>
      </c>
    </row>
    <row r="142" spans="1:2" x14ac:dyDescent="0.25">
      <c r="A142" s="85">
        <v>8</v>
      </c>
      <c r="B142" s="66">
        <v>1</v>
      </c>
    </row>
    <row r="143" spans="1:2" x14ac:dyDescent="0.25">
      <c r="A143" s="85">
        <v>9</v>
      </c>
      <c r="B143" s="66">
        <v>2</v>
      </c>
    </row>
    <row r="144" spans="1:2" x14ac:dyDescent="0.25">
      <c r="A144" s="85">
        <v>10</v>
      </c>
      <c r="B144" s="66">
        <v>4</v>
      </c>
    </row>
    <row r="145" spans="1:2" x14ac:dyDescent="0.25">
      <c r="A145" s="85">
        <v>11</v>
      </c>
      <c r="B145" s="66">
        <v>4</v>
      </c>
    </row>
    <row r="146" spans="1:2" x14ac:dyDescent="0.25">
      <c r="A146" s="85">
        <v>12</v>
      </c>
      <c r="B146" s="66">
        <v>8</v>
      </c>
    </row>
    <row r="147" spans="1:2" x14ac:dyDescent="0.25">
      <c r="A147" s="85">
        <v>13</v>
      </c>
      <c r="B147" s="66">
        <v>4</v>
      </c>
    </row>
    <row r="148" spans="1:2" x14ac:dyDescent="0.25">
      <c r="A148" s="85">
        <v>16</v>
      </c>
      <c r="B148" s="66">
        <v>12</v>
      </c>
    </row>
    <row r="149" spans="1:2" x14ac:dyDescent="0.25">
      <c r="A149" s="85">
        <v>18</v>
      </c>
      <c r="B149" s="66">
        <v>2</v>
      </c>
    </row>
    <row r="150" spans="1:2" x14ac:dyDescent="0.25">
      <c r="A150" s="85">
        <v>19</v>
      </c>
      <c r="B150" s="66">
        <v>4</v>
      </c>
    </row>
    <row r="151" spans="1:2" x14ac:dyDescent="0.25">
      <c r="A151" s="85">
        <v>20</v>
      </c>
      <c r="B151" s="66">
        <v>1</v>
      </c>
    </row>
    <row r="152" spans="1:2" x14ac:dyDescent="0.25">
      <c r="A152" s="85">
        <v>21</v>
      </c>
      <c r="B152" s="66">
        <v>7</v>
      </c>
    </row>
    <row r="153" spans="1:2" x14ac:dyDescent="0.25">
      <c r="A153" s="85">
        <v>23</v>
      </c>
      <c r="B153" s="66">
        <v>2</v>
      </c>
    </row>
    <row r="154" spans="1:2" x14ac:dyDescent="0.25">
      <c r="A154" s="85">
        <v>24</v>
      </c>
      <c r="B154" s="66">
        <v>3</v>
      </c>
    </row>
    <row r="155" spans="1:2" x14ac:dyDescent="0.25">
      <c r="A155" s="85">
        <v>26</v>
      </c>
      <c r="B155" s="66">
        <v>3</v>
      </c>
    </row>
    <row r="156" spans="1:2" x14ac:dyDescent="0.25">
      <c r="A156" s="84">
        <v>75668</v>
      </c>
      <c r="B156" s="66">
        <v>2</v>
      </c>
    </row>
    <row r="157" spans="1:2" x14ac:dyDescent="0.25">
      <c r="A157" s="85">
        <v>4</v>
      </c>
      <c r="B157" s="66">
        <v>1</v>
      </c>
    </row>
    <row r="158" spans="1:2" x14ac:dyDescent="0.25">
      <c r="A158" s="85">
        <v>6</v>
      </c>
      <c r="B158" s="66">
        <v>1</v>
      </c>
    </row>
    <row r="159" spans="1:2" x14ac:dyDescent="0.25">
      <c r="A159" s="84">
        <v>77632</v>
      </c>
      <c r="B159" s="66">
        <v>9</v>
      </c>
    </row>
    <row r="160" spans="1:2" x14ac:dyDescent="0.25">
      <c r="A160" s="85">
        <v>1</v>
      </c>
      <c r="B160" s="66">
        <v>2</v>
      </c>
    </row>
    <row r="161" spans="1:2" x14ac:dyDescent="0.25">
      <c r="A161" s="85">
        <v>2</v>
      </c>
      <c r="B161" s="66">
        <v>7</v>
      </c>
    </row>
    <row r="162" spans="1:2" x14ac:dyDescent="0.25">
      <c r="A162" s="84">
        <v>76817</v>
      </c>
      <c r="B162" s="66">
        <v>67</v>
      </c>
    </row>
    <row r="163" spans="1:2" x14ac:dyDescent="0.25">
      <c r="A163" s="85">
        <v>1</v>
      </c>
      <c r="B163" s="66">
        <v>1</v>
      </c>
    </row>
    <row r="164" spans="1:2" x14ac:dyDescent="0.25">
      <c r="A164" s="85">
        <v>2</v>
      </c>
      <c r="B164" s="66">
        <v>3</v>
      </c>
    </row>
    <row r="165" spans="1:2" x14ac:dyDescent="0.25">
      <c r="A165" s="85">
        <v>3</v>
      </c>
      <c r="B165" s="66">
        <v>4</v>
      </c>
    </row>
    <row r="166" spans="1:2" x14ac:dyDescent="0.25">
      <c r="A166" s="85">
        <v>4</v>
      </c>
      <c r="B166" s="66">
        <v>1</v>
      </c>
    </row>
    <row r="167" spans="1:2" x14ac:dyDescent="0.25">
      <c r="A167" s="85">
        <v>5</v>
      </c>
      <c r="B167" s="66">
        <v>2</v>
      </c>
    </row>
    <row r="168" spans="1:2" x14ac:dyDescent="0.25">
      <c r="A168" s="85">
        <v>6</v>
      </c>
      <c r="B168" s="66">
        <v>2</v>
      </c>
    </row>
    <row r="169" spans="1:2" x14ac:dyDescent="0.25">
      <c r="A169" s="85">
        <v>7</v>
      </c>
      <c r="B169" s="66">
        <v>25</v>
      </c>
    </row>
    <row r="170" spans="1:2" x14ac:dyDescent="0.25">
      <c r="A170" s="85">
        <v>8</v>
      </c>
      <c r="B170" s="66">
        <v>7</v>
      </c>
    </row>
    <row r="171" spans="1:2" x14ac:dyDescent="0.25">
      <c r="A171" s="85">
        <v>9</v>
      </c>
      <c r="B171" s="66">
        <v>9</v>
      </c>
    </row>
    <row r="172" spans="1:2" x14ac:dyDescent="0.25">
      <c r="A172" s="85">
        <v>10</v>
      </c>
      <c r="B172" s="66">
        <v>2</v>
      </c>
    </row>
    <row r="173" spans="1:2" x14ac:dyDescent="0.25">
      <c r="A173" s="85">
        <v>11</v>
      </c>
      <c r="B173" s="66">
        <v>4</v>
      </c>
    </row>
    <row r="174" spans="1:2" x14ac:dyDescent="0.25">
      <c r="A174" s="85">
        <v>12</v>
      </c>
      <c r="B174" s="66">
        <v>4</v>
      </c>
    </row>
    <row r="175" spans="1:2" x14ac:dyDescent="0.25">
      <c r="A175" s="85">
        <v>13</v>
      </c>
      <c r="B175" s="66">
        <v>2</v>
      </c>
    </row>
    <row r="176" spans="1:2" x14ac:dyDescent="0.25">
      <c r="A176" s="85">
        <v>14</v>
      </c>
      <c r="B176" s="66">
        <v>1</v>
      </c>
    </row>
    <row r="177" spans="1:2" x14ac:dyDescent="0.25">
      <c r="A177" s="84">
        <v>78464</v>
      </c>
      <c r="B177" s="66">
        <v>1</v>
      </c>
    </row>
    <row r="178" spans="1:2" x14ac:dyDescent="0.25">
      <c r="A178" s="85">
        <v>1</v>
      </c>
      <c r="B178" s="66">
        <v>1</v>
      </c>
    </row>
    <row r="179" spans="1:2" x14ac:dyDescent="0.25">
      <c r="A179" s="84">
        <v>78622</v>
      </c>
      <c r="B179" s="66">
        <v>2</v>
      </c>
    </row>
    <row r="180" spans="1:2" x14ac:dyDescent="0.25">
      <c r="A180" s="85">
        <v>1</v>
      </c>
      <c r="B180" s="66">
        <v>2</v>
      </c>
    </row>
    <row r="181" spans="1:2" x14ac:dyDescent="0.25">
      <c r="A181" s="84">
        <v>77005</v>
      </c>
      <c r="B181" s="66">
        <v>32</v>
      </c>
    </row>
    <row r="182" spans="1:2" x14ac:dyDescent="0.25">
      <c r="A182" s="85">
        <v>1</v>
      </c>
      <c r="B182" s="66">
        <v>16</v>
      </c>
    </row>
    <row r="183" spans="1:2" x14ac:dyDescent="0.25">
      <c r="A183" s="85">
        <v>2</v>
      </c>
      <c r="B183" s="66">
        <v>16</v>
      </c>
    </row>
    <row r="184" spans="1:2" x14ac:dyDescent="0.25">
      <c r="A184" s="84">
        <v>77361</v>
      </c>
      <c r="B184" s="66">
        <v>2</v>
      </c>
    </row>
    <row r="185" spans="1:2" x14ac:dyDescent="0.25">
      <c r="A185" s="85">
        <v>11</v>
      </c>
      <c r="B185" s="66">
        <v>2</v>
      </c>
    </row>
    <row r="186" spans="1:2" x14ac:dyDescent="0.25">
      <c r="A186" s="84">
        <v>78377</v>
      </c>
      <c r="B186" s="66">
        <v>3</v>
      </c>
    </row>
    <row r="187" spans="1:2" x14ac:dyDescent="0.25">
      <c r="A187" s="85">
        <v>1</v>
      </c>
      <c r="B187" s="66">
        <v>3</v>
      </c>
    </row>
    <row r="188" spans="1:2" x14ac:dyDescent="0.25">
      <c r="A188" s="84">
        <v>78391</v>
      </c>
      <c r="B188" s="66">
        <v>43</v>
      </c>
    </row>
    <row r="189" spans="1:2" x14ac:dyDescent="0.25">
      <c r="A189" s="85">
        <v>1</v>
      </c>
      <c r="B189" s="66">
        <v>43</v>
      </c>
    </row>
    <row r="190" spans="1:2" x14ac:dyDescent="0.25">
      <c r="A190" s="84">
        <v>78406</v>
      </c>
      <c r="B190" s="66">
        <v>2</v>
      </c>
    </row>
    <row r="191" spans="1:2" x14ac:dyDescent="0.25">
      <c r="A191" s="85">
        <v>4</v>
      </c>
      <c r="B191" s="66">
        <v>1</v>
      </c>
    </row>
    <row r="192" spans="1:2" x14ac:dyDescent="0.25">
      <c r="A192" s="85">
        <v>7</v>
      </c>
      <c r="B192" s="66">
        <v>1</v>
      </c>
    </row>
    <row r="193" spans="1:2" x14ac:dyDescent="0.25">
      <c r="A193" s="84">
        <v>77908</v>
      </c>
      <c r="B193" s="66">
        <v>47</v>
      </c>
    </row>
    <row r="194" spans="1:2" x14ac:dyDescent="0.25">
      <c r="A194" s="85">
        <v>1</v>
      </c>
      <c r="B194" s="66">
        <v>1</v>
      </c>
    </row>
    <row r="195" spans="1:2" x14ac:dyDescent="0.25">
      <c r="A195" s="85">
        <v>2</v>
      </c>
      <c r="B195" s="66">
        <v>4</v>
      </c>
    </row>
    <row r="196" spans="1:2" x14ac:dyDescent="0.25">
      <c r="A196" s="85">
        <v>3</v>
      </c>
      <c r="B196" s="66">
        <v>2</v>
      </c>
    </row>
    <row r="197" spans="1:2" x14ac:dyDescent="0.25">
      <c r="A197" s="85">
        <v>4</v>
      </c>
      <c r="B197" s="66">
        <v>6</v>
      </c>
    </row>
    <row r="198" spans="1:2" x14ac:dyDescent="0.25">
      <c r="A198" s="85">
        <v>5</v>
      </c>
      <c r="B198" s="66">
        <v>6</v>
      </c>
    </row>
    <row r="199" spans="1:2" x14ac:dyDescent="0.25">
      <c r="A199" s="85">
        <v>6</v>
      </c>
      <c r="B199" s="66">
        <v>5</v>
      </c>
    </row>
    <row r="200" spans="1:2" x14ac:dyDescent="0.25">
      <c r="A200" s="85">
        <v>7</v>
      </c>
      <c r="B200" s="66">
        <v>4</v>
      </c>
    </row>
    <row r="201" spans="1:2" x14ac:dyDescent="0.25">
      <c r="A201" s="85">
        <v>8</v>
      </c>
      <c r="B201" s="66">
        <v>8</v>
      </c>
    </row>
    <row r="202" spans="1:2" x14ac:dyDescent="0.25">
      <c r="A202" s="85">
        <v>9</v>
      </c>
      <c r="B202" s="66">
        <v>8</v>
      </c>
    </row>
    <row r="203" spans="1:2" x14ac:dyDescent="0.25">
      <c r="A203" s="85">
        <v>10</v>
      </c>
      <c r="B203" s="66">
        <v>3</v>
      </c>
    </row>
    <row r="204" spans="1:2" x14ac:dyDescent="0.25">
      <c r="A204" s="84">
        <v>78453</v>
      </c>
      <c r="B204" s="66">
        <v>10</v>
      </c>
    </row>
    <row r="205" spans="1:2" x14ac:dyDescent="0.25">
      <c r="A205" s="85">
        <v>1</v>
      </c>
      <c r="B205" s="66">
        <v>2</v>
      </c>
    </row>
    <row r="206" spans="1:2" x14ac:dyDescent="0.25">
      <c r="A206" s="85">
        <v>3</v>
      </c>
      <c r="B206" s="66">
        <v>3</v>
      </c>
    </row>
    <row r="207" spans="1:2" x14ac:dyDescent="0.25">
      <c r="A207" s="85">
        <v>5</v>
      </c>
      <c r="B207" s="66">
        <v>2</v>
      </c>
    </row>
    <row r="208" spans="1:2" x14ac:dyDescent="0.25">
      <c r="A208" s="85">
        <v>6</v>
      </c>
      <c r="B208" s="66">
        <v>3</v>
      </c>
    </row>
    <row r="209" spans="1:2" x14ac:dyDescent="0.25">
      <c r="A209" s="84">
        <v>77346</v>
      </c>
      <c r="B209" s="66">
        <v>1</v>
      </c>
    </row>
    <row r="210" spans="1:2" x14ac:dyDescent="0.25">
      <c r="A210" s="85">
        <v>1</v>
      </c>
      <c r="B210" s="66">
        <v>1</v>
      </c>
    </row>
    <row r="211" spans="1:2" x14ac:dyDescent="0.25">
      <c r="A211" s="84">
        <v>79121</v>
      </c>
      <c r="B211" s="66">
        <v>1</v>
      </c>
    </row>
    <row r="212" spans="1:2" x14ac:dyDescent="0.25">
      <c r="A212" s="85">
        <v>1</v>
      </c>
      <c r="B212" s="66">
        <v>1</v>
      </c>
    </row>
    <row r="213" spans="1:2" x14ac:dyDescent="0.25">
      <c r="A213" s="84">
        <v>78915</v>
      </c>
      <c r="B213" s="66">
        <v>7</v>
      </c>
    </row>
    <row r="214" spans="1:2" x14ac:dyDescent="0.25">
      <c r="A214" s="85">
        <v>1</v>
      </c>
      <c r="B214" s="66">
        <v>7</v>
      </c>
    </row>
    <row r="215" spans="1:2" x14ac:dyDescent="0.25">
      <c r="A215" s="84">
        <v>78484</v>
      </c>
      <c r="B215" s="66">
        <v>4</v>
      </c>
    </row>
    <row r="216" spans="1:2" x14ac:dyDescent="0.25">
      <c r="A216" s="85">
        <v>1</v>
      </c>
      <c r="B216" s="66">
        <v>4</v>
      </c>
    </row>
    <row r="217" spans="1:2" x14ac:dyDescent="0.25">
      <c r="A217" s="84">
        <v>79128</v>
      </c>
      <c r="B217" s="66">
        <v>24</v>
      </c>
    </row>
    <row r="218" spans="1:2" x14ac:dyDescent="0.25">
      <c r="A218" s="85">
        <v>1</v>
      </c>
      <c r="B218" s="66">
        <v>24</v>
      </c>
    </row>
    <row r="219" spans="1:2" x14ac:dyDescent="0.25">
      <c r="A219" s="84">
        <v>77826</v>
      </c>
      <c r="B219" s="66">
        <v>9</v>
      </c>
    </row>
    <row r="220" spans="1:2" x14ac:dyDescent="0.25">
      <c r="A220" s="85">
        <v>1</v>
      </c>
      <c r="B220" s="66">
        <v>4</v>
      </c>
    </row>
    <row r="221" spans="1:2" x14ac:dyDescent="0.25">
      <c r="A221" s="85">
        <v>2</v>
      </c>
      <c r="B221" s="66">
        <v>5</v>
      </c>
    </row>
    <row r="222" spans="1:2" x14ac:dyDescent="0.25">
      <c r="A222" s="84">
        <v>78697</v>
      </c>
      <c r="B222" s="66">
        <v>1</v>
      </c>
    </row>
    <row r="223" spans="1:2" x14ac:dyDescent="0.25">
      <c r="A223" s="85">
        <v>1</v>
      </c>
      <c r="B223" s="66">
        <v>1</v>
      </c>
    </row>
    <row r="224" spans="1:2" x14ac:dyDescent="0.25">
      <c r="A224" s="84">
        <v>78761</v>
      </c>
      <c r="B224" s="66">
        <v>4</v>
      </c>
    </row>
    <row r="225" spans="1:2" x14ac:dyDescent="0.25">
      <c r="A225" s="85">
        <v>1</v>
      </c>
      <c r="B225" s="66">
        <v>4</v>
      </c>
    </row>
    <row r="226" spans="1:2" x14ac:dyDescent="0.25">
      <c r="A226" s="84">
        <v>78512</v>
      </c>
      <c r="B226" s="66">
        <v>8</v>
      </c>
    </row>
    <row r="227" spans="1:2" x14ac:dyDescent="0.25">
      <c r="A227" s="85">
        <v>1</v>
      </c>
      <c r="B227" s="66">
        <v>8</v>
      </c>
    </row>
    <row r="228" spans="1:2" x14ac:dyDescent="0.25">
      <c r="A228" s="84">
        <v>76468</v>
      </c>
      <c r="B228" s="66">
        <v>111</v>
      </c>
    </row>
    <row r="229" spans="1:2" x14ac:dyDescent="0.25">
      <c r="A229" s="85">
        <v>1</v>
      </c>
      <c r="B229" s="66">
        <v>28</v>
      </c>
    </row>
    <row r="230" spans="1:2" x14ac:dyDescent="0.25">
      <c r="A230" s="85">
        <v>2</v>
      </c>
      <c r="B230" s="66">
        <v>2</v>
      </c>
    </row>
    <row r="231" spans="1:2" x14ac:dyDescent="0.25">
      <c r="A231" s="85">
        <v>3</v>
      </c>
      <c r="B231" s="66">
        <v>78</v>
      </c>
    </row>
    <row r="232" spans="1:2" x14ac:dyDescent="0.25">
      <c r="A232" s="85">
        <v>4</v>
      </c>
      <c r="B232" s="66">
        <v>1</v>
      </c>
    </row>
    <row r="233" spans="1:2" x14ac:dyDescent="0.25">
      <c r="A233" s="85">
        <v>5</v>
      </c>
      <c r="B233" s="66">
        <v>1</v>
      </c>
    </row>
    <row r="234" spans="1:2" x14ac:dyDescent="0.25">
      <c r="A234" s="85">
        <v>6</v>
      </c>
      <c r="B234" s="66">
        <v>1</v>
      </c>
    </row>
    <row r="235" spans="1:2" x14ac:dyDescent="0.25">
      <c r="A235" s="84">
        <v>79184</v>
      </c>
      <c r="B235" s="66">
        <v>1</v>
      </c>
    </row>
    <row r="236" spans="1:2" x14ac:dyDescent="0.25">
      <c r="A236" s="85">
        <v>1</v>
      </c>
      <c r="B236" s="66">
        <v>1</v>
      </c>
    </row>
    <row r="237" spans="1:2" x14ac:dyDescent="0.25">
      <c r="A237" s="84">
        <v>77673</v>
      </c>
      <c r="B237" s="66">
        <v>2</v>
      </c>
    </row>
    <row r="238" spans="1:2" x14ac:dyDescent="0.25">
      <c r="A238" s="85">
        <v>1</v>
      </c>
      <c r="B238" s="66">
        <v>2</v>
      </c>
    </row>
    <row r="239" spans="1:2" x14ac:dyDescent="0.25">
      <c r="A239" s="84">
        <v>78548</v>
      </c>
      <c r="B239" s="66">
        <v>2</v>
      </c>
    </row>
    <row r="240" spans="1:2" x14ac:dyDescent="0.25">
      <c r="A240" s="85">
        <v>1</v>
      </c>
      <c r="B240" s="66">
        <v>2</v>
      </c>
    </row>
    <row r="241" spans="1:2" x14ac:dyDescent="0.25">
      <c r="A241" s="84">
        <v>78505</v>
      </c>
      <c r="B241" s="66">
        <v>1</v>
      </c>
    </row>
    <row r="242" spans="1:2" x14ac:dyDescent="0.25">
      <c r="A242" s="85">
        <v>1</v>
      </c>
      <c r="B242" s="66">
        <v>1</v>
      </c>
    </row>
    <row r="243" spans="1:2" x14ac:dyDescent="0.25">
      <c r="A243" s="84">
        <v>77848</v>
      </c>
      <c r="B243" s="66">
        <v>4</v>
      </c>
    </row>
    <row r="244" spans="1:2" x14ac:dyDescent="0.25">
      <c r="A244" s="85">
        <v>2</v>
      </c>
      <c r="B244" s="66">
        <v>1</v>
      </c>
    </row>
    <row r="245" spans="1:2" x14ac:dyDescent="0.25">
      <c r="A245" s="85">
        <v>3</v>
      </c>
      <c r="B245" s="66">
        <v>2</v>
      </c>
    </row>
    <row r="246" spans="1:2" x14ac:dyDescent="0.25">
      <c r="A246" s="85">
        <v>4</v>
      </c>
      <c r="B246" s="66">
        <v>1</v>
      </c>
    </row>
    <row r="247" spans="1:2" x14ac:dyDescent="0.25">
      <c r="A247" s="84">
        <v>77177</v>
      </c>
      <c r="B247" s="66">
        <v>2</v>
      </c>
    </row>
    <row r="248" spans="1:2" x14ac:dyDescent="0.25">
      <c r="A248" s="85">
        <v>1</v>
      </c>
      <c r="B248" s="66">
        <v>2</v>
      </c>
    </row>
    <row r="249" spans="1:2" x14ac:dyDescent="0.25">
      <c r="A249" s="84" t="s">
        <v>484</v>
      </c>
      <c r="B249" s="66">
        <v>0</v>
      </c>
    </row>
    <row r="250" spans="1:2" x14ac:dyDescent="0.25">
      <c r="A250" s="85" t="s">
        <v>484</v>
      </c>
      <c r="B250" s="66">
        <v>0</v>
      </c>
    </row>
    <row r="251" spans="1:2" x14ac:dyDescent="0.25">
      <c r="A251" s="84">
        <v>75398</v>
      </c>
      <c r="B251" s="66">
        <v>116</v>
      </c>
    </row>
    <row r="252" spans="1:2" x14ac:dyDescent="0.25">
      <c r="A252" s="85">
        <v>2</v>
      </c>
      <c r="B252" s="66">
        <v>115</v>
      </c>
    </row>
    <row r="253" spans="1:2" x14ac:dyDescent="0.25">
      <c r="A253" s="85">
        <v>3</v>
      </c>
      <c r="B253" s="66">
        <v>1</v>
      </c>
    </row>
    <row r="254" spans="1:2" x14ac:dyDescent="0.25">
      <c r="A254" s="84">
        <v>75164</v>
      </c>
      <c r="B254" s="66">
        <v>12</v>
      </c>
    </row>
    <row r="255" spans="1:2" x14ac:dyDescent="0.25">
      <c r="A255" s="85">
        <v>1</v>
      </c>
      <c r="B255" s="66">
        <v>9</v>
      </c>
    </row>
    <row r="256" spans="1:2" x14ac:dyDescent="0.25">
      <c r="A256" s="85">
        <v>2</v>
      </c>
      <c r="B256" s="66">
        <v>2</v>
      </c>
    </row>
    <row r="257" spans="1:2" x14ac:dyDescent="0.25">
      <c r="A257" s="85">
        <v>3</v>
      </c>
      <c r="B257" s="66">
        <v>1</v>
      </c>
    </row>
    <row r="258" spans="1:2" x14ac:dyDescent="0.25">
      <c r="A258" s="84">
        <v>78856</v>
      </c>
      <c r="B258" s="66">
        <v>2</v>
      </c>
    </row>
    <row r="259" spans="1:2" x14ac:dyDescent="0.25">
      <c r="A259" s="85">
        <v>1</v>
      </c>
      <c r="B259" s="66">
        <v>2</v>
      </c>
    </row>
    <row r="260" spans="1:2" x14ac:dyDescent="0.25">
      <c r="A260" s="84">
        <v>79146</v>
      </c>
      <c r="B260" s="66">
        <v>1</v>
      </c>
    </row>
    <row r="261" spans="1:2" x14ac:dyDescent="0.25">
      <c r="A261" s="85">
        <v>1</v>
      </c>
      <c r="B261" s="66">
        <v>1</v>
      </c>
    </row>
    <row r="262" spans="1:2" x14ac:dyDescent="0.25">
      <c r="A262" s="84">
        <v>78335</v>
      </c>
      <c r="B262" s="66">
        <v>5</v>
      </c>
    </row>
    <row r="263" spans="1:2" x14ac:dyDescent="0.25">
      <c r="A263" s="85">
        <v>1</v>
      </c>
      <c r="B263" s="66">
        <v>5</v>
      </c>
    </row>
    <row r="264" spans="1:2" x14ac:dyDescent="0.25">
      <c r="A264" s="84">
        <v>78743</v>
      </c>
      <c r="B264" s="66">
        <v>2</v>
      </c>
    </row>
    <row r="265" spans="1:2" x14ac:dyDescent="0.25">
      <c r="A265" s="85">
        <v>1</v>
      </c>
      <c r="B265" s="66">
        <v>2</v>
      </c>
    </row>
    <row r="266" spans="1:2" x14ac:dyDescent="0.25">
      <c r="A266" s="84">
        <v>79206</v>
      </c>
      <c r="B266" s="66">
        <v>6</v>
      </c>
    </row>
    <row r="267" spans="1:2" x14ac:dyDescent="0.25">
      <c r="A267" s="85">
        <v>1</v>
      </c>
      <c r="B267" s="66">
        <v>6</v>
      </c>
    </row>
    <row r="268" spans="1:2" x14ac:dyDescent="0.25">
      <c r="A268" s="84">
        <v>64752</v>
      </c>
      <c r="B268" s="66">
        <v>150</v>
      </c>
    </row>
    <row r="269" spans="1:2" x14ac:dyDescent="0.25">
      <c r="A269" s="85">
        <v>10</v>
      </c>
      <c r="B269" s="66">
        <v>27</v>
      </c>
    </row>
    <row r="270" spans="1:2" x14ac:dyDescent="0.25">
      <c r="A270" s="85">
        <v>11</v>
      </c>
      <c r="B270" s="66">
        <v>15</v>
      </c>
    </row>
    <row r="271" spans="1:2" x14ac:dyDescent="0.25">
      <c r="A271" s="85">
        <v>12</v>
      </c>
      <c r="B271" s="66">
        <v>4</v>
      </c>
    </row>
    <row r="272" spans="1:2" x14ac:dyDescent="0.25">
      <c r="A272" s="85">
        <v>13</v>
      </c>
      <c r="B272" s="66">
        <v>5</v>
      </c>
    </row>
    <row r="273" spans="1:2" x14ac:dyDescent="0.25">
      <c r="A273" s="85">
        <v>15</v>
      </c>
      <c r="B273" s="66">
        <v>32</v>
      </c>
    </row>
    <row r="274" spans="1:2" x14ac:dyDescent="0.25">
      <c r="A274" s="85">
        <v>16</v>
      </c>
      <c r="B274" s="66">
        <v>1</v>
      </c>
    </row>
    <row r="275" spans="1:2" x14ac:dyDescent="0.25">
      <c r="A275" s="85">
        <v>17</v>
      </c>
      <c r="B275" s="66">
        <v>2</v>
      </c>
    </row>
    <row r="276" spans="1:2" x14ac:dyDescent="0.25">
      <c r="A276" s="85">
        <v>18</v>
      </c>
      <c r="B276" s="66">
        <v>2</v>
      </c>
    </row>
    <row r="277" spans="1:2" x14ac:dyDescent="0.25">
      <c r="A277" s="85">
        <v>19</v>
      </c>
      <c r="B277" s="66">
        <v>3</v>
      </c>
    </row>
    <row r="278" spans="1:2" x14ac:dyDescent="0.25">
      <c r="A278" s="85">
        <v>20</v>
      </c>
      <c r="B278" s="66">
        <v>19</v>
      </c>
    </row>
    <row r="279" spans="1:2" x14ac:dyDescent="0.25">
      <c r="A279" s="85">
        <v>22</v>
      </c>
      <c r="B279" s="66">
        <v>1</v>
      </c>
    </row>
    <row r="280" spans="1:2" x14ac:dyDescent="0.25">
      <c r="A280" s="85">
        <v>23</v>
      </c>
      <c r="B280" s="66">
        <v>8</v>
      </c>
    </row>
    <row r="281" spans="1:2" x14ac:dyDescent="0.25">
      <c r="A281" s="85">
        <v>24</v>
      </c>
      <c r="B281" s="66">
        <v>4</v>
      </c>
    </row>
    <row r="282" spans="1:2" x14ac:dyDescent="0.25">
      <c r="A282" s="85">
        <v>30</v>
      </c>
      <c r="B282" s="66">
        <v>19</v>
      </c>
    </row>
    <row r="283" spans="1:2" x14ac:dyDescent="0.25">
      <c r="A283" s="85">
        <v>31</v>
      </c>
      <c r="B283" s="66">
        <v>2</v>
      </c>
    </row>
    <row r="284" spans="1:2" x14ac:dyDescent="0.25">
      <c r="A284" s="85">
        <v>37</v>
      </c>
      <c r="B284" s="66">
        <v>6</v>
      </c>
    </row>
    <row r="285" spans="1:2" x14ac:dyDescent="0.25">
      <c r="A285" s="84">
        <v>77611</v>
      </c>
      <c r="B285" s="66">
        <v>12</v>
      </c>
    </row>
    <row r="286" spans="1:2" x14ac:dyDescent="0.25">
      <c r="A286" s="85">
        <v>3</v>
      </c>
      <c r="B286" s="66">
        <v>12</v>
      </c>
    </row>
    <row r="287" spans="1:2" x14ac:dyDescent="0.25">
      <c r="A287" s="84">
        <v>76823</v>
      </c>
      <c r="B287" s="66">
        <v>149</v>
      </c>
    </row>
    <row r="288" spans="1:2" x14ac:dyDescent="0.25">
      <c r="A288" s="85">
        <v>7</v>
      </c>
      <c r="B288" s="66">
        <v>24</v>
      </c>
    </row>
    <row r="289" spans="1:2" x14ac:dyDescent="0.25">
      <c r="A289" s="85">
        <v>8</v>
      </c>
      <c r="B289" s="66">
        <v>15</v>
      </c>
    </row>
    <row r="290" spans="1:2" x14ac:dyDescent="0.25">
      <c r="A290" s="85">
        <v>9</v>
      </c>
      <c r="B290" s="66">
        <v>2</v>
      </c>
    </row>
    <row r="291" spans="1:2" x14ac:dyDescent="0.25">
      <c r="A291" s="85">
        <v>10</v>
      </c>
      <c r="B291" s="66">
        <v>3</v>
      </c>
    </row>
    <row r="292" spans="1:2" x14ac:dyDescent="0.25">
      <c r="A292" s="85">
        <v>11</v>
      </c>
      <c r="B292" s="66">
        <v>90</v>
      </c>
    </row>
    <row r="293" spans="1:2" x14ac:dyDescent="0.25">
      <c r="A293" s="85">
        <v>12</v>
      </c>
      <c r="B293" s="66">
        <v>15</v>
      </c>
    </row>
    <row r="294" spans="1:2" x14ac:dyDescent="0.25">
      <c r="A294" s="84">
        <v>78690</v>
      </c>
      <c r="B294" s="66">
        <v>10</v>
      </c>
    </row>
    <row r="295" spans="1:2" x14ac:dyDescent="0.25">
      <c r="A295" s="85">
        <v>1</v>
      </c>
      <c r="B295" s="66">
        <v>5</v>
      </c>
    </row>
    <row r="296" spans="1:2" x14ac:dyDescent="0.25">
      <c r="A296" s="85">
        <v>2</v>
      </c>
      <c r="B296" s="66">
        <v>5</v>
      </c>
    </row>
    <row r="297" spans="1:2" x14ac:dyDescent="0.25">
      <c r="A297" s="84">
        <v>79085</v>
      </c>
      <c r="B297" s="66">
        <v>100</v>
      </c>
    </row>
    <row r="298" spans="1:2" x14ac:dyDescent="0.25">
      <c r="A298" s="85">
        <v>1</v>
      </c>
      <c r="B298" s="66">
        <v>100</v>
      </c>
    </row>
    <row r="299" spans="1:2" x14ac:dyDescent="0.25">
      <c r="A299" s="84">
        <v>76370</v>
      </c>
      <c r="B299" s="66">
        <v>3</v>
      </c>
    </row>
    <row r="300" spans="1:2" x14ac:dyDescent="0.25">
      <c r="A300" s="85">
        <v>1</v>
      </c>
      <c r="B300" s="66">
        <v>3</v>
      </c>
    </row>
    <row r="301" spans="1:2" x14ac:dyDescent="0.25">
      <c r="A301" s="84">
        <v>78768</v>
      </c>
      <c r="B301" s="66">
        <v>1</v>
      </c>
    </row>
    <row r="302" spans="1:2" x14ac:dyDescent="0.25">
      <c r="A302" s="85">
        <v>1</v>
      </c>
      <c r="B302" s="66">
        <v>1</v>
      </c>
    </row>
    <row r="303" spans="1:2" x14ac:dyDescent="0.25">
      <c r="A303" s="84">
        <v>78636</v>
      </c>
      <c r="B303" s="66">
        <v>1</v>
      </c>
    </row>
    <row r="304" spans="1:2" x14ac:dyDescent="0.25">
      <c r="A304" s="85">
        <v>1</v>
      </c>
      <c r="B304" s="66">
        <v>1</v>
      </c>
    </row>
    <row r="305" spans="1:2" x14ac:dyDescent="0.25">
      <c r="A305" s="84">
        <v>78553</v>
      </c>
      <c r="B305" s="66">
        <v>1</v>
      </c>
    </row>
    <row r="306" spans="1:2" x14ac:dyDescent="0.25">
      <c r="A306" s="85">
        <v>1</v>
      </c>
      <c r="B306" s="66">
        <v>1</v>
      </c>
    </row>
    <row r="307" spans="1:2" x14ac:dyDescent="0.25">
      <c r="A307" s="84">
        <v>78905</v>
      </c>
      <c r="B307" s="66">
        <v>1</v>
      </c>
    </row>
    <row r="308" spans="1:2" x14ac:dyDescent="0.25">
      <c r="A308" s="85">
        <v>1</v>
      </c>
      <c r="B308" s="66">
        <v>1</v>
      </c>
    </row>
    <row r="309" spans="1:2" x14ac:dyDescent="0.25">
      <c r="A309" s="84">
        <v>78735</v>
      </c>
      <c r="B309" s="66">
        <v>4</v>
      </c>
    </row>
    <row r="310" spans="1:2" x14ac:dyDescent="0.25">
      <c r="A310" s="85">
        <v>1</v>
      </c>
      <c r="B310" s="66">
        <v>4</v>
      </c>
    </row>
    <row r="311" spans="1:2" x14ac:dyDescent="0.25">
      <c r="A311" s="84">
        <v>79320</v>
      </c>
      <c r="B311" s="66">
        <v>4</v>
      </c>
    </row>
    <row r="312" spans="1:2" x14ac:dyDescent="0.25">
      <c r="A312" s="85">
        <v>1</v>
      </c>
      <c r="B312" s="66">
        <v>4</v>
      </c>
    </row>
    <row r="313" spans="1:2" x14ac:dyDescent="0.25">
      <c r="A313" s="84">
        <v>77808</v>
      </c>
      <c r="B313" s="66">
        <v>18</v>
      </c>
    </row>
    <row r="314" spans="1:2" x14ac:dyDescent="0.25">
      <c r="A314" s="85">
        <v>1</v>
      </c>
      <c r="B314" s="66">
        <v>18</v>
      </c>
    </row>
    <row r="315" spans="1:2" x14ac:dyDescent="0.25">
      <c r="A315" s="84">
        <v>78386</v>
      </c>
      <c r="B315" s="66">
        <v>19</v>
      </c>
    </row>
    <row r="316" spans="1:2" x14ac:dyDescent="0.25">
      <c r="A316" s="85">
        <v>1</v>
      </c>
      <c r="B316" s="66">
        <v>3</v>
      </c>
    </row>
    <row r="317" spans="1:2" x14ac:dyDescent="0.25">
      <c r="A317" s="85">
        <v>2</v>
      </c>
      <c r="B317" s="66">
        <v>3</v>
      </c>
    </row>
    <row r="318" spans="1:2" x14ac:dyDescent="0.25">
      <c r="A318" s="85">
        <v>3</v>
      </c>
      <c r="B318" s="66">
        <v>13</v>
      </c>
    </row>
    <row r="319" spans="1:2" x14ac:dyDescent="0.25">
      <c r="A319" s="84">
        <v>77440</v>
      </c>
      <c r="B319" s="66">
        <v>12</v>
      </c>
    </row>
    <row r="320" spans="1:2" x14ac:dyDescent="0.25">
      <c r="A320" s="85">
        <v>1</v>
      </c>
      <c r="B320" s="66">
        <v>12</v>
      </c>
    </row>
    <row r="321" spans="1:2" x14ac:dyDescent="0.25">
      <c r="A321" s="84">
        <v>73829</v>
      </c>
      <c r="B321" s="66">
        <v>34</v>
      </c>
    </row>
    <row r="322" spans="1:2" x14ac:dyDescent="0.25">
      <c r="A322" s="85">
        <v>1</v>
      </c>
      <c r="B322" s="66">
        <v>29</v>
      </c>
    </row>
    <row r="323" spans="1:2" x14ac:dyDescent="0.25">
      <c r="A323" s="85">
        <v>2</v>
      </c>
      <c r="B323" s="66">
        <v>5</v>
      </c>
    </row>
    <row r="324" spans="1:2" x14ac:dyDescent="0.25">
      <c r="A324" s="84">
        <v>79000</v>
      </c>
      <c r="B324" s="66">
        <v>1</v>
      </c>
    </row>
    <row r="325" spans="1:2" x14ac:dyDescent="0.25">
      <c r="A325" s="85">
        <v>1</v>
      </c>
      <c r="B325" s="66">
        <v>1</v>
      </c>
    </row>
    <row r="326" spans="1:2" x14ac:dyDescent="0.25">
      <c r="A326" s="84">
        <v>77854</v>
      </c>
      <c r="B326" s="66">
        <v>2</v>
      </c>
    </row>
    <row r="327" spans="1:2" x14ac:dyDescent="0.25">
      <c r="A327" s="85">
        <v>11</v>
      </c>
      <c r="B327" s="66">
        <v>2</v>
      </c>
    </row>
    <row r="328" spans="1:2" x14ac:dyDescent="0.25">
      <c r="A328" s="84">
        <v>79001</v>
      </c>
      <c r="B328" s="66">
        <v>8</v>
      </c>
    </row>
    <row r="329" spans="1:2" x14ac:dyDescent="0.25">
      <c r="A329" s="85">
        <v>1</v>
      </c>
      <c r="B329" s="66">
        <v>8</v>
      </c>
    </row>
    <row r="330" spans="1:2" x14ac:dyDescent="0.25">
      <c r="A330" s="84">
        <v>79198</v>
      </c>
      <c r="B330" s="66">
        <v>12</v>
      </c>
    </row>
    <row r="331" spans="1:2" x14ac:dyDescent="0.25">
      <c r="A331" s="85">
        <v>1</v>
      </c>
      <c r="B331" s="66">
        <v>12</v>
      </c>
    </row>
    <row r="332" spans="1:2" x14ac:dyDescent="0.25">
      <c r="A332" s="84">
        <v>78731</v>
      </c>
      <c r="B332" s="66">
        <v>12</v>
      </c>
    </row>
    <row r="333" spans="1:2" x14ac:dyDescent="0.25">
      <c r="A333" s="85">
        <v>1</v>
      </c>
      <c r="B333" s="66">
        <v>12</v>
      </c>
    </row>
    <row r="334" spans="1:2" x14ac:dyDescent="0.25">
      <c r="A334" s="84">
        <v>78927</v>
      </c>
      <c r="B334" s="66">
        <v>51</v>
      </c>
    </row>
    <row r="335" spans="1:2" x14ac:dyDescent="0.25">
      <c r="A335" s="85">
        <v>1</v>
      </c>
      <c r="B335" s="66">
        <v>37</v>
      </c>
    </row>
    <row r="336" spans="1:2" x14ac:dyDescent="0.25">
      <c r="A336" s="85">
        <v>3</v>
      </c>
      <c r="B336" s="66">
        <v>14</v>
      </c>
    </row>
    <row r="337" spans="1:2" x14ac:dyDescent="0.25">
      <c r="A337" s="84">
        <v>78999</v>
      </c>
      <c r="B337" s="66">
        <v>2</v>
      </c>
    </row>
    <row r="338" spans="1:2" x14ac:dyDescent="0.25">
      <c r="A338" s="85">
        <v>1</v>
      </c>
      <c r="B338" s="66">
        <v>2</v>
      </c>
    </row>
    <row r="339" spans="1:2" x14ac:dyDescent="0.25">
      <c r="A339" s="84">
        <v>78645</v>
      </c>
      <c r="B339" s="66">
        <v>2</v>
      </c>
    </row>
    <row r="340" spans="1:2" x14ac:dyDescent="0.25">
      <c r="A340" s="85">
        <v>1</v>
      </c>
      <c r="B340" s="66">
        <v>1</v>
      </c>
    </row>
    <row r="341" spans="1:2" x14ac:dyDescent="0.25">
      <c r="A341" s="85">
        <v>2</v>
      </c>
      <c r="B341" s="66">
        <v>1</v>
      </c>
    </row>
    <row r="342" spans="1:2" x14ac:dyDescent="0.25">
      <c r="A342" s="84">
        <v>75212</v>
      </c>
      <c r="B342" s="66">
        <v>14</v>
      </c>
    </row>
    <row r="343" spans="1:2" x14ac:dyDescent="0.25">
      <c r="A343" s="85">
        <v>30</v>
      </c>
      <c r="B343" s="66">
        <v>14</v>
      </c>
    </row>
    <row r="344" spans="1:2" x14ac:dyDescent="0.25">
      <c r="A344" s="84">
        <v>77693</v>
      </c>
      <c r="B344" s="66">
        <v>40</v>
      </c>
    </row>
    <row r="345" spans="1:2" x14ac:dyDescent="0.25">
      <c r="A345" s="85">
        <v>1</v>
      </c>
      <c r="B345" s="66">
        <v>10</v>
      </c>
    </row>
    <row r="346" spans="1:2" x14ac:dyDescent="0.25">
      <c r="A346" s="85">
        <v>4</v>
      </c>
      <c r="B346" s="66">
        <v>8</v>
      </c>
    </row>
    <row r="347" spans="1:2" x14ac:dyDescent="0.25">
      <c r="A347" s="85">
        <v>5</v>
      </c>
      <c r="B347" s="66">
        <v>7</v>
      </c>
    </row>
    <row r="348" spans="1:2" x14ac:dyDescent="0.25">
      <c r="A348" s="85">
        <v>8</v>
      </c>
      <c r="B348" s="66">
        <v>15</v>
      </c>
    </row>
    <row r="349" spans="1:2" x14ac:dyDescent="0.25">
      <c r="A349" s="84">
        <v>77898</v>
      </c>
      <c r="B349" s="66">
        <v>2</v>
      </c>
    </row>
    <row r="350" spans="1:2" x14ac:dyDescent="0.25">
      <c r="A350" s="85">
        <v>1</v>
      </c>
      <c r="B350" s="66">
        <v>2</v>
      </c>
    </row>
    <row r="351" spans="1:2" x14ac:dyDescent="0.25">
      <c r="A351" s="84">
        <v>79106</v>
      </c>
      <c r="B351" s="66">
        <v>6</v>
      </c>
    </row>
    <row r="352" spans="1:2" x14ac:dyDescent="0.25">
      <c r="A352" s="85">
        <v>1</v>
      </c>
      <c r="B352" s="66">
        <v>3</v>
      </c>
    </row>
    <row r="353" spans="1:2" x14ac:dyDescent="0.25">
      <c r="A353" s="85">
        <v>2</v>
      </c>
      <c r="B353" s="66">
        <v>3</v>
      </c>
    </row>
    <row r="354" spans="1:2" x14ac:dyDescent="0.25">
      <c r="A354" s="84">
        <v>79050</v>
      </c>
      <c r="B354" s="66">
        <v>2</v>
      </c>
    </row>
    <row r="355" spans="1:2" x14ac:dyDescent="0.25">
      <c r="A355" s="85">
        <v>1</v>
      </c>
      <c r="B355" s="66">
        <v>2</v>
      </c>
    </row>
    <row r="356" spans="1:2" x14ac:dyDescent="0.25">
      <c r="A356" s="84">
        <v>78909</v>
      </c>
      <c r="B356" s="66">
        <v>2</v>
      </c>
    </row>
    <row r="357" spans="1:2" x14ac:dyDescent="0.25">
      <c r="A357" s="85">
        <v>1</v>
      </c>
      <c r="B357" s="66">
        <v>2</v>
      </c>
    </row>
    <row r="358" spans="1:2" x14ac:dyDescent="0.25">
      <c r="A358" s="84">
        <v>79005</v>
      </c>
      <c r="B358" s="66">
        <v>3</v>
      </c>
    </row>
    <row r="359" spans="1:2" x14ac:dyDescent="0.25">
      <c r="A359" s="85">
        <v>1</v>
      </c>
      <c r="B359" s="66">
        <v>3</v>
      </c>
    </row>
    <row r="360" spans="1:2" x14ac:dyDescent="0.25">
      <c r="A360" s="84">
        <v>79043</v>
      </c>
      <c r="B360" s="66">
        <v>10</v>
      </c>
    </row>
    <row r="361" spans="1:2" x14ac:dyDescent="0.25">
      <c r="A361" s="85">
        <v>1</v>
      </c>
      <c r="B361" s="66">
        <v>10</v>
      </c>
    </row>
    <row r="362" spans="1:2" x14ac:dyDescent="0.25">
      <c r="A362" s="84">
        <v>78812</v>
      </c>
      <c r="B362" s="66">
        <v>10</v>
      </c>
    </row>
    <row r="363" spans="1:2" x14ac:dyDescent="0.25">
      <c r="A363" s="85">
        <v>1</v>
      </c>
      <c r="B363" s="66">
        <v>1</v>
      </c>
    </row>
    <row r="364" spans="1:2" x14ac:dyDescent="0.25">
      <c r="A364" s="85">
        <v>2</v>
      </c>
      <c r="B364" s="66">
        <v>3</v>
      </c>
    </row>
    <row r="365" spans="1:2" x14ac:dyDescent="0.25">
      <c r="A365" s="85">
        <v>3</v>
      </c>
      <c r="B365" s="66">
        <v>1</v>
      </c>
    </row>
    <row r="366" spans="1:2" x14ac:dyDescent="0.25">
      <c r="A366" s="85">
        <v>4</v>
      </c>
      <c r="B366" s="66">
        <v>5</v>
      </c>
    </row>
    <row r="367" spans="1:2" x14ac:dyDescent="0.25">
      <c r="A367" s="84">
        <v>78637</v>
      </c>
      <c r="B367" s="66">
        <v>3</v>
      </c>
    </row>
    <row r="368" spans="1:2" x14ac:dyDescent="0.25">
      <c r="A368" s="85">
        <v>1</v>
      </c>
      <c r="B368" s="66">
        <v>1</v>
      </c>
    </row>
    <row r="369" spans="1:2" x14ac:dyDescent="0.25">
      <c r="A369" s="85">
        <v>2</v>
      </c>
      <c r="B369" s="66">
        <v>2</v>
      </c>
    </row>
    <row r="370" spans="1:2" x14ac:dyDescent="0.25">
      <c r="A370" s="84">
        <v>79037</v>
      </c>
      <c r="B370" s="66">
        <v>1</v>
      </c>
    </row>
    <row r="371" spans="1:2" x14ac:dyDescent="0.25">
      <c r="A371" s="85">
        <v>1</v>
      </c>
      <c r="B371" s="66">
        <v>1</v>
      </c>
    </row>
    <row r="372" spans="1:2" x14ac:dyDescent="0.25">
      <c r="A372" s="84">
        <v>78502</v>
      </c>
      <c r="B372" s="66">
        <v>1</v>
      </c>
    </row>
    <row r="373" spans="1:2" x14ac:dyDescent="0.25">
      <c r="A373" s="85">
        <v>1</v>
      </c>
      <c r="B373" s="66">
        <v>1</v>
      </c>
    </row>
    <row r="374" spans="1:2" x14ac:dyDescent="0.25">
      <c r="A374" s="84">
        <v>78515</v>
      </c>
      <c r="B374" s="66">
        <v>5</v>
      </c>
    </row>
    <row r="375" spans="1:2" x14ac:dyDescent="0.25">
      <c r="A375" s="85">
        <v>1</v>
      </c>
      <c r="B375" s="66">
        <v>5</v>
      </c>
    </row>
    <row r="376" spans="1:2" x14ac:dyDescent="0.25">
      <c r="A376" s="84">
        <v>72844</v>
      </c>
      <c r="B376" s="66">
        <v>8</v>
      </c>
    </row>
    <row r="377" spans="1:2" x14ac:dyDescent="0.25">
      <c r="A377" s="85">
        <v>1</v>
      </c>
      <c r="B377" s="66">
        <v>8</v>
      </c>
    </row>
    <row r="378" spans="1:2" x14ac:dyDescent="0.25">
      <c r="A378" s="84">
        <v>78889</v>
      </c>
      <c r="B378" s="66">
        <v>3</v>
      </c>
    </row>
    <row r="379" spans="1:2" x14ac:dyDescent="0.25">
      <c r="A379" s="85">
        <v>2</v>
      </c>
      <c r="B379" s="66">
        <v>2</v>
      </c>
    </row>
    <row r="380" spans="1:2" x14ac:dyDescent="0.25">
      <c r="A380" s="85">
        <v>3</v>
      </c>
      <c r="B380" s="66">
        <v>1</v>
      </c>
    </row>
    <row r="381" spans="1:2" x14ac:dyDescent="0.25">
      <c r="A381" s="84">
        <v>78861</v>
      </c>
      <c r="B381" s="66">
        <v>10</v>
      </c>
    </row>
    <row r="382" spans="1:2" x14ac:dyDescent="0.25">
      <c r="A382" s="85">
        <v>1</v>
      </c>
      <c r="B382" s="66">
        <v>8</v>
      </c>
    </row>
    <row r="383" spans="1:2" x14ac:dyDescent="0.25">
      <c r="A383" s="85">
        <v>2</v>
      </c>
      <c r="B383" s="66">
        <v>2</v>
      </c>
    </row>
    <row r="384" spans="1:2" x14ac:dyDescent="0.25">
      <c r="A384" s="84">
        <v>70426</v>
      </c>
      <c r="B384" s="66">
        <v>1</v>
      </c>
    </row>
    <row r="385" spans="1:2" x14ac:dyDescent="0.25">
      <c r="A385" s="85">
        <v>1</v>
      </c>
      <c r="B385" s="66">
        <v>1</v>
      </c>
    </row>
    <row r="386" spans="1:2" x14ac:dyDescent="0.25">
      <c r="A386" s="84">
        <v>79024</v>
      </c>
      <c r="B386" s="66">
        <v>1</v>
      </c>
    </row>
    <row r="387" spans="1:2" x14ac:dyDescent="0.25">
      <c r="A387" s="85">
        <v>1</v>
      </c>
      <c r="B387" s="66">
        <v>1</v>
      </c>
    </row>
    <row r="388" spans="1:2" x14ac:dyDescent="0.25">
      <c r="A388" s="84">
        <v>78902</v>
      </c>
      <c r="B388" s="66">
        <v>2</v>
      </c>
    </row>
    <row r="389" spans="1:2" x14ac:dyDescent="0.25">
      <c r="A389" s="85">
        <v>1</v>
      </c>
      <c r="B389" s="66">
        <v>2</v>
      </c>
    </row>
    <row r="390" spans="1:2" x14ac:dyDescent="0.25">
      <c r="A390" s="84" t="s">
        <v>485</v>
      </c>
      <c r="B390" s="66">
        <v>2100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Meeting</vt:lpstr>
      <vt:lpstr>Schedule</vt:lpstr>
      <vt:lpstr>Production Meeting</vt:lpstr>
      <vt:lpstr>Order Material</vt:lpstr>
      <vt:lpstr>MS Dashboard</vt:lpstr>
      <vt:lpstr>Hmi-Data</vt:lpstr>
      <vt:lpstr>Order-dates</vt:lpstr>
      <vt:lpstr>Order Calculation</vt:lpstr>
      <vt:lpstr>Section Completed</vt:lpstr>
      <vt:lpstr>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Balajee Rajendran</dc:creator>
  <cp:lastModifiedBy>Dang Bao Le</cp:lastModifiedBy>
  <dcterms:created xsi:type="dcterms:W3CDTF">2018-12-28T16:10:51Z</dcterms:created>
  <dcterms:modified xsi:type="dcterms:W3CDTF">2019-02-10T18:38:01Z</dcterms:modified>
</cp:coreProperties>
</file>